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53222"/>
  <mc:AlternateContent xmlns:mc="http://schemas.openxmlformats.org/markup-compatibility/2006">
    <mc:Choice Requires="x15">
      <x15ac:absPath xmlns:x15ac="http://schemas.microsoft.com/office/spreadsheetml/2010/11/ac" url="C:\Users\B087175\Desktop\"/>
    </mc:Choice>
  </mc:AlternateContent>
  <bookViews>
    <workbookView xWindow="0" yWindow="0" windowWidth="21570" windowHeight="7980"/>
  </bookViews>
  <sheets>
    <sheet name="Udfyldningsark" sheetId="1" r:id="rId1"/>
    <sheet name="Visualiseringsark" sheetId="8" r:id="rId2"/>
    <sheet name="Informationsark" sheetId="9" r:id="rId3"/>
    <sheet name="Data" sheetId="4" state="hidden" r:id="rId4"/>
  </sheets>
  <definedNames>
    <definedName name="_xlnm.Print_Area" localSheetId="2">Informationsark!$B$4:$L$74</definedName>
    <definedName name="_xlnm.Print_Area" localSheetId="0">Udfyldningsark!$E$2:$V$98</definedName>
    <definedName name="_xlnm.Print_Area" localSheetId="1">Visualiseringsark!$B$4:$DK$98</definedName>
    <definedName name="_xlnm.Print_Titles" localSheetId="1">Visualiseringsark!$9:$13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K28" i="8" l="1"/>
  <c r="DK29" i="8"/>
  <c r="DK30" i="8"/>
  <c r="DK31" i="8"/>
  <c r="DK32" i="8"/>
  <c r="DK33" i="8"/>
  <c r="DK34" i="8"/>
  <c r="DK35" i="8"/>
  <c r="DK36" i="8"/>
  <c r="DK37" i="8"/>
  <c r="DK38" i="8"/>
  <c r="DK39" i="8"/>
  <c r="DK40" i="8"/>
  <c r="DK41" i="8"/>
  <c r="DK42" i="8"/>
  <c r="DK43" i="8"/>
  <c r="DK44" i="8"/>
  <c r="DK45" i="8"/>
  <c r="DK46" i="8"/>
  <c r="DK47" i="8"/>
  <c r="DK48" i="8"/>
  <c r="DK49" i="8"/>
  <c r="DK50" i="8"/>
  <c r="DK51" i="8"/>
  <c r="DK52" i="8"/>
  <c r="DK53" i="8"/>
  <c r="DK54" i="8"/>
  <c r="DK55" i="8"/>
  <c r="DK56" i="8"/>
  <c r="DK57" i="8"/>
  <c r="DK58" i="8"/>
  <c r="DK59" i="8"/>
  <c r="DK60" i="8"/>
  <c r="DK61" i="8"/>
  <c r="DK62" i="8"/>
  <c r="DK63" i="8"/>
  <c r="DK64" i="8"/>
  <c r="DK65" i="8"/>
  <c r="DK66" i="8"/>
  <c r="DK67" i="8"/>
  <c r="DK68" i="8"/>
  <c r="DK69" i="8"/>
  <c r="DK70" i="8"/>
  <c r="DK71" i="8"/>
  <c r="DK72" i="8"/>
  <c r="DK73" i="8"/>
  <c r="DK74" i="8"/>
  <c r="DK75" i="8"/>
  <c r="DK76" i="8"/>
  <c r="DK77" i="8"/>
  <c r="DK78" i="8"/>
  <c r="DK79" i="8"/>
  <c r="DK80" i="8"/>
  <c r="DK81" i="8"/>
  <c r="DK82" i="8"/>
  <c r="DK83" i="8"/>
  <c r="DK84" i="8"/>
  <c r="DK85" i="8"/>
  <c r="DK86" i="8"/>
  <c r="DK87" i="8"/>
  <c r="DK88" i="8"/>
  <c r="DK89" i="8"/>
  <c r="DK90" i="8"/>
  <c r="DK91" i="8"/>
  <c r="DK92" i="8"/>
  <c r="DK93" i="8"/>
  <c r="DK94" i="8"/>
  <c r="DK95" i="8"/>
  <c r="DK96" i="8"/>
  <c r="DK97" i="8"/>
  <c r="DK98" i="8"/>
  <c r="DK99" i="8"/>
  <c r="DK100" i="8"/>
  <c r="DK101"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Z118" i="1"/>
  <c r="U118" i="1"/>
  <c r="B118" i="1"/>
  <c r="Z117" i="1"/>
  <c r="U117" i="1"/>
  <c r="B117" i="1"/>
  <c r="Z116" i="1"/>
  <c r="U116" i="1"/>
  <c r="B116" i="1"/>
  <c r="Z115" i="1"/>
  <c r="U115" i="1"/>
  <c r="B115" i="1"/>
  <c r="Z114" i="1"/>
  <c r="U114" i="1"/>
  <c r="B114" i="1"/>
  <c r="Z113" i="1"/>
  <c r="U113" i="1"/>
  <c r="B113" i="1"/>
  <c r="Z112" i="1"/>
  <c r="U112" i="1"/>
  <c r="B112" i="1"/>
  <c r="Z111" i="1"/>
  <c r="U111" i="1"/>
  <c r="B111" i="1"/>
  <c r="Z110" i="1"/>
  <c r="U110" i="1"/>
  <c r="B110" i="1"/>
  <c r="Z109" i="1"/>
  <c r="U109" i="1"/>
  <c r="B109" i="1"/>
  <c r="Z108" i="1"/>
  <c r="U108" i="1"/>
  <c r="B108" i="1"/>
  <c r="Z107" i="1"/>
  <c r="U107" i="1"/>
  <c r="B107" i="1"/>
  <c r="Z106" i="1"/>
  <c r="U106" i="1"/>
  <c r="B106" i="1"/>
  <c r="Z105" i="1"/>
  <c r="U105" i="1"/>
  <c r="B105" i="1"/>
  <c r="Z104" i="1"/>
  <c r="U104" i="1"/>
  <c r="B104" i="1"/>
  <c r="Z103" i="1"/>
  <c r="U103" i="1"/>
  <c r="B103" i="1"/>
  <c r="Z102" i="1"/>
  <c r="U102" i="1"/>
  <c r="B102" i="1"/>
  <c r="Z101" i="1"/>
  <c r="U101" i="1"/>
  <c r="B101" i="1"/>
  <c r="Z100" i="1"/>
  <c r="U100" i="1"/>
  <c r="B100" i="1"/>
  <c r="Z99" i="1"/>
  <c r="U99" i="1"/>
  <c r="B99" i="1"/>
  <c r="Z98" i="1"/>
  <c r="U98" i="1"/>
  <c r="B98" i="1"/>
  <c r="Z97" i="1"/>
  <c r="U97" i="1"/>
  <c r="B97" i="1"/>
  <c r="Z96" i="1"/>
  <c r="U96" i="1"/>
  <c r="B96" i="1"/>
  <c r="Z95" i="1"/>
  <c r="U95" i="1"/>
  <c r="B95" i="1"/>
  <c r="Z94" i="1"/>
  <c r="U94" i="1"/>
  <c r="B94" i="1"/>
  <c r="Z93" i="1"/>
  <c r="U93" i="1"/>
  <c r="B93" i="1"/>
  <c r="Z92" i="1"/>
  <c r="U92" i="1"/>
  <c r="B92" i="1"/>
  <c r="Z91" i="1"/>
  <c r="U91" i="1"/>
  <c r="B91" i="1"/>
  <c r="Z90" i="1"/>
  <c r="U90" i="1"/>
  <c r="B90" i="1"/>
  <c r="Z89" i="1"/>
  <c r="U89" i="1"/>
  <c r="B89" i="1"/>
  <c r="Z88" i="1"/>
  <c r="U88" i="1"/>
  <c r="B88" i="1"/>
  <c r="Z87" i="1"/>
  <c r="U87" i="1"/>
  <c r="B87" i="1"/>
  <c r="Z86" i="1"/>
  <c r="U86" i="1"/>
  <c r="B86" i="1"/>
  <c r="Z85" i="1"/>
  <c r="U85" i="1"/>
  <c r="B85" i="1"/>
  <c r="Z84" i="1"/>
  <c r="U84" i="1"/>
  <c r="B84" i="1"/>
  <c r="Z83" i="1"/>
  <c r="U83" i="1"/>
  <c r="B83" i="1"/>
  <c r="Z82" i="1"/>
  <c r="U82" i="1"/>
  <c r="B82" i="1"/>
  <c r="Z81" i="1"/>
  <c r="U81" i="1"/>
  <c r="B81" i="1"/>
  <c r="Z80" i="1"/>
  <c r="U80" i="1"/>
  <c r="B80" i="1"/>
  <c r="Z79" i="1"/>
  <c r="U79" i="1"/>
  <c r="B79" i="1"/>
  <c r="Z78" i="1"/>
  <c r="U78" i="1"/>
  <c r="B78" i="1"/>
  <c r="Z77" i="1"/>
  <c r="U77" i="1"/>
  <c r="B77" i="1"/>
  <c r="Z76" i="1"/>
  <c r="U76" i="1"/>
  <c r="B76" i="1"/>
  <c r="Z75" i="1"/>
  <c r="U75" i="1"/>
  <c r="B75" i="1"/>
  <c r="Z74" i="1"/>
  <c r="U74" i="1"/>
  <c r="B74" i="1"/>
  <c r="Z73" i="1"/>
  <c r="U73" i="1"/>
  <c r="B73" i="1"/>
  <c r="Z72" i="1"/>
  <c r="U72" i="1"/>
  <c r="B72" i="1"/>
  <c r="Z71" i="1"/>
  <c r="U71" i="1"/>
  <c r="B71" i="1"/>
  <c r="Z70" i="1"/>
  <c r="U70" i="1"/>
  <c r="B70" i="1"/>
  <c r="Z69" i="1"/>
  <c r="U69" i="1"/>
  <c r="B69" i="1"/>
  <c r="Z68" i="1"/>
  <c r="U68" i="1"/>
  <c r="B68" i="1"/>
  <c r="Z67" i="1"/>
  <c r="U67" i="1"/>
  <c r="B67" i="1"/>
  <c r="Z66" i="1"/>
  <c r="U66" i="1"/>
  <c r="B66" i="1"/>
  <c r="Z65" i="1"/>
  <c r="U65" i="1"/>
  <c r="B65" i="1"/>
  <c r="Z64" i="1"/>
  <c r="U64" i="1"/>
  <c r="B64" i="1"/>
  <c r="Z63" i="1"/>
  <c r="U63" i="1"/>
  <c r="B63" i="1"/>
  <c r="Z62" i="1"/>
  <c r="U62" i="1"/>
  <c r="B62" i="1"/>
  <c r="Z61" i="1"/>
  <c r="U61" i="1"/>
  <c r="B61" i="1"/>
  <c r="Z60" i="1"/>
  <c r="U60" i="1"/>
  <c r="B60" i="1"/>
  <c r="Z59" i="1"/>
  <c r="U59" i="1"/>
  <c r="B59" i="1"/>
  <c r="Z58" i="1"/>
  <c r="U58" i="1"/>
  <c r="B58" i="1"/>
  <c r="Z57" i="1"/>
  <c r="U57" i="1"/>
  <c r="B57" i="1"/>
  <c r="Z56" i="1"/>
  <c r="U56" i="1"/>
  <c r="B56" i="1"/>
  <c r="Z55" i="1"/>
  <c r="U55" i="1"/>
  <c r="B55" i="1"/>
  <c r="Z54" i="1"/>
  <c r="U54" i="1"/>
  <c r="B54" i="1"/>
  <c r="Z53" i="1"/>
  <c r="U53" i="1"/>
  <c r="B53" i="1"/>
  <c r="Z52" i="1"/>
  <c r="U52" i="1"/>
  <c r="B52" i="1"/>
  <c r="Z51" i="1"/>
  <c r="U51" i="1"/>
  <c r="B51" i="1"/>
  <c r="Z50" i="1"/>
  <c r="U50" i="1"/>
  <c r="B50" i="1"/>
  <c r="Z49" i="1"/>
  <c r="U49" i="1"/>
  <c r="B49" i="1"/>
  <c r="Z48" i="1"/>
  <c r="U48" i="1"/>
  <c r="B48" i="1"/>
  <c r="Z47" i="1"/>
  <c r="U47" i="1"/>
  <c r="B47" i="1"/>
  <c r="Z46" i="1"/>
  <c r="U46" i="1"/>
  <c r="B46" i="1"/>
  <c r="Z45" i="1"/>
  <c r="U45" i="1"/>
  <c r="B45" i="1"/>
  <c r="Z44" i="1"/>
  <c r="B44" i="1"/>
  <c r="Z43" i="1"/>
  <c r="B43" i="1"/>
  <c r="Z42" i="1"/>
  <c r="B42" i="1"/>
  <c r="Z41" i="1"/>
  <c r="B41" i="1"/>
  <c r="Z40" i="1"/>
  <c r="B40" i="1"/>
  <c r="Z39" i="1"/>
  <c r="B39" i="1"/>
  <c r="E10" i="8" l="1"/>
  <c r="I101" i="8"/>
  <c r="I100" i="8"/>
  <c r="G10" i="8"/>
  <c r="C11" i="8" s="1"/>
  <c r="E11" i="8" l="1"/>
  <c r="DK17" i="8" s="1"/>
  <c r="DJ17" i="8" l="1"/>
  <c r="BY17" i="8"/>
  <c r="M25" i="8"/>
  <c r="M26" i="8"/>
  <c r="M27" i="8"/>
  <c r="M28" i="8"/>
  <c r="M29" i="8"/>
  <c r="M30" i="8"/>
  <c r="M31" i="8"/>
  <c r="M32" i="8"/>
  <c r="M33" i="8"/>
  <c r="M34" i="8"/>
  <c r="M35" i="8"/>
  <c r="M36" i="8"/>
  <c r="M37" i="8"/>
  <c r="M38" i="8"/>
  <c r="O6" i="1" l="1"/>
  <c r="E60" i="9" l="1"/>
  <c r="E59" i="9"/>
  <c r="E53" i="9"/>
  <c r="E54" i="9"/>
  <c r="E55" i="9"/>
  <c r="E56" i="9"/>
  <c r="E57" i="9"/>
  <c r="E58" i="9"/>
  <c r="E61" i="9"/>
  <c r="E62" i="9"/>
  <c r="E63" i="9"/>
  <c r="E64" i="9"/>
  <c r="E65" i="9"/>
  <c r="E66" i="9"/>
  <c r="E67" i="9"/>
  <c r="E68" i="9"/>
  <c r="E69" i="9"/>
  <c r="E70" i="9"/>
  <c r="E71" i="9"/>
  <c r="T40"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T39" i="1"/>
  <c r="S39" i="1"/>
  <c r="W7" i="4"/>
  <c r="T42" i="1" s="1"/>
  <c r="W8" i="4"/>
  <c r="T41" i="1" s="1"/>
  <c r="W9" i="4"/>
  <c r="W10" i="4"/>
  <c r="W11" i="4"/>
  <c r="W12" i="4"/>
  <c r="W13" i="4"/>
  <c r="W14" i="4"/>
  <c r="W15" i="4"/>
  <c r="W16" i="4"/>
  <c r="W17" i="4"/>
  <c r="W18" i="4"/>
  <c r="W19" i="4"/>
  <c r="W20" i="4"/>
  <c r="W21" i="4"/>
  <c r="W22" i="4"/>
  <c r="W23" i="4"/>
  <c r="W24" i="4"/>
  <c r="W25" i="4"/>
  <c r="DK25" i="8" l="1"/>
  <c r="U42" i="1"/>
  <c r="DK27" i="8"/>
  <c r="U44" i="1"/>
  <c r="DK26" i="8"/>
  <c r="U43" i="1"/>
  <c r="U39" i="1"/>
  <c r="DK22" i="8"/>
  <c r="U40" i="1"/>
  <c r="DK23" i="8"/>
  <c r="U41" i="1"/>
  <c r="DK24" i="8"/>
  <c r="DG89" i="8"/>
  <c r="DC89" i="8"/>
  <c r="CY89" i="8"/>
  <c r="CU89" i="8"/>
  <c r="CQ89" i="8"/>
  <c r="CM89" i="8"/>
  <c r="CI89" i="8"/>
  <c r="CE89" i="8"/>
  <c r="CA89" i="8"/>
  <c r="BW89" i="8"/>
  <c r="DF89" i="8"/>
  <c r="DA89" i="8"/>
  <c r="CV89" i="8"/>
  <c r="CP89" i="8"/>
  <c r="CK89" i="8"/>
  <c r="CF89" i="8"/>
  <c r="BZ89" i="8"/>
  <c r="BU89" i="8"/>
  <c r="BQ89" i="8"/>
  <c r="BM89" i="8"/>
  <c r="BI89" i="8"/>
  <c r="BE89" i="8"/>
  <c r="BA89" i="8"/>
  <c r="AW89" i="8"/>
  <c r="AS89" i="8"/>
  <c r="AO89" i="8"/>
  <c r="AK89" i="8"/>
  <c r="AG89" i="8"/>
  <c r="AC89" i="8"/>
  <c r="Y89" i="8"/>
  <c r="U89" i="8"/>
  <c r="Q89" i="8"/>
  <c r="DE89" i="8"/>
  <c r="CX89" i="8"/>
  <c r="CR89" i="8"/>
  <c r="CJ89" i="8"/>
  <c r="CC89" i="8"/>
  <c r="BV89" i="8"/>
  <c r="BP89" i="8"/>
  <c r="BK89" i="8"/>
  <c r="BF89" i="8"/>
  <c r="AZ89" i="8"/>
  <c r="AU89" i="8"/>
  <c r="AP89" i="8"/>
  <c r="AJ89" i="8"/>
  <c r="AE89" i="8"/>
  <c r="Z89" i="8"/>
  <c r="T89" i="8"/>
  <c r="O89" i="8"/>
  <c r="DJ89" i="8"/>
  <c r="DD89" i="8"/>
  <c r="CW89" i="8"/>
  <c r="CO89" i="8"/>
  <c r="CH89" i="8"/>
  <c r="CB89" i="8"/>
  <c r="BT89" i="8"/>
  <c r="BO89" i="8"/>
  <c r="BJ89" i="8"/>
  <c r="BD89" i="8"/>
  <c r="AY89" i="8"/>
  <c r="AT89" i="8"/>
  <c r="AN89" i="8"/>
  <c r="AI89" i="8"/>
  <c r="AD89" i="8"/>
  <c r="X89" i="8"/>
  <c r="S89" i="8"/>
  <c r="DI89" i="8"/>
  <c r="CT89" i="8"/>
  <c r="CG89" i="8"/>
  <c r="BS89" i="8"/>
  <c r="BH89" i="8"/>
  <c r="AX89" i="8"/>
  <c r="AM89" i="8"/>
  <c r="AB89" i="8"/>
  <c r="R89" i="8"/>
  <c r="DH89" i="8"/>
  <c r="CS89" i="8"/>
  <c r="CD89" i="8"/>
  <c r="BR89" i="8"/>
  <c r="BG89" i="8"/>
  <c r="AV89" i="8"/>
  <c r="AL89" i="8"/>
  <c r="AA89" i="8"/>
  <c r="P89" i="8"/>
  <c r="CN89" i="8"/>
  <c r="BN89" i="8"/>
  <c r="AR89" i="8"/>
  <c r="W89" i="8"/>
  <c r="CL89" i="8"/>
  <c r="BL89" i="8"/>
  <c r="AQ89" i="8"/>
  <c r="V89" i="8"/>
  <c r="DB89" i="8"/>
  <c r="BC89" i="8"/>
  <c r="BY89" i="8"/>
  <c r="AH89" i="8"/>
  <c r="CZ89" i="8"/>
  <c r="BB89" i="8"/>
  <c r="AF89" i="8"/>
  <c r="BX89" i="8"/>
  <c r="DI85" i="8"/>
  <c r="DE85" i="8"/>
  <c r="DA85" i="8"/>
  <c r="CW85" i="8"/>
  <c r="CS85" i="8"/>
  <c r="CO85" i="8"/>
  <c r="CK85" i="8"/>
  <c r="CG85" i="8"/>
  <c r="CC85" i="8"/>
  <c r="BY85" i="8"/>
  <c r="BU85" i="8"/>
  <c r="BQ85" i="8"/>
  <c r="BM85" i="8"/>
  <c r="BI85" i="8"/>
  <c r="BE85" i="8"/>
  <c r="BA85" i="8"/>
  <c r="AW85" i="8"/>
  <c r="AS85" i="8"/>
  <c r="AO85" i="8"/>
  <c r="AK85" i="8"/>
  <c r="AG85" i="8"/>
  <c r="AC85" i="8"/>
  <c r="Y85" i="8"/>
  <c r="U85" i="8"/>
  <c r="Q85" i="8"/>
  <c r="DH85" i="8"/>
  <c r="DC85" i="8"/>
  <c r="CX85" i="8"/>
  <c r="CR85" i="8"/>
  <c r="CM85" i="8"/>
  <c r="CH85" i="8"/>
  <c r="CB85" i="8"/>
  <c r="BW85" i="8"/>
  <c r="BR85" i="8"/>
  <c r="BL85" i="8"/>
  <c r="BG85" i="8"/>
  <c r="BB85" i="8"/>
  <c r="AV85" i="8"/>
  <c r="AQ85" i="8"/>
  <c r="AL85" i="8"/>
  <c r="AF85" i="8"/>
  <c r="AA85" i="8"/>
  <c r="V85" i="8"/>
  <c r="P85" i="8"/>
  <c r="DG85" i="8"/>
  <c r="DB85" i="8"/>
  <c r="CV85" i="8"/>
  <c r="CQ85" i="8"/>
  <c r="CL85" i="8"/>
  <c r="CF85" i="8"/>
  <c r="CA85" i="8"/>
  <c r="BV85" i="8"/>
  <c r="BP85" i="8"/>
  <c r="BK85" i="8"/>
  <c r="BF85" i="8"/>
  <c r="AZ85" i="8"/>
  <c r="AU85" i="8"/>
  <c r="AP85" i="8"/>
  <c r="AJ85" i="8"/>
  <c r="AE85" i="8"/>
  <c r="Z85" i="8"/>
  <c r="T85" i="8"/>
  <c r="O85" i="8"/>
  <c r="CZ85" i="8"/>
  <c r="CP85" i="8"/>
  <c r="CE85" i="8"/>
  <c r="BT85" i="8"/>
  <c r="BJ85" i="8"/>
  <c r="AY85" i="8"/>
  <c r="AN85" i="8"/>
  <c r="AD85" i="8"/>
  <c r="S85" i="8"/>
  <c r="DJ85" i="8"/>
  <c r="CY85" i="8"/>
  <c r="CN85" i="8"/>
  <c r="CD85" i="8"/>
  <c r="BS85" i="8"/>
  <c r="BH85" i="8"/>
  <c r="AX85" i="8"/>
  <c r="AM85" i="8"/>
  <c r="AB85" i="8"/>
  <c r="R85" i="8"/>
  <c r="CU85" i="8"/>
  <c r="BZ85" i="8"/>
  <c r="BD85" i="8"/>
  <c r="AI85" i="8"/>
  <c r="CT85" i="8"/>
  <c r="BX85" i="8"/>
  <c r="BC85" i="8"/>
  <c r="AH85" i="8"/>
  <c r="CJ85" i="8"/>
  <c r="AT85" i="8"/>
  <c r="DF85" i="8"/>
  <c r="BO85" i="8"/>
  <c r="X85" i="8"/>
  <c r="CI85" i="8"/>
  <c r="AR85" i="8"/>
  <c r="DD85" i="8"/>
  <c r="BN85" i="8"/>
  <c r="W85" i="8"/>
  <c r="DI81" i="8"/>
  <c r="DE81" i="8"/>
  <c r="DA81" i="8"/>
  <c r="CW81" i="8"/>
  <c r="CS81" i="8"/>
  <c r="CO81" i="8"/>
  <c r="CK81" i="8"/>
  <c r="CG81" i="8"/>
  <c r="CC81" i="8"/>
  <c r="BY81" i="8"/>
  <c r="BU81" i="8"/>
  <c r="BQ81" i="8"/>
  <c r="BM81" i="8"/>
  <c r="BI81" i="8"/>
  <c r="BE81" i="8"/>
  <c r="BA81" i="8"/>
  <c r="AW81" i="8"/>
  <c r="AS81" i="8"/>
  <c r="AO81" i="8"/>
  <c r="AK81" i="8"/>
  <c r="AG81" i="8"/>
  <c r="AC81" i="8"/>
  <c r="Y81" i="8"/>
  <c r="U81" i="8"/>
  <c r="DJ81" i="8"/>
  <c r="DD81" i="8"/>
  <c r="CY81" i="8"/>
  <c r="CT81" i="8"/>
  <c r="CN81" i="8"/>
  <c r="CI81" i="8"/>
  <c r="CD81" i="8"/>
  <c r="BX81" i="8"/>
  <c r="BS81" i="8"/>
  <c r="BN81" i="8"/>
  <c r="BH81" i="8"/>
  <c r="BC81" i="8"/>
  <c r="AX81" i="8"/>
  <c r="AR81" i="8"/>
  <c r="AM81" i="8"/>
  <c r="AH81" i="8"/>
  <c r="AB81" i="8"/>
  <c r="W81" i="8"/>
  <c r="R81" i="8"/>
  <c r="DF81" i="8"/>
  <c r="CX81" i="8"/>
  <c r="CQ81" i="8"/>
  <c r="CJ81" i="8"/>
  <c r="CB81" i="8"/>
  <c r="BV81" i="8"/>
  <c r="BO81" i="8"/>
  <c r="BG81" i="8"/>
  <c r="AZ81" i="8"/>
  <c r="AT81" i="8"/>
  <c r="AL81" i="8"/>
  <c r="AE81" i="8"/>
  <c r="X81" i="8"/>
  <c r="Q81" i="8"/>
  <c r="DC81" i="8"/>
  <c r="CV81" i="8"/>
  <c r="CP81" i="8"/>
  <c r="CH81" i="8"/>
  <c r="CA81" i="8"/>
  <c r="BT81" i="8"/>
  <c r="BL81" i="8"/>
  <c r="BF81" i="8"/>
  <c r="AY81" i="8"/>
  <c r="AQ81" i="8"/>
  <c r="AJ81" i="8"/>
  <c r="AD81" i="8"/>
  <c r="V81" i="8"/>
  <c r="P81" i="8"/>
  <c r="DH81" i="8"/>
  <c r="CU81" i="8"/>
  <c r="CF81" i="8"/>
  <c r="BR81" i="8"/>
  <c r="BD81" i="8"/>
  <c r="AP81" i="8"/>
  <c r="AA81" i="8"/>
  <c r="O81" i="8"/>
  <c r="DG81" i="8"/>
  <c r="CR81" i="8"/>
  <c r="CE81" i="8"/>
  <c r="BP81" i="8"/>
  <c r="BB81" i="8"/>
  <c r="AN81" i="8"/>
  <c r="Z81" i="8"/>
  <c r="DB81" i="8"/>
  <c r="BZ81" i="8"/>
  <c r="AV81" i="8"/>
  <c r="T81" i="8"/>
  <c r="CM81" i="8"/>
  <c r="BK81" i="8"/>
  <c r="AI81" i="8"/>
  <c r="CZ81" i="8"/>
  <c r="BW81" i="8"/>
  <c r="AU81" i="8"/>
  <c r="S81" i="8"/>
  <c r="CL81" i="8"/>
  <c r="BJ81" i="8"/>
  <c r="AF81" i="8"/>
  <c r="DH77" i="8"/>
  <c r="DD77" i="8"/>
  <c r="CZ77" i="8"/>
  <c r="CV77" i="8"/>
  <c r="CR77" i="8"/>
  <c r="CN77" i="8"/>
  <c r="CJ77" i="8"/>
  <c r="CF77" i="8"/>
  <c r="CB77" i="8"/>
  <c r="BX77" i="8"/>
  <c r="BT77" i="8"/>
  <c r="BP77" i="8"/>
  <c r="BL77" i="8"/>
  <c r="BH77" i="8"/>
  <c r="BD77" i="8"/>
  <c r="AZ77" i="8"/>
  <c r="AV77" i="8"/>
  <c r="AR77" i="8"/>
  <c r="AN77" i="8"/>
  <c r="AJ77" i="8"/>
  <c r="AF77" i="8"/>
  <c r="AB77" i="8"/>
  <c r="X77" i="8"/>
  <c r="T77" i="8"/>
  <c r="P77" i="8"/>
  <c r="DG77" i="8"/>
  <c r="DC77" i="8"/>
  <c r="CY77" i="8"/>
  <c r="CU77" i="8"/>
  <c r="CQ77" i="8"/>
  <c r="CM77" i="8"/>
  <c r="CI77" i="8"/>
  <c r="CE77" i="8"/>
  <c r="CA77" i="8"/>
  <c r="BW77" i="8"/>
  <c r="BS77" i="8"/>
  <c r="BO77" i="8"/>
  <c r="BK77" i="8"/>
  <c r="BG77" i="8"/>
  <c r="BC77" i="8"/>
  <c r="AY77" i="8"/>
  <c r="AU77" i="8"/>
  <c r="AQ77" i="8"/>
  <c r="AM77" i="8"/>
  <c r="AI77" i="8"/>
  <c r="AE77" i="8"/>
  <c r="AA77" i="8"/>
  <c r="W77" i="8"/>
  <c r="S77" i="8"/>
  <c r="O77" i="8"/>
  <c r="DF77" i="8"/>
  <c r="CX77" i="8"/>
  <c r="CP77" i="8"/>
  <c r="CH77" i="8"/>
  <c r="BZ77" i="8"/>
  <c r="BR77" i="8"/>
  <c r="BJ77" i="8"/>
  <c r="BB77" i="8"/>
  <c r="AT77" i="8"/>
  <c r="AL77" i="8"/>
  <c r="AD77" i="8"/>
  <c r="V77" i="8"/>
  <c r="DE77" i="8"/>
  <c r="CW77" i="8"/>
  <c r="CO77" i="8"/>
  <c r="CG77" i="8"/>
  <c r="BY77" i="8"/>
  <c r="BQ77" i="8"/>
  <c r="BI77" i="8"/>
  <c r="BA77" i="8"/>
  <c r="AS77" i="8"/>
  <c r="AK77" i="8"/>
  <c r="AC77" i="8"/>
  <c r="U77" i="8"/>
  <c r="DB77" i="8"/>
  <c r="CL77" i="8"/>
  <c r="BV77" i="8"/>
  <c r="BF77" i="8"/>
  <c r="AP77" i="8"/>
  <c r="Z77" i="8"/>
  <c r="DJ77" i="8"/>
  <c r="CT77" i="8"/>
  <c r="CD77" i="8"/>
  <c r="BN77" i="8"/>
  <c r="AX77" i="8"/>
  <c r="AH77" i="8"/>
  <c r="R77" i="8"/>
  <c r="DA77" i="8"/>
  <c r="CK77" i="8"/>
  <c r="BU77" i="8"/>
  <c r="BE77" i="8"/>
  <c r="AO77" i="8"/>
  <c r="Y77" i="8"/>
  <c r="DI77" i="8"/>
  <c r="AW77" i="8"/>
  <c r="Q77" i="8"/>
  <c r="BM77" i="8"/>
  <c r="CS77" i="8"/>
  <c r="AG77" i="8"/>
  <c r="CC77" i="8"/>
  <c r="DH69" i="8"/>
  <c r="DD69" i="8"/>
  <c r="CZ69" i="8"/>
  <c r="CV69" i="8"/>
  <c r="CR69" i="8"/>
  <c r="CN69" i="8"/>
  <c r="CJ69" i="8"/>
  <c r="CF69" i="8"/>
  <c r="CB69" i="8"/>
  <c r="BX69" i="8"/>
  <c r="BT69" i="8"/>
  <c r="BP69" i="8"/>
  <c r="BL69" i="8"/>
  <c r="BH69" i="8"/>
  <c r="BD69" i="8"/>
  <c r="AZ69" i="8"/>
  <c r="AV69" i="8"/>
  <c r="AR69" i="8"/>
  <c r="AN69" i="8"/>
  <c r="AJ69" i="8"/>
  <c r="AF69" i="8"/>
  <c r="AB69" i="8"/>
  <c r="X69" i="8"/>
  <c r="T69" i="8"/>
  <c r="P69" i="8"/>
  <c r="DG69" i="8"/>
  <c r="DC69" i="8"/>
  <c r="CY69" i="8"/>
  <c r="CU69" i="8"/>
  <c r="CQ69" i="8"/>
  <c r="CM69" i="8"/>
  <c r="CI69" i="8"/>
  <c r="CE69" i="8"/>
  <c r="CA69" i="8"/>
  <c r="BW69" i="8"/>
  <c r="BS69" i="8"/>
  <c r="BO69" i="8"/>
  <c r="BK69" i="8"/>
  <c r="BG69" i="8"/>
  <c r="BC69" i="8"/>
  <c r="AY69" i="8"/>
  <c r="AU69" i="8"/>
  <c r="AQ69" i="8"/>
  <c r="AM69" i="8"/>
  <c r="AI69" i="8"/>
  <c r="AE69" i="8"/>
  <c r="AA69" i="8"/>
  <c r="W69" i="8"/>
  <c r="S69" i="8"/>
  <c r="O69" i="8"/>
  <c r="DF69" i="8"/>
  <c r="CX69" i="8"/>
  <c r="CP69" i="8"/>
  <c r="CH69" i="8"/>
  <c r="BZ69" i="8"/>
  <c r="BR69" i="8"/>
  <c r="BJ69" i="8"/>
  <c r="BB69" i="8"/>
  <c r="AT69" i="8"/>
  <c r="AL69" i="8"/>
  <c r="AD69" i="8"/>
  <c r="V69" i="8"/>
  <c r="DJ69" i="8"/>
  <c r="DA69" i="8"/>
  <c r="CO69" i="8"/>
  <c r="CD69" i="8"/>
  <c r="BU69" i="8"/>
  <c r="BI69" i="8"/>
  <c r="AX69" i="8"/>
  <c r="AO69" i="8"/>
  <c r="AC69" i="8"/>
  <c r="R69" i="8"/>
  <c r="DE69" i="8"/>
  <c r="CT69" i="8"/>
  <c r="CK69" i="8"/>
  <c r="BY69" i="8"/>
  <c r="BE69" i="8"/>
  <c r="AS69" i="8"/>
  <c r="AH69" i="8"/>
  <c r="DI69" i="8"/>
  <c r="CW69" i="8"/>
  <c r="CL69" i="8"/>
  <c r="CC69" i="8"/>
  <c r="BQ69" i="8"/>
  <c r="BF69" i="8"/>
  <c r="AW69" i="8"/>
  <c r="AK69" i="8"/>
  <c r="Z69" i="8"/>
  <c r="Q69" i="8"/>
  <c r="BN69" i="8"/>
  <c r="Y69" i="8"/>
  <c r="CS69" i="8"/>
  <c r="BA69" i="8"/>
  <c r="AG69" i="8"/>
  <c r="CG69" i="8"/>
  <c r="AP69" i="8"/>
  <c r="BV69" i="8"/>
  <c r="DB69" i="8"/>
  <c r="BM69" i="8"/>
  <c r="U69" i="8"/>
  <c r="DH65" i="8"/>
  <c r="DD65" i="8"/>
  <c r="CZ65" i="8"/>
  <c r="CV65" i="8"/>
  <c r="CR65" i="8"/>
  <c r="CN65" i="8"/>
  <c r="CJ65" i="8"/>
  <c r="CF65" i="8"/>
  <c r="CB65" i="8"/>
  <c r="BX65" i="8"/>
  <c r="BT65" i="8"/>
  <c r="BP65" i="8"/>
  <c r="BL65" i="8"/>
  <c r="BH65" i="8"/>
  <c r="BD65" i="8"/>
  <c r="AZ65" i="8"/>
  <c r="AV65" i="8"/>
  <c r="AR65" i="8"/>
  <c r="AN65" i="8"/>
  <c r="AJ65" i="8"/>
  <c r="AF65" i="8"/>
  <c r="AB65" i="8"/>
  <c r="X65" i="8"/>
  <c r="T65" i="8"/>
  <c r="P65" i="8"/>
  <c r="DG65" i="8"/>
  <c r="DC65" i="8"/>
  <c r="CY65" i="8"/>
  <c r="CU65" i="8"/>
  <c r="CQ65" i="8"/>
  <c r="CM65" i="8"/>
  <c r="CI65" i="8"/>
  <c r="CE65" i="8"/>
  <c r="CA65" i="8"/>
  <c r="BW65" i="8"/>
  <c r="BS65" i="8"/>
  <c r="BO65" i="8"/>
  <c r="BK65" i="8"/>
  <c r="BG65" i="8"/>
  <c r="BC65" i="8"/>
  <c r="AY65" i="8"/>
  <c r="AU65" i="8"/>
  <c r="AQ65" i="8"/>
  <c r="AM65" i="8"/>
  <c r="AI65" i="8"/>
  <c r="AE65" i="8"/>
  <c r="AA65" i="8"/>
  <c r="W65" i="8"/>
  <c r="S65" i="8"/>
  <c r="O65" i="8"/>
  <c r="DJ65" i="8"/>
  <c r="DB65" i="8"/>
  <c r="CT65" i="8"/>
  <c r="CL65" i="8"/>
  <c r="CD65" i="8"/>
  <c r="BV65" i="8"/>
  <c r="BN65" i="8"/>
  <c r="BF65" i="8"/>
  <c r="AX65" i="8"/>
  <c r="AP65" i="8"/>
  <c r="AH65" i="8"/>
  <c r="Z65" i="8"/>
  <c r="R65" i="8"/>
  <c r="DA65" i="8"/>
  <c r="CP65" i="8"/>
  <c r="CG65" i="8"/>
  <c r="BU65" i="8"/>
  <c r="BJ65" i="8"/>
  <c r="BA65" i="8"/>
  <c r="AO65" i="8"/>
  <c r="AD65" i="8"/>
  <c r="U65" i="8"/>
  <c r="CW65" i="8"/>
  <c r="BQ65" i="8"/>
  <c r="AT65" i="8"/>
  <c r="Y65" i="8"/>
  <c r="DI65" i="8"/>
  <c r="CX65" i="8"/>
  <c r="CO65" i="8"/>
  <c r="CC65" i="8"/>
  <c r="BR65" i="8"/>
  <c r="BI65" i="8"/>
  <c r="AW65" i="8"/>
  <c r="AL65" i="8"/>
  <c r="AC65" i="8"/>
  <c r="Q65" i="8"/>
  <c r="DF65" i="8"/>
  <c r="CK65" i="8"/>
  <c r="BZ65" i="8"/>
  <c r="BE65" i="8"/>
  <c r="AK65" i="8"/>
  <c r="CH65" i="8"/>
  <c r="AS65" i="8"/>
  <c r="DE65" i="8"/>
  <c r="BM65" i="8"/>
  <c r="BY65" i="8"/>
  <c r="AG65" i="8"/>
  <c r="V65" i="8"/>
  <c r="CS65" i="8"/>
  <c r="BB65" i="8"/>
  <c r="DG61" i="8"/>
  <c r="DC61" i="8"/>
  <c r="CY61" i="8"/>
  <c r="CU61" i="8"/>
  <c r="CQ61" i="8"/>
  <c r="CM61" i="8"/>
  <c r="DI61" i="8"/>
  <c r="DD61" i="8"/>
  <c r="CX61" i="8"/>
  <c r="CS61" i="8"/>
  <c r="CN61" i="8"/>
  <c r="CI61" i="8"/>
  <c r="CE61" i="8"/>
  <c r="CA61" i="8"/>
  <c r="BW61" i="8"/>
  <c r="BS61" i="8"/>
  <c r="BO61" i="8"/>
  <c r="BK61" i="8"/>
  <c r="BG61" i="8"/>
  <c r="BC61" i="8"/>
  <c r="AY61" i="8"/>
  <c r="AU61" i="8"/>
  <c r="AQ61" i="8"/>
  <c r="AM61" i="8"/>
  <c r="AI61" i="8"/>
  <c r="AE61" i="8"/>
  <c r="AA61" i="8"/>
  <c r="W61" i="8"/>
  <c r="S61" i="8"/>
  <c r="O61" i="8"/>
  <c r="DJ61" i="8"/>
  <c r="DB61" i="8"/>
  <c r="CV61" i="8"/>
  <c r="CO61" i="8"/>
  <c r="CH61" i="8"/>
  <c r="CC61" i="8"/>
  <c r="BX61" i="8"/>
  <c r="BR61" i="8"/>
  <c r="BM61" i="8"/>
  <c r="BH61" i="8"/>
  <c r="BB61" i="8"/>
  <c r="AW61" i="8"/>
  <c r="AR61" i="8"/>
  <c r="AL61" i="8"/>
  <c r="AG61" i="8"/>
  <c r="AB61" i="8"/>
  <c r="V61" i="8"/>
  <c r="Q61" i="8"/>
  <c r="CZ61" i="8"/>
  <c r="CK61" i="8"/>
  <c r="BZ61" i="8"/>
  <c r="BP61" i="8"/>
  <c r="BE61" i="8"/>
  <c r="AT61" i="8"/>
  <c r="AJ61" i="8"/>
  <c r="Y61" i="8"/>
  <c r="T61" i="8"/>
  <c r="DH61" i="8"/>
  <c r="DA61" i="8"/>
  <c r="CT61" i="8"/>
  <c r="CL61" i="8"/>
  <c r="CG61" i="8"/>
  <c r="CB61" i="8"/>
  <c r="BV61" i="8"/>
  <c r="BQ61" i="8"/>
  <c r="BL61" i="8"/>
  <c r="BF61" i="8"/>
  <c r="BA61" i="8"/>
  <c r="AV61" i="8"/>
  <c r="AP61" i="8"/>
  <c r="AK61" i="8"/>
  <c r="AF61" i="8"/>
  <c r="Z61" i="8"/>
  <c r="U61" i="8"/>
  <c r="P61" i="8"/>
  <c r="DF61" i="8"/>
  <c r="CR61" i="8"/>
  <c r="CF61" i="8"/>
  <c r="BU61" i="8"/>
  <c r="BJ61" i="8"/>
  <c r="AZ61" i="8"/>
  <c r="AO61" i="8"/>
  <c r="AD61" i="8"/>
  <c r="CW61" i="8"/>
  <c r="BY61" i="8"/>
  <c r="BD61" i="8"/>
  <c r="AH61" i="8"/>
  <c r="AS61" i="8"/>
  <c r="CP61" i="8"/>
  <c r="BT61" i="8"/>
  <c r="AX61" i="8"/>
  <c r="AC61" i="8"/>
  <c r="CJ61" i="8"/>
  <c r="BN61" i="8"/>
  <c r="X61" i="8"/>
  <c r="DE61" i="8"/>
  <c r="CD61" i="8"/>
  <c r="BI61" i="8"/>
  <c r="AN61" i="8"/>
  <c r="R61" i="8"/>
  <c r="DG57" i="8"/>
  <c r="DC57" i="8"/>
  <c r="CY57" i="8"/>
  <c r="CU57" i="8"/>
  <c r="CQ57" i="8"/>
  <c r="CM57" i="8"/>
  <c r="CI57" i="8"/>
  <c r="CE57" i="8"/>
  <c r="CA57" i="8"/>
  <c r="BW57" i="8"/>
  <c r="BS57" i="8"/>
  <c r="BO57" i="8"/>
  <c r="BK57" i="8"/>
  <c r="BG57" i="8"/>
  <c r="BC57" i="8"/>
  <c r="AY57" i="8"/>
  <c r="AU57" i="8"/>
  <c r="AQ57" i="8"/>
  <c r="AM57" i="8"/>
  <c r="AI57" i="8"/>
  <c r="AE57" i="8"/>
  <c r="AA57" i="8"/>
  <c r="W57" i="8"/>
  <c r="S57" i="8"/>
  <c r="O57" i="8"/>
  <c r="DJ57" i="8"/>
  <c r="DE57" i="8"/>
  <c r="CZ57" i="8"/>
  <c r="CT57" i="8"/>
  <c r="CO57" i="8"/>
  <c r="CJ57" i="8"/>
  <c r="CD57" i="8"/>
  <c r="BY57" i="8"/>
  <c r="BT57" i="8"/>
  <c r="BN57" i="8"/>
  <c r="BI57" i="8"/>
  <c r="BD57" i="8"/>
  <c r="AX57" i="8"/>
  <c r="AS57" i="8"/>
  <c r="AN57" i="8"/>
  <c r="AH57" i="8"/>
  <c r="AC57" i="8"/>
  <c r="X57" i="8"/>
  <c r="R57" i="8"/>
  <c r="DI57" i="8"/>
  <c r="DD57" i="8"/>
  <c r="CX57" i="8"/>
  <c r="CS57" i="8"/>
  <c r="CN57" i="8"/>
  <c r="CH57" i="8"/>
  <c r="CC57" i="8"/>
  <c r="BX57" i="8"/>
  <c r="BR57" i="8"/>
  <c r="BM57" i="8"/>
  <c r="BH57" i="8"/>
  <c r="BB57" i="8"/>
  <c r="AW57" i="8"/>
  <c r="AR57" i="8"/>
  <c r="AL57" i="8"/>
  <c r="AG57" i="8"/>
  <c r="AB57" i="8"/>
  <c r="V57" i="8"/>
  <c r="Q57" i="8"/>
  <c r="DA57" i="8"/>
  <c r="CP57" i="8"/>
  <c r="CF57" i="8"/>
  <c r="BU57" i="8"/>
  <c r="BJ57" i="8"/>
  <c r="AZ57" i="8"/>
  <c r="AO57" i="8"/>
  <c r="AD57" i="8"/>
  <c r="T57" i="8"/>
  <c r="DF57" i="8"/>
  <c r="CK57" i="8"/>
  <c r="BP57" i="8"/>
  <c r="AT57" i="8"/>
  <c r="Y57" i="8"/>
  <c r="DH57" i="8"/>
  <c r="CW57" i="8"/>
  <c r="CL57" i="8"/>
  <c r="CB57" i="8"/>
  <c r="BQ57" i="8"/>
  <c r="BF57" i="8"/>
  <c r="AV57" i="8"/>
  <c r="AK57" i="8"/>
  <c r="Z57" i="8"/>
  <c r="P57" i="8"/>
  <c r="CV57" i="8"/>
  <c r="BZ57" i="8"/>
  <c r="BE57" i="8"/>
  <c r="AJ57" i="8"/>
  <c r="DB57" i="8"/>
  <c r="CR57" i="8"/>
  <c r="CG57" i="8"/>
  <c r="BV57" i="8"/>
  <c r="BL57" i="8"/>
  <c r="BA57" i="8"/>
  <c r="AP57" i="8"/>
  <c r="AF57" i="8"/>
  <c r="U57" i="8"/>
  <c r="DG53" i="8"/>
  <c r="DC53" i="8"/>
  <c r="CY53" i="8"/>
  <c r="CU53" i="8"/>
  <c r="CQ53" i="8"/>
  <c r="CM53" i="8"/>
  <c r="CI53" i="8"/>
  <c r="CE53" i="8"/>
  <c r="CA53" i="8"/>
  <c r="BW53" i="8"/>
  <c r="BS53" i="8"/>
  <c r="BO53" i="8"/>
  <c r="BK53" i="8"/>
  <c r="BG53" i="8"/>
  <c r="BC53" i="8"/>
  <c r="AY53" i="8"/>
  <c r="AU53" i="8"/>
  <c r="AQ53" i="8"/>
  <c r="AM53" i="8"/>
  <c r="AI53" i="8"/>
  <c r="AE53" i="8"/>
  <c r="AA53" i="8"/>
  <c r="W53" i="8"/>
  <c r="S53" i="8"/>
  <c r="O53" i="8"/>
  <c r="DF53" i="8"/>
  <c r="DA53" i="8"/>
  <c r="CV53" i="8"/>
  <c r="CP53" i="8"/>
  <c r="CK53" i="8"/>
  <c r="CF53" i="8"/>
  <c r="BZ53" i="8"/>
  <c r="BU53" i="8"/>
  <c r="BP53" i="8"/>
  <c r="BJ53" i="8"/>
  <c r="BE53" i="8"/>
  <c r="AZ53" i="8"/>
  <c r="AT53" i="8"/>
  <c r="AO53" i="8"/>
  <c r="AJ53" i="8"/>
  <c r="AD53" i="8"/>
  <c r="Y53" i="8"/>
  <c r="T53" i="8"/>
  <c r="DJ53" i="8"/>
  <c r="DE53" i="8"/>
  <c r="CZ53" i="8"/>
  <c r="CT53" i="8"/>
  <c r="CO53" i="8"/>
  <c r="CJ53" i="8"/>
  <c r="CD53" i="8"/>
  <c r="BY53" i="8"/>
  <c r="BT53" i="8"/>
  <c r="BN53" i="8"/>
  <c r="BI53" i="8"/>
  <c r="BD53" i="8"/>
  <c r="AX53" i="8"/>
  <c r="AS53" i="8"/>
  <c r="AN53" i="8"/>
  <c r="AH53" i="8"/>
  <c r="AC53" i="8"/>
  <c r="X53" i="8"/>
  <c r="R53" i="8"/>
  <c r="DB53" i="8"/>
  <c r="CR53" i="8"/>
  <c r="CG53" i="8"/>
  <c r="BV53" i="8"/>
  <c r="BL53" i="8"/>
  <c r="BA53" i="8"/>
  <c r="AP53" i="8"/>
  <c r="AF53" i="8"/>
  <c r="U53" i="8"/>
  <c r="CL53" i="8"/>
  <c r="CB53" i="8"/>
  <c r="BF53" i="8"/>
  <c r="AK53" i="8"/>
  <c r="P53" i="8"/>
  <c r="DI53" i="8"/>
  <c r="CX53" i="8"/>
  <c r="CN53" i="8"/>
  <c r="CC53" i="8"/>
  <c r="BR53" i="8"/>
  <c r="BH53" i="8"/>
  <c r="AW53" i="8"/>
  <c r="AL53" i="8"/>
  <c r="AB53" i="8"/>
  <c r="Q53" i="8"/>
  <c r="DH53" i="8"/>
  <c r="CW53" i="8"/>
  <c r="BQ53" i="8"/>
  <c r="AV53" i="8"/>
  <c r="Z53" i="8"/>
  <c r="DD53" i="8"/>
  <c r="CS53" i="8"/>
  <c r="CH53" i="8"/>
  <c r="BX53" i="8"/>
  <c r="BM53" i="8"/>
  <c r="BB53" i="8"/>
  <c r="AR53" i="8"/>
  <c r="AG53" i="8"/>
  <c r="V53" i="8"/>
  <c r="DJ49" i="8"/>
  <c r="DF49" i="8"/>
  <c r="DB49" i="8"/>
  <c r="CX49" i="8"/>
  <c r="CT49" i="8"/>
  <c r="CP49" i="8"/>
  <c r="CL49" i="8"/>
  <c r="CH49" i="8"/>
  <c r="CD49" i="8"/>
  <c r="BZ49" i="8"/>
  <c r="BV49" i="8"/>
  <c r="BR49" i="8"/>
  <c r="BN49" i="8"/>
  <c r="BJ49" i="8"/>
  <c r="BF49" i="8"/>
  <c r="BB49" i="8"/>
  <c r="AX49" i="8"/>
  <c r="AT49" i="8"/>
  <c r="AP49" i="8"/>
  <c r="AL49" i="8"/>
  <c r="AH49" i="8"/>
  <c r="AD49" i="8"/>
  <c r="Z49" i="8"/>
  <c r="V49" i="8"/>
  <c r="R49" i="8"/>
  <c r="DI49" i="8"/>
  <c r="DE49" i="8"/>
  <c r="DA49" i="8"/>
  <c r="CW49" i="8"/>
  <c r="CS49" i="8"/>
  <c r="CO49" i="8"/>
  <c r="CK49" i="8"/>
  <c r="CG49" i="8"/>
  <c r="CC49" i="8"/>
  <c r="BY49" i="8"/>
  <c r="BU49" i="8"/>
  <c r="BQ49" i="8"/>
  <c r="BM49" i="8"/>
  <c r="BI49" i="8"/>
  <c r="BE49" i="8"/>
  <c r="BA49" i="8"/>
  <c r="AW49" i="8"/>
  <c r="AS49" i="8"/>
  <c r="AO49" i="8"/>
  <c r="AK49" i="8"/>
  <c r="AG49" i="8"/>
  <c r="AC49" i="8"/>
  <c r="Y49" i="8"/>
  <c r="U49" i="8"/>
  <c r="Q49" i="8"/>
  <c r="DG49" i="8"/>
  <c r="CY49" i="8"/>
  <c r="CQ49" i="8"/>
  <c r="CI49" i="8"/>
  <c r="CA49" i="8"/>
  <c r="BS49" i="8"/>
  <c r="BK49" i="8"/>
  <c r="BC49" i="8"/>
  <c r="AU49" i="8"/>
  <c r="AM49" i="8"/>
  <c r="AE49" i="8"/>
  <c r="W49" i="8"/>
  <c r="O49" i="8"/>
  <c r="DC49" i="8"/>
  <c r="CM49" i="8"/>
  <c r="BW49" i="8"/>
  <c r="BG49" i="8"/>
  <c r="AQ49" i="8"/>
  <c r="AA49" i="8"/>
  <c r="DD49" i="8"/>
  <c r="CV49" i="8"/>
  <c r="CN49" i="8"/>
  <c r="CF49" i="8"/>
  <c r="BX49" i="8"/>
  <c r="BP49" i="8"/>
  <c r="BH49" i="8"/>
  <c r="AZ49" i="8"/>
  <c r="AR49" i="8"/>
  <c r="AJ49" i="8"/>
  <c r="AB49" i="8"/>
  <c r="T49" i="8"/>
  <c r="CU49" i="8"/>
  <c r="CE49" i="8"/>
  <c r="BO49" i="8"/>
  <c r="AY49" i="8"/>
  <c r="AI49" i="8"/>
  <c r="S49" i="8"/>
  <c r="DH49" i="8"/>
  <c r="CZ49" i="8"/>
  <c r="CR49" i="8"/>
  <c r="CJ49" i="8"/>
  <c r="CB49" i="8"/>
  <c r="BT49" i="8"/>
  <c r="BL49" i="8"/>
  <c r="BD49" i="8"/>
  <c r="AV49" i="8"/>
  <c r="AN49" i="8"/>
  <c r="AF49" i="8"/>
  <c r="X49" i="8"/>
  <c r="P49" i="8"/>
  <c r="DJ45" i="8"/>
  <c r="DF45" i="8"/>
  <c r="DB45" i="8"/>
  <c r="CX45" i="8"/>
  <c r="CT45" i="8"/>
  <c r="CP45" i="8"/>
  <c r="CL45" i="8"/>
  <c r="CH45" i="8"/>
  <c r="CD45" i="8"/>
  <c r="BZ45" i="8"/>
  <c r="BV45" i="8"/>
  <c r="BR45" i="8"/>
  <c r="BN45" i="8"/>
  <c r="BJ45" i="8"/>
  <c r="BF45" i="8"/>
  <c r="BB45" i="8"/>
  <c r="AX45" i="8"/>
  <c r="AT45" i="8"/>
  <c r="AP45" i="8"/>
  <c r="AL45" i="8"/>
  <c r="AH45" i="8"/>
  <c r="AD45" i="8"/>
  <c r="Z45" i="8"/>
  <c r="V45" i="8"/>
  <c r="R45" i="8"/>
  <c r="DI45" i="8"/>
  <c r="DE45" i="8"/>
  <c r="DA45" i="8"/>
  <c r="CW45" i="8"/>
  <c r="CS45" i="8"/>
  <c r="CO45" i="8"/>
  <c r="CK45" i="8"/>
  <c r="CG45" i="8"/>
  <c r="CC45" i="8"/>
  <c r="BY45" i="8"/>
  <c r="BU45" i="8"/>
  <c r="BQ45" i="8"/>
  <c r="BM45" i="8"/>
  <c r="BI45" i="8"/>
  <c r="BE45" i="8"/>
  <c r="BA45" i="8"/>
  <c r="AW45" i="8"/>
  <c r="AS45" i="8"/>
  <c r="AO45" i="8"/>
  <c r="AK45" i="8"/>
  <c r="AG45" i="8"/>
  <c r="AC45" i="8"/>
  <c r="Y45" i="8"/>
  <c r="U45" i="8"/>
  <c r="Q45" i="8"/>
  <c r="DC45" i="8"/>
  <c r="CU45" i="8"/>
  <c r="CM45" i="8"/>
  <c r="CE45" i="8"/>
  <c r="BW45" i="8"/>
  <c r="BO45" i="8"/>
  <c r="BG45" i="8"/>
  <c r="AY45" i="8"/>
  <c r="AQ45" i="8"/>
  <c r="AI45" i="8"/>
  <c r="AA45" i="8"/>
  <c r="S45" i="8"/>
  <c r="DG45" i="8"/>
  <c r="CQ45" i="8"/>
  <c r="CA45" i="8"/>
  <c r="BC45" i="8"/>
  <c r="AM45" i="8"/>
  <c r="W45" i="8"/>
  <c r="DH45" i="8"/>
  <c r="CZ45" i="8"/>
  <c r="CR45" i="8"/>
  <c r="CJ45" i="8"/>
  <c r="CB45" i="8"/>
  <c r="BT45" i="8"/>
  <c r="BL45" i="8"/>
  <c r="BD45" i="8"/>
  <c r="AV45" i="8"/>
  <c r="AN45" i="8"/>
  <c r="AF45" i="8"/>
  <c r="X45" i="8"/>
  <c r="P45" i="8"/>
  <c r="CY45" i="8"/>
  <c r="CI45" i="8"/>
  <c r="BS45" i="8"/>
  <c r="BK45" i="8"/>
  <c r="AU45" i="8"/>
  <c r="AE45" i="8"/>
  <c r="O45" i="8"/>
  <c r="DD45" i="8"/>
  <c r="CV45" i="8"/>
  <c r="CN45" i="8"/>
  <c r="CF45" i="8"/>
  <c r="BX45" i="8"/>
  <c r="BP45" i="8"/>
  <c r="BH45" i="8"/>
  <c r="AZ45" i="8"/>
  <c r="AR45" i="8"/>
  <c r="AJ45" i="8"/>
  <c r="AB45" i="8"/>
  <c r="T45" i="8"/>
  <c r="DJ41" i="8"/>
  <c r="DF41" i="8"/>
  <c r="DB41" i="8"/>
  <c r="CX41" i="8"/>
  <c r="CT41" i="8"/>
  <c r="CP41" i="8"/>
  <c r="CL41" i="8"/>
  <c r="CH41" i="8"/>
  <c r="CD41" i="8"/>
  <c r="BZ41" i="8"/>
  <c r="BV41" i="8"/>
  <c r="BR41" i="8"/>
  <c r="BN41" i="8"/>
  <c r="BJ41" i="8"/>
  <c r="BF41" i="8"/>
  <c r="BB41" i="8"/>
  <c r="AX41" i="8"/>
  <c r="AT41" i="8"/>
  <c r="AP41" i="8"/>
  <c r="AL41" i="8"/>
  <c r="AH41" i="8"/>
  <c r="AD41" i="8"/>
  <c r="Z41" i="8"/>
  <c r="V41" i="8"/>
  <c r="R41" i="8"/>
  <c r="DI41" i="8"/>
  <c r="DE41" i="8"/>
  <c r="DA41" i="8"/>
  <c r="CW41" i="8"/>
  <c r="CS41" i="8"/>
  <c r="CO41" i="8"/>
  <c r="CK41" i="8"/>
  <c r="CG41" i="8"/>
  <c r="CC41" i="8"/>
  <c r="BY41" i="8"/>
  <c r="BU41" i="8"/>
  <c r="BQ41" i="8"/>
  <c r="BM41" i="8"/>
  <c r="BI41" i="8"/>
  <c r="BE41" i="8"/>
  <c r="BA41" i="8"/>
  <c r="AW41" i="8"/>
  <c r="AS41" i="8"/>
  <c r="AO41" i="8"/>
  <c r="AK41" i="8"/>
  <c r="AG41" i="8"/>
  <c r="AC41" i="8"/>
  <c r="Y41" i="8"/>
  <c r="U41" i="8"/>
  <c r="Q41" i="8"/>
  <c r="DG41" i="8"/>
  <c r="CY41" i="8"/>
  <c r="CQ41" i="8"/>
  <c r="CI41" i="8"/>
  <c r="CA41" i="8"/>
  <c r="BS41" i="8"/>
  <c r="BK41" i="8"/>
  <c r="BC41" i="8"/>
  <c r="AU41" i="8"/>
  <c r="AM41" i="8"/>
  <c r="AE41" i="8"/>
  <c r="W41" i="8"/>
  <c r="O41" i="8"/>
  <c r="CU41" i="8"/>
  <c r="CE41" i="8"/>
  <c r="BO41" i="8"/>
  <c r="AY41" i="8"/>
  <c r="AQ41" i="8"/>
  <c r="AA41" i="8"/>
  <c r="S41" i="8"/>
  <c r="DD41" i="8"/>
  <c r="CV41" i="8"/>
  <c r="CN41" i="8"/>
  <c r="CF41" i="8"/>
  <c r="BX41" i="8"/>
  <c r="BP41" i="8"/>
  <c r="BH41" i="8"/>
  <c r="AZ41" i="8"/>
  <c r="AR41" i="8"/>
  <c r="AJ41" i="8"/>
  <c r="AB41" i="8"/>
  <c r="T41" i="8"/>
  <c r="DC41" i="8"/>
  <c r="CM41" i="8"/>
  <c r="BW41" i="8"/>
  <c r="BG41" i="8"/>
  <c r="AI41" i="8"/>
  <c r="DH41" i="8"/>
  <c r="CZ41" i="8"/>
  <c r="CR41" i="8"/>
  <c r="CJ41" i="8"/>
  <c r="CB41" i="8"/>
  <c r="BT41" i="8"/>
  <c r="BL41" i="8"/>
  <c r="BD41" i="8"/>
  <c r="AV41" i="8"/>
  <c r="AN41" i="8"/>
  <c r="AF41" i="8"/>
  <c r="X41" i="8"/>
  <c r="P41" i="8"/>
  <c r="DG37" i="8"/>
  <c r="DC37" i="8"/>
  <c r="CY37" i="8"/>
  <c r="CU37" i="8"/>
  <c r="CQ37" i="8"/>
  <c r="CM37" i="8"/>
  <c r="CI37" i="8"/>
  <c r="CE37" i="8"/>
  <c r="CA37" i="8"/>
  <c r="BW37" i="8"/>
  <c r="BS37" i="8"/>
  <c r="BO37" i="8"/>
  <c r="BK37" i="8"/>
  <c r="BG37" i="8"/>
  <c r="BC37" i="8"/>
  <c r="AY37" i="8"/>
  <c r="AU37" i="8"/>
  <c r="AQ37" i="8"/>
  <c r="AM37" i="8"/>
  <c r="AI37" i="8"/>
  <c r="AE37" i="8"/>
  <c r="AA37" i="8"/>
  <c r="W37" i="8"/>
  <c r="S37" i="8"/>
  <c r="O37" i="8"/>
  <c r="DJ37" i="8"/>
  <c r="DF37" i="8"/>
  <c r="DB37" i="8"/>
  <c r="CX37" i="8"/>
  <c r="CT37" i="8"/>
  <c r="CP37" i="8"/>
  <c r="CL37" i="8"/>
  <c r="CH37" i="8"/>
  <c r="CD37" i="8"/>
  <c r="BZ37" i="8"/>
  <c r="BV37" i="8"/>
  <c r="BR37" i="8"/>
  <c r="BN37" i="8"/>
  <c r="BJ37" i="8"/>
  <c r="BF37" i="8"/>
  <c r="BB37" i="8"/>
  <c r="AX37" i="8"/>
  <c r="AT37" i="8"/>
  <c r="AP37" i="8"/>
  <c r="AL37" i="8"/>
  <c r="AH37" i="8"/>
  <c r="AD37" i="8"/>
  <c r="Z37" i="8"/>
  <c r="V37" i="8"/>
  <c r="R37" i="8"/>
  <c r="DH37" i="8"/>
  <c r="CZ37" i="8"/>
  <c r="CR37" i="8"/>
  <c r="CJ37" i="8"/>
  <c r="CB37" i="8"/>
  <c r="BT37" i="8"/>
  <c r="BL37" i="8"/>
  <c r="BD37" i="8"/>
  <c r="AV37" i="8"/>
  <c r="AN37" i="8"/>
  <c r="AF37" i="8"/>
  <c r="X37" i="8"/>
  <c r="P37" i="8"/>
  <c r="DD37" i="8"/>
  <c r="CN37" i="8"/>
  <c r="BX37" i="8"/>
  <c r="BH37" i="8"/>
  <c r="AR37" i="8"/>
  <c r="AB37" i="8"/>
  <c r="DE37" i="8"/>
  <c r="CW37" i="8"/>
  <c r="CO37" i="8"/>
  <c r="CG37" i="8"/>
  <c r="BY37" i="8"/>
  <c r="BQ37" i="8"/>
  <c r="BI37" i="8"/>
  <c r="BA37" i="8"/>
  <c r="AS37" i="8"/>
  <c r="AK37" i="8"/>
  <c r="AC37" i="8"/>
  <c r="U37" i="8"/>
  <c r="CV37" i="8"/>
  <c r="CF37" i="8"/>
  <c r="BP37" i="8"/>
  <c r="AZ37" i="8"/>
  <c r="AJ37" i="8"/>
  <c r="T37" i="8"/>
  <c r="DI37" i="8"/>
  <c r="DA37" i="8"/>
  <c r="CS37" i="8"/>
  <c r="CK37" i="8"/>
  <c r="CC37" i="8"/>
  <c r="BU37" i="8"/>
  <c r="BM37" i="8"/>
  <c r="BE37" i="8"/>
  <c r="AW37" i="8"/>
  <c r="AO37" i="8"/>
  <c r="AG37" i="8"/>
  <c r="Y37" i="8"/>
  <c r="Q37" i="8"/>
  <c r="DH33" i="8"/>
  <c r="DD33" i="8"/>
  <c r="CZ33" i="8"/>
  <c r="CV33" i="8"/>
  <c r="CR33" i="8"/>
  <c r="CN33" i="8"/>
  <c r="CJ33" i="8"/>
  <c r="CF33" i="8"/>
  <c r="CB33" i="8"/>
  <c r="BX33" i="8"/>
  <c r="BT33" i="8"/>
  <c r="BP33" i="8"/>
  <c r="BL33" i="8"/>
  <c r="BH33" i="8"/>
  <c r="BD33" i="8"/>
  <c r="AZ33" i="8"/>
  <c r="AV33" i="8"/>
  <c r="AR33" i="8"/>
  <c r="AN33" i="8"/>
  <c r="AJ33" i="8"/>
  <c r="AF33" i="8"/>
  <c r="AB33" i="8"/>
  <c r="X33" i="8"/>
  <c r="T33" i="8"/>
  <c r="P33" i="8"/>
  <c r="DG33" i="8"/>
  <c r="DC33" i="8"/>
  <c r="CY33" i="8"/>
  <c r="CU33" i="8"/>
  <c r="CQ33" i="8"/>
  <c r="CM33" i="8"/>
  <c r="CI33" i="8"/>
  <c r="CE33" i="8"/>
  <c r="CA33" i="8"/>
  <c r="BW33" i="8"/>
  <c r="BS33" i="8"/>
  <c r="BO33" i="8"/>
  <c r="BK33" i="8"/>
  <c r="BG33" i="8"/>
  <c r="BC33" i="8"/>
  <c r="AY33" i="8"/>
  <c r="AU33" i="8"/>
  <c r="AQ33" i="8"/>
  <c r="AM33" i="8"/>
  <c r="AI33" i="8"/>
  <c r="AE33" i="8"/>
  <c r="AA33" i="8"/>
  <c r="W33" i="8"/>
  <c r="S33" i="8"/>
  <c r="O33" i="8"/>
  <c r="DI33" i="8"/>
  <c r="DA33" i="8"/>
  <c r="CS33" i="8"/>
  <c r="CK33" i="8"/>
  <c r="CC33" i="8"/>
  <c r="BU33" i="8"/>
  <c r="BM33" i="8"/>
  <c r="BE33" i="8"/>
  <c r="AW33" i="8"/>
  <c r="AO33" i="8"/>
  <c r="AG33" i="8"/>
  <c r="Y33" i="8"/>
  <c r="Q33" i="8"/>
  <c r="DE33" i="8"/>
  <c r="CO33" i="8"/>
  <c r="CG33" i="8"/>
  <c r="BQ33" i="8"/>
  <c r="BA33" i="8"/>
  <c r="AK33" i="8"/>
  <c r="U33" i="8"/>
  <c r="DF33" i="8"/>
  <c r="CX33" i="8"/>
  <c r="CP33" i="8"/>
  <c r="CH33" i="8"/>
  <c r="BZ33" i="8"/>
  <c r="BR33" i="8"/>
  <c r="BJ33" i="8"/>
  <c r="BB33" i="8"/>
  <c r="AT33" i="8"/>
  <c r="AL33" i="8"/>
  <c r="AD33" i="8"/>
  <c r="V33" i="8"/>
  <c r="CW33" i="8"/>
  <c r="BY33" i="8"/>
  <c r="BI33" i="8"/>
  <c r="AS33" i="8"/>
  <c r="AC33" i="8"/>
  <c r="DJ33" i="8"/>
  <c r="DB33" i="8"/>
  <c r="CT33" i="8"/>
  <c r="CL33" i="8"/>
  <c r="CD33" i="8"/>
  <c r="BV33" i="8"/>
  <c r="BN33" i="8"/>
  <c r="BF33" i="8"/>
  <c r="AX33" i="8"/>
  <c r="AP33" i="8"/>
  <c r="AH33" i="8"/>
  <c r="Z33" i="8"/>
  <c r="R33" i="8"/>
  <c r="DH100" i="8"/>
  <c r="DD100" i="8"/>
  <c r="CZ100" i="8"/>
  <c r="CV100" i="8"/>
  <c r="CR100" i="8"/>
  <c r="CN100" i="8"/>
  <c r="CJ100" i="8"/>
  <c r="CF100" i="8"/>
  <c r="CB100" i="8"/>
  <c r="BX100" i="8"/>
  <c r="BT100" i="8"/>
  <c r="BP100" i="8"/>
  <c r="BL100" i="8"/>
  <c r="BH100" i="8"/>
  <c r="BD100" i="8"/>
  <c r="AZ100" i="8"/>
  <c r="AV100" i="8"/>
  <c r="AR100" i="8"/>
  <c r="AN100" i="8"/>
  <c r="AJ100" i="8"/>
  <c r="AF100" i="8"/>
  <c r="AB100" i="8"/>
  <c r="X100" i="8"/>
  <c r="T100" i="8"/>
  <c r="P100" i="8"/>
  <c r="DG100" i="8"/>
  <c r="DC100" i="8"/>
  <c r="CY100" i="8"/>
  <c r="CU100" i="8"/>
  <c r="CQ100" i="8"/>
  <c r="CM100" i="8"/>
  <c r="CI100" i="8"/>
  <c r="CE100" i="8"/>
  <c r="CA100" i="8"/>
  <c r="BW100" i="8"/>
  <c r="BS100" i="8"/>
  <c r="BO100" i="8"/>
  <c r="BK100" i="8"/>
  <c r="BG100" i="8"/>
  <c r="BC100" i="8"/>
  <c r="AY100" i="8"/>
  <c r="AU100" i="8"/>
  <c r="DJ100" i="8"/>
  <c r="DB100" i="8"/>
  <c r="CT100" i="8"/>
  <c r="CL100" i="8"/>
  <c r="CD100" i="8"/>
  <c r="BV100" i="8"/>
  <c r="BN100" i="8"/>
  <c r="BF100" i="8"/>
  <c r="AX100" i="8"/>
  <c r="AQ100" i="8"/>
  <c r="AL100" i="8"/>
  <c r="AG100" i="8"/>
  <c r="AA100" i="8"/>
  <c r="V100" i="8"/>
  <c r="Q100" i="8"/>
  <c r="DI100" i="8"/>
  <c r="DA100" i="8"/>
  <c r="CS100" i="8"/>
  <c r="CK100" i="8"/>
  <c r="CC100" i="8"/>
  <c r="BU100" i="8"/>
  <c r="BM100" i="8"/>
  <c r="BE100" i="8"/>
  <c r="AW100" i="8"/>
  <c r="AP100" i="8"/>
  <c r="AK100" i="8"/>
  <c r="AE100" i="8"/>
  <c r="Z100" i="8"/>
  <c r="U100" i="8"/>
  <c r="O100" i="8"/>
  <c r="CX100" i="8"/>
  <c r="CH100" i="8"/>
  <c r="BR100" i="8"/>
  <c r="BB100" i="8"/>
  <c r="AO100" i="8"/>
  <c r="AD100" i="8"/>
  <c r="S100" i="8"/>
  <c r="CW100" i="8"/>
  <c r="CG100" i="8"/>
  <c r="BQ100" i="8"/>
  <c r="BA100" i="8"/>
  <c r="AM100" i="8"/>
  <c r="AC100" i="8"/>
  <c r="R100" i="8"/>
  <c r="CP100" i="8"/>
  <c r="BJ100" i="8"/>
  <c r="AI100" i="8"/>
  <c r="CO100" i="8"/>
  <c r="BI100" i="8"/>
  <c r="AH100" i="8"/>
  <c r="DF100" i="8"/>
  <c r="AT100" i="8"/>
  <c r="DE100" i="8"/>
  <c r="AS100" i="8"/>
  <c r="Y100" i="8"/>
  <c r="W100" i="8"/>
  <c r="BZ100" i="8"/>
  <c r="BY100" i="8"/>
  <c r="DG96" i="8"/>
  <c r="DC96" i="8"/>
  <c r="CY96" i="8"/>
  <c r="CU96" i="8"/>
  <c r="CQ96" i="8"/>
  <c r="CM96" i="8"/>
  <c r="CI96" i="8"/>
  <c r="CE96" i="8"/>
  <c r="CA96" i="8"/>
  <c r="BW96" i="8"/>
  <c r="DF96" i="8"/>
  <c r="DA96" i="8"/>
  <c r="CV96" i="8"/>
  <c r="CP96" i="8"/>
  <c r="CK96" i="8"/>
  <c r="CF96" i="8"/>
  <c r="BZ96" i="8"/>
  <c r="BU96" i="8"/>
  <c r="BQ96" i="8"/>
  <c r="BM96" i="8"/>
  <c r="BI96" i="8"/>
  <c r="BE96" i="8"/>
  <c r="BA96" i="8"/>
  <c r="AW96" i="8"/>
  <c r="AS96" i="8"/>
  <c r="AO96" i="8"/>
  <c r="AK96" i="8"/>
  <c r="AG96" i="8"/>
  <c r="AC96" i="8"/>
  <c r="Y96" i="8"/>
  <c r="U96" i="8"/>
  <c r="Q96" i="8"/>
  <c r="DJ96" i="8"/>
  <c r="DE96" i="8"/>
  <c r="CZ96" i="8"/>
  <c r="CT96" i="8"/>
  <c r="CO96" i="8"/>
  <c r="CJ96" i="8"/>
  <c r="CD96" i="8"/>
  <c r="BY96" i="8"/>
  <c r="BT96" i="8"/>
  <c r="BP96" i="8"/>
  <c r="BL96" i="8"/>
  <c r="BH96" i="8"/>
  <c r="BD96" i="8"/>
  <c r="AZ96" i="8"/>
  <c r="AV96" i="8"/>
  <c r="AR96" i="8"/>
  <c r="AN96" i="8"/>
  <c r="AJ96" i="8"/>
  <c r="AF96" i="8"/>
  <c r="AB96" i="8"/>
  <c r="X96" i="8"/>
  <c r="T96" i="8"/>
  <c r="P96" i="8"/>
  <c r="DI96" i="8"/>
  <c r="CX96" i="8"/>
  <c r="CN96" i="8"/>
  <c r="CC96" i="8"/>
  <c r="BS96" i="8"/>
  <c r="BK96" i="8"/>
  <c r="BC96" i="8"/>
  <c r="AU96" i="8"/>
  <c r="AM96" i="8"/>
  <c r="AE96" i="8"/>
  <c r="W96" i="8"/>
  <c r="O96" i="8"/>
  <c r="DH96" i="8"/>
  <c r="CW96" i="8"/>
  <c r="CL96" i="8"/>
  <c r="CB96" i="8"/>
  <c r="BR96" i="8"/>
  <c r="BJ96" i="8"/>
  <c r="BB96" i="8"/>
  <c r="AT96" i="8"/>
  <c r="AL96" i="8"/>
  <c r="AD96" i="8"/>
  <c r="V96" i="8"/>
  <c r="CR96" i="8"/>
  <c r="BV96" i="8"/>
  <c r="BF96" i="8"/>
  <c r="AP96" i="8"/>
  <c r="Z96" i="8"/>
  <c r="DD96" i="8"/>
  <c r="CG96" i="8"/>
  <c r="BG96" i="8"/>
  <c r="AI96" i="8"/>
  <c r="R96" i="8"/>
  <c r="DB96" i="8"/>
  <c r="BX96" i="8"/>
  <c r="AY96" i="8"/>
  <c r="AH96" i="8"/>
  <c r="CS96" i="8"/>
  <c r="AX96" i="8"/>
  <c r="CH96" i="8"/>
  <c r="AQ96" i="8"/>
  <c r="AA96" i="8"/>
  <c r="S96" i="8"/>
  <c r="BO96" i="8"/>
  <c r="BN96" i="8"/>
  <c r="DJ92" i="8"/>
  <c r="DF92" i="8"/>
  <c r="DB92" i="8"/>
  <c r="CX92" i="8"/>
  <c r="CT92" i="8"/>
  <c r="CP92" i="8"/>
  <c r="CL92" i="8"/>
  <c r="CH92" i="8"/>
  <c r="CD92" i="8"/>
  <c r="BZ92" i="8"/>
  <c r="BV92" i="8"/>
  <c r="BR92" i="8"/>
  <c r="BN92" i="8"/>
  <c r="BJ92" i="8"/>
  <c r="BF92" i="8"/>
  <c r="BB92" i="8"/>
  <c r="AX92" i="8"/>
  <c r="AT92" i="8"/>
  <c r="AP92" i="8"/>
  <c r="AL92" i="8"/>
  <c r="AH92" i="8"/>
  <c r="AD92" i="8"/>
  <c r="Z92" i="8"/>
  <c r="V92" i="8"/>
  <c r="R92" i="8"/>
  <c r="DI92" i="8"/>
  <c r="DE92" i="8"/>
  <c r="DA92" i="8"/>
  <c r="CW92" i="8"/>
  <c r="CS92" i="8"/>
  <c r="CO92" i="8"/>
  <c r="CK92" i="8"/>
  <c r="CG92" i="8"/>
  <c r="CC92" i="8"/>
  <c r="BY92" i="8"/>
  <c r="BU92" i="8"/>
  <c r="BQ92" i="8"/>
  <c r="BM92" i="8"/>
  <c r="BI92" i="8"/>
  <c r="BE92" i="8"/>
  <c r="BA92" i="8"/>
  <c r="AW92" i="8"/>
  <c r="AS92" i="8"/>
  <c r="AO92" i="8"/>
  <c r="AK92" i="8"/>
  <c r="AG92" i="8"/>
  <c r="AC92" i="8"/>
  <c r="Y92" i="8"/>
  <c r="U92" i="8"/>
  <c r="Q92" i="8"/>
  <c r="DG92" i="8"/>
  <c r="CY92" i="8"/>
  <c r="CQ92" i="8"/>
  <c r="CI92" i="8"/>
  <c r="CA92" i="8"/>
  <c r="BS92" i="8"/>
  <c r="BK92" i="8"/>
  <c r="BC92" i="8"/>
  <c r="AU92" i="8"/>
  <c r="AM92" i="8"/>
  <c r="AE92" i="8"/>
  <c r="W92" i="8"/>
  <c r="O92" i="8"/>
  <c r="DH92" i="8"/>
  <c r="CV92" i="8"/>
  <c r="CM92" i="8"/>
  <c r="CB92" i="8"/>
  <c r="BP92" i="8"/>
  <c r="BG92" i="8"/>
  <c r="AV92" i="8"/>
  <c r="AJ92" i="8"/>
  <c r="AA92" i="8"/>
  <c r="P92" i="8"/>
  <c r="DD92" i="8"/>
  <c r="CU92" i="8"/>
  <c r="CJ92" i="8"/>
  <c r="BX92" i="8"/>
  <c r="BO92" i="8"/>
  <c r="BD92" i="8"/>
  <c r="AR92" i="8"/>
  <c r="AI92" i="8"/>
  <c r="X92" i="8"/>
  <c r="CR92" i="8"/>
  <c r="BW92" i="8"/>
  <c r="AZ92" i="8"/>
  <c r="AF92" i="8"/>
  <c r="CN92" i="8"/>
  <c r="BT92" i="8"/>
  <c r="AY92" i="8"/>
  <c r="AB92" i="8"/>
  <c r="DC92" i="8"/>
  <c r="BL92" i="8"/>
  <c r="T92" i="8"/>
  <c r="CZ92" i="8"/>
  <c r="BH92" i="8"/>
  <c r="S92" i="8"/>
  <c r="CF92" i="8"/>
  <c r="AQ92" i="8"/>
  <c r="CE92" i="8"/>
  <c r="AN92" i="8"/>
  <c r="DH88" i="8"/>
  <c r="DD88" i="8"/>
  <c r="CZ88" i="8"/>
  <c r="CV88" i="8"/>
  <c r="CR88" i="8"/>
  <c r="CN88" i="8"/>
  <c r="CJ88" i="8"/>
  <c r="CF88" i="8"/>
  <c r="CB88" i="8"/>
  <c r="BX88" i="8"/>
  <c r="BT88" i="8"/>
  <c r="BP88" i="8"/>
  <c r="BL88" i="8"/>
  <c r="BH88" i="8"/>
  <c r="BD88" i="8"/>
  <c r="AZ88" i="8"/>
  <c r="AV88" i="8"/>
  <c r="AR88" i="8"/>
  <c r="AN88" i="8"/>
  <c r="AJ88" i="8"/>
  <c r="AF88" i="8"/>
  <c r="AB88" i="8"/>
  <c r="X88" i="8"/>
  <c r="T88" i="8"/>
  <c r="P88" i="8"/>
  <c r="DJ88" i="8"/>
  <c r="DE88" i="8"/>
  <c r="CY88" i="8"/>
  <c r="CT88" i="8"/>
  <c r="CO88" i="8"/>
  <c r="CI88" i="8"/>
  <c r="CD88" i="8"/>
  <c r="BY88" i="8"/>
  <c r="BS88" i="8"/>
  <c r="BN88" i="8"/>
  <c r="BI88" i="8"/>
  <c r="BC88" i="8"/>
  <c r="AX88" i="8"/>
  <c r="AS88" i="8"/>
  <c r="AM88" i="8"/>
  <c r="AH88" i="8"/>
  <c r="AC88" i="8"/>
  <c r="W88" i="8"/>
  <c r="R88" i="8"/>
  <c r="DI88" i="8"/>
  <c r="DC88" i="8"/>
  <c r="CX88" i="8"/>
  <c r="CS88" i="8"/>
  <c r="CM88" i="8"/>
  <c r="CH88" i="8"/>
  <c r="CC88" i="8"/>
  <c r="BW88" i="8"/>
  <c r="BR88" i="8"/>
  <c r="BM88" i="8"/>
  <c r="BG88" i="8"/>
  <c r="BB88" i="8"/>
  <c r="AW88" i="8"/>
  <c r="AQ88" i="8"/>
  <c r="AL88" i="8"/>
  <c r="AG88" i="8"/>
  <c r="AA88" i="8"/>
  <c r="V88" i="8"/>
  <c r="Q88" i="8"/>
  <c r="DG88" i="8"/>
  <c r="CW88" i="8"/>
  <c r="CL88" i="8"/>
  <c r="CA88" i="8"/>
  <c r="BQ88" i="8"/>
  <c r="BF88" i="8"/>
  <c r="AU88" i="8"/>
  <c r="AK88" i="8"/>
  <c r="Z88" i="8"/>
  <c r="O88" i="8"/>
  <c r="DF88" i="8"/>
  <c r="CU88" i="8"/>
  <c r="CK88" i="8"/>
  <c r="BZ88" i="8"/>
  <c r="BO88" i="8"/>
  <c r="BE88" i="8"/>
  <c r="AT88" i="8"/>
  <c r="AI88" i="8"/>
  <c r="Y88" i="8"/>
  <c r="CQ88" i="8"/>
  <c r="BV88" i="8"/>
  <c r="BA88" i="8"/>
  <c r="AE88" i="8"/>
  <c r="CP88" i="8"/>
  <c r="BU88" i="8"/>
  <c r="AY88" i="8"/>
  <c r="AD88" i="8"/>
  <c r="CG88" i="8"/>
  <c r="AP88" i="8"/>
  <c r="DB88" i="8"/>
  <c r="BK88" i="8"/>
  <c r="U88" i="8"/>
  <c r="CE88" i="8"/>
  <c r="AO88" i="8"/>
  <c r="DA88" i="8"/>
  <c r="BJ88" i="8"/>
  <c r="S88" i="8"/>
  <c r="DH84" i="8"/>
  <c r="DD84" i="8"/>
  <c r="CZ84" i="8"/>
  <c r="CV84" i="8"/>
  <c r="CR84" i="8"/>
  <c r="CN84" i="8"/>
  <c r="CJ84" i="8"/>
  <c r="CF84" i="8"/>
  <c r="CB84" i="8"/>
  <c r="BX84" i="8"/>
  <c r="BT84" i="8"/>
  <c r="BP84" i="8"/>
  <c r="BL84" i="8"/>
  <c r="BH84" i="8"/>
  <c r="BD84" i="8"/>
  <c r="AZ84" i="8"/>
  <c r="AV84" i="8"/>
  <c r="AR84" i="8"/>
  <c r="AN84" i="8"/>
  <c r="AJ84" i="8"/>
  <c r="AF84" i="8"/>
  <c r="AB84" i="8"/>
  <c r="X84" i="8"/>
  <c r="T84" i="8"/>
  <c r="P84" i="8"/>
  <c r="DF84" i="8"/>
  <c r="DA84" i="8"/>
  <c r="CU84" i="8"/>
  <c r="CP84" i="8"/>
  <c r="CK84" i="8"/>
  <c r="CE84" i="8"/>
  <c r="BZ84" i="8"/>
  <c r="BU84" i="8"/>
  <c r="BO84" i="8"/>
  <c r="BJ84" i="8"/>
  <c r="BE84" i="8"/>
  <c r="AY84" i="8"/>
  <c r="AT84" i="8"/>
  <c r="AO84" i="8"/>
  <c r="AI84" i="8"/>
  <c r="AD84" i="8"/>
  <c r="Y84" i="8"/>
  <c r="S84" i="8"/>
  <c r="DJ84" i="8"/>
  <c r="DE84" i="8"/>
  <c r="CY84" i="8"/>
  <c r="CT84" i="8"/>
  <c r="CO84" i="8"/>
  <c r="CI84" i="8"/>
  <c r="CD84" i="8"/>
  <c r="BY84" i="8"/>
  <c r="BS84" i="8"/>
  <c r="DI84" i="8"/>
  <c r="CX84" i="8"/>
  <c r="CM84" i="8"/>
  <c r="CC84" i="8"/>
  <c r="BR84" i="8"/>
  <c r="BK84" i="8"/>
  <c r="BC84" i="8"/>
  <c r="AW84" i="8"/>
  <c r="AP84" i="8"/>
  <c r="AH84" i="8"/>
  <c r="AA84" i="8"/>
  <c r="U84" i="8"/>
  <c r="DG84" i="8"/>
  <c r="CW84" i="8"/>
  <c r="CL84" i="8"/>
  <c r="CA84" i="8"/>
  <c r="BQ84" i="8"/>
  <c r="BI84" i="8"/>
  <c r="BB84" i="8"/>
  <c r="AU84" i="8"/>
  <c r="AM84" i="8"/>
  <c r="AG84" i="8"/>
  <c r="Z84" i="8"/>
  <c r="R84" i="8"/>
  <c r="DC84" i="8"/>
  <c r="CH84" i="8"/>
  <c r="BN84" i="8"/>
  <c r="BA84" i="8"/>
  <c r="AL84" i="8"/>
  <c r="W84" i="8"/>
  <c r="DB84" i="8"/>
  <c r="CG84" i="8"/>
  <c r="BM84" i="8"/>
  <c r="AX84" i="8"/>
  <c r="AK84" i="8"/>
  <c r="V84" i="8"/>
  <c r="BW84" i="8"/>
  <c r="AS84" i="8"/>
  <c r="Q84" i="8"/>
  <c r="CS84" i="8"/>
  <c r="BG84" i="8"/>
  <c r="AE84" i="8"/>
  <c r="BV84" i="8"/>
  <c r="AQ84" i="8"/>
  <c r="O84" i="8"/>
  <c r="CQ84" i="8"/>
  <c r="BF84" i="8"/>
  <c r="AC84" i="8"/>
  <c r="DI80" i="8"/>
  <c r="DE80" i="8"/>
  <c r="DA80" i="8"/>
  <c r="CW80" i="8"/>
  <c r="CS80" i="8"/>
  <c r="CO80" i="8"/>
  <c r="CK80" i="8"/>
  <c r="CG80" i="8"/>
  <c r="CC80" i="8"/>
  <c r="BY80" i="8"/>
  <c r="BU80" i="8"/>
  <c r="BQ80" i="8"/>
  <c r="BM80" i="8"/>
  <c r="BI80" i="8"/>
  <c r="BE80" i="8"/>
  <c r="BA80" i="8"/>
  <c r="AW80" i="8"/>
  <c r="AS80" i="8"/>
  <c r="AO80" i="8"/>
  <c r="AK80" i="8"/>
  <c r="AG80" i="8"/>
  <c r="AC80" i="8"/>
  <c r="Y80" i="8"/>
  <c r="U80" i="8"/>
  <c r="Q80" i="8"/>
  <c r="DG80" i="8"/>
  <c r="DB80" i="8"/>
  <c r="CV80" i="8"/>
  <c r="CQ80" i="8"/>
  <c r="CL80" i="8"/>
  <c r="CF80" i="8"/>
  <c r="CA80" i="8"/>
  <c r="BV80" i="8"/>
  <c r="BP80" i="8"/>
  <c r="BK80" i="8"/>
  <c r="BF80" i="8"/>
  <c r="AZ80" i="8"/>
  <c r="AU80" i="8"/>
  <c r="AP80" i="8"/>
  <c r="AJ80" i="8"/>
  <c r="AE80" i="8"/>
  <c r="Z80" i="8"/>
  <c r="T80" i="8"/>
  <c r="O80" i="8"/>
  <c r="DF80" i="8"/>
  <c r="CZ80" i="8"/>
  <c r="CU80" i="8"/>
  <c r="CP80" i="8"/>
  <c r="CJ80" i="8"/>
  <c r="CE80" i="8"/>
  <c r="BZ80" i="8"/>
  <c r="BT80" i="8"/>
  <c r="BO80" i="8"/>
  <c r="BJ80" i="8"/>
  <c r="BD80" i="8"/>
  <c r="AY80" i="8"/>
  <c r="AT80" i="8"/>
  <c r="AN80" i="8"/>
  <c r="AI80" i="8"/>
  <c r="AD80" i="8"/>
  <c r="X80" i="8"/>
  <c r="S80" i="8"/>
  <c r="DD80" i="8"/>
  <c r="CT80" i="8"/>
  <c r="CI80" i="8"/>
  <c r="BX80" i="8"/>
  <c r="BN80" i="8"/>
  <c r="BC80" i="8"/>
  <c r="AR80" i="8"/>
  <c r="AH80" i="8"/>
  <c r="W80" i="8"/>
  <c r="DC80" i="8"/>
  <c r="CR80" i="8"/>
  <c r="CH80" i="8"/>
  <c r="BW80" i="8"/>
  <c r="BL80" i="8"/>
  <c r="BB80" i="8"/>
  <c r="AQ80" i="8"/>
  <c r="AF80" i="8"/>
  <c r="V80" i="8"/>
  <c r="DJ80" i="8"/>
  <c r="CN80" i="8"/>
  <c r="BS80" i="8"/>
  <c r="AX80" i="8"/>
  <c r="AB80" i="8"/>
  <c r="CY80" i="8"/>
  <c r="CD80" i="8"/>
  <c r="BH80" i="8"/>
  <c r="AM80" i="8"/>
  <c r="R80" i="8"/>
  <c r="DH80" i="8"/>
  <c r="CM80" i="8"/>
  <c r="BR80" i="8"/>
  <c r="AV80" i="8"/>
  <c r="AA80" i="8"/>
  <c r="CX80" i="8"/>
  <c r="P80" i="8"/>
  <c r="CB80" i="8"/>
  <c r="BG80" i="8"/>
  <c r="AL80" i="8"/>
  <c r="DG76" i="8"/>
  <c r="DC76" i="8"/>
  <c r="CY76" i="8"/>
  <c r="CU76" i="8"/>
  <c r="CQ76" i="8"/>
  <c r="CM76" i="8"/>
  <c r="CI76" i="8"/>
  <c r="CE76" i="8"/>
  <c r="CA76" i="8"/>
  <c r="BW76" i="8"/>
  <c r="BS76" i="8"/>
  <c r="BO76" i="8"/>
  <c r="BK76" i="8"/>
  <c r="BG76" i="8"/>
  <c r="BC76" i="8"/>
  <c r="AY76" i="8"/>
  <c r="AU76" i="8"/>
  <c r="AQ76" i="8"/>
  <c r="AM76" i="8"/>
  <c r="AI76" i="8"/>
  <c r="AE76" i="8"/>
  <c r="AA76" i="8"/>
  <c r="W76" i="8"/>
  <c r="S76" i="8"/>
  <c r="O76" i="8"/>
  <c r="DJ76" i="8"/>
  <c r="DF76" i="8"/>
  <c r="DB76" i="8"/>
  <c r="CX76" i="8"/>
  <c r="CT76" i="8"/>
  <c r="CP76" i="8"/>
  <c r="CL76" i="8"/>
  <c r="CH76" i="8"/>
  <c r="CD76" i="8"/>
  <c r="BZ76" i="8"/>
  <c r="BV76" i="8"/>
  <c r="BR76" i="8"/>
  <c r="BN76" i="8"/>
  <c r="BJ76" i="8"/>
  <c r="BF76" i="8"/>
  <c r="BB76" i="8"/>
  <c r="AX76" i="8"/>
  <c r="AT76" i="8"/>
  <c r="AP76" i="8"/>
  <c r="AL76" i="8"/>
  <c r="AH76" i="8"/>
  <c r="AD76" i="8"/>
  <c r="Z76" i="8"/>
  <c r="V76" i="8"/>
  <c r="R76" i="8"/>
  <c r="DI76" i="8"/>
  <c r="DA76" i="8"/>
  <c r="CS76" i="8"/>
  <c r="CK76" i="8"/>
  <c r="CC76" i="8"/>
  <c r="BU76" i="8"/>
  <c r="BM76" i="8"/>
  <c r="BE76" i="8"/>
  <c r="AW76" i="8"/>
  <c r="AO76" i="8"/>
  <c r="AG76" i="8"/>
  <c r="Y76" i="8"/>
  <c r="Q76" i="8"/>
  <c r="DH76" i="8"/>
  <c r="CZ76" i="8"/>
  <c r="CR76" i="8"/>
  <c r="CJ76" i="8"/>
  <c r="CB76" i="8"/>
  <c r="BT76" i="8"/>
  <c r="BL76" i="8"/>
  <c r="BD76" i="8"/>
  <c r="AV76" i="8"/>
  <c r="AN76" i="8"/>
  <c r="AF76" i="8"/>
  <c r="X76" i="8"/>
  <c r="P76" i="8"/>
  <c r="DE76" i="8"/>
  <c r="CO76" i="8"/>
  <c r="BY76" i="8"/>
  <c r="BI76" i="8"/>
  <c r="AS76" i="8"/>
  <c r="AC76" i="8"/>
  <c r="CW76" i="8"/>
  <c r="CG76" i="8"/>
  <c r="BQ76" i="8"/>
  <c r="BA76" i="8"/>
  <c r="AK76" i="8"/>
  <c r="U76" i="8"/>
  <c r="DD76" i="8"/>
  <c r="CN76" i="8"/>
  <c r="BX76" i="8"/>
  <c r="BH76" i="8"/>
  <c r="AR76" i="8"/>
  <c r="AB76" i="8"/>
  <c r="CV76" i="8"/>
  <c r="AJ76" i="8"/>
  <c r="AZ76" i="8"/>
  <c r="CF76" i="8"/>
  <c r="T76" i="8"/>
  <c r="BP76" i="8"/>
  <c r="DG72" i="8"/>
  <c r="DC72" i="8"/>
  <c r="CY72" i="8"/>
  <c r="CU72" i="8"/>
  <c r="CQ72" i="8"/>
  <c r="CM72" i="8"/>
  <c r="CI72" i="8"/>
  <c r="CE72" i="8"/>
  <c r="CA72" i="8"/>
  <c r="BW72" i="8"/>
  <c r="BS72" i="8"/>
  <c r="BO72" i="8"/>
  <c r="BK72" i="8"/>
  <c r="BG72" i="8"/>
  <c r="BC72" i="8"/>
  <c r="AY72" i="8"/>
  <c r="AU72" i="8"/>
  <c r="AQ72" i="8"/>
  <c r="AM72" i="8"/>
  <c r="AI72" i="8"/>
  <c r="AE72" i="8"/>
  <c r="AA72" i="8"/>
  <c r="W72" i="8"/>
  <c r="S72" i="8"/>
  <c r="O72" i="8"/>
  <c r="DJ72" i="8"/>
  <c r="DF72" i="8"/>
  <c r="DB72" i="8"/>
  <c r="CX72" i="8"/>
  <c r="CT72" i="8"/>
  <c r="CP72" i="8"/>
  <c r="CL72" i="8"/>
  <c r="CH72" i="8"/>
  <c r="CD72" i="8"/>
  <c r="BZ72" i="8"/>
  <c r="BV72" i="8"/>
  <c r="BR72" i="8"/>
  <c r="BN72" i="8"/>
  <c r="BJ72" i="8"/>
  <c r="BF72" i="8"/>
  <c r="BB72" i="8"/>
  <c r="AX72" i="8"/>
  <c r="AT72" i="8"/>
  <c r="AP72" i="8"/>
  <c r="AL72" i="8"/>
  <c r="AH72" i="8"/>
  <c r="AD72" i="8"/>
  <c r="Z72" i="8"/>
  <c r="V72" i="8"/>
  <c r="R72" i="8"/>
  <c r="DE72" i="8"/>
  <c r="CW72" i="8"/>
  <c r="CO72" i="8"/>
  <c r="CG72" i="8"/>
  <c r="BY72" i="8"/>
  <c r="BQ72" i="8"/>
  <c r="BI72" i="8"/>
  <c r="BA72" i="8"/>
  <c r="AS72" i="8"/>
  <c r="AK72" i="8"/>
  <c r="AC72" i="8"/>
  <c r="U72" i="8"/>
  <c r="DH72" i="8"/>
  <c r="CV72" i="8"/>
  <c r="CK72" i="8"/>
  <c r="CB72" i="8"/>
  <c r="BP72" i="8"/>
  <c r="BE72" i="8"/>
  <c r="AV72" i="8"/>
  <c r="AJ72" i="8"/>
  <c r="Y72" i="8"/>
  <c r="P72" i="8"/>
  <c r="DA72" i="8"/>
  <c r="CR72" i="8"/>
  <c r="CF72" i="8"/>
  <c r="BU72" i="8"/>
  <c r="BL72" i="8"/>
  <c r="AZ72" i="8"/>
  <c r="AO72" i="8"/>
  <c r="AF72" i="8"/>
  <c r="T72" i="8"/>
  <c r="DD72" i="8"/>
  <c r="CS72" i="8"/>
  <c r="CJ72" i="8"/>
  <c r="BX72" i="8"/>
  <c r="BM72" i="8"/>
  <c r="BD72" i="8"/>
  <c r="AR72" i="8"/>
  <c r="AG72" i="8"/>
  <c r="X72" i="8"/>
  <c r="CN72" i="8"/>
  <c r="AW72" i="8"/>
  <c r="DI72" i="8"/>
  <c r="AB72" i="8"/>
  <c r="BH72" i="8"/>
  <c r="CC72" i="8"/>
  <c r="AN72" i="8"/>
  <c r="BT72" i="8"/>
  <c r="CZ72" i="8"/>
  <c r="Q72" i="8"/>
  <c r="DG68" i="8"/>
  <c r="DC68" i="8"/>
  <c r="CY68" i="8"/>
  <c r="CU68" i="8"/>
  <c r="CQ68" i="8"/>
  <c r="CM68" i="8"/>
  <c r="CI68" i="8"/>
  <c r="CE68" i="8"/>
  <c r="CA68" i="8"/>
  <c r="BW68" i="8"/>
  <c r="BS68" i="8"/>
  <c r="BO68" i="8"/>
  <c r="BK68" i="8"/>
  <c r="BG68" i="8"/>
  <c r="BC68" i="8"/>
  <c r="AY68" i="8"/>
  <c r="AU68" i="8"/>
  <c r="AQ68" i="8"/>
  <c r="AM68" i="8"/>
  <c r="AI68" i="8"/>
  <c r="AE68" i="8"/>
  <c r="AA68" i="8"/>
  <c r="W68" i="8"/>
  <c r="S68" i="8"/>
  <c r="O68" i="8"/>
  <c r="DJ68" i="8"/>
  <c r="DF68" i="8"/>
  <c r="DB68" i="8"/>
  <c r="CX68" i="8"/>
  <c r="CT68" i="8"/>
  <c r="CP68" i="8"/>
  <c r="CL68" i="8"/>
  <c r="CH68" i="8"/>
  <c r="CD68" i="8"/>
  <c r="BZ68" i="8"/>
  <c r="BV68" i="8"/>
  <c r="BR68" i="8"/>
  <c r="BN68" i="8"/>
  <c r="BJ68" i="8"/>
  <c r="BF68" i="8"/>
  <c r="BB68" i="8"/>
  <c r="AX68" i="8"/>
  <c r="AT68" i="8"/>
  <c r="AP68" i="8"/>
  <c r="AL68" i="8"/>
  <c r="AH68" i="8"/>
  <c r="AD68" i="8"/>
  <c r="Z68" i="8"/>
  <c r="V68" i="8"/>
  <c r="R68" i="8"/>
  <c r="DI68" i="8"/>
  <c r="DA68" i="8"/>
  <c r="CS68" i="8"/>
  <c r="CK68" i="8"/>
  <c r="CC68" i="8"/>
  <c r="BU68" i="8"/>
  <c r="BM68" i="8"/>
  <c r="BE68" i="8"/>
  <c r="AW68" i="8"/>
  <c r="AO68" i="8"/>
  <c r="AG68" i="8"/>
  <c r="Y68" i="8"/>
  <c r="Q68" i="8"/>
  <c r="DH68" i="8"/>
  <c r="CW68" i="8"/>
  <c r="CN68" i="8"/>
  <c r="CB68" i="8"/>
  <c r="BQ68" i="8"/>
  <c r="BH68" i="8"/>
  <c r="AV68" i="8"/>
  <c r="AK68" i="8"/>
  <c r="AB68" i="8"/>
  <c r="P68" i="8"/>
  <c r="DD68" i="8"/>
  <c r="CG68" i="8"/>
  <c r="BL68" i="8"/>
  <c r="AR68" i="8"/>
  <c r="DE68" i="8"/>
  <c r="CV68" i="8"/>
  <c r="CJ68" i="8"/>
  <c r="BY68" i="8"/>
  <c r="BP68" i="8"/>
  <c r="BD68" i="8"/>
  <c r="AS68" i="8"/>
  <c r="AJ68" i="8"/>
  <c r="X68" i="8"/>
  <c r="CR68" i="8"/>
  <c r="BX68" i="8"/>
  <c r="BA68" i="8"/>
  <c r="AF68" i="8"/>
  <c r="U68" i="8"/>
  <c r="CF68" i="8"/>
  <c r="AN68" i="8"/>
  <c r="BI68" i="8"/>
  <c r="BT68" i="8"/>
  <c r="AC68" i="8"/>
  <c r="CZ68" i="8"/>
  <c r="T68" i="8"/>
  <c r="CO68" i="8"/>
  <c r="AZ68" i="8"/>
  <c r="DG64" i="8"/>
  <c r="DC64" i="8"/>
  <c r="CY64" i="8"/>
  <c r="CU64" i="8"/>
  <c r="CQ64" i="8"/>
  <c r="CM64" i="8"/>
  <c r="CI64" i="8"/>
  <c r="CE64" i="8"/>
  <c r="CA64" i="8"/>
  <c r="BW64" i="8"/>
  <c r="BS64" i="8"/>
  <c r="BO64" i="8"/>
  <c r="BK64" i="8"/>
  <c r="BG64" i="8"/>
  <c r="BC64" i="8"/>
  <c r="AY64" i="8"/>
  <c r="AU64" i="8"/>
  <c r="AQ64" i="8"/>
  <c r="AM64" i="8"/>
  <c r="AI64" i="8"/>
  <c r="AE64" i="8"/>
  <c r="AA64" i="8"/>
  <c r="W64" i="8"/>
  <c r="S64" i="8"/>
  <c r="O64" i="8"/>
  <c r="DJ64" i="8"/>
  <c r="DF64" i="8"/>
  <c r="DB64" i="8"/>
  <c r="CX64" i="8"/>
  <c r="CT64" i="8"/>
  <c r="CP64" i="8"/>
  <c r="CL64" i="8"/>
  <c r="CH64" i="8"/>
  <c r="CD64" i="8"/>
  <c r="BZ64" i="8"/>
  <c r="BV64" i="8"/>
  <c r="BR64" i="8"/>
  <c r="BN64" i="8"/>
  <c r="BJ64" i="8"/>
  <c r="BF64" i="8"/>
  <c r="BB64" i="8"/>
  <c r="AX64" i="8"/>
  <c r="AT64" i="8"/>
  <c r="AP64" i="8"/>
  <c r="AL64" i="8"/>
  <c r="AH64" i="8"/>
  <c r="AD64" i="8"/>
  <c r="Z64" i="8"/>
  <c r="V64" i="8"/>
  <c r="R64" i="8"/>
  <c r="DE64" i="8"/>
  <c r="CW64" i="8"/>
  <c r="CO64" i="8"/>
  <c r="CG64" i="8"/>
  <c r="BY64" i="8"/>
  <c r="BQ64" i="8"/>
  <c r="BI64" i="8"/>
  <c r="BA64" i="8"/>
  <c r="AS64" i="8"/>
  <c r="AK64" i="8"/>
  <c r="AC64" i="8"/>
  <c r="U64" i="8"/>
  <c r="DI64" i="8"/>
  <c r="CZ64" i="8"/>
  <c r="CN64" i="8"/>
  <c r="CC64" i="8"/>
  <c r="BT64" i="8"/>
  <c r="BH64" i="8"/>
  <c r="AW64" i="8"/>
  <c r="AN64" i="8"/>
  <c r="AB64" i="8"/>
  <c r="Q64" i="8"/>
  <c r="CS64" i="8"/>
  <c r="BX64" i="8"/>
  <c r="BD64" i="8"/>
  <c r="AG64" i="8"/>
  <c r="DH64" i="8"/>
  <c r="CV64" i="8"/>
  <c r="CK64" i="8"/>
  <c r="CB64" i="8"/>
  <c r="BP64" i="8"/>
  <c r="BE64" i="8"/>
  <c r="AV64" i="8"/>
  <c r="AJ64" i="8"/>
  <c r="Y64" i="8"/>
  <c r="P64" i="8"/>
  <c r="DD64" i="8"/>
  <c r="CJ64" i="8"/>
  <c r="BM64" i="8"/>
  <c r="AR64" i="8"/>
  <c r="X64" i="8"/>
  <c r="BU64" i="8"/>
  <c r="AF64" i="8"/>
  <c r="CR64" i="8"/>
  <c r="DA64" i="8"/>
  <c r="BL64" i="8"/>
  <c r="T64" i="8"/>
  <c r="AZ64" i="8"/>
  <c r="CF64" i="8"/>
  <c r="AO64" i="8"/>
  <c r="DJ60" i="8"/>
  <c r="DF60" i="8"/>
  <c r="DB60" i="8"/>
  <c r="CX60" i="8"/>
  <c r="CT60" i="8"/>
  <c r="CP60" i="8"/>
  <c r="CL60" i="8"/>
  <c r="CH60" i="8"/>
  <c r="CD60" i="8"/>
  <c r="BZ60" i="8"/>
  <c r="BV60" i="8"/>
  <c r="BR60" i="8"/>
  <c r="BN60" i="8"/>
  <c r="BJ60" i="8"/>
  <c r="BF60" i="8"/>
  <c r="BB60" i="8"/>
  <c r="AX60" i="8"/>
  <c r="AT60" i="8"/>
  <c r="AP60" i="8"/>
  <c r="AL60" i="8"/>
  <c r="AH60" i="8"/>
  <c r="AD60" i="8"/>
  <c r="Z60" i="8"/>
  <c r="V60" i="8"/>
  <c r="R60" i="8"/>
  <c r="DG60" i="8"/>
  <c r="DA60" i="8"/>
  <c r="CV60" i="8"/>
  <c r="CQ60" i="8"/>
  <c r="CK60" i="8"/>
  <c r="CF60" i="8"/>
  <c r="CA60" i="8"/>
  <c r="BU60" i="8"/>
  <c r="BP60" i="8"/>
  <c r="BK60" i="8"/>
  <c r="BE60" i="8"/>
  <c r="AZ60" i="8"/>
  <c r="AU60" i="8"/>
  <c r="AO60" i="8"/>
  <c r="AJ60" i="8"/>
  <c r="AE60" i="8"/>
  <c r="Y60" i="8"/>
  <c r="T60" i="8"/>
  <c r="O60" i="8"/>
  <c r="DI60" i="8"/>
  <c r="DD60" i="8"/>
  <c r="CY60" i="8"/>
  <c r="CS60" i="8"/>
  <c r="CN60" i="8"/>
  <c r="CI60" i="8"/>
  <c r="CC60" i="8"/>
  <c r="BX60" i="8"/>
  <c r="BS60" i="8"/>
  <c r="BM60" i="8"/>
  <c r="BH60" i="8"/>
  <c r="AW60" i="8"/>
  <c r="AR60" i="8"/>
  <c r="AG60" i="8"/>
  <c r="Q60" i="8"/>
  <c r="DE60" i="8"/>
  <c r="CZ60" i="8"/>
  <c r="CU60" i="8"/>
  <c r="CO60" i="8"/>
  <c r="CJ60" i="8"/>
  <c r="CE60" i="8"/>
  <c r="BY60" i="8"/>
  <c r="BT60" i="8"/>
  <c r="BO60" i="8"/>
  <c r="BI60" i="8"/>
  <c r="BD60" i="8"/>
  <c r="AY60" i="8"/>
  <c r="AS60" i="8"/>
  <c r="AN60" i="8"/>
  <c r="AI60" i="8"/>
  <c r="AC60" i="8"/>
  <c r="X60" i="8"/>
  <c r="S60" i="8"/>
  <c r="BC60" i="8"/>
  <c r="AM60" i="8"/>
  <c r="AB60" i="8"/>
  <c r="W60" i="8"/>
  <c r="DC60" i="8"/>
  <c r="CG60" i="8"/>
  <c r="BL60" i="8"/>
  <c r="AQ60" i="8"/>
  <c r="U60" i="8"/>
  <c r="BW60" i="8"/>
  <c r="AF60" i="8"/>
  <c r="CW60" i="8"/>
  <c r="CB60" i="8"/>
  <c r="BG60" i="8"/>
  <c r="AK60" i="8"/>
  <c r="P60" i="8"/>
  <c r="CR60" i="8"/>
  <c r="BA60" i="8"/>
  <c r="DH60" i="8"/>
  <c r="CM60" i="8"/>
  <c r="BQ60" i="8"/>
  <c r="AV60" i="8"/>
  <c r="AA60" i="8"/>
  <c r="DJ56" i="8"/>
  <c r="DF56" i="8"/>
  <c r="DB56" i="8"/>
  <c r="CX56" i="8"/>
  <c r="CT56" i="8"/>
  <c r="CP56" i="8"/>
  <c r="CL56" i="8"/>
  <c r="CH56" i="8"/>
  <c r="CD56" i="8"/>
  <c r="BZ56" i="8"/>
  <c r="BV56" i="8"/>
  <c r="BR56" i="8"/>
  <c r="BN56" i="8"/>
  <c r="BJ56" i="8"/>
  <c r="BF56" i="8"/>
  <c r="BB56" i="8"/>
  <c r="AX56" i="8"/>
  <c r="AT56" i="8"/>
  <c r="AP56" i="8"/>
  <c r="AL56" i="8"/>
  <c r="AH56" i="8"/>
  <c r="AD56" i="8"/>
  <c r="Z56" i="8"/>
  <c r="V56" i="8"/>
  <c r="R56" i="8"/>
  <c r="DH56" i="8"/>
  <c r="DC56" i="8"/>
  <c r="CW56" i="8"/>
  <c r="CR56" i="8"/>
  <c r="CM56" i="8"/>
  <c r="CG56" i="8"/>
  <c r="CB56" i="8"/>
  <c r="BW56" i="8"/>
  <c r="BQ56" i="8"/>
  <c r="BL56" i="8"/>
  <c r="BG56" i="8"/>
  <c r="BA56" i="8"/>
  <c r="AV56" i="8"/>
  <c r="AQ56" i="8"/>
  <c r="AK56" i="8"/>
  <c r="AF56" i="8"/>
  <c r="AA56" i="8"/>
  <c r="U56" i="8"/>
  <c r="P56" i="8"/>
  <c r="DG56" i="8"/>
  <c r="DA56" i="8"/>
  <c r="CV56" i="8"/>
  <c r="CQ56" i="8"/>
  <c r="CK56" i="8"/>
  <c r="CF56" i="8"/>
  <c r="CA56" i="8"/>
  <c r="BU56" i="8"/>
  <c r="BP56" i="8"/>
  <c r="BK56" i="8"/>
  <c r="BE56" i="8"/>
  <c r="AZ56" i="8"/>
  <c r="AU56" i="8"/>
  <c r="AO56" i="8"/>
  <c r="AJ56" i="8"/>
  <c r="AE56" i="8"/>
  <c r="Y56" i="8"/>
  <c r="T56" i="8"/>
  <c r="O56" i="8"/>
  <c r="DI56" i="8"/>
  <c r="CY56" i="8"/>
  <c r="CN56" i="8"/>
  <c r="CC56" i="8"/>
  <c r="BS56" i="8"/>
  <c r="BH56" i="8"/>
  <c r="AW56" i="8"/>
  <c r="AM56" i="8"/>
  <c r="AB56" i="8"/>
  <c r="Q56" i="8"/>
  <c r="CS56" i="8"/>
  <c r="BX56" i="8"/>
  <c r="BC56" i="8"/>
  <c r="AG56" i="8"/>
  <c r="W56" i="8"/>
  <c r="DE56" i="8"/>
  <c r="CU56" i="8"/>
  <c r="CJ56" i="8"/>
  <c r="BY56" i="8"/>
  <c r="BO56" i="8"/>
  <c r="BD56" i="8"/>
  <c r="AS56" i="8"/>
  <c r="AI56" i="8"/>
  <c r="X56" i="8"/>
  <c r="DD56" i="8"/>
  <c r="CI56" i="8"/>
  <c r="BM56" i="8"/>
  <c r="AR56" i="8"/>
  <c r="CZ56" i="8"/>
  <c r="CO56" i="8"/>
  <c r="CE56" i="8"/>
  <c r="BT56" i="8"/>
  <c r="BI56" i="8"/>
  <c r="AY56" i="8"/>
  <c r="AN56" i="8"/>
  <c r="AC56" i="8"/>
  <c r="S56" i="8"/>
  <c r="DJ52" i="8"/>
  <c r="DF52" i="8"/>
  <c r="DB52" i="8"/>
  <c r="CX52" i="8"/>
  <c r="CT52" i="8"/>
  <c r="CP52" i="8"/>
  <c r="CL52" i="8"/>
  <c r="CH52" i="8"/>
  <c r="CD52" i="8"/>
  <c r="BZ52" i="8"/>
  <c r="BV52" i="8"/>
  <c r="BR52" i="8"/>
  <c r="BN52" i="8"/>
  <c r="BJ52" i="8"/>
  <c r="BF52" i="8"/>
  <c r="BB52" i="8"/>
  <c r="AX52" i="8"/>
  <c r="AT52" i="8"/>
  <c r="AP52" i="8"/>
  <c r="AL52" i="8"/>
  <c r="AH52" i="8"/>
  <c r="AD52" i="8"/>
  <c r="Z52" i="8"/>
  <c r="V52" i="8"/>
  <c r="R52" i="8"/>
  <c r="DI52" i="8"/>
  <c r="DD52" i="8"/>
  <c r="CY52" i="8"/>
  <c r="CS52" i="8"/>
  <c r="CN52" i="8"/>
  <c r="CI52" i="8"/>
  <c r="CC52" i="8"/>
  <c r="BX52" i="8"/>
  <c r="BS52" i="8"/>
  <c r="BM52" i="8"/>
  <c r="BH52" i="8"/>
  <c r="BC52" i="8"/>
  <c r="AW52" i="8"/>
  <c r="AR52" i="8"/>
  <c r="AM52" i="8"/>
  <c r="AG52" i="8"/>
  <c r="AB52" i="8"/>
  <c r="W52" i="8"/>
  <c r="Q52" i="8"/>
  <c r="DH52" i="8"/>
  <c r="DC52" i="8"/>
  <c r="CW52" i="8"/>
  <c r="CR52" i="8"/>
  <c r="CM52" i="8"/>
  <c r="CG52" i="8"/>
  <c r="CB52" i="8"/>
  <c r="BW52" i="8"/>
  <c r="BQ52" i="8"/>
  <c r="BL52" i="8"/>
  <c r="BG52" i="8"/>
  <c r="BA52" i="8"/>
  <c r="AV52" i="8"/>
  <c r="AQ52" i="8"/>
  <c r="AK52" i="8"/>
  <c r="AF52" i="8"/>
  <c r="AA52" i="8"/>
  <c r="U52" i="8"/>
  <c r="P52" i="8"/>
  <c r="CZ52" i="8"/>
  <c r="CO52" i="8"/>
  <c r="CE52" i="8"/>
  <c r="BT52" i="8"/>
  <c r="BI52" i="8"/>
  <c r="AY52" i="8"/>
  <c r="AN52" i="8"/>
  <c r="AC52" i="8"/>
  <c r="S52" i="8"/>
  <c r="CU52" i="8"/>
  <c r="CJ52" i="8"/>
  <c r="BD52" i="8"/>
  <c r="AI52" i="8"/>
  <c r="DG52" i="8"/>
  <c r="CV52" i="8"/>
  <c r="CK52" i="8"/>
  <c r="CA52" i="8"/>
  <c r="BP52" i="8"/>
  <c r="BE52" i="8"/>
  <c r="AU52" i="8"/>
  <c r="AJ52" i="8"/>
  <c r="Y52" i="8"/>
  <c r="O52" i="8"/>
  <c r="DE52" i="8"/>
  <c r="BY52" i="8"/>
  <c r="BO52" i="8"/>
  <c r="AS52" i="8"/>
  <c r="X52" i="8"/>
  <c r="DA52" i="8"/>
  <c r="CQ52" i="8"/>
  <c r="CF52" i="8"/>
  <c r="BU52" i="8"/>
  <c r="BK52" i="8"/>
  <c r="AZ52" i="8"/>
  <c r="AO52" i="8"/>
  <c r="AE52" i="8"/>
  <c r="T52" i="8"/>
  <c r="DI48" i="8"/>
  <c r="DE48" i="8"/>
  <c r="DA48" i="8"/>
  <c r="CW48" i="8"/>
  <c r="CS48" i="8"/>
  <c r="CO48" i="8"/>
  <c r="CK48" i="8"/>
  <c r="CG48" i="8"/>
  <c r="CC48" i="8"/>
  <c r="BY48" i="8"/>
  <c r="BU48" i="8"/>
  <c r="BQ48" i="8"/>
  <c r="BM48" i="8"/>
  <c r="BI48" i="8"/>
  <c r="BE48" i="8"/>
  <c r="BA48" i="8"/>
  <c r="AW48" i="8"/>
  <c r="AS48" i="8"/>
  <c r="AO48" i="8"/>
  <c r="AK48" i="8"/>
  <c r="AG48" i="8"/>
  <c r="AC48" i="8"/>
  <c r="Y48" i="8"/>
  <c r="U48" i="8"/>
  <c r="Q48" i="8"/>
  <c r="DH48" i="8"/>
  <c r="DD48" i="8"/>
  <c r="CZ48" i="8"/>
  <c r="CV48" i="8"/>
  <c r="CR48" i="8"/>
  <c r="CN48" i="8"/>
  <c r="CJ48" i="8"/>
  <c r="CF48" i="8"/>
  <c r="CB48" i="8"/>
  <c r="BX48" i="8"/>
  <c r="BT48" i="8"/>
  <c r="BP48" i="8"/>
  <c r="BL48" i="8"/>
  <c r="BH48" i="8"/>
  <c r="BD48" i="8"/>
  <c r="AZ48" i="8"/>
  <c r="AV48" i="8"/>
  <c r="AR48" i="8"/>
  <c r="AN48" i="8"/>
  <c r="AJ48" i="8"/>
  <c r="AF48" i="8"/>
  <c r="AB48" i="8"/>
  <c r="X48" i="8"/>
  <c r="T48" i="8"/>
  <c r="P48" i="8"/>
  <c r="DJ48" i="8"/>
  <c r="DB48" i="8"/>
  <c r="CT48" i="8"/>
  <c r="CL48" i="8"/>
  <c r="CD48" i="8"/>
  <c r="BV48" i="8"/>
  <c r="BN48" i="8"/>
  <c r="BF48" i="8"/>
  <c r="AX48" i="8"/>
  <c r="AP48" i="8"/>
  <c r="AH48" i="8"/>
  <c r="Z48" i="8"/>
  <c r="R48" i="8"/>
  <c r="DF48" i="8"/>
  <c r="CX48" i="8"/>
  <c r="CH48" i="8"/>
  <c r="BR48" i="8"/>
  <c r="BB48" i="8"/>
  <c r="AD48" i="8"/>
  <c r="DG48" i="8"/>
  <c r="CY48" i="8"/>
  <c r="CQ48" i="8"/>
  <c r="CI48" i="8"/>
  <c r="CA48" i="8"/>
  <c r="BS48" i="8"/>
  <c r="BK48" i="8"/>
  <c r="BC48" i="8"/>
  <c r="AU48" i="8"/>
  <c r="AM48" i="8"/>
  <c r="AE48" i="8"/>
  <c r="W48" i="8"/>
  <c r="O48" i="8"/>
  <c r="CP48" i="8"/>
  <c r="BZ48" i="8"/>
  <c r="BJ48" i="8"/>
  <c r="AT48" i="8"/>
  <c r="AL48" i="8"/>
  <c r="V48" i="8"/>
  <c r="DC48" i="8"/>
  <c r="CU48" i="8"/>
  <c r="CM48" i="8"/>
  <c r="CE48" i="8"/>
  <c r="BW48" i="8"/>
  <c r="BO48" i="8"/>
  <c r="BG48" i="8"/>
  <c r="AY48" i="8"/>
  <c r="AQ48" i="8"/>
  <c r="AI48" i="8"/>
  <c r="AA48" i="8"/>
  <c r="S48" i="8"/>
  <c r="DI44" i="8"/>
  <c r="DE44" i="8"/>
  <c r="DA44" i="8"/>
  <c r="CW44" i="8"/>
  <c r="CS44" i="8"/>
  <c r="CO44" i="8"/>
  <c r="CK44" i="8"/>
  <c r="CG44" i="8"/>
  <c r="CC44" i="8"/>
  <c r="BY44" i="8"/>
  <c r="BU44" i="8"/>
  <c r="BQ44" i="8"/>
  <c r="BM44" i="8"/>
  <c r="BI44" i="8"/>
  <c r="BE44" i="8"/>
  <c r="BA44" i="8"/>
  <c r="AW44" i="8"/>
  <c r="AS44" i="8"/>
  <c r="AO44" i="8"/>
  <c r="AK44" i="8"/>
  <c r="AG44" i="8"/>
  <c r="AC44" i="8"/>
  <c r="Y44" i="8"/>
  <c r="U44" i="8"/>
  <c r="Q44" i="8"/>
  <c r="DH44" i="8"/>
  <c r="DD44" i="8"/>
  <c r="CZ44" i="8"/>
  <c r="CV44" i="8"/>
  <c r="CR44" i="8"/>
  <c r="CN44" i="8"/>
  <c r="CJ44" i="8"/>
  <c r="CF44" i="8"/>
  <c r="CB44" i="8"/>
  <c r="BX44" i="8"/>
  <c r="BT44" i="8"/>
  <c r="BP44" i="8"/>
  <c r="BL44" i="8"/>
  <c r="BH44" i="8"/>
  <c r="BD44" i="8"/>
  <c r="AZ44" i="8"/>
  <c r="AV44" i="8"/>
  <c r="AR44" i="8"/>
  <c r="AN44" i="8"/>
  <c r="AJ44" i="8"/>
  <c r="AF44" i="8"/>
  <c r="AB44" i="8"/>
  <c r="X44" i="8"/>
  <c r="T44" i="8"/>
  <c r="P44" i="8"/>
  <c r="DF44" i="8"/>
  <c r="CX44" i="8"/>
  <c r="CP44" i="8"/>
  <c r="CH44" i="8"/>
  <c r="BZ44" i="8"/>
  <c r="BR44" i="8"/>
  <c r="BJ44" i="8"/>
  <c r="BB44" i="8"/>
  <c r="AT44" i="8"/>
  <c r="AL44" i="8"/>
  <c r="AD44" i="8"/>
  <c r="V44" i="8"/>
  <c r="DB44" i="8"/>
  <c r="CL44" i="8"/>
  <c r="BV44" i="8"/>
  <c r="BF44" i="8"/>
  <c r="AP44" i="8"/>
  <c r="Z44" i="8"/>
  <c r="DC44" i="8"/>
  <c r="CU44" i="8"/>
  <c r="CM44" i="8"/>
  <c r="CE44" i="8"/>
  <c r="BW44" i="8"/>
  <c r="BO44" i="8"/>
  <c r="BG44" i="8"/>
  <c r="AY44" i="8"/>
  <c r="AQ44" i="8"/>
  <c r="AI44" i="8"/>
  <c r="AA44" i="8"/>
  <c r="S44" i="8"/>
  <c r="DJ44" i="8"/>
  <c r="CT44" i="8"/>
  <c r="CD44" i="8"/>
  <c r="BN44" i="8"/>
  <c r="AX44" i="8"/>
  <c r="AH44" i="8"/>
  <c r="R44" i="8"/>
  <c r="DG44" i="8"/>
  <c r="CY44" i="8"/>
  <c r="CQ44" i="8"/>
  <c r="CI44" i="8"/>
  <c r="CA44" i="8"/>
  <c r="BS44" i="8"/>
  <c r="BK44" i="8"/>
  <c r="BC44" i="8"/>
  <c r="AU44" i="8"/>
  <c r="AM44" i="8"/>
  <c r="AE44" i="8"/>
  <c r="W44" i="8"/>
  <c r="O44" i="8"/>
  <c r="DI40" i="8"/>
  <c r="DE40" i="8"/>
  <c r="DA40" i="8"/>
  <c r="CW40" i="8"/>
  <c r="CS40" i="8"/>
  <c r="CO40" i="8"/>
  <c r="CK40" i="8"/>
  <c r="CG40" i="8"/>
  <c r="CC40" i="8"/>
  <c r="BY40" i="8"/>
  <c r="BU40" i="8"/>
  <c r="BQ40" i="8"/>
  <c r="BM40" i="8"/>
  <c r="BI40" i="8"/>
  <c r="BE40" i="8"/>
  <c r="BA40" i="8"/>
  <c r="AW40" i="8"/>
  <c r="AS40" i="8"/>
  <c r="AO40" i="8"/>
  <c r="AK40" i="8"/>
  <c r="AG40" i="8"/>
  <c r="AC40" i="8"/>
  <c r="Y40" i="8"/>
  <c r="U40" i="8"/>
  <c r="Q40" i="8"/>
  <c r="DH40" i="8"/>
  <c r="DD40" i="8"/>
  <c r="CZ40" i="8"/>
  <c r="CV40" i="8"/>
  <c r="CR40" i="8"/>
  <c r="CN40" i="8"/>
  <c r="CJ40" i="8"/>
  <c r="CF40" i="8"/>
  <c r="CB40" i="8"/>
  <c r="BX40" i="8"/>
  <c r="BT40" i="8"/>
  <c r="BP40" i="8"/>
  <c r="BL40" i="8"/>
  <c r="BH40" i="8"/>
  <c r="BD40" i="8"/>
  <c r="AZ40" i="8"/>
  <c r="AV40" i="8"/>
  <c r="AR40" i="8"/>
  <c r="AN40" i="8"/>
  <c r="AJ40" i="8"/>
  <c r="AF40" i="8"/>
  <c r="AB40" i="8"/>
  <c r="X40" i="8"/>
  <c r="T40" i="8"/>
  <c r="P40" i="8"/>
  <c r="DJ40" i="8"/>
  <c r="DB40" i="8"/>
  <c r="CT40" i="8"/>
  <c r="CL40" i="8"/>
  <c r="CD40" i="8"/>
  <c r="BV40" i="8"/>
  <c r="BN40" i="8"/>
  <c r="BF40" i="8"/>
  <c r="AX40" i="8"/>
  <c r="AP40" i="8"/>
  <c r="AH40" i="8"/>
  <c r="Z40" i="8"/>
  <c r="R40" i="8"/>
  <c r="CX40" i="8"/>
  <c r="CH40" i="8"/>
  <c r="BR40" i="8"/>
  <c r="BB40" i="8"/>
  <c r="AT40" i="8"/>
  <c r="AD40" i="8"/>
  <c r="DG40" i="8"/>
  <c r="CY40" i="8"/>
  <c r="CQ40" i="8"/>
  <c r="CI40" i="8"/>
  <c r="CA40" i="8"/>
  <c r="BS40" i="8"/>
  <c r="BK40" i="8"/>
  <c r="BC40" i="8"/>
  <c r="AU40" i="8"/>
  <c r="AM40" i="8"/>
  <c r="AE40" i="8"/>
  <c r="W40" i="8"/>
  <c r="O40" i="8"/>
  <c r="DF40" i="8"/>
  <c r="CP40" i="8"/>
  <c r="BZ40" i="8"/>
  <c r="BJ40" i="8"/>
  <c r="AL40" i="8"/>
  <c r="V40" i="8"/>
  <c r="DC40" i="8"/>
  <c r="CU40" i="8"/>
  <c r="CM40" i="8"/>
  <c r="CE40" i="8"/>
  <c r="BW40" i="8"/>
  <c r="BO40" i="8"/>
  <c r="BG40" i="8"/>
  <c r="AY40" i="8"/>
  <c r="AQ40" i="8"/>
  <c r="AI40" i="8"/>
  <c r="AA40" i="8"/>
  <c r="S40" i="8"/>
  <c r="DJ36" i="8"/>
  <c r="DF36" i="8"/>
  <c r="DB36" i="8"/>
  <c r="CX36" i="8"/>
  <c r="CT36" i="8"/>
  <c r="CP36" i="8"/>
  <c r="CL36" i="8"/>
  <c r="CH36" i="8"/>
  <c r="CD36" i="8"/>
  <c r="BZ36" i="8"/>
  <c r="BV36" i="8"/>
  <c r="BR36" i="8"/>
  <c r="BN36" i="8"/>
  <c r="BJ36" i="8"/>
  <c r="BF36" i="8"/>
  <c r="BB36" i="8"/>
  <c r="AX36" i="8"/>
  <c r="AT36" i="8"/>
  <c r="AP36" i="8"/>
  <c r="AL36" i="8"/>
  <c r="AH36" i="8"/>
  <c r="AD36" i="8"/>
  <c r="Z36" i="8"/>
  <c r="V36" i="8"/>
  <c r="R36" i="8"/>
  <c r="DI36" i="8"/>
  <c r="DE36" i="8"/>
  <c r="DA36" i="8"/>
  <c r="CW36" i="8"/>
  <c r="CS36" i="8"/>
  <c r="CO36" i="8"/>
  <c r="CK36" i="8"/>
  <c r="CG36" i="8"/>
  <c r="CC36" i="8"/>
  <c r="BY36" i="8"/>
  <c r="BU36" i="8"/>
  <c r="BQ36" i="8"/>
  <c r="BM36" i="8"/>
  <c r="BI36" i="8"/>
  <c r="BE36" i="8"/>
  <c r="BA36" i="8"/>
  <c r="AW36" i="8"/>
  <c r="AS36" i="8"/>
  <c r="AO36" i="8"/>
  <c r="AK36" i="8"/>
  <c r="AG36" i="8"/>
  <c r="AC36" i="8"/>
  <c r="Y36" i="8"/>
  <c r="U36" i="8"/>
  <c r="Q36" i="8"/>
  <c r="DC36" i="8"/>
  <c r="CU36" i="8"/>
  <c r="CM36" i="8"/>
  <c r="CE36" i="8"/>
  <c r="BW36" i="8"/>
  <c r="BO36" i="8"/>
  <c r="BG36" i="8"/>
  <c r="AY36" i="8"/>
  <c r="AQ36" i="8"/>
  <c r="AI36" i="8"/>
  <c r="AA36" i="8"/>
  <c r="S36" i="8"/>
  <c r="DG36" i="8"/>
  <c r="CQ36" i="8"/>
  <c r="CA36" i="8"/>
  <c r="BK36" i="8"/>
  <c r="BC36" i="8"/>
  <c r="AM36" i="8"/>
  <c r="W36" i="8"/>
  <c r="DH36" i="8"/>
  <c r="CZ36" i="8"/>
  <c r="CR36" i="8"/>
  <c r="CJ36" i="8"/>
  <c r="CB36" i="8"/>
  <c r="BT36" i="8"/>
  <c r="BL36" i="8"/>
  <c r="BD36" i="8"/>
  <c r="AV36" i="8"/>
  <c r="AN36" i="8"/>
  <c r="AF36" i="8"/>
  <c r="X36" i="8"/>
  <c r="P36" i="8"/>
  <c r="CY36" i="8"/>
  <c r="CI36" i="8"/>
  <c r="BS36" i="8"/>
  <c r="AU36" i="8"/>
  <c r="AE36" i="8"/>
  <c r="O36" i="8"/>
  <c r="DD36" i="8"/>
  <c r="CV36" i="8"/>
  <c r="CN36" i="8"/>
  <c r="CF36" i="8"/>
  <c r="BX36" i="8"/>
  <c r="BP36" i="8"/>
  <c r="BH36" i="8"/>
  <c r="AZ36" i="8"/>
  <c r="AR36" i="8"/>
  <c r="AJ36" i="8"/>
  <c r="AB36" i="8"/>
  <c r="T36" i="8"/>
  <c r="DG32" i="8"/>
  <c r="DC32" i="8"/>
  <c r="CY32" i="8"/>
  <c r="CU32" i="8"/>
  <c r="CQ32" i="8"/>
  <c r="CM32" i="8"/>
  <c r="CI32" i="8"/>
  <c r="CE32" i="8"/>
  <c r="CA32" i="8"/>
  <c r="BW32" i="8"/>
  <c r="BS32" i="8"/>
  <c r="BO32" i="8"/>
  <c r="BK32" i="8"/>
  <c r="BG32" i="8"/>
  <c r="BC32" i="8"/>
  <c r="AY32" i="8"/>
  <c r="AU32" i="8"/>
  <c r="AQ32" i="8"/>
  <c r="AM32" i="8"/>
  <c r="AI32" i="8"/>
  <c r="AE32" i="8"/>
  <c r="AA32" i="8"/>
  <c r="W32" i="8"/>
  <c r="S32" i="8"/>
  <c r="O32" i="8"/>
  <c r="DJ32" i="8"/>
  <c r="DF32" i="8"/>
  <c r="DB32" i="8"/>
  <c r="CX32" i="8"/>
  <c r="CT32" i="8"/>
  <c r="CP32" i="8"/>
  <c r="CL32" i="8"/>
  <c r="CH32" i="8"/>
  <c r="CD32" i="8"/>
  <c r="BZ32" i="8"/>
  <c r="BV32" i="8"/>
  <c r="BR32" i="8"/>
  <c r="BN32" i="8"/>
  <c r="BJ32" i="8"/>
  <c r="BF32" i="8"/>
  <c r="BB32" i="8"/>
  <c r="AX32" i="8"/>
  <c r="AT32" i="8"/>
  <c r="AP32" i="8"/>
  <c r="AL32" i="8"/>
  <c r="AH32" i="8"/>
  <c r="AD32" i="8"/>
  <c r="Z32" i="8"/>
  <c r="V32" i="8"/>
  <c r="R32" i="8"/>
  <c r="DD32" i="8"/>
  <c r="CV32" i="8"/>
  <c r="CN32" i="8"/>
  <c r="CF32" i="8"/>
  <c r="BX32" i="8"/>
  <c r="BP32" i="8"/>
  <c r="BH32" i="8"/>
  <c r="AZ32" i="8"/>
  <c r="AR32" i="8"/>
  <c r="AJ32" i="8"/>
  <c r="AB32" i="8"/>
  <c r="T32" i="8"/>
  <c r="CZ32" i="8"/>
  <c r="CJ32" i="8"/>
  <c r="BT32" i="8"/>
  <c r="BD32" i="8"/>
  <c r="AN32" i="8"/>
  <c r="X32" i="8"/>
  <c r="DI32" i="8"/>
  <c r="DA32" i="8"/>
  <c r="CS32" i="8"/>
  <c r="CK32" i="8"/>
  <c r="CC32" i="8"/>
  <c r="BU32" i="8"/>
  <c r="BM32" i="8"/>
  <c r="BE32" i="8"/>
  <c r="AW32" i="8"/>
  <c r="AO32" i="8"/>
  <c r="AG32" i="8"/>
  <c r="Y32" i="8"/>
  <c r="Q32" i="8"/>
  <c r="DH32" i="8"/>
  <c r="CR32" i="8"/>
  <c r="CB32" i="8"/>
  <c r="BL32" i="8"/>
  <c r="AV32" i="8"/>
  <c r="AF32" i="8"/>
  <c r="P32" i="8"/>
  <c r="DE32" i="8"/>
  <c r="CW32" i="8"/>
  <c r="CO32" i="8"/>
  <c r="CG32" i="8"/>
  <c r="BY32" i="8"/>
  <c r="BQ32" i="8"/>
  <c r="BI32" i="8"/>
  <c r="BA32" i="8"/>
  <c r="AS32" i="8"/>
  <c r="AK32" i="8"/>
  <c r="AC32" i="8"/>
  <c r="U32" i="8"/>
  <c r="DH97" i="8"/>
  <c r="DD97" i="8"/>
  <c r="CZ97" i="8"/>
  <c r="CV97" i="8"/>
  <c r="CR97" i="8"/>
  <c r="CN97" i="8"/>
  <c r="CJ97" i="8"/>
  <c r="CF97" i="8"/>
  <c r="CB97" i="8"/>
  <c r="BX97" i="8"/>
  <c r="BT97" i="8"/>
  <c r="BP97" i="8"/>
  <c r="BL97" i="8"/>
  <c r="BH97" i="8"/>
  <c r="BD97" i="8"/>
  <c r="AZ97" i="8"/>
  <c r="AV97" i="8"/>
  <c r="AR97" i="8"/>
  <c r="AN97" i="8"/>
  <c r="AJ97" i="8"/>
  <c r="AF97" i="8"/>
  <c r="AB97" i="8"/>
  <c r="X97" i="8"/>
  <c r="T97" i="8"/>
  <c r="P97" i="8"/>
  <c r="DG97" i="8"/>
  <c r="DC97" i="8"/>
  <c r="CY97" i="8"/>
  <c r="CU97" i="8"/>
  <c r="CQ97" i="8"/>
  <c r="CM97" i="8"/>
  <c r="CI97" i="8"/>
  <c r="DF97" i="8"/>
  <c r="CX97" i="8"/>
  <c r="CP97" i="8"/>
  <c r="CH97" i="8"/>
  <c r="CC97" i="8"/>
  <c r="BW97" i="8"/>
  <c r="BR97" i="8"/>
  <c r="BM97" i="8"/>
  <c r="BG97" i="8"/>
  <c r="BB97" i="8"/>
  <c r="AW97" i="8"/>
  <c r="AQ97" i="8"/>
  <c r="AL97" i="8"/>
  <c r="AG97" i="8"/>
  <c r="AA97" i="8"/>
  <c r="V97" i="8"/>
  <c r="Q97" i="8"/>
  <c r="DE97" i="8"/>
  <c r="CW97" i="8"/>
  <c r="CO97" i="8"/>
  <c r="CG97" i="8"/>
  <c r="CA97" i="8"/>
  <c r="BV97" i="8"/>
  <c r="BQ97" i="8"/>
  <c r="BK97" i="8"/>
  <c r="BF97" i="8"/>
  <c r="BA97" i="8"/>
  <c r="AU97" i="8"/>
  <c r="AP97" i="8"/>
  <c r="AK97" i="8"/>
  <c r="AE97" i="8"/>
  <c r="Z97" i="8"/>
  <c r="U97" i="8"/>
  <c r="O97" i="8"/>
  <c r="DJ97" i="8"/>
  <c r="CT97" i="8"/>
  <c r="CE97" i="8"/>
  <c r="BU97" i="8"/>
  <c r="BJ97" i="8"/>
  <c r="AY97" i="8"/>
  <c r="AO97" i="8"/>
  <c r="AD97" i="8"/>
  <c r="S97" i="8"/>
  <c r="DI97" i="8"/>
  <c r="CS97" i="8"/>
  <c r="CD97" i="8"/>
  <c r="BS97" i="8"/>
  <c r="BI97" i="8"/>
  <c r="AX97" i="8"/>
  <c r="AM97" i="8"/>
  <c r="AC97" i="8"/>
  <c r="R97" i="8"/>
  <c r="CK97" i="8"/>
  <c r="BN97" i="8"/>
  <c r="AS97" i="8"/>
  <c r="W97" i="8"/>
  <c r="BZ97" i="8"/>
  <c r="BC97" i="8"/>
  <c r="Y97" i="8"/>
  <c r="DB97" i="8"/>
  <c r="BY97" i="8"/>
  <c r="AT97" i="8"/>
  <c r="DA97" i="8"/>
  <c r="AI97" i="8"/>
  <c r="CL97" i="8"/>
  <c r="AH97" i="8"/>
  <c r="BO97" i="8"/>
  <c r="BE97" i="8"/>
  <c r="DH73" i="8"/>
  <c r="DD73" i="8"/>
  <c r="CZ73" i="8"/>
  <c r="CV73" i="8"/>
  <c r="CR73" i="8"/>
  <c r="CN73" i="8"/>
  <c r="CJ73" i="8"/>
  <c r="CF73" i="8"/>
  <c r="CB73" i="8"/>
  <c r="BX73" i="8"/>
  <c r="BT73" i="8"/>
  <c r="BP73" i="8"/>
  <c r="BL73" i="8"/>
  <c r="BH73" i="8"/>
  <c r="BD73" i="8"/>
  <c r="AZ73" i="8"/>
  <c r="AV73" i="8"/>
  <c r="AR73" i="8"/>
  <c r="AN73" i="8"/>
  <c r="AJ73" i="8"/>
  <c r="AF73" i="8"/>
  <c r="AB73" i="8"/>
  <c r="X73" i="8"/>
  <c r="T73" i="8"/>
  <c r="P73" i="8"/>
  <c r="DG73" i="8"/>
  <c r="DC73" i="8"/>
  <c r="CY73" i="8"/>
  <c r="CU73" i="8"/>
  <c r="CQ73" i="8"/>
  <c r="CM73" i="8"/>
  <c r="CI73" i="8"/>
  <c r="CE73" i="8"/>
  <c r="CA73" i="8"/>
  <c r="BW73" i="8"/>
  <c r="BS73" i="8"/>
  <c r="BO73" i="8"/>
  <c r="BK73" i="8"/>
  <c r="BG73" i="8"/>
  <c r="BC73" i="8"/>
  <c r="AY73" i="8"/>
  <c r="AU73" i="8"/>
  <c r="AQ73" i="8"/>
  <c r="AM73" i="8"/>
  <c r="AI73" i="8"/>
  <c r="AE73" i="8"/>
  <c r="AA73" i="8"/>
  <c r="W73" i="8"/>
  <c r="S73" i="8"/>
  <c r="O73" i="8"/>
  <c r="DJ73" i="8"/>
  <c r="DB73" i="8"/>
  <c r="CT73" i="8"/>
  <c r="CL73" i="8"/>
  <c r="CD73" i="8"/>
  <c r="BV73" i="8"/>
  <c r="BN73" i="8"/>
  <c r="BF73" i="8"/>
  <c r="AX73" i="8"/>
  <c r="AP73" i="8"/>
  <c r="AH73" i="8"/>
  <c r="Z73" i="8"/>
  <c r="R73" i="8"/>
  <c r="DI73" i="8"/>
  <c r="CX73" i="8"/>
  <c r="CO73" i="8"/>
  <c r="CC73" i="8"/>
  <c r="BR73" i="8"/>
  <c r="BI73" i="8"/>
  <c r="AW73" i="8"/>
  <c r="AL73" i="8"/>
  <c r="AC73" i="8"/>
  <c r="Q73" i="8"/>
  <c r="DE73" i="8"/>
  <c r="CS73" i="8"/>
  <c r="CH73" i="8"/>
  <c r="BY73" i="8"/>
  <c r="BM73" i="8"/>
  <c r="BB73" i="8"/>
  <c r="AS73" i="8"/>
  <c r="AG73" i="8"/>
  <c r="V73" i="8"/>
  <c r="DF73" i="8"/>
  <c r="CW73" i="8"/>
  <c r="CK73" i="8"/>
  <c r="BZ73" i="8"/>
  <c r="BQ73" i="8"/>
  <c r="BE73" i="8"/>
  <c r="AT73" i="8"/>
  <c r="AK73" i="8"/>
  <c r="Y73" i="8"/>
  <c r="DA73" i="8"/>
  <c r="BJ73" i="8"/>
  <c r="U73" i="8"/>
  <c r="CG73" i="8"/>
  <c r="AD73" i="8"/>
  <c r="CP73" i="8"/>
  <c r="BA73" i="8"/>
  <c r="AO73" i="8"/>
  <c r="BU73" i="8"/>
  <c r="DG99" i="8"/>
  <c r="DC99" i="8"/>
  <c r="CY99" i="8"/>
  <c r="CU99" i="8"/>
  <c r="CQ99" i="8"/>
  <c r="CM99" i="8"/>
  <c r="CI99" i="8"/>
  <c r="CE99" i="8"/>
  <c r="CA99" i="8"/>
  <c r="BW99" i="8"/>
  <c r="BS99" i="8"/>
  <c r="BO99" i="8"/>
  <c r="BK99" i="8"/>
  <c r="BG99" i="8"/>
  <c r="BC99" i="8"/>
  <c r="AY99" i="8"/>
  <c r="AU99" i="8"/>
  <c r="AQ99" i="8"/>
  <c r="AM99" i="8"/>
  <c r="AI99" i="8"/>
  <c r="AE99" i="8"/>
  <c r="AA99" i="8"/>
  <c r="W99" i="8"/>
  <c r="S99" i="8"/>
  <c r="O99" i="8"/>
  <c r="DF99" i="8"/>
  <c r="DA99" i="8"/>
  <c r="CV99" i="8"/>
  <c r="CP99" i="8"/>
  <c r="CK99" i="8"/>
  <c r="CF99" i="8"/>
  <c r="BZ99" i="8"/>
  <c r="BU99" i="8"/>
  <c r="BP99" i="8"/>
  <c r="BJ99" i="8"/>
  <c r="BE99" i="8"/>
  <c r="AZ99" i="8"/>
  <c r="AT99" i="8"/>
  <c r="AO99" i="8"/>
  <c r="AJ99" i="8"/>
  <c r="AD99" i="8"/>
  <c r="Y99" i="8"/>
  <c r="T99" i="8"/>
  <c r="DJ99" i="8"/>
  <c r="DE99" i="8"/>
  <c r="CZ99" i="8"/>
  <c r="CT99" i="8"/>
  <c r="CO99" i="8"/>
  <c r="CJ99" i="8"/>
  <c r="CD99" i="8"/>
  <c r="BY99" i="8"/>
  <c r="BT99" i="8"/>
  <c r="BN99" i="8"/>
  <c r="BI99" i="8"/>
  <c r="BD99" i="8"/>
  <c r="AX99" i="8"/>
  <c r="AS99" i="8"/>
  <c r="AN99" i="8"/>
  <c r="AH99" i="8"/>
  <c r="AC99" i="8"/>
  <c r="X99" i="8"/>
  <c r="R99" i="8"/>
  <c r="DI99" i="8"/>
  <c r="CX99" i="8"/>
  <c r="CN99" i="8"/>
  <c r="CC99" i="8"/>
  <c r="BR99" i="8"/>
  <c r="BH99" i="8"/>
  <c r="AW99" i="8"/>
  <c r="AL99" i="8"/>
  <c r="AB99" i="8"/>
  <c r="Q99" i="8"/>
  <c r="DH99" i="8"/>
  <c r="CW99" i="8"/>
  <c r="CL99" i="8"/>
  <c r="CB99" i="8"/>
  <c r="BQ99" i="8"/>
  <c r="BF99" i="8"/>
  <c r="AV99" i="8"/>
  <c r="AK99" i="8"/>
  <c r="Z99" i="8"/>
  <c r="P99" i="8"/>
  <c r="DD99" i="8"/>
  <c r="CH99" i="8"/>
  <c r="BM99" i="8"/>
  <c r="AR99" i="8"/>
  <c r="V99" i="8"/>
  <c r="DB99" i="8"/>
  <c r="CG99" i="8"/>
  <c r="BL99" i="8"/>
  <c r="AP99" i="8"/>
  <c r="U99" i="8"/>
  <c r="BV99" i="8"/>
  <c r="AF99" i="8"/>
  <c r="CR99" i="8"/>
  <c r="AG99" i="8"/>
  <c r="BX99" i="8"/>
  <c r="BB99" i="8"/>
  <c r="BA99" i="8"/>
  <c r="CS99" i="8"/>
  <c r="DH95" i="8"/>
  <c r="DD95" i="8"/>
  <c r="CZ95" i="8"/>
  <c r="CV95" i="8"/>
  <c r="CR95" i="8"/>
  <c r="CN95" i="8"/>
  <c r="CJ95" i="8"/>
  <c r="CF95" i="8"/>
  <c r="CB95" i="8"/>
  <c r="BX95" i="8"/>
  <c r="BT95" i="8"/>
  <c r="BP95" i="8"/>
  <c r="BL95" i="8"/>
  <c r="BH95" i="8"/>
  <c r="BD95" i="8"/>
  <c r="AZ95" i="8"/>
  <c r="AV95" i="8"/>
  <c r="AR95" i="8"/>
  <c r="AN95" i="8"/>
  <c r="AJ95" i="8"/>
  <c r="AF95" i="8"/>
  <c r="AB95" i="8"/>
  <c r="X95" i="8"/>
  <c r="T95" i="8"/>
  <c r="P95" i="8"/>
  <c r="DG95" i="8"/>
  <c r="DC95" i="8"/>
  <c r="CY95" i="8"/>
  <c r="CU95" i="8"/>
  <c r="CQ95" i="8"/>
  <c r="CM95" i="8"/>
  <c r="CI95" i="8"/>
  <c r="CE95" i="8"/>
  <c r="CA95" i="8"/>
  <c r="BW95" i="8"/>
  <c r="BS95" i="8"/>
  <c r="BO95" i="8"/>
  <c r="BK95" i="8"/>
  <c r="BG95" i="8"/>
  <c r="BC95" i="8"/>
  <c r="AY95" i="8"/>
  <c r="AU95" i="8"/>
  <c r="AQ95" i="8"/>
  <c r="AM95" i="8"/>
  <c r="AI95" i="8"/>
  <c r="AE95" i="8"/>
  <c r="AA95" i="8"/>
  <c r="W95" i="8"/>
  <c r="S95" i="8"/>
  <c r="O95" i="8"/>
  <c r="DJ95" i="8"/>
  <c r="DB95" i="8"/>
  <c r="CT95" i="8"/>
  <c r="CL95" i="8"/>
  <c r="CD95" i="8"/>
  <c r="BV95" i="8"/>
  <c r="BN95" i="8"/>
  <c r="BF95" i="8"/>
  <c r="AX95" i="8"/>
  <c r="AP95" i="8"/>
  <c r="AH95" i="8"/>
  <c r="Z95" i="8"/>
  <c r="R95" i="8"/>
  <c r="DI95" i="8"/>
  <c r="DA95" i="8"/>
  <c r="CS95" i="8"/>
  <c r="CK95" i="8"/>
  <c r="CC95" i="8"/>
  <c r="BU95" i="8"/>
  <c r="BM95" i="8"/>
  <c r="BE95" i="8"/>
  <c r="AW95" i="8"/>
  <c r="AO95" i="8"/>
  <c r="AG95" i="8"/>
  <c r="Y95" i="8"/>
  <c r="Q95" i="8"/>
  <c r="DE95" i="8"/>
  <c r="CO95" i="8"/>
  <c r="BY95" i="8"/>
  <c r="BI95" i="8"/>
  <c r="AS95" i="8"/>
  <c r="AC95" i="8"/>
  <c r="DF95" i="8"/>
  <c r="CH95" i="8"/>
  <c r="BQ95" i="8"/>
  <c r="AT95" i="8"/>
  <c r="V95" i="8"/>
  <c r="CX95" i="8"/>
  <c r="CG95" i="8"/>
  <c r="BJ95" i="8"/>
  <c r="AL95" i="8"/>
  <c r="U95" i="8"/>
  <c r="BZ95" i="8"/>
  <c r="AK95" i="8"/>
  <c r="BR95" i="8"/>
  <c r="AD95" i="8"/>
  <c r="BB95" i="8"/>
  <c r="BA95" i="8"/>
  <c r="CW95" i="8"/>
  <c r="CP95" i="8"/>
  <c r="DI91" i="8"/>
  <c r="DE91" i="8"/>
  <c r="DA91" i="8"/>
  <c r="CW91" i="8"/>
  <c r="CS91" i="8"/>
  <c r="CO91" i="8"/>
  <c r="CK91" i="8"/>
  <c r="CG91" i="8"/>
  <c r="CC91" i="8"/>
  <c r="BY91" i="8"/>
  <c r="BU91" i="8"/>
  <c r="BQ91" i="8"/>
  <c r="BM91" i="8"/>
  <c r="BI91" i="8"/>
  <c r="BE91" i="8"/>
  <c r="BA91" i="8"/>
  <c r="AW91" i="8"/>
  <c r="AS91" i="8"/>
  <c r="AO91" i="8"/>
  <c r="AK91" i="8"/>
  <c r="AG91" i="8"/>
  <c r="AC91" i="8"/>
  <c r="Y91" i="8"/>
  <c r="U91" i="8"/>
  <c r="Q91" i="8"/>
  <c r="DH91" i="8"/>
  <c r="DD91" i="8"/>
  <c r="CZ91" i="8"/>
  <c r="CV91" i="8"/>
  <c r="CR91" i="8"/>
  <c r="CN91" i="8"/>
  <c r="CJ91" i="8"/>
  <c r="CF91" i="8"/>
  <c r="CB91" i="8"/>
  <c r="BX91" i="8"/>
  <c r="BT91" i="8"/>
  <c r="BP91" i="8"/>
  <c r="BL91" i="8"/>
  <c r="BH91" i="8"/>
  <c r="BD91" i="8"/>
  <c r="AZ91" i="8"/>
  <c r="AV91" i="8"/>
  <c r="AR91" i="8"/>
  <c r="AN91" i="8"/>
  <c r="AJ91" i="8"/>
  <c r="AF91" i="8"/>
  <c r="AB91" i="8"/>
  <c r="X91" i="8"/>
  <c r="T91" i="8"/>
  <c r="P91" i="8"/>
  <c r="DJ91" i="8"/>
  <c r="DB91" i="8"/>
  <c r="CT91" i="8"/>
  <c r="CL91" i="8"/>
  <c r="CD91" i="8"/>
  <c r="BV91" i="8"/>
  <c r="BN91" i="8"/>
  <c r="BF91" i="8"/>
  <c r="AX91" i="8"/>
  <c r="AP91" i="8"/>
  <c r="AH91" i="8"/>
  <c r="Z91" i="8"/>
  <c r="R91" i="8"/>
  <c r="DF91" i="8"/>
  <c r="CU91" i="8"/>
  <c r="CI91" i="8"/>
  <c r="BZ91" i="8"/>
  <c r="BO91" i="8"/>
  <c r="BC91" i="8"/>
  <c r="AT91" i="8"/>
  <c r="AI91" i="8"/>
  <c r="W91" i="8"/>
  <c r="DC91" i="8"/>
  <c r="CQ91" i="8"/>
  <c r="CH91" i="8"/>
  <c r="BW91" i="8"/>
  <c r="BK91" i="8"/>
  <c r="BB91" i="8"/>
  <c r="AQ91" i="8"/>
  <c r="AE91" i="8"/>
  <c r="V91" i="8"/>
  <c r="CY91" i="8"/>
  <c r="CE91" i="8"/>
  <c r="BJ91" i="8"/>
  <c r="AM91" i="8"/>
  <c r="S91" i="8"/>
  <c r="CX91" i="8"/>
  <c r="CA91" i="8"/>
  <c r="BG91" i="8"/>
  <c r="AL91" i="8"/>
  <c r="O91" i="8"/>
  <c r="CP91" i="8"/>
  <c r="AY91" i="8"/>
  <c r="CM91" i="8"/>
  <c r="AU91" i="8"/>
  <c r="AD91" i="8"/>
  <c r="BS91" i="8"/>
  <c r="DG91" i="8"/>
  <c r="AA91" i="8"/>
  <c r="BR91" i="8"/>
  <c r="DG87" i="8"/>
  <c r="DC87" i="8"/>
  <c r="CY87" i="8"/>
  <c r="CU87" i="8"/>
  <c r="CQ87" i="8"/>
  <c r="CM87" i="8"/>
  <c r="CI87" i="8"/>
  <c r="CE87" i="8"/>
  <c r="CA87" i="8"/>
  <c r="BW87" i="8"/>
  <c r="BS87" i="8"/>
  <c r="BO87" i="8"/>
  <c r="BK87" i="8"/>
  <c r="BG87" i="8"/>
  <c r="BC87" i="8"/>
  <c r="AY87" i="8"/>
  <c r="AU87" i="8"/>
  <c r="AQ87" i="8"/>
  <c r="AM87" i="8"/>
  <c r="AI87" i="8"/>
  <c r="AE87" i="8"/>
  <c r="AA87" i="8"/>
  <c r="W87" i="8"/>
  <c r="S87" i="8"/>
  <c r="O87" i="8"/>
  <c r="DH87" i="8"/>
  <c r="DB87" i="8"/>
  <c r="CW87" i="8"/>
  <c r="CR87" i="8"/>
  <c r="CL87" i="8"/>
  <c r="CG87" i="8"/>
  <c r="CB87" i="8"/>
  <c r="BV87" i="8"/>
  <c r="BQ87" i="8"/>
  <c r="BL87" i="8"/>
  <c r="BF87" i="8"/>
  <c r="BA87" i="8"/>
  <c r="AV87" i="8"/>
  <c r="AP87" i="8"/>
  <c r="AK87" i="8"/>
  <c r="AF87" i="8"/>
  <c r="Z87" i="8"/>
  <c r="U87" i="8"/>
  <c r="P87" i="8"/>
  <c r="DF87" i="8"/>
  <c r="DA87" i="8"/>
  <c r="CV87" i="8"/>
  <c r="CP87" i="8"/>
  <c r="CK87" i="8"/>
  <c r="CF87" i="8"/>
  <c r="BZ87" i="8"/>
  <c r="BU87" i="8"/>
  <c r="BP87" i="8"/>
  <c r="BJ87" i="8"/>
  <c r="BE87" i="8"/>
  <c r="AZ87" i="8"/>
  <c r="AT87" i="8"/>
  <c r="AO87" i="8"/>
  <c r="AJ87" i="8"/>
  <c r="AD87" i="8"/>
  <c r="Y87" i="8"/>
  <c r="T87" i="8"/>
  <c r="DE87" i="8"/>
  <c r="CT87" i="8"/>
  <c r="CJ87" i="8"/>
  <c r="BY87" i="8"/>
  <c r="BN87" i="8"/>
  <c r="BD87" i="8"/>
  <c r="AS87" i="8"/>
  <c r="AH87" i="8"/>
  <c r="X87" i="8"/>
  <c r="DD87" i="8"/>
  <c r="CS87" i="8"/>
  <c r="CH87" i="8"/>
  <c r="BX87" i="8"/>
  <c r="BM87" i="8"/>
  <c r="BB87" i="8"/>
  <c r="AR87" i="8"/>
  <c r="AG87" i="8"/>
  <c r="V87" i="8"/>
  <c r="CZ87" i="8"/>
  <c r="CD87" i="8"/>
  <c r="BI87" i="8"/>
  <c r="AN87" i="8"/>
  <c r="R87" i="8"/>
  <c r="CX87" i="8"/>
  <c r="CC87" i="8"/>
  <c r="BH87" i="8"/>
  <c r="AL87" i="8"/>
  <c r="Q87" i="8"/>
  <c r="DJ87" i="8"/>
  <c r="BT87" i="8"/>
  <c r="AC87" i="8"/>
  <c r="CO87" i="8"/>
  <c r="AX87" i="8"/>
  <c r="DI87" i="8"/>
  <c r="BR87" i="8"/>
  <c r="AB87" i="8"/>
  <c r="CN87" i="8"/>
  <c r="AW87" i="8"/>
  <c r="DG83" i="8"/>
  <c r="DC83" i="8"/>
  <c r="CY83" i="8"/>
  <c r="CU83" i="8"/>
  <c r="CQ83" i="8"/>
  <c r="CM83" i="8"/>
  <c r="CI83" i="8"/>
  <c r="CE83" i="8"/>
  <c r="CA83" i="8"/>
  <c r="BW83" i="8"/>
  <c r="BS83" i="8"/>
  <c r="BO83" i="8"/>
  <c r="BK83" i="8"/>
  <c r="BG83" i="8"/>
  <c r="BC83" i="8"/>
  <c r="AY83" i="8"/>
  <c r="AU83" i="8"/>
  <c r="AQ83" i="8"/>
  <c r="AM83" i="8"/>
  <c r="AI83" i="8"/>
  <c r="AE83" i="8"/>
  <c r="AA83" i="8"/>
  <c r="W83" i="8"/>
  <c r="S83" i="8"/>
  <c r="O83" i="8"/>
  <c r="DI83" i="8"/>
  <c r="DD83" i="8"/>
  <c r="CX83" i="8"/>
  <c r="CS83" i="8"/>
  <c r="CN83" i="8"/>
  <c r="CH83" i="8"/>
  <c r="CC83" i="8"/>
  <c r="BX83" i="8"/>
  <c r="BR83" i="8"/>
  <c r="BM83" i="8"/>
  <c r="BH83" i="8"/>
  <c r="BB83" i="8"/>
  <c r="AW83" i="8"/>
  <c r="AR83" i="8"/>
  <c r="AL83" i="8"/>
  <c r="AG83" i="8"/>
  <c r="AB83" i="8"/>
  <c r="V83" i="8"/>
  <c r="Q83" i="8"/>
  <c r="DJ83" i="8"/>
  <c r="DB83" i="8"/>
  <c r="CV83" i="8"/>
  <c r="CO83" i="8"/>
  <c r="CG83" i="8"/>
  <c r="BZ83" i="8"/>
  <c r="BT83" i="8"/>
  <c r="BL83" i="8"/>
  <c r="BE83" i="8"/>
  <c r="AX83" i="8"/>
  <c r="AP83" i="8"/>
  <c r="AJ83" i="8"/>
  <c r="AC83" i="8"/>
  <c r="U83" i="8"/>
  <c r="DH83" i="8"/>
  <c r="DA83" i="8"/>
  <c r="CT83" i="8"/>
  <c r="CL83" i="8"/>
  <c r="CF83" i="8"/>
  <c r="BY83" i="8"/>
  <c r="BQ83" i="8"/>
  <c r="BJ83" i="8"/>
  <c r="BD83" i="8"/>
  <c r="AV83" i="8"/>
  <c r="AO83" i="8"/>
  <c r="AH83" i="8"/>
  <c r="Z83" i="8"/>
  <c r="T83" i="8"/>
  <c r="DF83" i="8"/>
  <c r="CR83" i="8"/>
  <c r="CD83" i="8"/>
  <c r="BP83" i="8"/>
  <c r="BA83" i="8"/>
  <c r="AN83" i="8"/>
  <c r="Y83" i="8"/>
  <c r="DE83" i="8"/>
  <c r="CP83" i="8"/>
  <c r="CB83" i="8"/>
  <c r="BN83" i="8"/>
  <c r="AZ83" i="8"/>
  <c r="AK83" i="8"/>
  <c r="X83" i="8"/>
  <c r="CZ83" i="8"/>
  <c r="BV83" i="8"/>
  <c r="AT83" i="8"/>
  <c r="R83" i="8"/>
  <c r="CK83" i="8"/>
  <c r="BI83" i="8"/>
  <c r="AF83" i="8"/>
  <c r="CW83" i="8"/>
  <c r="BU83" i="8"/>
  <c r="AS83" i="8"/>
  <c r="P83" i="8"/>
  <c r="CJ83" i="8"/>
  <c r="BF83" i="8"/>
  <c r="AD83" i="8"/>
  <c r="DH79" i="8"/>
  <c r="DD79" i="8"/>
  <c r="CZ79" i="8"/>
  <c r="CV79" i="8"/>
  <c r="CR79" i="8"/>
  <c r="CN79" i="8"/>
  <c r="CJ79" i="8"/>
  <c r="CF79" i="8"/>
  <c r="CB79" i="8"/>
  <c r="BX79" i="8"/>
  <c r="BT79" i="8"/>
  <c r="BP79" i="8"/>
  <c r="BL79" i="8"/>
  <c r="BH79" i="8"/>
  <c r="BD79" i="8"/>
  <c r="AZ79" i="8"/>
  <c r="AV79" i="8"/>
  <c r="AR79" i="8"/>
  <c r="AN79" i="8"/>
  <c r="AJ79" i="8"/>
  <c r="AF79" i="8"/>
  <c r="AB79" i="8"/>
  <c r="X79" i="8"/>
  <c r="T79" i="8"/>
  <c r="P79" i="8"/>
  <c r="DJ79" i="8"/>
  <c r="DE79" i="8"/>
  <c r="CY79" i="8"/>
  <c r="CT79" i="8"/>
  <c r="CO79" i="8"/>
  <c r="CI79" i="8"/>
  <c r="CD79" i="8"/>
  <c r="BY79" i="8"/>
  <c r="BS79" i="8"/>
  <c r="BN79" i="8"/>
  <c r="BI79" i="8"/>
  <c r="BC79" i="8"/>
  <c r="AX79" i="8"/>
  <c r="AS79" i="8"/>
  <c r="AM79" i="8"/>
  <c r="AH79" i="8"/>
  <c r="AC79" i="8"/>
  <c r="W79" i="8"/>
  <c r="R79" i="8"/>
  <c r="DI79" i="8"/>
  <c r="DC79" i="8"/>
  <c r="CX79" i="8"/>
  <c r="CS79" i="8"/>
  <c r="CM79" i="8"/>
  <c r="CH79" i="8"/>
  <c r="CC79" i="8"/>
  <c r="BW79" i="8"/>
  <c r="BR79" i="8"/>
  <c r="BM79" i="8"/>
  <c r="BG79" i="8"/>
  <c r="BB79" i="8"/>
  <c r="AW79" i="8"/>
  <c r="AQ79" i="8"/>
  <c r="AL79" i="8"/>
  <c r="AG79" i="8"/>
  <c r="AA79" i="8"/>
  <c r="V79" i="8"/>
  <c r="Q79" i="8"/>
  <c r="DB79" i="8"/>
  <c r="CQ79" i="8"/>
  <c r="CG79" i="8"/>
  <c r="BV79" i="8"/>
  <c r="BK79" i="8"/>
  <c r="BA79" i="8"/>
  <c r="AP79" i="8"/>
  <c r="AE79" i="8"/>
  <c r="U79" i="8"/>
  <c r="DA79" i="8"/>
  <c r="CP79" i="8"/>
  <c r="CE79" i="8"/>
  <c r="BU79" i="8"/>
  <c r="BJ79" i="8"/>
  <c r="AY79" i="8"/>
  <c r="AO79" i="8"/>
  <c r="AD79" i="8"/>
  <c r="S79" i="8"/>
  <c r="CW79" i="8"/>
  <c r="CA79" i="8"/>
  <c r="BF79" i="8"/>
  <c r="AK79" i="8"/>
  <c r="O79" i="8"/>
  <c r="DG79" i="8"/>
  <c r="CL79" i="8"/>
  <c r="BQ79" i="8"/>
  <c r="AU79" i="8"/>
  <c r="Z79" i="8"/>
  <c r="CU79" i="8"/>
  <c r="BZ79" i="8"/>
  <c r="BE79" i="8"/>
  <c r="AI79" i="8"/>
  <c r="AT79" i="8"/>
  <c r="DF79" i="8"/>
  <c r="Y79" i="8"/>
  <c r="CK79" i="8"/>
  <c r="BO79" i="8"/>
  <c r="DJ75" i="8"/>
  <c r="DF75" i="8"/>
  <c r="DB75" i="8"/>
  <c r="CX75" i="8"/>
  <c r="CT75" i="8"/>
  <c r="CP75" i="8"/>
  <c r="CL75" i="8"/>
  <c r="CH75" i="8"/>
  <c r="CD75" i="8"/>
  <c r="BZ75" i="8"/>
  <c r="BV75" i="8"/>
  <c r="BR75" i="8"/>
  <c r="BN75" i="8"/>
  <c r="BJ75" i="8"/>
  <c r="BF75" i="8"/>
  <c r="BB75" i="8"/>
  <c r="AX75" i="8"/>
  <c r="AT75" i="8"/>
  <c r="AP75" i="8"/>
  <c r="AL75" i="8"/>
  <c r="AH75" i="8"/>
  <c r="AD75" i="8"/>
  <c r="Z75" i="8"/>
  <c r="V75" i="8"/>
  <c r="R75" i="8"/>
  <c r="DI75" i="8"/>
  <c r="DE75" i="8"/>
  <c r="DA75" i="8"/>
  <c r="CW75" i="8"/>
  <c r="CS75" i="8"/>
  <c r="CO75" i="8"/>
  <c r="CK75" i="8"/>
  <c r="CG75" i="8"/>
  <c r="CC75" i="8"/>
  <c r="BY75" i="8"/>
  <c r="BU75" i="8"/>
  <c r="BQ75" i="8"/>
  <c r="BM75" i="8"/>
  <c r="BI75" i="8"/>
  <c r="BE75" i="8"/>
  <c r="BA75" i="8"/>
  <c r="AW75" i="8"/>
  <c r="AS75" i="8"/>
  <c r="AO75" i="8"/>
  <c r="AK75" i="8"/>
  <c r="AG75" i="8"/>
  <c r="AC75" i="8"/>
  <c r="Y75" i="8"/>
  <c r="U75" i="8"/>
  <c r="Q75" i="8"/>
  <c r="DD75" i="8"/>
  <c r="CV75" i="8"/>
  <c r="CN75" i="8"/>
  <c r="CF75" i="8"/>
  <c r="BX75" i="8"/>
  <c r="BP75" i="8"/>
  <c r="BH75" i="8"/>
  <c r="AZ75" i="8"/>
  <c r="AR75" i="8"/>
  <c r="AJ75" i="8"/>
  <c r="AB75" i="8"/>
  <c r="T75" i="8"/>
  <c r="DC75" i="8"/>
  <c r="CU75" i="8"/>
  <c r="CM75" i="8"/>
  <c r="CE75" i="8"/>
  <c r="BW75" i="8"/>
  <c r="BO75" i="8"/>
  <c r="BG75" i="8"/>
  <c r="AY75" i="8"/>
  <c r="AQ75" i="8"/>
  <c r="AI75" i="8"/>
  <c r="AA75" i="8"/>
  <c r="S75" i="8"/>
  <c r="DH75" i="8"/>
  <c r="CR75" i="8"/>
  <c r="CB75" i="8"/>
  <c r="BL75" i="8"/>
  <c r="AV75" i="8"/>
  <c r="AF75" i="8"/>
  <c r="P75" i="8"/>
  <c r="CZ75" i="8"/>
  <c r="CJ75" i="8"/>
  <c r="BT75" i="8"/>
  <c r="BD75" i="8"/>
  <c r="AN75" i="8"/>
  <c r="X75" i="8"/>
  <c r="DG75" i="8"/>
  <c r="CQ75" i="8"/>
  <c r="CA75" i="8"/>
  <c r="BK75" i="8"/>
  <c r="AU75" i="8"/>
  <c r="AE75" i="8"/>
  <c r="O75" i="8"/>
  <c r="CI75" i="8"/>
  <c r="W75" i="8"/>
  <c r="BC75" i="8"/>
  <c r="CY75" i="8"/>
  <c r="BS75" i="8"/>
  <c r="AM75" i="8"/>
  <c r="DJ71" i="8"/>
  <c r="DF71" i="8"/>
  <c r="DB71" i="8"/>
  <c r="CX71" i="8"/>
  <c r="CT71" i="8"/>
  <c r="CP71" i="8"/>
  <c r="CL71" i="8"/>
  <c r="CH71" i="8"/>
  <c r="CD71" i="8"/>
  <c r="BZ71" i="8"/>
  <c r="BV71" i="8"/>
  <c r="BR71" i="8"/>
  <c r="BN71" i="8"/>
  <c r="BJ71" i="8"/>
  <c r="BF71" i="8"/>
  <c r="BB71" i="8"/>
  <c r="AX71" i="8"/>
  <c r="AT71" i="8"/>
  <c r="AP71" i="8"/>
  <c r="AL71" i="8"/>
  <c r="AH71" i="8"/>
  <c r="AD71" i="8"/>
  <c r="Z71" i="8"/>
  <c r="V71" i="8"/>
  <c r="R71" i="8"/>
  <c r="DI71" i="8"/>
  <c r="DE71" i="8"/>
  <c r="DA71" i="8"/>
  <c r="CW71" i="8"/>
  <c r="CS71" i="8"/>
  <c r="CO71" i="8"/>
  <c r="CK71" i="8"/>
  <c r="CG71" i="8"/>
  <c r="CC71" i="8"/>
  <c r="BY71" i="8"/>
  <c r="BU71" i="8"/>
  <c r="BQ71" i="8"/>
  <c r="BM71" i="8"/>
  <c r="BI71" i="8"/>
  <c r="BE71" i="8"/>
  <c r="BA71" i="8"/>
  <c r="AW71" i="8"/>
  <c r="AS71" i="8"/>
  <c r="AO71" i="8"/>
  <c r="AK71" i="8"/>
  <c r="AG71" i="8"/>
  <c r="AC71" i="8"/>
  <c r="Y71" i="8"/>
  <c r="U71" i="8"/>
  <c r="Q71" i="8"/>
  <c r="DH71" i="8"/>
  <c r="CZ71" i="8"/>
  <c r="CR71" i="8"/>
  <c r="CJ71" i="8"/>
  <c r="CB71" i="8"/>
  <c r="BT71" i="8"/>
  <c r="BL71" i="8"/>
  <c r="BD71" i="8"/>
  <c r="AV71" i="8"/>
  <c r="AN71" i="8"/>
  <c r="AF71" i="8"/>
  <c r="X71" i="8"/>
  <c r="P71" i="8"/>
  <c r="DD71" i="8"/>
  <c r="CU71" i="8"/>
  <c r="CI71" i="8"/>
  <c r="BX71" i="8"/>
  <c r="BO71" i="8"/>
  <c r="BC71" i="8"/>
  <c r="AR71" i="8"/>
  <c r="AI71" i="8"/>
  <c r="W71" i="8"/>
  <c r="CY71" i="8"/>
  <c r="CN71" i="8"/>
  <c r="CE71" i="8"/>
  <c r="BS71" i="8"/>
  <c r="BH71" i="8"/>
  <c r="AY71" i="8"/>
  <c r="AM71" i="8"/>
  <c r="AB71" i="8"/>
  <c r="S71" i="8"/>
  <c r="DC71" i="8"/>
  <c r="CQ71" i="8"/>
  <c r="CF71" i="8"/>
  <c r="BW71" i="8"/>
  <c r="BK71" i="8"/>
  <c r="AZ71" i="8"/>
  <c r="AQ71" i="8"/>
  <c r="AE71" i="8"/>
  <c r="T71" i="8"/>
  <c r="CA71" i="8"/>
  <c r="AJ71" i="8"/>
  <c r="BG71" i="8"/>
  <c r="DG71" i="8"/>
  <c r="BP71" i="8"/>
  <c r="AA71" i="8"/>
  <c r="CV71" i="8"/>
  <c r="O71" i="8"/>
  <c r="CM71" i="8"/>
  <c r="AU71" i="8"/>
  <c r="DJ67" i="8"/>
  <c r="DF67" i="8"/>
  <c r="DB67" i="8"/>
  <c r="CX67" i="8"/>
  <c r="CT67" i="8"/>
  <c r="CP67" i="8"/>
  <c r="CL67" i="8"/>
  <c r="CH67" i="8"/>
  <c r="CD67" i="8"/>
  <c r="BZ67" i="8"/>
  <c r="BV67" i="8"/>
  <c r="BR67" i="8"/>
  <c r="BN67" i="8"/>
  <c r="BJ67" i="8"/>
  <c r="BF67" i="8"/>
  <c r="BB67" i="8"/>
  <c r="AX67" i="8"/>
  <c r="AT67" i="8"/>
  <c r="AP67" i="8"/>
  <c r="AL67" i="8"/>
  <c r="AH67" i="8"/>
  <c r="AD67" i="8"/>
  <c r="Z67" i="8"/>
  <c r="V67" i="8"/>
  <c r="R67" i="8"/>
  <c r="DI67" i="8"/>
  <c r="DE67" i="8"/>
  <c r="DA67" i="8"/>
  <c r="CW67" i="8"/>
  <c r="CS67" i="8"/>
  <c r="CO67" i="8"/>
  <c r="CK67" i="8"/>
  <c r="CG67" i="8"/>
  <c r="CC67" i="8"/>
  <c r="BY67" i="8"/>
  <c r="BU67" i="8"/>
  <c r="BQ67" i="8"/>
  <c r="BM67" i="8"/>
  <c r="BI67" i="8"/>
  <c r="BE67" i="8"/>
  <c r="BA67" i="8"/>
  <c r="AW67" i="8"/>
  <c r="AS67" i="8"/>
  <c r="AO67" i="8"/>
  <c r="AK67" i="8"/>
  <c r="AG67" i="8"/>
  <c r="AC67" i="8"/>
  <c r="Y67" i="8"/>
  <c r="U67" i="8"/>
  <c r="Q67" i="8"/>
  <c r="DD67" i="8"/>
  <c r="CV67" i="8"/>
  <c r="CN67" i="8"/>
  <c r="CF67" i="8"/>
  <c r="BX67" i="8"/>
  <c r="BP67" i="8"/>
  <c r="BH67" i="8"/>
  <c r="AZ67" i="8"/>
  <c r="AR67" i="8"/>
  <c r="AJ67" i="8"/>
  <c r="AB67" i="8"/>
  <c r="T67" i="8"/>
  <c r="DG67" i="8"/>
  <c r="CU67" i="8"/>
  <c r="CJ67" i="8"/>
  <c r="CA67" i="8"/>
  <c r="BO67" i="8"/>
  <c r="BD67" i="8"/>
  <c r="AU67" i="8"/>
  <c r="AI67" i="8"/>
  <c r="X67" i="8"/>
  <c r="O67" i="8"/>
  <c r="CZ67" i="8"/>
  <c r="CE67" i="8"/>
  <c r="AY67" i="8"/>
  <c r="AE67" i="8"/>
  <c r="S67" i="8"/>
  <c r="DC67" i="8"/>
  <c r="CR67" i="8"/>
  <c r="CI67" i="8"/>
  <c r="BW67" i="8"/>
  <c r="BL67" i="8"/>
  <c r="BC67" i="8"/>
  <c r="AQ67" i="8"/>
  <c r="AF67" i="8"/>
  <c r="W67" i="8"/>
  <c r="CQ67" i="8"/>
  <c r="BT67" i="8"/>
  <c r="BK67" i="8"/>
  <c r="AN67" i="8"/>
  <c r="DH67" i="8"/>
  <c r="BS67" i="8"/>
  <c r="AA67" i="8"/>
  <c r="CM67" i="8"/>
  <c r="AV67" i="8"/>
  <c r="CY67" i="8"/>
  <c r="BG67" i="8"/>
  <c r="P67" i="8"/>
  <c r="CB67" i="8"/>
  <c r="AM67" i="8"/>
  <c r="DJ63" i="8"/>
  <c r="DF63" i="8"/>
  <c r="DB63" i="8"/>
  <c r="CX63" i="8"/>
  <c r="CT63" i="8"/>
  <c r="CP63" i="8"/>
  <c r="CL63" i="8"/>
  <c r="CH63" i="8"/>
  <c r="CD63" i="8"/>
  <c r="BZ63" i="8"/>
  <c r="BV63" i="8"/>
  <c r="BR63" i="8"/>
  <c r="BN63" i="8"/>
  <c r="BJ63" i="8"/>
  <c r="BF63" i="8"/>
  <c r="BB63" i="8"/>
  <c r="AX63" i="8"/>
  <c r="AT63" i="8"/>
  <c r="AP63" i="8"/>
  <c r="AL63" i="8"/>
  <c r="AH63" i="8"/>
  <c r="AD63" i="8"/>
  <c r="Z63" i="8"/>
  <c r="V63" i="8"/>
  <c r="R63" i="8"/>
  <c r="DI63" i="8"/>
  <c r="DE63" i="8"/>
  <c r="DA63" i="8"/>
  <c r="CW63" i="8"/>
  <c r="CS63" i="8"/>
  <c r="CO63" i="8"/>
  <c r="CK63" i="8"/>
  <c r="CG63" i="8"/>
  <c r="CC63" i="8"/>
  <c r="BY63" i="8"/>
  <c r="BU63" i="8"/>
  <c r="BQ63" i="8"/>
  <c r="BM63" i="8"/>
  <c r="BI63" i="8"/>
  <c r="BE63" i="8"/>
  <c r="BA63" i="8"/>
  <c r="AW63" i="8"/>
  <c r="AS63" i="8"/>
  <c r="AO63" i="8"/>
  <c r="AK63" i="8"/>
  <c r="AG63" i="8"/>
  <c r="AC63" i="8"/>
  <c r="Y63" i="8"/>
  <c r="U63" i="8"/>
  <c r="Q63" i="8"/>
  <c r="DH63" i="8"/>
  <c r="CZ63" i="8"/>
  <c r="CR63" i="8"/>
  <c r="CJ63" i="8"/>
  <c r="CB63" i="8"/>
  <c r="BT63" i="8"/>
  <c r="BL63" i="8"/>
  <c r="BD63" i="8"/>
  <c r="AV63" i="8"/>
  <c r="AN63" i="8"/>
  <c r="AF63" i="8"/>
  <c r="X63" i="8"/>
  <c r="P63" i="8"/>
  <c r="DG63" i="8"/>
  <c r="CV63" i="8"/>
  <c r="CM63" i="8"/>
  <c r="CA63" i="8"/>
  <c r="BP63" i="8"/>
  <c r="BG63" i="8"/>
  <c r="AU63" i="8"/>
  <c r="AJ63" i="8"/>
  <c r="AA63" i="8"/>
  <c r="O63" i="8"/>
  <c r="DC63" i="8"/>
  <c r="CF63" i="8"/>
  <c r="BK63" i="8"/>
  <c r="AQ63" i="8"/>
  <c r="AE63" i="8"/>
  <c r="DD63" i="8"/>
  <c r="CU63" i="8"/>
  <c r="CI63" i="8"/>
  <c r="BX63" i="8"/>
  <c r="BO63" i="8"/>
  <c r="BC63" i="8"/>
  <c r="AR63" i="8"/>
  <c r="AI63" i="8"/>
  <c r="W63" i="8"/>
  <c r="CQ63" i="8"/>
  <c r="BW63" i="8"/>
  <c r="AZ63" i="8"/>
  <c r="T63" i="8"/>
  <c r="CY63" i="8"/>
  <c r="BH63" i="8"/>
  <c r="S63" i="8"/>
  <c r="AM63" i="8"/>
  <c r="CN63" i="8"/>
  <c r="AY63" i="8"/>
  <c r="CE63" i="8"/>
  <c r="BS63" i="8"/>
  <c r="AB63" i="8"/>
  <c r="DI59" i="8"/>
  <c r="DE59" i="8"/>
  <c r="DA59" i="8"/>
  <c r="CW59" i="8"/>
  <c r="CS59" i="8"/>
  <c r="CO59" i="8"/>
  <c r="CK59" i="8"/>
  <c r="CG59" i="8"/>
  <c r="CC59" i="8"/>
  <c r="BY59" i="8"/>
  <c r="BU59" i="8"/>
  <c r="BQ59" i="8"/>
  <c r="BM59" i="8"/>
  <c r="BI59" i="8"/>
  <c r="BE59" i="8"/>
  <c r="BA59" i="8"/>
  <c r="AW59" i="8"/>
  <c r="AS59" i="8"/>
  <c r="AO59" i="8"/>
  <c r="AK59" i="8"/>
  <c r="AG59" i="8"/>
  <c r="AC59" i="8"/>
  <c r="Y59" i="8"/>
  <c r="U59" i="8"/>
  <c r="Q59" i="8"/>
  <c r="DJ59" i="8"/>
  <c r="DD59" i="8"/>
  <c r="CY59" i="8"/>
  <c r="CT59" i="8"/>
  <c r="CN59" i="8"/>
  <c r="CI59" i="8"/>
  <c r="CD59" i="8"/>
  <c r="BX59" i="8"/>
  <c r="BS59" i="8"/>
  <c r="BN59" i="8"/>
  <c r="BH59" i="8"/>
  <c r="BC59" i="8"/>
  <c r="AX59" i="8"/>
  <c r="AR59" i="8"/>
  <c r="AM59" i="8"/>
  <c r="AH59" i="8"/>
  <c r="AB59" i="8"/>
  <c r="W59" i="8"/>
  <c r="R59" i="8"/>
  <c r="DB59" i="8"/>
  <c r="CL59" i="8"/>
  <c r="CF59" i="8"/>
  <c r="BV59" i="8"/>
  <c r="DH59" i="8"/>
  <c r="DC59" i="8"/>
  <c r="CX59" i="8"/>
  <c r="CR59" i="8"/>
  <c r="CM59" i="8"/>
  <c r="CH59" i="8"/>
  <c r="CB59" i="8"/>
  <c r="BW59" i="8"/>
  <c r="BR59" i="8"/>
  <c r="BL59" i="8"/>
  <c r="BG59" i="8"/>
  <c r="BB59" i="8"/>
  <c r="AV59" i="8"/>
  <c r="AQ59" i="8"/>
  <c r="AL59" i="8"/>
  <c r="AF59" i="8"/>
  <c r="AA59" i="8"/>
  <c r="V59" i="8"/>
  <c r="P59" i="8"/>
  <c r="DG59" i="8"/>
  <c r="CV59" i="8"/>
  <c r="CQ59" i="8"/>
  <c r="CA59" i="8"/>
  <c r="BP59" i="8"/>
  <c r="BF59" i="8"/>
  <c r="CP59" i="8"/>
  <c r="BT59" i="8"/>
  <c r="BD59" i="8"/>
  <c r="AT59" i="8"/>
  <c r="AI59" i="8"/>
  <c r="X59" i="8"/>
  <c r="CZ59" i="8"/>
  <c r="BK59" i="8"/>
  <c r="AN59" i="8"/>
  <c r="S59" i="8"/>
  <c r="DF59" i="8"/>
  <c r="CJ59" i="8"/>
  <c r="BO59" i="8"/>
  <c r="AZ59" i="8"/>
  <c r="AP59" i="8"/>
  <c r="AE59" i="8"/>
  <c r="T59" i="8"/>
  <c r="CE59" i="8"/>
  <c r="AY59" i="8"/>
  <c r="AD59" i="8"/>
  <c r="CU59" i="8"/>
  <c r="BZ59" i="8"/>
  <c r="BJ59" i="8"/>
  <c r="AU59" i="8"/>
  <c r="AJ59" i="8"/>
  <c r="Z59" i="8"/>
  <c r="O59" i="8"/>
  <c r="DI55" i="8"/>
  <c r="DE55" i="8"/>
  <c r="DA55" i="8"/>
  <c r="CW55" i="8"/>
  <c r="CS55" i="8"/>
  <c r="CO55" i="8"/>
  <c r="CK55" i="8"/>
  <c r="CG55" i="8"/>
  <c r="CC55" i="8"/>
  <c r="BY55" i="8"/>
  <c r="BU55" i="8"/>
  <c r="BQ55" i="8"/>
  <c r="BM55" i="8"/>
  <c r="BI55" i="8"/>
  <c r="BE55" i="8"/>
  <c r="BA55" i="8"/>
  <c r="AW55" i="8"/>
  <c r="AS55" i="8"/>
  <c r="AO55" i="8"/>
  <c r="AK55" i="8"/>
  <c r="AG55" i="8"/>
  <c r="AC55" i="8"/>
  <c r="Y55" i="8"/>
  <c r="U55" i="8"/>
  <c r="Q55" i="8"/>
  <c r="DF55" i="8"/>
  <c r="CZ55" i="8"/>
  <c r="CU55" i="8"/>
  <c r="CP55" i="8"/>
  <c r="CJ55" i="8"/>
  <c r="CE55" i="8"/>
  <c r="BZ55" i="8"/>
  <c r="BT55" i="8"/>
  <c r="BO55" i="8"/>
  <c r="BJ55" i="8"/>
  <c r="BD55" i="8"/>
  <c r="AY55" i="8"/>
  <c r="AT55" i="8"/>
  <c r="AN55" i="8"/>
  <c r="AI55" i="8"/>
  <c r="AD55" i="8"/>
  <c r="X55" i="8"/>
  <c r="S55" i="8"/>
  <c r="DJ55" i="8"/>
  <c r="DD55" i="8"/>
  <c r="CY55" i="8"/>
  <c r="CT55" i="8"/>
  <c r="CN55" i="8"/>
  <c r="CI55" i="8"/>
  <c r="CD55" i="8"/>
  <c r="BX55" i="8"/>
  <c r="BS55" i="8"/>
  <c r="BN55" i="8"/>
  <c r="BH55" i="8"/>
  <c r="BC55" i="8"/>
  <c r="AX55" i="8"/>
  <c r="AR55" i="8"/>
  <c r="AM55" i="8"/>
  <c r="AH55" i="8"/>
  <c r="AB55" i="8"/>
  <c r="W55" i="8"/>
  <c r="R55" i="8"/>
  <c r="DG55" i="8"/>
  <c r="CV55" i="8"/>
  <c r="CL55" i="8"/>
  <c r="CA55" i="8"/>
  <c r="BP55" i="8"/>
  <c r="BF55" i="8"/>
  <c r="AU55" i="8"/>
  <c r="AJ55" i="8"/>
  <c r="Z55" i="8"/>
  <c r="O55" i="8"/>
  <c r="CQ55" i="8"/>
  <c r="BV55" i="8"/>
  <c r="AZ55" i="8"/>
  <c r="AE55" i="8"/>
  <c r="DC55" i="8"/>
  <c r="CR55" i="8"/>
  <c r="CH55" i="8"/>
  <c r="BW55" i="8"/>
  <c r="BL55" i="8"/>
  <c r="BB55" i="8"/>
  <c r="AQ55" i="8"/>
  <c r="AF55" i="8"/>
  <c r="V55" i="8"/>
  <c r="DB55" i="8"/>
  <c r="CF55" i="8"/>
  <c r="BK55" i="8"/>
  <c r="AP55" i="8"/>
  <c r="T55" i="8"/>
  <c r="DH55" i="8"/>
  <c r="CX55" i="8"/>
  <c r="CM55" i="8"/>
  <c r="CB55" i="8"/>
  <c r="BR55" i="8"/>
  <c r="BG55" i="8"/>
  <c r="AV55" i="8"/>
  <c r="AL55" i="8"/>
  <c r="AA55" i="8"/>
  <c r="P55" i="8"/>
  <c r="DI51" i="8"/>
  <c r="DE51" i="8"/>
  <c r="DA51" i="8"/>
  <c r="CW51" i="8"/>
  <c r="CS51" i="8"/>
  <c r="CO51" i="8"/>
  <c r="CK51" i="8"/>
  <c r="CG51" i="8"/>
  <c r="CC51" i="8"/>
  <c r="BY51" i="8"/>
  <c r="BU51" i="8"/>
  <c r="BQ51" i="8"/>
  <c r="BM51" i="8"/>
  <c r="BI51" i="8"/>
  <c r="BE51" i="8"/>
  <c r="BA51" i="8"/>
  <c r="AW51" i="8"/>
  <c r="AS51" i="8"/>
  <c r="AO51" i="8"/>
  <c r="AK51" i="8"/>
  <c r="AG51" i="8"/>
  <c r="AC51" i="8"/>
  <c r="Y51" i="8"/>
  <c r="U51" i="8"/>
  <c r="Q51" i="8"/>
  <c r="DG51" i="8"/>
  <c r="DB51" i="8"/>
  <c r="CV51" i="8"/>
  <c r="CQ51" i="8"/>
  <c r="CL51" i="8"/>
  <c r="CF51" i="8"/>
  <c r="CA51" i="8"/>
  <c r="BV51" i="8"/>
  <c r="BP51" i="8"/>
  <c r="BK51" i="8"/>
  <c r="BF51" i="8"/>
  <c r="AZ51" i="8"/>
  <c r="AU51" i="8"/>
  <c r="AP51" i="8"/>
  <c r="AJ51" i="8"/>
  <c r="AE51" i="8"/>
  <c r="Z51" i="8"/>
  <c r="T51" i="8"/>
  <c r="O51" i="8"/>
  <c r="DF51" i="8"/>
  <c r="CZ51" i="8"/>
  <c r="CU51" i="8"/>
  <c r="CP51" i="8"/>
  <c r="CJ51" i="8"/>
  <c r="CE51" i="8"/>
  <c r="BZ51" i="8"/>
  <c r="BT51" i="8"/>
  <c r="BO51" i="8"/>
  <c r="BJ51" i="8"/>
  <c r="BD51" i="8"/>
  <c r="AY51" i="8"/>
  <c r="AT51" i="8"/>
  <c r="AN51" i="8"/>
  <c r="AI51" i="8"/>
  <c r="AD51" i="8"/>
  <c r="X51" i="8"/>
  <c r="S51" i="8"/>
  <c r="DH51" i="8"/>
  <c r="CX51" i="8"/>
  <c r="CM51" i="8"/>
  <c r="CB51" i="8"/>
  <c r="BR51" i="8"/>
  <c r="BG51" i="8"/>
  <c r="AV51" i="8"/>
  <c r="AL51" i="8"/>
  <c r="AA51" i="8"/>
  <c r="P51" i="8"/>
  <c r="DC51" i="8"/>
  <c r="CH51" i="8"/>
  <c r="BL51" i="8"/>
  <c r="BB51" i="8"/>
  <c r="AF51" i="8"/>
  <c r="DD51" i="8"/>
  <c r="CT51" i="8"/>
  <c r="CI51" i="8"/>
  <c r="BX51" i="8"/>
  <c r="BN51" i="8"/>
  <c r="BC51" i="8"/>
  <c r="AR51" i="8"/>
  <c r="AH51" i="8"/>
  <c r="W51" i="8"/>
  <c r="CR51" i="8"/>
  <c r="BW51" i="8"/>
  <c r="AQ51" i="8"/>
  <c r="V51" i="8"/>
  <c r="DJ51" i="8"/>
  <c r="CY51" i="8"/>
  <c r="CN51" i="8"/>
  <c r="CD51" i="8"/>
  <c r="BS51" i="8"/>
  <c r="BH51" i="8"/>
  <c r="AX51" i="8"/>
  <c r="AM51" i="8"/>
  <c r="AB51" i="8"/>
  <c r="R51" i="8"/>
  <c r="DH47" i="8"/>
  <c r="DD47" i="8"/>
  <c r="CZ47" i="8"/>
  <c r="CV47" i="8"/>
  <c r="CR47" i="8"/>
  <c r="CN47" i="8"/>
  <c r="CJ47" i="8"/>
  <c r="CF47" i="8"/>
  <c r="CB47" i="8"/>
  <c r="BX47" i="8"/>
  <c r="BT47" i="8"/>
  <c r="BP47" i="8"/>
  <c r="BL47" i="8"/>
  <c r="BH47" i="8"/>
  <c r="BD47" i="8"/>
  <c r="AZ47" i="8"/>
  <c r="AV47" i="8"/>
  <c r="AR47" i="8"/>
  <c r="AN47" i="8"/>
  <c r="AJ47" i="8"/>
  <c r="AF47" i="8"/>
  <c r="AB47" i="8"/>
  <c r="X47" i="8"/>
  <c r="T47" i="8"/>
  <c r="P47" i="8"/>
  <c r="DG47" i="8"/>
  <c r="DC47" i="8"/>
  <c r="CY47" i="8"/>
  <c r="CU47" i="8"/>
  <c r="CQ47" i="8"/>
  <c r="CM47" i="8"/>
  <c r="CI47" i="8"/>
  <c r="CE47" i="8"/>
  <c r="CA47" i="8"/>
  <c r="BW47" i="8"/>
  <c r="BS47" i="8"/>
  <c r="BO47" i="8"/>
  <c r="BK47" i="8"/>
  <c r="BG47" i="8"/>
  <c r="BC47" i="8"/>
  <c r="AY47" i="8"/>
  <c r="AU47" i="8"/>
  <c r="AQ47" i="8"/>
  <c r="AM47" i="8"/>
  <c r="AI47" i="8"/>
  <c r="AE47" i="8"/>
  <c r="AA47" i="8"/>
  <c r="W47" i="8"/>
  <c r="S47" i="8"/>
  <c r="O47" i="8"/>
  <c r="DE47" i="8"/>
  <c r="CW47" i="8"/>
  <c r="CO47" i="8"/>
  <c r="CG47" i="8"/>
  <c r="BY47" i="8"/>
  <c r="BQ47" i="8"/>
  <c r="BI47" i="8"/>
  <c r="BA47" i="8"/>
  <c r="AS47" i="8"/>
  <c r="AK47" i="8"/>
  <c r="AC47" i="8"/>
  <c r="U47" i="8"/>
  <c r="DI47" i="8"/>
  <c r="CS47" i="8"/>
  <c r="CC47" i="8"/>
  <c r="BM47" i="8"/>
  <c r="AW47" i="8"/>
  <c r="AG47" i="8"/>
  <c r="DJ47" i="8"/>
  <c r="DB47" i="8"/>
  <c r="CT47" i="8"/>
  <c r="CL47" i="8"/>
  <c r="CD47" i="8"/>
  <c r="BV47" i="8"/>
  <c r="BN47" i="8"/>
  <c r="BF47" i="8"/>
  <c r="AX47" i="8"/>
  <c r="AP47" i="8"/>
  <c r="AH47" i="8"/>
  <c r="Z47" i="8"/>
  <c r="R47" i="8"/>
  <c r="DA47" i="8"/>
  <c r="CK47" i="8"/>
  <c r="BU47" i="8"/>
  <c r="BE47" i="8"/>
  <c r="AO47" i="8"/>
  <c r="Y47" i="8"/>
  <c r="Q47" i="8"/>
  <c r="DF47" i="8"/>
  <c r="CX47" i="8"/>
  <c r="CP47" i="8"/>
  <c r="CH47" i="8"/>
  <c r="BZ47" i="8"/>
  <c r="BR47" i="8"/>
  <c r="BJ47" i="8"/>
  <c r="BB47" i="8"/>
  <c r="AT47" i="8"/>
  <c r="AL47" i="8"/>
  <c r="AD47" i="8"/>
  <c r="V47" i="8"/>
  <c r="DH43" i="8"/>
  <c r="DD43" i="8"/>
  <c r="CZ43" i="8"/>
  <c r="CV43" i="8"/>
  <c r="CR43" i="8"/>
  <c r="CN43" i="8"/>
  <c r="CJ43" i="8"/>
  <c r="CF43" i="8"/>
  <c r="CB43" i="8"/>
  <c r="BX43" i="8"/>
  <c r="BT43" i="8"/>
  <c r="BP43" i="8"/>
  <c r="BL43" i="8"/>
  <c r="BH43" i="8"/>
  <c r="BD43" i="8"/>
  <c r="AZ43" i="8"/>
  <c r="AV43" i="8"/>
  <c r="AR43" i="8"/>
  <c r="AN43" i="8"/>
  <c r="AJ43" i="8"/>
  <c r="AF43" i="8"/>
  <c r="AB43" i="8"/>
  <c r="X43" i="8"/>
  <c r="T43" i="8"/>
  <c r="P43" i="8"/>
  <c r="DG43" i="8"/>
  <c r="DC43" i="8"/>
  <c r="CY43" i="8"/>
  <c r="CU43" i="8"/>
  <c r="CQ43" i="8"/>
  <c r="CM43" i="8"/>
  <c r="CI43" i="8"/>
  <c r="CE43" i="8"/>
  <c r="CA43" i="8"/>
  <c r="BW43" i="8"/>
  <c r="BS43" i="8"/>
  <c r="BO43" i="8"/>
  <c r="BK43" i="8"/>
  <c r="BG43" i="8"/>
  <c r="BC43" i="8"/>
  <c r="AY43" i="8"/>
  <c r="AU43" i="8"/>
  <c r="AQ43" i="8"/>
  <c r="AM43" i="8"/>
  <c r="AI43" i="8"/>
  <c r="AE43" i="8"/>
  <c r="AA43" i="8"/>
  <c r="W43" i="8"/>
  <c r="S43" i="8"/>
  <c r="O43" i="8"/>
  <c r="DI43" i="8"/>
  <c r="DA43" i="8"/>
  <c r="CS43" i="8"/>
  <c r="CK43" i="8"/>
  <c r="CC43" i="8"/>
  <c r="BU43" i="8"/>
  <c r="BM43" i="8"/>
  <c r="BE43" i="8"/>
  <c r="AW43" i="8"/>
  <c r="AO43" i="8"/>
  <c r="AG43" i="8"/>
  <c r="Y43" i="8"/>
  <c r="Q43" i="8"/>
  <c r="DE43" i="8"/>
  <c r="CO43" i="8"/>
  <c r="BY43" i="8"/>
  <c r="BI43" i="8"/>
  <c r="AS43" i="8"/>
  <c r="AC43" i="8"/>
  <c r="DF43" i="8"/>
  <c r="CX43" i="8"/>
  <c r="CP43" i="8"/>
  <c r="CH43" i="8"/>
  <c r="BZ43" i="8"/>
  <c r="BR43" i="8"/>
  <c r="BJ43" i="8"/>
  <c r="BB43" i="8"/>
  <c r="AT43" i="8"/>
  <c r="AL43" i="8"/>
  <c r="AD43" i="8"/>
  <c r="V43" i="8"/>
  <c r="CW43" i="8"/>
  <c r="CG43" i="8"/>
  <c r="BQ43" i="8"/>
  <c r="BA43" i="8"/>
  <c r="AK43" i="8"/>
  <c r="U43" i="8"/>
  <c r="DJ43" i="8"/>
  <c r="DB43" i="8"/>
  <c r="CT43" i="8"/>
  <c r="CL43" i="8"/>
  <c r="CD43" i="8"/>
  <c r="BV43" i="8"/>
  <c r="BN43" i="8"/>
  <c r="BF43" i="8"/>
  <c r="AX43" i="8"/>
  <c r="AP43" i="8"/>
  <c r="AH43" i="8"/>
  <c r="Z43" i="8"/>
  <c r="R43" i="8"/>
  <c r="DH39" i="8"/>
  <c r="DD39" i="8"/>
  <c r="CZ39" i="8"/>
  <c r="CV39" i="8"/>
  <c r="CR39" i="8"/>
  <c r="CN39" i="8"/>
  <c r="CJ39" i="8"/>
  <c r="CF39" i="8"/>
  <c r="CB39" i="8"/>
  <c r="BX39" i="8"/>
  <c r="BT39" i="8"/>
  <c r="BP39" i="8"/>
  <c r="BL39" i="8"/>
  <c r="BH39" i="8"/>
  <c r="BD39" i="8"/>
  <c r="AZ39" i="8"/>
  <c r="AV39" i="8"/>
  <c r="AR39" i="8"/>
  <c r="AN39" i="8"/>
  <c r="AJ39" i="8"/>
  <c r="AF39" i="8"/>
  <c r="AB39" i="8"/>
  <c r="X39" i="8"/>
  <c r="T39" i="8"/>
  <c r="P39" i="8"/>
  <c r="DG39" i="8"/>
  <c r="DC39" i="8"/>
  <c r="CY39" i="8"/>
  <c r="CU39" i="8"/>
  <c r="CQ39" i="8"/>
  <c r="CM39" i="8"/>
  <c r="CI39" i="8"/>
  <c r="CE39" i="8"/>
  <c r="CA39" i="8"/>
  <c r="BW39" i="8"/>
  <c r="BS39" i="8"/>
  <c r="BO39" i="8"/>
  <c r="BK39" i="8"/>
  <c r="BG39" i="8"/>
  <c r="BC39" i="8"/>
  <c r="AY39" i="8"/>
  <c r="AU39" i="8"/>
  <c r="AQ39" i="8"/>
  <c r="AM39" i="8"/>
  <c r="AI39" i="8"/>
  <c r="AE39" i="8"/>
  <c r="AA39" i="8"/>
  <c r="W39" i="8"/>
  <c r="S39" i="8"/>
  <c r="O39" i="8"/>
  <c r="DE39" i="8"/>
  <c r="CW39" i="8"/>
  <c r="CO39" i="8"/>
  <c r="CG39" i="8"/>
  <c r="BY39" i="8"/>
  <c r="BQ39" i="8"/>
  <c r="BI39" i="8"/>
  <c r="BA39" i="8"/>
  <c r="AS39" i="8"/>
  <c r="AK39" i="8"/>
  <c r="AC39" i="8"/>
  <c r="U39" i="8"/>
  <c r="DI39" i="8"/>
  <c r="CS39" i="8"/>
  <c r="CC39" i="8"/>
  <c r="BM39" i="8"/>
  <c r="AW39" i="8"/>
  <c r="AG39" i="8"/>
  <c r="Q39" i="8"/>
  <c r="DJ39" i="8"/>
  <c r="DB39" i="8"/>
  <c r="CT39" i="8"/>
  <c r="CL39" i="8"/>
  <c r="CD39" i="8"/>
  <c r="BV39" i="8"/>
  <c r="BN39" i="8"/>
  <c r="BF39" i="8"/>
  <c r="AX39" i="8"/>
  <c r="AP39" i="8"/>
  <c r="AH39" i="8"/>
  <c r="Z39" i="8"/>
  <c r="R39" i="8"/>
  <c r="DA39" i="8"/>
  <c r="CK39" i="8"/>
  <c r="BU39" i="8"/>
  <c r="BE39" i="8"/>
  <c r="AO39" i="8"/>
  <c r="Y39" i="8"/>
  <c r="DF39" i="8"/>
  <c r="CX39" i="8"/>
  <c r="CP39" i="8"/>
  <c r="CH39" i="8"/>
  <c r="BZ39" i="8"/>
  <c r="BR39" i="8"/>
  <c r="BJ39" i="8"/>
  <c r="BB39" i="8"/>
  <c r="AT39" i="8"/>
  <c r="AL39" i="8"/>
  <c r="AD39" i="8"/>
  <c r="V39" i="8"/>
  <c r="DJ31" i="8"/>
  <c r="DF31" i="8"/>
  <c r="DB31" i="8"/>
  <c r="CX31" i="8"/>
  <c r="CT31" i="8"/>
  <c r="CP31" i="8"/>
  <c r="CL31" i="8"/>
  <c r="CH31" i="8"/>
  <c r="CD31" i="8"/>
  <c r="BZ31" i="8"/>
  <c r="BV31" i="8"/>
  <c r="BR31" i="8"/>
  <c r="BN31" i="8"/>
  <c r="BJ31" i="8"/>
  <c r="BF31" i="8"/>
  <c r="BB31" i="8"/>
  <c r="AX31" i="8"/>
  <c r="AT31" i="8"/>
  <c r="AP31" i="8"/>
  <c r="AL31" i="8"/>
  <c r="AH31" i="8"/>
  <c r="AD31" i="8"/>
  <c r="Z31" i="8"/>
  <c r="V31" i="8"/>
  <c r="R31" i="8"/>
  <c r="DI31" i="8"/>
  <c r="DE31" i="8"/>
  <c r="DA31" i="8"/>
  <c r="CW31" i="8"/>
  <c r="CS31" i="8"/>
  <c r="CO31" i="8"/>
  <c r="CK31" i="8"/>
  <c r="CG31" i="8"/>
  <c r="CC31" i="8"/>
  <c r="BY31" i="8"/>
  <c r="BU31" i="8"/>
  <c r="BQ31" i="8"/>
  <c r="BM31" i="8"/>
  <c r="BI31" i="8"/>
  <c r="BE31" i="8"/>
  <c r="BA31" i="8"/>
  <c r="AW31" i="8"/>
  <c r="AS31" i="8"/>
  <c r="AO31" i="8"/>
  <c r="AK31" i="8"/>
  <c r="AG31" i="8"/>
  <c r="AC31" i="8"/>
  <c r="Y31" i="8"/>
  <c r="U31" i="8"/>
  <c r="Q31" i="8"/>
  <c r="DG31" i="8"/>
  <c r="CY31" i="8"/>
  <c r="CQ31" i="8"/>
  <c r="CI31" i="8"/>
  <c r="CA31" i="8"/>
  <c r="BS31" i="8"/>
  <c r="BK31" i="8"/>
  <c r="BC31" i="8"/>
  <c r="AU31" i="8"/>
  <c r="AM31" i="8"/>
  <c r="AE31" i="8"/>
  <c r="W31" i="8"/>
  <c r="O31" i="8"/>
  <c r="CV31" i="8"/>
  <c r="BP31" i="8"/>
  <c r="AR31" i="8"/>
  <c r="AB31" i="8"/>
  <c r="DC31" i="8"/>
  <c r="CM31" i="8"/>
  <c r="BW31" i="8"/>
  <c r="BG31" i="8"/>
  <c r="AQ31" i="8"/>
  <c r="AA31" i="8"/>
  <c r="DD31" i="8"/>
  <c r="CN31" i="8"/>
  <c r="CF31" i="8"/>
  <c r="BX31" i="8"/>
  <c r="BH31" i="8"/>
  <c r="AZ31" i="8"/>
  <c r="AJ31" i="8"/>
  <c r="T31" i="8"/>
  <c r="CU31" i="8"/>
  <c r="CE31" i="8"/>
  <c r="BO31" i="8"/>
  <c r="AY31" i="8"/>
  <c r="AI31" i="8"/>
  <c r="S31" i="8"/>
  <c r="DH31" i="8"/>
  <c r="CZ31" i="8"/>
  <c r="CR31" i="8"/>
  <c r="CJ31" i="8"/>
  <c r="CB31" i="8"/>
  <c r="BT31" i="8"/>
  <c r="BL31" i="8"/>
  <c r="BD31" i="8"/>
  <c r="AV31" i="8"/>
  <c r="AN31" i="8"/>
  <c r="AF31" i="8"/>
  <c r="X31" i="8"/>
  <c r="P31" i="8"/>
  <c r="DJ93" i="8"/>
  <c r="DF93" i="8"/>
  <c r="DB93" i="8"/>
  <c r="CX93" i="8"/>
  <c r="CT93" i="8"/>
  <c r="CP93" i="8"/>
  <c r="CL93" i="8"/>
  <c r="CH93" i="8"/>
  <c r="CD93" i="8"/>
  <c r="BZ93" i="8"/>
  <c r="BV93" i="8"/>
  <c r="BR93" i="8"/>
  <c r="BN93" i="8"/>
  <c r="BJ93" i="8"/>
  <c r="BF93" i="8"/>
  <c r="BB93" i="8"/>
  <c r="AX93" i="8"/>
  <c r="AT93" i="8"/>
  <c r="AP93" i="8"/>
  <c r="AL93" i="8"/>
  <c r="AH93" i="8"/>
  <c r="AD93" i="8"/>
  <c r="Z93" i="8"/>
  <c r="V93" i="8"/>
  <c r="R93" i="8"/>
  <c r="DI93" i="8"/>
  <c r="DE93" i="8"/>
  <c r="DA93" i="8"/>
  <c r="CW93" i="8"/>
  <c r="CS93" i="8"/>
  <c r="CO93" i="8"/>
  <c r="CK93" i="8"/>
  <c r="CG93" i="8"/>
  <c r="CC93" i="8"/>
  <c r="BY93" i="8"/>
  <c r="BU93" i="8"/>
  <c r="DH93" i="8"/>
  <c r="CZ93" i="8"/>
  <c r="CR93" i="8"/>
  <c r="CJ93" i="8"/>
  <c r="CB93" i="8"/>
  <c r="BT93" i="8"/>
  <c r="BO93" i="8"/>
  <c r="BI93" i="8"/>
  <c r="BD93" i="8"/>
  <c r="AY93" i="8"/>
  <c r="AS93" i="8"/>
  <c r="AN93" i="8"/>
  <c r="AI93" i="8"/>
  <c r="AC93" i="8"/>
  <c r="X93" i="8"/>
  <c r="S93" i="8"/>
  <c r="DG93" i="8"/>
  <c r="CY93" i="8"/>
  <c r="CQ93" i="8"/>
  <c r="CI93" i="8"/>
  <c r="CA93" i="8"/>
  <c r="BS93" i="8"/>
  <c r="BM93" i="8"/>
  <c r="BH93" i="8"/>
  <c r="BC93" i="8"/>
  <c r="AW93" i="8"/>
  <c r="AR93" i="8"/>
  <c r="AM93" i="8"/>
  <c r="AG93" i="8"/>
  <c r="AB93" i="8"/>
  <c r="W93" i="8"/>
  <c r="Q93" i="8"/>
  <c r="CU93" i="8"/>
  <c r="CE93" i="8"/>
  <c r="BP93" i="8"/>
  <c r="BE93" i="8"/>
  <c r="AU93" i="8"/>
  <c r="AJ93" i="8"/>
  <c r="Y93" i="8"/>
  <c r="O93" i="8"/>
  <c r="DC93" i="8"/>
  <c r="CF93" i="8"/>
  <c r="BL93" i="8"/>
  <c r="AZ93" i="8"/>
  <c r="AK93" i="8"/>
  <c r="U93" i="8"/>
  <c r="CV93" i="8"/>
  <c r="BX93" i="8"/>
  <c r="BK93" i="8"/>
  <c r="AV93" i="8"/>
  <c r="AF93" i="8"/>
  <c r="T93" i="8"/>
  <c r="CN93" i="8"/>
  <c r="BG93" i="8"/>
  <c r="AE93" i="8"/>
  <c r="CM93" i="8"/>
  <c r="BA93" i="8"/>
  <c r="AA93" i="8"/>
  <c r="AQ93" i="8"/>
  <c r="DD93" i="8"/>
  <c r="AO93" i="8"/>
  <c r="BW93" i="8"/>
  <c r="P93" i="8"/>
  <c r="BQ93" i="8"/>
  <c r="DJ98" i="8"/>
  <c r="DF98" i="8"/>
  <c r="DB98" i="8"/>
  <c r="CX98" i="8"/>
  <c r="CT98" i="8"/>
  <c r="DI98" i="8"/>
  <c r="DD98" i="8"/>
  <c r="CY98" i="8"/>
  <c r="CS98" i="8"/>
  <c r="CO98" i="8"/>
  <c r="CK98" i="8"/>
  <c r="CG98" i="8"/>
  <c r="CC98" i="8"/>
  <c r="BY98" i="8"/>
  <c r="BU98" i="8"/>
  <c r="BQ98" i="8"/>
  <c r="BM98" i="8"/>
  <c r="BI98" i="8"/>
  <c r="BE98" i="8"/>
  <c r="BA98" i="8"/>
  <c r="AW98" i="8"/>
  <c r="AS98" i="8"/>
  <c r="AO98" i="8"/>
  <c r="AK98" i="8"/>
  <c r="AG98" i="8"/>
  <c r="AC98" i="8"/>
  <c r="Y98" i="8"/>
  <c r="U98" i="8"/>
  <c r="Q98" i="8"/>
  <c r="DH98" i="8"/>
  <c r="DC98" i="8"/>
  <c r="CW98" i="8"/>
  <c r="CR98" i="8"/>
  <c r="CN98" i="8"/>
  <c r="CJ98" i="8"/>
  <c r="CF98" i="8"/>
  <c r="CB98" i="8"/>
  <c r="BX98" i="8"/>
  <c r="BT98" i="8"/>
  <c r="BP98" i="8"/>
  <c r="BL98" i="8"/>
  <c r="BH98" i="8"/>
  <c r="BD98" i="8"/>
  <c r="AZ98" i="8"/>
  <c r="AV98" i="8"/>
  <c r="AR98" i="8"/>
  <c r="AN98" i="8"/>
  <c r="AJ98" i="8"/>
  <c r="AF98" i="8"/>
  <c r="AB98" i="8"/>
  <c r="X98" i="8"/>
  <c r="T98" i="8"/>
  <c r="P98" i="8"/>
  <c r="DG98" i="8"/>
  <c r="CV98" i="8"/>
  <c r="CM98" i="8"/>
  <c r="CE98" i="8"/>
  <c r="BW98" i="8"/>
  <c r="BO98" i="8"/>
  <c r="BG98" i="8"/>
  <c r="AY98" i="8"/>
  <c r="AQ98" i="8"/>
  <c r="AI98" i="8"/>
  <c r="AA98" i="8"/>
  <c r="S98" i="8"/>
  <c r="DE98" i="8"/>
  <c r="CU98" i="8"/>
  <c r="CL98" i="8"/>
  <c r="CD98" i="8"/>
  <c r="BV98" i="8"/>
  <c r="BN98" i="8"/>
  <c r="BF98" i="8"/>
  <c r="AX98" i="8"/>
  <c r="AP98" i="8"/>
  <c r="AH98" i="8"/>
  <c r="Z98" i="8"/>
  <c r="R98" i="8"/>
  <c r="CQ98" i="8"/>
  <c r="CA98" i="8"/>
  <c r="BK98" i="8"/>
  <c r="AU98" i="8"/>
  <c r="AE98" i="8"/>
  <c r="O98" i="8"/>
  <c r="CP98" i="8"/>
  <c r="BZ98" i="8"/>
  <c r="BJ98" i="8"/>
  <c r="AT98" i="8"/>
  <c r="AD98" i="8"/>
  <c r="CZ98" i="8"/>
  <c r="BR98" i="8"/>
  <c r="AL98" i="8"/>
  <c r="CI98" i="8"/>
  <c r="BB98" i="8"/>
  <c r="CH98" i="8"/>
  <c r="AM98" i="8"/>
  <c r="BS98" i="8"/>
  <c r="BC98" i="8"/>
  <c r="W98" i="8"/>
  <c r="V98" i="8"/>
  <c r="DA98" i="8"/>
  <c r="DG94" i="8"/>
  <c r="DC94" i="8"/>
  <c r="CY94" i="8"/>
  <c r="CU94" i="8"/>
  <c r="CQ94" i="8"/>
  <c r="CM94" i="8"/>
  <c r="CI94" i="8"/>
  <c r="CE94" i="8"/>
  <c r="CA94" i="8"/>
  <c r="BW94" i="8"/>
  <c r="BS94" i="8"/>
  <c r="BO94" i="8"/>
  <c r="BK94" i="8"/>
  <c r="BG94" i="8"/>
  <c r="BC94" i="8"/>
  <c r="AY94" i="8"/>
  <c r="AU94" i="8"/>
  <c r="AQ94" i="8"/>
  <c r="AM94" i="8"/>
  <c r="AI94" i="8"/>
  <c r="AE94" i="8"/>
  <c r="AA94" i="8"/>
  <c r="W94" i="8"/>
  <c r="S94" i="8"/>
  <c r="O94" i="8"/>
  <c r="DJ94" i="8"/>
  <c r="DF94" i="8"/>
  <c r="DB94" i="8"/>
  <c r="CX94" i="8"/>
  <c r="CT94" i="8"/>
  <c r="CP94" i="8"/>
  <c r="CL94" i="8"/>
  <c r="CH94" i="8"/>
  <c r="CD94" i="8"/>
  <c r="BZ94" i="8"/>
  <c r="BV94" i="8"/>
  <c r="BR94" i="8"/>
  <c r="BN94" i="8"/>
  <c r="BJ94" i="8"/>
  <c r="BF94" i="8"/>
  <c r="BB94" i="8"/>
  <c r="AX94" i="8"/>
  <c r="AT94" i="8"/>
  <c r="AP94" i="8"/>
  <c r="AL94" i="8"/>
  <c r="AH94" i="8"/>
  <c r="AD94" i="8"/>
  <c r="Z94" i="8"/>
  <c r="V94" i="8"/>
  <c r="R94" i="8"/>
  <c r="DE94" i="8"/>
  <c r="CW94" i="8"/>
  <c r="CO94" i="8"/>
  <c r="CG94" i="8"/>
  <c r="BY94" i="8"/>
  <c r="BQ94" i="8"/>
  <c r="BI94" i="8"/>
  <c r="BA94" i="8"/>
  <c r="AS94" i="8"/>
  <c r="AK94" i="8"/>
  <c r="AC94" i="8"/>
  <c r="U94" i="8"/>
  <c r="DD94" i="8"/>
  <c r="CV94" i="8"/>
  <c r="CN94" i="8"/>
  <c r="CF94" i="8"/>
  <c r="BX94" i="8"/>
  <c r="BP94" i="8"/>
  <c r="BH94" i="8"/>
  <c r="AZ94" i="8"/>
  <c r="AR94" i="8"/>
  <c r="AJ94" i="8"/>
  <c r="AB94" i="8"/>
  <c r="T94" i="8"/>
  <c r="DH94" i="8"/>
  <c r="CR94" i="8"/>
  <c r="CB94" i="8"/>
  <c r="BL94" i="8"/>
  <c r="AV94" i="8"/>
  <c r="AF94" i="8"/>
  <c r="P94" i="8"/>
  <c r="CS94" i="8"/>
  <c r="BU94" i="8"/>
  <c r="BD94" i="8"/>
  <c r="AG94" i="8"/>
  <c r="DI94" i="8"/>
  <c r="CK94" i="8"/>
  <c r="BT94" i="8"/>
  <c r="AW94" i="8"/>
  <c r="Y94" i="8"/>
  <c r="DA94" i="8"/>
  <c r="BM94" i="8"/>
  <c r="X94" i="8"/>
  <c r="CZ94" i="8"/>
  <c r="BE94" i="8"/>
  <c r="Q94" i="8"/>
  <c r="CJ94" i="8"/>
  <c r="CC94" i="8"/>
  <c r="AO94" i="8"/>
  <c r="AN94" i="8"/>
  <c r="DH90" i="8"/>
  <c r="DD90" i="8"/>
  <c r="CZ90" i="8"/>
  <c r="CV90" i="8"/>
  <c r="CR90" i="8"/>
  <c r="CN90" i="8"/>
  <c r="CJ90" i="8"/>
  <c r="CF90" i="8"/>
  <c r="CB90" i="8"/>
  <c r="BX90" i="8"/>
  <c r="BT90" i="8"/>
  <c r="BP90" i="8"/>
  <c r="BL90" i="8"/>
  <c r="BH90" i="8"/>
  <c r="BD90" i="8"/>
  <c r="AZ90" i="8"/>
  <c r="AV90" i="8"/>
  <c r="AR90" i="8"/>
  <c r="AN90" i="8"/>
  <c r="AJ90" i="8"/>
  <c r="AF90" i="8"/>
  <c r="AB90" i="8"/>
  <c r="X90" i="8"/>
  <c r="T90" i="8"/>
  <c r="P90" i="8"/>
  <c r="DG90" i="8"/>
  <c r="DC90" i="8"/>
  <c r="CY90" i="8"/>
  <c r="CU90" i="8"/>
  <c r="CQ90" i="8"/>
  <c r="CM90" i="8"/>
  <c r="CI90" i="8"/>
  <c r="CE90" i="8"/>
  <c r="CA90" i="8"/>
  <c r="BW90" i="8"/>
  <c r="BS90" i="8"/>
  <c r="BO90" i="8"/>
  <c r="BK90" i="8"/>
  <c r="BG90" i="8"/>
  <c r="BC90" i="8"/>
  <c r="AY90" i="8"/>
  <c r="AU90" i="8"/>
  <c r="AQ90" i="8"/>
  <c r="AM90" i="8"/>
  <c r="AI90" i="8"/>
  <c r="AE90" i="8"/>
  <c r="AA90" i="8"/>
  <c r="DE90" i="8"/>
  <c r="CW90" i="8"/>
  <c r="CO90" i="8"/>
  <c r="CG90" i="8"/>
  <c r="BY90" i="8"/>
  <c r="BQ90" i="8"/>
  <c r="BI90" i="8"/>
  <c r="BA90" i="8"/>
  <c r="AS90" i="8"/>
  <c r="AK90" i="8"/>
  <c r="AC90" i="8"/>
  <c r="V90" i="8"/>
  <c r="Q90" i="8"/>
  <c r="DB90" i="8"/>
  <c r="CS90" i="8"/>
  <c r="CH90" i="8"/>
  <c r="BV90" i="8"/>
  <c r="BM90" i="8"/>
  <c r="BB90" i="8"/>
  <c r="AP90" i="8"/>
  <c r="AG90" i="8"/>
  <c r="W90" i="8"/>
  <c r="O90" i="8"/>
  <c r="DJ90" i="8"/>
  <c r="DA90" i="8"/>
  <c r="CP90" i="8"/>
  <c r="CD90" i="8"/>
  <c r="BU90" i="8"/>
  <c r="BJ90" i="8"/>
  <c r="AX90" i="8"/>
  <c r="AO90" i="8"/>
  <c r="AD90" i="8"/>
  <c r="U90" i="8"/>
  <c r="DI90" i="8"/>
  <c r="CL90" i="8"/>
  <c r="BR90" i="8"/>
  <c r="AW90" i="8"/>
  <c r="Z90" i="8"/>
  <c r="DF90" i="8"/>
  <c r="CK90" i="8"/>
  <c r="BN90" i="8"/>
  <c r="AT90" i="8"/>
  <c r="Y90" i="8"/>
  <c r="CC90" i="8"/>
  <c r="AL90" i="8"/>
  <c r="BZ90" i="8"/>
  <c r="AH90" i="8"/>
  <c r="BF90" i="8"/>
  <c r="CX90" i="8"/>
  <c r="BE90" i="8"/>
  <c r="S90" i="8"/>
  <c r="CT90" i="8"/>
  <c r="R90" i="8"/>
  <c r="DJ86" i="8"/>
  <c r="DF86" i="8"/>
  <c r="DB86" i="8"/>
  <c r="CX86" i="8"/>
  <c r="CT86" i="8"/>
  <c r="CP86" i="8"/>
  <c r="CL86" i="8"/>
  <c r="CH86" i="8"/>
  <c r="CD86" i="8"/>
  <c r="BZ86" i="8"/>
  <c r="BV86" i="8"/>
  <c r="BR86" i="8"/>
  <c r="BN86" i="8"/>
  <c r="BJ86" i="8"/>
  <c r="BF86" i="8"/>
  <c r="BB86" i="8"/>
  <c r="AX86" i="8"/>
  <c r="AT86" i="8"/>
  <c r="AP86" i="8"/>
  <c r="AL86" i="8"/>
  <c r="AH86" i="8"/>
  <c r="AD86" i="8"/>
  <c r="Z86" i="8"/>
  <c r="V86" i="8"/>
  <c r="R86" i="8"/>
  <c r="DE86" i="8"/>
  <c r="CZ86" i="8"/>
  <c r="CU86" i="8"/>
  <c r="CO86" i="8"/>
  <c r="CJ86" i="8"/>
  <c r="CE86" i="8"/>
  <c r="BY86" i="8"/>
  <c r="BT86" i="8"/>
  <c r="BO86" i="8"/>
  <c r="BI86" i="8"/>
  <c r="BD86" i="8"/>
  <c r="AY86" i="8"/>
  <c r="AS86" i="8"/>
  <c r="AN86" i="8"/>
  <c r="AI86" i="8"/>
  <c r="AC86" i="8"/>
  <c r="X86" i="8"/>
  <c r="S86" i="8"/>
  <c r="DI86" i="8"/>
  <c r="DD86" i="8"/>
  <c r="CY86" i="8"/>
  <c r="CS86" i="8"/>
  <c r="CN86" i="8"/>
  <c r="CI86" i="8"/>
  <c r="CC86" i="8"/>
  <c r="BX86" i="8"/>
  <c r="BS86" i="8"/>
  <c r="BM86" i="8"/>
  <c r="BH86" i="8"/>
  <c r="BC86" i="8"/>
  <c r="AW86" i="8"/>
  <c r="AR86" i="8"/>
  <c r="AM86" i="8"/>
  <c r="AG86" i="8"/>
  <c r="AB86" i="8"/>
  <c r="W86" i="8"/>
  <c r="Q86" i="8"/>
  <c r="DC86" i="8"/>
  <c r="CR86" i="8"/>
  <c r="CG86" i="8"/>
  <c r="BW86" i="8"/>
  <c r="BL86" i="8"/>
  <c r="BA86" i="8"/>
  <c r="AQ86" i="8"/>
  <c r="AF86" i="8"/>
  <c r="U86" i="8"/>
  <c r="DA86" i="8"/>
  <c r="CQ86" i="8"/>
  <c r="CF86" i="8"/>
  <c r="BU86" i="8"/>
  <c r="BK86" i="8"/>
  <c r="AZ86" i="8"/>
  <c r="AO86" i="8"/>
  <c r="AE86" i="8"/>
  <c r="T86" i="8"/>
  <c r="DH86" i="8"/>
  <c r="CM86" i="8"/>
  <c r="BQ86" i="8"/>
  <c r="AV86" i="8"/>
  <c r="AA86" i="8"/>
  <c r="DG86" i="8"/>
  <c r="CK86" i="8"/>
  <c r="BP86" i="8"/>
  <c r="AU86" i="8"/>
  <c r="Y86" i="8"/>
  <c r="CW86" i="8"/>
  <c r="BG86" i="8"/>
  <c r="P86" i="8"/>
  <c r="CB86" i="8"/>
  <c r="AK86" i="8"/>
  <c r="CV86" i="8"/>
  <c r="BE86" i="8"/>
  <c r="O86" i="8"/>
  <c r="AJ86" i="8"/>
  <c r="CA86" i="8"/>
  <c r="DJ82" i="8"/>
  <c r="DF82" i="8"/>
  <c r="DB82" i="8"/>
  <c r="CX82" i="8"/>
  <c r="CT82" i="8"/>
  <c r="CP82" i="8"/>
  <c r="CL82" i="8"/>
  <c r="CH82" i="8"/>
  <c r="CD82" i="8"/>
  <c r="BZ82" i="8"/>
  <c r="BV82" i="8"/>
  <c r="BR82" i="8"/>
  <c r="BN82" i="8"/>
  <c r="BJ82" i="8"/>
  <c r="BF82" i="8"/>
  <c r="BB82" i="8"/>
  <c r="AX82" i="8"/>
  <c r="AT82" i="8"/>
  <c r="AP82" i="8"/>
  <c r="AL82" i="8"/>
  <c r="AH82" i="8"/>
  <c r="AD82" i="8"/>
  <c r="Z82" i="8"/>
  <c r="V82" i="8"/>
  <c r="R82" i="8"/>
  <c r="DG82" i="8"/>
  <c r="DA82" i="8"/>
  <c r="CV82" i="8"/>
  <c r="CQ82" i="8"/>
  <c r="CK82" i="8"/>
  <c r="CF82" i="8"/>
  <c r="CA82" i="8"/>
  <c r="BU82" i="8"/>
  <c r="BP82" i="8"/>
  <c r="BK82" i="8"/>
  <c r="BE82" i="8"/>
  <c r="AZ82" i="8"/>
  <c r="AU82" i="8"/>
  <c r="AO82" i="8"/>
  <c r="AJ82" i="8"/>
  <c r="AE82" i="8"/>
  <c r="Y82" i="8"/>
  <c r="T82" i="8"/>
  <c r="O82" i="8"/>
  <c r="DD82" i="8"/>
  <c r="CW82" i="8"/>
  <c r="CO82" i="8"/>
  <c r="CI82" i="8"/>
  <c r="CB82" i="8"/>
  <c r="BT82" i="8"/>
  <c r="BM82" i="8"/>
  <c r="BG82" i="8"/>
  <c r="AY82" i="8"/>
  <c r="AR82" i="8"/>
  <c r="AK82" i="8"/>
  <c r="AC82" i="8"/>
  <c r="W82" i="8"/>
  <c r="P82" i="8"/>
  <c r="DI82" i="8"/>
  <c r="DC82" i="8"/>
  <c r="CU82" i="8"/>
  <c r="CN82" i="8"/>
  <c r="CG82" i="8"/>
  <c r="BY82" i="8"/>
  <c r="BS82" i="8"/>
  <c r="BL82" i="8"/>
  <c r="BD82" i="8"/>
  <c r="AW82" i="8"/>
  <c r="AQ82" i="8"/>
  <c r="AI82" i="8"/>
  <c r="AB82" i="8"/>
  <c r="U82" i="8"/>
  <c r="DH82" i="8"/>
  <c r="CS82" i="8"/>
  <c r="CE82" i="8"/>
  <c r="BQ82" i="8"/>
  <c r="BC82" i="8"/>
  <c r="AN82" i="8"/>
  <c r="AA82" i="8"/>
  <c r="DE82" i="8"/>
  <c r="CR82" i="8"/>
  <c r="CC82" i="8"/>
  <c r="BO82" i="8"/>
  <c r="BA82" i="8"/>
  <c r="AM82" i="8"/>
  <c r="X82" i="8"/>
  <c r="CZ82" i="8"/>
  <c r="BX82" i="8"/>
  <c r="AV82" i="8"/>
  <c r="S82" i="8"/>
  <c r="CM82" i="8"/>
  <c r="BI82" i="8"/>
  <c r="AG82" i="8"/>
  <c r="CY82" i="8"/>
  <c r="BW82" i="8"/>
  <c r="AS82" i="8"/>
  <c r="Q82" i="8"/>
  <c r="CJ82" i="8"/>
  <c r="BH82" i="8"/>
  <c r="AF82" i="8"/>
  <c r="DG78" i="8"/>
  <c r="DC78" i="8"/>
  <c r="CY78" i="8"/>
  <c r="CU78" i="8"/>
  <c r="CQ78" i="8"/>
  <c r="CM78" i="8"/>
  <c r="CI78" i="8"/>
  <c r="CE78" i="8"/>
  <c r="CA78" i="8"/>
  <c r="BW78" i="8"/>
  <c r="BS78" i="8"/>
  <c r="BO78" i="8"/>
  <c r="BK78" i="8"/>
  <c r="BG78" i="8"/>
  <c r="BC78" i="8"/>
  <c r="AY78" i="8"/>
  <c r="AU78" i="8"/>
  <c r="AQ78" i="8"/>
  <c r="AM78" i="8"/>
  <c r="AI78" i="8"/>
  <c r="AE78" i="8"/>
  <c r="AA78" i="8"/>
  <c r="W78" i="8"/>
  <c r="DH78" i="8"/>
  <c r="DB78" i="8"/>
  <c r="CW78" i="8"/>
  <c r="CR78" i="8"/>
  <c r="CL78" i="8"/>
  <c r="CG78" i="8"/>
  <c r="CB78" i="8"/>
  <c r="BV78" i="8"/>
  <c r="BQ78" i="8"/>
  <c r="BL78" i="8"/>
  <c r="BF78" i="8"/>
  <c r="BA78" i="8"/>
  <c r="AV78" i="8"/>
  <c r="AP78" i="8"/>
  <c r="AK78" i="8"/>
  <c r="AF78" i="8"/>
  <c r="Z78" i="8"/>
  <c r="U78" i="8"/>
  <c r="Q78" i="8"/>
  <c r="DF78" i="8"/>
  <c r="DA78" i="8"/>
  <c r="CV78" i="8"/>
  <c r="CP78" i="8"/>
  <c r="CK78" i="8"/>
  <c r="CF78" i="8"/>
  <c r="BZ78" i="8"/>
  <c r="BU78" i="8"/>
  <c r="BP78" i="8"/>
  <c r="BJ78" i="8"/>
  <c r="BE78" i="8"/>
  <c r="AZ78" i="8"/>
  <c r="AT78" i="8"/>
  <c r="AO78" i="8"/>
  <c r="AJ78" i="8"/>
  <c r="AD78" i="8"/>
  <c r="Y78" i="8"/>
  <c r="T78" i="8"/>
  <c r="P78" i="8"/>
  <c r="DJ78" i="8"/>
  <c r="CZ78" i="8"/>
  <c r="CO78" i="8"/>
  <c r="CD78" i="8"/>
  <c r="BT78" i="8"/>
  <c r="BI78" i="8"/>
  <c r="AX78" i="8"/>
  <c r="AN78" i="8"/>
  <c r="AC78" i="8"/>
  <c r="S78" i="8"/>
  <c r="DI78" i="8"/>
  <c r="CX78" i="8"/>
  <c r="CN78" i="8"/>
  <c r="CC78" i="8"/>
  <c r="BR78" i="8"/>
  <c r="BH78" i="8"/>
  <c r="AW78" i="8"/>
  <c r="AL78" i="8"/>
  <c r="AB78" i="8"/>
  <c r="R78" i="8"/>
  <c r="DE78" i="8"/>
  <c r="CJ78" i="8"/>
  <c r="BN78" i="8"/>
  <c r="AS78" i="8"/>
  <c r="X78" i="8"/>
  <c r="CT78" i="8"/>
  <c r="BY78" i="8"/>
  <c r="BD78" i="8"/>
  <c r="AH78" i="8"/>
  <c r="O78" i="8"/>
  <c r="DD78" i="8"/>
  <c r="CH78" i="8"/>
  <c r="BM78" i="8"/>
  <c r="AR78" i="8"/>
  <c r="V78" i="8"/>
  <c r="BX78" i="8"/>
  <c r="CS78" i="8"/>
  <c r="BB78" i="8"/>
  <c r="AG78" i="8"/>
  <c r="DI74" i="8"/>
  <c r="DE74" i="8"/>
  <c r="DA74" i="8"/>
  <c r="CW74" i="8"/>
  <c r="CS74" i="8"/>
  <c r="CO74" i="8"/>
  <c r="CK74" i="8"/>
  <c r="CG74" i="8"/>
  <c r="CC74" i="8"/>
  <c r="BY74" i="8"/>
  <c r="BU74" i="8"/>
  <c r="BQ74" i="8"/>
  <c r="BM74" i="8"/>
  <c r="BI74" i="8"/>
  <c r="BE74" i="8"/>
  <c r="BA74" i="8"/>
  <c r="AW74" i="8"/>
  <c r="AS74" i="8"/>
  <c r="AO74" i="8"/>
  <c r="AK74" i="8"/>
  <c r="AG74" i="8"/>
  <c r="AC74" i="8"/>
  <c r="Y74" i="8"/>
  <c r="U74" i="8"/>
  <c r="Q74" i="8"/>
  <c r="DH74" i="8"/>
  <c r="DD74" i="8"/>
  <c r="CZ74" i="8"/>
  <c r="CV74" i="8"/>
  <c r="CR74" i="8"/>
  <c r="CN74" i="8"/>
  <c r="CJ74" i="8"/>
  <c r="CF74" i="8"/>
  <c r="CB74" i="8"/>
  <c r="BX74" i="8"/>
  <c r="BT74" i="8"/>
  <c r="BP74" i="8"/>
  <c r="BL74" i="8"/>
  <c r="BH74" i="8"/>
  <c r="BD74" i="8"/>
  <c r="AZ74" i="8"/>
  <c r="AV74" i="8"/>
  <c r="AR74" i="8"/>
  <c r="AN74" i="8"/>
  <c r="AJ74" i="8"/>
  <c r="AF74" i="8"/>
  <c r="AB74" i="8"/>
  <c r="X74" i="8"/>
  <c r="T74" i="8"/>
  <c r="P74" i="8"/>
  <c r="DG74" i="8"/>
  <c r="CY74" i="8"/>
  <c r="CQ74" i="8"/>
  <c r="CI74" i="8"/>
  <c r="CA74" i="8"/>
  <c r="BS74" i="8"/>
  <c r="BK74" i="8"/>
  <c r="BC74" i="8"/>
  <c r="AU74" i="8"/>
  <c r="AM74" i="8"/>
  <c r="AE74" i="8"/>
  <c r="W74" i="8"/>
  <c r="O74" i="8"/>
  <c r="DF74" i="8"/>
  <c r="CX74" i="8"/>
  <c r="CP74" i="8"/>
  <c r="CH74" i="8"/>
  <c r="CU74" i="8"/>
  <c r="CE74" i="8"/>
  <c r="BV74" i="8"/>
  <c r="BJ74" i="8"/>
  <c r="AY74" i="8"/>
  <c r="AP74" i="8"/>
  <c r="AD74" i="8"/>
  <c r="S74" i="8"/>
  <c r="DC74" i="8"/>
  <c r="CM74" i="8"/>
  <c r="BZ74" i="8"/>
  <c r="BO74" i="8"/>
  <c r="BF74" i="8"/>
  <c r="AT74" i="8"/>
  <c r="AI74" i="8"/>
  <c r="Z74" i="8"/>
  <c r="DJ74" i="8"/>
  <c r="CT74" i="8"/>
  <c r="CD74" i="8"/>
  <c r="BR74" i="8"/>
  <c r="BG74" i="8"/>
  <c r="AX74" i="8"/>
  <c r="AL74" i="8"/>
  <c r="AA74" i="8"/>
  <c r="R74" i="8"/>
  <c r="BW74" i="8"/>
  <c r="AH74" i="8"/>
  <c r="BB74" i="8"/>
  <c r="CL74" i="8"/>
  <c r="BN74" i="8"/>
  <c r="V74" i="8"/>
  <c r="DB74" i="8"/>
  <c r="AQ74" i="8"/>
  <c r="DI70" i="8"/>
  <c r="DE70" i="8"/>
  <c r="DA70" i="8"/>
  <c r="CW70" i="8"/>
  <c r="CS70" i="8"/>
  <c r="CO70" i="8"/>
  <c r="CK70" i="8"/>
  <c r="CG70" i="8"/>
  <c r="CC70" i="8"/>
  <c r="BY70" i="8"/>
  <c r="BU70" i="8"/>
  <c r="BQ70" i="8"/>
  <c r="BM70" i="8"/>
  <c r="BI70" i="8"/>
  <c r="BE70" i="8"/>
  <c r="BA70" i="8"/>
  <c r="AW70" i="8"/>
  <c r="AS70" i="8"/>
  <c r="AO70" i="8"/>
  <c r="AK70" i="8"/>
  <c r="AG70" i="8"/>
  <c r="AC70" i="8"/>
  <c r="Y70" i="8"/>
  <c r="U70" i="8"/>
  <c r="Q70" i="8"/>
  <c r="DH70" i="8"/>
  <c r="DD70" i="8"/>
  <c r="CZ70" i="8"/>
  <c r="CV70" i="8"/>
  <c r="CR70" i="8"/>
  <c r="CN70" i="8"/>
  <c r="CJ70" i="8"/>
  <c r="CF70" i="8"/>
  <c r="CB70" i="8"/>
  <c r="BX70" i="8"/>
  <c r="BT70" i="8"/>
  <c r="BP70" i="8"/>
  <c r="BL70" i="8"/>
  <c r="BH70" i="8"/>
  <c r="BD70" i="8"/>
  <c r="AZ70" i="8"/>
  <c r="AV70" i="8"/>
  <c r="AR70" i="8"/>
  <c r="AN70" i="8"/>
  <c r="AJ70" i="8"/>
  <c r="AF70" i="8"/>
  <c r="AB70" i="8"/>
  <c r="X70" i="8"/>
  <c r="T70" i="8"/>
  <c r="P70" i="8"/>
  <c r="DC70" i="8"/>
  <c r="CU70" i="8"/>
  <c r="CM70" i="8"/>
  <c r="CE70" i="8"/>
  <c r="BW70" i="8"/>
  <c r="BO70" i="8"/>
  <c r="BG70" i="8"/>
  <c r="AY70" i="8"/>
  <c r="AQ70" i="8"/>
  <c r="AI70" i="8"/>
  <c r="AA70" i="8"/>
  <c r="S70" i="8"/>
  <c r="DB70" i="8"/>
  <c r="CQ70" i="8"/>
  <c r="CH70" i="8"/>
  <c r="BV70" i="8"/>
  <c r="BK70" i="8"/>
  <c r="BB70" i="8"/>
  <c r="AP70" i="8"/>
  <c r="AE70" i="8"/>
  <c r="V70" i="8"/>
  <c r="DG70" i="8"/>
  <c r="CX70" i="8"/>
  <c r="CL70" i="8"/>
  <c r="CA70" i="8"/>
  <c r="BR70" i="8"/>
  <c r="BF70" i="8"/>
  <c r="AL70" i="8"/>
  <c r="Z70" i="8"/>
  <c r="O70" i="8"/>
  <c r="DJ70" i="8"/>
  <c r="CY70" i="8"/>
  <c r="CP70" i="8"/>
  <c r="CD70" i="8"/>
  <c r="BS70" i="8"/>
  <c r="BJ70" i="8"/>
  <c r="AX70" i="8"/>
  <c r="AM70" i="8"/>
  <c r="AD70" i="8"/>
  <c r="R70" i="8"/>
  <c r="AU70" i="8"/>
  <c r="DF70" i="8"/>
  <c r="BN70" i="8"/>
  <c r="W70" i="8"/>
  <c r="CI70" i="8"/>
  <c r="CT70" i="8"/>
  <c r="BC70" i="8"/>
  <c r="AT70" i="8"/>
  <c r="BZ70" i="8"/>
  <c r="AH70" i="8"/>
  <c r="DI66" i="8"/>
  <c r="DE66" i="8"/>
  <c r="DA66" i="8"/>
  <c r="CW66" i="8"/>
  <c r="CS66" i="8"/>
  <c r="CO66" i="8"/>
  <c r="CK66" i="8"/>
  <c r="CG66" i="8"/>
  <c r="CC66" i="8"/>
  <c r="BY66" i="8"/>
  <c r="BU66" i="8"/>
  <c r="BQ66" i="8"/>
  <c r="BM66" i="8"/>
  <c r="BI66" i="8"/>
  <c r="BE66" i="8"/>
  <c r="BA66" i="8"/>
  <c r="AW66" i="8"/>
  <c r="AS66" i="8"/>
  <c r="AO66" i="8"/>
  <c r="AK66" i="8"/>
  <c r="AG66" i="8"/>
  <c r="AC66" i="8"/>
  <c r="Y66" i="8"/>
  <c r="U66" i="8"/>
  <c r="Q66" i="8"/>
  <c r="DH66" i="8"/>
  <c r="DD66" i="8"/>
  <c r="CZ66" i="8"/>
  <c r="CV66" i="8"/>
  <c r="CR66" i="8"/>
  <c r="CN66" i="8"/>
  <c r="CJ66" i="8"/>
  <c r="CF66" i="8"/>
  <c r="CB66" i="8"/>
  <c r="BX66" i="8"/>
  <c r="BT66" i="8"/>
  <c r="BP66" i="8"/>
  <c r="BL66" i="8"/>
  <c r="BH66" i="8"/>
  <c r="BD66" i="8"/>
  <c r="AZ66" i="8"/>
  <c r="AV66" i="8"/>
  <c r="AR66" i="8"/>
  <c r="AN66" i="8"/>
  <c r="AJ66" i="8"/>
  <c r="AF66" i="8"/>
  <c r="AB66" i="8"/>
  <c r="X66" i="8"/>
  <c r="T66" i="8"/>
  <c r="P66" i="8"/>
  <c r="DG66" i="8"/>
  <c r="CY66" i="8"/>
  <c r="CQ66" i="8"/>
  <c r="CI66" i="8"/>
  <c r="CA66" i="8"/>
  <c r="BS66" i="8"/>
  <c r="BK66" i="8"/>
  <c r="BC66" i="8"/>
  <c r="AU66" i="8"/>
  <c r="AM66" i="8"/>
  <c r="AE66" i="8"/>
  <c r="W66" i="8"/>
  <c r="O66" i="8"/>
  <c r="DC66" i="8"/>
  <c r="CT66" i="8"/>
  <c r="CH66" i="8"/>
  <c r="BW66" i="8"/>
  <c r="BN66" i="8"/>
  <c r="BB66" i="8"/>
  <c r="AQ66" i="8"/>
  <c r="AH66" i="8"/>
  <c r="V66" i="8"/>
  <c r="DJ66" i="8"/>
  <c r="CM66" i="8"/>
  <c r="BR66" i="8"/>
  <c r="AX66" i="8"/>
  <c r="AA66" i="8"/>
  <c r="DB66" i="8"/>
  <c r="CP66" i="8"/>
  <c r="CE66" i="8"/>
  <c r="BV66" i="8"/>
  <c r="BJ66" i="8"/>
  <c r="AY66" i="8"/>
  <c r="AP66" i="8"/>
  <c r="AD66" i="8"/>
  <c r="S66" i="8"/>
  <c r="CX66" i="8"/>
  <c r="CD66" i="8"/>
  <c r="BG66" i="8"/>
  <c r="AL66" i="8"/>
  <c r="R66" i="8"/>
  <c r="CU66" i="8"/>
  <c r="BF66" i="8"/>
  <c r="BZ66" i="8"/>
  <c r="CL66" i="8"/>
  <c r="AT66" i="8"/>
  <c r="AI66" i="8"/>
  <c r="DF66" i="8"/>
  <c r="BO66" i="8"/>
  <c r="Z66" i="8"/>
  <c r="DI62" i="8"/>
  <c r="DE62" i="8"/>
  <c r="DA62" i="8"/>
  <c r="CW62" i="8"/>
  <c r="CS62" i="8"/>
  <c r="CO62" i="8"/>
  <c r="CK62" i="8"/>
  <c r="CG62" i="8"/>
  <c r="CC62" i="8"/>
  <c r="BY62" i="8"/>
  <c r="BU62" i="8"/>
  <c r="BQ62" i="8"/>
  <c r="BM62" i="8"/>
  <c r="BI62" i="8"/>
  <c r="BE62" i="8"/>
  <c r="BA62" i="8"/>
  <c r="AW62" i="8"/>
  <c r="AS62" i="8"/>
  <c r="AO62" i="8"/>
  <c r="AK62" i="8"/>
  <c r="DH62" i="8"/>
  <c r="DD62" i="8"/>
  <c r="CZ62" i="8"/>
  <c r="CV62" i="8"/>
  <c r="CR62" i="8"/>
  <c r="CN62" i="8"/>
  <c r="CJ62" i="8"/>
  <c r="CF62" i="8"/>
  <c r="CB62" i="8"/>
  <c r="BX62" i="8"/>
  <c r="BT62" i="8"/>
  <c r="BP62" i="8"/>
  <c r="BL62" i="8"/>
  <c r="BH62" i="8"/>
  <c r="BD62" i="8"/>
  <c r="AZ62" i="8"/>
  <c r="AV62" i="8"/>
  <c r="AR62" i="8"/>
  <c r="AN62" i="8"/>
  <c r="AJ62" i="8"/>
  <c r="AF62" i="8"/>
  <c r="AB62" i="8"/>
  <c r="X62" i="8"/>
  <c r="T62" i="8"/>
  <c r="P62" i="8"/>
  <c r="DC62" i="8"/>
  <c r="CU62" i="8"/>
  <c r="CM62" i="8"/>
  <c r="CE62" i="8"/>
  <c r="BW62" i="8"/>
  <c r="BO62" i="8"/>
  <c r="BG62" i="8"/>
  <c r="AY62" i="8"/>
  <c r="AQ62" i="8"/>
  <c r="AI62" i="8"/>
  <c r="AD62" i="8"/>
  <c r="Y62" i="8"/>
  <c r="S62" i="8"/>
  <c r="DF62" i="8"/>
  <c r="CT62" i="8"/>
  <c r="CI62" i="8"/>
  <c r="BZ62" i="8"/>
  <c r="BN62" i="8"/>
  <c r="BC62" i="8"/>
  <c r="AT62" i="8"/>
  <c r="AH62" i="8"/>
  <c r="AA62" i="8"/>
  <c r="U62" i="8"/>
  <c r="CY62" i="8"/>
  <c r="CD62" i="8"/>
  <c r="BJ62" i="8"/>
  <c r="AM62" i="8"/>
  <c r="W62" i="8"/>
  <c r="DB62" i="8"/>
  <c r="CQ62" i="8"/>
  <c r="CH62" i="8"/>
  <c r="BV62" i="8"/>
  <c r="BK62" i="8"/>
  <c r="BB62" i="8"/>
  <c r="AP62" i="8"/>
  <c r="AG62" i="8"/>
  <c r="Z62" i="8"/>
  <c r="R62" i="8"/>
  <c r="DJ62" i="8"/>
  <c r="CP62" i="8"/>
  <c r="BS62" i="8"/>
  <c r="AX62" i="8"/>
  <c r="AE62" i="8"/>
  <c r="Q62" i="8"/>
  <c r="CL62" i="8"/>
  <c r="AU62" i="8"/>
  <c r="O62" i="8"/>
  <c r="BR62" i="8"/>
  <c r="CA62" i="8"/>
  <c r="AL62" i="8"/>
  <c r="DG62" i="8"/>
  <c r="AC62" i="8"/>
  <c r="CX62" i="8"/>
  <c r="BF62" i="8"/>
  <c r="V62" i="8"/>
  <c r="DH58" i="8"/>
  <c r="DD58" i="8"/>
  <c r="CZ58" i="8"/>
  <c r="CV58" i="8"/>
  <c r="CR58" i="8"/>
  <c r="CN58" i="8"/>
  <c r="CJ58" i="8"/>
  <c r="CF58" i="8"/>
  <c r="CB58" i="8"/>
  <c r="BX58" i="8"/>
  <c r="BT58" i="8"/>
  <c r="BP58" i="8"/>
  <c r="BL58" i="8"/>
  <c r="BH58" i="8"/>
  <c r="BD58" i="8"/>
  <c r="AZ58" i="8"/>
  <c r="AV58" i="8"/>
  <c r="AR58" i="8"/>
  <c r="AN58" i="8"/>
  <c r="AJ58" i="8"/>
  <c r="AF58" i="8"/>
  <c r="AB58" i="8"/>
  <c r="X58" i="8"/>
  <c r="T58" i="8"/>
  <c r="P58" i="8"/>
  <c r="DG58" i="8"/>
  <c r="DB58" i="8"/>
  <c r="CW58" i="8"/>
  <c r="CQ58" i="8"/>
  <c r="CL58" i="8"/>
  <c r="CG58" i="8"/>
  <c r="CA58" i="8"/>
  <c r="BV58" i="8"/>
  <c r="BQ58" i="8"/>
  <c r="BK58" i="8"/>
  <c r="BF58" i="8"/>
  <c r="BA58" i="8"/>
  <c r="AU58" i="8"/>
  <c r="AP58" i="8"/>
  <c r="AK58" i="8"/>
  <c r="AE58" i="8"/>
  <c r="Z58" i="8"/>
  <c r="U58" i="8"/>
  <c r="O58" i="8"/>
  <c r="DF58" i="8"/>
  <c r="DA58" i="8"/>
  <c r="CU58" i="8"/>
  <c r="CP58" i="8"/>
  <c r="CK58" i="8"/>
  <c r="CE58" i="8"/>
  <c r="BZ58" i="8"/>
  <c r="BU58" i="8"/>
  <c r="BO58" i="8"/>
  <c r="BJ58" i="8"/>
  <c r="BE58" i="8"/>
  <c r="AY58" i="8"/>
  <c r="AT58" i="8"/>
  <c r="AO58" i="8"/>
  <c r="AI58" i="8"/>
  <c r="AD58" i="8"/>
  <c r="Y58" i="8"/>
  <c r="S58" i="8"/>
  <c r="DC58" i="8"/>
  <c r="CS58" i="8"/>
  <c r="CH58" i="8"/>
  <c r="BW58" i="8"/>
  <c r="BM58" i="8"/>
  <c r="BB58" i="8"/>
  <c r="AQ58" i="8"/>
  <c r="AG58" i="8"/>
  <c r="V58" i="8"/>
  <c r="DI58" i="8"/>
  <c r="CM58" i="8"/>
  <c r="BR58" i="8"/>
  <c r="AW58" i="8"/>
  <c r="AA58" i="8"/>
  <c r="DJ58" i="8"/>
  <c r="CY58" i="8"/>
  <c r="CO58" i="8"/>
  <c r="CD58" i="8"/>
  <c r="BS58" i="8"/>
  <c r="BI58" i="8"/>
  <c r="AX58" i="8"/>
  <c r="AM58" i="8"/>
  <c r="AC58" i="8"/>
  <c r="R58" i="8"/>
  <c r="CX58" i="8"/>
  <c r="CC58" i="8"/>
  <c r="BG58" i="8"/>
  <c r="AL58" i="8"/>
  <c r="Q58" i="8"/>
  <c r="DE58" i="8"/>
  <c r="CT58" i="8"/>
  <c r="CI58" i="8"/>
  <c r="BY58" i="8"/>
  <c r="BN58" i="8"/>
  <c r="BC58" i="8"/>
  <c r="AS58" i="8"/>
  <c r="AH58" i="8"/>
  <c r="W58" i="8"/>
  <c r="DH54" i="8"/>
  <c r="DD54" i="8"/>
  <c r="CZ54" i="8"/>
  <c r="CV54" i="8"/>
  <c r="CR54" i="8"/>
  <c r="CN54" i="8"/>
  <c r="CJ54" i="8"/>
  <c r="CF54" i="8"/>
  <c r="CB54" i="8"/>
  <c r="BX54" i="8"/>
  <c r="BT54" i="8"/>
  <c r="BP54" i="8"/>
  <c r="BL54" i="8"/>
  <c r="BH54" i="8"/>
  <c r="BD54" i="8"/>
  <c r="AZ54" i="8"/>
  <c r="AV54" i="8"/>
  <c r="AR54" i="8"/>
  <c r="AN54" i="8"/>
  <c r="AJ54" i="8"/>
  <c r="AF54" i="8"/>
  <c r="AB54" i="8"/>
  <c r="X54" i="8"/>
  <c r="T54" i="8"/>
  <c r="P54" i="8"/>
  <c r="DI54" i="8"/>
  <c r="DC54" i="8"/>
  <c r="CX54" i="8"/>
  <c r="CS54" i="8"/>
  <c r="CM54" i="8"/>
  <c r="CH54" i="8"/>
  <c r="CC54" i="8"/>
  <c r="BW54" i="8"/>
  <c r="BR54" i="8"/>
  <c r="BM54" i="8"/>
  <c r="BG54" i="8"/>
  <c r="BB54" i="8"/>
  <c r="AW54" i="8"/>
  <c r="AQ54" i="8"/>
  <c r="AL54" i="8"/>
  <c r="AG54" i="8"/>
  <c r="AA54" i="8"/>
  <c r="V54" i="8"/>
  <c r="Q54" i="8"/>
  <c r="DG54" i="8"/>
  <c r="DB54" i="8"/>
  <c r="CW54" i="8"/>
  <c r="CQ54" i="8"/>
  <c r="CL54" i="8"/>
  <c r="CG54" i="8"/>
  <c r="CA54" i="8"/>
  <c r="BV54" i="8"/>
  <c r="BQ54" i="8"/>
  <c r="BK54" i="8"/>
  <c r="BF54" i="8"/>
  <c r="BA54" i="8"/>
  <c r="AU54" i="8"/>
  <c r="AP54" i="8"/>
  <c r="AK54" i="8"/>
  <c r="AE54" i="8"/>
  <c r="Z54" i="8"/>
  <c r="U54" i="8"/>
  <c r="O54" i="8"/>
  <c r="DE54" i="8"/>
  <c r="CT54" i="8"/>
  <c r="CI54" i="8"/>
  <c r="BY54" i="8"/>
  <c r="BN54" i="8"/>
  <c r="BC54" i="8"/>
  <c r="AS54" i="8"/>
  <c r="AH54" i="8"/>
  <c r="W54" i="8"/>
  <c r="DJ54" i="8"/>
  <c r="CO54" i="8"/>
  <c r="BS54" i="8"/>
  <c r="BI54" i="8"/>
  <c r="AC54" i="8"/>
  <c r="DA54" i="8"/>
  <c r="CP54" i="8"/>
  <c r="CE54" i="8"/>
  <c r="BU54" i="8"/>
  <c r="BJ54" i="8"/>
  <c r="AY54" i="8"/>
  <c r="AO54" i="8"/>
  <c r="AD54" i="8"/>
  <c r="S54" i="8"/>
  <c r="CY54" i="8"/>
  <c r="CD54" i="8"/>
  <c r="AX54" i="8"/>
  <c r="AM54" i="8"/>
  <c r="R54" i="8"/>
  <c r="DF54" i="8"/>
  <c r="CU54" i="8"/>
  <c r="CK54" i="8"/>
  <c r="BZ54" i="8"/>
  <c r="BO54" i="8"/>
  <c r="BE54" i="8"/>
  <c r="AT54" i="8"/>
  <c r="AI54" i="8"/>
  <c r="Y54" i="8"/>
  <c r="DH50" i="8"/>
  <c r="DD50" i="8"/>
  <c r="CZ50" i="8"/>
  <c r="CV50" i="8"/>
  <c r="CR50" i="8"/>
  <c r="CN50" i="8"/>
  <c r="CJ50" i="8"/>
  <c r="CF50" i="8"/>
  <c r="CB50" i="8"/>
  <c r="BX50" i="8"/>
  <c r="BT50" i="8"/>
  <c r="BP50" i="8"/>
  <c r="BL50" i="8"/>
  <c r="BH50" i="8"/>
  <c r="BD50" i="8"/>
  <c r="AZ50" i="8"/>
  <c r="AV50" i="8"/>
  <c r="AR50" i="8"/>
  <c r="AN50" i="8"/>
  <c r="AJ50" i="8"/>
  <c r="AF50" i="8"/>
  <c r="AB50" i="8"/>
  <c r="X50" i="8"/>
  <c r="T50" i="8"/>
  <c r="P50" i="8"/>
  <c r="DJ50" i="8"/>
  <c r="DE50" i="8"/>
  <c r="CY50" i="8"/>
  <c r="CT50" i="8"/>
  <c r="CO50" i="8"/>
  <c r="CI50" i="8"/>
  <c r="CD50" i="8"/>
  <c r="BY50" i="8"/>
  <c r="BS50" i="8"/>
  <c r="BN50" i="8"/>
  <c r="BI50" i="8"/>
  <c r="BC50" i="8"/>
  <c r="AX50" i="8"/>
  <c r="AS50" i="8"/>
  <c r="AM50" i="8"/>
  <c r="AH50" i="8"/>
  <c r="AC50" i="8"/>
  <c r="W50" i="8"/>
  <c r="R50" i="8"/>
  <c r="DI50" i="8"/>
  <c r="DC50" i="8"/>
  <c r="CX50" i="8"/>
  <c r="CS50" i="8"/>
  <c r="CM50" i="8"/>
  <c r="CH50" i="8"/>
  <c r="CC50" i="8"/>
  <c r="BW50" i="8"/>
  <c r="BR50" i="8"/>
  <c r="BM50" i="8"/>
  <c r="BG50" i="8"/>
  <c r="BB50" i="8"/>
  <c r="AW50" i="8"/>
  <c r="AQ50" i="8"/>
  <c r="AL50" i="8"/>
  <c r="AG50" i="8"/>
  <c r="AA50" i="8"/>
  <c r="V50" i="8"/>
  <c r="Q50" i="8"/>
  <c r="DF50" i="8"/>
  <c r="CU50" i="8"/>
  <c r="CK50" i="8"/>
  <c r="BZ50" i="8"/>
  <c r="BO50" i="8"/>
  <c r="BE50" i="8"/>
  <c r="AT50" i="8"/>
  <c r="AI50" i="8"/>
  <c r="Y50" i="8"/>
  <c r="DA50" i="8"/>
  <c r="CE50" i="8"/>
  <c r="BJ50" i="8"/>
  <c r="AO50" i="8"/>
  <c r="S50" i="8"/>
  <c r="DB50" i="8"/>
  <c r="CQ50" i="8"/>
  <c r="CG50" i="8"/>
  <c r="BV50" i="8"/>
  <c r="BK50" i="8"/>
  <c r="BA50" i="8"/>
  <c r="AP50" i="8"/>
  <c r="AE50" i="8"/>
  <c r="U50" i="8"/>
  <c r="CP50" i="8"/>
  <c r="BU50" i="8"/>
  <c r="AY50" i="8"/>
  <c r="AD50" i="8"/>
  <c r="DG50" i="8"/>
  <c r="CW50" i="8"/>
  <c r="CL50" i="8"/>
  <c r="CA50" i="8"/>
  <c r="BQ50" i="8"/>
  <c r="BF50" i="8"/>
  <c r="AU50" i="8"/>
  <c r="AK50" i="8"/>
  <c r="Z50" i="8"/>
  <c r="O50" i="8"/>
  <c r="DG46" i="8"/>
  <c r="DC46" i="8"/>
  <c r="CY46" i="8"/>
  <c r="CU46" i="8"/>
  <c r="CQ46" i="8"/>
  <c r="CM46" i="8"/>
  <c r="CI46" i="8"/>
  <c r="CE46" i="8"/>
  <c r="CA46" i="8"/>
  <c r="BW46" i="8"/>
  <c r="BS46" i="8"/>
  <c r="BO46" i="8"/>
  <c r="BK46" i="8"/>
  <c r="BG46" i="8"/>
  <c r="BC46" i="8"/>
  <c r="AY46" i="8"/>
  <c r="AU46" i="8"/>
  <c r="AQ46" i="8"/>
  <c r="AM46" i="8"/>
  <c r="AI46" i="8"/>
  <c r="AE46" i="8"/>
  <c r="AA46" i="8"/>
  <c r="W46" i="8"/>
  <c r="S46" i="8"/>
  <c r="O46" i="8"/>
  <c r="DJ46" i="8"/>
  <c r="DF46" i="8"/>
  <c r="DB46" i="8"/>
  <c r="CX46" i="8"/>
  <c r="CT46" i="8"/>
  <c r="CP46" i="8"/>
  <c r="CL46" i="8"/>
  <c r="CH46" i="8"/>
  <c r="CD46" i="8"/>
  <c r="BZ46" i="8"/>
  <c r="BV46" i="8"/>
  <c r="BR46" i="8"/>
  <c r="BN46" i="8"/>
  <c r="BJ46" i="8"/>
  <c r="BF46" i="8"/>
  <c r="BB46" i="8"/>
  <c r="AX46" i="8"/>
  <c r="AT46" i="8"/>
  <c r="AP46" i="8"/>
  <c r="AL46" i="8"/>
  <c r="AH46" i="8"/>
  <c r="AD46" i="8"/>
  <c r="Z46" i="8"/>
  <c r="V46" i="8"/>
  <c r="R46" i="8"/>
  <c r="DH46" i="8"/>
  <c r="CZ46" i="8"/>
  <c r="CR46" i="8"/>
  <c r="CJ46" i="8"/>
  <c r="CB46" i="8"/>
  <c r="BT46" i="8"/>
  <c r="BL46" i="8"/>
  <c r="BD46" i="8"/>
  <c r="AV46" i="8"/>
  <c r="AN46" i="8"/>
  <c r="AF46" i="8"/>
  <c r="X46" i="8"/>
  <c r="P46" i="8"/>
  <c r="DD46" i="8"/>
  <c r="CN46" i="8"/>
  <c r="BX46" i="8"/>
  <c r="BH46" i="8"/>
  <c r="AJ46" i="8"/>
  <c r="T46" i="8"/>
  <c r="DE46" i="8"/>
  <c r="CW46" i="8"/>
  <c r="CO46" i="8"/>
  <c r="CG46" i="8"/>
  <c r="BY46" i="8"/>
  <c r="BQ46" i="8"/>
  <c r="BI46" i="8"/>
  <c r="BA46" i="8"/>
  <c r="AS46" i="8"/>
  <c r="AK46" i="8"/>
  <c r="AC46" i="8"/>
  <c r="U46" i="8"/>
  <c r="CV46" i="8"/>
  <c r="CF46" i="8"/>
  <c r="BP46" i="8"/>
  <c r="AZ46" i="8"/>
  <c r="AR46" i="8"/>
  <c r="AB46" i="8"/>
  <c r="DI46" i="8"/>
  <c r="DA46" i="8"/>
  <c r="CS46" i="8"/>
  <c r="CK46" i="8"/>
  <c r="CC46" i="8"/>
  <c r="BU46" i="8"/>
  <c r="BM46" i="8"/>
  <c r="BE46" i="8"/>
  <c r="AW46" i="8"/>
  <c r="AO46" i="8"/>
  <c r="AG46" i="8"/>
  <c r="Y46" i="8"/>
  <c r="Q46" i="8"/>
  <c r="DI34" i="8"/>
  <c r="DE34" i="8"/>
  <c r="DA34" i="8"/>
  <c r="CW34" i="8"/>
  <c r="CS34" i="8"/>
  <c r="CO34" i="8"/>
  <c r="CK34" i="8"/>
  <c r="CG34" i="8"/>
  <c r="CC34" i="8"/>
  <c r="BY34" i="8"/>
  <c r="BU34" i="8"/>
  <c r="BQ34" i="8"/>
  <c r="BM34" i="8"/>
  <c r="BI34" i="8"/>
  <c r="BE34" i="8"/>
  <c r="BA34" i="8"/>
  <c r="AW34" i="8"/>
  <c r="AS34" i="8"/>
  <c r="AO34" i="8"/>
  <c r="AK34" i="8"/>
  <c r="AG34" i="8"/>
  <c r="AC34" i="8"/>
  <c r="Y34" i="8"/>
  <c r="U34" i="8"/>
  <c r="Q34" i="8"/>
  <c r="DH34" i="8"/>
  <c r="DD34" i="8"/>
  <c r="CZ34" i="8"/>
  <c r="CV34" i="8"/>
  <c r="CR34" i="8"/>
  <c r="CN34" i="8"/>
  <c r="CJ34" i="8"/>
  <c r="CF34" i="8"/>
  <c r="CB34" i="8"/>
  <c r="BX34" i="8"/>
  <c r="BT34" i="8"/>
  <c r="BP34" i="8"/>
  <c r="BL34" i="8"/>
  <c r="BH34" i="8"/>
  <c r="BD34" i="8"/>
  <c r="AZ34" i="8"/>
  <c r="AV34" i="8"/>
  <c r="AR34" i="8"/>
  <c r="AN34" i="8"/>
  <c r="AJ34" i="8"/>
  <c r="AF34" i="8"/>
  <c r="AB34" i="8"/>
  <c r="X34" i="8"/>
  <c r="T34" i="8"/>
  <c r="P34" i="8"/>
  <c r="DF34" i="8"/>
  <c r="CX34" i="8"/>
  <c r="CP34" i="8"/>
  <c r="CH34" i="8"/>
  <c r="BZ34" i="8"/>
  <c r="BR34" i="8"/>
  <c r="BJ34" i="8"/>
  <c r="BB34" i="8"/>
  <c r="AT34" i="8"/>
  <c r="AL34" i="8"/>
  <c r="AD34" i="8"/>
  <c r="V34" i="8"/>
  <c r="DJ34" i="8"/>
  <c r="CT34" i="8"/>
  <c r="CD34" i="8"/>
  <c r="BN34" i="8"/>
  <c r="AX34" i="8"/>
  <c r="AH34" i="8"/>
  <c r="R34" i="8"/>
  <c r="DC34" i="8"/>
  <c r="CU34" i="8"/>
  <c r="CM34" i="8"/>
  <c r="CE34" i="8"/>
  <c r="BW34" i="8"/>
  <c r="BO34" i="8"/>
  <c r="BG34" i="8"/>
  <c r="AY34" i="8"/>
  <c r="AQ34" i="8"/>
  <c r="AI34" i="8"/>
  <c r="AA34" i="8"/>
  <c r="S34" i="8"/>
  <c r="DB34" i="8"/>
  <c r="CL34" i="8"/>
  <c r="BV34" i="8"/>
  <c r="BF34" i="8"/>
  <c r="AP34" i="8"/>
  <c r="Z34" i="8"/>
  <c r="DG34" i="8"/>
  <c r="CY34" i="8"/>
  <c r="CQ34" i="8"/>
  <c r="CI34" i="8"/>
  <c r="CA34" i="8"/>
  <c r="BS34" i="8"/>
  <c r="BK34" i="8"/>
  <c r="BC34" i="8"/>
  <c r="AU34" i="8"/>
  <c r="AM34" i="8"/>
  <c r="AE34" i="8"/>
  <c r="W34" i="8"/>
  <c r="O34" i="8"/>
  <c r="DI30" i="8"/>
  <c r="DE30" i="8"/>
  <c r="DA30" i="8"/>
  <c r="CW30" i="8"/>
  <c r="CS30" i="8"/>
  <c r="CO30" i="8"/>
  <c r="CK30" i="8"/>
  <c r="CG30" i="8"/>
  <c r="CC30" i="8"/>
  <c r="BY30" i="8"/>
  <c r="BU30" i="8"/>
  <c r="BQ30" i="8"/>
  <c r="BM30" i="8"/>
  <c r="BI30" i="8"/>
  <c r="BE30" i="8"/>
  <c r="BA30" i="8"/>
  <c r="AW30" i="8"/>
  <c r="AS30" i="8"/>
  <c r="AO30" i="8"/>
  <c r="AK30" i="8"/>
  <c r="AG30" i="8"/>
  <c r="AC30" i="8"/>
  <c r="Y30" i="8"/>
  <c r="U30" i="8"/>
  <c r="Q30" i="8"/>
  <c r="DH30" i="8"/>
  <c r="DD30" i="8"/>
  <c r="CZ30" i="8"/>
  <c r="CV30" i="8"/>
  <c r="CR30" i="8"/>
  <c r="CN30" i="8"/>
  <c r="CJ30" i="8"/>
  <c r="CF30" i="8"/>
  <c r="CB30" i="8"/>
  <c r="BX30" i="8"/>
  <c r="BT30" i="8"/>
  <c r="BP30" i="8"/>
  <c r="BL30" i="8"/>
  <c r="BH30" i="8"/>
  <c r="BD30" i="8"/>
  <c r="AZ30" i="8"/>
  <c r="AV30" i="8"/>
  <c r="AR30" i="8"/>
  <c r="AN30" i="8"/>
  <c r="AJ30" i="8"/>
  <c r="AF30" i="8"/>
  <c r="AB30" i="8"/>
  <c r="X30" i="8"/>
  <c r="T30" i="8"/>
  <c r="P30" i="8"/>
  <c r="DJ30" i="8"/>
  <c r="DB30" i="8"/>
  <c r="CT30" i="8"/>
  <c r="CL30" i="8"/>
  <c r="CD30" i="8"/>
  <c r="BV30" i="8"/>
  <c r="BN30" i="8"/>
  <c r="BF30" i="8"/>
  <c r="AX30" i="8"/>
  <c r="AP30" i="8"/>
  <c r="AH30" i="8"/>
  <c r="Z30" i="8"/>
  <c r="R30" i="8"/>
  <c r="DG30" i="8"/>
  <c r="CQ30" i="8"/>
  <c r="CA30" i="8"/>
  <c r="BS30" i="8"/>
  <c r="BC30" i="8"/>
  <c r="AM30" i="8"/>
  <c r="AE30" i="8"/>
  <c r="O30" i="8"/>
  <c r="CX30" i="8"/>
  <c r="CH30" i="8"/>
  <c r="BR30" i="8"/>
  <c r="BB30" i="8"/>
  <c r="AL30" i="8"/>
  <c r="V30" i="8"/>
  <c r="BG30" i="8"/>
  <c r="CY30" i="8"/>
  <c r="CI30" i="8"/>
  <c r="BK30" i="8"/>
  <c r="AU30" i="8"/>
  <c r="W30" i="8"/>
  <c r="DF30" i="8"/>
  <c r="CP30" i="8"/>
  <c r="BZ30" i="8"/>
  <c r="BJ30" i="8"/>
  <c r="AT30" i="8"/>
  <c r="AD30" i="8"/>
  <c r="DC30" i="8"/>
  <c r="CU30" i="8"/>
  <c r="CM30" i="8"/>
  <c r="CE30" i="8"/>
  <c r="BW30" i="8"/>
  <c r="BO30" i="8"/>
  <c r="AY30" i="8"/>
  <c r="AQ30" i="8"/>
  <c r="AI30" i="8"/>
  <c r="AA30" i="8"/>
  <c r="S30" i="8"/>
  <c r="DH29" i="8"/>
  <c r="DD29" i="8"/>
  <c r="CZ29" i="8"/>
  <c r="CV29" i="8"/>
  <c r="CR29" i="8"/>
  <c r="CN29" i="8"/>
  <c r="CJ29" i="8"/>
  <c r="CF29" i="8"/>
  <c r="CB29" i="8"/>
  <c r="BX29" i="8"/>
  <c r="BT29" i="8"/>
  <c r="BP29" i="8"/>
  <c r="BL29" i="8"/>
  <c r="BH29" i="8"/>
  <c r="BD29" i="8"/>
  <c r="AZ29" i="8"/>
  <c r="AV29" i="8"/>
  <c r="AR29" i="8"/>
  <c r="AN29" i="8"/>
  <c r="AJ29" i="8"/>
  <c r="AF29" i="8"/>
  <c r="AB29" i="8"/>
  <c r="X29" i="8"/>
  <c r="T29" i="8"/>
  <c r="P29" i="8"/>
  <c r="DI29" i="8"/>
  <c r="CW29" i="8"/>
  <c r="CK29" i="8"/>
  <c r="BU29" i="8"/>
  <c r="BE29" i="8"/>
  <c r="AS29" i="8"/>
  <c r="Y29" i="8"/>
  <c r="DG29" i="8"/>
  <c r="DC29" i="8"/>
  <c r="CY29" i="8"/>
  <c r="CU29" i="8"/>
  <c r="CQ29" i="8"/>
  <c r="CM29" i="8"/>
  <c r="CI29" i="8"/>
  <c r="CE29" i="8"/>
  <c r="CA29" i="8"/>
  <c r="BW29" i="8"/>
  <c r="BS29" i="8"/>
  <c r="BO29" i="8"/>
  <c r="BK29" i="8"/>
  <c r="BG29" i="8"/>
  <c r="BC29" i="8"/>
  <c r="AY29" i="8"/>
  <c r="AU29" i="8"/>
  <c r="AQ29" i="8"/>
  <c r="AM29" i="8"/>
  <c r="AI29" i="8"/>
  <c r="AE29" i="8"/>
  <c r="AA29" i="8"/>
  <c r="W29" i="8"/>
  <c r="S29" i="8"/>
  <c r="O29" i="8"/>
  <c r="DE29" i="8"/>
  <c r="CS29" i="8"/>
  <c r="CG29" i="8"/>
  <c r="BQ29" i="8"/>
  <c r="BI29" i="8"/>
  <c r="AO29" i="8"/>
  <c r="AC29" i="8"/>
  <c r="DJ29" i="8"/>
  <c r="DF29" i="8"/>
  <c r="DB29" i="8"/>
  <c r="CX29" i="8"/>
  <c r="CT29" i="8"/>
  <c r="CP29" i="8"/>
  <c r="CL29" i="8"/>
  <c r="CH29" i="8"/>
  <c r="CD29" i="8"/>
  <c r="BZ29" i="8"/>
  <c r="BV29" i="8"/>
  <c r="BR29" i="8"/>
  <c r="BN29" i="8"/>
  <c r="BJ29" i="8"/>
  <c r="BF29" i="8"/>
  <c r="BB29" i="8"/>
  <c r="AX29" i="8"/>
  <c r="AT29" i="8"/>
  <c r="AP29" i="8"/>
  <c r="AL29" i="8"/>
  <c r="AH29" i="8"/>
  <c r="AD29" i="8"/>
  <c r="Z29" i="8"/>
  <c r="V29" i="8"/>
  <c r="R29" i="8"/>
  <c r="DA29" i="8"/>
  <c r="CO29" i="8"/>
  <c r="CC29" i="8"/>
  <c r="BM29" i="8"/>
  <c r="AW29" i="8"/>
  <c r="AG29" i="8"/>
  <c r="U29" i="8"/>
  <c r="BY29" i="8"/>
  <c r="BA29" i="8"/>
  <c r="AK29" i="8"/>
  <c r="Q29" i="8"/>
  <c r="BY2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M659" i="8"/>
  <c r="M660" i="8"/>
  <c r="M661" i="8"/>
  <c r="M662" i="8"/>
  <c r="M663" i="8"/>
  <c r="M664" i="8"/>
  <c r="M665" i="8"/>
  <c r="M666" i="8"/>
  <c r="M667" i="8"/>
  <c r="M668" i="8"/>
  <c r="M669" i="8"/>
  <c r="M670" i="8"/>
  <c r="M671" i="8"/>
  <c r="M672" i="8"/>
  <c r="M673" i="8"/>
  <c r="M674" i="8"/>
  <c r="M675" i="8"/>
  <c r="M676" i="8"/>
  <c r="M677" i="8"/>
  <c r="M678" i="8"/>
  <c r="M679" i="8"/>
  <c r="M680" i="8"/>
  <c r="M681" i="8"/>
  <c r="M682" i="8"/>
  <c r="M683" i="8"/>
  <c r="M684" i="8"/>
  <c r="M685" i="8"/>
  <c r="M686" i="8"/>
  <c r="M687" i="8"/>
  <c r="M688" i="8"/>
  <c r="M689" i="8"/>
  <c r="M690" i="8"/>
  <c r="M691" i="8"/>
  <c r="M692" i="8"/>
  <c r="M693" i="8"/>
  <c r="M694" i="8"/>
  <c r="M695" i="8"/>
  <c r="M696" i="8"/>
  <c r="M697" i="8"/>
  <c r="M698" i="8"/>
  <c r="M699" i="8"/>
  <c r="M700" i="8"/>
  <c r="M701" i="8"/>
  <c r="M702" i="8"/>
  <c r="M703" i="8"/>
  <c r="M704" i="8"/>
  <c r="M705" i="8"/>
  <c r="M706" i="8"/>
  <c r="M707" i="8"/>
  <c r="M708" i="8"/>
  <c r="M709" i="8"/>
  <c r="M710" i="8"/>
  <c r="M711" i="8"/>
  <c r="M712" i="8"/>
  <c r="M713" i="8"/>
  <c r="M714" i="8"/>
  <c r="M715" i="8"/>
  <c r="M716" i="8"/>
  <c r="M717" i="8"/>
  <c r="M718" i="8"/>
  <c r="M719" i="8"/>
  <c r="M720" i="8"/>
  <c r="M721" i="8"/>
  <c r="M722" i="8"/>
  <c r="M723" i="8"/>
  <c r="M724" i="8"/>
  <c r="M725" i="8"/>
  <c r="M726" i="8"/>
  <c r="M727" i="8"/>
  <c r="M728" i="8"/>
  <c r="M729" i="8"/>
  <c r="M730" i="8"/>
  <c r="M731" i="8"/>
  <c r="M732" i="8"/>
  <c r="M733" i="8"/>
  <c r="M734" i="8"/>
  <c r="M735" i="8"/>
  <c r="M736" i="8"/>
  <c r="M737" i="8"/>
  <c r="M738" i="8"/>
  <c r="M739" i="8"/>
  <c r="M740" i="8"/>
  <c r="M741" i="8"/>
  <c r="M742" i="8"/>
  <c r="M743" i="8"/>
  <c r="M744" i="8"/>
  <c r="M745" i="8"/>
  <c r="M746" i="8"/>
  <c r="M747" i="8"/>
  <c r="M748" i="8"/>
  <c r="M749" i="8"/>
  <c r="M750" i="8"/>
  <c r="M751" i="8"/>
  <c r="M752" i="8"/>
  <c r="M753" i="8"/>
  <c r="M754" i="8"/>
  <c r="M755" i="8"/>
  <c r="M756" i="8"/>
  <c r="M757" i="8"/>
  <c r="M758" i="8"/>
  <c r="M759" i="8"/>
  <c r="M760" i="8"/>
  <c r="M761" i="8"/>
  <c r="M762" i="8"/>
  <c r="M763" i="8"/>
  <c r="M764" i="8"/>
  <c r="M765" i="8"/>
  <c r="M766" i="8"/>
  <c r="M767" i="8"/>
  <c r="M768" i="8"/>
  <c r="M769" i="8"/>
  <c r="M770" i="8"/>
  <c r="M771" i="8"/>
  <c r="M772" i="8"/>
  <c r="M773" i="8"/>
  <c r="M774" i="8"/>
  <c r="M775" i="8"/>
  <c r="M776" i="8"/>
  <c r="M777" i="8"/>
  <c r="M778" i="8"/>
  <c r="M779" i="8"/>
  <c r="M780" i="8"/>
  <c r="M781" i="8"/>
  <c r="M782" i="8"/>
  <c r="M783" i="8"/>
  <c r="M784" i="8"/>
  <c r="M785" i="8"/>
  <c r="M786" i="8"/>
  <c r="M787" i="8"/>
  <c r="M788" i="8"/>
  <c r="M789" i="8"/>
  <c r="M790" i="8"/>
  <c r="M791" i="8"/>
  <c r="M792" i="8"/>
  <c r="M793" i="8"/>
  <c r="M794" i="8"/>
  <c r="M795" i="8"/>
  <c r="M796" i="8"/>
  <c r="M797" i="8"/>
  <c r="M798" i="8"/>
  <c r="M799" i="8"/>
  <c r="M800" i="8"/>
  <c r="M801" i="8"/>
  <c r="M802" i="8"/>
  <c r="M803" i="8"/>
  <c r="M804" i="8"/>
  <c r="M805" i="8"/>
  <c r="M806" i="8"/>
  <c r="M807" i="8"/>
  <c r="M808" i="8"/>
  <c r="M809" i="8"/>
  <c r="M810" i="8"/>
  <c r="M811" i="8"/>
  <c r="M812" i="8"/>
  <c r="M813" i="8"/>
  <c r="M814" i="8"/>
  <c r="M815" i="8"/>
  <c r="M816" i="8"/>
  <c r="M817" i="8"/>
  <c r="M818" i="8"/>
  <c r="M819" i="8"/>
  <c r="M820" i="8"/>
  <c r="M821" i="8"/>
  <c r="M822" i="8"/>
  <c r="M823" i="8"/>
  <c r="M824" i="8"/>
  <c r="M825" i="8"/>
  <c r="M826"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M875" i="8"/>
  <c r="M876" i="8"/>
  <c r="M877" i="8"/>
  <c r="M878" i="8"/>
  <c r="M879" i="8"/>
  <c r="M880" i="8"/>
  <c r="M881" i="8"/>
  <c r="M882" i="8"/>
  <c r="M883" i="8"/>
  <c r="M884" i="8"/>
  <c r="M885" i="8"/>
  <c r="M886" i="8"/>
  <c r="M887" i="8"/>
  <c r="M888" i="8"/>
  <c r="M889" i="8"/>
  <c r="M890" i="8"/>
  <c r="M891" i="8"/>
  <c r="M892" i="8"/>
  <c r="M893" i="8"/>
  <c r="M894" i="8"/>
  <c r="M895" i="8"/>
  <c r="M896" i="8"/>
  <c r="M897" i="8"/>
  <c r="M898" i="8"/>
  <c r="M899" i="8"/>
  <c r="M900" i="8"/>
  <c r="M901" i="8"/>
  <c r="M902" i="8"/>
  <c r="M903" i="8"/>
  <c r="M904" i="8"/>
  <c r="M905" i="8"/>
  <c r="M906" i="8"/>
  <c r="M907" i="8"/>
  <c r="M908" i="8"/>
  <c r="M909" i="8"/>
  <c r="M910" i="8"/>
  <c r="M911" i="8"/>
  <c r="M912" i="8"/>
  <c r="M913" i="8"/>
  <c r="M914" i="8"/>
  <c r="M915" i="8"/>
  <c r="M916" i="8"/>
  <c r="M917" i="8"/>
  <c r="M918" i="8"/>
  <c r="M919" i="8"/>
  <c r="M920" i="8"/>
  <c r="M921" i="8"/>
  <c r="M922" i="8"/>
  <c r="M923" i="8"/>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971" i="8"/>
  <c r="M972" i="8"/>
  <c r="M973" i="8"/>
  <c r="M974" i="8"/>
  <c r="M975" i="8"/>
  <c r="M976" i="8"/>
  <c r="M977" i="8"/>
  <c r="M978" i="8"/>
  <c r="M979" i="8"/>
  <c r="M980" i="8"/>
  <c r="M981" i="8"/>
  <c r="M982" i="8"/>
  <c r="M983" i="8"/>
  <c r="M984" i="8"/>
  <c r="M985" i="8"/>
  <c r="M986" i="8"/>
  <c r="M987" i="8"/>
  <c r="M988" i="8"/>
  <c r="M989" i="8"/>
  <c r="M990" i="8"/>
  <c r="M991" i="8"/>
  <c r="M992" i="8"/>
  <c r="M993" i="8"/>
  <c r="M994" i="8"/>
  <c r="M995" i="8"/>
  <c r="M996" i="8"/>
  <c r="M997" i="8"/>
  <c r="M998" i="8"/>
  <c r="M999" i="8"/>
  <c r="M1000" i="8"/>
  <c r="M1001" i="8"/>
  <c r="M1002" i="8"/>
  <c r="M1003" i="8"/>
  <c r="M1004" i="8"/>
  <c r="M1005" i="8"/>
  <c r="M1006" i="8"/>
  <c r="M1007" i="8"/>
  <c r="M1008" i="8"/>
  <c r="M1009" i="8"/>
  <c r="M1010" i="8"/>
  <c r="M1011" i="8"/>
  <c r="M1012" i="8"/>
  <c r="M1013" i="8"/>
  <c r="M1014" i="8"/>
  <c r="M1015" i="8"/>
  <c r="M1016" i="8"/>
  <c r="M1017" i="8"/>
  <c r="M1018" i="8"/>
  <c r="M1019" i="8"/>
  <c r="M1020" i="8"/>
  <c r="M1021" i="8"/>
  <c r="M1022" i="8"/>
  <c r="M1023" i="8"/>
  <c r="M1024" i="8"/>
  <c r="M1025" i="8"/>
  <c r="M1026" i="8"/>
  <c r="M1027" i="8"/>
  <c r="M1028" i="8"/>
  <c r="M1029" i="8"/>
  <c r="M1030" i="8"/>
  <c r="M1031" i="8"/>
  <c r="M1032" i="8"/>
  <c r="M1033" i="8"/>
  <c r="M1034" i="8"/>
  <c r="M1035" i="8"/>
  <c r="M1036" i="8"/>
  <c r="M1037" i="8"/>
  <c r="M1038" i="8"/>
  <c r="M1039" i="8"/>
  <c r="M1040" i="8"/>
  <c r="M1041" i="8"/>
  <c r="M1042" i="8"/>
  <c r="M1043" i="8"/>
  <c r="M1044" i="8"/>
  <c r="M1045" i="8"/>
  <c r="M1046" i="8"/>
  <c r="M1047" i="8"/>
  <c r="M1048" i="8"/>
  <c r="M1049" i="8"/>
  <c r="M1050" i="8"/>
  <c r="M1051" i="8"/>
  <c r="M1052" i="8"/>
  <c r="M1053" i="8"/>
  <c r="M1054" i="8"/>
  <c r="M1055" i="8"/>
  <c r="M1056" i="8"/>
  <c r="M1057" i="8"/>
  <c r="M1058" i="8"/>
  <c r="M1059" i="8"/>
  <c r="M1060" i="8"/>
  <c r="M1061" i="8"/>
  <c r="M1062" i="8"/>
  <c r="M1063" i="8"/>
  <c r="M1064" i="8"/>
  <c r="M1065" i="8"/>
  <c r="M1066" i="8"/>
  <c r="M1067" i="8"/>
  <c r="M1068" i="8"/>
  <c r="M1069" i="8"/>
  <c r="M1070" i="8"/>
  <c r="M1071" i="8"/>
  <c r="M1072" i="8"/>
  <c r="M1073" i="8"/>
  <c r="M1074" i="8"/>
  <c r="M1075" i="8"/>
  <c r="M1076" i="8"/>
  <c r="M1077" i="8"/>
  <c r="M1078" i="8"/>
  <c r="M1079" i="8"/>
  <c r="M1080" i="8"/>
  <c r="M1081" i="8"/>
  <c r="M1082" i="8"/>
  <c r="M1083" i="8"/>
  <c r="M1084" i="8"/>
  <c r="M1085" i="8"/>
  <c r="M1086" i="8"/>
  <c r="M1087" i="8"/>
  <c r="M1088" i="8"/>
  <c r="M1089" i="8"/>
  <c r="M1090" i="8"/>
  <c r="M1091" i="8"/>
  <c r="M1092" i="8"/>
  <c r="M1093" i="8"/>
  <c r="M1094" i="8"/>
  <c r="M1095" i="8"/>
  <c r="M1096" i="8"/>
  <c r="M1097" i="8"/>
  <c r="M1098" i="8"/>
  <c r="M1099" i="8"/>
  <c r="M1100" i="8"/>
  <c r="M1101" i="8"/>
  <c r="M1102" i="8"/>
  <c r="M1103" i="8"/>
  <c r="M1104" i="8"/>
  <c r="M1105" i="8"/>
  <c r="M1106" i="8"/>
  <c r="M1107" i="8"/>
  <c r="M1108" i="8"/>
  <c r="M1109" i="8"/>
  <c r="M1110" i="8"/>
  <c r="M1111" i="8"/>
  <c r="M1112" i="8"/>
  <c r="M1113" i="8"/>
  <c r="M1114" i="8"/>
  <c r="M1115" i="8"/>
  <c r="M1116" i="8"/>
  <c r="M1117" i="8"/>
  <c r="M1118" i="8"/>
  <c r="M1119" i="8"/>
  <c r="M1120" i="8"/>
  <c r="M1121" i="8"/>
  <c r="M1122" i="8"/>
  <c r="M1123" i="8"/>
  <c r="M1124" i="8"/>
  <c r="M1125" i="8"/>
  <c r="M1126" i="8"/>
  <c r="M1127" i="8"/>
  <c r="M1128" i="8"/>
  <c r="M1129" i="8"/>
  <c r="M1130" i="8"/>
  <c r="M1131" i="8"/>
  <c r="M1132" i="8"/>
  <c r="M1133" i="8"/>
  <c r="M1134" i="8"/>
  <c r="M1135" i="8"/>
  <c r="M1136" i="8"/>
  <c r="M1137" i="8"/>
  <c r="M1138" i="8"/>
  <c r="M1139" i="8"/>
  <c r="M1140" i="8"/>
  <c r="M1141" i="8"/>
  <c r="M1142" i="8"/>
  <c r="M1143" i="8"/>
  <c r="M1144" i="8"/>
  <c r="M1145" i="8"/>
  <c r="M1146" i="8"/>
  <c r="M1147" i="8"/>
  <c r="M1148" i="8"/>
  <c r="M1149" i="8"/>
  <c r="M1150" i="8"/>
  <c r="M1151" i="8"/>
  <c r="M1152" i="8"/>
  <c r="M1153" i="8"/>
  <c r="M1154" i="8"/>
  <c r="M1155" i="8"/>
  <c r="M1156" i="8"/>
  <c r="M1157" i="8"/>
  <c r="M1158" i="8"/>
  <c r="M1159" i="8"/>
  <c r="M1160" i="8"/>
  <c r="M1161" i="8"/>
  <c r="M1162" i="8"/>
  <c r="M1163" i="8"/>
  <c r="M1164" i="8"/>
  <c r="M1165" i="8"/>
  <c r="M1166" i="8"/>
  <c r="M1167" i="8"/>
  <c r="M1168" i="8"/>
  <c r="M1169" i="8"/>
  <c r="M1170" i="8"/>
  <c r="M1171" i="8"/>
  <c r="M1172" i="8"/>
  <c r="M1173" i="8"/>
  <c r="M1174" i="8"/>
  <c r="M1175" i="8"/>
  <c r="M1176" i="8"/>
  <c r="M1177" i="8"/>
  <c r="M1178" i="8"/>
  <c r="M1179" i="8"/>
  <c r="M1180" i="8"/>
  <c r="M1181" i="8"/>
  <c r="M1182" i="8"/>
  <c r="M1183" i="8"/>
  <c r="M1184" i="8"/>
  <c r="M1185" i="8"/>
  <c r="M1186" i="8"/>
  <c r="M1187" i="8"/>
  <c r="M1188" i="8"/>
  <c r="M1189" i="8"/>
  <c r="M1190" i="8"/>
  <c r="M1191" i="8"/>
  <c r="M1192" i="8"/>
  <c r="M1193" i="8"/>
  <c r="M1194" i="8"/>
  <c r="M1195" i="8"/>
  <c r="M1196" i="8"/>
  <c r="M1197" i="8"/>
  <c r="M1198" i="8"/>
  <c r="M1199" i="8"/>
  <c r="M1200" i="8"/>
  <c r="M1201" i="8"/>
  <c r="M1202" i="8"/>
  <c r="M1203" i="8"/>
  <c r="M1204" i="8"/>
  <c r="M1205" i="8"/>
  <c r="M1206" i="8"/>
  <c r="M1207" i="8"/>
  <c r="M1208" i="8"/>
  <c r="M1209" i="8"/>
  <c r="M1210" i="8"/>
  <c r="M1211" i="8"/>
  <c r="M1212" i="8"/>
  <c r="M1213" i="8"/>
  <c r="M1214" i="8"/>
  <c r="M1215" i="8"/>
  <c r="M1216" i="8"/>
  <c r="M1217" i="8"/>
  <c r="M1218" i="8"/>
  <c r="M1219" i="8"/>
  <c r="M1220" i="8"/>
  <c r="M1221" i="8"/>
  <c r="M1222" i="8"/>
  <c r="M1223" i="8"/>
  <c r="M1224" i="8"/>
  <c r="M1225" i="8"/>
  <c r="M1226" i="8"/>
  <c r="M1227" i="8"/>
  <c r="M1228" i="8"/>
  <c r="M1229" i="8"/>
  <c r="M1230" i="8"/>
  <c r="M1231" i="8"/>
  <c r="M1232" i="8"/>
  <c r="M1233" i="8"/>
  <c r="M1234" i="8"/>
  <c r="M1235" i="8"/>
  <c r="M1236" i="8"/>
  <c r="M1237" i="8"/>
  <c r="M1238" i="8"/>
  <c r="M1239" i="8"/>
  <c r="M1240" i="8"/>
  <c r="M1241" i="8"/>
  <c r="M1242" i="8"/>
  <c r="M1243" i="8"/>
  <c r="M1244" i="8"/>
  <c r="M1245" i="8"/>
  <c r="M1246" i="8"/>
  <c r="M1247" i="8"/>
  <c r="M1248" i="8"/>
  <c r="M1249" i="8"/>
  <c r="M1250" i="8"/>
  <c r="M1251" i="8"/>
  <c r="M1252" i="8"/>
  <c r="M1253" i="8"/>
  <c r="M1254" i="8"/>
  <c r="M1255" i="8"/>
  <c r="M1256" i="8"/>
  <c r="M1257" i="8"/>
  <c r="M1258" i="8"/>
  <c r="M1259" i="8"/>
  <c r="M1260" i="8"/>
  <c r="M1261" i="8"/>
  <c r="M1262" i="8"/>
  <c r="M1263" i="8"/>
  <c r="M1264" i="8"/>
  <c r="M1265" i="8"/>
  <c r="M1266" i="8"/>
  <c r="M1267" i="8"/>
  <c r="M1268" i="8"/>
  <c r="M1269" i="8"/>
  <c r="M1270" i="8"/>
  <c r="M1271" i="8"/>
  <c r="M1272" i="8"/>
  <c r="M1273" i="8"/>
  <c r="M1274" i="8"/>
  <c r="M1275" i="8"/>
  <c r="M1276" i="8"/>
  <c r="M1277" i="8"/>
  <c r="M1278" i="8"/>
  <c r="M1279" i="8"/>
  <c r="M1280" i="8"/>
  <c r="M1281" i="8"/>
  <c r="M1282" i="8"/>
  <c r="M1283" i="8"/>
  <c r="M1284" i="8"/>
  <c r="M1285" i="8"/>
  <c r="M1286" i="8"/>
  <c r="M1287" i="8"/>
  <c r="M1288" i="8"/>
  <c r="M1289" i="8"/>
  <c r="M1290" i="8"/>
  <c r="M1291" i="8"/>
  <c r="M1292" i="8"/>
  <c r="M1293" i="8"/>
  <c r="M1294" i="8"/>
  <c r="M1295" i="8"/>
  <c r="M1296" i="8"/>
  <c r="M1297" i="8"/>
  <c r="M1298" i="8"/>
  <c r="M1299" i="8"/>
  <c r="M1300" i="8"/>
  <c r="M1301" i="8"/>
  <c r="M1302" i="8"/>
  <c r="M1303" i="8"/>
  <c r="M1304" i="8"/>
  <c r="M1305" i="8"/>
  <c r="M1306" i="8"/>
  <c r="M1307" i="8"/>
  <c r="M1308" i="8"/>
  <c r="M1309" i="8"/>
  <c r="M1310" i="8"/>
  <c r="M1311" i="8"/>
  <c r="M1312" i="8"/>
  <c r="M1313" i="8"/>
  <c r="M1314" i="8"/>
  <c r="M1315" i="8"/>
  <c r="M1316" i="8"/>
  <c r="M1317" i="8"/>
  <c r="M1318" i="8"/>
  <c r="M1319" i="8"/>
  <c r="M1320" i="8"/>
  <c r="M1321" i="8"/>
  <c r="M1322" i="8"/>
  <c r="M1323" i="8"/>
  <c r="M1324" i="8"/>
  <c r="M1325" i="8"/>
  <c r="M1326" i="8"/>
  <c r="M1327" i="8"/>
  <c r="M1328" i="8"/>
  <c r="M1329" i="8"/>
  <c r="M1330" i="8"/>
  <c r="M1331" i="8"/>
  <c r="M1332" i="8"/>
  <c r="M1333" i="8"/>
  <c r="M1334" i="8"/>
  <c r="M1335" i="8"/>
  <c r="M1336" i="8"/>
  <c r="M1337" i="8"/>
  <c r="M1338" i="8"/>
  <c r="M1339" i="8"/>
  <c r="M1340" i="8"/>
  <c r="M1341" i="8"/>
  <c r="M1342" i="8"/>
  <c r="M1343" i="8"/>
  <c r="M1344" i="8"/>
  <c r="M1345" i="8"/>
  <c r="M1346" i="8"/>
  <c r="M1347" i="8"/>
  <c r="M1348" i="8"/>
  <c r="M1349" i="8"/>
  <c r="M1350" i="8"/>
  <c r="M1351" i="8"/>
  <c r="M1352" i="8"/>
  <c r="M1353" i="8"/>
  <c r="M1354" i="8"/>
  <c r="M1355" i="8"/>
  <c r="M1356" i="8"/>
  <c r="M1357" i="8"/>
  <c r="M1358" i="8"/>
  <c r="M1359" i="8"/>
  <c r="M1360" i="8"/>
  <c r="M1361" i="8"/>
  <c r="M1362" i="8"/>
  <c r="M1363" i="8"/>
  <c r="M1364" i="8"/>
  <c r="M1365" i="8"/>
  <c r="M1366" i="8"/>
  <c r="M1367" i="8"/>
  <c r="M1368" i="8"/>
  <c r="M1369" i="8"/>
  <c r="M1370" i="8"/>
  <c r="M1371" i="8"/>
  <c r="M1372" i="8"/>
  <c r="M1373" i="8"/>
  <c r="M1374" i="8"/>
  <c r="M1375" i="8"/>
  <c r="M1376" i="8"/>
  <c r="M1377" i="8"/>
  <c r="M1378" i="8"/>
  <c r="M1379" i="8"/>
  <c r="M1380" i="8"/>
  <c r="M1381" i="8"/>
  <c r="M1382" i="8"/>
  <c r="M1383" i="8"/>
  <c r="M1384" i="8"/>
  <c r="M1385" i="8"/>
  <c r="M1386" i="8"/>
  <c r="M1387" i="8"/>
  <c r="M1388" i="8"/>
  <c r="M1389" i="8"/>
  <c r="M1390" i="8"/>
  <c r="M1391" i="8"/>
  <c r="M1392" i="8"/>
  <c r="M1393" i="8"/>
  <c r="M1394" i="8"/>
  <c r="M1395" i="8"/>
  <c r="M1396" i="8"/>
  <c r="M1397" i="8"/>
  <c r="M1398" i="8"/>
  <c r="M1399" i="8"/>
  <c r="M1400" i="8"/>
  <c r="M1401" i="8"/>
  <c r="M1402" i="8"/>
  <c r="M1403" i="8"/>
  <c r="M1404" i="8"/>
  <c r="M1405" i="8"/>
  <c r="M1406" i="8"/>
  <c r="M1407" i="8"/>
  <c r="M1408" i="8"/>
  <c r="M1409" i="8"/>
  <c r="M1410" i="8"/>
  <c r="M1411" i="8"/>
  <c r="M1412" i="8"/>
  <c r="M1413" i="8"/>
  <c r="M1414" i="8"/>
  <c r="M1415" i="8"/>
  <c r="M1416" i="8"/>
  <c r="M1417" i="8"/>
  <c r="M1418" i="8"/>
  <c r="M1419" i="8"/>
  <c r="M1420" i="8"/>
  <c r="M1421" i="8"/>
  <c r="M1422" i="8"/>
  <c r="M1423" i="8"/>
  <c r="M1424" i="8"/>
  <c r="M1425" i="8"/>
  <c r="M1426" i="8"/>
  <c r="M1427" i="8"/>
  <c r="M1428" i="8"/>
  <c r="M1429" i="8"/>
  <c r="M1430" i="8"/>
  <c r="M1431" i="8"/>
  <c r="M1432" i="8"/>
  <c r="M1433" i="8"/>
  <c r="M1434" i="8"/>
  <c r="M1435" i="8"/>
  <c r="M1436" i="8"/>
  <c r="M1437" i="8"/>
  <c r="M1438" i="8"/>
  <c r="M1439" i="8"/>
  <c r="M1440" i="8"/>
  <c r="M1441" i="8"/>
  <c r="M1442" i="8"/>
  <c r="M1443" i="8"/>
  <c r="M1444" i="8"/>
  <c r="M1445" i="8"/>
  <c r="M1446" i="8"/>
  <c r="M1447" i="8"/>
  <c r="M1448" i="8"/>
  <c r="M1449" i="8"/>
  <c r="M1450" i="8"/>
  <c r="M1451" i="8"/>
  <c r="M1452" i="8"/>
  <c r="M1453" i="8"/>
  <c r="M1454" i="8"/>
  <c r="M1455" i="8"/>
  <c r="M1456" i="8"/>
  <c r="M1457" i="8"/>
  <c r="M1458" i="8"/>
  <c r="M1459" i="8"/>
  <c r="M1460" i="8"/>
  <c r="M1461" i="8"/>
  <c r="M1462" i="8"/>
  <c r="M1463" i="8"/>
  <c r="M1464" i="8"/>
  <c r="M1465" i="8"/>
  <c r="M1466" i="8"/>
  <c r="M1467" i="8"/>
  <c r="M1468" i="8"/>
  <c r="M1469" i="8"/>
  <c r="M1470" i="8"/>
  <c r="M1471" i="8"/>
  <c r="M1472" i="8"/>
  <c r="M1473" i="8"/>
  <c r="M1474" i="8"/>
  <c r="M1475" i="8"/>
  <c r="M1476" i="8"/>
  <c r="M1477" i="8"/>
  <c r="M1478" i="8"/>
  <c r="M1479" i="8"/>
  <c r="M1480" i="8"/>
  <c r="M1481" i="8"/>
  <c r="M1482" i="8"/>
  <c r="M1483" i="8"/>
  <c r="M1484" i="8"/>
  <c r="M1485" i="8"/>
  <c r="M1486" i="8"/>
  <c r="M1487" i="8"/>
  <c r="M1488" i="8"/>
  <c r="M1489" i="8"/>
  <c r="M1490" i="8"/>
  <c r="M1491" i="8"/>
  <c r="M1492" i="8"/>
  <c r="M1493" i="8"/>
  <c r="M1494" i="8"/>
  <c r="M1495" i="8"/>
  <c r="M1496" i="8"/>
  <c r="M1497" i="8"/>
  <c r="M1498" i="8"/>
  <c r="M1499" i="8"/>
  <c r="M1500" i="8"/>
  <c r="M1501" i="8"/>
  <c r="M1502" i="8"/>
  <c r="M1503" i="8"/>
  <c r="M1504" i="8"/>
  <c r="M1505" i="8"/>
  <c r="M1506" i="8"/>
  <c r="M1507" i="8"/>
  <c r="M1508" i="8"/>
  <c r="M1509" i="8"/>
  <c r="M1510" i="8"/>
  <c r="M1511" i="8"/>
  <c r="M1512" i="8"/>
  <c r="M1513" i="8"/>
  <c r="M1514" i="8"/>
  <c r="M1515" i="8"/>
  <c r="M1516" i="8"/>
  <c r="M1517" i="8"/>
  <c r="M1518" i="8"/>
  <c r="M1519" i="8"/>
  <c r="M1520" i="8"/>
  <c r="M1521" i="8"/>
  <c r="M1522" i="8"/>
  <c r="M1523" i="8"/>
  <c r="M1524" i="8"/>
  <c r="M1525" i="8"/>
  <c r="M1526" i="8"/>
  <c r="M1527" i="8"/>
  <c r="M1528" i="8"/>
  <c r="M1529" i="8"/>
  <c r="M1530" i="8"/>
  <c r="M1531" i="8"/>
  <c r="M1532" i="8"/>
  <c r="M1533" i="8"/>
  <c r="M1534" i="8"/>
  <c r="M1535" i="8"/>
  <c r="M1536" i="8"/>
  <c r="M1537" i="8"/>
  <c r="M1538" i="8"/>
  <c r="M1539" i="8"/>
  <c r="M1540" i="8"/>
  <c r="M1541" i="8"/>
  <c r="M1542" i="8"/>
  <c r="M1543" i="8"/>
  <c r="M1544" i="8"/>
  <c r="M1545" i="8"/>
  <c r="M1546" i="8"/>
  <c r="M1547" i="8"/>
  <c r="M1548" i="8"/>
  <c r="M1549" i="8"/>
  <c r="M1550" i="8"/>
  <c r="M1551" i="8"/>
  <c r="M1552" i="8"/>
  <c r="M1553" i="8"/>
  <c r="M1554" i="8"/>
  <c r="M1555" i="8"/>
  <c r="M1556" i="8"/>
  <c r="M1557" i="8"/>
  <c r="M1558" i="8"/>
  <c r="M1559" i="8"/>
  <c r="M1560" i="8"/>
  <c r="M1561" i="8"/>
  <c r="M1562" i="8"/>
  <c r="M1563" i="8"/>
  <c r="M1564" i="8"/>
  <c r="M1565" i="8"/>
  <c r="M1566" i="8"/>
  <c r="M1567" i="8"/>
  <c r="M1568" i="8"/>
  <c r="M1569" i="8"/>
  <c r="M1570" i="8"/>
  <c r="M1571" i="8"/>
  <c r="M1572" i="8"/>
  <c r="M1573" i="8"/>
  <c r="M1574" i="8"/>
  <c r="M1575" i="8"/>
  <c r="M1576" i="8"/>
  <c r="M1577" i="8"/>
  <c r="M1578" i="8"/>
  <c r="M1579" i="8"/>
  <c r="M1580" i="8"/>
  <c r="M1581" i="8"/>
  <c r="M1582" i="8"/>
  <c r="M1583" i="8"/>
  <c r="M1584" i="8"/>
  <c r="M1585" i="8"/>
  <c r="M1586" i="8"/>
  <c r="M1587" i="8"/>
  <c r="M1588" i="8"/>
  <c r="M1589" i="8"/>
  <c r="M1590" i="8"/>
  <c r="M1591" i="8"/>
  <c r="M1592" i="8"/>
  <c r="M1593" i="8"/>
  <c r="M1594" i="8"/>
  <c r="M1595" i="8"/>
  <c r="M1596" i="8"/>
  <c r="M1597" i="8"/>
  <c r="M1598" i="8"/>
  <c r="M1599" i="8"/>
  <c r="M1600" i="8"/>
  <c r="M1601" i="8"/>
  <c r="M1602" i="8"/>
  <c r="M1603" i="8"/>
  <c r="M1604" i="8"/>
  <c r="M1605" i="8"/>
  <c r="M1606" i="8"/>
  <c r="M1607" i="8"/>
  <c r="M1608" i="8"/>
  <c r="M1609" i="8"/>
  <c r="M1610" i="8"/>
  <c r="M1611" i="8"/>
  <c r="M1612" i="8"/>
  <c r="M1613" i="8"/>
  <c r="M1614" i="8"/>
  <c r="M1615" i="8"/>
  <c r="M1616" i="8"/>
  <c r="M1617" i="8"/>
  <c r="M1618" i="8"/>
  <c r="M1619" i="8"/>
  <c r="M1620" i="8"/>
  <c r="M1621" i="8"/>
  <c r="M1622" i="8"/>
  <c r="M1623" i="8"/>
  <c r="M1624" i="8"/>
  <c r="M1625" i="8"/>
  <c r="M1626" i="8"/>
  <c r="M1627" i="8"/>
  <c r="M1628" i="8"/>
  <c r="M1629" i="8"/>
  <c r="M1630" i="8"/>
  <c r="M1631" i="8"/>
  <c r="M1632" i="8"/>
  <c r="M1633" i="8"/>
  <c r="M1634" i="8"/>
  <c r="M1635" i="8"/>
  <c r="M1636" i="8"/>
  <c r="M1637" i="8"/>
  <c r="M1638" i="8"/>
  <c r="M1639" i="8"/>
  <c r="M1640" i="8"/>
  <c r="M1641" i="8"/>
  <c r="M1642" i="8"/>
  <c r="M1643" i="8"/>
  <c r="M1644" i="8"/>
  <c r="M1645" i="8"/>
  <c r="M1646" i="8"/>
  <c r="M1647" i="8"/>
  <c r="M1648" i="8"/>
  <c r="M1649" i="8"/>
  <c r="M1650" i="8"/>
  <c r="M1651" i="8"/>
  <c r="M1652" i="8"/>
  <c r="M1653" i="8"/>
  <c r="M1654" i="8"/>
  <c r="M1655" i="8"/>
  <c r="M1656" i="8"/>
  <c r="M1657" i="8"/>
  <c r="M1658" i="8"/>
  <c r="M1659" i="8"/>
  <c r="M1660" i="8"/>
  <c r="M1661" i="8"/>
  <c r="M1662" i="8"/>
  <c r="M1663" i="8"/>
  <c r="M1664" i="8"/>
  <c r="M1665" i="8"/>
  <c r="M1666" i="8"/>
  <c r="M1667" i="8"/>
  <c r="M1668" i="8"/>
  <c r="M1669" i="8"/>
  <c r="M1670" i="8"/>
  <c r="M1671" i="8"/>
  <c r="M1672" i="8"/>
  <c r="M1673" i="8"/>
  <c r="M1674" i="8"/>
  <c r="M1675" i="8"/>
  <c r="M1676" i="8"/>
  <c r="M1677" i="8"/>
  <c r="M1678" i="8"/>
  <c r="M1679" i="8"/>
  <c r="M1680" i="8"/>
  <c r="M1681" i="8"/>
  <c r="M1682" i="8"/>
  <c r="M1683" i="8"/>
  <c r="M1684" i="8"/>
  <c r="M1685" i="8"/>
  <c r="M1686" i="8"/>
  <c r="M1687" i="8"/>
  <c r="M1688" i="8"/>
  <c r="M1689" i="8"/>
  <c r="M1690" i="8"/>
  <c r="M1691" i="8"/>
  <c r="M1692" i="8"/>
  <c r="M1693" i="8"/>
  <c r="M1694" i="8"/>
  <c r="M1695" i="8"/>
  <c r="M1696" i="8"/>
  <c r="M1697" i="8"/>
  <c r="M1698" i="8"/>
  <c r="M1699" i="8"/>
  <c r="M1700" i="8"/>
  <c r="M1701" i="8"/>
  <c r="M1702" i="8"/>
  <c r="M1703" i="8"/>
  <c r="M1704" i="8"/>
  <c r="M1705" i="8"/>
  <c r="M1706" i="8"/>
  <c r="M1707" i="8"/>
  <c r="M1708" i="8"/>
  <c r="M1709" i="8"/>
  <c r="M1710" i="8"/>
  <c r="M1711" i="8"/>
  <c r="M1712" i="8"/>
  <c r="M1713" i="8"/>
  <c r="M1714" i="8"/>
  <c r="M1715" i="8"/>
  <c r="M1716" i="8"/>
  <c r="M1717" i="8"/>
  <c r="M1718" i="8"/>
  <c r="M1719" i="8"/>
  <c r="M1720" i="8"/>
  <c r="M1721" i="8"/>
  <c r="M1722" i="8"/>
  <c r="M1723" i="8"/>
  <c r="M1724" i="8"/>
  <c r="M1725" i="8"/>
  <c r="M1726" i="8"/>
  <c r="M1727" i="8"/>
  <c r="M1728" i="8"/>
  <c r="M1729" i="8"/>
  <c r="M1730" i="8"/>
  <c r="M1731" i="8"/>
  <c r="M1732" i="8"/>
  <c r="M1733" i="8"/>
  <c r="M1734" i="8"/>
  <c r="M1735" i="8"/>
  <c r="M1736" i="8"/>
  <c r="M1737" i="8"/>
  <c r="M1738" i="8"/>
  <c r="M1739" i="8"/>
  <c r="M1740" i="8"/>
  <c r="M1741" i="8"/>
  <c r="M1742" i="8"/>
  <c r="M1743" i="8"/>
  <c r="M1744" i="8"/>
  <c r="M1745" i="8"/>
  <c r="M1746" i="8"/>
  <c r="M1747" i="8"/>
  <c r="M1748" i="8"/>
  <c r="M1749" i="8"/>
  <c r="M1750" i="8"/>
  <c r="M1751" i="8"/>
  <c r="M1752" i="8"/>
  <c r="M1753" i="8"/>
  <c r="M1754" i="8"/>
  <c r="M1755" i="8"/>
  <c r="M1756" i="8"/>
  <c r="M1757" i="8"/>
  <c r="M1758" i="8"/>
  <c r="M1759" i="8"/>
  <c r="M1760" i="8"/>
  <c r="M1761" i="8"/>
  <c r="M1762" i="8"/>
  <c r="M1763" i="8"/>
  <c r="M1764" i="8"/>
  <c r="M1765" i="8"/>
  <c r="M1766" i="8"/>
  <c r="M1767" i="8"/>
  <c r="M1768" i="8"/>
  <c r="M1769" i="8"/>
  <c r="M1770" i="8"/>
  <c r="M1771" i="8"/>
  <c r="M1772" i="8"/>
  <c r="M1773" i="8"/>
  <c r="M1774" i="8"/>
  <c r="M1775" i="8"/>
  <c r="M1776" i="8"/>
  <c r="M1777" i="8"/>
  <c r="M1778" i="8"/>
  <c r="M1779" i="8"/>
  <c r="M1780" i="8"/>
  <c r="M1781" i="8"/>
  <c r="M1782" i="8"/>
  <c r="M1783" i="8"/>
  <c r="M1784" i="8"/>
  <c r="M1785" i="8"/>
  <c r="M1786" i="8"/>
  <c r="M1787" i="8"/>
  <c r="M1788" i="8"/>
  <c r="M1789" i="8"/>
  <c r="M1790" i="8"/>
  <c r="M1791" i="8"/>
  <c r="M1792" i="8"/>
  <c r="M1793" i="8"/>
  <c r="M1794" i="8"/>
  <c r="M1795" i="8"/>
  <c r="M1796" i="8"/>
  <c r="M1797" i="8"/>
  <c r="M1798" i="8"/>
  <c r="M1799" i="8"/>
  <c r="M1800" i="8"/>
  <c r="M1801" i="8"/>
  <c r="M1802" i="8"/>
  <c r="M1803" i="8"/>
  <c r="M1804" i="8"/>
  <c r="M1805" i="8"/>
  <c r="M1806" i="8"/>
  <c r="M1807" i="8"/>
  <c r="M1808" i="8"/>
  <c r="M1809" i="8"/>
  <c r="M1810" i="8"/>
  <c r="M1811" i="8"/>
  <c r="M1812" i="8"/>
  <c r="M1813" i="8"/>
  <c r="M1814" i="8"/>
  <c r="M1815" i="8"/>
  <c r="M1816" i="8"/>
  <c r="M1817" i="8"/>
  <c r="M1818" i="8"/>
  <c r="M1819" i="8"/>
  <c r="M1820" i="8"/>
  <c r="M1821" i="8"/>
  <c r="M1822" i="8"/>
  <c r="M1823" i="8"/>
  <c r="M1824" i="8"/>
  <c r="M1825" i="8"/>
  <c r="M1826" i="8"/>
  <c r="M1827" i="8"/>
  <c r="M1828" i="8"/>
  <c r="M1829" i="8"/>
  <c r="M1830" i="8"/>
  <c r="M1831" i="8"/>
  <c r="M1832" i="8"/>
  <c r="M1833" i="8"/>
  <c r="M1834" i="8"/>
  <c r="M1835" i="8"/>
  <c r="M1836" i="8"/>
  <c r="M1837" i="8"/>
  <c r="M1838" i="8"/>
  <c r="M1839" i="8"/>
  <c r="M1840" i="8"/>
  <c r="M1841" i="8"/>
  <c r="M1842" i="8"/>
  <c r="M1843" i="8"/>
  <c r="M1844" i="8"/>
  <c r="M1845" i="8"/>
  <c r="M1846" i="8"/>
  <c r="M1847" i="8"/>
  <c r="M1848" i="8"/>
  <c r="M1849" i="8"/>
  <c r="M1850" i="8"/>
  <c r="M1851" i="8"/>
  <c r="M1852" i="8"/>
  <c r="M1853" i="8"/>
  <c r="M1854" i="8"/>
  <c r="M1855" i="8"/>
  <c r="M1856" i="8"/>
  <c r="M1857" i="8"/>
  <c r="M1858" i="8"/>
  <c r="M1859" i="8"/>
  <c r="M1860" i="8"/>
  <c r="M1861" i="8"/>
  <c r="M1862" i="8"/>
  <c r="M1863" i="8"/>
  <c r="M1864" i="8"/>
  <c r="M1865" i="8"/>
  <c r="M1866" i="8"/>
  <c r="M1867" i="8"/>
  <c r="M1868" i="8"/>
  <c r="M1869" i="8"/>
  <c r="M1870" i="8"/>
  <c r="M1871" i="8"/>
  <c r="M1872" i="8"/>
  <c r="M1873" i="8"/>
  <c r="M1874" i="8"/>
  <c r="M1875" i="8"/>
  <c r="M1876" i="8"/>
  <c r="M1877" i="8"/>
  <c r="M1878" i="8"/>
  <c r="M1879" i="8"/>
  <c r="M1880" i="8"/>
  <c r="M1881" i="8"/>
  <c r="M1882" i="8"/>
  <c r="M1883" i="8"/>
  <c r="M1884" i="8"/>
  <c r="M1885" i="8"/>
  <c r="M1886" i="8"/>
  <c r="M1887" i="8"/>
  <c r="M1888" i="8"/>
  <c r="M1889" i="8"/>
  <c r="M1890" i="8"/>
  <c r="M1891" i="8"/>
  <c r="M1892" i="8"/>
  <c r="M1893" i="8"/>
  <c r="M1894" i="8"/>
  <c r="M1895" i="8"/>
  <c r="M1896" i="8"/>
  <c r="M1897" i="8"/>
  <c r="M1898" i="8"/>
  <c r="M1899" i="8"/>
  <c r="M1900" i="8"/>
  <c r="M1901" i="8"/>
  <c r="M1902" i="8"/>
  <c r="M1903" i="8"/>
  <c r="M1904" i="8"/>
  <c r="M1905" i="8"/>
  <c r="M1906" i="8"/>
  <c r="M1907" i="8"/>
  <c r="M1908" i="8"/>
  <c r="M1909" i="8"/>
  <c r="M1910" i="8"/>
  <c r="M1911" i="8"/>
  <c r="M1912" i="8"/>
  <c r="M1913" i="8"/>
  <c r="M1914" i="8"/>
  <c r="M1915" i="8"/>
  <c r="M1916" i="8"/>
  <c r="M1917" i="8"/>
  <c r="M1918" i="8"/>
  <c r="M1919" i="8"/>
  <c r="M1920" i="8"/>
  <c r="M1921" i="8"/>
  <c r="M1922" i="8"/>
  <c r="M1923" i="8"/>
  <c r="M1924" i="8"/>
  <c r="M1925" i="8"/>
  <c r="M1926" i="8"/>
  <c r="M1927" i="8"/>
  <c r="M1928" i="8"/>
  <c r="M1929" i="8"/>
  <c r="M1930" i="8"/>
  <c r="M1931" i="8"/>
  <c r="M1932" i="8"/>
  <c r="M1933" i="8"/>
  <c r="M1934" i="8"/>
  <c r="M1935" i="8"/>
  <c r="M1936" i="8"/>
  <c r="M1937" i="8"/>
  <c r="M1938" i="8"/>
  <c r="M1939" i="8"/>
  <c r="M1940" i="8"/>
  <c r="M1941" i="8"/>
  <c r="M1942" i="8"/>
  <c r="M1943" i="8"/>
  <c r="M1944" i="8"/>
  <c r="M1945" i="8"/>
  <c r="M1946" i="8"/>
  <c r="M1947" i="8"/>
  <c r="M1948" i="8"/>
  <c r="M1949" i="8"/>
  <c r="M1950" i="8"/>
  <c r="M1951" i="8"/>
  <c r="M1952" i="8"/>
  <c r="M1953" i="8"/>
  <c r="M1954" i="8"/>
  <c r="M1955" i="8"/>
  <c r="M1956" i="8"/>
  <c r="M1957" i="8"/>
  <c r="M1958" i="8"/>
  <c r="M1959" i="8"/>
  <c r="M1960" i="8"/>
  <c r="M1961" i="8"/>
  <c r="M1962" i="8"/>
  <c r="M1963" i="8"/>
  <c r="M1964" i="8"/>
  <c r="M1965" i="8"/>
  <c r="M1966" i="8"/>
  <c r="M1967" i="8"/>
  <c r="M1968" i="8"/>
  <c r="M1969" i="8"/>
  <c r="M1970" i="8"/>
  <c r="M1971" i="8"/>
  <c r="M1972" i="8"/>
  <c r="M1973" i="8"/>
  <c r="M1974" i="8"/>
  <c r="M1975" i="8"/>
  <c r="M1976" i="8"/>
  <c r="M1977" i="8"/>
  <c r="M1978" i="8"/>
  <c r="M1979" i="8"/>
  <c r="M1980" i="8"/>
  <c r="M1981" i="8"/>
  <c r="M1982" i="8"/>
  <c r="M1983" i="8"/>
  <c r="M1984" i="8"/>
  <c r="M1985" i="8"/>
  <c r="M1986" i="8"/>
  <c r="M1987" i="8"/>
  <c r="M1988" i="8"/>
  <c r="M1989" i="8"/>
  <c r="M1990" i="8"/>
  <c r="M1991" i="8"/>
  <c r="M1992" i="8"/>
  <c r="M1993" i="8"/>
  <c r="M1994" i="8"/>
  <c r="M1995" i="8"/>
  <c r="M1996" i="8"/>
  <c r="M1997" i="8"/>
  <c r="M1998" i="8"/>
  <c r="M1999" i="8"/>
  <c r="M2000" i="8"/>
  <c r="M2001" i="8"/>
  <c r="M2002" i="8"/>
  <c r="M2003" i="8"/>
  <c r="M2004" i="8"/>
  <c r="M2005" i="8"/>
  <c r="M2006" i="8"/>
  <c r="M2007" i="8"/>
  <c r="M2008" i="8"/>
  <c r="M2009" i="8"/>
  <c r="M2010" i="8"/>
  <c r="M2011" i="8"/>
  <c r="M2012" i="8"/>
  <c r="M2013" i="8"/>
  <c r="M2014" i="8"/>
  <c r="M2015" i="8"/>
  <c r="M2016" i="8"/>
  <c r="M2017" i="8"/>
  <c r="M2018" i="8"/>
  <c r="M2019" i="8"/>
  <c r="M2020" i="8"/>
  <c r="M2021" i="8"/>
  <c r="M2022" i="8"/>
  <c r="M2023" i="8"/>
  <c r="M2024" i="8"/>
  <c r="M2025" i="8"/>
  <c r="M2026" i="8"/>
  <c r="M2027" i="8"/>
  <c r="M2028" i="8"/>
  <c r="M2029" i="8"/>
  <c r="M2030" i="8"/>
  <c r="M2031" i="8"/>
  <c r="M2032" i="8"/>
  <c r="M2033" i="8"/>
  <c r="M2034" i="8"/>
  <c r="M2035" i="8"/>
  <c r="M2036" i="8"/>
  <c r="M2037" i="8"/>
  <c r="M2038" i="8"/>
  <c r="M2039" i="8"/>
  <c r="M2040" i="8"/>
  <c r="M2041" i="8"/>
  <c r="M2042" i="8"/>
  <c r="M2043" i="8"/>
  <c r="M2044" i="8"/>
  <c r="M2045" i="8"/>
  <c r="M2046" i="8"/>
  <c r="M2047" i="8"/>
  <c r="M2048" i="8"/>
  <c r="M2049" i="8"/>
  <c r="M2050" i="8"/>
  <c r="M2051" i="8"/>
  <c r="M2052" i="8"/>
  <c r="M2053" i="8"/>
  <c r="M2054" i="8"/>
  <c r="M2055" i="8"/>
  <c r="M2056" i="8"/>
  <c r="M2057" i="8"/>
  <c r="M2058" i="8"/>
  <c r="M2059" i="8"/>
  <c r="M2060" i="8"/>
  <c r="M2061" i="8"/>
  <c r="M2062" i="8"/>
  <c r="M2063" i="8"/>
  <c r="M2064" i="8"/>
  <c r="M2065" i="8"/>
  <c r="M2066" i="8"/>
  <c r="M2067" i="8"/>
  <c r="M2068" i="8"/>
  <c r="M2069" i="8"/>
  <c r="M2070" i="8"/>
  <c r="M2071" i="8"/>
  <c r="M2072" i="8"/>
  <c r="M2073" i="8"/>
  <c r="M2074" i="8"/>
  <c r="M2075" i="8"/>
  <c r="M2076" i="8"/>
  <c r="M2077" i="8"/>
  <c r="M2078" i="8"/>
  <c r="M2079" i="8"/>
  <c r="M2080" i="8"/>
  <c r="M2081" i="8"/>
  <c r="M2082" i="8"/>
  <c r="M2083" i="8"/>
  <c r="M2084" i="8"/>
  <c r="M2085" i="8"/>
  <c r="M2086" i="8"/>
  <c r="M2087" i="8"/>
  <c r="M2088" i="8"/>
  <c r="M2089" i="8"/>
  <c r="M2090" i="8"/>
  <c r="M2091" i="8"/>
  <c r="M2092" i="8"/>
  <c r="M2093" i="8"/>
  <c r="M2094" i="8"/>
  <c r="M2095" i="8"/>
  <c r="M2096" i="8"/>
  <c r="M2097" i="8"/>
  <c r="M2098" i="8"/>
  <c r="M2099" i="8"/>
  <c r="M2100" i="8"/>
  <c r="M2101" i="8"/>
  <c r="M2102" i="8"/>
  <c r="M2103" i="8"/>
  <c r="M2104" i="8"/>
  <c r="M2105" i="8"/>
  <c r="M2106" i="8"/>
  <c r="M2107" i="8"/>
  <c r="M2108" i="8"/>
  <c r="M2109" i="8"/>
  <c r="M2110" i="8"/>
  <c r="M2111" i="8"/>
  <c r="M2112" i="8"/>
  <c r="M2113" i="8"/>
  <c r="M2114" i="8"/>
  <c r="M2115" i="8"/>
  <c r="M2116" i="8"/>
  <c r="M2117" i="8"/>
  <c r="M2118" i="8"/>
  <c r="M2119" i="8"/>
  <c r="M2120" i="8"/>
  <c r="M2121" i="8"/>
  <c r="M2122" i="8"/>
  <c r="M2123" i="8"/>
  <c r="M2124" i="8"/>
  <c r="M2125" i="8"/>
  <c r="M2126" i="8"/>
  <c r="M2127" i="8"/>
  <c r="M2128" i="8"/>
  <c r="M2129" i="8"/>
  <c r="M2130" i="8"/>
  <c r="M2131" i="8"/>
  <c r="M2132" i="8"/>
  <c r="M2133" i="8"/>
  <c r="M2134" i="8"/>
  <c r="M2135" i="8"/>
  <c r="M2136" i="8"/>
  <c r="M2137" i="8"/>
  <c r="M2138" i="8"/>
  <c r="M2139" i="8"/>
  <c r="M2140" i="8"/>
  <c r="M2141" i="8"/>
  <c r="M2142" i="8"/>
  <c r="M2143" i="8"/>
  <c r="M2144" i="8"/>
  <c r="M2145" i="8"/>
  <c r="M2146" i="8"/>
  <c r="M2147" i="8"/>
  <c r="M2148" i="8"/>
  <c r="M2149" i="8"/>
  <c r="M2150" i="8"/>
  <c r="M2151" i="8"/>
  <c r="M2152" i="8"/>
  <c r="M2153" i="8"/>
  <c r="M2154" i="8"/>
  <c r="M2155" i="8"/>
  <c r="M2156" i="8"/>
  <c r="M2157" i="8"/>
  <c r="M2158" i="8"/>
  <c r="M2159" i="8"/>
  <c r="M2160" i="8"/>
  <c r="M2161" i="8"/>
  <c r="M2162" i="8"/>
  <c r="M2163" i="8"/>
  <c r="M2164" i="8"/>
  <c r="M2165" i="8"/>
  <c r="M2166" i="8"/>
  <c r="M2167" i="8"/>
  <c r="M2168" i="8"/>
  <c r="M2169" i="8"/>
  <c r="M2170" i="8"/>
  <c r="M2171" i="8"/>
  <c r="M2172" i="8"/>
  <c r="M2173" i="8"/>
  <c r="M2174" i="8"/>
  <c r="M2175" i="8"/>
  <c r="M2176" i="8"/>
  <c r="M2177" i="8"/>
  <c r="M2178" i="8"/>
  <c r="M2179" i="8"/>
  <c r="M2180" i="8"/>
  <c r="M2181" i="8"/>
  <c r="M2182" i="8"/>
  <c r="M2183" i="8"/>
  <c r="M2184" i="8"/>
  <c r="M2185" i="8"/>
  <c r="M2186" i="8"/>
  <c r="M2187" i="8"/>
  <c r="M2188" i="8"/>
  <c r="M2189" i="8"/>
  <c r="M2190" i="8"/>
  <c r="M2191" i="8"/>
  <c r="M2192" i="8"/>
  <c r="M2193" i="8"/>
  <c r="M2194" i="8"/>
  <c r="M2195" i="8"/>
  <c r="M2196" i="8"/>
  <c r="M2197" i="8"/>
  <c r="M2198" i="8"/>
  <c r="M2199" i="8"/>
  <c r="M2200" i="8"/>
  <c r="M2201" i="8"/>
  <c r="M2202" i="8"/>
  <c r="M2203" i="8"/>
  <c r="M2204" i="8"/>
  <c r="M2205" i="8"/>
  <c r="M2206" i="8"/>
  <c r="M2207" i="8"/>
  <c r="M2208" i="8"/>
  <c r="M2209" i="8"/>
  <c r="M2210" i="8"/>
  <c r="M2211" i="8"/>
  <c r="M2212" i="8"/>
  <c r="M2213" i="8"/>
  <c r="M2214" i="8"/>
  <c r="M2215" i="8"/>
  <c r="M2216" i="8"/>
  <c r="M2217" i="8"/>
  <c r="M2218" i="8"/>
  <c r="M2219" i="8"/>
  <c r="M2220" i="8"/>
  <c r="M2221" i="8"/>
  <c r="M2222" i="8"/>
  <c r="M2223" i="8"/>
  <c r="M2224" i="8"/>
  <c r="M2225" i="8"/>
  <c r="M2226" i="8"/>
  <c r="M2227" i="8"/>
  <c r="M2228" i="8"/>
  <c r="M2229" i="8"/>
  <c r="M2230" i="8"/>
  <c r="M2231" i="8"/>
  <c r="M2232" i="8"/>
  <c r="M2233" i="8"/>
  <c r="M2234" i="8"/>
  <c r="M2235" i="8"/>
  <c r="M2236" i="8"/>
  <c r="M2237" i="8"/>
  <c r="M2238" i="8"/>
  <c r="M2239" i="8"/>
  <c r="M2240" i="8"/>
  <c r="M2241" i="8"/>
  <c r="M2242" i="8"/>
  <c r="M2243" i="8"/>
  <c r="M2244" i="8"/>
  <c r="M2245" i="8"/>
  <c r="M2246" i="8"/>
  <c r="M2247" i="8"/>
  <c r="M2248" i="8"/>
  <c r="M2249" i="8"/>
  <c r="M2250" i="8"/>
  <c r="M2251" i="8"/>
  <c r="M2252" i="8"/>
  <c r="M2253" i="8"/>
  <c r="M2254" i="8"/>
  <c r="M2255" i="8"/>
  <c r="M2256" i="8"/>
  <c r="M2257" i="8"/>
  <c r="M2258" i="8"/>
  <c r="M2259" i="8"/>
  <c r="M2260" i="8"/>
  <c r="M2261" i="8"/>
  <c r="M2262" i="8"/>
  <c r="M2263" i="8"/>
  <c r="M2264" i="8"/>
  <c r="M2265" i="8"/>
  <c r="M2266" i="8"/>
  <c r="M2267" i="8"/>
  <c r="M2268" i="8"/>
  <c r="M2269" i="8"/>
  <c r="M2270" i="8"/>
  <c r="M2271" i="8"/>
  <c r="M2272" i="8"/>
  <c r="M2273" i="8"/>
  <c r="M2274" i="8"/>
  <c r="M2275" i="8"/>
  <c r="M2276" i="8"/>
  <c r="M2277" i="8"/>
  <c r="M2278" i="8"/>
  <c r="M2279" i="8"/>
  <c r="M2280" i="8"/>
  <c r="M2281" i="8"/>
  <c r="M2282" i="8"/>
  <c r="M2283" i="8"/>
  <c r="M2284" i="8"/>
  <c r="M2285" i="8"/>
  <c r="M2286" i="8"/>
  <c r="M2287" i="8"/>
  <c r="M2288" i="8"/>
  <c r="M2289" i="8"/>
  <c r="M2290" i="8"/>
  <c r="M2291" i="8"/>
  <c r="M2292" i="8"/>
  <c r="M2293" i="8"/>
  <c r="M2294" i="8"/>
  <c r="M2295" i="8"/>
  <c r="M2296" i="8"/>
  <c r="M2297" i="8"/>
  <c r="M2298" i="8"/>
  <c r="M2299" i="8"/>
  <c r="M2300" i="8"/>
  <c r="M2301" i="8"/>
  <c r="M2302" i="8"/>
  <c r="M2303" i="8"/>
  <c r="M2304" i="8"/>
  <c r="M2305" i="8"/>
  <c r="M2306" i="8"/>
  <c r="M2307" i="8"/>
  <c r="M2308" i="8"/>
  <c r="M2309" i="8"/>
  <c r="M2310" i="8"/>
  <c r="M2311" i="8"/>
  <c r="M2312" i="8"/>
  <c r="M2313" i="8"/>
  <c r="M2314" i="8"/>
  <c r="M2315" i="8"/>
  <c r="M2316" i="8"/>
  <c r="M2317" i="8"/>
  <c r="M2318" i="8"/>
  <c r="M2319" i="8"/>
  <c r="M2320" i="8"/>
  <c r="M2321" i="8"/>
  <c r="M2322" i="8"/>
  <c r="M2323" i="8"/>
  <c r="M2324" i="8"/>
  <c r="M2325" i="8"/>
  <c r="M2326" i="8"/>
  <c r="M2327" i="8"/>
  <c r="M2328" i="8"/>
  <c r="M2329" i="8"/>
  <c r="M2330" i="8"/>
  <c r="M2331" i="8"/>
  <c r="M2332" i="8"/>
  <c r="M2333" i="8"/>
  <c r="M2334" i="8"/>
  <c r="M2335" i="8"/>
  <c r="M2336" i="8"/>
  <c r="M2337" i="8"/>
  <c r="M2338" i="8"/>
  <c r="M2339" i="8"/>
  <c r="M2340" i="8"/>
  <c r="M2341" i="8"/>
  <c r="M2342" i="8"/>
  <c r="M2343" i="8"/>
  <c r="M2344" i="8"/>
  <c r="M2345" i="8"/>
  <c r="M2346" i="8"/>
  <c r="M2347" i="8"/>
  <c r="M2348" i="8"/>
  <c r="M2349" i="8"/>
  <c r="M2350" i="8"/>
  <c r="M2351" i="8"/>
  <c r="M2352" i="8"/>
  <c r="M2353" i="8"/>
  <c r="M2354" i="8"/>
  <c r="M2355" i="8"/>
  <c r="M2356" i="8"/>
  <c r="M2357" i="8"/>
  <c r="M2358" i="8"/>
  <c r="M2359" i="8"/>
  <c r="M2360" i="8"/>
  <c r="M2361" i="8"/>
  <c r="M2362" i="8"/>
  <c r="M2363" i="8"/>
  <c r="M2364" i="8"/>
  <c r="M2365" i="8"/>
  <c r="M2366" i="8"/>
  <c r="M2367" i="8"/>
  <c r="M2368" i="8"/>
  <c r="M2369" i="8"/>
  <c r="M2370" i="8"/>
  <c r="M2371" i="8"/>
  <c r="M2372" i="8"/>
  <c r="M2373" i="8"/>
  <c r="M2374" i="8"/>
  <c r="M2375" i="8"/>
  <c r="M2376" i="8"/>
  <c r="M2377" i="8"/>
  <c r="M2378" i="8"/>
  <c r="M2379" i="8"/>
  <c r="M2380" i="8"/>
  <c r="M2381" i="8"/>
  <c r="M2382" i="8"/>
  <c r="M2383" i="8"/>
  <c r="M2384" i="8"/>
  <c r="M2385" i="8"/>
  <c r="M2386" i="8"/>
  <c r="M2387" i="8"/>
  <c r="M2388" i="8"/>
  <c r="M2389" i="8"/>
  <c r="M2390" i="8"/>
  <c r="M2391" i="8"/>
  <c r="M2392" i="8"/>
  <c r="M2393" i="8"/>
  <c r="M2394" i="8"/>
  <c r="M2395" i="8"/>
  <c r="M2396" i="8"/>
  <c r="M2397" i="8"/>
  <c r="M2398" i="8"/>
  <c r="M2399" i="8"/>
  <c r="M2400" i="8"/>
  <c r="M2401" i="8"/>
  <c r="M2402" i="8"/>
  <c r="M2403" i="8"/>
  <c r="M2404" i="8"/>
  <c r="M2405" i="8"/>
  <c r="M2406" i="8"/>
  <c r="M2407" i="8"/>
  <c r="M2408" i="8"/>
  <c r="M2409" i="8"/>
  <c r="M2410" i="8"/>
  <c r="M2411" i="8"/>
  <c r="M2412" i="8"/>
  <c r="M2413" i="8"/>
  <c r="M2414" i="8"/>
  <c r="M2415" i="8"/>
  <c r="M2416" i="8"/>
  <c r="M2417" i="8"/>
  <c r="M2418" i="8"/>
  <c r="M2419" i="8"/>
  <c r="M2420" i="8"/>
  <c r="M2421" i="8"/>
  <c r="M2422" i="8"/>
  <c r="M2423" i="8"/>
  <c r="M2424" i="8"/>
  <c r="M2425" i="8"/>
  <c r="M2426" i="8"/>
  <c r="M2427" i="8"/>
  <c r="M2428" i="8"/>
  <c r="M2429" i="8"/>
  <c r="M2430" i="8"/>
  <c r="M2431" i="8"/>
  <c r="M2432" i="8"/>
  <c r="M2433" i="8"/>
  <c r="M2434" i="8"/>
  <c r="M2435" i="8"/>
  <c r="M2436" i="8"/>
  <c r="M2437" i="8"/>
  <c r="M2438" i="8"/>
  <c r="M2439" i="8"/>
  <c r="M2440" i="8"/>
  <c r="M2441" i="8"/>
  <c r="M2442" i="8"/>
  <c r="M2443" i="8"/>
  <c r="M2444" i="8"/>
  <c r="M2445" i="8"/>
  <c r="M2446" i="8"/>
  <c r="M2447" i="8"/>
  <c r="M2448" i="8"/>
  <c r="M2449" i="8"/>
  <c r="M2450" i="8"/>
  <c r="M2451" i="8"/>
  <c r="M2452" i="8"/>
  <c r="M2453" i="8"/>
  <c r="M2454" i="8"/>
  <c r="M2455" i="8"/>
  <c r="M2456" i="8"/>
  <c r="M2457" i="8"/>
  <c r="M2458" i="8"/>
  <c r="M2459" i="8"/>
  <c r="M2460" i="8"/>
  <c r="M2461" i="8"/>
  <c r="M2462" i="8"/>
  <c r="M2463" i="8"/>
  <c r="M2464" i="8"/>
  <c r="M2465" i="8"/>
  <c r="M2466" i="8"/>
  <c r="M2467" i="8"/>
  <c r="M2468" i="8"/>
  <c r="M2469" i="8"/>
  <c r="M2470" i="8"/>
  <c r="M2471" i="8"/>
  <c r="M2472" i="8"/>
  <c r="M2473" i="8"/>
  <c r="M2474" i="8"/>
  <c r="M2475" i="8"/>
  <c r="M2476" i="8"/>
  <c r="M2477" i="8"/>
  <c r="M2478" i="8"/>
  <c r="M2479" i="8"/>
  <c r="M2480" i="8"/>
  <c r="M2481" i="8"/>
  <c r="M2482" i="8"/>
  <c r="M2483" i="8"/>
  <c r="M2484" i="8"/>
  <c r="M2485" i="8"/>
  <c r="M2486" i="8"/>
  <c r="M2487" i="8"/>
  <c r="M2488" i="8"/>
  <c r="M2489" i="8"/>
  <c r="M2490" i="8"/>
  <c r="M2491" i="8"/>
  <c r="M2492" i="8"/>
  <c r="M2493" i="8"/>
  <c r="M2494" i="8"/>
  <c r="M2495" i="8"/>
  <c r="M2496" i="8"/>
  <c r="M2497" i="8"/>
  <c r="M2498" i="8"/>
  <c r="M2499" i="8"/>
  <c r="M2500" i="8"/>
  <c r="M2501" i="8"/>
  <c r="M2502" i="8"/>
  <c r="M2503" i="8"/>
  <c r="M2504" i="8"/>
  <c r="M2505" i="8"/>
  <c r="M2506" i="8"/>
  <c r="M2507" i="8"/>
  <c r="M2508" i="8"/>
  <c r="M2509" i="8"/>
  <c r="M2510" i="8"/>
  <c r="M2511" i="8"/>
  <c r="M2512" i="8"/>
  <c r="M2513" i="8"/>
  <c r="M2514" i="8"/>
  <c r="M2515" i="8"/>
  <c r="M2516" i="8"/>
  <c r="M2517" i="8"/>
  <c r="M2518" i="8"/>
  <c r="M2519" i="8"/>
  <c r="M2520" i="8"/>
  <c r="M2521" i="8"/>
  <c r="M2522" i="8"/>
  <c r="M2523" i="8"/>
  <c r="M2524" i="8"/>
  <c r="M2525" i="8"/>
  <c r="M2526" i="8"/>
  <c r="M2527" i="8"/>
  <c r="M2528" i="8"/>
  <c r="M2529" i="8"/>
  <c r="M2530" i="8"/>
  <c r="M2531" i="8"/>
  <c r="M2532" i="8"/>
  <c r="M2533" i="8"/>
  <c r="M2534" i="8"/>
  <c r="M2535" i="8"/>
  <c r="M2536" i="8"/>
  <c r="M2537" i="8"/>
  <c r="M2538" i="8"/>
  <c r="M2539" i="8"/>
  <c r="M2540" i="8"/>
  <c r="M2541" i="8"/>
  <c r="M2542" i="8"/>
  <c r="M2543" i="8"/>
  <c r="M2544" i="8"/>
  <c r="M2545" i="8"/>
  <c r="M2546" i="8"/>
  <c r="M2547" i="8"/>
  <c r="M2548" i="8"/>
  <c r="M2549" i="8"/>
  <c r="M2550" i="8"/>
  <c r="M2551" i="8"/>
  <c r="M2552" i="8"/>
  <c r="M2553" i="8"/>
  <c r="M2554" i="8"/>
  <c r="M2555" i="8"/>
  <c r="M2556" i="8"/>
  <c r="M2557" i="8"/>
  <c r="M2558" i="8"/>
  <c r="M2559" i="8"/>
  <c r="M2560" i="8"/>
  <c r="M2561" i="8"/>
  <c r="M2562" i="8"/>
  <c r="M2563" i="8"/>
  <c r="M2564" i="8"/>
  <c r="M2565" i="8"/>
  <c r="M2566" i="8"/>
  <c r="M2567" i="8"/>
  <c r="M2568" i="8"/>
  <c r="M2569" i="8"/>
  <c r="M2570" i="8"/>
  <c r="M2571" i="8"/>
  <c r="M2572" i="8"/>
  <c r="M2573" i="8"/>
  <c r="M2574" i="8"/>
  <c r="M2575" i="8"/>
  <c r="M2576" i="8"/>
  <c r="M2577" i="8"/>
  <c r="M2578" i="8"/>
  <c r="M2579" i="8"/>
  <c r="M2580" i="8"/>
  <c r="M2581" i="8"/>
  <c r="M2582" i="8"/>
  <c r="M2583" i="8"/>
  <c r="M2584" i="8"/>
  <c r="M2585" i="8"/>
  <c r="M2586" i="8"/>
  <c r="M2587" i="8"/>
  <c r="M2588" i="8"/>
  <c r="M2589" i="8"/>
  <c r="M2590" i="8"/>
  <c r="M2591" i="8"/>
  <c r="M2592" i="8"/>
  <c r="M2593" i="8"/>
  <c r="M2594" i="8"/>
  <c r="M2595" i="8"/>
  <c r="M2596" i="8"/>
  <c r="M2597" i="8"/>
  <c r="M2598" i="8"/>
  <c r="M2599" i="8"/>
  <c r="M2600" i="8"/>
  <c r="M2601" i="8"/>
  <c r="M2602" i="8"/>
  <c r="M2603" i="8"/>
  <c r="M2604" i="8"/>
  <c r="M2605" i="8"/>
  <c r="M2606" i="8"/>
  <c r="M2607" i="8"/>
  <c r="M2608" i="8"/>
  <c r="M2609" i="8"/>
  <c r="M2610" i="8"/>
  <c r="M2611" i="8"/>
  <c r="M2612" i="8"/>
  <c r="M2613" i="8"/>
  <c r="M2614" i="8"/>
  <c r="M2615" i="8"/>
  <c r="M2616" i="8"/>
  <c r="M2617" i="8"/>
  <c r="M2618" i="8"/>
  <c r="M2619" i="8"/>
  <c r="M2620" i="8"/>
  <c r="M2621" i="8"/>
  <c r="M2622" i="8"/>
  <c r="M2623" i="8"/>
  <c r="M2624" i="8"/>
  <c r="M2625" i="8"/>
  <c r="M2626" i="8"/>
  <c r="M2627" i="8"/>
  <c r="M2628" i="8"/>
  <c r="M2629" i="8"/>
  <c r="M2630" i="8"/>
  <c r="M2631" i="8"/>
  <c r="M2632" i="8"/>
  <c r="M2633" i="8"/>
  <c r="M2634" i="8"/>
  <c r="M2635" i="8"/>
  <c r="M2636" i="8"/>
  <c r="M2637" i="8"/>
  <c r="M2638" i="8"/>
  <c r="M2639" i="8"/>
  <c r="M2640" i="8"/>
  <c r="M2641" i="8"/>
  <c r="M2642" i="8"/>
  <c r="M2643" i="8"/>
  <c r="M2644" i="8"/>
  <c r="M2645" i="8"/>
  <c r="M2646" i="8"/>
  <c r="M2647" i="8"/>
  <c r="M2648" i="8"/>
  <c r="M2649" i="8"/>
  <c r="M2650" i="8"/>
  <c r="M2651" i="8"/>
  <c r="M2652" i="8"/>
  <c r="M2653" i="8"/>
  <c r="M2654" i="8"/>
  <c r="M2655" i="8"/>
  <c r="M2656" i="8"/>
  <c r="M2657" i="8"/>
  <c r="M2658" i="8"/>
  <c r="M2659" i="8"/>
  <c r="M2660" i="8"/>
  <c r="M2661" i="8"/>
  <c r="M2662" i="8"/>
  <c r="M2663" i="8"/>
  <c r="M2664" i="8"/>
  <c r="M2665" i="8"/>
  <c r="M2666" i="8"/>
  <c r="M2667" i="8"/>
  <c r="M2668" i="8"/>
  <c r="M2669" i="8"/>
  <c r="M2670" i="8"/>
  <c r="M2671" i="8"/>
  <c r="M2672" i="8"/>
  <c r="M2673" i="8"/>
  <c r="M2674" i="8"/>
  <c r="M2675" i="8"/>
  <c r="M2676" i="8"/>
  <c r="M2677" i="8"/>
  <c r="M2678" i="8"/>
  <c r="M2679" i="8"/>
  <c r="M2680" i="8"/>
  <c r="M2681" i="8"/>
  <c r="M2682" i="8"/>
  <c r="M2683" i="8"/>
  <c r="M2684" i="8"/>
  <c r="M2685" i="8"/>
  <c r="M2686" i="8"/>
  <c r="M2687" i="8"/>
  <c r="M2688" i="8"/>
  <c r="M2689" i="8"/>
  <c r="M2690" i="8"/>
  <c r="M2691" i="8"/>
  <c r="M2692" i="8"/>
  <c r="M2693" i="8"/>
  <c r="M2694" i="8"/>
  <c r="M2695" i="8"/>
  <c r="M2696" i="8"/>
  <c r="M2697" i="8"/>
  <c r="M2698" i="8"/>
  <c r="M2699" i="8"/>
  <c r="M2700" i="8"/>
  <c r="M2701" i="8"/>
  <c r="M2702" i="8"/>
  <c r="M2703" i="8"/>
  <c r="M2704" i="8"/>
  <c r="M2705" i="8"/>
  <c r="M2706" i="8"/>
  <c r="M2707" i="8"/>
  <c r="M2708" i="8"/>
  <c r="M2709" i="8"/>
  <c r="M2710" i="8"/>
  <c r="M2711" i="8"/>
  <c r="M2712" i="8"/>
  <c r="M2713" i="8"/>
  <c r="M2714" i="8"/>
  <c r="M2715" i="8"/>
  <c r="M2716" i="8"/>
  <c r="M2717" i="8"/>
  <c r="M2718" i="8"/>
  <c r="M2719" i="8"/>
  <c r="M2720" i="8"/>
  <c r="M2721" i="8"/>
  <c r="M2722" i="8"/>
  <c r="M2723" i="8"/>
  <c r="M2724" i="8"/>
  <c r="M2725" i="8"/>
  <c r="M2726" i="8"/>
  <c r="M2727" i="8"/>
  <c r="M2728" i="8"/>
  <c r="M2729" i="8"/>
  <c r="M2730" i="8"/>
  <c r="M2731" i="8"/>
  <c r="M2732" i="8"/>
  <c r="M2733" i="8"/>
  <c r="M2734" i="8"/>
  <c r="M2735" i="8"/>
  <c r="M2736" i="8"/>
  <c r="M2737" i="8"/>
  <c r="M2738" i="8"/>
  <c r="M2739" i="8"/>
  <c r="M2740" i="8"/>
  <c r="M2741" i="8"/>
  <c r="M2742" i="8"/>
  <c r="M2743" i="8"/>
  <c r="M2744" i="8"/>
  <c r="M2745" i="8"/>
  <c r="M2746" i="8"/>
  <c r="M2747" i="8"/>
  <c r="M2748" i="8"/>
  <c r="M2749" i="8"/>
  <c r="M2750" i="8"/>
  <c r="M2751" i="8"/>
  <c r="M2752" i="8"/>
  <c r="M2753" i="8"/>
  <c r="M2754" i="8"/>
  <c r="M2755" i="8"/>
  <c r="M2756" i="8"/>
  <c r="M2757" i="8"/>
  <c r="M2758" i="8"/>
  <c r="M2759" i="8"/>
  <c r="M2760" i="8"/>
  <c r="M2761" i="8"/>
  <c r="M2762" i="8"/>
  <c r="M2763" i="8"/>
  <c r="M2764" i="8"/>
  <c r="M2765" i="8"/>
  <c r="M2766" i="8"/>
  <c r="M2767" i="8"/>
  <c r="M2768" i="8"/>
  <c r="M2769" i="8"/>
  <c r="M2770" i="8"/>
  <c r="M2771" i="8"/>
  <c r="M2772" i="8"/>
  <c r="M2773" i="8"/>
  <c r="M2774" i="8"/>
  <c r="M2775" i="8"/>
  <c r="M2776" i="8"/>
  <c r="M2777" i="8"/>
  <c r="M2778" i="8"/>
  <c r="M2779" i="8"/>
  <c r="M2780" i="8"/>
  <c r="M2781" i="8"/>
  <c r="M2782" i="8"/>
  <c r="M2783" i="8"/>
  <c r="M2784" i="8"/>
  <c r="M2785" i="8"/>
  <c r="M2786" i="8"/>
  <c r="M2787" i="8"/>
  <c r="M2788" i="8"/>
  <c r="M2789" i="8"/>
  <c r="M2790" i="8"/>
  <c r="M2791" i="8"/>
  <c r="M2792" i="8"/>
  <c r="M2793" i="8"/>
  <c r="M2794" i="8"/>
  <c r="M2795" i="8"/>
  <c r="M2796" i="8"/>
  <c r="M2797" i="8"/>
  <c r="M2798" i="8"/>
  <c r="M2799" i="8"/>
  <c r="M2800" i="8"/>
  <c r="M2801" i="8"/>
  <c r="M2802" i="8"/>
  <c r="M2803" i="8"/>
  <c r="M2804" i="8"/>
  <c r="M2805" i="8"/>
  <c r="M2806" i="8"/>
  <c r="M2807" i="8"/>
  <c r="M2808" i="8"/>
  <c r="M2809" i="8"/>
  <c r="M2810" i="8"/>
  <c r="M2811" i="8"/>
  <c r="M2812" i="8"/>
  <c r="M2813" i="8"/>
  <c r="M2814" i="8"/>
  <c r="M2815" i="8"/>
  <c r="M2816" i="8"/>
  <c r="M2817" i="8"/>
  <c r="M2818" i="8"/>
  <c r="M2819" i="8"/>
  <c r="M2820" i="8"/>
  <c r="M2821" i="8"/>
  <c r="M2822" i="8"/>
  <c r="M2823" i="8"/>
  <c r="M2824" i="8"/>
  <c r="M2825" i="8"/>
  <c r="M2826" i="8"/>
  <c r="M2827" i="8"/>
  <c r="M2828" i="8"/>
  <c r="M2829" i="8"/>
  <c r="M2830" i="8"/>
  <c r="M2831" i="8"/>
  <c r="M2832" i="8"/>
  <c r="M2833" i="8"/>
  <c r="M2834" i="8"/>
  <c r="M2835" i="8"/>
  <c r="M2836" i="8"/>
  <c r="M2837" i="8"/>
  <c r="M2838" i="8"/>
  <c r="M2839" i="8"/>
  <c r="M2840" i="8"/>
  <c r="M2841" i="8"/>
  <c r="M2842" i="8"/>
  <c r="M2843" i="8"/>
  <c r="M2844" i="8"/>
  <c r="M2845" i="8"/>
  <c r="M2846" i="8"/>
  <c r="M2847" i="8"/>
  <c r="M2848" i="8"/>
  <c r="M2849" i="8"/>
  <c r="M2850" i="8"/>
  <c r="M2851" i="8"/>
  <c r="M2852" i="8"/>
  <c r="M2853" i="8"/>
  <c r="M2854" i="8"/>
  <c r="M2855" i="8"/>
  <c r="M2856" i="8"/>
  <c r="M2857" i="8"/>
  <c r="M2858" i="8"/>
  <c r="M2859" i="8"/>
  <c r="M2860" i="8"/>
  <c r="M2861" i="8"/>
  <c r="M2862" i="8"/>
  <c r="M2863" i="8"/>
  <c r="M2864" i="8"/>
  <c r="M2865" i="8"/>
  <c r="M2866" i="8"/>
  <c r="M2867" i="8"/>
  <c r="M2868" i="8"/>
  <c r="M2869" i="8"/>
  <c r="M2870" i="8"/>
  <c r="M2871" i="8"/>
  <c r="M2872" i="8"/>
  <c r="M2873" i="8"/>
  <c r="M2874" i="8"/>
  <c r="M2875" i="8"/>
  <c r="M2876" i="8"/>
  <c r="M2877" i="8"/>
  <c r="M2878" i="8"/>
  <c r="M2879" i="8"/>
  <c r="M2880" i="8"/>
  <c r="M2881" i="8"/>
  <c r="M2882" i="8"/>
  <c r="M2883" i="8"/>
  <c r="M2884" i="8"/>
  <c r="M2885" i="8"/>
  <c r="M2886" i="8"/>
  <c r="M2887" i="8"/>
  <c r="M2888" i="8"/>
  <c r="M2889" i="8"/>
  <c r="M2890" i="8"/>
  <c r="M2891" i="8"/>
  <c r="M2892" i="8"/>
  <c r="M2893" i="8"/>
  <c r="M2894" i="8"/>
  <c r="M2895" i="8"/>
  <c r="M2896" i="8"/>
  <c r="M2897" i="8"/>
  <c r="M2898" i="8"/>
  <c r="M2899" i="8"/>
  <c r="M2900" i="8"/>
  <c r="M2901" i="8"/>
  <c r="M2902" i="8"/>
  <c r="M2903" i="8"/>
  <c r="M2904" i="8"/>
  <c r="M2905" i="8"/>
  <c r="M2906" i="8"/>
  <c r="M2907" i="8"/>
  <c r="M2908" i="8"/>
  <c r="M2909" i="8"/>
  <c r="M2910" i="8"/>
  <c r="M2911" i="8"/>
  <c r="M2912" i="8"/>
  <c r="M2913" i="8"/>
  <c r="M2914" i="8"/>
  <c r="M2915" i="8"/>
  <c r="M2916" i="8"/>
  <c r="M2917" i="8"/>
  <c r="M2918" i="8"/>
  <c r="M2919" i="8"/>
  <c r="M2920" i="8"/>
  <c r="M2921" i="8"/>
  <c r="M2922" i="8"/>
  <c r="M2923" i="8"/>
  <c r="M2924" i="8"/>
  <c r="M2925" i="8"/>
  <c r="M2926" i="8"/>
  <c r="M2927" i="8"/>
  <c r="M2928" i="8"/>
  <c r="M2929" i="8"/>
  <c r="M2930" i="8"/>
  <c r="M2931" i="8"/>
  <c r="M2932" i="8"/>
  <c r="M2933" i="8"/>
  <c r="M2934" i="8"/>
  <c r="M2935" i="8"/>
  <c r="M2936" i="8"/>
  <c r="M2937" i="8"/>
  <c r="M2938" i="8"/>
  <c r="M2939" i="8"/>
  <c r="M2940" i="8"/>
  <c r="M2941" i="8"/>
  <c r="M2942" i="8"/>
  <c r="M2943" i="8"/>
  <c r="M2944" i="8"/>
  <c r="M2945" i="8"/>
  <c r="M2946" i="8"/>
  <c r="M2947" i="8"/>
  <c r="M2948" i="8"/>
  <c r="M2949" i="8"/>
  <c r="M2950" i="8"/>
  <c r="M2951" i="8"/>
  <c r="M2952" i="8"/>
  <c r="M2953" i="8"/>
  <c r="M2954" i="8"/>
  <c r="M2955" i="8"/>
  <c r="M2956" i="8"/>
  <c r="M2957" i="8"/>
  <c r="M2958" i="8"/>
  <c r="M2959" i="8"/>
  <c r="M2960" i="8"/>
  <c r="M2961" i="8"/>
  <c r="M2962" i="8"/>
  <c r="M2963" i="8"/>
  <c r="M2964" i="8"/>
  <c r="M2965" i="8"/>
  <c r="M2966" i="8"/>
  <c r="M2967" i="8"/>
  <c r="M2968" i="8"/>
  <c r="M2969" i="8"/>
  <c r="M2970" i="8"/>
  <c r="M2971" i="8"/>
  <c r="M2972" i="8"/>
  <c r="M2973" i="8"/>
  <c r="M2974" i="8"/>
  <c r="M2975" i="8"/>
  <c r="M2976" i="8"/>
  <c r="M2977" i="8"/>
  <c r="M2978" i="8"/>
  <c r="M2979" i="8"/>
  <c r="M2980" i="8"/>
  <c r="M2981" i="8"/>
  <c r="M2982" i="8"/>
  <c r="M2983" i="8"/>
  <c r="M2984" i="8"/>
  <c r="M2985" i="8"/>
  <c r="M2986" i="8"/>
  <c r="M2987" i="8"/>
  <c r="M2988" i="8"/>
  <c r="M2989" i="8"/>
  <c r="M2990" i="8"/>
  <c r="M2991" i="8"/>
  <c r="M2992" i="8"/>
  <c r="M2993" i="8"/>
  <c r="M2994" i="8"/>
  <c r="M2995" i="8"/>
  <c r="M2996" i="8"/>
  <c r="M2997" i="8"/>
  <c r="M2998" i="8"/>
  <c r="M2999" i="8"/>
  <c r="M3000" i="8"/>
  <c r="M3001" i="8"/>
  <c r="M3002" i="8"/>
  <c r="M3003" i="8"/>
  <c r="M3004" i="8"/>
  <c r="M3005" i="8"/>
  <c r="M3006" i="8"/>
  <c r="M3007" i="8"/>
  <c r="M3008" i="8"/>
  <c r="M3009" i="8"/>
  <c r="M3010" i="8"/>
  <c r="M3011" i="8"/>
  <c r="M3012" i="8"/>
  <c r="M3013" i="8"/>
  <c r="M3014" i="8"/>
  <c r="M3015" i="8"/>
  <c r="M3016" i="8"/>
  <c r="M23" i="8"/>
  <c r="M24" i="8"/>
  <c r="M22" i="8"/>
  <c r="K23" i="8"/>
  <c r="K24" i="8"/>
  <c r="K22"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26" i="8"/>
  <c r="K27" i="8"/>
  <c r="K28" i="8"/>
  <c r="K29" i="8"/>
  <c r="K30" i="8"/>
  <c r="K25" i="8"/>
  <c r="AK6" i="8" l="1"/>
  <c r="H53" i="9" l="1"/>
  <c r="H54" i="9"/>
  <c r="H55" i="9"/>
  <c r="H56" i="9"/>
  <c r="H57" i="9"/>
  <c r="H58" i="9"/>
  <c r="H59" i="9"/>
  <c r="H60" i="9"/>
  <c r="H61" i="9"/>
  <c r="H62" i="9"/>
  <c r="H63" i="9"/>
  <c r="H64" i="9"/>
  <c r="H65" i="9"/>
  <c r="H66" i="9"/>
  <c r="H67" i="9"/>
  <c r="H68" i="9"/>
  <c r="H69" i="9"/>
  <c r="H70" i="9"/>
  <c r="H71" i="9"/>
  <c r="G53" i="9"/>
  <c r="G54" i="9"/>
  <c r="G55" i="9"/>
  <c r="G56" i="9"/>
  <c r="G57" i="9"/>
  <c r="G58" i="9"/>
  <c r="G59" i="9"/>
  <c r="G60" i="9"/>
  <c r="G61" i="9"/>
  <c r="G62" i="9"/>
  <c r="G63" i="9"/>
  <c r="G64" i="9"/>
  <c r="G65" i="9"/>
  <c r="G66" i="9"/>
  <c r="G67" i="9"/>
  <c r="G68" i="9"/>
  <c r="G69" i="9"/>
  <c r="G70" i="9"/>
  <c r="E52" i="9"/>
  <c r="C4" i="8"/>
  <c r="C101" i="8" l="1"/>
  <c r="G71" i="9"/>
  <c r="H52" i="9"/>
  <c r="G52" i="9"/>
  <c r="V40" i="1" l="1"/>
  <c r="W40" i="1"/>
  <c r="X40" i="1"/>
  <c r="Y40" i="1"/>
  <c r="V41" i="1"/>
  <c r="W41" i="1"/>
  <c r="X41" i="1"/>
  <c r="Y41" i="1"/>
  <c r="V42" i="1"/>
  <c r="W42" i="1"/>
  <c r="X42" i="1"/>
  <c r="Y42" i="1"/>
  <c r="V43" i="1"/>
  <c r="W43" i="1"/>
  <c r="X43" i="1"/>
  <c r="Y43" i="1"/>
  <c r="V44" i="1"/>
  <c r="W44" i="1"/>
  <c r="X44" i="1"/>
  <c r="Y44" i="1"/>
  <c r="V45" i="1"/>
  <c r="W45" i="1"/>
  <c r="X45" i="1"/>
  <c r="Y45" i="1"/>
  <c r="V46" i="1"/>
  <c r="W46" i="1"/>
  <c r="X46" i="1"/>
  <c r="Y46" i="1"/>
  <c r="V47" i="1"/>
  <c r="W47" i="1"/>
  <c r="X47" i="1"/>
  <c r="Y47" i="1"/>
  <c r="V48" i="1"/>
  <c r="W48" i="1"/>
  <c r="X48" i="1"/>
  <c r="Y48" i="1"/>
  <c r="V49" i="1"/>
  <c r="W49" i="1"/>
  <c r="X49" i="1"/>
  <c r="Y49" i="1"/>
  <c r="V50" i="1"/>
  <c r="W50" i="1"/>
  <c r="X50" i="1"/>
  <c r="Y50" i="1"/>
  <c r="V51" i="1"/>
  <c r="W51" i="1"/>
  <c r="X51" i="1"/>
  <c r="Y51" i="1"/>
  <c r="V52" i="1"/>
  <c r="W52" i="1"/>
  <c r="X52" i="1"/>
  <c r="Y52" i="1"/>
  <c r="V53" i="1"/>
  <c r="W53" i="1"/>
  <c r="X53" i="1"/>
  <c r="Y53" i="1"/>
  <c r="V54" i="1"/>
  <c r="W54" i="1"/>
  <c r="X54" i="1"/>
  <c r="Y54" i="1"/>
  <c r="V55" i="1"/>
  <c r="W55" i="1"/>
  <c r="X55" i="1"/>
  <c r="Y55" i="1"/>
  <c r="V56" i="1"/>
  <c r="W56" i="1"/>
  <c r="X56" i="1"/>
  <c r="Y56" i="1"/>
  <c r="V57" i="1"/>
  <c r="W57" i="1"/>
  <c r="X57" i="1"/>
  <c r="Y57" i="1"/>
  <c r="V58" i="1"/>
  <c r="W58" i="1"/>
  <c r="X58" i="1"/>
  <c r="Y58" i="1"/>
  <c r="V59" i="1"/>
  <c r="W59" i="1"/>
  <c r="X59" i="1"/>
  <c r="Y59" i="1"/>
  <c r="V60" i="1"/>
  <c r="W60" i="1"/>
  <c r="X60" i="1"/>
  <c r="Y60" i="1"/>
  <c r="V61" i="1"/>
  <c r="W61" i="1"/>
  <c r="X61" i="1"/>
  <c r="Y61" i="1"/>
  <c r="V62" i="1"/>
  <c r="W62" i="1"/>
  <c r="X62" i="1"/>
  <c r="Y62" i="1"/>
  <c r="V63" i="1"/>
  <c r="W63" i="1"/>
  <c r="X63" i="1"/>
  <c r="Y63" i="1"/>
  <c r="V64" i="1"/>
  <c r="W64" i="1"/>
  <c r="X64" i="1"/>
  <c r="Y64" i="1"/>
  <c r="V65" i="1"/>
  <c r="W65" i="1"/>
  <c r="X65" i="1"/>
  <c r="Y65" i="1"/>
  <c r="V66" i="1"/>
  <c r="W66" i="1"/>
  <c r="X66" i="1"/>
  <c r="Y66" i="1"/>
  <c r="V67" i="1"/>
  <c r="W67" i="1"/>
  <c r="X67" i="1"/>
  <c r="Y67" i="1"/>
  <c r="V68" i="1"/>
  <c r="W68" i="1"/>
  <c r="X68" i="1"/>
  <c r="Y68" i="1"/>
  <c r="V69" i="1"/>
  <c r="W69" i="1"/>
  <c r="X69" i="1"/>
  <c r="Y69" i="1"/>
  <c r="V70" i="1"/>
  <c r="W70" i="1"/>
  <c r="X70" i="1"/>
  <c r="Y70" i="1"/>
  <c r="V71" i="1"/>
  <c r="W71" i="1"/>
  <c r="X71" i="1"/>
  <c r="Y71" i="1"/>
  <c r="V72" i="1"/>
  <c r="W72" i="1"/>
  <c r="X72" i="1"/>
  <c r="Y72" i="1"/>
  <c r="V73" i="1"/>
  <c r="W73" i="1"/>
  <c r="X73" i="1"/>
  <c r="Y73" i="1"/>
  <c r="V74" i="1"/>
  <c r="W74" i="1"/>
  <c r="X74" i="1"/>
  <c r="Y74" i="1"/>
  <c r="V75" i="1"/>
  <c r="W75" i="1"/>
  <c r="X75" i="1"/>
  <c r="Y75" i="1"/>
  <c r="V76" i="1"/>
  <c r="W76" i="1"/>
  <c r="X76" i="1"/>
  <c r="Y76" i="1"/>
  <c r="V77" i="1"/>
  <c r="W77" i="1"/>
  <c r="X77" i="1"/>
  <c r="Y77" i="1"/>
  <c r="V78" i="1"/>
  <c r="W78" i="1"/>
  <c r="X78" i="1"/>
  <c r="Y78" i="1"/>
  <c r="V79" i="1"/>
  <c r="W79" i="1"/>
  <c r="X79" i="1"/>
  <c r="Y79" i="1"/>
  <c r="V80" i="1"/>
  <c r="W80" i="1"/>
  <c r="X80" i="1"/>
  <c r="Y80" i="1"/>
  <c r="V81" i="1"/>
  <c r="W81" i="1"/>
  <c r="X81" i="1"/>
  <c r="Y81" i="1"/>
  <c r="V82" i="1"/>
  <c r="W82" i="1"/>
  <c r="X82" i="1"/>
  <c r="Y82" i="1"/>
  <c r="V83" i="1"/>
  <c r="W83" i="1"/>
  <c r="X83" i="1"/>
  <c r="Y83" i="1"/>
  <c r="V84" i="1"/>
  <c r="W84" i="1"/>
  <c r="X84" i="1"/>
  <c r="Y84" i="1"/>
  <c r="V85" i="1"/>
  <c r="W85" i="1"/>
  <c r="X85" i="1"/>
  <c r="Y85" i="1"/>
  <c r="V86" i="1"/>
  <c r="W86" i="1"/>
  <c r="X86" i="1"/>
  <c r="Y86" i="1"/>
  <c r="V87" i="1"/>
  <c r="W87" i="1"/>
  <c r="X87" i="1"/>
  <c r="Y87" i="1"/>
  <c r="V88" i="1"/>
  <c r="W88" i="1"/>
  <c r="X88" i="1"/>
  <c r="Y88" i="1"/>
  <c r="V89" i="1"/>
  <c r="W89" i="1"/>
  <c r="X89" i="1"/>
  <c r="Y89" i="1"/>
  <c r="V90" i="1"/>
  <c r="W90" i="1"/>
  <c r="X90" i="1"/>
  <c r="Y90" i="1"/>
  <c r="V91" i="1"/>
  <c r="W91" i="1"/>
  <c r="X91" i="1"/>
  <c r="Y91" i="1"/>
  <c r="V92" i="1"/>
  <c r="W92" i="1"/>
  <c r="X92" i="1"/>
  <c r="Y92" i="1"/>
  <c r="V93" i="1"/>
  <c r="W93" i="1"/>
  <c r="X93" i="1"/>
  <c r="Y93" i="1"/>
  <c r="V94" i="1"/>
  <c r="W94" i="1"/>
  <c r="X94" i="1"/>
  <c r="Y94" i="1"/>
  <c r="V95" i="1"/>
  <c r="W95" i="1"/>
  <c r="X95" i="1"/>
  <c r="Y95" i="1"/>
  <c r="V96" i="1"/>
  <c r="AA96" i="1" s="1"/>
  <c r="AC96" i="1" s="1"/>
  <c r="W96" i="1"/>
  <c r="X96" i="1"/>
  <c r="Y96" i="1"/>
  <c r="V97" i="1"/>
  <c r="AA97" i="1" s="1"/>
  <c r="AC97" i="1" s="1"/>
  <c r="W97" i="1"/>
  <c r="X97" i="1"/>
  <c r="Y97" i="1"/>
  <c r="V98" i="1"/>
  <c r="AA98" i="1" s="1"/>
  <c r="AC98" i="1" s="1"/>
  <c r="W98" i="1"/>
  <c r="X98" i="1"/>
  <c r="Y98" i="1"/>
  <c r="V99" i="1"/>
  <c r="AA99" i="1" s="1"/>
  <c r="AC99" i="1" s="1"/>
  <c r="W99" i="1"/>
  <c r="X99" i="1"/>
  <c r="Y99" i="1"/>
  <c r="V100" i="1"/>
  <c r="AA100" i="1" s="1"/>
  <c r="AC100" i="1" s="1"/>
  <c r="W100" i="1"/>
  <c r="X100" i="1"/>
  <c r="Y100" i="1"/>
  <c r="V101" i="1"/>
  <c r="AA101" i="1" s="1"/>
  <c r="AC101" i="1" s="1"/>
  <c r="W101" i="1"/>
  <c r="X101" i="1"/>
  <c r="Y101" i="1"/>
  <c r="V102" i="1"/>
  <c r="AA102" i="1" s="1"/>
  <c r="AC102" i="1" s="1"/>
  <c r="W102" i="1"/>
  <c r="X102" i="1"/>
  <c r="Y102" i="1"/>
  <c r="V103" i="1"/>
  <c r="AA103" i="1" s="1"/>
  <c r="AC103" i="1" s="1"/>
  <c r="W103" i="1"/>
  <c r="X103" i="1"/>
  <c r="Y103" i="1"/>
  <c r="V104" i="1"/>
  <c r="AA104" i="1" s="1"/>
  <c r="AC104" i="1" s="1"/>
  <c r="W104" i="1"/>
  <c r="X104" i="1"/>
  <c r="Y104" i="1"/>
  <c r="V105" i="1"/>
  <c r="AA105" i="1" s="1"/>
  <c r="AC105" i="1" s="1"/>
  <c r="W105" i="1"/>
  <c r="X105" i="1"/>
  <c r="Y105" i="1"/>
  <c r="V106" i="1"/>
  <c r="AA106" i="1" s="1"/>
  <c r="AC106" i="1" s="1"/>
  <c r="W106" i="1"/>
  <c r="X106" i="1"/>
  <c r="Y106" i="1"/>
  <c r="V107" i="1"/>
  <c r="AA107" i="1" s="1"/>
  <c r="AC107" i="1" s="1"/>
  <c r="W107" i="1"/>
  <c r="X107" i="1"/>
  <c r="Y107" i="1"/>
  <c r="V108" i="1"/>
  <c r="AA108" i="1" s="1"/>
  <c r="AC108" i="1" s="1"/>
  <c r="W108" i="1"/>
  <c r="X108" i="1"/>
  <c r="Y108" i="1"/>
  <c r="V109" i="1"/>
  <c r="AA109" i="1" s="1"/>
  <c r="AC109" i="1" s="1"/>
  <c r="W109" i="1"/>
  <c r="X109" i="1"/>
  <c r="Y109" i="1"/>
  <c r="V110" i="1"/>
  <c r="AA110" i="1" s="1"/>
  <c r="AC110" i="1" s="1"/>
  <c r="W110" i="1"/>
  <c r="X110" i="1"/>
  <c r="Y110" i="1"/>
  <c r="V111" i="1"/>
  <c r="AA111" i="1" s="1"/>
  <c r="AC111" i="1" s="1"/>
  <c r="W111" i="1"/>
  <c r="X111" i="1"/>
  <c r="Y111" i="1"/>
  <c r="V112" i="1"/>
  <c r="AA112" i="1" s="1"/>
  <c r="AC112" i="1" s="1"/>
  <c r="W112" i="1"/>
  <c r="X112" i="1"/>
  <c r="Y112" i="1"/>
  <c r="V113" i="1"/>
  <c r="AA113" i="1" s="1"/>
  <c r="AC113" i="1" s="1"/>
  <c r="W113" i="1"/>
  <c r="X113" i="1"/>
  <c r="Y113" i="1"/>
  <c r="V114" i="1"/>
  <c r="AA114" i="1" s="1"/>
  <c r="AC114" i="1" s="1"/>
  <c r="W114" i="1"/>
  <c r="X114" i="1"/>
  <c r="Y114" i="1"/>
  <c r="V115" i="1"/>
  <c r="AA115" i="1" s="1"/>
  <c r="AC115" i="1" s="1"/>
  <c r="W115" i="1"/>
  <c r="X115" i="1"/>
  <c r="Y115" i="1"/>
  <c r="V116" i="1"/>
  <c r="AA116" i="1" s="1"/>
  <c r="AC116" i="1" s="1"/>
  <c r="W116" i="1"/>
  <c r="X116" i="1"/>
  <c r="Y116" i="1"/>
  <c r="V117" i="1"/>
  <c r="AA117" i="1" s="1"/>
  <c r="AC117" i="1" s="1"/>
  <c r="W117" i="1"/>
  <c r="X117" i="1"/>
  <c r="Y117" i="1"/>
  <c r="V118" i="1"/>
  <c r="AA118" i="1" s="1"/>
  <c r="AC118" i="1" s="1"/>
  <c r="W118" i="1"/>
  <c r="X118" i="1"/>
  <c r="Y118" i="1"/>
  <c r="Y39" i="1"/>
  <c r="W39" i="1"/>
  <c r="X39" i="1"/>
  <c r="V39" i="1"/>
  <c r="AA95" i="1" l="1"/>
  <c r="AC95" i="1" s="1"/>
  <c r="AA94" i="1"/>
  <c r="AC94" i="1" s="1"/>
  <c r="AA93" i="1"/>
  <c r="AC93" i="1" s="1"/>
  <c r="AA92" i="1"/>
  <c r="AC92" i="1" s="1"/>
  <c r="AA91" i="1"/>
  <c r="AC91" i="1" s="1"/>
  <c r="AA90" i="1"/>
  <c r="AC90" i="1" s="1"/>
  <c r="AA89" i="1"/>
  <c r="AC89" i="1" s="1"/>
  <c r="AA88" i="1"/>
  <c r="AC88" i="1" s="1"/>
  <c r="AA87" i="1"/>
  <c r="AC87" i="1" s="1"/>
  <c r="AA86" i="1"/>
  <c r="AC86" i="1" s="1"/>
  <c r="AA85" i="1"/>
  <c r="AC85" i="1" s="1"/>
  <c r="AA84" i="1"/>
  <c r="AC84" i="1" s="1"/>
  <c r="AA83" i="1"/>
  <c r="AC83" i="1" s="1"/>
  <c r="AA82" i="1"/>
  <c r="AC82" i="1" s="1"/>
  <c r="AA81" i="1"/>
  <c r="AC81" i="1" s="1"/>
  <c r="AA80" i="1"/>
  <c r="AC80" i="1" s="1"/>
  <c r="AA79" i="1"/>
  <c r="AC79" i="1" s="1"/>
  <c r="AA78" i="1"/>
  <c r="AC78" i="1" s="1"/>
  <c r="AA77" i="1"/>
  <c r="AC77" i="1" s="1"/>
  <c r="AA76" i="1"/>
  <c r="AC76" i="1" s="1"/>
  <c r="AA75" i="1"/>
  <c r="AC75" i="1" s="1"/>
  <c r="AA74" i="1"/>
  <c r="AC74" i="1" s="1"/>
  <c r="AA73" i="1"/>
  <c r="AC73" i="1" s="1"/>
  <c r="AA72" i="1"/>
  <c r="AC72" i="1" s="1"/>
  <c r="AA71" i="1"/>
  <c r="AC71" i="1" s="1"/>
  <c r="AA70" i="1"/>
  <c r="AC70" i="1" s="1"/>
  <c r="AA69" i="1"/>
  <c r="AC69" i="1" s="1"/>
  <c r="AA68" i="1"/>
  <c r="AC68" i="1" s="1"/>
  <c r="AA67" i="1"/>
  <c r="AC67" i="1" s="1"/>
  <c r="AA66" i="1"/>
  <c r="AC66" i="1" s="1"/>
  <c r="AA65" i="1"/>
  <c r="AC65" i="1" s="1"/>
  <c r="AA64" i="1"/>
  <c r="AC64" i="1" s="1"/>
  <c r="AA63" i="1"/>
  <c r="AC63" i="1" s="1"/>
  <c r="AA62" i="1"/>
  <c r="AC62" i="1" s="1"/>
  <c r="AA61" i="1"/>
  <c r="AC61" i="1" s="1"/>
  <c r="AA60" i="1"/>
  <c r="AC60" i="1" s="1"/>
  <c r="AA59" i="1"/>
  <c r="AC59" i="1" s="1"/>
  <c r="AA58" i="1"/>
  <c r="AC58" i="1" s="1"/>
  <c r="AA57" i="1"/>
  <c r="AC57" i="1" s="1"/>
  <c r="AA56" i="1"/>
  <c r="AC56" i="1" s="1"/>
  <c r="AA55" i="1"/>
  <c r="AC55" i="1" s="1"/>
  <c r="AA54" i="1"/>
  <c r="AC54" i="1" s="1"/>
  <c r="AA53" i="1"/>
  <c r="AC53" i="1" s="1"/>
  <c r="AA52" i="1"/>
  <c r="AC52" i="1" s="1"/>
  <c r="AA51" i="1"/>
  <c r="AC51" i="1" s="1"/>
  <c r="AA50" i="1"/>
  <c r="AC50" i="1" s="1"/>
  <c r="AA49" i="1"/>
  <c r="AC49" i="1" s="1"/>
  <c r="AA48" i="1"/>
  <c r="AC48" i="1" s="1"/>
  <c r="AA47" i="1"/>
  <c r="AC47" i="1" s="1"/>
  <c r="AA46" i="1"/>
  <c r="AC46" i="1" s="1"/>
  <c r="AA45" i="1"/>
  <c r="AC45" i="1" s="1"/>
  <c r="AA44" i="1"/>
  <c r="AC44" i="1" s="1"/>
  <c r="AA43" i="1"/>
  <c r="AC43" i="1" s="1"/>
  <c r="AA42" i="1"/>
  <c r="AC42" i="1" s="1"/>
  <c r="AA41" i="1"/>
  <c r="AC41" i="1" s="1"/>
  <c r="AA40" i="1"/>
  <c r="AC40" i="1" s="1"/>
  <c r="AA39" i="1"/>
  <c r="AC39" i="1" s="1"/>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27" i="8"/>
  <c r="G26" i="8"/>
  <c r="G25" i="8"/>
  <c r="G23" i="8"/>
  <c r="G24" i="8"/>
  <c r="G22" i="8"/>
  <c r="C77" i="8" l="1"/>
  <c r="C78" i="8"/>
  <c r="C79" i="8"/>
  <c r="C80" i="8"/>
  <c r="C81" i="8"/>
  <c r="C82" i="8"/>
  <c r="C83" i="8"/>
  <c r="C84" i="8"/>
  <c r="C85" i="8"/>
  <c r="C86" i="8"/>
  <c r="C87" i="8"/>
  <c r="C88" i="8"/>
  <c r="C89" i="8"/>
  <c r="C90" i="8"/>
  <c r="C91" i="8"/>
  <c r="C92" i="8"/>
  <c r="C93" i="8"/>
  <c r="C94" i="8"/>
  <c r="C95" i="8"/>
  <c r="C96" i="8"/>
  <c r="C97" i="8"/>
  <c r="C98" i="8"/>
  <c r="C99" i="8"/>
  <c r="C100" i="8"/>
  <c r="P101" i="8" l="1"/>
  <c r="R101" i="8"/>
  <c r="V101" i="8"/>
  <c r="Z101" i="8"/>
  <c r="AD101" i="8"/>
  <c r="AH101" i="8"/>
  <c r="AL101" i="8"/>
  <c r="AP101" i="8"/>
  <c r="AT101" i="8"/>
  <c r="AX101" i="8"/>
  <c r="BB101" i="8"/>
  <c r="BF101" i="8"/>
  <c r="BJ101" i="8"/>
  <c r="BN101" i="8"/>
  <c r="BR101" i="8"/>
  <c r="BV101" i="8"/>
  <c r="BZ101" i="8"/>
  <c r="CD101" i="8"/>
  <c r="CH101" i="8"/>
  <c r="CL101" i="8"/>
  <c r="CP101" i="8"/>
  <c r="CT101" i="8"/>
  <c r="CX101" i="8"/>
  <c r="DB101" i="8"/>
  <c r="DF101" i="8"/>
  <c r="DJ101" i="8"/>
  <c r="O101" i="8"/>
  <c r="T101" i="8"/>
  <c r="AB101" i="8"/>
  <c r="AN101" i="8"/>
  <c r="AV101" i="8"/>
  <c r="BD101" i="8"/>
  <c r="BL101" i="8"/>
  <c r="BT101" i="8"/>
  <c r="CB101" i="8"/>
  <c r="CJ101" i="8"/>
  <c r="CR101" i="8"/>
  <c r="CZ101" i="8"/>
  <c r="DH101" i="8"/>
  <c r="S101" i="8"/>
  <c r="W101" i="8"/>
  <c r="AA101" i="8"/>
  <c r="AE101" i="8"/>
  <c r="AI101" i="8"/>
  <c r="AM101" i="8"/>
  <c r="AQ101" i="8"/>
  <c r="AU101" i="8"/>
  <c r="AY101" i="8"/>
  <c r="BC101" i="8"/>
  <c r="BG101" i="8"/>
  <c r="BK101" i="8"/>
  <c r="BO101" i="8"/>
  <c r="BS101" i="8"/>
  <c r="BW101" i="8"/>
  <c r="CA101" i="8"/>
  <c r="CE101" i="8"/>
  <c r="CI101" i="8"/>
  <c r="CM101" i="8"/>
  <c r="CQ101" i="8"/>
  <c r="CU101" i="8"/>
  <c r="CY101" i="8"/>
  <c r="DC101" i="8"/>
  <c r="DG101" i="8"/>
  <c r="X101" i="8"/>
  <c r="AF101" i="8"/>
  <c r="AJ101" i="8"/>
  <c r="AR101" i="8"/>
  <c r="AZ101" i="8"/>
  <c r="BH101" i="8"/>
  <c r="BP101" i="8"/>
  <c r="BX101" i="8"/>
  <c r="CF101" i="8"/>
  <c r="CN101" i="8"/>
  <c r="CV101" i="8"/>
  <c r="DD101" i="8"/>
  <c r="U101" i="8"/>
  <c r="AK101" i="8"/>
  <c r="BA101" i="8"/>
  <c r="BQ101" i="8"/>
  <c r="CG101" i="8"/>
  <c r="CW101" i="8"/>
  <c r="Y101" i="8"/>
  <c r="AO101" i="8"/>
  <c r="BE101" i="8"/>
  <c r="BU101" i="8"/>
  <c r="CK101" i="8"/>
  <c r="DA101" i="8"/>
  <c r="AC101" i="8"/>
  <c r="AS101" i="8"/>
  <c r="BI101" i="8"/>
  <c r="BY101" i="8"/>
  <c r="CO101" i="8"/>
  <c r="DE101" i="8"/>
  <c r="Q101" i="8"/>
  <c r="AG101" i="8"/>
  <c r="AW101" i="8"/>
  <c r="BM101" i="8"/>
  <c r="CC101" i="8"/>
  <c r="CS101" i="8"/>
  <c r="DI101" i="8"/>
  <c r="A118" i="1" l="1"/>
  <c r="A117" i="1" l="1"/>
  <c r="C118" i="1"/>
  <c r="B101" i="8" s="1"/>
  <c r="C117" i="1" l="1"/>
  <c r="B100" i="8" s="1"/>
  <c r="A116" i="1"/>
  <c r="C116" i="1" l="1"/>
  <c r="B99" i="8" s="1"/>
  <c r="A115" i="1"/>
  <c r="A114" i="1" l="1"/>
  <c r="C115" i="1"/>
  <c r="B98" i="8" s="1"/>
  <c r="A113" i="1" l="1"/>
  <c r="C114" i="1"/>
  <c r="B97" i="8" s="1"/>
  <c r="C113" i="1" l="1"/>
  <c r="B96" i="8" s="1"/>
  <c r="A112" i="1"/>
  <c r="C112" i="1" l="1"/>
  <c r="B95" i="8" s="1"/>
  <c r="A111" i="1"/>
  <c r="A110" i="1" l="1"/>
  <c r="C111" i="1"/>
  <c r="B94" i="8" s="1"/>
  <c r="A109" i="1" l="1"/>
  <c r="C110" i="1"/>
  <c r="B93" i="8" s="1"/>
  <c r="C109" i="1" l="1"/>
  <c r="B92" i="8" s="1"/>
  <c r="A108" i="1"/>
  <c r="C108" i="1" l="1"/>
  <c r="B91" i="8" s="1"/>
  <c r="A107" i="1"/>
  <c r="A106" i="1" l="1"/>
  <c r="C107" i="1"/>
  <c r="B90" i="8" s="1"/>
  <c r="A105" i="1" l="1"/>
  <c r="C106" i="1"/>
  <c r="B89" i="8" s="1"/>
  <c r="C105" i="1" l="1"/>
  <c r="B88" i="8" s="1"/>
  <c r="A104" i="1"/>
  <c r="C104" i="1" l="1"/>
  <c r="B87" i="8" s="1"/>
  <c r="A103" i="1"/>
  <c r="A102" i="1" l="1"/>
  <c r="C103" i="1"/>
  <c r="B86" i="8" s="1"/>
  <c r="A101" i="1" l="1"/>
  <c r="C102" i="1"/>
  <c r="B85" i="8" s="1"/>
  <c r="C101" i="1" l="1"/>
  <c r="B84" i="8" s="1"/>
  <c r="A100" i="1"/>
  <c r="C100" i="1" l="1"/>
  <c r="B83" i="8" s="1"/>
  <c r="A99" i="1"/>
  <c r="A98" i="1" l="1"/>
  <c r="C99" i="1"/>
  <c r="B82" i="8" s="1"/>
  <c r="A97" i="1" l="1"/>
  <c r="C98" i="1"/>
  <c r="B81" i="8" s="1"/>
  <c r="C97" i="1" l="1"/>
  <c r="B80" i="8" s="1"/>
  <c r="A96" i="1"/>
  <c r="C96" i="1" l="1"/>
  <c r="B79" i="8" s="1"/>
  <c r="A95" i="1"/>
  <c r="A94" i="1" l="1"/>
  <c r="C95" i="1"/>
  <c r="B78" i="8" s="1"/>
  <c r="C94" i="1" l="1"/>
  <c r="B77" i="8" s="1"/>
  <c r="A93" i="1"/>
  <c r="C93" i="1" l="1"/>
  <c r="B76" i="8" s="1"/>
  <c r="A92" i="1"/>
  <c r="C92" i="1" l="1"/>
  <c r="B75" i="8" s="1"/>
  <c r="A91" i="1"/>
  <c r="C91" i="1" l="1"/>
  <c r="B74" i="8" s="1"/>
  <c r="A90" i="1"/>
  <c r="C90" i="1" l="1"/>
  <c r="B73" i="8" s="1"/>
  <c r="A89" i="1"/>
  <c r="C89" i="1" l="1"/>
  <c r="B72" i="8" s="1"/>
  <c r="A88" i="1"/>
  <c r="C88" i="1" l="1"/>
  <c r="B71" i="8" s="1"/>
  <c r="A87" i="1"/>
  <c r="C87" i="1" l="1"/>
  <c r="B70" i="8" s="1"/>
  <c r="A86" i="1"/>
  <c r="C86" i="1" l="1"/>
  <c r="B69" i="8" s="1"/>
  <c r="A85" i="1"/>
  <c r="C85" i="1" l="1"/>
  <c r="B68" i="8" s="1"/>
  <c r="A84" i="1"/>
  <c r="C84" i="1" l="1"/>
  <c r="B67" i="8" s="1"/>
  <c r="A83" i="1"/>
  <c r="C83" i="1" l="1"/>
  <c r="B66" i="8" s="1"/>
  <c r="A82" i="1"/>
  <c r="C82" i="1" l="1"/>
  <c r="B65" i="8" s="1"/>
  <c r="A81" i="1"/>
  <c r="C32" i="8"/>
  <c r="C33" i="8"/>
  <c r="C81" i="1" l="1"/>
  <c r="B64" i="8" s="1"/>
  <c r="A80" i="1"/>
  <c r="C80" i="1" l="1"/>
  <c r="B63" i="8" s="1"/>
  <c r="A79" i="1"/>
  <c r="C31" i="8"/>
  <c r="C79" i="1" l="1"/>
  <c r="B62" i="8" s="1"/>
  <c r="A78" i="1"/>
  <c r="C30" i="8"/>
  <c r="C78" i="1" l="1"/>
  <c r="B61" i="8" s="1"/>
  <c r="A77" i="1"/>
  <c r="E3" i="4"/>
  <c r="E169" i="4" s="1"/>
  <c r="E170" i="4" s="1"/>
  <c r="E171" i="4" s="1"/>
  <c r="E172" i="4" s="1"/>
  <c r="E173" i="4" s="1"/>
  <c r="E174" i="4" s="1"/>
  <c r="E175" i="4" s="1"/>
  <c r="E176" i="4" s="1"/>
  <c r="E177" i="4" s="1"/>
  <c r="E178" i="4" s="1"/>
  <c r="E179" i="4" s="1"/>
  <c r="E180" i="4" s="1"/>
  <c r="E181" i="4" s="1"/>
  <c r="E182" i="4" s="1"/>
  <c r="E183" i="4" s="1"/>
  <c r="E184" i="4" s="1"/>
  <c r="E185" i="4" s="1"/>
  <c r="E186" i="4" s="1"/>
  <c r="E187" i="4" s="1"/>
  <c r="E188" i="4" s="1"/>
  <c r="E189" i="4" s="1"/>
  <c r="E190" i="4" s="1"/>
  <c r="E191" i="4" s="1"/>
  <c r="E192" i="4" s="1"/>
  <c r="E193" i="4" s="1"/>
  <c r="E194" i="4" s="1"/>
  <c r="E195" i="4" s="1"/>
  <c r="E196" i="4" s="1"/>
  <c r="E197" i="4" s="1"/>
  <c r="E198" i="4" s="1"/>
  <c r="E199" i="4" s="1"/>
  <c r="E200" i="4" s="1"/>
  <c r="E201" i="4" s="1"/>
  <c r="E202" i="4" s="1"/>
  <c r="E203" i="4" s="1"/>
  <c r="E204" i="4" s="1"/>
  <c r="E205" i="4" s="1"/>
  <c r="E206" i="4" s="1"/>
  <c r="E207" i="4" s="1"/>
  <c r="E208" i="4" s="1"/>
  <c r="E209" i="4" s="1"/>
  <c r="E210" i="4" s="1"/>
  <c r="E211" i="4" s="1"/>
  <c r="E212" i="4" s="1"/>
  <c r="E213" i="4" s="1"/>
  <c r="E214" i="4" s="1"/>
  <c r="E215" i="4" s="1"/>
  <c r="E216" i="4" s="1"/>
  <c r="E217" i="4" s="1"/>
  <c r="E218" i="4" s="1"/>
  <c r="E219" i="4" s="1"/>
  <c r="E220" i="4" s="1"/>
  <c r="E221" i="4" s="1"/>
  <c r="E222" i="4" s="1"/>
  <c r="E223" i="4" s="1"/>
  <c r="E224" i="4" s="1"/>
  <c r="E225" i="4" s="1"/>
  <c r="E226" i="4" s="1"/>
  <c r="E227" i="4" s="1"/>
  <c r="E228" i="4" s="1"/>
  <c r="E229" i="4" s="1"/>
  <c r="E230" i="4" s="1"/>
  <c r="E231" i="4" s="1"/>
  <c r="E232" i="4" s="1"/>
  <c r="E233" i="4" s="1"/>
  <c r="E234" i="4" s="1"/>
  <c r="E235" i="4" s="1"/>
  <c r="E236" i="4" s="1"/>
  <c r="E237" i="4" s="1"/>
  <c r="E238" i="4" s="1"/>
  <c r="E239" i="4" s="1"/>
  <c r="E240" i="4" s="1"/>
  <c r="E241" i="4" s="1"/>
  <c r="E242" i="4" s="1"/>
  <c r="E243" i="4" s="1"/>
  <c r="E244" i="4" s="1"/>
  <c r="E245" i="4" s="1"/>
  <c r="E246" i="4" s="1"/>
  <c r="E247" i="4" s="1"/>
  <c r="E248" i="4" s="1"/>
  <c r="E249" i="4" s="1"/>
  <c r="E250" i="4" s="1"/>
  <c r="E251" i="4" s="1"/>
  <c r="E252" i="4" s="1"/>
  <c r="E253" i="4" s="1"/>
  <c r="E254" i="4" s="1"/>
  <c r="E255" i="4" s="1"/>
  <c r="E256" i="4" s="1"/>
  <c r="E257" i="4" s="1"/>
  <c r="E258" i="4" s="1"/>
  <c r="E259" i="4" s="1"/>
  <c r="E260" i="4" s="1"/>
  <c r="E261" i="4" s="1"/>
  <c r="E262" i="4" s="1"/>
  <c r="E263" i="4" s="1"/>
  <c r="E264" i="4" s="1"/>
  <c r="E265" i="4" s="1"/>
  <c r="E266" i="4" s="1"/>
  <c r="E267" i="4" s="1"/>
  <c r="E268" i="4" s="1"/>
  <c r="E269" i="4" s="1"/>
  <c r="E270" i="4" s="1"/>
  <c r="E271" i="4" s="1"/>
  <c r="E272" i="4" s="1"/>
  <c r="E273" i="4" s="1"/>
  <c r="E274" i="4" s="1"/>
  <c r="E275" i="4" s="1"/>
  <c r="E276" i="4" s="1"/>
  <c r="E277" i="4" s="1"/>
  <c r="E278" i="4" s="1"/>
  <c r="E279" i="4" s="1"/>
  <c r="E280" i="4" s="1"/>
  <c r="E281" i="4" s="1"/>
  <c r="E282" i="4" s="1"/>
  <c r="E283" i="4" s="1"/>
  <c r="E284" i="4" s="1"/>
  <c r="E285" i="4" s="1"/>
  <c r="E286" i="4" s="1"/>
  <c r="E287" i="4" s="1"/>
  <c r="E288" i="4" s="1"/>
  <c r="E289" i="4" s="1"/>
  <c r="E290" i="4" s="1"/>
  <c r="E291" i="4" s="1"/>
  <c r="E292" i="4" s="1"/>
  <c r="E293" i="4" s="1"/>
  <c r="E294" i="4" s="1"/>
  <c r="E295" i="4" s="1"/>
  <c r="E296" i="4" s="1"/>
  <c r="E297" i="4" s="1"/>
  <c r="E298" i="4" s="1"/>
  <c r="E299" i="4" s="1"/>
  <c r="E300" i="4" s="1"/>
  <c r="E301" i="4" s="1"/>
  <c r="E302" i="4" s="1"/>
  <c r="E303" i="4" s="1"/>
  <c r="E304" i="4" s="1"/>
  <c r="E305" i="4" s="1"/>
  <c r="E306" i="4" s="1"/>
  <c r="E307" i="4" s="1"/>
  <c r="E308" i="4" s="1"/>
  <c r="E309" i="4" s="1"/>
  <c r="E310" i="4" s="1"/>
  <c r="E311" i="4" s="1"/>
  <c r="E312" i="4" s="1"/>
  <c r="E313" i="4" s="1"/>
  <c r="E314" i="4" s="1"/>
  <c r="E315" i="4" s="1"/>
  <c r="E316" i="4" s="1"/>
  <c r="E317" i="4" s="1"/>
  <c r="E318" i="4" s="1"/>
  <c r="E319" i="4" s="1"/>
  <c r="E320" i="4" s="1"/>
  <c r="E321" i="4" s="1"/>
  <c r="E322" i="4" s="1"/>
  <c r="E323" i="4" s="1"/>
  <c r="E324" i="4" s="1"/>
  <c r="E325" i="4" s="1"/>
  <c r="E326" i="4" s="1"/>
  <c r="E327" i="4" s="1"/>
  <c r="E328" i="4" s="1"/>
  <c r="E329" i="4" s="1"/>
  <c r="E330" i="4" s="1"/>
  <c r="E331" i="4" s="1"/>
  <c r="E332" i="4" s="1"/>
  <c r="E333" i="4" s="1"/>
  <c r="E334" i="4" s="1"/>
  <c r="E335" i="4" s="1"/>
  <c r="E336" i="4" s="1"/>
  <c r="E337" i="4" s="1"/>
  <c r="E338" i="4" s="1"/>
  <c r="E339" i="4" s="1"/>
  <c r="E340" i="4" s="1"/>
  <c r="E341" i="4" s="1"/>
  <c r="E342" i="4" s="1"/>
  <c r="E343" i="4" s="1"/>
  <c r="E344" i="4" s="1"/>
  <c r="E345" i="4" s="1"/>
  <c r="E346" i="4" s="1"/>
  <c r="E347" i="4" s="1"/>
  <c r="E348" i="4" s="1"/>
  <c r="E349" i="4" s="1"/>
  <c r="E350" i="4" s="1"/>
  <c r="E351" i="4" s="1"/>
  <c r="E352" i="4" s="1"/>
  <c r="E353" i="4" s="1"/>
  <c r="E354" i="4" s="1"/>
  <c r="E355" i="4" s="1"/>
  <c r="E356" i="4" s="1"/>
  <c r="E357" i="4" s="1"/>
  <c r="E358" i="4" s="1"/>
  <c r="E359" i="4" s="1"/>
  <c r="E360" i="4" s="1"/>
  <c r="E361" i="4" s="1"/>
  <c r="E362" i="4" s="1"/>
  <c r="E363" i="4" s="1"/>
  <c r="E364" i="4" s="1"/>
  <c r="E365" i="4" s="1"/>
  <c r="E366" i="4" s="1"/>
  <c r="E367" i="4" s="1"/>
  <c r="E368" i="4" s="1"/>
  <c r="E369" i="4" s="1"/>
  <c r="E370" i="4" s="1"/>
  <c r="E371" i="4" s="1"/>
  <c r="E372" i="4" s="1"/>
  <c r="E373" i="4" s="1"/>
  <c r="E374" i="4" s="1"/>
  <c r="E375" i="4" s="1"/>
  <c r="E376" i="4" s="1"/>
  <c r="E377" i="4" s="1"/>
  <c r="E378" i="4" s="1"/>
  <c r="E379" i="4" s="1"/>
  <c r="E380" i="4" s="1"/>
  <c r="E381" i="4" s="1"/>
  <c r="E382" i="4" s="1"/>
  <c r="E383" i="4" s="1"/>
  <c r="E384" i="4" s="1"/>
  <c r="E385" i="4" s="1"/>
  <c r="E386" i="4" s="1"/>
  <c r="E387" i="4" s="1"/>
  <c r="E388" i="4" s="1"/>
  <c r="E389" i="4" s="1"/>
  <c r="E390" i="4" s="1"/>
  <c r="E391" i="4" s="1"/>
  <c r="E392" i="4" s="1"/>
  <c r="E393" i="4" s="1"/>
  <c r="E394" i="4" s="1"/>
  <c r="E395" i="4" s="1"/>
  <c r="E396" i="4" s="1"/>
  <c r="E397" i="4" s="1"/>
  <c r="E398" i="4" s="1"/>
  <c r="E399" i="4" s="1"/>
  <c r="E400" i="4" s="1"/>
  <c r="E401" i="4" s="1"/>
  <c r="E402" i="4" s="1"/>
  <c r="E403" i="4" s="1"/>
  <c r="E404" i="4" s="1"/>
  <c r="E405" i="4" s="1"/>
  <c r="E406" i="4" s="1"/>
  <c r="E407" i="4" s="1"/>
  <c r="E408" i="4" s="1"/>
  <c r="E409" i="4" s="1"/>
  <c r="E410" i="4" s="1"/>
  <c r="E411" i="4" s="1"/>
  <c r="E412" i="4" s="1"/>
  <c r="E413" i="4" s="1"/>
  <c r="E414" i="4" s="1"/>
  <c r="E415" i="4" s="1"/>
  <c r="E416" i="4" s="1"/>
  <c r="E417" i="4" s="1"/>
  <c r="E418" i="4" s="1"/>
  <c r="E419" i="4" s="1"/>
  <c r="E420" i="4" s="1"/>
  <c r="E421" i="4" s="1"/>
  <c r="E422" i="4" s="1"/>
  <c r="E423" i="4" s="1"/>
  <c r="E424" i="4" s="1"/>
  <c r="E425" i="4" s="1"/>
  <c r="E426" i="4" s="1"/>
  <c r="E427" i="4" s="1"/>
  <c r="E428" i="4" s="1"/>
  <c r="E429" i="4" s="1"/>
  <c r="E430" i="4" s="1"/>
  <c r="E431" i="4" s="1"/>
  <c r="E432" i="4" s="1"/>
  <c r="E433" i="4" s="1"/>
  <c r="E434" i="4" s="1"/>
  <c r="E435" i="4" s="1"/>
  <c r="E436" i="4" s="1"/>
  <c r="E437" i="4" s="1"/>
  <c r="E438" i="4" s="1"/>
  <c r="E439" i="4" s="1"/>
  <c r="E440" i="4" s="1"/>
  <c r="E441" i="4" s="1"/>
  <c r="E442" i="4" s="1"/>
  <c r="E443" i="4" s="1"/>
  <c r="E444" i="4" s="1"/>
  <c r="E445" i="4" s="1"/>
  <c r="E446" i="4" s="1"/>
  <c r="E447" i="4" s="1"/>
  <c r="E448" i="4" s="1"/>
  <c r="E449" i="4" s="1"/>
  <c r="E450" i="4" s="1"/>
  <c r="E451" i="4" s="1"/>
  <c r="E452" i="4" s="1"/>
  <c r="E453" i="4" s="1"/>
  <c r="E454" i="4" s="1"/>
  <c r="E455" i="4" s="1"/>
  <c r="E456" i="4" s="1"/>
  <c r="E457" i="4" s="1"/>
  <c r="E458" i="4" s="1"/>
  <c r="E459" i="4" s="1"/>
  <c r="E460" i="4" s="1"/>
  <c r="E461" i="4" s="1"/>
  <c r="E462" i="4" s="1"/>
  <c r="E463" i="4" s="1"/>
  <c r="E464" i="4" s="1"/>
  <c r="E465" i="4" s="1"/>
  <c r="E466" i="4" s="1"/>
  <c r="E467" i="4" s="1"/>
  <c r="E468" i="4" s="1"/>
  <c r="E469" i="4" s="1"/>
  <c r="E470" i="4" s="1"/>
  <c r="E471" i="4" s="1"/>
  <c r="E472" i="4" s="1"/>
  <c r="E473" i="4" s="1"/>
  <c r="E474" i="4" s="1"/>
  <c r="E475" i="4" s="1"/>
  <c r="E476" i="4" s="1"/>
  <c r="E477" i="4" s="1"/>
  <c r="E478" i="4" s="1"/>
  <c r="E479" i="4" s="1"/>
  <c r="E480" i="4" s="1"/>
  <c r="E481" i="4" s="1"/>
  <c r="E482" i="4" s="1"/>
  <c r="E483" i="4" s="1"/>
  <c r="E484" i="4" s="1"/>
  <c r="E485" i="4" s="1"/>
  <c r="E486" i="4" s="1"/>
  <c r="E487" i="4" s="1"/>
  <c r="E488" i="4" s="1"/>
  <c r="E489" i="4" s="1"/>
  <c r="E490" i="4" s="1"/>
  <c r="E491" i="4" s="1"/>
  <c r="E492" i="4" s="1"/>
  <c r="E493" i="4" s="1"/>
  <c r="E494" i="4" s="1"/>
  <c r="E495" i="4" s="1"/>
  <c r="E496" i="4" s="1"/>
  <c r="E497" i="4" s="1"/>
  <c r="E498" i="4" s="1"/>
  <c r="E499" i="4" s="1"/>
  <c r="E500" i="4" s="1"/>
  <c r="E501" i="4" s="1"/>
  <c r="E502" i="4" s="1"/>
  <c r="E503" i="4" s="1"/>
  <c r="E504" i="4" s="1"/>
  <c r="E505" i="4" s="1"/>
  <c r="E506" i="4" s="1"/>
  <c r="E507" i="4" s="1"/>
  <c r="E508" i="4" s="1"/>
  <c r="E509" i="4" s="1"/>
  <c r="E510" i="4" s="1"/>
  <c r="E511" i="4" s="1"/>
  <c r="E512" i="4" s="1"/>
  <c r="E513" i="4" s="1"/>
  <c r="E514" i="4" s="1"/>
  <c r="E515" i="4" s="1"/>
  <c r="E516" i="4" s="1"/>
  <c r="E517" i="4" s="1"/>
  <c r="E518" i="4" s="1"/>
  <c r="E519" i="4" s="1"/>
  <c r="E520" i="4" s="1"/>
  <c r="E521" i="4" s="1"/>
  <c r="E522" i="4" s="1"/>
  <c r="E523" i="4" s="1"/>
  <c r="E524" i="4" s="1"/>
  <c r="E525" i="4" s="1"/>
  <c r="E526" i="4" s="1"/>
  <c r="E527" i="4" s="1"/>
  <c r="E528" i="4" s="1"/>
  <c r="E529" i="4" s="1"/>
  <c r="E530" i="4" s="1"/>
  <c r="E531" i="4" s="1"/>
  <c r="E532" i="4" s="1"/>
  <c r="E533" i="4" s="1"/>
  <c r="E534" i="4" s="1"/>
  <c r="E535" i="4" s="1"/>
  <c r="E536" i="4" s="1"/>
  <c r="E537" i="4" s="1"/>
  <c r="E538" i="4" s="1"/>
  <c r="E539" i="4" s="1"/>
  <c r="E540" i="4" s="1"/>
  <c r="E541" i="4" s="1"/>
  <c r="E542" i="4" s="1"/>
  <c r="E543" i="4" s="1"/>
  <c r="E544" i="4" s="1"/>
  <c r="E545" i="4" s="1"/>
  <c r="E546" i="4" s="1"/>
  <c r="E547" i="4" s="1"/>
  <c r="E548" i="4" s="1"/>
  <c r="E549" i="4" s="1"/>
  <c r="E550" i="4" s="1"/>
  <c r="E551" i="4" s="1"/>
  <c r="E552" i="4" s="1"/>
  <c r="E553" i="4" s="1"/>
  <c r="E554" i="4" s="1"/>
  <c r="E555" i="4" s="1"/>
  <c r="E556" i="4" s="1"/>
  <c r="E557" i="4" s="1"/>
  <c r="E558" i="4" s="1"/>
  <c r="E559" i="4" s="1"/>
  <c r="E560" i="4" s="1"/>
  <c r="E561" i="4" s="1"/>
  <c r="E562" i="4" s="1"/>
  <c r="E563" i="4" s="1"/>
  <c r="E564" i="4" s="1"/>
  <c r="E565" i="4" s="1"/>
  <c r="E566" i="4" s="1"/>
  <c r="E567" i="4" s="1"/>
  <c r="E568" i="4" s="1"/>
  <c r="E569" i="4" s="1"/>
  <c r="E570" i="4" s="1"/>
  <c r="E571" i="4" s="1"/>
  <c r="E572" i="4" s="1"/>
  <c r="E573" i="4" s="1"/>
  <c r="E574" i="4" s="1"/>
  <c r="E575" i="4" s="1"/>
  <c r="E576" i="4" s="1"/>
  <c r="E577" i="4" s="1"/>
  <c r="E578" i="4" s="1"/>
  <c r="E579" i="4" s="1"/>
  <c r="E580" i="4" s="1"/>
  <c r="E581" i="4" s="1"/>
  <c r="E582" i="4" s="1"/>
  <c r="E583" i="4" s="1"/>
  <c r="E584" i="4" s="1"/>
  <c r="E585" i="4" s="1"/>
  <c r="E586" i="4" s="1"/>
  <c r="E587" i="4" s="1"/>
  <c r="E588" i="4" s="1"/>
  <c r="E589" i="4" s="1"/>
  <c r="E590" i="4" s="1"/>
  <c r="E591" i="4" s="1"/>
  <c r="E592" i="4" s="1"/>
  <c r="E593" i="4" s="1"/>
  <c r="E594" i="4" s="1"/>
  <c r="E595" i="4" s="1"/>
  <c r="E596" i="4" s="1"/>
  <c r="E597" i="4" s="1"/>
  <c r="E598" i="4" s="1"/>
  <c r="E599" i="4" s="1"/>
  <c r="E600" i="4" s="1"/>
  <c r="E601" i="4" s="1"/>
  <c r="E602" i="4" s="1"/>
  <c r="E603" i="4" s="1"/>
  <c r="E604" i="4" s="1"/>
  <c r="E605" i="4" s="1"/>
  <c r="E606" i="4" s="1"/>
  <c r="E607" i="4" s="1"/>
  <c r="E608" i="4" s="1"/>
  <c r="E609" i="4" s="1"/>
  <c r="E610" i="4" s="1"/>
  <c r="E611" i="4" s="1"/>
  <c r="E612" i="4" s="1"/>
  <c r="E613" i="4" s="1"/>
  <c r="E614" i="4" s="1"/>
  <c r="E615" i="4" s="1"/>
  <c r="E616" i="4" s="1"/>
  <c r="E617" i="4" s="1"/>
  <c r="E618" i="4" s="1"/>
  <c r="E619" i="4" s="1"/>
  <c r="E620" i="4" s="1"/>
  <c r="E621" i="4" s="1"/>
  <c r="E622" i="4" s="1"/>
  <c r="E623" i="4" s="1"/>
  <c r="E624" i="4" s="1"/>
  <c r="E625" i="4" s="1"/>
  <c r="E626" i="4" s="1"/>
  <c r="E627" i="4" s="1"/>
  <c r="E628" i="4" s="1"/>
  <c r="E629" i="4" s="1"/>
  <c r="E630" i="4" s="1"/>
  <c r="E631" i="4" s="1"/>
  <c r="E632" i="4" s="1"/>
  <c r="E633" i="4" s="1"/>
  <c r="E634" i="4" s="1"/>
  <c r="E635" i="4" s="1"/>
  <c r="E636" i="4" s="1"/>
  <c r="E637" i="4" s="1"/>
  <c r="E638" i="4" s="1"/>
  <c r="E639" i="4" s="1"/>
  <c r="E640" i="4" s="1"/>
  <c r="E641" i="4" s="1"/>
  <c r="E642" i="4" s="1"/>
  <c r="E643" i="4" s="1"/>
  <c r="E644" i="4" s="1"/>
  <c r="E645" i="4" s="1"/>
  <c r="E646" i="4" s="1"/>
  <c r="E647" i="4" s="1"/>
  <c r="E648" i="4" s="1"/>
  <c r="E649" i="4" s="1"/>
  <c r="E650" i="4" s="1"/>
  <c r="E651" i="4" s="1"/>
  <c r="E652" i="4" s="1"/>
  <c r="E653" i="4" s="1"/>
  <c r="E654" i="4" s="1"/>
  <c r="E655" i="4" s="1"/>
  <c r="E656" i="4" s="1"/>
  <c r="E657" i="4" s="1"/>
  <c r="E658" i="4" s="1"/>
  <c r="E659" i="4" s="1"/>
  <c r="E660" i="4" s="1"/>
  <c r="E661" i="4" s="1"/>
  <c r="E662" i="4" s="1"/>
  <c r="E663" i="4" s="1"/>
  <c r="E664" i="4" s="1"/>
  <c r="E665" i="4" s="1"/>
  <c r="E666" i="4" s="1"/>
  <c r="E667" i="4" s="1"/>
  <c r="E668" i="4" s="1"/>
  <c r="E669" i="4" s="1"/>
  <c r="E670" i="4" s="1"/>
  <c r="E671" i="4" s="1"/>
  <c r="E672" i="4" s="1"/>
  <c r="E673" i="4" s="1"/>
  <c r="E674" i="4" s="1"/>
  <c r="E675" i="4" s="1"/>
  <c r="E676" i="4" s="1"/>
  <c r="E677" i="4" s="1"/>
  <c r="E678" i="4" s="1"/>
  <c r="E679" i="4" s="1"/>
  <c r="E680" i="4" s="1"/>
  <c r="E681" i="4" s="1"/>
  <c r="E682" i="4" s="1"/>
  <c r="E683" i="4" s="1"/>
  <c r="E684" i="4" s="1"/>
  <c r="E685" i="4" s="1"/>
  <c r="E686" i="4" s="1"/>
  <c r="E687" i="4" s="1"/>
  <c r="E688" i="4" s="1"/>
  <c r="E689" i="4" s="1"/>
  <c r="E690" i="4" s="1"/>
  <c r="E691" i="4" s="1"/>
  <c r="E692" i="4" s="1"/>
  <c r="E693" i="4" s="1"/>
  <c r="E694" i="4" s="1"/>
  <c r="E695" i="4" s="1"/>
  <c r="E696" i="4" s="1"/>
  <c r="E697" i="4" s="1"/>
  <c r="E698" i="4" s="1"/>
  <c r="E699" i="4" s="1"/>
  <c r="E700" i="4" s="1"/>
  <c r="E701" i="4" s="1"/>
  <c r="E702" i="4" s="1"/>
  <c r="E703" i="4" s="1"/>
  <c r="E704" i="4" s="1"/>
  <c r="E705" i="4" s="1"/>
  <c r="E706" i="4" s="1"/>
  <c r="E707" i="4" s="1"/>
  <c r="E708" i="4" s="1"/>
  <c r="E709" i="4" s="1"/>
  <c r="E710" i="4" s="1"/>
  <c r="E711" i="4" s="1"/>
  <c r="E712" i="4" s="1"/>
  <c r="E713" i="4" s="1"/>
  <c r="E714" i="4" s="1"/>
  <c r="E715" i="4" s="1"/>
  <c r="E716" i="4" s="1"/>
  <c r="E717" i="4" s="1"/>
  <c r="E718" i="4" s="1"/>
  <c r="E719" i="4" s="1"/>
  <c r="E720" i="4" s="1"/>
  <c r="E721" i="4" s="1"/>
  <c r="E722" i="4" s="1"/>
  <c r="E723" i="4" s="1"/>
  <c r="E724" i="4" s="1"/>
  <c r="E725" i="4" s="1"/>
  <c r="E726" i="4" s="1"/>
  <c r="E727" i="4" s="1"/>
  <c r="E728" i="4" s="1"/>
  <c r="E729" i="4" s="1"/>
  <c r="E730" i="4" s="1"/>
  <c r="E731" i="4" s="1"/>
  <c r="E732" i="4" s="1"/>
  <c r="E733" i="4" s="1"/>
  <c r="E734" i="4" s="1"/>
  <c r="E735" i="4" s="1"/>
  <c r="E736" i="4" s="1"/>
  <c r="E737" i="4" s="1"/>
  <c r="E738" i="4" s="1"/>
  <c r="E739" i="4" s="1"/>
  <c r="E740" i="4" s="1"/>
  <c r="E741" i="4" s="1"/>
  <c r="E742" i="4" s="1"/>
  <c r="E743" i="4" s="1"/>
  <c r="E744" i="4" s="1"/>
  <c r="E745" i="4" s="1"/>
  <c r="E746" i="4" s="1"/>
  <c r="E747" i="4" s="1"/>
  <c r="E748" i="4" s="1"/>
  <c r="E749" i="4" s="1"/>
  <c r="E750" i="4" s="1"/>
  <c r="E751" i="4" s="1"/>
  <c r="E752" i="4" s="1"/>
  <c r="E753" i="4" s="1"/>
  <c r="E754" i="4" s="1"/>
  <c r="E755" i="4" s="1"/>
  <c r="E756" i="4" s="1"/>
  <c r="E757" i="4" s="1"/>
  <c r="E758" i="4" s="1"/>
  <c r="E759" i="4" s="1"/>
  <c r="E760" i="4" s="1"/>
  <c r="E761" i="4" s="1"/>
  <c r="E762" i="4" s="1"/>
  <c r="E763" i="4" s="1"/>
  <c r="E764" i="4" s="1"/>
  <c r="E765" i="4" s="1"/>
  <c r="E766" i="4" s="1"/>
  <c r="E767" i="4" s="1"/>
  <c r="E768" i="4" s="1"/>
  <c r="E769" i="4" s="1"/>
  <c r="E770" i="4" s="1"/>
  <c r="E771" i="4" s="1"/>
  <c r="E772" i="4" s="1"/>
  <c r="E773" i="4" s="1"/>
  <c r="E774" i="4" s="1"/>
  <c r="E775" i="4" s="1"/>
  <c r="E776" i="4" s="1"/>
  <c r="E777" i="4" s="1"/>
  <c r="E778" i="4" s="1"/>
  <c r="E779" i="4" s="1"/>
  <c r="E780" i="4" s="1"/>
  <c r="E781" i="4" s="1"/>
  <c r="E782" i="4" s="1"/>
  <c r="E783" i="4" s="1"/>
  <c r="E784" i="4" s="1"/>
  <c r="E785" i="4" s="1"/>
  <c r="E786" i="4" s="1"/>
  <c r="E787" i="4" s="1"/>
  <c r="E788" i="4" s="1"/>
  <c r="E789" i="4" s="1"/>
  <c r="E790" i="4" s="1"/>
  <c r="E791" i="4" s="1"/>
  <c r="E792" i="4" s="1"/>
  <c r="E793" i="4" s="1"/>
  <c r="E794" i="4" s="1"/>
  <c r="E795" i="4" s="1"/>
  <c r="E796" i="4" s="1"/>
  <c r="E797" i="4" s="1"/>
  <c r="E798" i="4" s="1"/>
  <c r="E799" i="4" s="1"/>
  <c r="E800" i="4" s="1"/>
  <c r="E801" i="4" s="1"/>
  <c r="E802" i="4" s="1"/>
  <c r="E803" i="4" s="1"/>
  <c r="E804" i="4" s="1"/>
  <c r="E805" i="4" s="1"/>
  <c r="E806" i="4" s="1"/>
  <c r="E807" i="4" s="1"/>
  <c r="E808" i="4" s="1"/>
  <c r="E809" i="4" s="1"/>
  <c r="E810" i="4" s="1"/>
  <c r="E811" i="4" s="1"/>
  <c r="E812" i="4" s="1"/>
  <c r="E813" i="4" s="1"/>
  <c r="E814" i="4" s="1"/>
  <c r="E815" i="4" s="1"/>
  <c r="E816" i="4" s="1"/>
  <c r="E817" i="4" s="1"/>
  <c r="E818" i="4" s="1"/>
  <c r="E819" i="4" s="1"/>
  <c r="E820" i="4" s="1"/>
  <c r="E821" i="4" s="1"/>
  <c r="E822" i="4" s="1"/>
  <c r="E823" i="4" s="1"/>
  <c r="E824" i="4" s="1"/>
  <c r="E825" i="4" s="1"/>
  <c r="E826" i="4" s="1"/>
  <c r="E827" i="4" s="1"/>
  <c r="E828" i="4" s="1"/>
  <c r="E829" i="4" s="1"/>
  <c r="E830" i="4" s="1"/>
  <c r="E831" i="4" s="1"/>
  <c r="E832" i="4" s="1"/>
  <c r="E833" i="4" s="1"/>
  <c r="E834" i="4" s="1"/>
  <c r="E835" i="4" s="1"/>
  <c r="E836" i="4" s="1"/>
  <c r="E837" i="4" s="1"/>
  <c r="E838" i="4" s="1"/>
  <c r="E839" i="4" s="1"/>
  <c r="E840" i="4" s="1"/>
  <c r="E841" i="4" s="1"/>
  <c r="E842" i="4" s="1"/>
  <c r="E843" i="4" s="1"/>
  <c r="E844" i="4" s="1"/>
  <c r="E845" i="4" s="1"/>
  <c r="E846" i="4" s="1"/>
  <c r="E847" i="4" s="1"/>
  <c r="E848" i="4" s="1"/>
  <c r="E849" i="4" s="1"/>
  <c r="E850" i="4" s="1"/>
  <c r="E851" i="4" s="1"/>
  <c r="E852" i="4" s="1"/>
  <c r="E853" i="4" s="1"/>
  <c r="E854" i="4" s="1"/>
  <c r="E855" i="4" s="1"/>
  <c r="E856" i="4" s="1"/>
  <c r="E857" i="4" s="1"/>
  <c r="E858" i="4" s="1"/>
  <c r="E859" i="4" s="1"/>
  <c r="E860" i="4" s="1"/>
  <c r="E861" i="4" s="1"/>
  <c r="E862" i="4" s="1"/>
  <c r="E863" i="4" s="1"/>
  <c r="E864" i="4" s="1"/>
  <c r="E865" i="4" s="1"/>
  <c r="E866" i="4" s="1"/>
  <c r="E867" i="4" s="1"/>
  <c r="E868" i="4" s="1"/>
  <c r="E869" i="4" s="1"/>
  <c r="E870" i="4" s="1"/>
  <c r="E871" i="4" s="1"/>
  <c r="E872" i="4" s="1"/>
  <c r="E873" i="4" s="1"/>
  <c r="E874" i="4" s="1"/>
  <c r="E875" i="4" s="1"/>
  <c r="E876" i="4" s="1"/>
  <c r="E877" i="4" s="1"/>
  <c r="E878" i="4" s="1"/>
  <c r="E879" i="4" s="1"/>
  <c r="E880" i="4" s="1"/>
  <c r="E881" i="4" s="1"/>
  <c r="E882" i="4" s="1"/>
  <c r="E883" i="4" s="1"/>
  <c r="E884" i="4" s="1"/>
  <c r="E885" i="4" s="1"/>
  <c r="E886" i="4" s="1"/>
  <c r="E887" i="4" s="1"/>
  <c r="E888" i="4" s="1"/>
  <c r="E889" i="4" s="1"/>
  <c r="E890" i="4" s="1"/>
  <c r="E891" i="4" s="1"/>
  <c r="E892" i="4" s="1"/>
  <c r="E893" i="4" s="1"/>
  <c r="E894" i="4" s="1"/>
  <c r="E895" i="4" s="1"/>
  <c r="E896" i="4" s="1"/>
  <c r="E897" i="4" s="1"/>
  <c r="E898" i="4" s="1"/>
  <c r="E899" i="4" s="1"/>
  <c r="E900" i="4" s="1"/>
  <c r="E901" i="4" s="1"/>
  <c r="E902" i="4" s="1"/>
  <c r="E903" i="4" s="1"/>
  <c r="E904" i="4" s="1"/>
  <c r="E905" i="4" s="1"/>
  <c r="E906" i="4" s="1"/>
  <c r="E907" i="4" s="1"/>
  <c r="E908" i="4" s="1"/>
  <c r="E909" i="4" s="1"/>
  <c r="E910" i="4" s="1"/>
  <c r="E911" i="4" s="1"/>
  <c r="E912" i="4" s="1"/>
  <c r="E913" i="4" s="1"/>
  <c r="E914" i="4" s="1"/>
  <c r="E915" i="4" s="1"/>
  <c r="E916" i="4" s="1"/>
  <c r="E917" i="4" s="1"/>
  <c r="E918" i="4" s="1"/>
  <c r="E919" i="4" s="1"/>
  <c r="E920" i="4" s="1"/>
  <c r="E921" i="4" s="1"/>
  <c r="E922" i="4" s="1"/>
  <c r="E923" i="4" s="1"/>
  <c r="E924" i="4" s="1"/>
  <c r="E925" i="4" s="1"/>
  <c r="E926" i="4" s="1"/>
  <c r="E927" i="4" s="1"/>
  <c r="E928" i="4" s="1"/>
  <c r="E929" i="4" s="1"/>
  <c r="E930" i="4" s="1"/>
  <c r="E931" i="4" s="1"/>
  <c r="E932" i="4" s="1"/>
  <c r="E933" i="4" s="1"/>
  <c r="E934" i="4" s="1"/>
  <c r="E935" i="4" s="1"/>
  <c r="E936" i="4" s="1"/>
  <c r="E937" i="4" s="1"/>
  <c r="E938" i="4" s="1"/>
  <c r="E939" i="4" s="1"/>
  <c r="E940" i="4" s="1"/>
  <c r="E941" i="4" s="1"/>
  <c r="E942" i="4" s="1"/>
  <c r="E943" i="4" s="1"/>
  <c r="E944" i="4" s="1"/>
  <c r="E945" i="4" s="1"/>
  <c r="E946" i="4" s="1"/>
  <c r="E947" i="4" s="1"/>
  <c r="E948" i="4" s="1"/>
  <c r="E949" i="4" s="1"/>
  <c r="E950" i="4" s="1"/>
  <c r="E951" i="4" s="1"/>
  <c r="E952" i="4" s="1"/>
  <c r="E953" i="4" s="1"/>
  <c r="E954" i="4" s="1"/>
  <c r="E955" i="4" s="1"/>
  <c r="E956" i="4" s="1"/>
  <c r="E957" i="4" s="1"/>
  <c r="E958" i="4" s="1"/>
  <c r="E959" i="4" s="1"/>
  <c r="E960" i="4" s="1"/>
  <c r="E961" i="4" s="1"/>
  <c r="E962" i="4" s="1"/>
  <c r="E963" i="4" s="1"/>
  <c r="E964" i="4" s="1"/>
  <c r="E965" i="4" s="1"/>
  <c r="E966" i="4" s="1"/>
  <c r="E967" i="4" s="1"/>
  <c r="E968" i="4" s="1"/>
  <c r="E969" i="4" s="1"/>
  <c r="E970" i="4" s="1"/>
  <c r="E971" i="4" s="1"/>
  <c r="E972" i="4" s="1"/>
  <c r="E973" i="4" s="1"/>
  <c r="E974" i="4" s="1"/>
  <c r="E975" i="4" s="1"/>
  <c r="E976" i="4" s="1"/>
  <c r="E977" i="4" s="1"/>
  <c r="E978" i="4" s="1"/>
  <c r="E979" i="4" s="1"/>
  <c r="E980" i="4" s="1"/>
  <c r="E981" i="4" s="1"/>
  <c r="E982" i="4" s="1"/>
  <c r="E983" i="4" s="1"/>
  <c r="E984" i="4" s="1"/>
  <c r="E985" i="4" s="1"/>
  <c r="E986" i="4" s="1"/>
  <c r="E987" i="4" s="1"/>
  <c r="E988" i="4" s="1"/>
  <c r="E989" i="4" s="1"/>
  <c r="E990" i="4" s="1"/>
  <c r="E991" i="4" s="1"/>
  <c r="E992" i="4" s="1"/>
  <c r="E993" i="4" s="1"/>
  <c r="E994" i="4" s="1"/>
  <c r="E995" i="4" s="1"/>
  <c r="E996" i="4" s="1"/>
  <c r="E997" i="4" s="1"/>
  <c r="E998" i="4" s="1"/>
  <c r="E999" i="4" s="1"/>
  <c r="E1000" i="4" s="1"/>
  <c r="E1001" i="4" s="1"/>
  <c r="E1002" i="4" s="1"/>
  <c r="E1003" i="4" s="1"/>
  <c r="E1004" i="4" s="1"/>
  <c r="E1005" i="4" s="1"/>
  <c r="E1006" i="4" s="1"/>
  <c r="E1007" i="4" s="1"/>
  <c r="E1008" i="4" s="1"/>
  <c r="E1009" i="4" s="1"/>
  <c r="E1010" i="4" s="1"/>
  <c r="E1011" i="4" s="1"/>
  <c r="E1012" i="4" s="1"/>
  <c r="E1013" i="4" s="1"/>
  <c r="E1014" i="4" s="1"/>
  <c r="E1015" i="4" s="1"/>
  <c r="E1016" i="4" s="1"/>
  <c r="E1017" i="4" s="1"/>
  <c r="E1018" i="4" s="1"/>
  <c r="E1019" i="4" s="1"/>
  <c r="E1020" i="4" s="1"/>
  <c r="E1021" i="4" s="1"/>
  <c r="E1022" i="4" s="1"/>
  <c r="E1023" i="4" s="1"/>
  <c r="E1024" i="4" s="1"/>
  <c r="E1025" i="4" s="1"/>
  <c r="E1026" i="4" s="1"/>
  <c r="E1027" i="4" s="1"/>
  <c r="E1028" i="4" s="1"/>
  <c r="E1029" i="4" s="1"/>
  <c r="E1030" i="4" s="1"/>
  <c r="E1031" i="4" s="1"/>
  <c r="E1032" i="4" s="1"/>
  <c r="E1033" i="4" s="1"/>
  <c r="E1034" i="4" s="1"/>
  <c r="E1035" i="4" s="1"/>
  <c r="E1036" i="4" s="1"/>
  <c r="E1037" i="4" s="1"/>
  <c r="E1038" i="4" s="1"/>
  <c r="E1039" i="4" s="1"/>
  <c r="E1040" i="4" s="1"/>
  <c r="E1041" i="4" s="1"/>
  <c r="E1042" i="4" s="1"/>
  <c r="E1043" i="4" s="1"/>
  <c r="E1044" i="4" s="1"/>
  <c r="E1045" i="4" s="1"/>
  <c r="E1046" i="4" s="1"/>
  <c r="E1047" i="4" s="1"/>
  <c r="E1048" i="4" s="1"/>
  <c r="E1049" i="4" s="1"/>
  <c r="E1050" i="4" s="1"/>
  <c r="E1051" i="4" s="1"/>
  <c r="E1052" i="4" s="1"/>
  <c r="E1053" i="4" s="1"/>
  <c r="E1054" i="4" s="1"/>
  <c r="E1055" i="4" s="1"/>
  <c r="E1056" i="4" s="1"/>
  <c r="E1057" i="4" s="1"/>
  <c r="E1058" i="4" s="1"/>
  <c r="E1059" i="4" s="1"/>
  <c r="E1060" i="4" s="1"/>
  <c r="E1061" i="4" s="1"/>
  <c r="E1062" i="4" s="1"/>
  <c r="E1063" i="4" s="1"/>
  <c r="E1064" i="4" s="1"/>
  <c r="E1065" i="4" s="1"/>
  <c r="E1066" i="4" s="1"/>
  <c r="E1067" i="4" s="1"/>
  <c r="E1068" i="4" s="1"/>
  <c r="E1069" i="4" s="1"/>
  <c r="E1070" i="4" s="1"/>
  <c r="E1071" i="4" s="1"/>
  <c r="E1072" i="4" s="1"/>
  <c r="E1073" i="4" s="1"/>
  <c r="E1074" i="4" s="1"/>
  <c r="E1075" i="4" s="1"/>
  <c r="E1076" i="4" s="1"/>
  <c r="E1077" i="4" s="1"/>
  <c r="E1078" i="4" s="1"/>
  <c r="E1079" i="4" s="1"/>
  <c r="E1080" i="4" s="1"/>
  <c r="E1081" i="4" s="1"/>
  <c r="E1082" i="4" s="1"/>
  <c r="E1083" i="4" s="1"/>
  <c r="E1084" i="4" s="1"/>
  <c r="E1085" i="4" s="1"/>
  <c r="E1086" i="4" s="1"/>
  <c r="E1087" i="4" s="1"/>
  <c r="E1088" i="4" s="1"/>
  <c r="E1089" i="4" s="1"/>
  <c r="E1090" i="4" s="1"/>
  <c r="E1091" i="4" s="1"/>
  <c r="E1092" i="4" s="1"/>
  <c r="E1093" i="4" s="1"/>
  <c r="E1094" i="4" s="1"/>
  <c r="E1095" i="4" s="1"/>
  <c r="E1096" i="4" s="1"/>
  <c r="E1097" i="4" s="1"/>
  <c r="E1098" i="4" s="1"/>
  <c r="E1099" i="4" s="1"/>
  <c r="E1100" i="4" s="1"/>
  <c r="E1101" i="4" s="1"/>
  <c r="E1102" i="4" s="1"/>
  <c r="E1103" i="4" s="1"/>
  <c r="E1104" i="4" s="1"/>
  <c r="E1105" i="4" s="1"/>
  <c r="E1106" i="4" s="1"/>
  <c r="E1107" i="4" s="1"/>
  <c r="E1108" i="4" s="1"/>
  <c r="E1109" i="4" s="1"/>
  <c r="E1110" i="4" s="1"/>
  <c r="E1111" i="4" s="1"/>
  <c r="E1112" i="4" s="1"/>
  <c r="E1113" i="4" s="1"/>
  <c r="E1114" i="4" s="1"/>
  <c r="E1115" i="4" s="1"/>
  <c r="E1116" i="4" s="1"/>
  <c r="E1117" i="4" s="1"/>
  <c r="E1118" i="4" s="1"/>
  <c r="E1119" i="4" s="1"/>
  <c r="E1120" i="4" s="1"/>
  <c r="E1121" i="4" s="1"/>
  <c r="E1122" i="4" s="1"/>
  <c r="E1123" i="4" s="1"/>
  <c r="E1124" i="4" s="1"/>
  <c r="E1125" i="4" s="1"/>
  <c r="E1126" i="4" s="1"/>
  <c r="E1127" i="4" s="1"/>
  <c r="E1128" i="4" s="1"/>
  <c r="E1129" i="4" s="1"/>
  <c r="E1130" i="4" s="1"/>
  <c r="E1131" i="4" s="1"/>
  <c r="E1132" i="4" s="1"/>
  <c r="E1133" i="4" s="1"/>
  <c r="E1134" i="4" s="1"/>
  <c r="E1135" i="4" s="1"/>
  <c r="E1136" i="4" s="1"/>
  <c r="E1137" i="4" s="1"/>
  <c r="E1138" i="4" s="1"/>
  <c r="C77" i="1" l="1"/>
  <c r="B60" i="8" s="1"/>
  <c r="A76" i="1"/>
  <c r="E168" i="4"/>
  <c r="E167" i="4" s="1"/>
  <c r="E166" i="4" s="1"/>
  <c r="E165" i="4" s="1"/>
  <c r="E164" i="4" s="1"/>
  <c r="E163" i="4" s="1"/>
  <c r="E162" i="4" s="1"/>
  <c r="E161" i="4" s="1"/>
  <c r="E160" i="4" s="1"/>
  <c r="E159" i="4" s="1"/>
  <c r="E158" i="4" s="1"/>
  <c r="E157" i="4" s="1"/>
  <c r="E156" i="4" s="1"/>
  <c r="E155" i="4" s="1"/>
  <c r="E154" i="4" s="1"/>
  <c r="E153" i="4" s="1"/>
  <c r="E152" i="4" s="1"/>
  <c r="E151" i="4" s="1"/>
  <c r="E150" i="4" s="1"/>
  <c r="E149" i="4" s="1"/>
  <c r="E148" i="4" s="1"/>
  <c r="E147" i="4" s="1"/>
  <c r="E146" i="4" s="1"/>
  <c r="E145" i="4" s="1"/>
  <c r="E144" i="4" s="1"/>
  <c r="E143" i="4" s="1"/>
  <c r="E142" i="4" s="1"/>
  <c r="E141" i="4" s="1"/>
  <c r="E140" i="4" s="1"/>
  <c r="E139" i="4" s="1"/>
  <c r="E138" i="4" s="1"/>
  <c r="E137" i="4" s="1"/>
  <c r="E136" i="4" s="1"/>
  <c r="E135" i="4" s="1"/>
  <c r="E134" i="4" s="1"/>
  <c r="E133" i="4" s="1"/>
  <c r="E132" i="4" s="1"/>
  <c r="E131" i="4" s="1"/>
  <c r="E130" i="4" s="1"/>
  <c r="E129" i="4" s="1"/>
  <c r="E128" i="4" s="1"/>
  <c r="E127" i="4" s="1"/>
  <c r="E126" i="4" s="1"/>
  <c r="E125" i="4" s="1"/>
  <c r="E124" i="4" s="1"/>
  <c r="E123" i="4" s="1"/>
  <c r="E122" i="4" s="1"/>
  <c r="E121" i="4" s="1"/>
  <c r="E120" i="4" s="1"/>
  <c r="E119" i="4" s="1"/>
  <c r="E118" i="4" s="1"/>
  <c r="E117" i="4" s="1"/>
  <c r="E116" i="4" s="1"/>
  <c r="E115" i="4" s="1"/>
  <c r="E114" i="4" s="1"/>
  <c r="E113" i="4" s="1"/>
  <c r="E112" i="4" s="1"/>
  <c r="E111" i="4" s="1"/>
  <c r="E110" i="4" s="1"/>
  <c r="E109" i="4" s="1"/>
  <c r="E108" i="4" s="1"/>
  <c r="E107" i="4" s="1"/>
  <c r="E106" i="4" s="1"/>
  <c r="E105" i="4" s="1"/>
  <c r="E104" i="4" s="1"/>
  <c r="E103" i="4" s="1"/>
  <c r="CW15" i="4"/>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29" i="8"/>
  <c r="C28" i="8"/>
  <c r="C27" i="8"/>
  <c r="C26" i="8"/>
  <c r="C25" i="8"/>
  <c r="C24" i="8"/>
  <c r="C23" i="8"/>
  <c r="C22" i="8"/>
  <c r="AK5" i="8"/>
  <c r="AB5" i="8" s="1"/>
  <c r="C76" i="1" l="1"/>
  <c r="B59" i="8" s="1"/>
  <c r="A75" i="1"/>
  <c r="E102" i="4"/>
  <c r="D3" i="4"/>
  <c r="D6" i="4" s="1"/>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B3" i="4"/>
  <c r="B55" i="4" s="1"/>
  <c r="B54" i="4" s="1"/>
  <c r="B53" i="4" s="1"/>
  <c r="B52" i="4" s="1"/>
  <c r="B51" i="4" s="1"/>
  <c r="B50" i="4" s="1"/>
  <c r="B49" i="4" s="1"/>
  <c r="B48" i="4" s="1"/>
  <c r="B47" i="4" s="1"/>
  <c r="B46" i="4" s="1"/>
  <c r="B45" i="4" s="1"/>
  <c r="B44" i="4" s="1"/>
  <c r="B43" i="4" s="1"/>
  <c r="B42" i="4" s="1"/>
  <c r="B41" i="4" s="1"/>
  <c r="B40" i="4" s="1"/>
  <c r="B39" i="4" s="1"/>
  <c r="B38" i="4" s="1"/>
  <c r="B37" i="4" s="1"/>
  <c r="B36" i="4" s="1"/>
  <c r="B35" i="4" s="1"/>
  <c r="B34" i="4" s="1"/>
  <c r="B33" i="4" s="1"/>
  <c r="B32" i="4" s="1"/>
  <c r="B31" i="4" s="1"/>
  <c r="B30" i="4" s="1"/>
  <c r="B29" i="4" s="1"/>
  <c r="B28" i="4" s="1"/>
  <c r="B27" i="4" s="1"/>
  <c r="B26" i="4" s="1"/>
  <c r="B25" i="4" s="1"/>
  <c r="B24" i="4" s="1"/>
  <c r="B23" i="4" s="1"/>
  <c r="B22" i="4" s="1"/>
  <c r="B21" i="4" s="1"/>
  <c r="B20" i="4" s="1"/>
  <c r="B19" i="4" s="1"/>
  <c r="B18" i="4" s="1"/>
  <c r="B17" i="4" s="1"/>
  <c r="B16" i="4" s="1"/>
  <c r="B15" i="4" s="1"/>
  <c r="B14" i="4" s="1"/>
  <c r="B13" i="4" s="1"/>
  <c r="B12" i="4" s="1"/>
  <c r="B11" i="4" s="1"/>
  <c r="B10" i="4" s="1"/>
  <c r="B9" i="4" s="1"/>
  <c r="B8" i="4" s="1"/>
  <c r="B7" i="4" s="1"/>
  <c r="B6" i="4" s="1"/>
  <c r="C75" i="1" l="1"/>
  <c r="B58" i="8" s="1"/>
  <c r="A74" i="1"/>
  <c r="D47" i="4"/>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D123" i="4" s="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5" i="4" s="1"/>
  <c r="D146" i="4" s="1"/>
  <c r="D147" i="4" s="1"/>
  <c r="D148" i="4" s="1"/>
  <c r="D149" i="4" s="1"/>
  <c r="D150" i="4" s="1"/>
  <c r="D151" i="4" s="1"/>
  <c r="D152" i="4" s="1"/>
  <c r="D153" i="4" s="1"/>
  <c r="D154" i="4" s="1"/>
  <c r="D155" i="4" s="1"/>
  <c r="D156" i="4" s="1"/>
  <c r="D157" i="4" s="1"/>
  <c r="D158" i="4" s="1"/>
  <c r="D159" i="4" s="1"/>
  <c r="D160" i="4" s="1"/>
  <c r="D161" i="4" s="1"/>
  <c r="D162" i="4" s="1"/>
  <c r="D163" i="4" s="1"/>
  <c r="D164" i="4" s="1"/>
  <c r="D165" i="4" s="1"/>
  <c r="D166" i="4" s="1"/>
  <c r="D167" i="4" s="1"/>
  <c r="D168" i="4" s="1"/>
  <c r="D169" i="4" s="1"/>
  <c r="D170" i="4" s="1"/>
  <c r="D171" i="4" s="1"/>
  <c r="D172" i="4" s="1"/>
  <c r="D173" i="4" s="1"/>
  <c r="D174" i="4" s="1"/>
  <c r="D175" i="4" s="1"/>
  <c r="D176" i="4" s="1"/>
  <c r="D177" i="4" s="1"/>
  <c r="D178" i="4" s="1"/>
  <c r="D179" i="4" s="1"/>
  <c r="D180" i="4" s="1"/>
  <c r="D181" i="4" s="1"/>
  <c r="D182" i="4" s="1"/>
  <c r="D183" i="4" s="1"/>
  <c r="D184" i="4" s="1"/>
  <c r="D185" i="4" s="1"/>
  <c r="D186" i="4" s="1"/>
  <c r="D187" i="4" s="1"/>
  <c r="D188" i="4" s="1"/>
  <c r="D189" i="4" s="1"/>
  <c r="D190" i="4" s="1"/>
  <c r="D191" i="4" s="1"/>
  <c r="D192" i="4" s="1"/>
  <c r="D193" i="4" s="1"/>
  <c r="D194" i="4" s="1"/>
  <c r="D195" i="4" s="1"/>
  <c r="D196" i="4" s="1"/>
  <c r="D197" i="4" s="1"/>
  <c r="D198" i="4" s="1"/>
  <c r="D199" i="4" s="1"/>
  <c r="D200" i="4" s="1"/>
  <c r="D201" i="4" s="1"/>
  <c r="D202" i="4" s="1"/>
  <c r="D203" i="4" s="1"/>
  <c r="D204" i="4" s="1"/>
  <c r="D205" i="4" s="1"/>
  <c r="D206" i="4" s="1"/>
  <c r="D207" i="4" s="1"/>
  <c r="D208" i="4" s="1"/>
  <c r="D209" i="4" s="1"/>
  <c r="D210" i="4" s="1"/>
  <c r="D211" i="4" s="1"/>
  <c r="D212" i="4" s="1"/>
  <c r="D213" i="4" s="1"/>
  <c r="D214" i="4" s="1"/>
  <c r="D215" i="4" s="1"/>
  <c r="D216" i="4" s="1"/>
  <c r="D217" i="4" s="1"/>
  <c r="D218" i="4" s="1"/>
  <c r="D219" i="4" s="1"/>
  <c r="D220" i="4" s="1"/>
  <c r="D221" i="4" s="1"/>
  <c r="D222" i="4" s="1"/>
  <c r="D223" i="4" s="1"/>
  <c r="D224" i="4" s="1"/>
  <c r="D225" i="4" s="1"/>
  <c r="D226" i="4" s="1"/>
  <c r="D227" i="4" s="1"/>
  <c r="D228" i="4" s="1"/>
  <c r="D229" i="4" s="1"/>
  <c r="D230" i="4" s="1"/>
  <c r="D231" i="4" s="1"/>
  <c r="D232" i="4" s="1"/>
  <c r="D233" i="4" s="1"/>
  <c r="D234" i="4" s="1"/>
  <c r="D235" i="4" s="1"/>
  <c r="D236" i="4" s="1"/>
  <c r="D237" i="4" s="1"/>
  <c r="D238" i="4" s="1"/>
  <c r="D239" i="4" s="1"/>
  <c r="D240" i="4" s="1"/>
  <c r="D241" i="4" s="1"/>
  <c r="D242" i="4" s="1"/>
  <c r="D243" i="4" s="1"/>
  <c r="D244" i="4" s="1"/>
  <c r="D245" i="4" s="1"/>
  <c r="D246" i="4" s="1"/>
  <c r="D247" i="4" s="1"/>
  <c r="D248" i="4" s="1"/>
  <c r="D249" i="4" s="1"/>
  <c r="D250" i="4" s="1"/>
  <c r="D251" i="4" s="1"/>
  <c r="D252" i="4" s="1"/>
  <c r="D253" i="4" s="1"/>
  <c r="D254" i="4" s="1"/>
  <c r="D255" i="4" s="1"/>
  <c r="D256" i="4" s="1"/>
  <c r="D257" i="4" s="1"/>
  <c r="D258" i="4" s="1"/>
  <c r="D259" i="4" s="1"/>
  <c r="D260" i="4" s="1"/>
  <c r="D261" i="4" s="1"/>
  <c r="D262" i="4" s="1"/>
  <c r="D263" i="4" s="1"/>
  <c r="D264" i="4" s="1"/>
  <c r="D265" i="4" s="1"/>
  <c r="D266" i="4" s="1"/>
  <c r="D267" i="4" s="1"/>
  <c r="D268" i="4" s="1"/>
  <c r="D269" i="4" s="1"/>
  <c r="D270" i="4" s="1"/>
  <c r="D271" i="4" s="1"/>
  <c r="D272" i="4" s="1"/>
  <c r="D273" i="4" s="1"/>
  <c r="D274" i="4" s="1"/>
  <c r="D275" i="4" s="1"/>
  <c r="D276" i="4" s="1"/>
  <c r="D277" i="4" s="1"/>
  <c r="D278" i="4" s="1"/>
  <c r="D279" i="4" s="1"/>
  <c r="D280" i="4" s="1"/>
  <c r="D281" i="4" s="1"/>
  <c r="D282" i="4" s="1"/>
  <c r="D283" i="4" s="1"/>
  <c r="D284" i="4" s="1"/>
  <c r="D285" i="4" s="1"/>
  <c r="D286" i="4" s="1"/>
  <c r="D287" i="4" s="1"/>
  <c r="D288" i="4" s="1"/>
  <c r="D289" i="4" s="1"/>
  <c r="D290" i="4" s="1"/>
  <c r="D291" i="4" s="1"/>
  <c r="D292" i="4" s="1"/>
  <c r="D293" i="4" s="1"/>
  <c r="D294" i="4" s="1"/>
  <c r="D295" i="4" s="1"/>
  <c r="D296" i="4" s="1"/>
  <c r="D297" i="4" s="1"/>
  <c r="D298" i="4" s="1"/>
  <c r="D299" i="4" s="1"/>
  <c r="D300" i="4" s="1"/>
  <c r="D301" i="4" s="1"/>
  <c r="D302" i="4" s="1"/>
  <c r="D303" i="4" s="1"/>
  <c r="D304" i="4" s="1"/>
  <c r="D305" i="4" s="1"/>
  <c r="D306" i="4" s="1"/>
  <c r="D307" i="4" s="1"/>
  <c r="D308" i="4" s="1"/>
  <c r="D309" i="4" s="1"/>
  <c r="D310" i="4" s="1"/>
  <c r="D311" i="4" s="1"/>
  <c r="D312" i="4" s="1"/>
  <c r="D313" i="4" s="1"/>
  <c r="D314" i="4" s="1"/>
  <c r="D315" i="4" s="1"/>
  <c r="D316" i="4" s="1"/>
  <c r="D317" i="4" s="1"/>
  <c r="D318" i="4" s="1"/>
  <c r="D319" i="4" s="1"/>
  <c r="D320" i="4" s="1"/>
  <c r="D321" i="4" s="1"/>
  <c r="D322" i="4" s="1"/>
  <c r="D323" i="4" s="1"/>
  <c r="D324" i="4" s="1"/>
  <c r="D325" i="4" s="1"/>
  <c r="D326" i="4" s="1"/>
  <c r="D327" i="4" s="1"/>
  <c r="D328" i="4" s="1"/>
  <c r="D329" i="4" s="1"/>
  <c r="D330" i="4" s="1"/>
  <c r="D331" i="4" s="1"/>
  <c r="D332" i="4" s="1"/>
  <c r="D333" i="4" s="1"/>
  <c r="D334" i="4" s="1"/>
  <c r="D335" i="4" s="1"/>
  <c r="D336" i="4" s="1"/>
  <c r="D337" i="4" s="1"/>
  <c r="D338" i="4" s="1"/>
  <c r="D339" i="4" s="1"/>
  <c r="D340" i="4" s="1"/>
  <c r="D341" i="4" s="1"/>
  <c r="D342" i="4" s="1"/>
  <c r="D343" i="4" s="1"/>
  <c r="D344" i="4" s="1"/>
  <c r="D345" i="4" s="1"/>
  <c r="D346" i="4" s="1"/>
  <c r="D347" i="4" s="1"/>
  <c r="D348" i="4" s="1"/>
  <c r="D349" i="4" s="1"/>
  <c r="D350" i="4" s="1"/>
  <c r="D351" i="4" s="1"/>
  <c r="D352" i="4" s="1"/>
  <c r="D353" i="4" s="1"/>
  <c r="D354" i="4" s="1"/>
  <c r="D355" i="4" s="1"/>
  <c r="D356" i="4" s="1"/>
  <c r="D357" i="4" s="1"/>
  <c r="D358" i="4" s="1"/>
  <c r="D359" i="4" s="1"/>
  <c r="D360" i="4" s="1"/>
  <c r="D361" i="4" s="1"/>
  <c r="D362" i="4" s="1"/>
  <c r="D363" i="4" s="1"/>
  <c r="D364" i="4" s="1"/>
  <c r="D365" i="4" s="1"/>
  <c r="D366" i="4" s="1"/>
  <c r="D367" i="4" s="1"/>
  <c r="D368" i="4" s="1"/>
  <c r="D369" i="4" s="1"/>
  <c r="D370" i="4" s="1"/>
  <c r="D371" i="4" s="1"/>
  <c r="D372" i="4" s="1"/>
  <c r="D373" i="4" s="1"/>
  <c r="D374" i="4" s="1"/>
  <c r="D375" i="4" s="1"/>
  <c r="D376" i="4" s="1"/>
  <c r="D377" i="4" s="1"/>
  <c r="D378" i="4" s="1"/>
  <c r="D379" i="4" s="1"/>
  <c r="D380" i="4" s="1"/>
  <c r="D381" i="4" s="1"/>
  <c r="D382" i="4" s="1"/>
  <c r="D383" i="4" s="1"/>
  <c r="D384" i="4" s="1"/>
  <c r="D385" i="4" s="1"/>
  <c r="D386" i="4" s="1"/>
  <c r="D387" i="4" s="1"/>
  <c r="D388" i="4" s="1"/>
  <c r="D389" i="4" s="1"/>
  <c r="D390" i="4" s="1"/>
  <c r="D391" i="4" s="1"/>
  <c r="D392" i="4" s="1"/>
  <c r="D393" i="4" s="1"/>
  <c r="D394" i="4" s="1"/>
  <c r="D395" i="4" s="1"/>
  <c r="D396" i="4" s="1"/>
  <c r="D397" i="4" s="1"/>
  <c r="D398" i="4" s="1"/>
  <c r="D399" i="4" s="1"/>
  <c r="D400" i="4" s="1"/>
  <c r="D401" i="4" s="1"/>
  <c r="D402" i="4" s="1"/>
  <c r="D403" i="4" s="1"/>
  <c r="D404" i="4" s="1"/>
  <c r="D405" i="4" s="1"/>
  <c r="D406" i="4" s="1"/>
  <c r="D407" i="4" s="1"/>
  <c r="D408" i="4" s="1"/>
  <c r="D409" i="4" s="1"/>
  <c r="D410" i="4" s="1"/>
  <c r="D411" i="4" s="1"/>
  <c r="D412" i="4" s="1"/>
  <c r="D413" i="4" s="1"/>
  <c r="D414" i="4" s="1"/>
  <c r="D415" i="4" s="1"/>
  <c r="D416" i="4" s="1"/>
  <c r="D417" i="4" s="1"/>
  <c r="D418" i="4" s="1"/>
  <c r="D419" i="4" s="1"/>
  <c r="D420" i="4" s="1"/>
  <c r="D421" i="4" s="1"/>
  <c r="D422" i="4" s="1"/>
  <c r="D423" i="4" s="1"/>
  <c r="D424" i="4" s="1"/>
  <c r="D425" i="4" s="1"/>
  <c r="D426" i="4" s="1"/>
  <c r="D427" i="4" s="1"/>
  <c r="D428" i="4" s="1"/>
  <c r="D429" i="4" s="1"/>
  <c r="D430" i="4" s="1"/>
  <c r="D431" i="4" s="1"/>
  <c r="D432" i="4" s="1"/>
  <c r="D433" i="4" s="1"/>
  <c r="D434" i="4" s="1"/>
  <c r="D435" i="4" s="1"/>
  <c r="D436" i="4" s="1"/>
  <c r="D437" i="4" s="1"/>
  <c r="D438" i="4" s="1"/>
  <c r="D439" i="4" s="1"/>
  <c r="D440" i="4" s="1"/>
  <c r="D441" i="4" s="1"/>
  <c r="D442" i="4" s="1"/>
  <c r="D443" i="4" s="1"/>
  <c r="D444" i="4" s="1"/>
  <c r="D445" i="4" s="1"/>
  <c r="D446" i="4" s="1"/>
  <c r="D447" i="4" s="1"/>
  <c r="D448" i="4" s="1"/>
  <c r="D449" i="4" s="1"/>
  <c r="D450" i="4" s="1"/>
  <c r="D451" i="4" s="1"/>
  <c r="D452" i="4" s="1"/>
  <c r="D453" i="4" s="1"/>
  <c r="D454" i="4" s="1"/>
  <c r="D455" i="4" s="1"/>
  <c r="D456" i="4" s="1"/>
  <c r="D457" i="4" s="1"/>
  <c r="D458" i="4" s="1"/>
  <c r="D459" i="4" s="1"/>
  <c r="D460" i="4" s="1"/>
  <c r="D461" i="4" s="1"/>
  <c r="D462" i="4" s="1"/>
  <c r="D463" i="4" s="1"/>
  <c r="D464" i="4" s="1"/>
  <c r="D465" i="4" s="1"/>
  <c r="D466" i="4" s="1"/>
  <c r="D467" i="4" s="1"/>
  <c r="D468" i="4" s="1"/>
  <c r="D469" i="4" s="1"/>
  <c r="D470" i="4" s="1"/>
  <c r="D471" i="4" s="1"/>
  <c r="D472" i="4" s="1"/>
  <c r="D473" i="4" s="1"/>
  <c r="D474" i="4" s="1"/>
  <c r="D475" i="4" s="1"/>
  <c r="D476" i="4" s="1"/>
  <c r="D477" i="4" s="1"/>
  <c r="D478" i="4" s="1"/>
  <c r="D479" i="4" s="1"/>
  <c r="D480" i="4" s="1"/>
  <c r="D481" i="4" s="1"/>
  <c r="D482" i="4" s="1"/>
  <c r="D483" i="4" s="1"/>
  <c r="D484" i="4" s="1"/>
  <c r="D485" i="4" s="1"/>
  <c r="D486" i="4" s="1"/>
  <c r="D487" i="4" s="1"/>
  <c r="D488" i="4" s="1"/>
  <c r="D489" i="4" s="1"/>
  <c r="D490" i="4" s="1"/>
  <c r="D491" i="4" s="1"/>
  <c r="D492" i="4" s="1"/>
  <c r="D493" i="4" s="1"/>
  <c r="D494" i="4" s="1"/>
  <c r="D495" i="4" s="1"/>
  <c r="D496" i="4" s="1"/>
  <c r="D497" i="4" s="1"/>
  <c r="D498" i="4" s="1"/>
  <c r="D499" i="4" s="1"/>
  <c r="D500" i="4" s="1"/>
  <c r="D501" i="4" s="1"/>
  <c r="D502" i="4" s="1"/>
  <c r="D503" i="4" s="1"/>
  <c r="D504" i="4" s="1"/>
  <c r="D505" i="4" s="1"/>
  <c r="D506" i="4" s="1"/>
  <c r="D507" i="4" s="1"/>
  <c r="D508" i="4" s="1"/>
  <c r="D509" i="4" s="1"/>
  <c r="D510" i="4" s="1"/>
  <c r="D511" i="4" s="1"/>
  <c r="D512" i="4" s="1"/>
  <c r="D513" i="4" s="1"/>
  <c r="D514" i="4" s="1"/>
  <c r="D515" i="4" s="1"/>
  <c r="D516" i="4" s="1"/>
  <c r="D517" i="4" s="1"/>
  <c r="D518" i="4" s="1"/>
  <c r="D519" i="4" s="1"/>
  <c r="D520" i="4" s="1"/>
  <c r="D521" i="4" s="1"/>
  <c r="D522" i="4" s="1"/>
  <c r="D523" i="4" s="1"/>
  <c r="D524" i="4" s="1"/>
  <c r="D525" i="4" s="1"/>
  <c r="D526" i="4" s="1"/>
  <c r="D527" i="4" s="1"/>
  <c r="D528" i="4" s="1"/>
  <c r="D529" i="4" s="1"/>
  <c r="D530" i="4" s="1"/>
  <c r="D531" i="4" s="1"/>
  <c r="D532" i="4" s="1"/>
  <c r="D533" i="4" s="1"/>
  <c r="D534" i="4" s="1"/>
  <c r="D535" i="4" s="1"/>
  <c r="D536" i="4" s="1"/>
  <c r="D537" i="4" s="1"/>
  <c r="D538" i="4" s="1"/>
  <c r="D539" i="4" s="1"/>
  <c r="D540" i="4" s="1"/>
  <c r="D541" i="4" s="1"/>
  <c r="D542" i="4" s="1"/>
  <c r="D543" i="4" s="1"/>
  <c r="D544" i="4" s="1"/>
  <c r="D545" i="4" s="1"/>
  <c r="D546" i="4" s="1"/>
  <c r="D547" i="4" s="1"/>
  <c r="D548" i="4" s="1"/>
  <c r="D549" i="4" s="1"/>
  <c r="D550" i="4" s="1"/>
  <c r="D551" i="4" s="1"/>
  <c r="D552" i="4" s="1"/>
  <c r="D553" i="4" s="1"/>
  <c r="D554" i="4" s="1"/>
  <c r="D555" i="4" s="1"/>
  <c r="D556" i="4" s="1"/>
  <c r="D557" i="4" s="1"/>
  <c r="D558" i="4" s="1"/>
  <c r="D559" i="4" s="1"/>
  <c r="D560" i="4" s="1"/>
  <c r="D561" i="4" s="1"/>
  <c r="D562" i="4" s="1"/>
  <c r="D563" i="4" s="1"/>
  <c r="D564" i="4" s="1"/>
  <c r="D565" i="4" s="1"/>
  <c r="D566" i="4" s="1"/>
  <c r="D567" i="4" s="1"/>
  <c r="D568" i="4" s="1"/>
  <c r="D569" i="4" s="1"/>
  <c r="D570" i="4" s="1"/>
  <c r="D571" i="4" s="1"/>
  <c r="D572" i="4" s="1"/>
  <c r="D573" i="4" s="1"/>
  <c r="D574" i="4" s="1"/>
  <c r="D575" i="4" s="1"/>
  <c r="D576" i="4" s="1"/>
  <c r="D577" i="4" s="1"/>
  <c r="D578" i="4" s="1"/>
  <c r="D579" i="4" s="1"/>
  <c r="D580" i="4" s="1"/>
  <c r="D581" i="4" s="1"/>
  <c r="D582" i="4" s="1"/>
  <c r="D583" i="4" s="1"/>
  <c r="D584" i="4" s="1"/>
  <c r="D585" i="4" s="1"/>
  <c r="D586" i="4" s="1"/>
  <c r="D587" i="4" s="1"/>
  <c r="D588" i="4" s="1"/>
  <c r="D589" i="4" s="1"/>
  <c r="D590" i="4" s="1"/>
  <c r="D591" i="4" s="1"/>
  <c r="D592" i="4" s="1"/>
  <c r="D593" i="4" s="1"/>
  <c r="D594" i="4" s="1"/>
  <c r="D595" i="4" s="1"/>
  <c r="D596" i="4" s="1"/>
  <c r="D597" i="4" s="1"/>
  <c r="D598" i="4" s="1"/>
  <c r="D599" i="4" s="1"/>
  <c r="D600" i="4" s="1"/>
  <c r="D601" i="4" s="1"/>
  <c r="D602" i="4" s="1"/>
  <c r="D603" i="4" s="1"/>
  <c r="D604" i="4" s="1"/>
  <c r="D605" i="4" s="1"/>
  <c r="D606" i="4" s="1"/>
  <c r="D607" i="4" s="1"/>
  <c r="D608" i="4" s="1"/>
  <c r="D609" i="4" s="1"/>
  <c r="D610" i="4" s="1"/>
  <c r="D611" i="4" s="1"/>
  <c r="D612" i="4" s="1"/>
  <c r="D613" i="4" s="1"/>
  <c r="D614" i="4" s="1"/>
  <c r="D615" i="4" s="1"/>
  <c r="D616" i="4" s="1"/>
  <c r="D617" i="4" s="1"/>
  <c r="D618" i="4" s="1"/>
  <c r="D619" i="4" s="1"/>
  <c r="D620" i="4" s="1"/>
  <c r="D621" i="4" s="1"/>
  <c r="D622" i="4" s="1"/>
  <c r="D623" i="4" s="1"/>
  <c r="D624" i="4" s="1"/>
  <c r="D625" i="4" s="1"/>
  <c r="D626" i="4" s="1"/>
  <c r="D627" i="4" s="1"/>
  <c r="D628" i="4" s="1"/>
  <c r="D629" i="4" s="1"/>
  <c r="D630" i="4" s="1"/>
  <c r="D631" i="4" s="1"/>
  <c r="D632" i="4" s="1"/>
  <c r="D633" i="4" s="1"/>
  <c r="D634" i="4" s="1"/>
  <c r="D635" i="4" s="1"/>
  <c r="D636" i="4" s="1"/>
  <c r="D637" i="4" s="1"/>
  <c r="D638" i="4" s="1"/>
  <c r="D639" i="4" s="1"/>
  <c r="D640" i="4" s="1"/>
  <c r="D641" i="4" s="1"/>
  <c r="D642" i="4" s="1"/>
  <c r="D643" i="4" s="1"/>
  <c r="D644" i="4" s="1"/>
  <c r="D645" i="4" s="1"/>
  <c r="D646" i="4" s="1"/>
  <c r="D647" i="4" s="1"/>
  <c r="D648" i="4" s="1"/>
  <c r="D649" i="4" s="1"/>
  <c r="D650" i="4" s="1"/>
  <c r="D651" i="4" s="1"/>
  <c r="D652" i="4" s="1"/>
  <c r="D653" i="4" s="1"/>
  <c r="D654" i="4" s="1"/>
  <c r="D655" i="4" s="1"/>
  <c r="D656" i="4" s="1"/>
  <c r="D657" i="4" s="1"/>
  <c r="D658" i="4" s="1"/>
  <c r="D659" i="4" s="1"/>
  <c r="D660" i="4" s="1"/>
  <c r="D661" i="4" s="1"/>
  <c r="D662" i="4" s="1"/>
  <c r="D663" i="4" s="1"/>
  <c r="D664" i="4" s="1"/>
  <c r="D665" i="4" s="1"/>
  <c r="D666" i="4" s="1"/>
  <c r="D667" i="4" s="1"/>
  <c r="D668" i="4" s="1"/>
  <c r="D669" i="4" s="1"/>
  <c r="D670" i="4" s="1"/>
  <c r="D671" i="4" s="1"/>
  <c r="D672" i="4" s="1"/>
  <c r="D673" i="4" s="1"/>
  <c r="D674" i="4" s="1"/>
  <c r="D675" i="4" s="1"/>
  <c r="D676" i="4" s="1"/>
  <c r="D677" i="4" s="1"/>
  <c r="D678" i="4" s="1"/>
  <c r="D679" i="4" s="1"/>
  <c r="D680" i="4" s="1"/>
  <c r="D681" i="4" s="1"/>
  <c r="D682" i="4" s="1"/>
  <c r="D683" i="4" s="1"/>
  <c r="D684" i="4" s="1"/>
  <c r="D685" i="4" s="1"/>
  <c r="D686" i="4" s="1"/>
  <c r="D687" i="4" s="1"/>
  <c r="D688" i="4" s="1"/>
  <c r="D689" i="4" s="1"/>
  <c r="D690" i="4" s="1"/>
  <c r="D691" i="4" s="1"/>
  <c r="D692" i="4" s="1"/>
  <c r="D693" i="4" s="1"/>
  <c r="D694" i="4" s="1"/>
  <c r="D695" i="4" s="1"/>
  <c r="D696" i="4" s="1"/>
  <c r="D697" i="4" s="1"/>
  <c r="D698" i="4" s="1"/>
  <c r="D699" i="4" s="1"/>
  <c r="D700" i="4" s="1"/>
  <c r="D701" i="4" s="1"/>
  <c r="D702" i="4" s="1"/>
  <c r="D703" i="4" s="1"/>
  <c r="D704" i="4" s="1"/>
  <c r="D705" i="4" s="1"/>
  <c r="D706" i="4" s="1"/>
  <c r="D707" i="4" s="1"/>
  <c r="D708" i="4" s="1"/>
  <c r="D709" i="4" s="1"/>
  <c r="D710" i="4" s="1"/>
  <c r="D711" i="4" s="1"/>
  <c r="D712" i="4" s="1"/>
  <c r="D713" i="4" s="1"/>
  <c r="D714" i="4" s="1"/>
  <c r="D715" i="4" s="1"/>
  <c r="D716" i="4" s="1"/>
  <c r="D717" i="4" s="1"/>
  <c r="D718" i="4" s="1"/>
  <c r="D719" i="4" s="1"/>
  <c r="D720" i="4" s="1"/>
  <c r="D721" i="4" s="1"/>
  <c r="D722" i="4" s="1"/>
  <c r="D723" i="4" s="1"/>
  <c r="D724" i="4" s="1"/>
  <c r="D725" i="4" s="1"/>
  <c r="D726" i="4" s="1"/>
  <c r="D727" i="4" s="1"/>
  <c r="D728" i="4" s="1"/>
  <c r="D729" i="4" s="1"/>
  <c r="D730" i="4" s="1"/>
  <c r="D731" i="4" s="1"/>
  <c r="D732" i="4" s="1"/>
  <c r="D733" i="4" s="1"/>
  <c r="D734" i="4" s="1"/>
  <c r="D735" i="4" s="1"/>
  <c r="D736" i="4" s="1"/>
  <c r="D737" i="4" s="1"/>
  <c r="D738" i="4" s="1"/>
  <c r="D739" i="4" s="1"/>
  <c r="D740" i="4" s="1"/>
  <c r="D741" i="4" s="1"/>
  <c r="D742" i="4" s="1"/>
  <c r="D743" i="4" s="1"/>
  <c r="D744" i="4" s="1"/>
  <c r="D745" i="4" s="1"/>
  <c r="D746" i="4" s="1"/>
  <c r="D747" i="4" s="1"/>
  <c r="D748" i="4" s="1"/>
  <c r="D749" i="4" s="1"/>
  <c r="D750" i="4" s="1"/>
  <c r="D751" i="4" s="1"/>
  <c r="D752" i="4" s="1"/>
  <c r="D753" i="4" s="1"/>
  <c r="D754" i="4" s="1"/>
  <c r="D755" i="4" s="1"/>
  <c r="D756" i="4" s="1"/>
  <c r="D757" i="4" s="1"/>
  <c r="D758" i="4" s="1"/>
  <c r="D759" i="4" s="1"/>
  <c r="D760" i="4" s="1"/>
  <c r="D761" i="4" s="1"/>
  <c r="D762" i="4" s="1"/>
  <c r="D763" i="4" s="1"/>
  <c r="D764" i="4" s="1"/>
  <c r="D765" i="4" s="1"/>
  <c r="D766" i="4" s="1"/>
  <c r="D767" i="4" s="1"/>
  <c r="D768" i="4" s="1"/>
  <c r="D769" i="4" s="1"/>
  <c r="D770" i="4" s="1"/>
  <c r="D771" i="4" s="1"/>
  <c r="D772" i="4" s="1"/>
  <c r="D773" i="4" s="1"/>
  <c r="D774" i="4" s="1"/>
  <c r="D775" i="4" s="1"/>
  <c r="D776" i="4" s="1"/>
  <c r="D777" i="4" s="1"/>
  <c r="D778" i="4" s="1"/>
  <c r="D779" i="4" s="1"/>
  <c r="D780" i="4" s="1"/>
  <c r="D781" i="4" s="1"/>
  <c r="D782" i="4" s="1"/>
  <c r="D783" i="4" s="1"/>
  <c r="D784" i="4" s="1"/>
  <c r="D785" i="4" s="1"/>
  <c r="D786" i="4" s="1"/>
  <c r="D787" i="4" s="1"/>
  <c r="D788" i="4" s="1"/>
  <c r="D789" i="4" s="1"/>
  <c r="D790" i="4" s="1"/>
  <c r="D791" i="4" s="1"/>
  <c r="D792" i="4" s="1"/>
  <c r="D793" i="4" s="1"/>
  <c r="D794" i="4" s="1"/>
  <c r="D795" i="4" s="1"/>
  <c r="D796" i="4" s="1"/>
  <c r="D797" i="4" s="1"/>
  <c r="D798" i="4" s="1"/>
  <c r="D799" i="4" s="1"/>
  <c r="D800" i="4" s="1"/>
  <c r="D801" i="4" s="1"/>
  <c r="D802" i="4" s="1"/>
  <c r="D803" i="4" s="1"/>
  <c r="D804" i="4" s="1"/>
  <c r="D805" i="4" s="1"/>
  <c r="D806" i="4" s="1"/>
  <c r="D807" i="4" s="1"/>
  <c r="D808" i="4" s="1"/>
  <c r="D809" i="4" s="1"/>
  <c r="D810" i="4" s="1"/>
  <c r="D811" i="4" s="1"/>
  <c r="D812" i="4" s="1"/>
  <c r="D813" i="4" s="1"/>
  <c r="D814" i="4" s="1"/>
  <c r="D815" i="4" s="1"/>
  <c r="D816" i="4" s="1"/>
  <c r="D817" i="4" s="1"/>
  <c r="D818" i="4" s="1"/>
  <c r="D819" i="4" s="1"/>
  <c r="D820" i="4" s="1"/>
  <c r="D821" i="4" s="1"/>
  <c r="D822" i="4" s="1"/>
  <c r="D823" i="4" s="1"/>
  <c r="D824" i="4" s="1"/>
  <c r="D825" i="4" s="1"/>
  <c r="D826" i="4" s="1"/>
  <c r="D827" i="4" s="1"/>
  <c r="D828" i="4" s="1"/>
  <c r="D829" i="4" s="1"/>
  <c r="D830" i="4" s="1"/>
  <c r="D831" i="4" s="1"/>
  <c r="D832" i="4" s="1"/>
  <c r="D833" i="4" s="1"/>
  <c r="D834" i="4" s="1"/>
  <c r="D835" i="4" s="1"/>
  <c r="D836" i="4" s="1"/>
  <c r="D837" i="4" s="1"/>
  <c r="D838" i="4" s="1"/>
  <c r="D839" i="4" s="1"/>
  <c r="D840" i="4" s="1"/>
  <c r="D841" i="4" s="1"/>
  <c r="D842" i="4" s="1"/>
  <c r="D843" i="4" s="1"/>
  <c r="D844" i="4" s="1"/>
  <c r="D845" i="4" s="1"/>
  <c r="D846" i="4" s="1"/>
  <c r="D847" i="4" s="1"/>
  <c r="D848" i="4" s="1"/>
  <c r="D849" i="4" s="1"/>
  <c r="D850" i="4" s="1"/>
  <c r="D851" i="4" s="1"/>
  <c r="D852" i="4" s="1"/>
  <c r="D853" i="4" s="1"/>
  <c r="D854" i="4" s="1"/>
  <c r="D855" i="4" s="1"/>
  <c r="D856" i="4" s="1"/>
  <c r="D857" i="4" s="1"/>
  <c r="D858" i="4" s="1"/>
  <c r="D859" i="4" s="1"/>
  <c r="D860" i="4" s="1"/>
  <c r="D861" i="4" s="1"/>
  <c r="D862" i="4" s="1"/>
  <c r="D863" i="4" s="1"/>
  <c r="D864" i="4" s="1"/>
  <c r="D865" i="4" s="1"/>
  <c r="D866" i="4" s="1"/>
  <c r="D867" i="4" s="1"/>
  <c r="D868" i="4" s="1"/>
  <c r="D869" i="4" s="1"/>
  <c r="D870" i="4" s="1"/>
  <c r="D871" i="4" s="1"/>
  <c r="D872" i="4" s="1"/>
  <c r="D873" i="4" s="1"/>
  <c r="D874" i="4" s="1"/>
  <c r="D875" i="4" s="1"/>
  <c r="D876" i="4" s="1"/>
  <c r="D877" i="4" s="1"/>
  <c r="D878" i="4" s="1"/>
  <c r="D879" i="4" s="1"/>
  <c r="D880" i="4" s="1"/>
  <c r="D881" i="4" s="1"/>
  <c r="D882" i="4" s="1"/>
  <c r="D883" i="4" s="1"/>
  <c r="D884" i="4" s="1"/>
  <c r="D885" i="4" s="1"/>
  <c r="D886" i="4" s="1"/>
  <c r="D887" i="4" s="1"/>
  <c r="D888" i="4" s="1"/>
  <c r="D889" i="4" s="1"/>
  <c r="D890" i="4" s="1"/>
  <c r="D891" i="4" s="1"/>
  <c r="D892" i="4" s="1"/>
  <c r="D893" i="4" s="1"/>
  <c r="D894" i="4" s="1"/>
  <c r="D895" i="4" s="1"/>
  <c r="D896" i="4" s="1"/>
  <c r="D897" i="4" s="1"/>
  <c r="D898" i="4" s="1"/>
  <c r="D899" i="4" s="1"/>
  <c r="D900" i="4" s="1"/>
  <c r="D901" i="4" s="1"/>
  <c r="D902" i="4" s="1"/>
  <c r="D903" i="4" s="1"/>
  <c r="D904" i="4" s="1"/>
  <c r="D905" i="4" s="1"/>
  <c r="D906" i="4" s="1"/>
  <c r="D907" i="4" s="1"/>
  <c r="D908" i="4" s="1"/>
  <c r="D909" i="4" s="1"/>
  <c r="D910" i="4" s="1"/>
  <c r="D911" i="4" s="1"/>
  <c r="D912" i="4" s="1"/>
  <c r="D913" i="4" s="1"/>
  <c r="D914" i="4" s="1"/>
  <c r="D915" i="4" s="1"/>
  <c r="D916" i="4" s="1"/>
  <c r="D917" i="4" s="1"/>
  <c r="D918" i="4" s="1"/>
  <c r="D919" i="4" s="1"/>
  <c r="D920" i="4" s="1"/>
  <c r="D921" i="4" s="1"/>
  <c r="D922" i="4" s="1"/>
  <c r="D923" i="4" s="1"/>
  <c r="D924" i="4" s="1"/>
  <c r="D925" i="4" s="1"/>
  <c r="D926" i="4" s="1"/>
  <c r="D927" i="4" s="1"/>
  <c r="D928" i="4" s="1"/>
  <c r="D929" i="4" s="1"/>
  <c r="D930" i="4" s="1"/>
  <c r="D931" i="4" s="1"/>
  <c r="D932" i="4" s="1"/>
  <c r="D933" i="4" s="1"/>
  <c r="D934" i="4" s="1"/>
  <c r="D935" i="4" s="1"/>
  <c r="D936" i="4" s="1"/>
  <c r="D937" i="4" s="1"/>
  <c r="D938" i="4" s="1"/>
  <c r="D939" i="4" s="1"/>
  <c r="D940" i="4" s="1"/>
  <c r="D941" i="4" s="1"/>
  <c r="D942" i="4" s="1"/>
  <c r="D943" i="4" s="1"/>
  <c r="D944" i="4" s="1"/>
  <c r="D945" i="4" s="1"/>
  <c r="D946" i="4" s="1"/>
  <c r="D947" i="4" s="1"/>
  <c r="D948" i="4" s="1"/>
  <c r="D949" i="4" s="1"/>
  <c r="D950" i="4" s="1"/>
  <c r="D951" i="4" s="1"/>
  <c r="D952" i="4" s="1"/>
  <c r="D953" i="4" s="1"/>
  <c r="D954" i="4" s="1"/>
  <c r="D955" i="4" s="1"/>
  <c r="D956" i="4" s="1"/>
  <c r="D957" i="4" s="1"/>
  <c r="D958" i="4" s="1"/>
  <c r="D959" i="4" s="1"/>
  <c r="D960" i="4" s="1"/>
  <c r="D961" i="4" s="1"/>
  <c r="D962" i="4" s="1"/>
  <c r="D963" i="4" s="1"/>
  <c r="D964" i="4" s="1"/>
  <c r="D965" i="4" s="1"/>
  <c r="D966" i="4" s="1"/>
  <c r="D967" i="4" s="1"/>
  <c r="D968" i="4" s="1"/>
  <c r="D969" i="4" s="1"/>
  <c r="D970" i="4" s="1"/>
  <c r="D971" i="4" s="1"/>
  <c r="D972" i="4" s="1"/>
  <c r="D973" i="4" s="1"/>
  <c r="D974" i="4" s="1"/>
  <c r="D975" i="4" s="1"/>
  <c r="D976" i="4" s="1"/>
  <c r="D977" i="4" s="1"/>
  <c r="D978" i="4" s="1"/>
  <c r="D979" i="4" s="1"/>
  <c r="D980" i="4" s="1"/>
  <c r="D981" i="4" s="1"/>
  <c r="D982" i="4" s="1"/>
  <c r="D983" i="4" s="1"/>
  <c r="D984" i="4" s="1"/>
  <c r="D985" i="4" s="1"/>
  <c r="D986" i="4" s="1"/>
  <c r="D987" i="4" s="1"/>
  <c r="D988" i="4" s="1"/>
  <c r="D989" i="4" s="1"/>
  <c r="D990" i="4" s="1"/>
  <c r="D991" i="4" s="1"/>
  <c r="D992" i="4" s="1"/>
  <c r="D993" i="4" s="1"/>
  <c r="D994" i="4" s="1"/>
  <c r="D995" i="4" s="1"/>
  <c r="D996" i="4" s="1"/>
  <c r="D997" i="4" s="1"/>
  <c r="D998" i="4" s="1"/>
  <c r="D999" i="4" s="1"/>
  <c r="D1000" i="4" s="1"/>
  <c r="D1001" i="4" s="1"/>
  <c r="D1002" i="4" s="1"/>
  <c r="D1003" i="4" s="1"/>
  <c r="D1004" i="4" s="1"/>
  <c r="D1005" i="4" s="1"/>
  <c r="D1006" i="4" s="1"/>
  <c r="D1007" i="4" s="1"/>
  <c r="D1008" i="4" s="1"/>
  <c r="D1009" i="4" s="1"/>
  <c r="D1010" i="4" s="1"/>
  <c r="D1011" i="4" s="1"/>
  <c r="D1012" i="4" s="1"/>
  <c r="D1013" i="4" s="1"/>
  <c r="D1014" i="4" s="1"/>
  <c r="D1015" i="4" s="1"/>
  <c r="D1016" i="4" s="1"/>
  <c r="D1017" i="4" s="1"/>
  <c r="D1018" i="4" s="1"/>
  <c r="D1019" i="4" s="1"/>
  <c r="D1020" i="4" s="1"/>
  <c r="D1021" i="4" s="1"/>
  <c r="D1022" i="4" s="1"/>
  <c r="D1023" i="4" s="1"/>
  <c r="D1024" i="4" s="1"/>
  <c r="D1025" i="4" s="1"/>
  <c r="D1026" i="4" s="1"/>
  <c r="D1027" i="4" s="1"/>
  <c r="D1028" i="4" s="1"/>
  <c r="D1029" i="4" s="1"/>
  <c r="D1030" i="4" s="1"/>
  <c r="D1031" i="4" s="1"/>
  <c r="D1032" i="4" s="1"/>
  <c r="D1033" i="4" s="1"/>
  <c r="D1034" i="4" s="1"/>
  <c r="D1035" i="4" s="1"/>
  <c r="D1036" i="4" s="1"/>
  <c r="D1037" i="4" s="1"/>
  <c r="D1038" i="4" s="1"/>
  <c r="D1039" i="4" s="1"/>
  <c r="D1040" i="4" s="1"/>
  <c r="D1041" i="4" s="1"/>
  <c r="D1042" i="4" s="1"/>
  <c r="D1043" i="4" s="1"/>
  <c r="D1044" i="4" s="1"/>
  <c r="D1045" i="4" s="1"/>
  <c r="D1046" i="4" s="1"/>
  <c r="D1047" i="4" s="1"/>
  <c r="D1048" i="4" s="1"/>
  <c r="D1049" i="4" s="1"/>
  <c r="D1050" i="4" s="1"/>
  <c r="D1051" i="4" s="1"/>
  <c r="D1052" i="4" s="1"/>
  <c r="D1053" i="4" s="1"/>
  <c r="D1054" i="4" s="1"/>
  <c r="D1055" i="4" s="1"/>
  <c r="D1056" i="4" s="1"/>
  <c r="D1057" i="4" s="1"/>
  <c r="D1058" i="4" s="1"/>
  <c r="D1059" i="4" s="1"/>
  <c r="D1060" i="4" s="1"/>
  <c r="D1061" i="4" s="1"/>
  <c r="D1062" i="4" s="1"/>
  <c r="D1063" i="4" s="1"/>
  <c r="D1064" i="4" s="1"/>
  <c r="D1065" i="4" s="1"/>
  <c r="D1066" i="4" s="1"/>
  <c r="D1067" i="4" s="1"/>
  <c r="D1068" i="4" s="1"/>
  <c r="D1069" i="4" s="1"/>
  <c r="D1070" i="4" s="1"/>
  <c r="D1071" i="4" s="1"/>
  <c r="D1072" i="4" s="1"/>
  <c r="D1073" i="4" s="1"/>
  <c r="D1074" i="4" s="1"/>
  <c r="D1075" i="4" s="1"/>
  <c r="D1076" i="4" s="1"/>
  <c r="D1077" i="4" s="1"/>
  <c r="D1078" i="4" s="1"/>
  <c r="D1079" i="4" s="1"/>
  <c r="D1080" i="4" s="1"/>
  <c r="D1081" i="4" s="1"/>
  <c r="D1082" i="4" s="1"/>
  <c r="D1083" i="4" s="1"/>
  <c r="D1084" i="4" s="1"/>
  <c r="D1085" i="4" s="1"/>
  <c r="D1086" i="4" s="1"/>
  <c r="D1087" i="4" s="1"/>
  <c r="D1088" i="4" s="1"/>
  <c r="D1089" i="4" s="1"/>
  <c r="D1090" i="4" s="1"/>
  <c r="D1091" i="4" s="1"/>
  <c r="D1092" i="4" s="1"/>
  <c r="D1093" i="4" s="1"/>
  <c r="D1094" i="4" s="1"/>
  <c r="D1095" i="4" s="1"/>
  <c r="D1096" i="4" s="1"/>
  <c r="D1097" i="4" s="1"/>
  <c r="D1098" i="4" s="1"/>
  <c r="D1099" i="4" s="1"/>
  <c r="D1100" i="4" s="1"/>
  <c r="D1101" i="4" s="1"/>
  <c r="D1102" i="4" s="1"/>
  <c r="D1103" i="4" s="1"/>
  <c r="D1104" i="4" s="1"/>
  <c r="D1105" i="4" s="1"/>
  <c r="D1106" i="4" s="1"/>
  <c r="D1107" i="4" s="1"/>
  <c r="D1108" i="4" s="1"/>
  <c r="D1109" i="4" s="1"/>
  <c r="D1110" i="4" s="1"/>
  <c r="D1111" i="4" s="1"/>
  <c r="D1112" i="4" s="1"/>
  <c r="D1113" i="4" s="1"/>
  <c r="D1114" i="4" s="1"/>
  <c r="D1115" i="4" s="1"/>
  <c r="D1116" i="4" s="1"/>
  <c r="D1117" i="4" s="1"/>
  <c r="D1118" i="4" s="1"/>
  <c r="D1119" i="4" s="1"/>
  <c r="D1120" i="4" s="1"/>
  <c r="D1121" i="4" s="1"/>
  <c r="D1122" i="4" s="1"/>
  <c r="D1123" i="4" s="1"/>
  <c r="D1124" i="4" s="1"/>
  <c r="D1125" i="4" s="1"/>
  <c r="D1126" i="4" s="1"/>
  <c r="D1127" i="4" s="1"/>
  <c r="D1128" i="4" s="1"/>
  <c r="D1129" i="4" s="1"/>
  <c r="D1130" i="4" s="1"/>
  <c r="D1131" i="4" s="1"/>
  <c r="D1132" i="4" s="1"/>
  <c r="D1133" i="4" s="1"/>
  <c r="D1134" i="4" s="1"/>
  <c r="D1135" i="4" s="1"/>
  <c r="D1136" i="4" s="1"/>
  <c r="D1137" i="4" s="1"/>
  <c r="D1138" i="4" s="1"/>
  <c r="E101" i="4"/>
  <c r="C74" i="1" l="1"/>
  <c r="B57" i="8" s="1"/>
  <c r="A73" i="1"/>
  <c r="E100" i="4"/>
  <c r="B56" i="4"/>
  <c r="C73" i="1" l="1"/>
  <c r="B56" i="8" s="1"/>
  <c r="A72" i="1"/>
  <c r="E99" i="4"/>
  <c r="B57" i="4"/>
  <c r="B58" i="4" s="1"/>
  <c r="B59" i="4" s="1"/>
  <c r="B60" i="4" s="1"/>
  <c r="B61" i="4" s="1"/>
  <c r="B62" i="4" s="1"/>
  <c r="B63" i="4" s="1"/>
  <c r="B64" i="4" s="1"/>
  <c r="B65" i="4" s="1"/>
  <c r="B66" i="4" s="1"/>
  <c r="B67" i="4" s="1"/>
  <c r="B68" i="4" s="1"/>
  <c r="B69" i="4" s="1"/>
  <c r="B70" i="4" s="1"/>
  <c r="B71" i="4" s="1"/>
  <c r="B72" i="4" s="1"/>
  <c r="B73" i="4" s="1"/>
  <c r="C72" i="1" l="1"/>
  <c r="B55" i="8" s="1"/>
  <c r="A71" i="1"/>
  <c r="E98" i="4"/>
  <c r="B74" i="4"/>
  <c r="B75" i="4" s="1"/>
  <c r="B76" i="4" s="1"/>
  <c r="B77" i="4" s="1"/>
  <c r="B78" i="4" s="1"/>
  <c r="B79" i="4" s="1"/>
  <c r="B80" i="4" s="1"/>
  <c r="B81" i="4" s="1"/>
  <c r="B82" i="4" s="1"/>
  <c r="B83" i="4" s="1"/>
  <c r="B84" i="4" s="1"/>
  <c r="B85" i="4" s="1"/>
  <c r="B86" i="4" s="1"/>
  <c r="B87" i="4" s="1"/>
  <c r="B88" i="4" s="1"/>
  <c r="B89" i="4" s="1"/>
  <c r="C71" i="1" l="1"/>
  <c r="B54" i="8" s="1"/>
  <c r="A70" i="1"/>
  <c r="E97" i="4"/>
  <c r="B90" i="4"/>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l="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B701" i="4" s="1"/>
  <c r="B702" i="4" s="1"/>
  <c r="B703" i="4" s="1"/>
  <c r="B704" i="4" s="1"/>
  <c r="B705" i="4" s="1"/>
  <c r="B706" i="4" s="1"/>
  <c r="B707" i="4" s="1"/>
  <c r="B708" i="4" s="1"/>
  <c r="B709" i="4" s="1"/>
  <c r="B710" i="4" s="1"/>
  <c r="B711" i="4" s="1"/>
  <c r="B712" i="4" s="1"/>
  <c r="B713" i="4" s="1"/>
  <c r="B714" i="4" s="1"/>
  <c r="B715" i="4" s="1"/>
  <c r="B716" i="4" s="1"/>
  <c r="B717" i="4" s="1"/>
  <c r="B718" i="4" s="1"/>
  <c r="B719" i="4" s="1"/>
  <c r="B720" i="4" s="1"/>
  <c r="B721" i="4" s="1"/>
  <c r="B722" i="4" s="1"/>
  <c r="B723" i="4" s="1"/>
  <c r="B724" i="4" s="1"/>
  <c r="B725" i="4" s="1"/>
  <c r="B726" i="4" s="1"/>
  <c r="B727" i="4" s="1"/>
  <c r="B728" i="4" s="1"/>
  <c r="B729" i="4" s="1"/>
  <c r="B730" i="4" s="1"/>
  <c r="B731" i="4" s="1"/>
  <c r="B732" i="4" s="1"/>
  <c r="B733" i="4" s="1"/>
  <c r="B734" i="4" s="1"/>
  <c r="B735" i="4" s="1"/>
  <c r="B736" i="4" s="1"/>
  <c r="B737" i="4" s="1"/>
  <c r="B738" i="4" s="1"/>
  <c r="B739" i="4" s="1"/>
  <c r="B740" i="4" s="1"/>
  <c r="B741" i="4" s="1"/>
  <c r="B742" i="4" s="1"/>
  <c r="B743" i="4" s="1"/>
  <c r="B744" i="4" s="1"/>
  <c r="B745" i="4" s="1"/>
  <c r="B746" i="4" s="1"/>
  <c r="B747" i="4" s="1"/>
  <c r="B748" i="4" s="1"/>
  <c r="B749" i="4" s="1"/>
  <c r="B750" i="4" s="1"/>
  <c r="B751" i="4" s="1"/>
  <c r="B752" i="4" s="1"/>
  <c r="B753" i="4" s="1"/>
  <c r="B754" i="4" s="1"/>
  <c r="B755" i="4" s="1"/>
  <c r="B756" i="4" s="1"/>
  <c r="B757" i="4" s="1"/>
  <c r="B758" i="4" s="1"/>
  <c r="B759" i="4" s="1"/>
  <c r="B760" i="4" s="1"/>
  <c r="B761" i="4" s="1"/>
  <c r="B762" i="4" s="1"/>
  <c r="B763" i="4" s="1"/>
  <c r="B764" i="4" s="1"/>
  <c r="B765" i="4" s="1"/>
  <c r="B766" i="4" s="1"/>
  <c r="B767" i="4" s="1"/>
  <c r="B768" i="4" s="1"/>
  <c r="B769" i="4" s="1"/>
  <c r="B770" i="4" s="1"/>
  <c r="B771" i="4" s="1"/>
  <c r="B772" i="4" s="1"/>
  <c r="B773" i="4" s="1"/>
  <c r="B774" i="4" s="1"/>
  <c r="B775" i="4" s="1"/>
  <c r="B776" i="4" s="1"/>
  <c r="B777" i="4" s="1"/>
  <c r="B778" i="4" s="1"/>
  <c r="B779" i="4" s="1"/>
  <c r="B780" i="4" s="1"/>
  <c r="B781" i="4" s="1"/>
  <c r="B782" i="4" s="1"/>
  <c r="B783" i="4" s="1"/>
  <c r="B784" i="4" s="1"/>
  <c r="B785" i="4" s="1"/>
  <c r="B786" i="4" s="1"/>
  <c r="B787" i="4" s="1"/>
  <c r="B788" i="4" s="1"/>
  <c r="B789" i="4" s="1"/>
  <c r="B790" i="4" s="1"/>
  <c r="B791" i="4" s="1"/>
  <c r="B792" i="4" s="1"/>
  <c r="B793" i="4" s="1"/>
  <c r="B794" i="4" s="1"/>
  <c r="B795" i="4" s="1"/>
  <c r="B796" i="4" s="1"/>
  <c r="B797" i="4" s="1"/>
  <c r="B798" i="4" s="1"/>
  <c r="B799" i="4" s="1"/>
  <c r="B800" i="4" s="1"/>
  <c r="B801" i="4" s="1"/>
  <c r="B802" i="4" s="1"/>
  <c r="B803" i="4" s="1"/>
  <c r="B804" i="4" s="1"/>
  <c r="B805" i="4" s="1"/>
  <c r="B806" i="4" s="1"/>
  <c r="B807" i="4" s="1"/>
  <c r="B808" i="4" s="1"/>
  <c r="B809" i="4" s="1"/>
  <c r="B810" i="4" s="1"/>
  <c r="B811" i="4" s="1"/>
  <c r="B812" i="4" s="1"/>
  <c r="B813" i="4" s="1"/>
  <c r="B814" i="4" s="1"/>
  <c r="B815" i="4" s="1"/>
  <c r="B816" i="4" s="1"/>
  <c r="B817" i="4" s="1"/>
  <c r="B818" i="4" s="1"/>
  <c r="B819" i="4" s="1"/>
  <c r="B820" i="4" s="1"/>
  <c r="B821" i="4" s="1"/>
  <c r="B822" i="4" s="1"/>
  <c r="B823" i="4" s="1"/>
  <c r="B824" i="4" s="1"/>
  <c r="B825" i="4" s="1"/>
  <c r="B826" i="4" s="1"/>
  <c r="B827" i="4" s="1"/>
  <c r="B828" i="4" s="1"/>
  <c r="B829" i="4" s="1"/>
  <c r="B830" i="4" s="1"/>
  <c r="B831" i="4" s="1"/>
  <c r="B832" i="4" s="1"/>
  <c r="B833" i="4" s="1"/>
  <c r="B834" i="4" s="1"/>
  <c r="B835" i="4" s="1"/>
  <c r="B836" i="4" s="1"/>
  <c r="B837" i="4" s="1"/>
  <c r="B838" i="4" s="1"/>
  <c r="B839" i="4" s="1"/>
  <c r="B840" i="4" s="1"/>
  <c r="B841" i="4" s="1"/>
  <c r="B842" i="4" s="1"/>
  <c r="B843" i="4" s="1"/>
  <c r="B844" i="4" s="1"/>
  <c r="B845" i="4" s="1"/>
  <c r="B846" i="4" s="1"/>
  <c r="B847" i="4" s="1"/>
  <c r="B848" i="4" s="1"/>
  <c r="B849" i="4" s="1"/>
  <c r="B850" i="4" s="1"/>
  <c r="B851" i="4" s="1"/>
  <c r="B852" i="4" s="1"/>
  <c r="B853" i="4" s="1"/>
  <c r="B854" i="4" s="1"/>
  <c r="B855" i="4" s="1"/>
  <c r="B856" i="4" s="1"/>
  <c r="B857" i="4" s="1"/>
  <c r="B858" i="4" s="1"/>
  <c r="B859" i="4" s="1"/>
  <c r="B860" i="4" s="1"/>
  <c r="B861" i="4" s="1"/>
  <c r="B862" i="4" s="1"/>
  <c r="B863" i="4" s="1"/>
  <c r="B864" i="4" s="1"/>
  <c r="B865" i="4" s="1"/>
  <c r="B866" i="4" s="1"/>
  <c r="B867" i="4" s="1"/>
  <c r="B868" i="4" s="1"/>
  <c r="B869" i="4" s="1"/>
  <c r="B870" i="4" s="1"/>
  <c r="B871" i="4" s="1"/>
  <c r="B872" i="4" s="1"/>
  <c r="B873" i="4" s="1"/>
  <c r="B874" i="4" s="1"/>
  <c r="B875" i="4" s="1"/>
  <c r="B876" i="4" s="1"/>
  <c r="B877" i="4" s="1"/>
  <c r="B878" i="4" s="1"/>
  <c r="B879" i="4" s="1"/>
  <c r="B880" i="4" s="1"/>
  <c r="B881" i="4" s="1"/>
  <c r="B882" i="4" s="1"/>
  <c r="B883" i="4" s="1"/>
  <c r="B884" i="4" s="1"/>
  <c r="B885" i="4" s="1"/>
  <c r="B886" i="4" s="1"/>
  <c r="B887" i="4" s="1"/>
  <c r="B888" i="4" s="1"/>
  <c r="B889" i="4" s="1"/>
  <c r="B890" i="4" s="1"/>
  <c r="B891" i="4" s="1"/>
  <c r="B892" i="4" s="1"/>
  <c r="B893" i="4" s="1"/>
  <c r="B894" i="4" s="1"/>
  <c r="B895" i="4" s="1"/>
  <c r="B896" i="4" s="1"/>
  <c r="B897" i="4" s="1"/>
  <c r="B898" i="4" s="1"/>
  <c r="B899" i="4" s="1"/>
  <c r="B900" i="4" s="1"/>
  <c r="B901" i="4" s="1"/>
  <c r="B902" i="4" s="1"/>
  <c r="B903" i="4" s="1"/>
  <c r="B904" i="4" s="1"/>
  <c r="B905" i="4" s="1"/>
  <c r="B906" i="4" s="1"/>
  <c r="B907" i="4" s="1"/>
  <c r="B908" i="4" s="1"/>
  <c r="B909" i="4" s="1"/>
  <c r="B910" i="4" s="1"/>
  <c r="B911" i="4" s="1"/>
  <c r="B912" i="4" s="1"/>
  <c r="B913" i="4" s="1"/>
  <c r="B914" i="4" s="1"/>
  <c r="B915" i="4" s="1"/>
  <c r="B916" i="4" s="1"/>
  <c r="B917" i="4" s="1"/>
  <c r="B918" i="4" s="1"/>
  <c r="B919" i="4" s="1"/>
  <c r="B920" i="4" s="1"/>
  <c r="B921" i="4" s="1"/>
  <c r="B922" i="4" s="1"/>
  <c r="B923" i="4" s="1"/>
  <c r="B924" i="4" s="1"/>
  <c r="B925" i="4" s="1"/>
  <c r="B926" i="4" s="1"/>
  <c r="B927" i="4" s="1"/>
  <c r="B928" i="4" s="1"/>
  <c r="B929" i="4" s="1"/>
  <c r="B930" i="4" s="1"/>
  <c r="B931" i="4" s="1"/>
  <c r="B932" i="4" s="1"/>
  <c r="B933" i="4" s="1"/>
  <c r="B934" i="4" s="1"/>
  <c r="B935" i="4" s="1"/>
  <c r="B936" i="4" s="1"/>
  <c r="B937" i="4" s="1"/>
  <c r="B938" i="4" s="1"/>
  <c r="B939" i="4" s="1"/>
  <c r="B940" i="4" s="1"/>
  <c r="B941" i="4" s="1"/>
  <c r="B942" i="4" s="1"/>
  <c r="B943" i="4" s="1"/>
  <c r="B944" i="4" s="1"/>
  <c r="B945" i="4" s="1"/>
  <c r="B946" i="4" s="1"/>
  <c r="B947" i="4" s="1"/>
  <c r="B948" i="4" s="1"/>
  <c r="B949" i="4" s="1"/>
  <c r="B950" i="4" s="1"/>
  <c r="B951" i="4" s="1"/>
  <c r="B952" i="4" s="1"/>
  <c r="B953" i="4" s="1"/>
  <c r="B954" i="4" s="1"/>
  <c r="B955" i="4" s="1"/>
  <c r="B956" i="4" s="1"/>
  <c r="B957" i="4" s="1"/>
  <c r="B958" i="4" s="1"/>
  <c r="B959" i="4" s="1"/>
  <c r="B960" i="4" s="1"/>
  <c r="B961" i="4" s="1"/>
  <c r="B962" i="4" s="1"/>
  <c r="B963" i="4" s="1"/>
  <c r="B964" i="4" s="1"/>
  <c r="B965" i="4" s="1"/>
  <c r="B966" i="4" s="1"/>
  <c r="B967" i="4" s="1"/>
  <c r="B968" i="4" s="1"/>
  <c r="B969" i="4" s="1"/>
  <c r="B970" i="4" s="1"/>
  <c r="B971" i="4" s="1"/>
  <c r="B972" i="4" s="1"/>
  <c r="B973" i="4" s="1"/>
  <c r="B974" i="4" s="1"/>
  <c r="B975" i="4" s="1"/>
  <c r="B976" i="4" s="1"/>
  <c r="B977" i="4" s="1"/>
  <c r="B978" i="4" s="1"/>
  <c r="B979" i="4" s="1"/>
  <c r="B980" i="4" s="1"/>
  <c r="B981" i="4" s="1"/>
  <c r="B982" i="4" s="1"/>
  <c r="B983" i="4" s="1"/>
  <c r="B984" i="4" s="1"/>
  <c r="B985" i="4" s="1"/>
  <c r="B986" i="4" s="1"/>
  <c r="B987" i="4" s="1"/>
  <c r="B988" i="4" s="1"/>
  <c r="B989" i="4" s="1"/>
  <c r="B990" i="4" s="1"/>
  <c r="B991" i="4" s="1"/>
  <c r="B992" i="4" s="1"/>
  <c r="B993" i="4" s="1"/>
  <c r="B994" i="4" s="1"/>
  <c r="B995" i="4" s="1"/>
  <c r="B996" i="4" s="1"/>
  <c r="B997" i="4" s="1"/>
  <c r="B998" i="4" s="1"/>
  <c r="B999" i="4" s="1"/>
  <c r="B1000" i="4" s="1"/>
  <c r="B1001" i="4" s="1"/>
  <c r="B1002" i="4" s="1"/>
  <c r="B1003" i="4" s="1"/>
  <c r="B1004" i="4" s="1"/>
  <c r="B1005" i="4" s="1"/>
  <c r="B1006" i="4" s="1"/>
  <c r="B1007" i="4" s="1"/>
  <c r="B1008" i="4" s="1"/>
  <c r="B1009" i="4" s="1"/>
  <c r="B1010" i="4" s="1"/>
  <c r="B1011" i="4" s="1"/>
  <c r="B1012" i="4" s="1"/>
  <c r="B1013" i="4" s="1"/>
  <c r="B1014" i="4" s="1"/>
  <c r="B1015" i="4" s="1"/>
  <c r="B1016" i="4" s="1"/>
  <c r="B1017" i="4" s="1"/>
  <c r="B1018" i="4" s="1"/>
  <c r="B1019" i="4" s="1"/>
  <c r="B1020" i="4" s="1"/>
  <c r="B1021" i="4" s="1"/>
  <c r="B1022" i="4" s="1"/>
  <c r="B1023" i="4" s="1"/>
  <c r="B1024" i="4" s="1"/>
  <c r="B1025" i="4" s="1"/>
  <c r="B1026" i="4" s="1"/>
  <c r="B1027" i="4" s="1"/>
  <c r="B1028" i="4" s="1"/>
  <c r="B1029" i="4" s="1"/>
  <c r="B1030" i="4" s="1"/>
  <c r="B1031" i="4" s="1"/>
  <c r="B1032" i="4" s="1"/>
  <c r="B1033" i="4" s="1"/>
  <c r="B1034" i="4" s="1"/>
  <c r="B1035" i="4" s="1"/>
  <c r="B1036" i="4" s="1"/>
  <c r="B1037" i="4" s="1"/>
  <c r="B1038" i="4" s="1"/>
  <c r="B1039" i="4" s="1"/>
  <c r="B1040" i="4" s="1"/>
  <c r="B1041" i="4" s="1"/>
  <c r="B1042" i="4" s="1"/>
  <c r="B1043" i="4" s="1"/>
  <c r="B1044" i="4" s="1"/>
  <c r="B1045" i="4" s="1"/>
  <c r="B1046" i="4" s="1"/>
  <c r="B1047" i="4" s="1"/>
  <c r="B1048" i="4" s="1"/>
  <c r="B1049" i="4" s="1"/>
  <c r="B1050" i="4" s="1"/>
  <c r="B1051" i="4" s="1"/>
  <c r="B1052" i="4" s="1"/>
  <c r="B1053" i="4" s="1"/>
  <c r="B1054" i="4" s="1"/>
  <c r="B1055" i="4" s="1"/>
  <c r="B1056" i="4" s="1"/>
  <c r="B1057" i="4" s="1"/>
  <c r="B1058" i="4" s="1"/>
  <c r="B1059" i="4" s="1"/>
  <c r="B1060" i="4" s="1"/>
  <c r="B1061" i="4" s="1"/>
  <c r="B1062" i="4" s="1"/>
  <c r="B1063" i="4" s="1"/>
  <c r="B1064" i="4" s="1"/>
  <c r="B1065" i="4" s="1"/>
  <c r="B1066" i="4" s="1"/>
  <c r="B1067" i="4" s="1"/>
  <c r="B1068" i="4" s="1"/>
  <c r="B1069" i="4" s="1"/>
  <c r="B1070" i="4" s="1"/>
  <c r="B1071" i="4" s="1"/>
  <c r="B1072" i="4" s="1"/>
  <c r="B1073" i="4" s="1"/>
  <c r="B1074" i="4" s="1"/>
  <c r="B1075" i="4" s="1"/>
  <c r="B1076" i="4" s="1"/>
  <c r="B1077" i="4" s="1"/>
  <c r="B1078" i="4" s="1"/>
  <c r="B1079" i="4" s="1"/>
  <c r="B1080" i="4" s="1"/>
  <c r="B1081" i="4" s="1"/>
  <c r="B1082" i="4" s="1"/>
  <c r="B1083" i="4" s="1"/>
  <c r="B1084" i="4" s="1"/>
  <c r="B1085" i="4" s="1"/>
  <c r="B1086" i="4" s="1"/>
  <c r="B1087" i="4" s="1"/>
  <c r="B1088" i="4" s="1"/>
  <c r="B1089" i="4" s="1"/>
  <c r="B1090" i="4" s="1"/>
  <c r="B1091" i="4" s="1"/>
  <c r="B1092" i="4" s="1"/>
  <c r="B1093" i="4" s="1"/>
  <c r="B1094" i="4" s="1"/>
  <c r="B1095" i="4" s="1"/>
  <c r="B1096" i="4" s="1"/>
  <c r="B1097" i="4" s="1"/>
  <c r="B1098" i="4" s="1"/>
  <c r="B1099" i="4" s="1"/>
  <c r="B1100" i="4" s="1"/>
  <c r="B1101" i="4" s="1"/>
  <c r="B1102" i="4" s="1"/>
  <c r="B1103" i="4" s="1"/>
  <c r="B1104" i="4" s="1"/>
  <c r="B1105" i="4" s="1"/>
  <c r="B1106" i="4" s="1"/>
  <c r="B1107" i="4" s="1"/>
  <c r="B1108" i="4" s="1"/>
  <c r="B1109" i="4" s="1"/>
  <c r="B1110" i="4" s="1"/>
  <c r="B1111" i="4" s="1"/>
  <c r="B1112" i="4" s="1"/>
  <c r="B1113" i="4" s="1"/>
  <c r="B1114" i="4" s="1"/>
  <c r="B1115" i="4" s="1"/>
  <c r="B1116" i="4" s="1"/>
  <c r="B1117" i="4" s="1"/>
  <c r="B1118" i="4" s="1"/>
  <c r="B1119" i="4" s="1"/>
  <c r="B1120" i="4" s="1"/>
  <c r="B1121" i="4" s="1"/>
  <c r="B1122" i="4" s="1"/>
  <c r="B1123" i="4" s="1"/>
  <c r="B1124" i="4" s="1"/>
  <c r="B1125" i="4" s="1"/>
  <c r="B1126" i="4" s="1"/>
  <c r="B1127" i="4" s="1"/>
  <c r="B1128" i="4" s="1"/>
  <c r="B1129" i="4" s="1"/>
  <c r="B1130" i="4" s="1"/>
  <c r="B1131" i="4" s="1"/>
  <c r="B1132" i="4" s="1"/>
  <c r="B1133" i="4" s="1"/>
  <c r="B1134" i="4" s="1"/>
  <c r="B1135" i="4" s="1"/>
  <c r="B1136" i="4" s="1"/>
  <c r="B1137" i="4" s="1"/>
  <c r="B1138" i="4" s="1"/>
  <c r="C70" i="1"/>
  <c r="B53" i="8" s="1"/>
  <c r="A69" i="1"/>
  <c r="E96" i="4"/>
  <c r="C69" i="1" l="1"/>
  <c r="B52" i="8" s="1"/>
  <c r="A68" i="1"/>
  <c r="E95" i="4"/>
  <c r="C68" i="1" l="1"/>
  <c r="B51" i="8" s="1"/>
  <c r="A67" i="1"/>
  <c r="E94" i="4"/>
  <c r="C67" i="1" l="1"/>
  <c r="B50" i="8" s="1"/>
  <c r="A66" i="1"/>
  <c r="E93" i="4"/>
  <c r="C66" i="1" l="1"/>
  <c r="B49" i="8" s="1"/>
  <c r="A65" i="1"/>
  <c r="E92" i="4"/>
  <c r="C65" i="1" l="1"/>
  <c r="B48" i="8" s="1"/>
  <c r="A64" i="1"/>
  <c r="E91" i="4"/>
  <c r="C64" i="1" l="1"/>
  <c r="B47" i="8" s="1"/>
  <c r="A63" i="1"/>
  <c r="E90" i="4"/>
  <c r="C63" i="1" l="1"/>
  <c r="B46" i="8" s="1"/>
  <c r="A62" i="1"/>
  <c r="E89" i="4"/>
  <c r="C62" i="1" l="1"/>
  <c r="B45" i="8" s="1"/>
  <c r="A61" i="1"/>
  <c r="E88" i="4"/>
  <c r="C61" i="1" l="1"/>
  <c r="B44" i="8" s="1"/>
  <c r="A60" i="1"/>
  <c r="E87" i="4"/>
  <c r="C60" i="1" l="1"/>
  <c r="B43" i="8" s="1"/>
  <c r="A59" i="1"/>
  <c r="E86" i="4"/>
  <c r="C59" i="1" l="1"/>
  <c r="B42" i="8" s="1"/>
  <c r="A58" i="1"/>
  <c r="E85" i="4"/>
  <c r="C58" i="1" l="1"/>
  <c r="B41" i="8" s="1"/>
  <c r="A57" i="1"/>
  <c r="E84" i="4"/>
  <c r="C57" i="1" l="1"/>
  <c r="B40" i="8" s="1"/>
  <c r="A56" i="1"/>
  <c r="E83" i="4"/>
  <c r="C56" i="1" l="1"/>
  <c r="B39" i="8" s="1"/>
  <c r="A55" i="1"/>
  <c r="E82" i="4"/>
  <c r="C55" i="1" l="1"/>
  <c r="B38" i="8" s="1"/>
  <c r="A54" i="1"/>
  <c r="E81" i="4"/>
  <c r="C54" i="1" l="1"/>
  <c r="B37" i="8" s="1"/>
  <c r="A53" i="1"/>
  <c r="E80" i="4"/>
  <c r="C53" i="1" l="1"/>
  <c r="B36" i="8" s="1"/>
  <c r="A52" i="1"/>
  <c r="E79" i="4"/>
  <c r="C52" i="1" l="1"/>
  <c r="B35" i="8" s="1"/>
  <c r="A51" i="1"/>
  <c r="E78" i="4"/>
  <c r="C51" i="1" l="1"/>
  <c r="B34" i="8" s="1"/>
  <c r="A50" i="1"/>
  <c r="E77" i="4"/>
  <c r="C50" i="1" l="1"/>
  <c r="B33" i="8" s="1"/>
  <c r="A49" i="1"/>
  <c r="E76" i="4"/>
  <c r="C49" i="1" l="1"/>
  <c r="B32" i="8" s="1"/>
  <c r="A48" i="1"/>
  <c r="E75" i="4"/>
  <c r="C48" i="1" l="1"/>
  <c r="B31" i="8" s="1"/>
  <c r="A47" i="1"/>
  <c r="E74" i="4"/>
  <c r="C47" i="1" l="1"/>
  <c r="B30" i="8" s="1"/>
  <c r="A46" i="1"/>
  <c r="E73" i="4"/>
  <c r="C46" i="1" l="1"/>
  <c r="B29" i="8" s="1"/>
  <c r="A45" i="1"/>
  <c r="E72" i="4"/>
  <c r="C45" i="1" l="1"/>
  <c r="B28" i="8" s="1"/>
  <c r="A44" i="1"/>
  <c r="E71" i="4"/>
  <c r="C44" i="1" l="1"/>
  <c r="B27" i="8" s="1"/>
  <c r="A43" i="1"/>
  <c r="E70" i="4"/>
  <c r="C43" i="1" l="1"/>
  <c r="B26" i="8" s="1"/>
  <c r="A42" i="1"/>
  <c r="E69" i="4"/>
  <c r="C42" i="1" l="1"/>
  <c r="B25" i="8" s="1"/>
  <c r="A41" i="1"/>
  <c r="C41" i="1" s="1"/>
  <c r="E68" i="4"/>
  <c r="B24" i="8" l="1"/>
  <c r="A40" i="1"/>
  <c r="A39" i="1" s="1"/>
  <c r="C39" i="1" s="1"/>
  <c r="E67" i="4"/>
  <c r="C40" i="1" l="1"/>
  <c r="B23" i="8" s="1"/>
  <c r="B22" i="8"/>
  <c r="E66" i="4"/>
  <c r="E65" i="4" l="1"/>
  <c r="E64" i="4" l="1"/>
  <c r="E63" i="4" l="1"/>
  <c r="E62" i="4" l="1"/>
  <c r="E61" i="4" l="1"/>
  <c r="E60" i="4" l="1"/>
  <c r="E59" i="4" l="1"/>
  <c r="E58" i="4" l="1"/>
  <c r="E57" i="4" l="1"/>
  <c r="E56" i="4" l="1"/>
  <c r="E55" i="4" l="1"/>
  <c r="E54" i="4" l="1"/>
  <c r="E53" i="4" l="1"/>
  <c r="E52" i="4" l="1"/>
  <c r="E51" i="4" l="1"/>
  <c r="E50" i="4" l="1"/>
  <c r="E49" i="4" l="1"/>
  <c r="E48" i="4" l="1"/>
  <c r="E47" i="4" l="1"/>
  <c r="E46" i="4" l="1"/>
  <c r="E45" i="4" l="1"/>
  <c r="E44" i="4" l="1"/>
  <c r="E43" i="4" l="1"/>
  <c r="E42" i="4" l="1"/>
  <c r="E41" i="4" l="1"/>
  <c r="E40" i="4" l="1"/>
  <c r="E39" i="4" l="1"/>
  <c r="E38" i="4" l="1"/>
  <c r="E37" i="4" l="1"/>
  <c r="E36" i="4" l="1"/>
  <c r="E35" i="4" l="1"/>
  <c r="E34" i="4" l="1"/>
  <c r="E33" i="4" l="1"/>
  <c r="E32" i="4" l="1"/>
  <c r="E31" i="4" l="1"/>
  <c r="E30" i="4" l="1"/>
  <c r="E29" i="4" l="1"/>
  <c r="E28" i="4" l="1"/>
  <c r="E27" i="4" l="1"/>
  <c r="E26" i="4" l="1"/>
  <c r="E25" i="4" l="1"/>
  <c r="E24" i="4" l="1"/>
  <c r="E23" i="4" l="1"/>
  <c r="E22" i="4" l="1"/>
  <c r="E21" i="4" l="1"/>
  <c r="E20" i="4" l="1"/>
  <c r="E19" i="4" l="1"/>
  <c r="E18" i="4" l="1"/>
  <c r="E17" i="4" l="1"/>
  <c r="E16" i="4" l="1"/>
  <c r="E15" i="4" l="1"/>
  <c r="E14" i="4" l="1"/>
  <c r="E13" i="4" l="1"/>
  <c r="E12" i="4" l="1"/>
  <c r="E11" i="4" l="1"/>
  <c r="E10" i="4" l="1"/>
  <c r="E9" i="4" l="1"/>
  <c r="E8" i="4" l="1"/>
  <c r="E7" i="4" l="1"/>
  <c r="E6" i="4" l="1"/>
  <c r="W17" i="8"/>
  <c r="W28" i="8" s="1"/>
  <c r="AM17" i="8"/>
  <c r="AM28" i="8" s="1"/>
  <c r="BC17" i="8"/>
  <c r="BC28" i="8" s="1"/>
  <c r="BS17" i="8"/>
  <c r="CI17" i="8"/>
  <c r="CI28" i="8" s="1"/>
  <c r="CY17" i="8"/>
  <c r="CY28" i="8" s="1"/>
  <c r="Y17" i="8"/>
  <c r="AO17" i="8"/>
  <c r="AO28" i="8" s="1"/>
  <c r="BE17" i="8"/>
  <c r="BE28" i="8" s="1"/>
  <c r="BU17" i="8"/>
  <c r="BU28" i="8" s="1"/>
  <c r="CK17" i="8"/>
  <c r="CK28" i="8" s="1"/>
  <c r="DA17" i="8"/>
  <c r="T17" i="8"/>
  <c r="T28" i="8" s="1"/>
  <c r="AJ17" i="8"/>
  <c r="AJ28" i="8" s="1"/>
  <c r="AZ17" i="8"/>
  <c r="AZ28" i="8" s="1"/>
  <c r="BP17" i="8"/>
  <c r="BP28" i="8" s="1"/>
  <c r="CF17" i="8"/>
  <c r="CF28" i="8" s="1"/>
  <c r="CV17" i="8"/>
  <c r="CV28" i="8" s="1"/>
  <c r="V17" i="8"/>
  <c r="V28" i="8" s="1"/>
  <c r="AP17" i="8"/>
  <c r="AP28" i="8" s="1"/>
  <c r="BF17" i="8"/>
  <c r="BF28" i="8" s="1"/>
  <c r="BV17" i="8"/>
  <c r="BV28" i="8" s="1"/>
  <c r="CL17" i="8"/>
  <c r="CL28" i="8" s="1"/>
  <c r="DB17" i="8"/>
  <c r="DB28" i="8" s="1"/>
  <c r="AA17" i="8"/>
  <c r="AA28" i="8" s="1"/>
  <c r="AQ17" i="8"/>
  <c r="BG17" i="8"/>
  <c r="BW17" i="8"/>
  <c r="BW28" i="8" s="1"/>
  <c r="CM17" i="8"/>
  <c r="CM28" i="8" s="1"/>
  <c r="DC17" i="8"/>
  <c r="AC17" i="8"/>
  <c r="AS17" i="8"/>
  <c r="AS28" i="8" s="1"/>
  <c r="BI17" i="8"/>
  <c r="BI28" i="8" s="1"/>
  <c r="CO17" i="8"/>
  <c r="CO28" i="8" s="1"/>
  <c r="DE17" i="8"/>
  <c r="DE28" i="8" s="1"/>
  <c r="X17" i="8"/>
  <c r="X28" i="8" s="1"/>
  <c r="AN17" i="8"/>
  <c r="AN28" i="8" s="1"/>
  <c r="BD17" i="8"/>
  <c r="BD28" i="8" s="1"/>
  <c r="BT17" i="8"/>
  <c r="BT28" i="8" s="1"/>
  <c r="CJ17" i="8"/>
  <c r="CJ28" i="8" s="1"/>
  <c r="CZ17" i="8"/>
  <c r="CZ28" i="8" s="1"/>
  <c r="AD17" i="8"/>
  <c r="AD28" i="8" s="1"/>
  <c r="AT17" i="8"/>
  <c r="AT28" i="8" s="1"/>
  <c r="BJ17" i="8"/>
  <c r="BJ28" i="8" s="1"/>
  <c r="BZ17" i="8"/>
  <c r="CP17" i="8"/>
  <c r="DF17" i="8"/>
  <c r="DF28" i="8" s="1"/>
  <c r="O17" i="8"/>
  <c r="O28" i="8" s="1"/>
  <c r="AE17" i="8"/>
  <c r="AE28" i="8" s="1"/>
  <c r="AU17" i="8"/>
  <c r="BK17" i="8"/>
  <c r="CA17" i="8"/>
  <c r="CA28" i="8" s="1"/>
  <c r="CQ17" i="8"/>
  <c r="CQ28" i="8" s="1"/>
  <c r="DG17" i="8"/>
  <c r="DG28" i="8" s="1"/>
  <c r="AG17" i="8"/>
  <c r="AG28" i="8" s="1"/>
  <c r="AW17" i="8"/>
  <c r="AW28" i="8" s="1"/>
  <c r="BM17" i="8"/>
  <c r="BM28" i="8" s="1"/>
  <c r="CC17" i="8"/>
  <c r="CS17" i="8"/>
  <c r="DI17" i="8"/>
  <c r="DI28" i="8" s="1"/>
  <c r="AB17" i="8"/>
  <c r="AB28" i="8" s="1"/>
  <c r="AR17" i="8"/>
  <c r="AR28" i="8" s="1"/>
  <c r="BH17" i="8"/>
  <c r="BH28" i="8" s="1"/>
  <c r="BX17" i="8"/>
  <c r="BX28" i="8" s="1"/>
  <c r="CN17" i="8"/>
  <c r="CN28" i="8" s="1"/>
  <c r="DD17" i="8"/>
  <c r="DD28" i="8" s="1"/>
  <c r="AH17" i="8"/>
  <c r="AH28" i="8" s="1"/>
  <c r="AX17" i="8"/>
  <c r="AX28" i="8" s="1"/>
  <c r="BN17" i="8"/>
  <c r="BN28" i="8" s="1"/>
  <c r="CD17" i="8"/>
  <c r="CT17" i="8"/>
  <c r="CT28" i="8" s="1"/>
  <c r="U17" i="8"/>
  <c r="S17" i="8"/>
  <c r="S28" i="8" s="1"/>
  <c r="AI17" i="8"/>
  <c r="AI28" i="8" s="1"/>
  <c r="AY17" i="8"/>
  <c r="AY28" i="8" s="1"/>
  <c r="BO17" i="8"/>
  <c r="BO28" i="8" s="1"/>
  <c r="CE17" i="8"/>
  <c r="CE28" i="8" s="1"/>
  <c r="CU17" i="8"/>
  <c r="CU28" i="8" s="1"/>
  <c r="Q17" i="8"/>
  <c r="Q28" i="8" s="1"/>
  <c r="AK17" i="8"/>
  <c r="AK28" i="8" s="1"/>
  <c r="BA17" i="8"/>
  <c r="BA28" i="8" s="1"/>
  <c r="BQ17" i="8"/>
  <c r="BQ28" i="8" s="1"/>
  <c r="CG17" i="8"/>
  <c r="CG28" i="8" s="1"/>
  <c r="CW17" i="8"/>
  <c r="CW28" i="8" s="1"/>
  <c r="P17" i="8"/>
  <c r="P28" i="8" s="1"/>
  <c r="AF17" i="8"/>
  <c r="AF28" i="8" s="1"/>
  <c r="AV17" i="8"/>
  <c r="AV28" i="8" s="1"/>
  <c r="BL17" i="8"/>
  <c r="BL28" i="8" s="1"/>
  <c r="CB17" i="8"/>
  <c r="CB28" i="8" s="1"/>
  <c r="CR17" i="8"/>
  <c r="CR28" i="8" s="1"/>
  <c r="R17" i="8"/>
  <c r="R28" i="8" s="1"/>
  <c r="AL17" i="8"/>
  <c r="AL28" i="8" s="1"/>
  <c r="BB17" i="8"/>
  <c r="BB28" i="8" s="1"/>
  <c r="BR17" i="8"/>
  <c r="BR28" i="8" s="1"/>
  <c r="CH17" i="8"/>
  <c r="CH28" i="8" s="1"/>
  <c r="CX17" i="8"/>
  <c r="CX28" i="8" s="1"/>
  <c r="Z17" i="8"/>
  <c r="Z28" i="8" s="1"/>
  <c r="DJ28" i="8"/>
  <c r="DH17" i="8"/>
  <c r="DH28" i="8" s="1"/>
  <c r="CS42" i="8" l="1"/>
  <c r="CS28" i="8"/>
  <c r="BK42" i="8"/>
  <c r="BK28" i="8"/>
  <c r="AC42" i="8"/>
  <c r="AC28" i="8"/>
  <c r="BG42" i="8"/>
  <c r="BG28" i="8"/>
  <c r="Y42" i="8"/>
  <c r="Y28" i="8"/>
  <c r="CD42" i="8"/>
  <c r="CD28" i="8"/>
  <c r="CC42" i="8"/>
  <c r="CC28" i="8"/>
  <c r="AU42" i="8"/>
  <c r="AU28" i="8"/>
  <c r="CP42" i="8"/>
  <c r="CP28" i="8"/>
  <c r="DC42" i="8"/>
  <c r="DC28" i="8"/>
  <c r="AQ42" i="8"/>
  <c r="AQ28" i="8"/>
  <c r="BZ42" i="8"/>
  <c r="BZ28" i="8"/>
  <c r="U42" i="8"/>
  <c r="U28" i="8"/>
  <c r="DA42" i="8"/>
  <c r="DA28" i="8"/>
  <c r="BS42" i="8"/>
  <c r="BS28" i="8"/>
  <c r="DH22" i="8"/>
  <c r="DH42" i="8"/>
  <c r="DJ22" i="8"/>
  <c r="DJ42" i="8"/>
  <c r="BR23" i="8"/>
  <c r="BR42" i="8"/>
  <c r="AF25" i="8"/>
  <c r="AF42" i="8"/>
  <c r="CU25" i="8"/>
  <c r="CU42" i="8"/>
  <c r="AI10" i="8"/>
  <c r="AI42" i="8"/>
  <c r="AD25" i="8"/>
  <c r="AD42" i="8"/>
  <c r="CO10" i="8"/>
  <c r="CO42" i="8"/>
  <c r="CL10" i="8"/>
  <c r="CL42" i="8"/>
  <c r="V23" i="8"/>
  <c r="V42" i="8"/>
  <c r="AZ38" i="8"/>
  <c r="AZ42" i="8"/>
  <c r="CK26" i="8"/>
  <c r="CK42" i="8"/>
  <c r="BC25" i="8"/>
  <c r="BC42" i="8"/>
  <c r="BB10" i="8"/>
  <c r="BB42" i="8"/>
  <c r="P10" i="8"/>
  <c r="P42" i="8"/>
  <c r="CE22" i="8"/>
  <c r="CE42" i="8"/>
  <c r="BN27" i="8"/>
  <c r="BN42" i="8"/>
  <c r="CN22" i="8"/>
  <c r="CN42" i="8"/>
  <c r="AB35" i="8"/>
  <c r="AB42" i="8"/>
  <c r="BM25" i="8"/>
  <c r="BM42" i="8"/>
  <c r="CQ23" i="8"/>
  <c r="CQ42" i="8"/>
  <c r="AE26" i="8"/>
  <c r="AE42" i="8"/>
  <c r="CZ25" i="8"/>
  <c r="CZ42" i="8"/>
  <c r="AN35" i="8"/>
  <c r="AN42" i="8"/>
  <c r="BY23" i="8"/>
  <c r="BY42" i="8"/>
  <c r="BV38" i="8"/>
  <c r="BV42" i="8"/>
  <c r="CV38" i="8"/>
  <c r="CV42" i="8"/>
  <c r="AJ27" i="8"/>
  <c r="AJ42" i="8"/>
  <c r="BU27" i="8"/>
  <c r="BU42" i="8"/>
  <c r="CY27" i="8"/>
  <c r="CY42" i="8"/>
  <c r="AM23" i="8"/>
  <c r="AM42" i="8"/>
  <c r="CX22" i="8"/>
  <c r="CX42" i="8"/>
  <c r="AL22" i="8"/>
  <c r="AL42" i="8"/>
  <c r="BL25" i="8"/>
  <c r="BL42" i="8"/>
  <c r="CW23" i="8"/>
  <c r="CW42" i="8"/>
  <c r="AK27" i="8"/>
  <c r="AK42" i="8"/>
  <c r="BO27" i="8"/>
  <c r="BO42" i="8"/>
  <c r="AX25" i="8"/>
  <c r="AX42" i="8"/>
  <c r="BX27" i="8"/>
  <c r="BX42" i="8"/>
  <c r="DI22" i="8"/>
  <c r="DI42" i="8"/>
  <c r="AW10" i="8"/>
  <c r="AW42" i="8"/>
  <c r="CA24" i="8"/>
  <c r="CA42" i="8"/>
  <c r="O22" i="8"/>
  <c r="O42" i="8"/>
  <c r="BJ22" i="8"/>
  <c r="BJ42" i="8"/>
  <c r="CJ10" i="8"/>
  <c r="CJ42" i="8"/>
  <c r="X38" i="8"/>
  <c r="X42" i="8"/>
  <c r="BI24" i="8"/>
  <c r="BI42" i="8"/>
  <c r="CM22" i="8"/>
  <c r="CM42" i="8"/>
  <c r="AA25" i="8"/>
  <c r="AA42" i="8"/>
  <c r="BF38" i="8"/>
  <c r="BF42" i="8"/>
  <c r="CF10" i="8"/>
  <c r="CF42" i="8"/>
  <c r="T27" i="8"/>
  <c r="T42" i="8"/>
  <c r="BE38" i="8"/>
  <c r="BE42" i="8"/>
  <c r="CI10" i="8"/>
  <c r="CI42" i="8"/>
  <c r="W23" i="8"/>
  <c r="W42" i="8"/>
  <c r="CR25" i="8"/>
  <c r="CR42" i="8"/>
  <c r="BQ25" i="8"/>
  <c r="BQ42" i="8"/>
  <c r="DD10" i="8"/>
  <c r="DD42" i="8"/>
  <c r="AR38" i="8"/>
  <c r="AR42" i="8"/>
  <c r="DG22" i="8"/>
  <c r="DG42" i="8"/>
  <c r="BD35" i="8"/>
  <c r="BD42" i="8"/>
  <c r="Z10" i="8"/>
  <c r="Z42" i="8"/>
  <c r="CB10" i="8"/>
  <c r="CB42" i="8"/>
  <c r="BA27" i="8"/>
  <c r="BA42" i="8"/>
  <c r="S25" i="8"/>
  <c r="S42" i="8"/>
  <c r="CH10" i="8"/>
  <c r="CH42" i="8"/>
  <c r="R10" i="8"/>
  <c r="R42" i="8"/>
  <c r="AV10" i="8"/>
  <c r="AV42" i="8"/>
  <c r="CG26" i="8"/>
  <c r="CG42" i="8"/>
  <c r="Q38" i="8"/>
  <c r="Q42" i="8"/>
  <c r="AY25" i="8"/>
  <c r="AY42" i="8"/>
  <c r="CT23" i="8"/>
  <c r="CT42" i="8"/>
  <c r="AH23" i="8"/>
  <c r="AH42" i="8"/>
  <c r="BH22" i="8"/>
  <c r="BH42" i="8"/>
  <c r="AG10" i="8"/>
  <c r="AG42" i="8"/>
  <c r="DF22" i="8"/>
  <c r="DF42" i="8"/>
  <c r="AT27" i="8"/>
  <c r="AT42" i="8"/>
  <c r="BT38" i="8"/>
  <c r="BT42" i="8"/>
  <c r="DE23" i="8"/>
  <c r="DE42" i="8"/>
  <c r="AS10" i="8"/>
  <c r="AS42" i="8"/>
  <c r="BW22" i="8"/>
  <c r="BW42" i="8"/>
  <c r="DB27" i="8"/>
  <c r="DB42" i="8"/>
  <c r="AP25" i="8"/>
  <c r="AP42" i="8"/>
  <c r="BP38" i="8"/>
  <c r="BP42" i="8"/>
  <c r="AO10" i="8"/>
  <c r="AO42" i="8"/>
  <c r="BC24" i="8"/>
  <c r="AS25" i="8"/>
  <c r="BX24" i="8"/>
  <c r="DE38" i="8"/>
  <c r="BC26" i="8"/>
  <c r="AX27" i="8"/>
  <c r="DH27" i="8"/>
  <c r="BQ27" i="8"/>
  <c r="BF10" i="8"/>
  <c r="AZ25" i="8"/>
  <c r="AW23" i="8"/>
  <c r="AD23" i="8"/>
  <c r="BT27" i="8"/>
  <c r="DH10" i="8"/>
  <c r="DH24" i="8"/>
  <c r="AW27" i="8"/>
  <c r="BT26" i="8"/>
  <c r="AZ22" i="8"/>
  <c r="BU35" i="8"/>
  <c r="BW25" i="8"/>
  <c r="AO25" i="8"/>
  <c r="DJ35" i="8"/>
  <c r="S24" i="8"/>
  <c r="BX26" i="8"/>
  <c r="BW24" i="8"/>
  <c r="BF35" i="8"/>
  <c r="V26" i="8"/>
  <c r="AW22" i="8"/>
  <c r="BW26" i="8"/>
  <c r="DH23" i="8"/>
  <c r="CE25" i="8"/>
  <c r="AX26" i="8"/>
  <c r="AH26" i="8"/>
  <c r="AR26" i="8"/>
  <c r="AG35" i="8"/>
  <c r="DG38" i="8"/>
  <c r="CJ26" i="8"/>
  <c r="CO35" i="8"/>
  <c r="BI35" i="8"/>
  <c r="CL22" i="8"/>
  <c r="AO35" i="8"/>
  <c r="AG27" i="8"/>
  <c r="DG25" i="8"/>
  <c r="CJ25" i="8"/>
  <c r="AR24" i="8"/>
  <c r="AG25" i="8"/>
  <c r="DG26" i="8"/>
  <c r="DF23" i="8"/>
  <c r="CO25" i="8"/>
  <c r="BI25" i="8"/>
  <c r="CM10" i="8"/>
  <c r="BW38" i="8"/>
  <c r="CL23" i="8"/>
  <c r="BF26" i="8"/>
  <c r="V38" i="8"/>
  <c r="AO38" i="8"/>
  <c r="BO38" i="8"/>
  <c r="AI23" i="8"/>
  <c r="BY27" i="8"/>
  <c r="CF23" i="8"/>
  <c r="BA38" i="8"/>
  <c r="BO24" i="8"/>
  <c r="AI22" i="8"/>
  <c r="AI38" i="8"/>
  <c r="DD25" i="8"/>
  <c r="DI35" i="8"/>
  <c r="AT10" i="8"/>
  <c r="X26" i="8"/>
  <c r="CO23" i="8"/>
  <c r="BY22" i="8"/>
  <c r="CV35" i="8"/>
  <c r="CF38" i="8"/>
  <c r="AZ10" i="8"/>
  <c r="CK24" i="8"/>
  <c r="BE22" i="8"/>
  <c r="CY38" i="8"/>
  <c r="W35" i="8"/>
  <c r="Q24" i="8"/>
  <c r="BB27" i="8"/>
  <c r="Q35" i="8"/>
  <c r="BO22" i="8"/>
  <c r="AY24" i="8"/>
  <c r="AI24" i="8"/>
  <c r="DD35" i="8"/>
  <c r="BH23" i="8"/>
  <c r="AR23" i="8"/>
  <c r="AB22" i="8"/>
  <c r="DI24" i="8"/>
  <c r="AW25" i="8"/>
  <c r="AW38" i="8"/>
  <c r="DG10" i="8"/>
  <c r="O26" i="8"/>
  <c r="DF25" i="8"/>
  <c r="BJ27" i="8"/>
  <c r="CO22" i="8"/>
  <c r="CO38" i="8"/>
  <c r="BY35" i="8"/>
  <c r="AS27" i="8"/>
  <c r="CM23" i="8"/>
  <c r="BW10" i="8"/>
  <c r="AA22" i="8"/>
  <c r="BF23" i="8"/>
  <c r="BF24" i="8"/>
  <c r="AP10" i="8"/>
  <c r="V27" i="8"/>
  <c r="CV26" i="8"/>
  <c r="CF24" i="8"/>
  <c r="BP35" i="8"/>
  <c r="AZ35" i="8"/>
  <c r="AZ23" i="8"/>
  <c r="BE10" i="8"/>
  <c r="CY26" i="8"/>
  <c r="AM22" i="8"/>
  <c r="W10" i="8"/>
  <c r="Q25" i="8"/>
  <c r="AI25" i="8"/>
  <c r="AI35" i="8"/>
  <c r="BH38" i="8"/>
  <c r="AR35" i="8"/>
  <c r="AW26" i="8"/>
  <c r="O27" i="8"/>
  <c r="CO26" i="8"/>
  <c r="BY25" i="8"/>
  <c r="BY26" i="8"/>
  <c r="CM24" i="8"/>
  <c r="AA23" i="8"/>
  <c r="BF25" i="8"/>
  <c r="V10" i="8"/>
  <c r="CF35" i="8"/>
  <c r="BP26" i="8"/>
  <c r="AZ24" i="8"/>
  <c r="CK22" i="8"/>
  <c r="CI25" i="8"/>
  <c r="W26" i="8"/>
  <c r="AV38" i="8"/>
  <c r="U10" i="8"/>
  <c r="U23" i="8"/>
  <c r="U22" i="8"/>
  <c r="CD10" i="8"/>
  <c r="CD38" i="8"/>
  <c r="CD23" i="8"/>
  <c r="CS10" i="8"/>
  <c r="CS38" i="8"/>
  <c r="CS26" i="8"/>
  <c r="CS23" i="8"/>
  <c r="CS22" i="8"/>
  <c r="CC38" i="8"/>
  <c r="CC27" i="8"/>
  <c r="AU10" i="8"/>
  <c r="AU26" i="8"/>
  <c r="AU25" i="8"/>
  <c r="BS10" i="8"/>
  <c r="BS22" i="8"/>
  <c r="BS24" i="8"/>
  <c r="BS38" i="8"/>
  <c r="DH25" i="8"/>
  <c r="DJ26" i="8"/>
  <c r="DJ27" i="8"/>
  <c r="Z23" i="8"/>
  <c r="Z38" i="8"/>
  <c r="CX35" i="8"/>
  <c r="CH25" i="8"/>
  <c r="CH22" i="8"/>
  <c r="BR35" i="8"/>
  <c r="BB22" i="8"/>
  <c r="BB23" i="8"/>
  <c r="AL35" i="8"/>
  <c r="R24" i="8"/>
  <c r="R22" i="8"/>
  <c r="CR38" i="8"/>
  <c r="CB25" i="8"/>
  <c r="CB22" i="8"/>
  <c r="BL38" i="8"/>
  <c r="AV22" i="8"/>
  <c r="AV25" i="8"/>
  <c r="AF38" i="8"/>
  <c r="P25" i="8"/>
  <c r="P24" i="8"/>
  <c r="CW38" i="8"/>
  <c r="CG22" i="8"/>
  <c r="CG35" i="8"/>
  <c r="BA25" i="8"/>
  <c r="CU26" i="8"/>
  <c r="CU35" i="8"/>
  <c r="BO10" i="8"/>
  <c r="BO35" i="8"/>
  <c r="BO25" i="8"/>
  <c r="BO23" i="8"/>
  <c r="U26" i="8"/>
  <c r="CT26" i="8"/>
  <c r="CD24" i="8"/>
  <c r="BN26" i="8"/>
  <c r="AX10" i="8"/>
  <c r="AX38" i="8"/>
  <c r="AX24" i="8"/>
  <c r="AX22" i="8"/>
  <c r="DD22" i="8"/>
  <c r="DD38" i="8"/>
  <c r="DD24" i="8"/>
  <c r="DD27" i="8"/>
  <c r="BX35" i="8"/>
  <c r="BX38" i="8"/>
  <c r="CS24" i="8"/>
  <c r="AE22" i="8"/>
  <c r="AE24" i="8"/>
  <c r="AE10" i="8"/>
  <c r="AE38" i="8"/>
  <c r="CP27" i="8"/>
  <c r="CP22" i="8"/>
  <c r="AC27" i="8"/>
  <c r="AC38" i="8"/>
  <c r="BS25" i="8"/>
  <c r="Z27" i="8"/>
  <c r="R27" i="8"/>
  <c r="CB27" i="8"/>
  <c r="P27" i="8"/>
  <c r="AK22" i="8"/>
  <c r="AK38" i="8"/>
  <c r="DJ10" i="8"/>
  <c r="Z24" i="8"/>
  <c r="Z22" i="8"/>
  <c r="CX38" i="8"/>
  <c r="CH24" i="8"/>
  <c r="CH38" i="8"/>
  <c r="BR38" i="8"/>
  <c r="BB24" i="8"/>
  <c r="BB38" i="8"/>
  <c r="AL38" i="8"/>
  <c r="R23" i="8"/>
  <c r="R38" i="8"/>
  <c r="CR35" i="8"/>
  <c r="CB26" i="8"/>
  <c r="CB35" i="8"/>
  <c r="BL35" i="8"/>
  <c r="AV26" i="8"/>
  <c r="AV35" i="8"/>
  <c r="AF35" i="8"/>
  <c r="P23" i="8"/>
  <c r="P35" i="8"/>
  <c r="CW27" i="8"/>
  <c r="BA10" i="8"/>
  <c r="BA22" i="8"/>
  <c r="BA24" i="8"/>
  <c r="BA35" i="8"/>
  <c r="U27" i="8"/>
  <c r="CD35" i="8"/>
  <c r="CS27" i="8"/>
  <c r="BM27" i="8"/>
  <c r="BM35" i="8"/>
  <c r="BZ26" i="8"/>
  <c r="BZ27" i="8"/>
  <c r="BZ25" i="8"/>
  <c r="DC24" i="8"/>
  <c r="DC38" i="8"/>
  <c r="DC26" i="8"/>
  <c r="DC22" i="8"/>
  <c r="DC10" i="8"/>
  <c r="DC23" i="8"/>
  <c r="DC27" i="8"/>
  <c r="DC25" i="8"/>
  <c r="Y10" i="8"/>
  <c r="Y24" i="8"/>
  <c r="Y38" i="8"/>
  <c r="Y22" i="8"/>
  <c r="CH27" i="8"/>
  <c r="CG10" i="8"/>
  <c r="CG23" i="8"/>
  <c r="CG27" i="8"/>
  <c r="U38" i="8"/>
  <c r="CD22" i="8"/>
  <c r="DH35" i="8"/>
  <c r="DJ24" i="8"/>
  <c r="Z26" i="8"/>
  <c r="Z35" i="8"/>
  <c r="CX26" i="8"/>
  <c r="CH26" i="8"/>
  <c r="CH35" i="8"/>
  <c r="BR26" i="8"/>
  <c r="BB26" i="8"/>
  <c r="BB35" i="8"/>
  <c r="AL26" i="8"/>
  <c r="R26" i="8"/>
  <c r="R35" i="8"/>
  <c r="CR24" i="8"/>
  <c r="CB24" i="8"/>
  <c r="CB38" i="8"/>
  <c r="BL24" i="8"/>
  <c r="AV24" i="8"/>
  <c r="AV27" i="8"/>
  <c r="AF24" i="8"/>
  <c r="P26" i="8"/>
  <c r="P38" i="8"/>
  <c r="CW25" i="8"/>
  <c r="CG25" i="8"/>
  <c r="CG38" i="8"/>
  <c r="BQ22" i="8"/>
  <c r="BQ38" i="8"/>
  <c r="BA26" i="8"/>
  <c r="AK25" i="8"/>
  <c r="Q10" i="8"/>
  <c r="Q23" i="8"/>
  <c r="Q22" i="8"/>
  <c r="Q27" i="8"/>
  <c r="U25" i="8"/>
  <c r="U35" i="8"/>
  <c r="CD26" i="8"/>
  <c r="CD27" i="8"/>
  <c r="BN22" i="8"/>
  <c r="AX35" i="8"/>
  <c r="DD26" i="8"/>
  <c r="BX25" i="8"/>
  <c r="CS25" i="8"/>
  <c r="CC25" i="8"/>
  <c r="BM10" i="8"/>
  <c r="BK26" i="8"/>
  <c r="BK27" i="8"/>
  <c r="BK38" i="8"/>
  <c r="CZ26" i="8"/>
  <c r="CZ24" i="8"/>
  <c r="CZ38" i="8"/>
  <c r="CZ35" i="8"/>
  <c r="CZ23" i="8"/>
  <c r="DC35" i="8"/>
  <c r="BV22" i="8"/>
  <c r="BV10" i="8"/>
  <c r="BV23" i="8"/>
  <c r="BV35" i="8"/>
  <c r="T25" i="8"/>
  <c r="T22" i="8"/>
  <c r="T26" i="8"/>
  <c r="T10" i="8"/>
  <c r="T24" i="8"/>
  <c r="T38" i="8"/>
  <c r="T35" i="8"/>
  <c r="DF35" i="8"/>
  <c r="AD24" i="8"/>
  <c r="BI38" i="8"/>
  <c r="AS38" i="8"/>
  <c r="CL27" i="8"/>
  <c r="AP38" i="8"/>
  <c r="BU23" i="8"/>
  <c r="AM27" i="8"/>
  <c r="AI27" i="8"/>
  <c r="AR27" i="8"/>
  <c r="DI25" i="8"/>
  <c r="DI27" i="8"/>
  <c r="AW24" i="8"/>
  <c r="DG24" i="8"/>
  <c r="DG35" i="8"/>
  <c r="O25" i="8"/>
  <c r="O23" i="8"/>
  <c r="DF26" i="8"/>
  <c r="DF10" i="8"/>
  <c r="AD22" i="8"/>
  <c r="AD10" i="8"/>
  <c r="BT24" i="8"/>
  <c r="X22" i="8"/>
  <c r="DE35" i="8"/>
  <c r="CO27" i="8"/>
  <c r="BI22" i="8"/>
  <c r="BI27" i="8"/>
  <c r="AS22" i="8"/>
  <c r="AS26" i="8"/>
  <c r="CM25" i="8"/>
  <c r="DB23" i="8"/>
  <c r="CL35" i="8"/>
  <c r="CL38" i="8"/>
  <c r="BF27" i="8"/>
  <c r="AP35" i="8"/>
  <c r="V25" i="8"/>
  <c r="V22" i="8"/>
  <c r="CF25" i="8"/>
  <c r="CF22" i="8"/>
  <c r="AZ27" i="8"/>
  <c r="AJ35" i="8"/>
  <c r="CK23" i="8"/>
  <c r="BU38" i="8"/>
  <c r="BE23" i="8"/>
  <c r="AO23" i="8"/>
  <c r="CY35" i="8"/>
  <c r="CI24" i="8"/>
  <c r="AM38" i="8"/>
  <c r="DI10" i="8"/>
  <c r="DG27" i="8"/>
  <c r="DF24" i="8"/>
  <c r="DF27" i="8"/>
  <c r="BI26" i="8"/>
  <c r="BI10" i="8"/>
  <c r="AS24" i="8"/>
  <c r="AS35" i="8"/>
  <c r="DB38" i="8"/>
  <c r="CL26" i="8"/>
  <c r="CL24" i="8"/>
  <c r="AP23" i="8"/>
  <c r="V35" i="8"/>
  <c r="CF27" i="8"/>
  <c r="BU25" i="8"/>
  <c r="CY10" i="8"/>
  <c r="CI26" i="8"/>
  <c r="BC23" i="8"/>
  <c r="AM26" i="8"/>
  <c r="BR25" i="8"/>
  <c r="BR10" i="8"/>
  <c r="CR23" i="8"/>
  <c r="CR10" i="8"/>
  <c r="BL23" i="8"/>
  <c r="BL10" i="8"/>
  <c r="AF10" i="8"/>
  <c r="BQ24" i="8"/>
  <c r="BQ10" i="8"/>
  <c r="CE24" i="8"/>
  <c r="CE26" i="8"/>
  <c r="CE27" i="8"/>
  <c r="S23" i="8"/>
  <c r="S26" i="8"/>
  <c r="S27" i="8"/>
  <c r="CT24" i="8"/>
  <c r="CT25" i="8"/>
  <c r="CT27" i="8"/>
  <c r="BN24" i="8"/>
  <c r="BN23" i="8"/>
  <c r="AH24" i="8"/>
  <c r="AH25" i="8"/>
  <c r="AH27" i="8"/>
  <c r="BD25" i="8"/>
  <c r="AN25" i="8"/>
  <c r="CN10" i="8"/>
  <c r="CN35" i="8"/>
  <c r="CN24" i="8"/>
  <c r="CN25" i="8"/>
  <c r="CN26" i="8"/>
  <c r="CN27" i="8"/>
  <c r="CQ26" i="8"/>
  <c r="CQ35" i="8"/>
  <c r="CQ25" i="8"/>
  <c r="CQ10" i="8"/>
  <c r="CQ24" i="8"/>
  <c r="CQ22" i="8"/>
  <c r="CQ38" i="8"/>
  <c r="CA27" i="8"/>
  <c r="CA38" i="8"/>
  <c r="CA23" i="8"/>
  <c r="CA35" i="8"/>
  <c r="CA22" i="8"/>
  <c r="CA25" i="8"/>
  <c r="AQ35" i="8"/>
  <c r="AQ25" i="8"/>
  <c r="AQ27" i="8"/>
  <c r="AQ38" i="8"/>
  <c r="AQ22" i="8"/>
  <c r="AQ23" i="8"/>
  <c r="AQ10" i="8"/>
  <c r="AQ24" i="8"/>
  <c r="AF23" i="8"/>
  <c r="CU27" i="8"/>
  <c r="AY23" i="8"/>
  <c r="AY22" i="8"/>
  <c r="AY27" i="8"/>
  <c r="CX25" i="8"/>
  <c r="CX27" i="8"/>
  <c r="AL25" i="8"/>
  <c r="AL27" i="8"/>
  <c r="BL22" i="8"/>
  <c r="AF22" i="8"/>
  <c r="AF27" i="8"/>
  <c r="BQ23" i="8"/>
  <c r="BQ35" i="8"/>
  <c r="AK23" i="8"/>
  <c r="CU23" i="8"/>
  <c r="CE23" i="8"/>
  <c r="CE38" i="8"/>
  <c r="AY26" i="8"/>
  <c r="AY38" i="8"/>
  <c r="S22" i="8"/>
  <c r="S10" i="8"/>
  <c r="CT22" i="8"/>
  <c r="CT38" i="8"/>
  <c r="BN25" i="8"/>
  <c r="BN38" i="8"/>
  <c r="AH22" i="8"/>
  <c r="AH38" i="8"/>
  <c r="CN23" i="8"/>
  <c r="AB27" i="8"/>
  <c r="AB38" i="8"/>
  <c r="AB24" i="8"/>
  <c r="AB26" i="8"/>
  <c r="AB23" i="8"/>
  <c r="AB10" i="8"/>
  <c r="CC10" i="8"/>
  <c r="CC23" i="8"/>
  <c r="CC24" i="8"/>
  <c r="CC26" i="8"/>
  <c r="CC22" i="8"/>
  <c r="CQ27" i="8"/>
  <c r="CA10" i="8"/>
  <c r="BJ10" i="8"/>
  <c r="BJ35" i="8"/>
  <c r="BJ26" i="8"/>
  <c r="BJ24" i="8"/>
  <c r="BJ38" i="8"/>
  <c r="BJ25" i="8"/>
  <c r="AT35" i="8"/>
  <c r="AT23" i="8"/>
  <c r="AT25" i="8"/>
  <c r="AT26" i="8"/>
  <c r="AT22" i="8"/>
  <c r="AT38" i="8"/>
  <c r="BG38" i="8"/>
  <c r="BG35" i="8"/>
  <c r="BG26" i="8"/>
  <c r="BG10" i="8"/>
  <c r="BG24" i="8"/>
  <c r="BG23" i="8"/>
  <c r="BG25" i="8"/>
  <c r="BG27" i="8"/>
  <c r="BG22" i="8"/>
  <c r="DA10" i="8"/>
  <c r="DA26" i="8"/>
  <c r="DA23" i="8"/>
  <c r="DA35" i="8"/>
  <c r="DA25" i="8"/>
  <c r="DA24" i="8"/>
  <c r="DA22" i="8"/>
  <c r="DA27" i="8"/>
  <c r="DA38" i="8"/>
  <c r="BD10" i="8"/>
  <c r="BD38" i="8"/>
  <c r="BD24" i="8"/>
  <c r="BD27" i="8"/>
  <c r="BD26" i="8"/>
  <c r="BD23" i="8"/>
  <c r="BD22" i="8"/>
  <c r="AN27" i="8"/>
  <c r="AN22" i="8"/>
  <c r="AN23" i="8"/>
  <c r="AN38" i="8"/>
  <c r="AN10" i="8"/>
  <c r="AN26" i="8"/>
  <c r="CX23" i="8"/>
  <c r="CX10" i="8"/>
  <c r="AL23" i="8"/>
  <c r="AL10" i="8"/>
  <c r="CW24" i="8"/>
  <c r="CW10" i="8"/>
  <c r="AK24" i="8"/>
  <c r="AK10" i="8"/>
  <c r="CU10" i="8"/>
  <c r="CU22" i="8"/>
  <c r="DJ38" i="8"/>
  <c r="BR22" i="8"/>
  <c r="BR27" i="8"/>
  <c r="CR22" i="8"/>
  <c r="CR27" i="8"/>
  <c r="BL27" i="8"/>
  <c r="CW22" i="8"/>
  <c r="CW35" i="8"/>
  <c r="AK35" i="8"/>
  <c r="DH26" i="8"/>
  <c r="DH38" i="8"/>
  <c r="DJ25" i="8"/>
  <c r="DJ23" i="8"/>
  <c r="Z25" i="8"/>
  <c r="CX24" i="8"/>
  <c r="CH23" i="8"/>
  <c r="BR24" i="8"/>
  <c r="BB25" i="8"/>
  <c r="AL24" i="8"/>
  <c r="R25" i="8"/>
  <c r="CR26" i="8"/>
  <c r="CB23" i="8"/>
  <c r="BL26" i="8"/>
  <c r="AV23" i="8"/>
  <c r="AF26" i="8"/>
  <c r="P22" i="8"/>
  <c r="CW26" i="8"/>
  <c r="CG24" i="8"/>
  <c r="BQ26" i="8"/>
  <c r="BA23" i="8"/>
  <c r="AK26" i="8"/>
  <c r="Q26" i="8"/>
  <c r="CU24" i="8"/>
  <c r="CU38" i="8"/>
  <c r="CE35" i="8"/>
  <c r="CE10" i="8"/>
  <c r="AY35" i="8"/>
  <c r="AY10" i="8"/>
  <c r="S35" i="8"/>
  <c r="S38" i="8"/>
  <c r="CT35" i="8"/>
  <c r="CT10" i="8"/>
  <c r="BN35" i="8"/>
  <c r="BN10" i="8"/>
  <c r="AH35" i="8"/>
  <c r="AH10" i="8"/>
  <c r="CN38" i="8"/>
  <c r="BH27" i="8"/>
  <c r="BH35" i="8"/>
  <c r="BH24" i="8"/>
  <c r="BH25" i="8"/>
  <c r="BH26" i="8"/>
  <c r="BH10" i="8"/>
  <c r="AB25" i="8"/>
  <c r="CC35" i="8"/>
  <c r="CA26" i="8"/>
  <c r="BK23" i="8"/>
  <c r="BK35" i="8"/>
  <c r="BK25" i="8"/>
  <c r="BK22" i="8"/>
  <c r="BK10" i="8"/>
  <c r="BK24" i="8"/>
  <c r="AU27" i="8"/>
  <c r="AU38" i="8"/>
  <c r="AU24" i="8"/>
  <c r="AU22" i="8"/>
  <c r="AU23" i="8"/>
  <c r="AU35" i="8"/>
  <c r="CP10" i="8"/>
  <c r="CP35" i="8"/>
  <c r="CP26" i="8"/>
  <c r="CP38" i="8"/>
  <c r="CP25" i="8"/>
  <c r="CP24" i="8"/>
  <c r="CP23" i="8"/>
  <c r="BZ35" i="8"/>
  <c r="BZ23" i="8"/>
  <c r="BZ24" i="8"/>
  <c r="BZ38" i="8"/>
  <c r="BZ10" i="8"/>
  <c r="BZ22" i="8"/>
  <c r="BJ23" i="8"/>
  <c r="AT24" i="8"/>
  <c r="AN24" i="8"/>
  <c r="X10" i="8"/>
  <c r="X35" i="8"/>
  <c r="X24" i="8"/>
  <c r="X23" i="8"/>
  <c r="X27" i="8"/>
  <c r="X25" i="8"/>
  <c r="DE22" i="8"/>
  <c r="DE10" i="8"/>
  <c r="DE24" i="8"/>
  <c r="DE27" i="8"/>
  <c r="DE25" i="8"/>
  <c r="DE26" i="8"/>
  <c r="AQ26" i="8"/>
  <c r="BX23" i="8"/>
  <c r="BX10" i="8"/>
  <c r="AR22" i="8"/>
  <c r="AR10" i="8"/>
  <c r="DI38" i="8"/>
  <c r="BM23" i="8"/>
  <c r="BM24" i="8"/>
  <c r="BM26" i="8"/>
  <c r="AG23" i="8"/>
  <c r="AG26" i="8"/>
  <c r="AG24" i="8"/>
  <c r="CJ27" i="8"/>
  <c r="CJ35" i="8"/>
  <c r="CJ24" i="8"/>
  <c r="CJ38" i="8"/>
  <c r="BT35" i="8"/>
  <c r="BT22" i="8"/>
  <c r="BT25" i="8"/>
  <c r="AC26" i="8"/>
  <c r="AC24" i="8"/>
  <c r="AC23" i="8"/>
  <c r="AC25" i="8"/>
  <c r="AC10" i="8"/>
  <c r="BO26" i="8"/>
  <c r="AI26" i="8"/>
  <c r="U24" i="8"/>
  <c r="CD25" i="8"/>
  <c r="AX23" i="8"/>
  <c r="DD23" i="8"/>
  <c r="BX22" i="8"/>
  <c r="AR25" i="8"/>
  <c r="DI26" i="8"/>
  <c r="DI23" i="8"/>
  <c r="CS35" i="8"/>
  <c r="BM22" i="8"/>
  <c r="BM38" i="8"/>
  <c r="AG22" i="8"/>
  <c r="AG38" i="8"/>
  <c r="AE23" i="8"/>
  <c r="AE35" i="8"/>
  <c r="AE25" i="8"/>
  <c r="AE27" i="8"/>
  <c r="O24" i="8"/>
  <c r="O35" i="8"/>
  <c r="O38" i="8"/>
  <c r="AD38" i="8"/>
  <c r="AD35" i="8"/>
  <c r="AD26" i="8"/>
  <c r="AD27" i="8"/>
  <c r="CZ27" i="8"/>
  <c r="CZ22" i="8"/>
  <c r="CZ10" i="8"/>
  <c r="CJ22" i="8"/>
  <c r="CJ23" i="8"/>
  <c r="BT23" i="8"/>
  <c r="BT10" i="8"/>
  <c r="BY10" i="8"/>
  <c r="BY24" i="8"/>
  <c r="BY38" i="8"/>
  <c r="AC22" i="8"/>
  <c r="AC35" i="8"/>
  <c r="AW35" i="8"/>
  <c r="DG23" i="8"/>
  <c r="DF38" i="8"/>
  <c r="CO24" i="8"/>
  <c r="BI23" i="8"/>
  <c r="CM38" i="8"/>
  <c r="CM35" i="8"/>
  <c r="CM26" i="8"/>
  <c r="CM27" i="8"/>
  <c r="BW35" i="8"/>
  <c r="BW23" i="8"/>
  <c r="BW27" i="8"/>
  <c r="AA24" i="8"/>
  <c r="AA38" i="8"/>
  <c r="DB25" i="8"/>
  <c r="BV24" i="8"/>
  <c r="AP22" i="8"/>
  <c r="CV10" i="8"/>
  <c r="CV25" i="8"/>
  <c r="CV22" i="8"/>
  <c r="CV23" i="8"/>
  <c r="CV24" i="8"/>
  <c r="CV27" i="8"/>
  <c r="AJ23" i="8"/>
  <c r="CK10" i="8"/>
  <c r="CK25" i="8"/>
  <c r="CK27" i="8"/>
  <c r="CK35" i="8"/>
  <c r="CK38" i="8"/>
  <c r="DB26" i="8"/>
  <c r="BV25" i="8"/>
  <c r="BV26" i="8"/>
  <c r="BV27" i="8"/>
  <c r="AP24" i="8"/>
  <c r="AP26" i="8"/>
  <c r="AP27" i="8"/>
  <c r="BP27" i="8"/>
  <c r="BP22" i="8"/>
  <c r="BP25" i="8"/>
  <c r="BP23" i="8"/>
  <c r="BP24" i="8"/>
  <c r="BP10" i="8"/>
  <c r="AA10" i="8"/>
  <c r="AA35" i="8"/>
  <c r="AA26" i="8"/>
  <c r="AA27" i="8"/>
  <c r="DB22" i="8"/>
  <c r="DB24" i="8"/>
  <c r="DB35" i="8"/>
  <c r="DB10" i="8"/>
  <c r="AJ38" i="8"/>
  <c r="AJ22" i="8"/>
  <c r="AJ26" i="8"/>
  <c r="AJ25" i="8"/>
  <c r="AJ24" i="8"/>
  <c r="AJ10" i="8"/>
  <c r="BE26" i="8"/>
  <c r="BE24" i="8"/>
  <c r="Y26" i="8"/>
  <c r="Y23" i="8"/>
  <c r="CI22" i="8"/>
  <c r="CI27" i="8"/>
  <c r="BC35" i="8"/>
  <c r="BC27" i="8"/>
  <c r="W22" i="8"/>
  <c r="W27" i="8"/>
  <c r="AS23" i="8"/>
  <c r="CL25" i="8"/>
  <c r="BF22" i="8"/>
  <c r="V24" i="8"/>
  <c r="CF26" i="8"/>
  <c r="AZ26" i="8"/>
  <c r="T23" i="8"/>
  <c r="BU24" i="8"/>
  <c r="BU22" i="8"/>
  <c r="BU10" i="8"/>
  <c r="BE27" i="8"/>
  <c r="BE35" i="8"/>
  <c r="AO22" i="8"/>
  <c r="AO26" i="8"/>
  <c r="AO27" i="8"/>
  <c r="Y27" i="8"/>
  <c r="Y35" i="8"/>
  <c r="CY25" i="8"/>
  <c r="CY24" i="8"/>
  <c r="CY22" i="8"/>
  <c r="CI38" i="8"/>
  <c r="CI35" i="8"/>
  <c r="BS26" i="8"/>
  <c r="BS23" i="8"/>
  <c r="BS27" i="8"/>
  <c r="BC38" i="8"/>
  <c r="BC22" i="8"/>
  <c r="AM24" i="8"/>
  <c r="AM35" i="8"/>
  <c r="AM10" i="8"/>
  <c r="W38" i="8"/>
  <c r="W25" i="8"/>
  <c r="BU26" i="8"/>
  <c r="BE25" i="8"/>
  <c r="AO24" i="8"/>
  <c r="Y25" i="8"/>
  <c r="CY23" i="8"/>
  <c r="CI23" i="8"/>
  <c r="BS35" i="8"/>
  <c r="BC10" i="8"/>
  <c r="AM25" i="8"/>
  <c r="W24" i="8"/>
  <c r="DF14" i="8" l="1"/>
  <c r="DD14" i="8"/>
  <c r="DH14" i="8"/>
  <c r="DC14" i="8"/>
  <c r="DG14" i="8"/>
  <c r="DJ14" i="8"/>
  <c r="DI14" i="8"/>
  <c r="DE14" i="8"/>
  <c r="DB14" i="8"/>
  <c r="DA14" i="8"/>
</calcChain>
</file>

<file path=xl/sharedStrings.xml><?xml version="1.0" encoding="utf-8"?>
<sst xmlns="http://schemas.openxmlformats.org/spreadsheetml/2006/main" count="116" uniqueCount="105">
  <si>
    <t>Godkendelsestype</t>
  </si>
  <si>
    <t>↓</t>
  </si>
  <si>
    <t>Formel for resten:</t>
  </si>
  <si>
    <t>Dags dato:</t>
  </si>
  <si>
    <t xml:space="preserve"> </t>
  </si>
  <si>
    <t>Vælg dato fra rulleliste</t>
  </si>
  <si>
    <t>Vælg type fra rulleliste</t>
  </si>
  <si>
    <t>Sikkerhedscertifikat</t>
  </si>
  <si>
    <t>Sikkerhedsgodkendelse</t>
  </si>
  <si>
    <t>Navn på 
ansøgningen</t>
  </si>
  <si>
    <t>Uger</t>
  </si>
  <si>
    <t>Til grund for udregningerne i dette skema er lagt dags dato, som er baseret på den enkelte computers tidsindstilling. Hvis ikke dags dato - som den fremgår til højre - er korrekt, vil udregningerne i skemaet ikke være retvisende. Derfor skal tidsindstillingen på den enkelte computer være korrekt for at få det retmæssige billede af sagsbehandlingsprocessen.</t>
  </si>
  <si>
    <t>Projektets navn</t>
  </si>
  <si>
    <t xml:space="preserve">
Godkendelsesdato</t>
  </si>
  <si>
    <t>Vejledning til udfyldningsblanket</t>
  </si>
  <si>
    <t>Versionering og fastlåsning af dokument</t>
  </si>
  <si>
    <t>Versionen er fastlåst</t>
  </si>
  <si>
    <r>
      <t xml:space="preserve">Versionen er </t>
    </r>
    <r>
      <rPr>
        <u/>
        <sz val="10"/>
        <color theme="1"/>
        <rFont val="Verdana"/>
        <family val="2"/>
      </rPr>
      <t>ikke</t>
    </r>
    <r>
      <rPr>
        <sz val="10"/>
        <color theme="1"/>
        <rFont val="Verdana"/>
        <family val="2"/>
      </rPr>
      <t xml:space="preserve"> fastlåst</t>
    </r>
  </si>
  <si>
    <t>Ønsket godkendelsesdato</t>
  </si>
  <si>
    <t>TES</t>
  </si>
  <si>
    <t>INF</t>
  </si>
  <si>
    <t>UDD</t>
  </si>
  <si>
    <t>SCE</t>
  </si>
  <si>
    <t>SGO</t>
  </si>
  <si>
    <t>JA</t>
  </si>
  <si>
    <t>NEJ</t>
  </si>
  <si>
    <t>Angivelse af samtlige ansøgninger</t>
  </si>
  <si>
    <t>Dato for forventet fremsendelse af ansøgning</t>
  </si>
  <si>
    <t>Tekniske sikkerhedsregler (komplet system)</t>
  </si>
  <si>
    <t>TS1</t>
  </si>
  <si>
    <t>TS2</t>
  </si>
  <si>
    <t>Regelassessor</t>
  </si>
  <si>
    <t>SAG</t>
  </si>
  <si>
    <t>Vejvendte sikkerhedsforanstaltninger</t>
  </si>
  <si>
    <t>VEJ</t>
  </si>
  <si>
    <t>LIC</t>
  </si>
  <si>
    <t>Versionsdato:</t>
  </si>
  <si>
    <t>Ansøger</t>
  </si>
  <si>
    <t>Skriv virksomhedens navn</t>
  </si>
  <si>
    <t>Skriv navnet</t>
  </si>
  <si>
    <t xml:space="preserve">  Ansøgningsdato</t>
  </si>
  <si>
    <t xml:space="preserve">  Ansøger</t>
  </si>
  <si>
    <t>Navn på godkendelsestype</t>
  </si>
  <si>
    <t>Servicemål for sagsbehandlingstid</t>
  </si>
  <si>
    <t>Forkortelse</t>
  </si>
  <si>
    <t>Sagsbehandlingstid</t>
  </si>
  <si>
    <t>Oversigt over servicemål for de enkelte godkendelsesområder</t>
  </si>
  <si>
    <t xml:space="preserve">                                                                                                                                                                                                                                                                                                                                                                                                                                                                                                                                                                                                                                                                                                                                                                                                                                                                                                                                                                                                                                                                                                      </t>
  </si>
  <si>
    <t>RU1</t>
  </si>
  <si>
    <t>RU2</t>
  </si>
  <si>
    <t>Trafikale sikkerhedsregler (komplet system)</t>
  </si>
  <si>
    <t>TF1</t>
  </si>
  <si>
    <t>TF2</t>
  </si>
  <si>
    <t>Kommissorium for regelassessors arbejde</t>
  </si>
  <si>
    <t>Informationsark om godkendelsestyper og sagsbehandlingstider</t>
  </si>
  <si>
    <t>Informationsarket er et bilag til skemaet til visualisering af samtlige ansøgninger i den afsluttende
godkendelsesproces for store jernbaneprojekter.</t>
  </si>
  <si>
    <r>
      <t xml:space="preserve">  Sagsbehandlingstid </t>
    </r>
    <r>
      <rPr>
        <sz val="6.5"/>
        <color theme="1" tint="4.9989318521683403E-2"/>
        <rFont val="Verdana"/>
        <family val="2"/>
      </rPr>
      <t>(uger)</t>
    </r>
    <r>
      <rPr>
        <sz val="6.5"/>
        <color theme="1" tint="0.499984740745262"/>
        <rFont val="Verdana"/>
        <family val="2"/>
      </rPr>
      <t xml:space="preserve"> </t>
    </r>
    <r>
      <rPr>
        <sz val="7.5"/>
        <color theme="1" tint="0.249977111117893"/>
        <rFont val="Verdana"/>
        <family val="2"/>
      </rPr>
      <t>*</t>
    </r>
  </si>
  <si>
    <r>
      <t xml:space="preserve">  Godkendelsestype </t>
    </r>
    <r>
      <rPr>
        <sz val="7.5"/>
        <color theme="1" tint="0.249977111117893"/>
        <rFont val="Verdana"/>
        <family val="2"/>
      </rPr>
      <t>*</t>
    </r>
  </si>
  <si>
    <t>RU3</t>
  </si>
  <si>
    <t>Typegodkendelse af rullende materiel</t>
  </si>
  <si>
    <t>Ansøgningens navn</t>
  </si>
  <si>
    <t>Anslået sagsbehandlingstid</t>
  </si>
  <si>
    <r>
      <t xml:space="preserve">Der skal foreligge en endelig myndighedsgodkendelsesplanen senest </t>
    </r>
    <r>
      <rPr>
        <b/>
        <u/>
        <sz val="8"/>
        <color theme="1"/>
        <rFont val="Verdana"/>
        <family val="2"/>
      </rPr>
      <t>tre månede</t>
    </r>
    <r>
      <rPr>
        <sz val="8"/>
        <color theme="1"/>
        <rFont val="Verdana"/>
        <family val="2"/>
      </rPr>
      <t xml:space="preserve">r før den forventede idriftsættelse. </t>
    </r>
  </si>
  <si>
    <t>Skema til visualisering af samtlige ansøgninger i den afsluttende godkendelses-
proces for store jernbaneprojekter seks måneder før ønsket godkendelsesdato</t>
  </si>
  <si>
    <t xml:space="preserve">Angiv datoen for, hvornår alle godkendelser ønskes udstedt, og den samlede godkendelse af projektet dermed tilendebragt. 
Den ønskede idriftsættelse er normalvis først mulig, når alle ansøgninger er godkendt.
</t>
  </si>
  <si>
    <r>
      <t xml:space="preserve">Vælg evt. versionsnummer fra rulleliste </t>
    </r>
    <r>
      <rPr>
        <sz val="9"/>
        <color theme="9" tint="-0.499984740745262"/>
        <rFont val="Calibri"/>
        <family val="2"/>
      </rPr>
      <t>→</t>
    </r>
  </si>
  <si>
    <r>
      <t xml:space="preserve">Vælg om planen er fastlåst fra rullelisten </t>
    </r>
    <r>
      <rPr>
        <sz val="9"/>
        <color theme="9" tint="-0.499984740745262"/>
        <rFont val="Calibri"/>
        <family val="2"/>
      </rPr>
      <t>→</t>
    </r>
  </si>
  <si>
    <r>
      <t>Angiv '</t>
    </r>
    <r>
      <rPr>
        <u/>
        <sz val="7"/>
        <color theme="1"/>
        <rFont val="Verdana"/>
        <family val="2"/>
      </rPr>
      <t>JA</t>
    </r>
    <r>
      <rPr>
        <sz val="7"/>
        <color theme="1"/>
        <rFont val="Verdana"/>
        <family val="2"/>
      </rPr>
      <t>' eller '</t>
    </r>
    <r>
      <rPr>
        <u/>
        <sz val="7"/>
        <color theme="1"/>
        <rFont val="Verdana"/>
        <family val="2"/>
      </rPr>
      <t>NEJ</t>
    </r>
    <r>
      <rPr>
        <sz val="7"/>
        <color theme="1"/>
        <rFont val="Verdana"/>
        <family val="2"/>
      </rPr>
      <t xml:space="preserve">' i boksen om dags dato ønskes anført visualiseringsskemaet </t>
    </r>
    <r>
      <rPr>
        <sz val="9"/>
        <color theme="1"/>
        <rFont val="Calibri"/>
        <family val="2"/>
      </rPr>
      <t>→</t>
    </r>
  </si>
  <si>
    <r>
      <t xml:space="preserve">Angiv navn på projekt </t>
    </r>
    <r>
      <rPr>
        <sz val="9"/>
        <color theme="9" tint="-0.499984740745262"/>
        <rFont val="Calibri"/>
        <family val="2"/>
      </rPr>
      <t>→</t>
    </r>
  </si>
  <si>
    <r>
      <t>Vælg dato fra rulleliste</t>
    </r>
    <r>
      <rPr>
        <sz val="9"/>
        <color theme="9" tint="-0.499984740745262"/>
        <rFont val="Verdana"/>
        <family val="2"/>
      </rPr>
      <t xml:space="preserve"> </t>
    </r>
    <r>
      <rPr>
        <sz val="9"/>
        <color theme="9" tint="-0.499984740745262"/>
        <rFont val="Calibri"/>
        <family val="2"/>
      </rPr>
      <t>→</t>
    </r>
  </si>
  <si>
    <t>Tekst til autoudfyld:</t>
  </si>
  <si>
    <t>Ibrugtagningstilladelse til infrastruktur</t>
  </si>
  <si>
    <t>Ibrugtagningstilladelse til køretøjer</t>
  </si>
  <si>
    <t>Ibrugtagningstilladelse til køretøjer med forudgående dansk typegodkendelse</t>
  </si>
  <si>
    <t>Ibrugtagningstilladelse til køretøjer med udenlandsk ibrugtagningstilladelse</t>
  </si>
  <si>
    <t>TYP</t>
  </si>
  <si>
    <t>ASS</t>
  </si>
  <si>
    <t>Trafikale sikkerhedsregler (enkeltregler)</t>
  </si>
  <si>
    <t>Tekniske sikkerhedsregler (enkeltregler)</t>
  </si>
  <si>
    <t>Ikke-akkrediteret assessor</t>
  </si>
  <si>
    <t>Sagkyndig</t>
  </si>
  <si>
    <t>Testtilladelse</t>
  </si>
  <si>
    <t>Uddannelse (for sikkerhedsklassificerede funktioner)</t>
  </si>
  <si>
    <t>RA1</t>
  </si>
  <si>
    <t>RA2</t>
  </si>
  <si>
    <t>Tilladelse til at drive jernbanevirksomhed</t>
  </si>
  <si>
    <r>
      <t xml:space="preserve">Lav kun ændringer i uger
</t>
    </r>
    <r>
      <rPr>
        <b/>
        <sz val="10"/>
        <color theme="1"/>
        <rFont val="Calibri"/>
        <family val="2"/>
      </rPr>
      <t>↓</t>
    </r>
  </si>
  <si>
    <t>Antal uger</t>
  </si>
  <si>
    <t>Dage</t>
  </si>
  <si>
    <t>Ibrugtagning</t>
  </si>
  <si>
    <t>Tast dato for visning</t>
  </si>
  <si>
    <t>Sidste ibrugtagning</t>
  </si>
  <si>
    <t>Godkendelsesproces</t>
  </si>
  <si>
    <t>Kommentar</t>
  </si>
  <si>
    <t>Skriv kommentar</t>
  </si>
  <si>
    <r>
      <t xml:space="preserve">Indtast versionsdato for dokumentet (dd-mm-åååå) </t>
    </r>
    <r>
      <rPr>
        <sz val="9"/>
        <color theme="9" tint="-0.499984740745262"/>
        <rFont val="Calibri"/>
        <family val="2"/>
      </rPr>
      <t>→</t>
    </r>
  </si>
  <si>
    <t>Slut godkendelsesdato</t>
  </si>
  <si>
    <r>
      <t xml:space="preserve">Udfyld de nedenstående udfyldningsfelter, som er markeret med </t>
    </r>
    <r>
      <rPr>
        <b/>
        <sz val="8"/>
        <color theme="7" tint="0.59999389629810485"/>
        <rFont val="Verdana"/>
        <family val="2"/>
      </rPr>
      <t>gult</t>
    </r>
    <r>
      <rPr>
        <sz val="8"/>
        <color theme="7" tint="0.59999389629810485"/>
        <rFont val="Verdana"/>
        <family val="2"/>
      </rPr>
      <t>.</t>
    </r>
    <r>
      <rPr>
        <sz val="8"/>
        <color theme="1"/>
        <rFont val="Verdana"/>
        <family val="2"/>
      </rPr>
      <t xml:space="preserve">
Når alle felter er udfyldt, har man et sammenhængende visualiseringsskema, som giver et overblik over samtlige af de ansøgninger inden for alle godkendelsesområder, som ansøger vil fremsende til Trafikstyrelsen i løbet af projektet.
Tre måneder før ansøger planlægger at sætte projektet i drift skal ansøgeren have udarbejdet en myndighedsgodkendelsesplan, som skal være afstemt med og godkendt af Trafikstyrelsen. Nærværende visualiseringsskema er en del af denne myndighedsgodkendelsesplan.</t>
    </r>
  </si>
  <si>
    <t xml:space="preserve">
Angiv versionsdato og eventuelt også versionsnummer.
Når visualiseringen af myndighedsgodkendelsesplanen er afstemt med Trafikstyrelsen, 
kan planen fastlåses. </t>
  </si>
  <si>
    <t>I de nedenstående udfyldningsfelter skal der angives alle de ansøgninger, som vil blive fremsendt til Trafikstyrelsen.</t>
  </si>
  <si>
    <t>Forventet godkendelsesdato EFTER forventet ibrugtagningsdato</t>
  </si>
  <si>
    <r>
      <t xml:space="preserve">Trafikstyrelsen har fastsat servicemål for sagsbehandlingstiden for godkendelser på jernbaneområdet.
Servicemålene er udtryk for den forventede sagsbehandlingstid, som ansøgeren kan forvente, under forudsætning af, at dokumentationen og det øvrige ansøgningsmateriale er uden væsentlige mangler. Ved væsentlige mangler må påregnes ekstra sagsbehandlingstid efter et såkaldt ”skakursprincip”.
Servicemålene er anført i hhv. uger og måneder. En uge defineres som fem arbejdsdage og helligdage regnes ikke med som en del af sagsbehandlingstiden.
Nedenfor fremgår først en oversigt over servicemål for sagsbehandlingstider, dernæst en uddybning af skakursprincippet og til slut en oplistning af mulige forbehold i godkendelsesprocessen.
</t>
    </r>
    <r>
      <rPr>
        <b/>
        <sz val="9"/>
        <color theme="1"/>
        <rFont val="Verdana"/>
        <family val="2"/>
      </rPr>
      <t>Skakursprincip:</t>
    </r>
    <r>
      <rPr>
        <sz val="9"/>
        <color theme="1"/>
        <rFont val="Verdana"/>
        <family val="2"/>
      </rPr>
      <t xml:space="preserve">
Trafikstyrelsens servicemål for sagsbehandlingstid er baseret på et såkaldt "skakursprincip". 
Skakursprincippet betyder, at sagsbehandlingstiden kan stoppes, hvis ansøgningsmaterialet er mangelfuldt eller af en sådan kvalitet, at det er nødvendigt for styrelsen at modtage yderligere dokumentation eller stille opfølgende spørgsmål. Sagsbehandlingstiden genoptages, når styrelsen har modtaget den nødvendige dokumentation og/eller besvarelse. 
Servicemålet er dermed udtryk for styrelsens effektive sagsbehandlingstid. Det betyder, at når styrelsen fx sender spørgsmål eller efterspørger yderligere dokumentation til brug for sagsbehandlingen, tæller den tid, som ansøger eller assessor bruger på at udarbejde dokumentationen eller besvare spørgsmål, ikke med i sagsbehandlingstiden. 
Ved de store jernbaneprojekter viser al erfaring, at der vil forekomme sådanne ophold i sags-behandlingen op til flere gange i en godkendelsesproces, hvilket der bør tages højde for i planlægningen af den samlede godkendelsesproces.
</t>
    </r>
    <r>
      <rPr>
        <b/>
        <sz val="9"/>
        <color theme="1"/>
        <rFont val="Verdana"/>
        <family val="2"/>
      </rPr>
      <t>Mulige forbehold i godkendelsesprocessen:</t>
    </r>
    <r>
      <rPr>
        <sz val="9"/>
        <color theme="1"/>
        <rFont val="Verdana"/>
        <family val="2"/>
      </rPr>
      <t xml:space="preserve">
Ud over at ansøger skal være opmærksom på, at servicemålene er baseret på ”skakursprincippet”, må ansøger påregne en længere sagsbehandlingstid, hvis:
     •  ansøgningen/dokumentationen er behæftet med væsentlige mangler og derfor vil kræve afklaring af større forhold 
     •  assessor, regelassessor, NoBo, sagkyndig eller øvrige tredjeparter har forbehold i deres respektive rapporter 
     •  ansøger indsender et stort antal ansøgninger på samme tidspunkt eller inden for en kort periode 
     •  ansøgningsmaterialet er væsentligt mere omfattende end en gennemsnitlig ansøgning inden for samme godkendelsestype
     •  ansøgningen ikke fremsendes i henhold til den tidsplan, som er aftalt mellem ansøger og Trafikstyrelsen </t>
    </r>
  </si>
  <si>
    <t>Bemærk, det er forbundet med en væsentlig projektrisiko at fremsende en ansøgning, så godkendelsesdatoen ligger inden for 10 dage fra den ønskede godkendelsesdato markeret med gul</t>
  </si>
  <si>
    <t>Forventet godkendelsesdato</t>
  </si>
  <si>
    <t>Forventet ibrugtagningsdato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</si>
</sst>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dd/mm/yy;@"/>
  </numFmts>
  <fonts count="93" x14ac:knownFonts="1">
    <font>
      <sz val="10"/>
      <color theme="1"/>
      <name val="Verdana"/>
      <family val="2"/>
    </font>
    <font>
      <sz val="9"/>
      <color theme="1"/>
      <name val="Verdana"/>
      <family val="2"/>
    </font>
    <font>
      <sz val="8"/>
      <color theme="1"/>
      <name val="Verdana"/>
      <family val="2"/>
    </font>
    <font>
      <sz val="7"/>
      <color theme="1"/>
      <name val="Verdana"/>
      <family val="2"/>
    </font>
    <font>
      <sz val="5"/>
      <color theme="1"/>
      <name val="Verdana"/>
      <family val="2"/>
    </font>
    <font>
      <sz val="12"/>
      <color theme="1"/>
      <name val="Verdana"/>
      <family val="2"/>
    </font>
    <font>
      <i/>
      <sz val="8"/>
      <color theme="1"/>
      <name val="Verdana"/>
      <family val="2"/>
    </font>
    <font>
      <sz val="9"/>
      <color theme="1"/>
      <name val="Calibri"/>
      <family val="2"/>
    </font>
    <font>
      <b/>
      <sz val="12"/>
      <color theme="0"/>
      <name val="Verdana"/>
      <family val="2"/>
    </font>
    <font>
      <sz val="7"/>
      <color theme="9" tint="-0.499984740745262"/>
      <name val="Verdana"/>
      <family val="2"/>
    </font>
    <font>
      <sz val="8"/>
      <color theme="9" tint="-0.499984740745262"/>
      <name val="Verdana"/>
      <family val="2"/>
    </font>
    <font>
      <b/>
      <sz val="8"/>
      <color theme="7" tint="0.59999389629810485"/>
      <name val="Verdana"/>
      <family val="2"/>
    </font>
    <font>
      <sz val="8"/>
      <color theme="7" tint="0.59999389629810485"/>
      <name val="Verdana"/>
      <family val="2"/>
    </font>
    <font>
      <sz val="7.5"/>
      <color theme="1"/>
      <name val="Verdana"/>
      <family val="2"/>
    </font>
    <font>
      <b/>
      <sz val="9"/>
      <color theme="1"/>
      <name val="Verdana"/>
      <family val="2"/>
    </font>
    <font>
      <sz val="5.5"/>
      <color theme="1"/>
      <name val="Verdana"/>
      <family val="2"/>
    </font>
    <font>
      <sz val="5.5"/>
      <color theme="9" tint="-0.499984740745262"/>
      <name val="Verdana"/>
      <family val="2"/>
    </font>
    <font>
      <u/>
      <sz val="10"/>
      <color theme="1"/>
      <name val="Verdana"/>
      <family val="2"/>
    </font>
    <font>
      <b/>
      <sz val="10"/>
      <color theme="0"/>
      <name val="Verdana"/>
      <family val="2"/>
    </font>
    <font>
      <sz val="9"/>
      <color theme="1" tint="0.249977111117893"/>
      <name val="Verdana"/>
      <family val="2"/>
    </font>
    <font>
      <sz val="7"/>
      <color theme="1" tint="0.249977111117893"/>
      <name val="Verdana"/>
      <family val="2"/>
    </font>
    <font>
      <sz val="4"/>
      <color theme="1" tint="0.249977111117893"/>
      <name val="Verdana"/>
      <family val="2"/>
    </font>
    <font>
      <sz val="5"/>
      <color theme="1" tint="0.249977111117893"/>
      <name val="Verdana"/>
      <family val="2"/>
    </font>
    <font>
      <sz val="9"/>
      <color theme="1" tint="0.14999847407452621"/>
      <name val="Verdana"/>
      <family val="2"/>
    </font>
    <font>
      <sz val="7"/>
      <color theme="1" tint="0.14999847407452621"/>
      <name val="Verdana"/>
      <family val="2"/>
    </font>
    <font>
      <sz val="4"/>
      <color theme="1" tint="0.14999847407452621"/>
      <name val="Verdana"/>
      <family val="2"/>
    </font>
    <font>
      <sz val="8"/>
      <color theme="1" tint="0.249977111117893"/>
      <name val="Verdana"/>
      <family val="2"/>
    </font>
    <font>
      <sz val="6"/>
      <color theme="1" tint="0.249977111117893"/>
      <name val="Verdana"/>
      <family val="2"/>
    </font>
    <font>
      <sz val="5.5"/>
      <color rgb="FF404040"/>
      <name val="Calibri"/>
      <family val="2"/>
    </font>
    <font>
      <u/>
      <sz val="7"/>
      <color theme="1"/>
      <name val="Verdana"/>
      <family val="2"/>
    </font>
    <font>
      <sz val="5.5"/>
      <color theme="1" tint="0.249977111117893"/>
      <name val="Verdana"/>
      <family val="2"/>
    </font>
    <font>
      <sz val="5.5"/>
      <color theme="1" tint="0.249977111117893"/>
      <name val="Calibri"/>
      <family val="2"/>
    </font>
    <font>
      <sz val="10"/>
      <color theme="1" tint="4.9989318521683403E-2"/>
      <name val="Verdana"/>
      <family val="2"/>
    </font>
    <font>
      <sz val="5.5"/>
      <color theme="1" tint="4.9989318521683403E-2"/>
      <name val="Verdana"/>
      <family val="2"/>
    </font>
    <font>
      <sz val="7"/>
      <color theme="1" tint="4.9989318521683403E-2"/>
      <name val="Verdana"/>
      <family val="2"/>
    </font>
    <font>
      <sz val="5.5"/>
      <color theme="1" tint="4.9989318521683403E-2"/>
      <name val="Calibri"/>
      <family val="2"/>
    </font>
    <font>
      <sz val="6"/>
      <color theme="1" tint="4.9989318521683403E-2"/>
      <name val="Verdana"/>
      <family val="2"/>
    </font>
    <font>
      <sz val="9"/>
      <color theme="1" tint="4.9989318521683403E-2"/>
      <name val="Verdana"/>
      <family val="2"/>
    </font>
    <font>
      <sz val="9"/>
      <color theme="1" tint="4.9989318521683403E-2"/>
      <name val="Calibri"/>
      <family val="2"/>
    </font>
    <font>
      <sz val="8"/>
      <color theme="1" tint="4.9989318521683403E-2"/>
      <name val="Verdana"/>
      <family val="2"/>
    </font>
    <font>
      <sz val="8"/>
      <color theme="1" tint="0.499984740745262"/>
      <name val="Verdana"/>
      <family val="2"/>
    </font>
    <font>
      <sz val="7"/>
      <color theme="1" tint="0.499984740745262"/>
      <name val="Verdana"/>
      <family val="2"/>
    </font>
    <font>
      <b/>
      <u/>
      <sz val="8"/>
      <color theme="1"/>
      <name val="Verdana"/>
      <family val="2"/>
    </font>
    <font>
      <b/>
      <sz val="6.5"/>
      <color theme="1" tint="4.9989318521683403E-2"/>
      <name val="Verdana"/>
      <family val="2"/>
    </font>
    <font>
      <sz val="6.5"/>
      <color theme="1" tint="4.9989318521683403E-2"/>
      <name val="Verdana"/>
      <family val="2"/>
    </font>
    <font>
      <sz val="6"/>
      <color theme="9" tint="-0.249977111117893"/>
      <name val="Verdana"/>
      <family val="2"/>
    </font>
    <font>
      <sz val="1"/>
      <color theme="9" tint="0.39997558519241921"/>
      <name val="Verdana"/>
      <family val="2"/>
    </font>
    <font>
      <sz val="4"/>
      <color theme="1"/>
      <name val="Verdana"/>
      <family val="2"/>
    </font>
    <font>
      <sz val="8.5"/>
      <color theme="1"/>
      <name val="Verdana"/>
      <family val="2"/>
    </font>
    <font>
      <b/>
      <sz val="6.5"/>
      <color theme="1" tint="0.14999847407452621"/>
      <name val="Verdana"/>
      <family val="2"/>
    </font>
    <font>
      <sz val="5"/>
      <color theme="1" tint="4.9989318521683403E-2"/>
      <name val="Verdana"/>
      <family val="2"/>
    </font>
    <font>
      <b/>
      <sz val="5"/>
      <color theme="1" tint="4.9989318521683403E-2"/>
      <name val="Verdana"/>
      <family val="2"/>
    </font>
    <font>
      <sz val="5.5"/>
      <color theme="1" tint="0.14999847407452621"/>
      <name val="Verdana"/>
      <family val="2"/>
    </font>
    <font>
      <b/>
      <sz val="5.5"/>
      <color theme="1" tint="4.9989318521683403E-2"/>
      <name val="Verdana"/>
      <family val="2"/>
    </font>
    <font>
      <sz val="10"/>
      <color rgb="FFFF0000"/>
      <name val="Verdana"/>
      <family val="2"/>
    </font>
    <font>
      <sz val="7"/>
      <color theme="5"/>
      <name val="Verdana"/>
      <family val="2"/>
    </font>
    <font>
      <sz val="6"/>
      <color theme="1"/>
      <name val="Verdana"/>
      <family val="2"/>
    </font>
    <font>
      <b/>
      <sz val="16"/>
      <color theme="5"/>
      <name val="Gill Sans MT"/>
      <family val="2"/>
    </font>
    <font>
      <sz val="1"/>
      <color rgb="FF92D050"/>
      <name val="Verdana"/>
      <family val="2"/>
    </font>
    <font>
      <sz val="4"/>
      <color theme="5"/>
      <name val="Verdana"/>
      <family val="2"/>
    </font>
    <font>
      <sz val="6.5"/>
      <color theme="1" tint="0.499984740745262"/>
      <name val="Verdana"/>
      <family val="2"/>
    </font>
    <font>
      <sz val="5"/>
      <color theme="1" tint="0.499984740745262"/>
      <name val="Verdana"/>
      <family val="2"/>
    </font>
    <font>
      <b/>
      <sz val="11.5"/>
      <color theme="1"/>
      <name val="Verdana"/>
      <family val="2"/>
    </font>
    <font>
      <sz val="10"/>
      <name val="Verdana"/>
      <family val="2"/>
    </font>
    <font>
      <sz val="7.5"/>
      <color theme="1" tint="0.249977111117893"/>
      <name val="Verdana"/>
      <family val="2"/>
    </font>
    <font>
      <sz val="9"/>
      <color rgb="FFFF0000"/>
      <name val="Verdana"/>
      <family val="2"/>
    </font>
    <font>
      <sz val="7"/>
      <color theme="0"/>
      <name val="Verdana"/>
      <family val="2"/>
    </font>
    <font>
      <sz val="7"/>
      <color theme="1"/>
      <name val="Gill Sans MT"/>
      <family val="2"/>
    </font>
    <font>
      <sz val="7"/>
      <color theme="9" tint="-0.499984740745262"/>
      <name val="Gill Sans MT"/>
      <family val="2"/>
    </font>
    <font>
      <sz val="7"/>
      <color theme="7"/>
      <name val="Gill Sans MT"/>
      <family val="2"/>
    </font>
    <font>
      <b/>
      <sz val="12"/>
      <color theme="7"/>
      <name val="Gill Sans MT"/>
      <family val="2"/>
    </font>
    <font>
      <b/>
      <sz val="6"/>
      <color theme="7"/>
      <name val="Verdana"/>
      <family val="2"/>
    </font>
    <font>
      <sz val="8.5"/>
      <color theme="1" tint="0.249977111117893"/>
      <name val="Verdana"/>
      <family val="2"/>
    </font>
    <font>
      <b/>
      <sz val="10.5"/>
      <color theme="1"/>
      <name val="Verdana"/>
      <family val="2"/>
    </font>
    <font>
      <b/>
      <sz val="10"/>
      <color theme="1"/>
      <name val="Verdana"/>
      <family val="2"/>
    </font>
    <font>
      <sz val="9"/>
      <color theme="9" tint="-0.499984740745262"/>
      <name val="Calibri"/>
      <family val="2"/>
    </font>
    <font>
      <sz val="9"/>
      <color theme="9" tint="-0.499984740745262"/>
      <name val="Verdana"/>
      <family val="2"/>
    </font>
    <font>
      <sz val="8"/>
      <color theme="9" tint="-0.499984740745262"/>
      <name val="Calibri"/>
      <family val="2"/>
    </font>
    <font>
      <b/>
      <sz val="9"/>
      <name val="Verdana"/>
      <family val="2"/>
    </font>
    <font>
      <b/>
      <i/>
      <sz val="8"/>
      <name val="Verdana"/>
      <family val="2"/>
    </font>
    <font>
      <sz val="8"/>
      <color rgb="FFFF0000"/>
      <name val="Verdana"/>
      <family val="2"/>
    </font>
    <font>
      <b/>
      <sz val="10"/>
      <color theme="1"/>
      <name val="Calibri"/>
      <family val="2"/>
    </font>
    <font>
      <sz val="8"/>
      <name val="Verdana"/>
      <family val="2"/>
    </font>
    <font>
      <sz val="10"/>
      <color rgb="FFEE3831"/>
      <name val="Verdana"/>
      <family val="2"/>
    </font>
    <font>
      <b/>
      <sz val="10"/>
      <color rgb="FFFF0000"/>
      <name val="Verdana"/>
      <family val="2"/>
    </font>
    <font>
      <sz val="7"/>
      <color rgb="FFFF0000"/>
      <name val="Verdana"/>
      <family val="2"/>
    </font>
    <font>
      <sz val="7.5"/>
      <color rgb="FFFF0000"/>
      <name val="Verdana"/>
      <family val="2"/>
    </font>
    <font>
      <sz val="6.5"/>
      <color theme="9" tint="-0.499984740745262"/>
      <name val="Verdana"/>
      <family val="2"/>
    </font>
    <font>
      <b/>
      <sz val="6"/>
      <color theme="3"/>
      <name val="Verdana"/>
      <family val="2"/>
    </font>
    <font>
      <b/>
      <sz val="6.5"/>
      <color theme="1"/>
      <name val="Verdana"/>
      <family val="2"/>
    </font>
    <font>
      <b/>
      <sz val="6.5"/>
      <color theme="1" tint="0.249977111117893"/>
      <name val="Verdana"/>
      <family val="2"/>
    </font>
    <font>
      <sz val="5.5"/>
      <color theme="0" tint="-4.9989318521683403E-2"/>
      <name val="Verdana"/>
      <family val="2"/>
    </font>
    <font>
      <sz val="6"/>
      <color theme="0" tint="-4.9989318521683403E-2"/>
      <name val="Verdana"/>
      <family val="2"/>
    </font>
  </fonts>
  <fills count="17">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5"/>
        <bgColor indexed="64"/>
      </patternFill>
    </fill>
    <fill>
      <patternFill patternType="solid">
        <fgColor theme="7"/>
        <bgColor indexed="64"/>
      </patternFill>
    </fill>
    <fill>
      <patternFill patternType="solid">
        <fgColor theme="7" tint="0.79998168889431442"/>
        <bgColor indexed="64"/>
      </patternFill>
    </fill>
    <fill>
      <patternFill patternType="solid">
        <fgColor rgb="FFF2FAF2"/>
        <bgColor indexed="64"/>
      </patternFill>
    </fill>
    <fill>
      <patternFill patternType="solid">
        <fgColor theme="9" tint="0.59999389629810485"/>
        <bgColor indexed="64"/>
      </patternFill>
    </fill>
    <fill>
      <patternFill patternType="solid">
        <fgColor rgb="FFE1E3E2"/>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theme="1"/>
        <bgColor indexed="64"/>
      </patternFill>
    </fill>
    <fill>
      <patternFill patternType="solid">
        <fgColor rgb="FF00B0F0"/>
        <bgColor indexed="64"/>
      </patternFill>
    </fill>
    <fill>
      <patternFill patternType="solid">
        <fgColor rgb="FFEE3831"/>
        <bgColor indexed="64"/>
      </patternFill>
    </fill>
    <fill>
      <patternFill patternType="solid">
        <fgColor rgb="FFFFC0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top style="medium">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medium">
        <color indexed="64"/>
      </right>
      <top/>
      <bottom/>
      <diagonal/>
    </border>
    <border>
      <left style="thin">
        <color theme="0"/>
      </left>
      <right/>
      <top/>
      <bottom/>
      <diagonal/>
    </border>
    <border>
      <left/>
      <right/>
      <top style="thin">
        <color theme="1" tint="0.499984740745262"/>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thin">
        <color theme="1" tint="0.499984740745262"/>
      </right>
      <top/>
      <bottom style="thin">
        <color theme="0" tint="-0.2499465926084170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theme="1" tint="0.499984740745262"/>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bottom style="thin">
        <color theme="0"/>
      </bottom>
      <diagonal/>
    </border>
    <border>
      <left/>
      <right/>
      <top style="medium">
        <color indexed="64"/>
      </top>
      <bottom/>
      <diagonal/>
    </border>
  </borders>
  <cellStyleXfs count="1">
    <xf numFmtId="0" fontId="0" fillId="0" borderId="0"/>
  </cellStyleXfs>
  <cellXfs count="450">
    <xf numFmtId="0" fontId="0" fillId="0" borderId="0" xfId="0"/>
    <xf numFmtId="0" fontId="0" fillId="0" borderId="0" xfId="0" applyAlignment="1">
      <alignment vertical="top" wrapText="1"/>
    </xf>
    <xf numFmtId="0" fontId="2" fillId="0" borderId="0" xfId="0" applyFont="1" applyAlignment="1">
      <alignment horizontal="center" vertical="center" wrapText="1"/>
    </xf>
    <xf numFmtId="0" fontId="2" fillId="0" borderId="0" xfId="0" applyFont="1" applyAlignment="1">
      <alignment vertical="top" wrapText="1"/>
    </xf>
    <xf numFmtId="0" fontId="2" fillId="0" borderId="0" xfId="0" applyFont="1" applyAlignment="1">
      <alignment vertical="center" wrapText="1"/>
    </xf>
    <xf numFmtId="0" fontId="3" fillId="0" borderId="0" xfId="0" applyFont="1" applyAlignment="1">
      <alignment vertical="top" wrapText="1"/>
    </xf>
    <xf numFmtId="164" fontId="0" fillId="0" borderId="0" xfId="0" applyNumberFormat="1"/>
    <xf numFmtId="0" fontId="4" fillId="5" borderId="0" xfId="0" applyFont="1" applyFill="1" applyAlignment="1">
      <alignment horizontal="center" vertical="center" wrapText="1"/>
    </xf>
    <xf numFmtId="0" fontId="4" fillId="4" borderId="0" xfId="0" applyFont="1" applyFill="1" applyAlignment="1">
      <alignment horizontal="center" vertical="center" wrapText="1"/>
    </xf>
    <xf numFmtId="164" fontId="0" fillId="2" borderId="0" xfId="0" applyNumberFormat="1" applyFill="1"/>
    <xf numFmtId="0" fontId="3" fillId="2" borderId="0" xfId="0" applyFont="1" applyFill="1" applyAlignment="1">
      <alignment vertical="center"/>
    </xf>
    <xf numFmtId="164" fontId="0" fillId="0" borderId="0" xfId="0" applyNumberFormat="1" applyFill="1"/>
    <xf numFmtId="0" fontId="3"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xf numFmtId="0" fontId="0" fillId="0" borderId="0" xfId="0" applyBorder="1"/>
    <xf numFmtId="0" fontId="2" fillId="0" borderId="0" xfId="0" applyFont="1" applyBorder="1" applyAlignment="1">
      <alignment vertical="top" wrapText="1"/>
    </xf>
    <xf numFmtId="164" fontId="0" fillId="2" borderId="1" xfId="0" applyNumberFormat="1" applyFill="1" applyBorder="1"/>
    <xf numFmtId="0" fontId="0" fillId="0" borderId="0" xfId="0" applyFill="1" applyBorder="1" applyAlignment="1">
      <alignment horizontal="left" vertical="top" wrapText="1"/>
    </xf>
    <xf numFmtId="165" fontId="1" fillId="0" borderId="0" xfId="0" applyNumberFormat="1" applyFont="1" applyFill="1" applyBorder="1" applyAlignment="1">
      <alignment horizontal="left" vertical="center" wrapText="1"/>
    </xf>
    <xf numFmtId="165" fontId="7" fillId="0" borderId="0" xfId="0" applyNumberFormat="1" applyFont="1" applyFill="1" applyBorder="1" applyAlignment="1">
      <alignment horizontal="left" vertical="center" wrapText="1"/>
    </xf>
    <xf numFmtId="0" fontId="20" fillId="0" borderId="0" xfId="0" applyFont="1" applyAlignment="1">
      <alignment vertical="top" wrapText="1"/>
    </xf>
    <xf numFmtId="0" fontId="22" fillId="0" borderId="0" xfId="0" applyFont="1" applyFill="1" applyAlignment="1">
      <alignment horizontal="center" vertical="top" wrapText="1"/>
    </xf>
    <xf numFmtId="0" fontId="24" fillId="0" borderId="0" xfId="0" applyFont="1" applyAlignment="1">
      <alignment vertical="top" wrapText="1"/>
    </xf>
    <xf numFmtId="0" fontId="25" fillId="0" borderId="0" xfId="0" applyFont="1" applyAlignment="1">
      <alignment horizontal="right" vertical="top" wrapText="1"/>
    </xf>
    <xf numFmtId="0" fontId="2" fillId="0" borderId="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15" fillId="0" borderId="0" xfId="0" applyFont="1" applyAlignment="1">
      <alignment horizontal="center" vertical="center" textRotation="180" wrapText="1"/>
    </xf>
    <xf numFmtId="0" fontId="1" fillId="0" borderId="0" xfId="0" applyFont="1" applyFill="1" applyAlignment="1">
      <alignment horizontal="right" vertical="center" wrapText="1"/>
    </xf>
    <xf numFmtId="0" fontId="2" fillId="0" borderId="0" xfId="0" applyFont="1" applyFill="1" applyBorder="1" applyAlignment="1">
      <alignment horizontal="left" vertical="top" wrapText="1"/>
    </xf>
    <xf numFmtId="0" fontId="6" fillId="0" borderId="0" xfId="0" applyFont="1" applyFill="1" applyBorder="1" applyAlignment="1">
      <alignment horizontal="right" vertical="center" wrapText="1"/>
    </xf>
    <xf numFmtId="14" fontId="2" fillId="0" borderId="0" xfId="0" applyNumberFormat="1" applyFont="1" applyFill="1" applyBorder="1" applyAlignment="1">
      <alignment vertical="center" wrapText="1"/>
    </xf>
    <xf numFmtId="0" fontId="21" fillId="0" borderId="0" xfId="0" applyFont="1" applyAlignment="1">
      <alignment horizontal="center" vertical="center" wrapText="1"/>
    </xf>
    <xf numFmtId="0" fontId="28" fillId="0" borderId="0" xfId="0" applyFont="1" applyBorder="1" applyAlignment="1">
      <alignment vertical="top"/>
    </xf>
    <xf numFmtId="0" fontId="32" fillId="0" borderId="0" xfId="0" applyFont="1" applyAlignment="1">
      <alignment horizontal="left" vertical="center" wrapText="1"/>
    </xf>
    <xf numFmtId="0" fontId="32" fillId="0" borderId="0" xfId="0" applyFont="1" applyFill="1" applyBorder="1" applyAlignment="1">
      <alignment horizontal="left" vertical="center" wrapText="1"/>
    </xf>
    <xf numFmtId="0" fontId="32" fillId="0" borderId="0" xfId="0" applyFont="1" applyFill="1" applyAlignment="1">
      <alignment horizontal="left" vertical="center" wrapText="1"/>
    </xf>
    <xf numFmtId="0" fontId="33" fillId="0" borderId="0" xfId="0" applyFont="1" applyAlignment="1">
      <alignment horizontal="left" vertical="center" wrapText="1"/>
    </xf>
    <xf numFmtId="0" fontId="32" fillId="0" borderId="0" xfId="0" applyFont="1" applyFill="1" applyBorder="1" applyAlignment="1">
      <alignment horizontal="left" vertical="top" wrapText="1"/>
    </xf>
    <xf numFmtId="0" fontId="34" fillId="0" borderId="0" xfId="0" applyFont="1" applyAlignment="1">
      <alignment vertical="top" wrapText="1"/>
    </xf>
    <xf numFmtId="0" fontId="34" fillId="0" borderId="0" xfId="0" applyFont="1" applyFill="1" applyBorder="1" applyAlignment="1">
      <alignment vertical="top" wrapText="1"/>
    </xf>
    <xf numFmtId="0" fontId="34" fillId="0" borderId="0" xfId="0" applyFont="1" applyFill="1" applyAlignment="1">
      <alignment vertical="top" wrapText="1"/>
    </xf>
    <xf numFmtId="0" fontId="33" fillId="0" borderId="0" xfId="0" applyFont="1" applyAlignment="1">
      <alignment vertical="top" wrapText="1"/>
    </xf>
    <xf numFmtId="0" fontId="35" fillId="0" borderId="0" xfId="0" applyFont="1" applyBorder="1" applyAlignment="1">
      <alignment vertical="top"/>
    </xf>
    <xf numFmtId="0" fontId="34" fillId="0" borderId="25" xfId="0" applyFont="1" applyFill="1" applyBorder="1" applyAlignment="1">
      <alignment horizontal="left" vertical="center" wrapText="1"/>
    </xf>
    <xf numFmtId="0" fontId="34" fillId="0" borderId="9" xfId="0" applyFont="1" applyFill="1" applyBorder="1" applyAlignment="1">
      <alignment horizontal="left" vertical="center" wrapText="1"/>
    </xf>
    <xf numFmtId="165" fontId="37" fillId="0" borderId="0" xfId="0" applyNumberFormat="1" applyFont="1" applyFill="1" applyBorder="1" applyAlignment="1">
      <alignment horizontal="left" vertical="center" wrapText="1"/>
    </xf>
    <xf numFmtId="0" fontId="36" fillId="0" borderId="0" xfId="0" applyFont="1" applyFill="1" applyBorder="1" applyAlignment="1">
      <alignment horizontal="left" vertical="center" wrapText="1"/>
    </xf>
    <xf numFmtId="165" fontId="38" fillId="0" borderId="0" xfId="0" applyNumberFormat="1" applyFont="1" applyFill="1" applyBorder="1" applyAlignment="1">
      <alignment horizontal="left" vertical="center" wrapText="1"/>
    </xf>
    <xf numFmtId="0" fontId="39" fillId="0" borderId="0" xfId="0" applyFont="1" applyFill="1" applyAlignment="1">
      <alignment horizontal="left" vertical="center" wrapText="1"/>
    </xf>
    <xf numFmtId="0" fontId="40" fillId="0" borderId="0" xfId="0" applyFont="1" applyAlignment="1">
      <alignment horizontal="center" vertical="center" wrapText="1"/>
    </xf>
    <xf numFmtId="0" fontId="41" fillId="0" borderId="0" xfId="0" applyFont="1" applyFill="1" applyBorder="1" applyAlignment="1">
      <alignment wrapText="1"/>
    </xf>
    <xf numFmtId="0" fontId="22" fillId="0" borderId="0" xfId="0" applyFont="1" applyAlignment="1">
      <alignment horizontal="center" vertical="center" wrapText="1"/>
    </xf>
    <xf numFmtId="0" fontId="22" fillId="0" borderId="0" xfId="0" applyFont="1" applyFill="1" applyAlignment="1">
      <alignment horizontal="center" vertical="center" textRotation="180" wrapText="1"/>
    </xf>
    <xf numFmtId="0" fontId="22" fillId="0" borderId="0" xfId="0" applyFont="1" applyFill="1" applyBorder="1" applyAlignment="1">
      <alignment horizontal="center" vertical="top" wrapText="1"/>
    </xf>
    <xf numFmtId="0" fontId="22" fillId="0"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44" fillId="0" borderId="0" xfId="0" applyFont="1" applyFill="1" applyBorder="1" applyAlignment="1">
      <alignment vertical="top" wrapText="1"/>
    </xf>
    <xf numFmtId="0" fontId="43" fillId="0" borderId="0" xfId="0" applyFont="1" applyFill="1" applyBorder="1" applyAlignment="1">
      <alignment horizontal="left" vertical="top" wrapText="1" indent="18"/>
    </xf>
    <xf numFmtId="0" fontId="30" fillId="0" borderId="0" xfId="0" applyFont="1" applyAlignment="1">
      <alignment wrapText="1"/>
    </xf>
    <xf numFmtId="0" fontId="21" fillId="0" borderId="25" xfId="0" applyFont="1" applyFill="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Alignment="1">
      <alignment horizontal="center" vertical="center"/>
    </xf>
    <xf numFmtId="0" fontId="0" fillId="0" borderId="0" xfId="0" applyNumberFormat="1" applyFill="1" applyAlignment="1">
      <alignment horizontal="center" vertical="center"/>
    </xf>
    <xf numFmtId="0" fontId="0" fillId="0" borderId="0" xfId="0" applyNumberFormat="1" applyAlignment="1">
      <alignment horizontal="left" vertical="center"/>
    </xf>
    <xf numFmtId="0" fontId="0" fillId="0" borderId="30" xfId="0" applyBorder="1"/>
    <xf numFmtId="0" fontId="0" fillId="0" borderId="30" xfId="0" applyBorder="1" applyAlignment="1">
      <alignment horizontal="center" vertical="center"/>
    </xf>
    <xf numFmtId="0" fontId="34" fillId="0" borderId="23" xfId="0" applyFont="1" applyFill="1" applyBorder="1" applyAlignment="1">
      <alignment horizontal="left" vertical="center" wrapText="1"/>
    </xf>
    <xf numFmtId="0" fontId="44" fillId="0" borderId="0" xfId="0" applyFont="1" applyBorder="1" applyAlignment="1">
      <alignment vertical="top" wrapText="1"/>
    </xf>
    <xf numFmtId="0" fontId="43" fillId="0" borderId="0" xfId="0" applyFont="1" applyFill="1" applyBorder="1" applyAlignment="1">
      <alignment vertical="top" wrapText="1"/>
    </xf>
    <xf numFmtId="0" fontId="43" fillId="0" borderId="23" xfId="0" applyFont="1" applyFill="1" applyBorder="1" applyAlignment="1">
      <alignment vertical="top" wrapText="1"/>
    </xf>
    <xf numFmtId="0" fontId="50" fillId="0" borderId="0" xfId="0" applyFont="1" applyAlignment="1">
      <alignment horizontal="left" vertical="center" wrapText="1"/>
    </xf>
    <xf numFmtId="0" fontId="50" fillId="0" borderId="0" xfId="0" applyFont="1" applyAlignment="1">
      <alignment vertical="center" wrapText="1"/>
    </xf>
    <xf numFmtId="0" fontId="52" fillId="0" borderId="0" xfId="0" applyFont="1" applyAlignment="1">
      <alignment vertical="top" wrapText="1"/>
    </xf>
    <xf numFmtId="0" fontId="52" fillId="0" borderId="22" xfId="0" applyFont="1" applyBorder="1" applyAlignment="1">
      <alignment vertical="top" wrapText="1"/>
    </xf>
    <xf numFmtId="0" fontId="50" fillId="0" borderId="0" xfId="0" applyFont="1" applyAlignment="1">
      <alignment horizontal="center" vertical="center" wrapText="1"/>
    </xf>
    <xf numFmtId="0" fontId="43" fillId="9" borderId="20" xfId="0" applyFont="1" applyFill="1" applyBorder="1" applyAlignment="1">
      <alignment horizontal="left" vertical="top" wrapText="1" indent="18"/>
    </xf>
    <xf numFmtId="0" fontId="34" fillId="9" borderId="29" xfId="0" applyFont="1" applyFill="1" applyBorder="1" applyAlignment="1">
      <alignment horizontal="left" vertical="center" wrapText="1"/>
    </xf>
    <xf numFmtId="0" fontId="49" fillId="9" borderId="21" xfId="0" applyFont="1" applyFill="1" applyBorder="1" applyAlignment="1">
      <alignment vertical="center" wrapText="1"/>
    </xf>
    <xf numFmtId="0" fontId="53" fillId="9" borderId="23" xfId="0" applyFont="1" applyFill="1" applyBorder="1" applyAlignment="1">
      <alignment vertical="center" wrapText="1"/>
    </xf>
    <xf numFmtId="0" fontId="24" fillId="9" borderId="22" xfId="0" applyFont="1" applyFill="1" applyBorder="1" applyAlignment="1">
      <alignment vertical="top" wrapText="1"/>
    </xf>
    <xf numFmtId="0" fontId="33" fillId="9" borderId="29" xfId="0" applyFont="1" applyFill="1" applyBorder="1" applyAlignment="1">
      <alignment horizontal="left" vertical="center" wrapText="1"/>
    </xf>
    <xf numFmtId="0" fontId="43" fillId="9" borderId="20" xfId="0" applyFont="1" applyFill="1" applyBorder="1" applyAlignment="1">
      <alignment vertical="center" wrapText="1"/>
    </xf>
    <xf numFmtId="0" fontId="51" fillId="9" borderId="20" xfId="0" applyFont="1" applyFill="1" applyBorder="1" applyAlignment="1">
      <alignment vertical="center" wrapText="1"/>
    </xf>
    <xf numFmtId="0" fontId="50" fillId="9" borderId="29" xfId="0" applyFont="1" applyFill="1" applyBorder="1" applyAlignment="1">
      <alignment horizontal="left" vertical="center" wrapText="1"/>
    </xf>
    <xf numFmtId="0" fontId="50" fillId="9" borderId="29" xfId="0" applyFont="1" applyFill="1" applyBorder="1" applyAlignment="1">
      <alignment horizontal="center" vertical="center" wrapText="1"/>
    </xf>
    <xf numFmtId="165" fontId="33" fillId="9" borderId="19" xfId="0" applyNumberFormat="1" applyFont="1" applyFill="1" applyBorder="1" applyAlignment="1">
      <alignment horizontal="center" vertical="center" wrapText="1"/>
    </xf>
    <xf numFmtId="0" fontId="50" fillId="9" borderId="19" xfId="0" applyFont="1" applyFill="1" applyBorder="1" applyAlignment="1">
      <alignment horizontal="center" vertical="center" wrapText="1"/>
    </xf>
    <xf numFmtId="0" fontId="50" fillId="9" borderId="16" xfId="0" applyFont="1" applyFill="1" applyBorder="1" applyAlignment="1">
      <alignment horizontal="center" vertical="center" wrapText="1"/>
    </xf>
    <xf numFmtId="0" fontId="2" fillId="0" borderId="0" xfId="0" applyFont="1" applyAlignment="1" applyProtection="1">
      <alignment vertical="top" wrapText="1"/>
    </xf>
    <xf numFmtId="0" fontId="2" fillId="0" borderId="0" xfId="0" applyFont="1" applyAlignment="1" applyProtection="1">
      <alignment horizontal="center" vertical="top" wrapText="1"/>
    </xf>
    <xf numFmtId="0" fontId="47" fillId="0" borderId="0" xfId="0" applyFont="1" applyAlignment="1" applyProtection="1">
      <alignment horizontal="center" vertical="top" wrapText="1"/>
    </xf>
    <xf numFmtId="0" fontId="3" fillId="3" borderId="0" xfId="0" applyFont="1" applyFill="1" applyAlignment="1" applyProtection="1">
      <alignment wrapText="1"/>
    </xf>
    <xf numFmtId="0" fontId="5" fillId="3" borderId="0" xfId="0" applyFont="1" applyFill="1" applyAlignment="1" applyProtection="1">
      <alignment horizontal="left" vertical="center"/>
    </xf>
    <xf numFmtId="0" fontId="0" fillId="3" borderId="0" xfId="0" applyFill="1" applyAlignment="1" applyProtection="1">
      <alignment vertical="top" wrapText="1"/>
    </xf>
    <xf numFmtId="0" fontId="0" fillId="0" borderId="0" xfId="0" applyAlignment="1" applyProtection="1">
      <alignment vertical="top" wrapText="1"/>
    </xf>
    <xf numFmtId="0" fontId="3" fillId="3" borderId="0" xfId="0" applyFont="1" applyFill="1" applyAlignment="1" applyProtection="1">
      <alignment horizontal="left" vertical="top" wrapText="1" indent="1"/>
    </xf>
    <xf numFmtId="0" fontId="3" fillId="3" borderId="0" xfId="0" applyFont="1" applyFill="1" applyBorder="1" applyAlignment="1" applyProtection="1">
      <alignment wrapText="1"/>
    </xf>
    <xf numFmtId="0" fontId="0" fillId="3" borderId="0" xfId="0" applyFill="1" applyBorder="1" applyAlignment="1" applyProtection="1">
      <alignment vertical="top" wrapText="1"/>
    </xf>
    <xf numFmtId="0" fontId="2" fillId="0" borderId="0" xfId="0" applyFont="1" applyFill="1" applyAlignment="1" applyProtection="1">
      <alignment vertical="top" wrapText="1"/>
    </xf>
    <xf numFmtId="0" fontId="2" fillId="0" borderId="0" xfId="0" applyFont="1" applyFill="1" applyAlignment="1" applyProtection="1">
      <alignment horizontal="center" vertical="top" wrapText="1"/>
    </xf>
    <xf numFmtId="0" fontId="47" fillId="0" borderId="0" xfId="0" applyFont="1" applyFill="1" applyAlignment="1" applyProtection="1">
      <alignment horizontal="center" vertical="top" wrapText="1"/>
    </xf>
    <xf numFmtId="0" fontId="3" fillId="0" borderId="0" xfId="0" applyFont="1" applyFill="1" applyBorder="1" applyAlignment="1" applyProtection="1">
      <alignment wrapText="1"/>
    </xf>
    <xf numFmtId="0" fontId="2" fillId="0" borderId="0" xfId="0" applyFont="1" applyFill="1" applyBorder="1" applyAlignment="1" applyProtection="1">
      <alignment horizontal="left" vertical="top" wrapText="1"/>
    </xf>
    <xf numFmtId="164" fontId="14" fillId="0" borderId="0" xfId="0" applyNumberFormat="1" applyFont="1" applyFill="1" applyBorder="1" applyAlignment="1" applyProtection="1">
      <alignment horizontal="center" vertical="top"/>
    </xf>
    <xf numFmtId="0" fontId="0" fillId="0" borderId="0" xfId="0" applyFill="1" applyBorder="1" applyAlignment="1" applyProtection="1">
      <alignment vertical="top" wrapText="1"/>
    </xf>
    <xf numFmtId="0" fontId="0" fillId="0" borderId="0" xfId="0" applyFill="1" applyAlignment="1" applyProtection="1">
      <alignment vertical="top" wrapText="1"/>
    </xf>
    <xf numFmtId="0" fontId="1" fillId="3" borderId="0" xfId="0" applyFont="1" applyFill="1" applyBorder="1" applyAlignment="1" applyProtection="1">
      <alignment horizontal="right" vertical="center" wrapText="1"/>
    </xf>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top" wrapText="1"/>
    </xf>
    <xf numFmtId="0" fontId="6" fillId="3" borderId="0" xfId="0" applyFont="1" applyFill="1" applyBorder="1" applyAlignment="1" applyProtection="1">
      <alignment horizontal="right" vertical="center" wrapText="1"/>
    </xf>
    <xf numFmtId="0" fontId="0" fillId="3" borderId="0" xfId="0" applyFill="1" applyAlignment="1" applyProtection="1">
      <alignment horizontal="right" vertical="top" wrapText="1"/>
    </xf>
    <xf numFmtId="0" fontId="9" fillId="2" borderId="3" xfId="0" applyFont="1" applyFill="1" applyBorder="1" applyAlignment="1" applyProtection="1">
      <alignment horizontal="right" vertical="center" wrapText="1"/>
    </xf>
    <xf numFmtId="0" fontId="18" fillId="3" borderId="0" xfId="0" applyFont="1" applyFill="1" applyAlignment="1" applyProtection="1">
      <alignment vertical="center" wrapText="1"/>
    </xf>
    <xf numFmtId="0" fontId="2" fillId="3" borderId="0" xfId="0" applyFont="1" applyFill="1" applyBorder="1" applyAlignment="1" applyProtection="1">
      <alignment horizontal="left" vertical="top" wrapText="1"/>
    </xf>
    <xf numFmtId="0" fontId="8" fillId="3" borderId="0" xfId="0" applyFont="1" applyFill="1" applyAlignment="1" applyProtection="1">
      <alignment horizontal="right" vertical="top" wrapText="1"/>
    </xf>
    <xf numFmtId="0" fontId="2" fillId="3" borderId="0" xfId="0" applyFont="1" applyFill="1" applyAlignment="1" applyProtection="1">
      <alignment horizontal="right" vertical="top" wrapText="1"/>
    </xf>
    <xf numFmtId="0" fontId="2" fillId="3" borderId="0" xfId="0" applyFont="1" applyFill="1" applyAlignment="1" applyProtection="1">
      <alignment vertical="top" wrapText="1"/>
    </xf>
    <xf numFmtId="0" fontId="2" fillId="3" borderId="0" xfId="0" applyFont="1" applyFill="1" applyBorder="1" applyAlignment="1" applyProtection="1">
      <alignment horizontal="right" vertical="top" wrapText="1"/>
    </xf>
    <xf numFmtId="0" fontId="3" fillId="0" borderId="0" xfId="0" applyFont="1" applyAlignment="1" applyProtection="1">
      <alignment wrapText="1"/>
    </xf>
    <xf numFmtId="0" fontId="3" fillId="0" borderId="0" xfId="0" applyFont="1" applyAlignment="1" applyProtection="1">
      <alignment vertical="top" wrapText="1"/>
    </xf>
    <xf numFmtId="0" fontId="3" fillId="0" borderId="0" xfId="0" applyFont="1" applyAlignment="1" applyProtection="1">
      <alignment horizontal="center" vertical="center" wrapText="1"/>
    </xf>
    <xf numFmtId="0" fontId="3" fillId="3" borderId="0" xfId="0" applyFont="1" applyFill="1" applyAlignment="1" applyProtection="1">
      <alignment vertical="top" wrapText="1"/>
    </xf>
    <xf numFmtId="0" fontId="3" fillId="3" borderId="0" xfId="0" applyFont="1" applyFill="1" applyAlignment="1" applyProtection="1">
      <alignment horizontal="center" vertical="center" wrapText="1"/>
    </xf>
    <xf numFmtId="0" fontId="8" fillId="3" borderId="0" xfId="0" applyFont="1" applyFill="1" applyAlignment="1" applyProtection="1">
      <alignment horizontal="left" vertical="top" wrapText="1"/>
    </xf>
    <xf numFmtId="0" fontId="2" fillId="0" borderId="2" xfId="0" applyFont="1" applyBorder="1" applyAlignment="1" applyProtection="1">
      <alignment vertical="top" wrapText="1"/>
    </xf>
    <xf numFmtId="0" fontId="2" fillId="0" borderId="2" xfId="0" applyFont="1" applyBorder="1" applyAlignment="1" applyProtection="1">
      <alignment horizontal="center" vertical="top" wrapText="1"/>
    </xf>
    <xf numFmtId="0" fontId="47" fillId="0" borderId="0" xfId="0" applyFont="1" applyBorder="1" applyAlignment="1" applyProtection="1">
      <alignment horizontal="center" vertical="top" wrapText="1"/>
    </xf>
    <xf numFmtId="0" fontId="3" fillId="0" borderId="0" xfId="0" applyFont="1" applyBorder="1" applyAlignment="1" applyProtection="1">
      <alignment vertical="top" wrapText="1"/>
    </xf>
    <xf numFmtId="0" fontId="3" fillId="0" borderId="2"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Border="1" applyAlignment="1" applyProtection="1">
      <alignment horizontal="center" vertical="top" wrapText="1"/>
    </xf>
    <xf numFmtId="0" fontId="2" fillId="3" borderId="0" xfId="0" applyFont="1" applyFill="1" applyBorder="1" applyAlignment="1" applyProtection="1">
      <alignment vertical="top" wrapText="1"/>
    </xf>
    <xf numFmtId="0" fontId="3" fillId="0" borderId="0" xfId="0" applyFont="1" applyAlignment="1" applyProtection="1">
      <alignment vertical="center" wrapText="1"/>
    </xf>
    <xf numFmtId="0" fontId="3" fillId="3" borderId="0" xfId="0" applyFont="1" applyFill="1" applyAlignment="1" applyProtection="1">
      <alignment horizontal="left" vertical="top" wrapText="1"/>
    </xf>
    <xf numFmtId="0" fontId="2" fillId="3" borderId="0" xfId="0" applyFont="1" applyFill="1" applyAlignment="1" applyProtection="1">
      <alignment horizontal="left" vertical="top"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7" fillId="0" borderId="0" xfId="0" applyFont="1" applyAlignment="1" applyProtection="1">
      <alignment horizontal="center" vertical="center" wrapText="1"/>
    </xf>
    <xf numFmtId="0" fontId="3" fillId="3" borderId="0" xfId="0" applyFont="1" applyFill="1" applyAlignment="1" applyProtection="1">
      <alignment horizontal="left" vertical="center" wrapText="1"/>
    </xf>
    <xf numFmtId="0" fontId="0" fillId="2" borderId="4" xfId="0" applyFont="1" applyFill="1" applyBorder="1" applyAlignment="1" applyProtection="1">
      <alignment horizontal="center" vertical="center" wrapText="1"/>
    </xf>
    <xf numFmtId="0" fontId="2" fillId="3" borderId="0" xfId="0" applyFont="1" applyFill="1" applyAlignment="1" applyProtection="1">
      <alignment horizontal="center" vertical="center" wrapText="1"/>
    </xf>
    <xf numFmtId="0" fontId="3" fillId="3" borderId="0" xfId="0" applyFont="1" applyFill="1" applyAlignment="1" applyProtection="1">
      <alignment vertical="center" wrapText="1"/>
    </xf>
    <xf numFmtId="0" fontId="0" fillId="2" borderId="5"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2" fillId="0" borderId="0" xfId="0" applyFont="1" applyAlignment="1" applyProtection="1">
      <alignment wrapText="1"/>
    </xf>
    <xf numFmtId="0" fontId="2" fillId="0" borderId="0" xfId="0" applyFont="1" applyAlignment="1" applyProtection="1">
      <alignment horizontal="center" wrapText="1"/>
    </xf>
    <xf numFmtId="0" fontId="47" fillId="0" borderId="0" xfId="0" applyFont="1" applyAlignment="1" applyProtection="1">
      <alignment horizontal="center" wrapText="1"/>
    </xf>
    <xf numFmtId="0" fontId="3" fillId="3" borderId="0" xfId="0" applyFont="1" applyFill="1" applyAlignment="1" applyProtection="1">
      <alignment horizontal="left" wrapText="1"/>
    </xf>
    <xf numFmtId="0" fontId="10" fillId="2" borderId="5" xfId="0" applyFont="1" applyFill="1" applyBorder="1" applyAlignment="1" applyProtection="1">
      <alignment horizontal="center" wrapText="1"/>
    </xf>
    <xf numFmtId="0" fontId="13" fillId="0" borderId="0" xfId="0" applyFont="1" applyAlignment="1" applyProtection="1">
      <alignment wrapText="1"/>
    </xf>
    <xf numFmtId="0" fontId="0" fillId="3" borderId="0" xfId="0" applyFont="1" applyFill="1" applyAlignment="1" applyProtection="1">
      <alignment horizontal="center" vertical="center" wrapText="1"/>
    </xf>
    <xf numFmtId="164" fontId="2" fillId="3" borderId="9" xfId="0" applyNumberFormat="1" applyFont="1" applyFill="1" applyBorder="1" applyAlignment="1" applyProtection="1">
      <alignment horizontal="left" vertical="center" wrapText="1" indent="1"/>
    </xf>
    <xf numFmtId="0" fontId="0" fillId="3" borderId="0" xfId="0" applyFill="1" applyAlignment="1" applyProtection="1">
      <alignment horizontal="left" vertical="top" wrapText="1" indent="3"/>
    </xf>
    <xf numFmtId="0" fontId="0" fillId="3" borderId="0" xfId="0" applyFill="1" applyAlignment="1" applyProtection="1">
      <alignment horizontal="center" vertical="center" wrapText="1"/>
    </xf>
    <xf numFmtId="0" fontId="0" fillId="3" borderId="0" xfId="0" applyFill="1" applyAlignment="1" applyProtection="1">
      <alignment horizontal="left" vertical="center" wrapText="1" indent="3"/>
    </xf>
    <xf numFmtId="0" fontId="0" fillId="0" borderId="0" xfId="0" applyAlignment="1" applyProtection="1">
      <alignment horizontal="center" vertical="center" wrapText="1"/>
    </xf>
    <xf numFmtId="0" fontId="0" fillId="0" borderId="0" xfId="0" applyAlignment="1" applyProtection="1">
      <alignment horizontal="left" vertical="center" wrapText="1" indent="3"/>
    </xf>
    <xf numFmtId="0" fontId="0" fillId="0" borderId="0" xfId="0" applyAlignment="1" applyProtection="1">
      <alignment horizontal="left" vertical="top" wrapText="1" indent="3"/>
    </xf>
    <xf numFmtId="49" fontId="2" fillId="6" borderId="1" xfId="0" applyNumberFormat="1" applyFont="1" applyFill="1" applyBorder="1" applyAlignment="1" applyProtection="1">
      <alignment horizontal="left" vertical="center" wrapText="1"/>
      <protection locked="0"/>
    </xf>
    <xf numFmtId="0" fontId="46" fillId="3" borderId="0" xfId="0" applyFont="1" applyFill="1" applyBorder="1" applyAlignment="1" applyProtection="1">
      <alignment vertical="top" wrapText="1"/>
    </xf>
    <xf numFmtId="0" fontId="46" fillId="3" borderId="0" xfId="0" applyFont="1" applyFill="1" applyAlignment="1" applyProtection="1">
      <alignment vertical="top" wrapText="1"/>
    </xf>
    <xf numFmtId="0" fontId="46" fillId="3" borderId="0" xfId="0" applyFont="1" applyFill="1" applyAlignment="1" applyProtection="1">
      <alignment horizontal="left" vertical="center" wrapText="1" indent="3"/>
      <protection locked="0"/>
    </xf>
    <xf numFmtId="0" fontId="46" fillId="3" borderId="0" xfId="0" applyFont="1" applyFill="1" applyAlignment="1" applyProtection="1">
      <alignment horizontal="left" vertical="top" wrapText="1" indent="3"/>
      <protection locked="0"/>
    </xf>
    <xf numFmtId="0" fontId="46" fillId="3" borderId="0" xfId="0" applyFont="1" applyFill="1" applyAlignment="1" applyProtection="1">
      <alignment horizontal="left" vertical="top" wrapText="1" indent="3"/>
    </xf>
    <xf numFmtId="0" fontId="46" fillId="3" borderId="0" xfId="0" applyFont="1" applyFill="1" applyBorder="1" applyAlignment="1" applyProtection="1">
      <alignment horizontal="left" vertical="center" wrapText="1" indent="3"/>
      <protection locked="0"/>
    </xf>
    <xf numFmtId="0" fontId="46" fillId="3" borderId="0" xfId="0" applyFont="1" applyFill="1" applyAlignment="1" applyProtection="1">
      <alignment horizontal="center" vertical="center" wrapText="1"/>
    </xf>
    <xf numFmtId="0" fontId="46" fillId="3" borderId="0" xfId="0" applyFont="1" applyFill="1" applyAlignment="1" applyProtection="1">
      <alignment horizontal="center" vertical="top" wrapText="1"/>
    </xf>
    <xf numFmtId="0" fontId="46" fillId="3" borderId="0" xfId="0" applyFont="1" applyFill="1" applyAlignment="1" applyProtection="1">
      <alignment horizontal="center" wrapText="1"/>
    </xf>
    <xf numFmtId="0" fontId="46" fillId="3" borderId="0" xfId="0" applyFont="1" applyFill="1" applyAlignment="1" applyProtection="1">
      <alignment horizontal="center" vertical="center" wrapText="1"/>
      <protection locked="0"/>
    </xf>
    <xf numFmtId="0" fontId="0" fillId="0" borderId="0" xfId="0" applyAlignment="1" applyProtection="1">
      <alignment horizontal="center" vertical="top" wrapText="1"/>
    </xf>
    <xf numFmtId="0" fontId="0" fillId="0" borderId="0" xfId="0" applyFill="1" applyAlignment="1" applyProtection="1">
      <alignment horizontal="center" vertical="top" wrapText="1"/>
    </xf>
    <xf numFmtId="0" fontId="0" fillId="0" borderId="0" xfId="0" applyFill="1" applyBorder="1" applyAlignment="1" applyProtection="1">
      <alignment horizontal="center" vertical="top" wrapText="1"/>
    </xf>
    <xf numFmtId="0" fontId="3" fillId="0" borderId="0" xfId="0" applyFont="1" applyAlignment="1" applyProtection="1">
      <alignment horizontal="center" vertical="top" wrapText="1"/>
    </xf>
    <xf numFmtId="0" fontId="3" fillId="0" borderId="0" xfId="0" applyFont="1" applyBorder="1" applyAlignment="1" applyProtection="1">
      <alignment horizontal="center" vertical="top" wrapText="1"/>
    </xf>
    <xf numFmtId="0" fontId="13" fillId="0" borderId="0" xfId="0" applyFont="1" applyAlignment="1" applyProtection="1">
      <alignment horizontal="center" wrapText="1"/>
    </xf>
    <xf numFmtId="0" fontId="3" fillId="10" borderId="0" xfId="0" applyFont="1" applyFill="1" applyAlignment="1" applyProtection="1">
      <alignment horizontal="center" vertical="center" wrapText="1"/>
    </xf>
    <xf numFmtId="0" fontId="54" fillId="0" borderId="0" xfId="0" applyFont="1" applyAlignment="1" applyProtection="1">
      <alignment vertical="top" wrapText="1"/>
    </xf>
    <xf numFmtId="0" fontId="54" fillId="0" borderId="0" xfId="0" applyFont="1" applyFill="1" applyAlignment="1" applyProtection="1">
      <alignment vertical="top" wrapText="1"/>
    </xf>
    <xf numFmtId="0" fontId="54" fillId="0" borderId="0" xfId="0" applyFont="1" applyFill="1" applyBorder="1" applyAlignment="1" applyProtection="1">
      <alignment vertical="top" wrapText="1"/>
    </xf>
    <xf numFmtId="0" fontId="3" fillId="0" borderId="0" xfId="0" applyFont="1" applyFill="1" applyAlignment="1" applyProtection="1">
      <alignment horizontal="center" vertical="top" wrapText="1"/>
    </xf>
    <xf numFmtId="0" fontId="3" fillId="0" borderId="0" xfId="0" applyFont="1" applyFill="1" applyBorder="1" applyAlignment="1" applyProtection="1">
      <alignment horizontal="center" vertical="top" wrapText="1"/>
    </xf>
    <xf numFmtId="0" fontId="3" fillId="0" borderId="0" xfId="0" applyFont="1" applyFill="1" applyAlignment="1" applyProtection="1">
      <alignment horizontal="center" vertical="center" wrapText="1"/>
    </xf>
    <xf numFmtId="0" fontId="13" fillId="0" borderId="0" xfId="0" applyFont="1" applyFill="1" applyAlignment="1" applyProtection="1">
      <alignment horizontal="center" wrapText="1"/>
    </xf>
    <xf numFmtId="0" fontId="54" fillId="0" borderId="0" xfId="0" applyFont="1" applyAlignment="1" applyProtection="1">
      <alignment vertical="center" wrapText="1"/>
    </xf>
    <xf numFmtId="0" fontId="54" fillId="0" borderId="0" xfId="0" applyFont="1" applyBorder="1" applyAlignment="1" applyProtection="1">
      <alignment vertical="top" wrapText="1"/>
    </xf>
    <xf numFmtId="0" fontId="54" fillId="0" borderId="0" xfId="0" applyFont="1" applyAlignment="1" applyProtection="1">
      <alignment wrapText="1"/>
    </xf>
    <xf numFmtId="0" fontId="22" fillId="0" borderId="0" xfId="0" applyFont="1" applyFill="1" applyAlignment="1">
      <alignment horizontal="center" vertical="center" wrapText="1"/>
    </xf>
    <xf numFmtId="0" fontId="35" fillId="0" borderId="0" xfId="0" applyFont="1" applyBorder="1" applyAlignment="1">
      <alignment vertical="center"/>
    </xf>
    <xf numFmtId="0" fontId="20" fillId="0" borderId="0" xfId="0" applyFont="1" applyAlignment="1">
      <alignment vertical="center" wrapText="1"/>
    </xf>
    <xf numFmtId="0" fontId="30" fillId="0" borderId="0" xfId="0" applyFont="1" applyAlignment="1">
      <alignment vertical="center" wrapText="1"/>
    </xf>
    <xf numFmtId="0" fontId="22" fillId="0" borderId="0" xfId="0" applyFont="1" applyAlignment="1">
      <alignment vertical="center" wrapText="1"/>
    </xf>
    <xf numFmtId="0" fontId="28" fillId="0" borderId="0" xfId="0" applyFont="1" applyBorder="1" applyAlignment="1">
      <alignment vertical="center"/>
    </xf>
    <xf numFmtId="0" fontId="31" fillId="0" borderId="0" xfId="0" applyFont="1" applyBorder="1" applyAlignment="1">
      <alignment horizontal="center" vertical="center"/>
    </xf>
    <xf numFmtId="0" fontId="16" fillId="0" borderId="0" xfId="0" applyFont="1" applyBorder="1" applyAlignment="1">
      <alignment horizontal="center" vertical="center" textRotation="180" wrapText="1"/>
    </xf>
    <xf numFmtId="0" fontId="16" fillId="0" borderId="0" xfId="0" applyFont="1" applyFill="1" applyBorder="1" applyAlignment="1">
      <alignment horizontal="center" vertical="center" textRotation="180" wrapText="1"/>
    </xf>
    <xf numFmtId="0" fontId="59" fillId="0" borderId="0" xfId="0" applyFont="1" applyAlignment="1">
      <alignment vertical="top" wrapText="1"/>
    </xf>
    <xf numFmtId="0" fontId="57" fillId="0" borderId="0" xfId="0" applyFont="1" applyFill="1" applyBorder="1" applyAlignment="1">
      <alignment vertical="center" wrapText="1"/>
    </xf>
    <xf numFmtId="0" fontId="2" fillId="0" borderId="0" xfId="0" applyFont="1" applyBorder="1" applyAlignment="1">
      <alignment vertical="center" wrapText="1"/>
    </xf>
    <xf numFmtId="0" fontId="51" fillId="9" borderId="23" xfId="0" applyFont="1" applyFill="1" applyBorder="1" applyAlignment="1">
      <alignment vertical="center" wrapText="1"/>
    </xf>
    <xf numFmtId="164" fontId="45" fillId="0" borderId="0" xfId="0" applyNumberFormat="1" applyFont="1" applyFill="1" applyBorder="1" applyAlignment="1">
      <alignment vertical="top" wrapText="1"/>
    </xf>
    <xf numFmtId="0" fontId="61" fillId="9" borderId="22" xfId="0" applyFont="1" applyFill="1" applyBorder="1" applyAlignment="1">
      <alignment vertical="center" wrapText="1"/>
    </xf>
    <xf numFmtId="0" fontId="51" fillId="9" borderId="22" xfId="0" applyFont="1" applyFill="1" applyBorder="1" applyAlignment="1">
      <alignment vertical="center" wrapText="1"/>
    </xf>
    <xf numFmtId="0" fontId="51" fillId="9" borderId="28" xfId="0" applyFont="1" applyFill="1" applyBorder="1" applyAlignment="1">
      <alignment vertical="center" wrapText="1"/>
    </xf>
    <xf numFmtId="0" fontId="51" fillId="9" borderId="25" xfId="0" applyFont="1" applyFill="1" applyBorder="1" applyAlignment="1">
      <alignment vertical="center" wrapText="1"/>
    </xf>
    <xf numFmtId="0" fontId="0" fillId="0" borderId="0" xfId="0" applyAlignment="1">
      <alignment vertical="center"/>
    </xf>
    <xf numFmtId="0" fontId="0" fillId="12" borderId="0" xfId="0" applyFill="1"/>
    <xf numFmtId="0" fontId="0" fillId="12" borderId="0" xfId="0" applyFill="1" applyAlignment="1">
      <alignment vertical="center"/>
    </xf>
    <xf numFmtId="0" fontId="0" fillId="11" borderId="0" xfId="0" applyFill="1"/>
    <xf numFmtId="0" fontId="0" fillId="11" borderId="0" xfId="0" applyFill="1" applyAlignment="1">
      <alignment vertical="center"/>
    </xf>
    <xf numFmtId="0" fontId="1" fillId="12" borderId="0" xfId="0" applyFont="1" applyFill="1" applyAlignment="1">
      <alignment horizontal="left" vertical="top"/>
    </xf>
    <xf numFmtId="0" fontId="0" fillId="0" borderId="0" xfId="0" applyFill="1"/>
    <xf numFmtId="0" fontId="1" fillId="0" borderId="0" xfId="0" applyFont="1" applyFill="1" applyAlignment="1">
      <alignment horizontal="left" vertical="top"/>
    </xf>
    <xf numFmtId="0" fontId="62" fillId="12" borderId="0" xfId="0" applyFont="1" applyFill="1" applyAlignment="1">
      <alignment vertical="center"/>
    </xf>
    <xf numFmtId="0" fontId="0" fillId="12" borderId="0" xfId="0" applyFill="1" applyBorder="1"/>
    <xf numFmtId="0" fontId="0" fillId="12" borderId="0" xfId="0" applyFill="1" applyBorder="1" applyAlignment="1">
      <alignment horizontal="center"/>
    </xf>
    <xf numFmtId="0" fontId="0" fillId="0" borderId="0" xfId="0" applyFill="1" applyAlignment="1">
      <alignment vertical="center"/>
    </xf>
    <xf numFmtId="0" fontId="62" fillId="12" borderId="0" xfId="0" applyFont="1" applyFill="1" applyAlignment="1">
      <alignment horizontal="left" vertical="center"/>
    </xf>
    <xf numFmtId="0" fontId="1" fillId="12" borderId="0" xfId="0" applyFont="1" applyFill="1" applyAlignment="1">
      <alignment horizontal="left" vertical="center"/>
    </xf>
    <xf numFmtId="0" fontId="0" fillId="12" borderId="0" xfId="0" applyFill="1" applyBorder="1" applyAlignment="1">
      <alignment horizontal="left" indent="1"/>
    </xf>
    <xf numFmtId="0" fontId="0" fillId="12" borderId="0" xfId="0" applyFill="1" applyBorder="1" applyAlignment="1">
      <alignment horizontal="left" indent="2"/>
    </xf>
    <xf numFmtId="0" fontId="63" fillId="12" borderId="0" xfId="0" applyFont="1" applyFill="1" applyAlignment="1">
      <alignment horizontal="center" vertical="top"/>
    </xf>
    <xf numFmtId="0" fontId="63" fillId="12" borderId="0" xfId="0" applyFont="1" applyFill="1" applyAlignment="1">
      <alignment horizontal="center" vertical="center"/>
    </xf>
    <xf numFmtId="0" fontId="55" fillId="0" borderId="0" xfId="0" applyFont="1" applyAlignment="1">
      <alignment vertical="center" wrapText="1"/>
    </xf>
    <xf numFmtId="0" fontId="55" fillId="0" borderId="0" xfId="0" applyFont="1" applyAlignment="1">
      <alignment vertical="top" wrapText="1"/>
    </xf>
    <xf numFmtId="0" fontId="58" fillId="7" borderId="16" xfId="0" applyFont="1" applyFill="1" applyBorder="1" applyAlignment="1">
      <alignment horizontal="center" vertical="center" wrapText="1"/>
    </xf>
    <xf numFmtId="0" fontId="3" fillId="0" borderId="0" xfId="0" applyFont="1" applyAlignment="1">
      <alignment vertical="center" wrapText="1"/>
    </xf>
    <xf numFmtId="0" fontId="67" fillId="0" borderId="0" xfId="0" applyFont="1" applyBorder="1" applyAlignment="1">
      <alignment horizontal="center" vertical="center" wrapText="1"/>
    </xf>
    <xf numFmtId="0" fontId="68" fillId="0" borderId="0" xfId="0" applyFont="1" applyFill="1" applyBorder="1" applyAlignment="1">
      <alignment horizontal="center" vertical="center" textRotation="180" wrapText="1"/>
    </xf>
    <xf numFmtId="0" fontId="66" fillId="7" borderId="16" xfId="0" applyFont="1" applyFill="1" applyBorder="1" applyAlignment="1">
      <alignment horizontal="center" vertical="center" wrapText="1"/>
    </xf>
    <xf numFmtId="0" fontId="66" fillId="8" borderId="16" xfId="0" applyFont="1" applyFill="1" applyBorder="1" applyAlignment="1">
      <alignment horizontal="center" vertical="center" wrapText="1"/>
    </xf>
    <xf numFmtId="0" fontId="3" fillId="0" borderId="0" xfId="0" applyFont="1" applyFill="1" applyBorder="1" applyAlignment="1">
      <alignment vertical="top" wrapText="1"/>
    </xf>
    <xf numFmtId="0" fontId="0" fillId="0" borderId="0" xfId="0" applyFill="1" applyBorder="1" applyAlignment="1">
      <alignment vertical="top" wrapText="1"/>
    </xf>
    <xf numFmtId="0" fontId="33" fillId="0" borderId="0" xfId="0" applyFont="1" applyFill="1" applyBorder="1" applyAlignment="1">
      <alignment vertical="center" wrapText="1"/>
    </xf>
    <xf numFmtId="0" fontId="33" fillId="0" borderId="0" xfId="0" applyFont="1" applyFill="1" applyBorder="1" applyAlignment="1">
      <alignment vertical="top" wrapText="1"/>
    </xf>
    <xf numFmtId="0" fontId="50" fillId="0" borderId="0" xfId="0" applyFont="1" applyFill="1" applyBorder="1" applyAlignment="1">
      <alignment vertical="center" wrapText="1"/>
    </xf>
    <xf numFmtId="14" fontId="50" fillId="0" borderId="0" xfId="0" applyNumberFormat="1" applyFont="1" applyFill="1" applyBorder="1" applyAlignment="1">
      <alignment horizontal="center" vertical="center" wrapText="1"/>
    </xf>
    <xf numFmtId="0" fontId="20" fillId="0" borderId="0" xfId="0" applyFont="1" applyFill="1" applyBorder="1" applyAlignment="1">
      <alignment vertical="top" wrapText="1"/>
    </xf>
    <xf numFmtId="0" fontId="26" fillId="0" borderId="0" xfId="0" applyFont="1" applyFill="1" applyBorder="1" applyAlignment="1">
      <alignment horizontal="center" vertical="center" wrapText="1"/>
    </xf>
    <xf numFmtId="0" fontId="3" fillId="3" borderId="0" xfId="0" applyFont="1" applyFill="1" applyAlignment="1" applyProtection="1">
      <alignment horizontal="center" vertical="center" wrapText="1"/>
    </xf>
    <xf numFmtId="0" fontId="0" fillId="0" borderId="0" xfId="0" applyNumberFormat="1"/>
    <xf numFmtId="0" fontId="39" fillId="0" borderId="0" xfId="0" applyFont="1" applyAlignment="1">
      <alignment horizontal="left" vertical="center"/>
    </xf>
    <xf numFmtId="0" fontId="39" fillId="0" borderId="0" xfId="0" applyFont="1" applyFill="1" applyBorder="1" applyAlignment="1">
      <alignment horizontal="left" vertical="center"/>
    </xf>
    <xf numFmtId="0" fontId="32" fillId="0" borderId="0" xfId="0" applyFont="1" applyAlignment="1">
      <alignment horizontal="left" vertical="center"/>
    </xf>
    <xf numFmtId="0" fontId="32" fillId="0" borderId="0" xfId="0" applyFont="1" applyFill="1" applyBorder="1" applyAlignment="1">
      <alignment horizontal="left" vertical="center"/>
    </xf>
    <xf numFmtId="0" fontId="1" fillId="0" borderId="0" xfId="0" applyFont="1" applyFill="1" applyAlignment="1">
      <alignment horizontal="right" vertical="top" wrapText="1"/>
    </xf>
    <xf numFmtId="0" fontId="15" fillId="0" borderId="0" xfId="0" applyFont="1" applyFill="1" applyAlignment="1">
      <alignment horizontal="center" vertical="center" textRotation="180" wrapText="1"/>
    </xf>
    <xf numFmtId="0" fontId="19" fillId="0" borderId="0" xfId="0" applyFont="1" applyFill="1" applyAlignment="1">
      <alignment horizontal="right" vertical="top" wrapText="1"/>
    </xf>
    <xf numFmtId="0" fontId="19" fillId="0" borderId="0" xfId="0" applyFont="1" applyFill="1" applyAlignment="1">
      <alignment horizontal="right" vertical="center" wrapText="1"/>
    </xf>
    <xf numFmtId="0" fontId="23" fillId="0" borderId="0" xfId="0" applyFont="1" applyFill="1" applyAlignment="1">
      <alignment horizontal="right" vertical="top" wrapText="1"/>
    </xf>
    <xf numFmtId="0" fontId="33" fillId="0" borderId="0" xfId="0" applyFont="1" applyFill="1" applyAlignment="1">
      <alignment horizontal="left" vertical="center" wrapText="1"/>
    </xf>
    <xf numFmtId="0" fontId="50" fillId="0" borderId="0" xfId="0" applyFont="1" applyFill="1" applyAlignment="1">
      <alignment horizontal="left" vertical="center" wrapText="1"/>
    </xf>
    <xf numFmtId="0" fontId="50" fillId="0" borderId="0" xfId="0" applyFont="1" applyFill="1" applyAlignment="1">
      <alignment horizontal="center" vertical="center" wrapText="1"/>
    </xf>
    <xf numFmtId="0" fontId="0" fillId="0" borderId="0" xfId="0" applyFill="1" applyAlignment="1">
      <alignment vertical="top" wrapText="1"/>
    </xf>
    <xf numFmtId="0" fontId="20" fillId="0" borderId="0" xfId="0" applyFont="1" applyFill="1" applyAlignment="1">
      <alignment vertical="top" wrapText="1"/>
    </xf>
    <xf numFmtId="0" fontId="20" fillId="0" borderId="0" xfId="0" applyFont="1" applyFill="1" applyAlignment="1">
      <alignment vertical="center" wrapText="1"/>
    </xf>
    <xf numFmtId="0" fontId="24" fillId="0" borderId="0" xfId="0" applyFont="1" applyFill="1" applyAlignment="1">
      <alignment vertical="top" wrapText="1"/>
    </xf>
    <xf numFmtId="0" fontId="2" fillId="6" borderId="1" xfId="0" quotePrefix="1"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164" fontId="48" fillId="6" borderId="1" xfId="0" applyNumberFormat="1" applyFont="1" applyFill="1" applyBorder="1" applyAlignment="1" applyProtection="1">
      <alignment horizontal="left" vertical="center" wrapText="1" indent="2"/>
      <protection locked="0"/>
    </xf>
    <xf numFmtId="0" fontId="77" fillId="2" borderId="6" xfId="0" applyFont="1" applyFill="1" applyBorder="1" applyAlignment="1" applyProtection="1">
      <alignment horizontal="center" vertical="top" wrapText="1"/>
    </xf>
    <xf numFmtId="0" fontId="3" fillId="3" borderId="33" xfId="0" applyFont="1" applyFill="1" applyBorder="1" applyAlignment="1" applyProtection="1">
      <alignment wrapText="1"/>
    </xf>
    <xf numFmtId="0" fontId="0" fillId="3" borderId="33" xfId="0" applyFill="1" applyBorder="1" applyAlignment="1" applyProtection="1">
      <alignment vertical="top" wrapText="1"/>
    </xf>
    <xf numFmtId="0" fontId="65" fillId="0" borderId="0" xfId="0" applyFont="1" applyAlignment="1" applyProtection="1">
      <alignment horizontal="left" vertical="center" wrapText="1"/>
    </xf>
    <xf numFmtId="0" fontId="3" fillId="3" borderId="2" xfId="0" applyFont="1" applyFill="1" applyBorder="1" applyAlignment="1" applyProtection="1">
      <alignment wrapText="1"/>
    </xf>
    <xf numFmtId="0" fontId="3" fillId="3" borderId="2" xfId="0" applyFont="1" applyFill="1" applyBorder="1" applyAlignment="1" applyProtection="1">
      <alignment horizontal="left" vertical="top" wrapText="1"/>
    </xf>
    <xf numFmtId="0" fontId="2" fillId="3" borderId="2" xfId="0" applyFont="1" applyFill="1" applyBorder="1" applyAlignment="1" applyProtection="1">
      <alignment horizontal="left" vertical="top" wrapText="1"/>
    </xf>
    <xf numFmtId="0" fontId="2" fillId="3" borderId="2" xfId="0" applyFont="1" applyFill="1" applyBorder="1" applyAlignment="1" applyProtection="1">
      <alignment vertical="top" wrapText="1"/>
    </xf>
    <xf numFmtId="0" fontId="3" fillId="3" borderId="2" xfId="0" applyFont="1" applyFill="1" applyBorder="1" applyAlignment="1" applyProtection="1">
      <alignment horizontal="center" vertical="center" wrapText="1"/>
    </xf>
    <xf numFmtId="164" fontId="74" fillId="0" borderId="16" xfId="0" applyNumberFormat="1" applyFont="1" applyBorder="1"/>
    <xf numFmtId="164" fontId="0" fillId="0" borderId="16" xfId="0" applyNumberFormat="1" applyBorder="1" applyAlignment="1">
      <alignment horizontal="center" vertical="center"/>
    </xf>
    <xf numFmtId="164" fontId="74" fillId="0" borderId="30" xfId="0" applyNumberFormat="1" applyFont="1" applyBorder="1"/>
    <xf numFmtId="0" fontId="78" fillId="12" borderId="0" xfId="0" applyFont="1" applyFill="1" applyAlignment="1">
      <alignment horizontal="center" vertical="top"/>
    </xf>
    <xf numFmtId="0" fontId="79" fillId="12" borderId="0" xfId="0" applyFont="1" applyFill="1" applyAlignment="1">
      <alignment horizontal="center" vertical="center"/>
    </xf>
    <xf numFmtId="0" fontId="33" fillId="9" borderId="19" xfId="0" applyFont="1" applyFill="1" applyBorder="1" applyAlignment="1">
      <alignment horizontal="left" vertical="center"/>
    </xf>
    <xf numFmtId="165" fontId="33" fillId="9" borderId="19" xfId="0" applyNumberFormat="1" applyFont="1" applyFill="1" applyBorder="1" applyAlignment="1">
      <alignment horizontal="left" vertical="center"/>
    </xf>
    <xf numFmtId="0" fontId="33" fillId="0" borderId="0" xfId="0" applyFont="1" applyAlignment="1">
      <alignment horizontal="left" vertical="center"/>
    </xf>
    <xf numFmtId="0" fontId="2" fillId="3" borderId="0" xfId="0" applyFont="1" applyFill="1" applyAlignment="1" applyProtection="1">
      <alignment horizontal="left" vertical="top" wrapText="1"/>
    </xf>
    <xf numFmtId="0" fontId="13" fillId="3" borderId="0" xfId="0" applyFont="1" applyFill="1" applyBorder="1" applyAlignment="1" applyProtection="1">
      <alignment horizontal="center" wrapText="1"/>
    </xf>
    <xf numFmtId="0" fontId="82" fillId="3" borderId="9" xfId="0" applyNumberFormat="1" applyFont="1" applyFill="1" applyBorder="1" applyAlignment="1" applyProtection="1">
      <alignment horizontal="center" vertical="center" wrapText="1"/>
    </xf>
    <xf numFmtId="49" fontId="0" fillId="0" borderId="30" xfId="0" applyNumberFormat="1" applyBorder="1"/>
    <xf numFmtId="49" fontId="0" fillId="0" borderId="30" xfId="0" applyNumberFormat="1" applyFill="1" applyBorder="1"/>
    <xf numFmtId="49" fontId="0" fillId="0" borderId="0" xfId="0" applyNumberFormat="1"/>
    <xf numFmtId="49" fontId="4" fillId="5" borderId="0" xfId="0" applyNumberFormat="1" applyFont="1" applyFill="1" applyAlignment="1">
      <alignment horizontal="center" vertical="center" wrapText="1"/>
    </xf>
    <xf numFmtId="49" fontId="0" fillId="0" borderId="0" xfId="0" applyNumberFormat="1" applyBorder="1"/>
    <xf numFmtId="49" fontId="0" fillId="0" borderId="0" xfId="0" applyNumberFormat="1" applyFill="1" applyBorder="1"/>
    <xf numFmtId="49" fontId="83" fillId="0" borderId="0" xfId="0" applyNumberFormat="1" applyFont="1" applyFill="1" applyBorder="1"/>
    <xf numFmtId="49" fontId="83" fillId="0" borderId="0" xfId="0" applyNumberFormat="1" applyFont="1" applyBorder="1"/>
    <xf numFmtId="1" fontId="0" fillId="0" borderId="30" xfId="0" applyNumberFormat="1" applyBorder="1" applyAlignment="1">
      <alignment horizontal="center" vertical="center"/>
    </xf>
    <xf numFmtId="1" fontId="0" fillId="0" borderId="30" xfId="0" applyNumberFormat="1" applyFill="1" applyBorder="1" applyAlignment="1">
      <alignment horizontal="center" vertical="center"/>
    </xf>
    <xf numFmtId="1" fontId="0" fillId="0" borderId="32" xfId="0" applyNumberFormat="1" applyFill="1" applyBorder="1" applyAlignment="1">
      <alignment horizontal="center" vertical="center"/>
    </xf>
    <xf numFmtId="1" fontId="0" fillId="0" borderId="35" xfId="0" applyNumberFormat="1" applyBorder="1" applyAlignment="1">
      <alignment horizontal="center" vertical="center"/>
    </xf>
    <xf numFmtId="49" fontId="0" fillId="0" borderId="30" xfId="0" applyNumberFormat="1" applyBorder="1" applyAlignment="1">
      <alignment horizontal="center" vertical="center"/>
    </xf>
    <xf numFmtId="49" fontId="0" fillId="0" borderId="30" xfId="0" applyNumberFormat="1" applyFill="1" applyBorder="1" applyAlignment="1">
      <alignment horizontal="center" vertical="center"/>
    </xf>
    <xf numFmtId="49" fontId="0" fillId="0" borderId="35" xfId="0" applyNumberFormat="1" applyBorder="1" applyAlignment="1">
      <alignment horizontal="center"/>
    </xf>
    <xf numFmtId="49" fontId="0" fillId="12" borderId="0" xfId="0" applyNumberFormat="1" applyFill="1" applyBorder="1" applyAlignment="1">
      <alignment horizontal="left" indent="1"/>
    </xf>
    <xf numFmtId="49" fontId="0" fillId="0" borderId="30" xfId="0" applyNumberFormat="1" applyFont="1" applyBorder="1"/>
    <xf numFmtId="49" fontId="0" fillId="0" borderId="30" xfId="0" applyNumberFormat="1" applyFont="1" applyFill="1" applyBorder="1"/>
    <xf numFmtId="49" fontId="0" fillId="0" borderId="34" xfId="0" applyNumberFormat="1" applyFont="1" applyFill="1" applyBorder="1"/>
    <xf numFmtId="164" fontId="2" fillId="3" borderId="0" xfId="0" applyNumberFormat="1" applyFont="1" applyFill="1" applyBorder="1" applyAlignment="1" applyProtection="1">
      <alignment horizontal="left" wrapText="1"/>
    </xf>
    <xf numFmtId="0" fontId="2" fillId="3" borderId="0" xfId="0" applyFont="1" applyFill="1" applyBorder="1" applyAlignment="1" applyProtection="1">
      <alignment horizontal="left" vertical="top" wrapText="1"/>
    </xf>
    <xf numFmtId="0" fontId="80" fillId="3" borderId="0" xfId="0" applyFont="1" applyFill="1" applyAlignment="1" applyProtection="1">
      <alignment horizontal="left" wrapText="1"/>
    </xf>
    <xf numFmtId="0" fontId="2" fillId="3" borderId="0" xfId="0" applyFont="1" applyFill="1" applyAlignment="1" applyProtection="1">
      <alignment horizontal="left" wrapText="1"/>
    </xf>
    <xf numFmtId="0" fontId="2" fillId="3" borderId="0" xfId="0" applyFont="1" applyFill="1" applyAlignment="1" applyProtection="1">
      <alignment horizontal="left" vertical="center" wrapText="1"/>
    </xf>
    <xf numFmtId="0" fontId="0" fillId="2" borderId="0" xfId="0" applyFont="1" applyFill="1" applyBorder="1" applyAlignment="1" applyProtection="1">
      <alignment horizontal="center" vertical="center" wrapText="1"/>
    </xf>
    <xf numFmtId="0" fontId="2" fillId="3" borderId="36" xfId="0" applyFont="1" applyFill="1" applyBorder="1" applyAlignment="1" applyProtection="1">
      <alignment vertical="top" wrapText="1"/>
    </xf>
    <xf numFmtId="0" fontId="84" fillId="0" borderId="0" xfId="0" applyFont="1" applyFill="1" applyBorder="1" applyAlignment="1">
      <alignment horizontal="left" vertical="top" wrapText="1"/>
    </xf>
    <xf numFmtId="0" fontId="54" fillId="3" borderId="0" xfId="0" applyFont="1" applyFill="1" applyAlignment="1" applyProtection="1">
      <alignment vertical="top" wrapText="1"/>
    </xf>
    <xf numFmtId="0" fontId="54" fillId="3" borderId="33" xfId="0" applyFont="1" applyFill="1" applyBorder="1" applyAlignment="1" applyProtection="1">
      <alignment vertical="top" wrapText="1"/>
    </xf>
    <xf numFmtId="0" fontId="54" fillId="3" borderId="0" xfId="0" applyFont="1" applyFill="1" applyBorder="1" applyAlignment="1" applyProtection="1">
      <alignment vertical="top" wrapText="1"/>
    </xf>
    <xf numFmtId="0" fontId="85" fillId="0" borderId="0" xfId="0" applyFont="1" applyAlignment="1" applyProtection="1">
      <alignment vertical="top" wrapText="1"/>
    </xf>
    <xf numFmtId="0" fontId="85" fillId="3" borderId="0" xfId="0" applyFont="1" applyFill="1" applyAlignment="1" applyProtection="1">
      <alignment vertical="top" wrapText="1"/>
    </xf>
    <xf numFmtId="0" fontId="85" fillId="3" borderId="2" xfId="0" applyFont="1" applyFill="1" applyBorder="1" applyAlignment="1" applyProtection="1">
      <alignment vertical="top" wrapText="1"/>
    </xf>
    <xf numFmtId="0" fontId="85" fillId="3" borderId="0" xfId="0" applyFont="1" applyFill="1" applyBorder="1" applyAlignment="1" applyProtection="1">
      <alignment vertical="top" wrapText="1"/>
    </xf>
    <xf numFmtId="0" fontId="85" fillId="3" borderId="0" xfId="0" applyFont="1" applyFill="1" applyAlignment="1" applyProtection="1">
      <alignment vertical="center" wrapText="1"/>
    </xf>
    <xf numFmtId="0" fontId="86" fillId="3" borderId="0" xfId="0" applyFont="1" applyFill="1" applyAlignment="1" applyProtection="1">
      <alignment wrapText="1"/>
    </xf>
    <xf numFmtId="0" fontId="10" fillId="2" borderId="8" xfId="0" applyFont="1" applyFill="1" applyBorder="1" applyAlignment="1" applyProtection="1">
      <alignment horizontal="center" wrapText="1"/>
    </xf>
    <xf numFmtId="0" fontId="45" fillId="0" borderId="0" xfId="0" applyFont="1" applyFill="1" applyBorder="1" applyAlignment="1">
      <alignment wrapText="1"/>
    </xf>
    <xf numFmtId="0" fontId="70" fillId="0" borderId="0" xfId="0" applyFont="1" applyAlignment="1">
      <alignment wrapText="1"/>
    </xf>
    <xf numFmtId="0" fontId="88" fillId="0" borderId="0" xfId="0" applyFont="1" applyAlignment="1">
      <alignment horizontal="left" vertical="center"/>
    </xf>
    <xf numFmtId="14" fontId="43" fillId="0" borderId="0" xfId="0" applyNumberFormat="1" applyFont="1" applyAlignment="1">
      <alignment horizontal="left" vertical="center" wrapText="1"/>
    </xf>
    <xf numFmtId="0" fontId="73" fillId="0" borderId="0" xfId="0" applyFont="1" applyFill="1" applyBorder="1" applyAlignment="1">
      <alignment vertical="center" wrapText="1"/>
    </xf>
    <xf numFmtId="0" fontId="27" fillId="0" borderId="0" xfId="0" applyFont="1" applyFill="1" applyBorder="1" applyAlignment="1">
      <alignment vertical="top" wrapText="1"/>
    </xf>
    <xf numFmtId="0" fontId="56" fillId="0" borderId="0" xfId="0" applyFont="1" applyFill="1" applyBorder="1" applyAlignment="1">
      <alignment vertical="top" wrapText="1"/>
    </xf>
    <xf numFmtId="0" fontId="71" fillId="0" borderId="0" xfId="0" applyFont="1" applyFill="1" applyBorder="1" applyAlignment="1">
      <alignment vertical="top" wrapText="1"/>
    </xf>
    <xf numFmtId="0" fontId="56" fillId="14" borderId="30" xfId="0" applyFont="1" applyFill="1" applyBorder="1" applyAlignment="1">
      <alignment vertical="top" wrapText="1"/>
    </xf>
    <xf numFmtId="0" fontId="27" fillId="13" borderId="30" xfId="0" applyFont="1" applyFill="1" applyBorder="1" applyAlignment="1">
      <alignment vertical="top" wrapText="1"/>
    </xf>
    <xf numFmtId="0" fontId="27" fillId="10" borderId="30" xfId="0" applyFont="1" applyFill="1" applyBorder="1" applyAlignment="1">
      <alignment vertical="top" wrapText="1"/>
    </xf>
    <xf numFmtId="0" fontId="2" fillId="11" borderId="30" xfId="0" applyFont="1" applyFill="1" applyBorder="1" applyAlignment="1">
      <alignment horizontal="center" vertical="center" wrapText="1"/>
    </xf>
    <xf numFmtId="0" fontId="3" fillId="15" borderId="30" xfId="0" applyFont="1" applyFill="1" applyBorder="1" applyAlignment="1">
      <alignment vertical="top" wrapText="1"/>
    </xf>
    <xf numFmtId="14" fontId="91" fillId="0" borderId="0" xfId="0" applyNumberFormat="1" applyFont="1" applyAlignment="1">
      <alignment horizontal="left" vertical="top" wrapText="1"/>
    </xf>
    <xf numFmtId="0" fontId="91" fillId="0" borderId="0" xfId="0" applyFont="1" applyAlignment="1">
      <alignment horizontal="left" vertical="top" wrapText="1"/>
    </xf>
    <xf numFmtId="164" fontId="92" fillId="0" borderId="0" xfId="0" applyNumberFormat="1" applyFont="1" applyFill="1" applyBorder="1" applyAlignment="1">
      <alignment horizontal="left" vertical="top" wrapText="1"/>
    </xf>
    <xf numFmtId="0" fontId="2" fillId="6" borderId="14" xfId="0" applyFont="1" applyFill="1" applyBorder="1" applyAlignment="1" applyProtection="1">
      <alignment horizontal="left" vertical="center" wrapText="1"/>
      <protection locked="0"/>
    </xf>
    <xf numFmtId="0" fontId="2" fillId="6" borderId="15"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center" vertical="top" wrapText="1"/>
    </xf>
    <xf numFmtId="0" fontId="77" fillId="2" borderId="46" xfId="0" applyFont="1" applyFill="1" applyBorder="1" applyAlignment="1" applyProtection="1">
      <alignment horizontal="center" vertical="top" wrapText="1"/>
    </xf>
    <xf numFmtId="0" fontId="1"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77" fillId="2" borderId="0" xfId="0" applyFont="1" applyFill="1" applyBorder="1" applyAlignment="1">
      <alignment horizontal="center" vertical="top" wrapText="1"/>
    </xf>
    <xf numFmtId="0" fontId="77" fillId="3" borderId="0" xfId="0" applyFont="1" applyFill="1" applyBorder="1" applyAlignment="1" applyProtection="1">
      <alignment horizontal="center" vertical="top" wrapText="1"/>
    </xf>
    <xf numFmtId="14" fontId="43" fillId="16" borderId="1" xfId="0" applyNumberFormat="1" applyFont="1" applyFill="1" applyBorder="1" applyAlignment="1" applyProtection="1">
      <alignment horizontal="left" vertical="center" wrapText="1"/>
      <protection locked="0" hidden="1"/>
    </xf>
    <xf numFmtId="0" fontId="1" fillId="0" borderId="0" xfId="0" applyFont="1" applyFill="1" applyAlignment="1" applyProtection="1">
      <alignment horizontal="right" vertical="top" wrapText="1"/>
      <protection locked="0"/>
    </xf>
    <xf numFmtId="164" fontId="14" fillId="3" borderId="0" xfId="0" applyNumberFormat="1" applyFont="1" applyFill="1" applyBorder="1" applyAlignment="1" applyProtection="1">
      <alignment vertical="top"/>
    </xf>
    <xf numFmtId="0" fontId="2" fillId="3" borderId="33" xfId="0" applyFont="1" applyFill="1" applyBorder="1" applyAlignment="1" applyProtection="1">
      <alignment vertical="top" wrapText="1"/>
    </xf>
    <xf numFmtId="0" fontId="10" fillId="2" borderId="5" xfId="0" applyFont="1" applyFill="1" applyBorder="1" applyAlignment="1" applyProtection="1">
      <alignment horizontal="center"/>
    </xf>
    <xf numFmtId="0" fontId="77" fillId="2" borderId="6" xfId="0" applyFont="1" applyFill="1" applyBorder="1" applyAlignment="1" applyProtection="1">
      <alignment horizontal="center" vertical="top"/>
    </xf>
    <xf numFmtId="0" fontId="0" fillId="3" borderId="11" xfId="0" applyFill="1" applyBorder="1" applyAlignment="1" applyProtection="1">
      <alignment vertical="top" wrapText="1"/>
      <protection locked="0"/>
    </xf>
    <xf numFmtId="164" fontId="14" fillId="3" borderId="47" xfId="0" applyNumberFormat="1" applyFont="1" applyFill="1" applyBorder="1" applyAlignment="1" applyProtection="1">
      <alignment vertical="top"/>
      <protection locked="0"/>
    </xf>
    <xf numFmtId="0" fontId="2" fillId="6" borderId="14" xfId="0" applyFont="1" applyFill="1" applyBorder="1" applyAlignment="1" applyProtection="1">
      <alignment horizontal="left" vertical="center" wrapText="1"/>
      <protection locked="0"/>
    </xf>
    <xf numFmtId="0" fontId="2" fillId="6" borderId="15" xfId="0" applyFont="1" applyFill="1" applyBorder="1" applyAlignment="1" applyProtection="1">
      <alignment horizontal="left" vertical="center" wrapText="1"/>
      <protection locked="0"/>
    </xf>
    <xf numFmtId="0" fontId="3" fillId="3" borderId="0" xfId="0" applyFont="1" applyFill="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6" borderId="10"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18" fillId="3" borderId="0" xfId="0" applyFont="1" applyFill="1" applyAlignment="1" applyProtection="1">
      <alignment horizontal="left" vertical="center" wrapText="1"/>
    </xf>
    <xf numFmtId="0" fontId="3" fillId="2" borderId="0" xfId="0" applyFont="1" applyFill="1" applyBorder="1" applyAlignment="1" applyProtection="1">
      <alignment horizontal="right" vertical="center" wrapText="1"/>
    </xf>
    <xf numFmtId="0" fontId="77" fillId="2" borderId="8" xfId="0" applyFont="1" applyFill="1" applyBorder="1" applyAlignment="1" applyProtection="1">
      <alignment horizontal="center" vertical="top" wrapText="1"/>
    </xf>
    <xf numFmtId="0" fontId="77" fillId="2" borderId="13" xfId="0" applyFont="1" applyFill="1" applyBorder="1" applyAlignment="1" applyProtection="1">
      <alignment horizontal="center" vertical="top" wrapText="1"/>
    </xf>
    <xf numFmtId="0" fontId="2" fillId="3" borderId="2" xfId="0" applyFont="1" applyFill="1" applyBorder="1" applyAlignment="1" applyProtection="1">
      <alignment horizontal="center" wrapText="1"/>
    </xf>
    <xf numFmtId="164" fontId="2" fillId="3" borderId="0" xfId="0" applyNumberFormat="1" applyFont="1" applyFill="1" applyBorder="1" applyAlignment="1" applyProtection="1">
      <alignment horizontal="left" wrapText="1"/>
    </xf>
    <xf numFmtId="0" fontId="1" fillId="6" borderId="10" xfId="0" applyFont="1" applyFill="1" applyBorder="1" applyAlignment="1" applyProtection="1">
      <alignment horizontal="left" vertical="center" wrapText="1"/>
      <protection locked="0"/>
    </xf>
    <xf numFmtId="0" fontId="1" fillId="6" borderId="11" xfId="0" applyFont="1" applyFill="1" applyBorder="1" applyAlignment="1" applyProtection="1">
      <alignment horizontal="left" vertical="center" wrapText="1"/>
      <protection locked="0"/>
    </xf>
    <xf numFmtId="0" fontId="1" fillId="6" borderId="12" xfId="0" applyFont="1" applyFill="1" applyBorder="1" applyAlignment="1" applyProtection="1">
      <alignment horizontal="left" vertical="center" wrapText="1"/>
      <protection locked="0"/>
    </xf>
    <xf numFmtId="0" fontId="18" fillId="3" borderId="0" xfId="0" applyFont="1" applyFill="1" applyAlignment="1" applyProtection="1">
      <alignment horizontal="left" vertical="center"/>
    </xf>
    <xf numFmtId="0" fontId="2" fillId="3" borderId="3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33" xfId="0" applyFont="1" applyFill="1" applyBorder="1" applyAlignment="1" applyProtection="1">
      <alignment horizontal="center" vertical="top" wrapText="1"/>
    </xf>
    <xf numFmtId="164" fontId="14" fillId="3" borderId="0" xfId="0" applyNumberFormat="1" applyFont="1" applyFill="1" applyBorder="1" applyAlignment="1" applyProtection="1">
      <alignment horizontal="center" vertical="top"/>
    </xf>
    <xf numFmtId="0" fontId="2" fillId="3" borderId="36" xfId="0" applyFont="1" applyFill="1" applyBorder="1" applyAlignment="1" applyProtection="1">
      <alignment horizontal="left" vertical="top" wrapText="1"/>
    </xf>
    <xf numFmtId="0" fontId="1" fillId="6" borderId="10" xfId="0" applyNumberFormat="1" applyFont="1" applyFill="1" applyBorder="1" applyAlignment="1" applyProtection="1">
      <alignment horizontal="center" vertical="center" wrapText="1"/>
      <protection locked="0"/>
    </xf>
    <xf numFmtId="0" fontId="1" fillId="6" borderId="12" xfId="0" applyNumberFormat="1" applyFont="1" applyFill="1" applyBorder="1" applyAlignment="1" applyProtection="1">
      <alignment horizontal="center" vertical="center" wrapText="1"/>
      <protection locked="0"/>
    </xf>
    <xf numFmtId="164" fontId="48" fillId="6" borderId="10" xfId="0" applyNumberFormat="1" applyFont="1" applyFill="1" applyBorder="1" applyAlignment="1" applyProtection="1">
      <alignment horizontal="center" vertical="center" wrapText="1"/>
      <protection locked="0"/>
    </xf>
    <xf numFmtId="164" fontId="48" fillId="6" borderId="12" xfId="0" applyNumberFormat="1" applyFont="1" applyFill="1" applyBorder="1" applyAlignment="1" applyProtection="1">
      <alignment horizontal="center" vertical="center" wrapText="1"/>
      <protection locked="0"/>
    </xf>
    <xf numFmtId="164" fontId="1" fillId="6" borderId="10" xfId="0" applyNumberFormat="1" applyFont="1" applyFill="1" applyBorder="1" applyAlignment="1" applyProtection="1">
      <alignment horizontal="center" vertical="center" wrapText="1"/>
      <protection locked="0"/>
    </xf>
    <xf numFmtId="164" fontId="1" fillId="6" borderId="12" xfId="0" applyNumberFormat="1" applyFont="1" applyFill="1" applyBorder="1" applyAlignment="1" applyProtection="1">
      <alignment horizontal="center" vertical="center" wrapText="1"/>
      <protection locked="0"/>
    </xf>
    <xf numFmtId="14" fontId="1" fillId="6" borderId="10" xfId="0" applyNumberFormat="1" applyFont="1" applyFill="1" applyBorder="1" applyAlignment="1" applyProtection="1">
      <alignment horizontal="center" vertical="center" wrapText="1"/>
      <protection locked="0"/>
    </xf>
    <xf numFmtId="14" fontId="1" fillId="6" borderId="12" xfId="0" applyNumberFormat="1" applyFont="1" applyFill="1" applyBorder="1" applyAlignment="1" applyProtection="1">
      <alignment horizontal="center" vertical="center" wrapText="1"/>
      <protection locked="0"/>
    </xf>
    <xf numFmtId="0" fontId="2" fillId="3" borderId="0" xfId="0" applyFont="1" applyFill="1" applyAlignment="1" applyProtection="1">
      <alignment horizontal="left" vertical="top" wrapText="1"/>
    </xf>
    <xf numFmtId="164" fontId="80" fillId="3" borderId="0" xfId="0" applyNumberFormat="1" applyFont="1" applyFill="1" applyAlignment="1" applyProtection="1">
      <alignment horizontal="left" vertical="top" wrapText="1"/>
    </xf>
    <xf numFmtId="0" fontId="13" fillId="3" borderId="0" xfId="0" applyFont="1" applyFill="1" applyBorder="1" applyAlignment="1" applyProtection="1">
      <alignment horizontal="center" wrapText="1"/>
    </xf>
    <xf numFmtId="0" fontId="0" fillId="2" borderId="8" xfId="0" applyFont="1" applyFill="1" applyBorder="1" applyAlignment="1" applyProtection="1">
      <alignment horizontal="center" vertical="top"/>
    </xf>
    <xf numFmtId="0" fontId="0" fillId="2" borderId="13" xfId="0" applyFont="1" applyFill="1" applyBorder="1" applyAlignment="1" applyProtection="1">
      <alignment horizontal="center" vertical="top"/>
    </xf>
    <xf numFmtId="0" fontId="0" fillId="2" borderId="8"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10" fillId="2" borderId="8" xfId="0" applyFont="1" applyFill="1" applyBorder="1" applyAlignment="1" applyProtection="1">
      <alignment horizontal="center" wrapText="1"/>
    </xf>
    <xf numFmtId="0" fontId="10" fillId="2" borderId="13" xfId="0" applyFont="1" applyFill="1" applyBorder="1" applyAlignment="1" applyProtection="1">
      <alignment horizontal="center" wrapText="1"/>
    </xf>
    <xf numFmtId="0" fontId="1" fillId="3" borderId="0" xfId="0" applyFont="1" applyFill="1" applyBorder="1" applyAlignment="1" applyProtection="1">
      <alignment horizontal="left" vertical="center" wrapText="1" indent="1"/>
    </xf>
    <xf numFmtId="164" fontId="1" fillId="6" borderId="10" xfId="0" applyNumberFormat="1" applyFont="1" applyFill="1" applyBorder="1" applyAlignment="1" applyProtection="1">
      <alignment horizontal="left" vertical="center" wrapText="1"/>
      <protection locked="0"/>
    </xf>
    <xf numFmtId="164" fontId="1" fillId="6" borderId="11" xfId="0" applyNumberFormat="1" applyFont="1" applyFill="1" applyBorder="1" applyAlignment="1" applyProtection="1">
      <alignment horizontal="left" vertical="center" wrapText="1"/>
      <protection locked="0"/>
    </xf>
    <xf numFmtId="164" fontId="1" fillId="6" borderId="12" xfId="0" applyNumberFormat="1"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xf>
    <xf numFmtId="0" fontId="9" fillId="2" borderId="0" xfId="0" applyFont="1" applyFill="1" applyBorder="1" applyAlignment="1" applyProtection="1">
      <alignment horizontal="right" vertical="center" wrapText="1"/>
    </xf>
    <xf numFmtId="0" fontId="9" fillId="2" borderId="13" xfId="0" applyFont="1" applyFill="1" applyBorder="1" applyAlignment="1" applyProtection="1">
      <alignment horizontal="right" vertical="center" wrapText="1"/>
    </xf>
    <xf numFmtId="0" fontId="87" fillId="0" borderId="0" xfId="0" applyFont="1" applyFill="1" applyBorder="1" applyAlignment="1">
      <alignment horizontal="center" vertical="center" textRotation="180" wrapText="1"/>
    </xf>
    <xf numFmtId="0" fontId="43" fillId="9" borderId="21" xfId="0" applyFont="1" applyFill="1" applyBorder="1" applyAlignment="1">
      <alignment horizontal="left" vertical="center" wrapText="1"/>
    </xf>
    <xf numFmtId="0" fontId="43" fillId="9" borderId="22" xfId="0" applyFont="1" applyFill="1" applyBorder="1" applyAlignment="1">
      <alignment horizontal="left" vertical="center" wrapText="1"/>
    </xf>
    <xf numFmtId="0" fontId="43" fillId="9" borderId="24" xfId="0" applyFont="1" applyFill="1" applyBorder="1" applyAlignment="1">
      <alignment horizontal="left" vertical="center" wrapText="1"/>
    </xf>
    <xf numFmtId="0" fontId="43" fillId="9" borderId="25" xfId="0" applyFont="1" applyFill="1" applyBorder="1" applyAlignment="1">
      <alignment horizontal="left" vertical="center" wrapText="1"/>
    </xf>
    <xf numFmtId="0" fontId="69" fillId="0" borderId="0" xfId="0" applyFont="1" applyBorder="1" applyAlignment="1">
      <alignment horizontal="center" vertical="top" wrapText="1"/>
    </xf>
    <xf numFmtId="0" fontId="87" fillId="0" borderId="0" xfId="0" applyFont="1" applyBorder="1" applyAlignment="1">
      <alignment horizontal="center" vertical="center" textRotation="180" wrapText="1"/>
    </xf>
    <xf numFmtId="165" fontId="4" fillId="2" borderId="27" xfId="0" applyNumberFormat="1" applyFont="1" applyFill="1" applyBorder="1" applyAlignment="1">
      <alignment horizontal="center" vertical="center" textRotation="90" wrapText="1"/>
    </xf>
    <xf numFmtId="165" fontId="4" fillId="2" borderId="20" xfId="0" applyNumberFormat="1" applyFont="1" applyFill="1" applyBorder="1" applyAlignment="1">
      <alignment horizontal="center" vertical="center" textRotation="90" wrapText="1"/>
    </xf>
    <xf numFmtId="165" fontId="4" fillId="2" borderId="19" xfId="0" applyNumberFormat="1" applyFont="1" applyFill="1" applyBorder="1" applyAlignment="1">
      <alignment horizontal="center" vertical="center" textRotation="90" wrapText="1"/>
    </xf>
    <xf numFmtId="0" fontId="33" fillId="9" borderId="17" xfId="0" applyFont="1" applyFill="1" applyBorder="1" applyAlignment="1">
      <alignment horizontal="left" vertical="center"/>
    </xf>
    <xf numFmtId="0" fontId="33" fillId="9" borderId="9" xfId="0" applyFont="1" applyFill="1" applyBorder="1" applyAlignment="1">
      <alignment horizontal="left" vertical="center"/>
    </xf>
    <xf numFmtId="0" fontId="33" fillId="9" borderId="18" xfId="0" applyFont="1" applyFill="1" applyBorder="1" applyAlignment="1">
      <alignment horizontal="left" vertical="center"/>
    </xf>
    <xf numFmtId="0" fontId="43" fillId="9" borderId="17" xfId="0" applyFont="1" applyFill="1" applyBorder="1" applyAlignment="1">
      <alignment vertical="center" wrapText="1"/>
    </xf>
    <xf numFmtId="0" fontId="43" fillId="9" borderId="9" xfId="0" applyFont="1" applyFill="1" applyBorder="1" applyAlignment="1">
      <alignment vertical="center" wrapText="1"/>
    </xf>
    <xf numFmtId="0" fontId="43" fillId="9" borderId="22" xfId="0" applyFont="1" applyFill="1" applyBorder="1" applyAlignment="1">
      <alignment vertical="center" wrapText="1"/>
    </xf>
    <xf numFmtId="0" fontId="43" fillId="9" borderId="23" xfId="0" applyFont="1" applyFill="1" applyBorder="1" applyAlignment="1">
      <alignment vertical="center" wrapText="1"/>
    </xf>
    <xf numFmtId="0" fontId="33" fillId="9" borderId="24" xfId="0" applyFont="1" applyFill="1" applyBorder="1" applyAlignment="1">
      <alignment horizontal="left" vertical="center"/>
    </xf>
    <xf numFmtId="0" fontId="33" fillId="9" borderId="25" xfId="0" applyFont="1" applyFill="1" applyBorder="1" applyAlignment="1">
      <alignment horizontal="left" vertical="center"/>
    </xf>
    <xf numFmtId="0" fontId="33" fillId="9" borderId="26" xfId="0" applyFont="1" applyFill="1" applyBorder="1" applyAlignment="1">
      <alignment horizontal="left" vertical="center"/>
    </xf>
    <xf numFmtId="0" fontId="43" fillId="9" borderId="27" xfId="0" applyFont="1" applyFill="1" applyBorder="1" applyAlignment="1">
      <alignment horizontal="left" vertical="top" wrapText="1"/>
    </xf>
    <xf numFmtId="0" fontId="43" fillId="9" borderId="20" xfId="0" applyFont="1" applyFill="1" applyBorder="1" applyAlignment="1">
      <alignment horizontal="left" vertical="top" wrapText="1"/>
    </xf>
    <xf numFmtId="0" fontId="21" fillId="0" borderId="37" xfId="0" applyFont="1" applyBorder="1" applyAlignment="1">
      <alignment horizontal="right" vertical="center" wrapText="1"/>
    </xf>
    <xf numFmtId="0" fontId="21" fillId="0" borderId="0" xfId="0" applyFont="1" applyAlignment="1">
      <alignment horizontal="right" vertical="center" wrapText="1"/>
    </xf>
    <xf numFmtId="0" fontId="90" fillId="0" borderId="34" xfId="0" applyFont="1" applyFill="1" applyBorder="1" applyAlignment="1">
      <alignment horizontal="left" vertical="top" wrapText="1"/>
    </xf>
    <xf numFmtId="0" fontId="90" fillId="0" borderId="35" xfId="0" applyFont="1" applyFill="1" applyBorder="1" applyAlignment="1">
      <alignment horizontal="left" vertical="top" wrapText="1"/>
    </xf>
    <xf numFmtId="0" fontId="90" fillId="0" borderId="38" xfId="0" applyFont="1" applyFill="1" applyBorder="1" applyAlignment="1">
      <alignment horizontal="left" vertical="top" wrapText="1"/>
    </xf>
    <xf numFmtId="0" fontId="89" fillId="0" borderId="34" xfId="0" applyFont="1" applyBorder="1" applyAlignment="1">
      <alignment horizontal="left" vertical="top" wrapText="1"/>
    </xf>
    <xf numFmtId="0" fontId="89" fillId="0" borderId="35" xfId="0" applyFont="1" applyBorder="1" applyAlignment="1">
      <alignment horizontal="left" vertical="top" wrapText="1"/>
    </xf>
    <xf numFmtId="0" fontId="89" fillId="0" borderId="38" xfId="0" applyFont="1" applyBorder="1" applyAlignment="1">
      <alignment horizontal="left" vertical="top" wrapText="1"/>
    </xf>
    <xf numFmtId="0" fontId="73" fillId="0" borderId="0" xfId="0" applyFont="1" applyFill="1" applyBorder="1" applyAlignment="1">
      <alignment horizontal="left" vertical="center" wrapText="1"/>
    </xf>
    <xf numFmtId="0" fontId="27" fillId="0" borderId="0" xfId="0" applyFont="1" applyFill="1" applyBorder="1" applyAlignment="1">
      <alignment horizontal="center" vertical="top" wrapText="1"/>
    </xf>
    <xf numFmtId="0" fontId="56" fillId="0" borderId="0" xfId="0" applyFont="1" applyFill="1" applyBorder="1" applyAlignment="1">
      <alignment horizontal="center" vertical="top" wrapText="1"/>
    </xf>
    <xf numFmtId="164" fontId="56" fillId="0" borderId="0" xfId="0" applyNumberFormat="1" applyFont="1" applyFill="1" applyBorder="1" applyAlignment="1">
      <alignment horizontal="center" vertical="top" wrapText="1"/>
    </xf>
    <xf numFmtId="0" fontId="27" fillId="0" borderId="0" xfId="0" applyNumberFormat="1" applyFont="1" applyFill="1" applyBorder="1" applyAlignment="1">
      <alignment horizontal="center" vertical="top" wrapText="1"/>
    </xf>
    <xf numFmtId="0" fontId="90" fillId="0" borderId="39" xfId="0" applyFont="1" applyFill="1" applyBorder="1" applyAlignment="1">
      <alignment horizontal="left" vertical="top" wrapText="1"/>
    </xf>
    <xf numFmtId="0" fontId="90" fillId="0" borderId="40" xfId="0" applyFont="1" applyFill="1" applyBorder="1" applyAlignment="1">
      <alignment horizontal="left" vertical="top" wrapText="1"/>
    </xf>
    <xf numFmtId="0" fontId="90" fillId="0" borderId="41" xfId="0" applyFont="1" applyFill="1" applyBorder="1" applyAlignment="1">
      <alignment horizontal="left" vertical="top" wrapText="1"/>
    </xf>
    <xf numFmtId="0" fontId="90" fillId="0" borderId="42" xfId="0" applyFont="1" applyFill="1" applyBorder="1" applyAlignment="1">
      <alignment horizontal="left" vertical="top" wrapText="1"/>
    </xf>
    <xf numFmtId="0" fontId="90" fillId="0" borderId="0" xfId="0" applyFont="1" applyFill="1" applyBorder="1" applyAlignment="1">
      <alignment horizontal="left" vertical="top" wrapText="1"/>
    </xf>
    <xf numFmtId="0" fontId="90" fillId="0" borderId="43" xfId="0" applyFont="1" applyFill="1" applyBorder="1" applyAlignment="1">
      <alignment horizontal="left" vertical="top" wrapText="1"/>
    </xf>
    <xf numFmtId="0" fontId="90" fillId="0" borderId="44" xfId="0" applyFont="1" applyFill="1" applyBorder="1" applyAlignment="1">
      <alignment horizontal="left" vertical="top" wrapText="1"/>
    </xf>
    <xf numFmtId="0" fontId="90" fillId="0" borderId="31" xfId="0" applyFont="1" applyFill="1" applyBorder="1" applyAlignment="1">
      <alignment horizontal="left" vertical="top" wrapText="1"/>
    </xf>
    <xf numFmtId="0" fontId="90" fillId="0" borderId="45" xfId="0" applyFont="1" applyFill="1" applyBorder="1" applyAlignment="1">
      <alignment horizontal="left" vertical="top" wrapText="1"/>
    </xf>
    <xf numFmtId="0" fontId="89" fillId="0" borderId="34" xfId="0" applyFont="1" applyFill="1" applyBorder="1" applyAlignment="1">
      <alignment horizontal="left" vertical="top" wrapText="1"/>
    </xf>
    <xf numFmtId="0" fontId="89" fillId="0" borderId="35" xfId="0" applyFont="1" applyFill="1" applyBorder="1" applyAlignment="1">
      <alignment horizontal="left" vertical="top" wrapText="1"/>
    </xf>
    <xf numFmtId="0" fontId="89" fillId="0" borderId="38" xfId="0" applyFont="1" applyFill="1" applyBorder="1" applyAlignment="1">
      <alignment horizontal="left" vertical="top" wrapText="1"/>
    </xf>
    <xf numFmtId="0" fontId="72" fillId="0" borderId="0" xfId="0" applyFont="1" applyFill="1" applyBorder="1" applyAlignment="1">
      <alignment horizontal="left" vertical="center" wrapText="1"/>
    </xf>
    <xf numFmtId="0" fontId="78" fillId="12" borderId="0" xfId="0" applyFont="1" applyFill="1" applyAlignment="1">
      <alignment horizontal="center" vertical="top"/>
    </xf>
    <xf numFmtId="0" fontId="78" fillId="12" borderId="0" xfId="0" applyFont="1" applyFill="1" applyBorder="1" applyAlignment="1">
      <alignment horizontal="center" vertical="top"/>
    </xf>
    <xf numFmtId="0" fontId="1" fillId="12" borderId="0" xfId="0" applyFont="1" applyFill="1" applyAlignment="1">
      <alignment horizontal="left" vertical="top" wrapText="1"/>
    </xf>
    <xf numFmtId="0" fontId="78" fillId="12" borderId="0" xfId="0" applyFont="1" applyFill="1" applyAlignment="1">
      <alignment horizontal="left" vertical="top" indent="1"/>
    </xf>
    <xf numFmtId="0" fontId="0" fillId="12" borderId="0" xfId="0" applyFill="1" applyAlignment="1">
      <alignment horizontal="left" vertical="top" wrapText="1"/>
    </xf>
    <xf numFmtId="0" fontId="74" fillId="0" borderId="31" xfId="0" applyFont="1" applyBorder="1" applyAlignment="1">
      <alignment horizontal="center" vertical="center" wrapText="1"/>
    </xf>
    <xf numFmtId="0" fontId="74" fillId="0" borderId="31" xfId="0" applyFont="1" applyBorder="1" applyAlignment="1">
      <alignment horizontal="center" vertical="center"/>
    </xf>
  </cellXfs>
  <cellStyles count="1">
    <cellStyle name="Normal" xfId="0" builtinId="0"/>
  </cellStyles>
  <dxfs count="121">
    <dxf>
      <font>
        <color theme="0"/>
      </font>
      <fill>
        <patternFill>
          <bgColor theme="0"/>
        </patternFill>
      </fill>
      <border>
        <left style="thin">
          <color theme="0"/>
        </left>
        <right style="thin">
          <color theme="0"/>
        </right>
        <bottom style="thin">
          <color theme="0"/>
        </bottom>
        <vertical/>
        <horizontal/>
      </border>
    </dxf>
    <dxf>
      <font>
        <color theme="0"/>
      </font>
      <fill>
        <patternFill>
          <bgColor theme="0"/>
        </patternFill>
      </fill>
      <border>
        <left style="thin">
          <color theme="0"/>
        </left>
        <right style="thin">
          <color theme="0"/>
        </right>
        <bottom style="thin">
          <color theme="0"/>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style="thin">
          <color theme="0"/>
        </left>
        <right style="thin">
          <color theme="0"/>
        </right>
        <bottom style="thin">
          <color theme="0"/>
        </bottom>
        <vertical/>
        <horizontal/>
      </border>
    </dxf>
    <dxf>
      <border>
        <left style="dashDot">
          <color theme="7"/>
        </left>
        <vertical/>
        <horizontal/>
      </border>
    </dxf>
    <dxf>
      <border>
        <left style="thin">
          <color theme="7"/>
        </left>
        <vertical/>
        <horizontal/>
      </border>
    </dxf>
    <dxf>
      <border>
        <right style="thin">
          <color theme="7"/>
        </right>
        <vertical/>
        <horizontal/>
      </border>
    </dxf>
    <dxf>
      <border>
        <left style="thin">
          <color theme="7"/>
        </left>
        <bottom style="thin">
          <color theme="7"/>
        </bottom>
        <vertical/>
        <horizontal/>
      </border>
    </dxf>
    <dxf>
      <font>
        <color theme="0"/>
      </font>
      <fill>
        <patternFill>
          <bgColor rgb="FF00B0F0"/>
        </patternFill>
      </fill>
    </dxf>
    <dxf>
      <fill>
        <patternFill>
          <bgColor rgb="FFFF0000"/>
        </patternFill>
      </fill>
    </dxf>
    <dxf>
      <fill>
        <patternFill>
          <bgColor theme="1"/>
        </patternFill>
      </fill>
    </dxf>
    <dxf>
      <fill>
        <patternFill>
          <bgColor rgb="FF92D050"/>
        </patternFill>
      </fill>
      <border>
        <left style="thin">
          <color theme="1" tint="0.499984740745262"/>
        </left>
        <right style="thin">
          <color theme="1" tint="0.499984740745262"/>
        </right>
        <top style="thin">
          <color theme="1" tint="0.499984740745262"/>
        </top>
        <bottom style="thin">
          <color theme="1" tint="0.499984740745262"/>
        </bottom>
        <vertical/>
        <horizontal/>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E3831"/>
      <color rgb="FFFF3737"/>
      <color rgb="FFE3E300"/>
      <color rgb="FFE1E100"/>
      <color rgb="FFFF9B9B"/>
      <color rgb="FFF9F2F2"/>
      <color rgb="FFFAC5C2"/>
      <color rgb="FFF9BCB9"/>
      <color rgb="FFF8B2AE"/>
      <color rgb="FFF7A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738555</xdr:colOff>
      <xdr:row>10</xdr:row>
      <xdr:rowOff>82043</xdr:rowOff>
    </xdr:from>
    <xdr:to>
      <xdr:col>14</xdr:col>
      <xdr:colOff>23433</xdr:colOff>
      <xdr:row>12</xdr:row>
      <xdr:rowOff>23063</xdr:rowOff>
    </xdr:to>
    <xdr:sp macro="" textlink="">
      <xdr:nvSpPr>
        <xdr:cNvPr id="11" name="Tekstfelt 10">
          <a:extLst>
            <a:ext uri="{FF2B5EF4-FFF2-40B4-BE49-F238E27FC236}">
              <a16:creationId xmlns:a16="http://schemas.microsoft.com/office/drawing/2014/main" id="{00000000-0008-0000-0100-00000B000000}"/>
            </a:ext>
          </a:extLst>
        </xdr:cNvPr>
        <xdr:cNvSpPr txBox="1"/>
      </xdr:nvSpPr>
      <xdr:spPr>
        <a:xfrm>
          <a:off x="1997512" y="1655739"/>
          <a:ext cx="2026421" cy="189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a-DK" sz="750" i="0">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rPr>
            <a:t>*</a:t>
          </a:r>
          <a:r>
            <a:rPr lang="da-DK" sz="500" i="1">
              <a:solidFill>
                <a:schemeClr val="tx1">
                  <a:lumMod val="75000"/>
                  <a:lumOff val="25000"/>
                </a:schemeClr>
              </a:solidFill>
              <a:latin typeface="Verdana" panose="020B0604030504040204" pitchFamily="34" charset="0"/>
              <a:ea typeface="Verdana" panose="020B0604030504040204" pitchFamily="34" charset="0"/>
              <a:cs typeface="Verdana" panose="020B0604030504040204" pitchFamily="34" charset="0"/>
            </a:rPr>
            <a:t> Se informationsark for nærmere uddybning</a:t>
          </a:r>
        </a:p>
      </xdr:txBody>
    </xdr:sp>
    <xdr:clientData/>
  </xdr:twoCellAnchor>
  <xdr:twoCellAnchor>
    <xdr:from>
      <xdr:col>1</xdr:col>
      <xdr:colOff>65241</xdr:colOff>
      <xdr:row>0</xdr:row>
      <xdr:rowOff>76199</xdr:rowOff>
    </xdr:from>
    <xdr:to>
      <xdr:col>19</xdr:col>
      <xdr:colOff>11722</xdr:colOff>
      <xdr:row>2</xdr:row>
      <xdr:rowOff>38098</xdr:rowOff>
    </xdr:to>
    <xdr:sp macro="" textlink="">
      <xdr:nvSpPr>
        <xdr:cNvPr id="12" name="Tekstfelt 11">
          <a:extLst>
            <a:ext uri="{FF2B5EF4-FFF2-40B4-BE49-F238E27FC236}">
              <a16:creationId xmlns:a16="http://schemas.microsoft.com/office/drawing/2014/main" id="{00000000-0008-0000-0100-00000C000000}"/>
            </a:ext>
          </a:extLst>
        </xdr:cNvPr>
        <xdr:cNvSpPr txBox="1"/>
      </xdr:nvSpPr>
      <xdr:spPr>
        <a:xfrm>
          <a:off x="264533" y="76199"/>
          <a:ext cx="4653297" cy="161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700" i="1">
              <a:solidFill>
                <a:schemeClr val="tx1">
                  <a:lumMod val="50000"/>
                  <a:lumOff val="50000"/>
                </a:schemeClr>
              </a:solidFill>
              <a:latin typeface="Verdana" panose="020B0604030504040204" pitchFamily="34" charset="0"/>
              <a:ea typeface="Verdana" panose="020B0604030504040204" pitchFamily="34" charset="0"/>
              <a:cs typeface="Verdana" panose="020B0604030504040204" pitchFamily="34" charset="0"/>
            </a:rPr>
            <a:t>Ved udprint tilrådes det at printe arket i A3 for at opnå det bedste visuelle utryk</a:t>
          </a: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tabColor rgb="FF92D050"/>
    <pageSetUpPr fitToPage="1"/>
  </sheetPr>
  <dimension ref="A1:AG204"/>
  <sheetViews>
    <sheetView showGridLines="0" showRowColHeaders="0" tabSelected="1" showWhiteSpace="0" topLeftCell="D2" zoomScale="85" zoomScaleNormal="85" workbookViewId="0">
      <selection activeCell="I46" sqref="I46:J46"/>
    </sheetView>
  </sheetViews>
  <sheetFormatPr defaultColWidth="0" defaultRowHeight="12.75" zeroHeight="1" x14ac:dyDescent="0.15"/>
  <cols>
    <col min="1" max="1" width="2.75" style="90" hidden="1" customWidth="1"/>
    <col min="2" max="2" width="1.625" style="90" hidden="1" customWidth="1"/>
    <col min="3" max="3" width="1.625" style="91" hidden="1" customWidth="1"/>
    <col min="4" max="4" width="1.875" style="92" customWidth="1"/>
    <col min="5" max="5" width="1" style="120" customWidth="1"/>
    <col min="6" max="6" width="1.25" style="121" customWidth="1"/>
    <col min="7" max="7" width="29.25" style="96" customWidth="1"/>
    <col min="8" max="8" width="0.875" style="96" customWidth="1"/>
    <col min="9" max="10" width="20.625" style="96" customWidth="1"/>
    <col min="11" max="11" width="0.75" style="96" customWidth="1"/>
    <col min="12" max="12" width="24.5" style="96" customWidth="1"/>
    <col min="13" max="13" width="0.75" style="96" customWidth="1"/>
    <col min="14" max="14" width="30.625" style="96" customWidth="1"/>
    <col min="15" max="15" width="0.75" style="96" customWidth="1"/>
    <col min="16" max="17" width="18.375" style="96" customWidth="1"/>
    <col min="18" max="18" width="0.75" style="96" customWidth="1"/>
    <col min="19" max="19" width="10.625" style="96" customWidth="1"/>
    <col min="20" max="20" width="17.625" style="96" customWidth="1"/>
    <col min="21" max="21" width="0.75" style="96" customWidth="1"/>
    <col min="22" max="22" width="2.125" style="178" hidden="1" customWidth="1"/>
    <col min="23" max="26" width="1.875" style="171" hidden="1" customWidth="1"/>
    <col min="27" max="27" width="27.375" style="171" hidden="1" customWidth="1"/>
    <col min="28" max="28" width="1.875" style="171" hidden="1" customWidth="1"/>
    <col min="29" max="29" width="0.875" style="172" hidden="1" customWidth="1"/>
    <col min="30" max="30" width="2.375" style="178" hidden="1" customWidth="1"/>
    <col min="31" max="31" width="1.5" style="96" hidden="1" customWidth="1"/>
    <col min="32" max="16384" width="8.75" style="96" hidden="1"/>
  </cols>
  <sheetData>
    <row r="1" spans="1:30" hidden="1" x14ac:dyDescent="0.15">
      <c r="S1" s="178"/>
      <c r="T1" s="171"/>
      <c r="U1" s="171"/>
      <c r="V1" s="171"/>
      <c r="Z1" s="172"/>
      <c r="AA1" s="178"/>
      <c r="AB1" s="96"/>
      <c r="AC1" s="96"/>
      <c r="AD1" s="96"/>
    </row>
    <row r="2" spans="1:30" ht="19.149999999999999" customHeight="1" x14ac:dyDescent="0.15">
      <c r="E2" s="93"/>
      <c r="F2" s="365" t="s">
        <v>14</v>
      </c>
      <c r="G2" s="365"/>
      <c r="H2" s="365"/>
      <c r="I2" s="365"/>
      <c r="J2" s="94"/>
      <c r="K2" s="94"/>
      <c r="L2" s="95"/>
      <c r="M2" s="95"/>
      <c r="N2" s="95"/>
      <c r="O2" s="95"/>
      <c r="P2" s="95"/>
      <c r="Q2" s="95"/>
      <c r="R2" s="95"/>
      <c r="S2" s="308"/>
      <c r="T2" s="308"/>
      <c r="U2" s="308"/>
      <c r="V2" s="171"/>
      <c r="Z2" s="172"/>
      <c r="AA2" s="178"/>
      <c r="AB2" s="96"/>
      <c r="AC2" s="96"/>
      <c r="AD2" s="96"/>
    </row>
    <row r="3" spans="1:30" ht="3" customHeight="1" x14ac:dyDescent="0.15">
      <c r="E3" s="93"/>
      <c r="F3" s="97"/>
      <c r="G3" s="94"/>
      <c r="H3" s="94"/>
      <c r="I3" s="94"/>
      <c r="J3" s="94"/>
      <c r="K3" s="94"/>
      <c r="L3" s="95"/>
      <c r="M3" s="95"/>
      <c r="N3" s="95"/>
      <c r="O3" s="95"/>
      <c r="P3" s="95"/>
      <c r="Q3" s="95"/>
      <c r="R3" s="95"/>
      <c r="S3" s="308"/>
      <c r="T3" s="308"/>
      <c r="U3" s="308"/>
      <c r="V3" s="171"/>
      <c r="Z3" s="172"/>
      <c r="AA3" s="178"/>
      <c r="AB3" s="96"/>
      <c r="AC3" s="96"/>
      <c r="AD3" s="96"/>
    </row>
    <row r="4" spans="1:30" ht="74.45" customHeight="1" x14ac:dyDescent="0.15">
      <c r="E4" s="93"/>
      <c r="F4" s="370" t="s">
        <v>97</v>
      </c>
      <c r="G4" s="370"/>
      <c r="H4" s="370"/>
      <c r="I4" s="370"/>
      <c r="J4" s="370"/>
      <c r="K4" s="370"/>
      <c r="L4" s="370"/>
      <c r="M4" s="370"/>
      <c r="N4" s="370"/>
      <c r="O4" s="370"/>
      <c r="P4" s="370"/>
      <c r="Q4" s="306"/>
      <c r="R4" s="95"/>
      <c r="S4" s="308"/>
      <c r="T4" s="308"/>
      <c r="U4" s="308"/>
      <c r="V4" s="171"/>
      <c r="Z4" s="172"/>
      <c r="AA4" s="178"/>
      <c r="AB4" s="96"/>
      <c r="AC4" s="96"/>
      <c r="AD4" s="96"/>
    </row>
    <row r="5" spans="1:30" ht="14.45" customHeight="1" x14ac:dyDescent="0.15">
      <c r="E5" s="262"/>
      <c r="F5" s="366" t="s">
        <v>11</v>
      </c>
      <c r="G5" s="366"/>
      <c r="H5" s="366"/>
      <c r="I5" s="366"/>
      <c r="J5" s="366"/>
      <c r="K5" s="366"/>
      <c r="L5" s="366"/>
      <c r="M5" s="366"/>
      <c r="N5" s="366"/>
      <c r="O5" s="368" t="s">
        <v>3</v>
      </c>
      <c r="P5" s="368"/>
      <c r="Q5" s="345"/>
      <c r="R5" s="263"/>
      <c r="S5" s="309"/>
      <c r="T5" s="309"/>
      <c r="U5" s="309"/>
      <c r="W5" s="96"/>
      <c r="X5" s="96"/>
      <c r="Y5" s="96"/>
      <c r="Z5" s="96"/>
      <c r="AA5" s="96"/>
      <c r="AB5" s="96"/>
      <c r="AC5" s="96"/>
      <c r="AD5" s="96"/>
    </row>
    <row r="6" spans="1:30" ht="15" customHeight="1" x14ac:dyDescent="0.15">
      <c r="E6" s="98"/>
      <c r="F6" s="367"/>
      <c r="G6" s="367"/>
      <c r="H6" s="367"/>
      <c r="I6" s="367"/>
      <c r="J6" s="367"/>
      <c r="K6" s="367"/>
      <c r="L6" s="367"/>
      <c r="M6" s="367"/>
      <c r="N6" s="367"/>
      <c r="O6" s="369">
        <f ca="1">TODAY()</f>
        <v>44351</v>
      </c>
      <c r="P6" s="369"/>
      <c r="Q6" s="344"/>
      <c r="R6" s="99"/>
      <c r="S6" s="310"/>
      <c r="T6" s="310"/>
      <c r="U6" s="310"/>
      <c r="W6" s="96"/>
      <c r="X6" s="96"/>
      <c r="Y6" s="96"/>
      <c r="Z6" s="96"/>
      <c r="AA6" s="96"/>
      <c r="AB6" s="96"/>
      <c r="AC6" s="96"/>
      <c r="AD6" s="96"/>
    </row>
    <row r="7" spans="1:30" s="107" customFormat="1" ht="7.9" customHeight="1" x14ac:dyDescent="0.15">
      <c r="A7" s="100"/>
      <c r="B7" s="100"/>
      <c r="C7" s="101"/>
      <c r="D7" s="102"/>
      <c r="E7" s="103"/>
      <c r="F7" s="104"/>
      <c r="G7" s="104"/>
      <c r="H7" s="104"/>
      <c r="I7" s="104"/>
      <c r="J7" s="104"/>
      <c r="K7" s="104"/>
      <c r="L7" s="104"/>
      <c r="M7" s="104"/>
      <c r="N7" s="104"/>
      <c r="O7" s="104"/>
      <c r="P7" s="104"/>
      <c r="Q7" s="105"/>
      <c r="R7" s="105"/>
      <c r="S7" s="180"/>
      <c r="T7" s="180"/>
      <c r="U7" s="180"/>
      <c r="V7" s="172"/>
      <c r="W7" s="172"/>
      <c r="X7" s="172"/>
      <c r="Y7" s="172"/>
      <c r="Z7" s="172"/>
      <c r="AA7" s="179"/>
    </row>
    <row r="8" spans="1:30" s="107" customFormat="1" ht="5.45" customHeight="1" thickBot="1" x14ac:dyDescent="0.2">
      <c r="A8" s="100"/>
      <c r="B8" s="100"/>
      <c r="C8" s="101"/>
      <c r="D8" s="102"/>
      <c r="E8" s="98"/>
      <c r="F8" s="108"/>
      <c r="G8" s="109"/>
      <c r="H8" s="110"/>
      <c r="I8" s="111"/>
      <c r="J8" s="111"/>
      <c r="K8" s="111"/>
      <c r="L8" s="111"/>
      <c r="M8" s="111"/>
      <c r="N8" s="111"/>
      <c r="O8" s="111"/>
      <c r="P8" s="111"/>
      <c r="Q8" s="95"/>
      <c r="R8" s="95"/>
      <c r="S8" s="308"/>
      <c r="T8" s="308"/>
      <c r="U8" s="308"/>
      <c r="V8" s="173"/>
      <c r="W8" s="173"/>
      <c r="X8" s="173"/>
      <c r="Y8" s="173"/>
      <c r="Z8" s="173"/>
      <c r="AA8" s="180"/>
      <c r="AB8" s="106"/>
      <c r="AC8" s="106"/>
      <c r="AD8" s="106"/>
    </row>
    <row r="9" spans="1:30" s="107" customFormat="1" ht="20.45" customHeight="1" thickBot="1" x14ac:dyDescent="0.25">
      <c r="A9" s="100"/>
      <c r="B9" s="100"/>
      <c r="C9" s="101"/>
      <c r="D9" s="102"/>
      <c r="E9" s="95"/>
      <c r="F9" s="356" t="s">
        <v>15</v>
      </c>
      <c r="G9" s="356"/>
      <c r="H9" s="356"/>
      <c r="I9" s="356"/>
      <c r="J9" s="356"/>
      <c r="K9" s="356"/>
      <c r="L9" s="393" t="s">
        <v>95</v>
      </c>
      <c r="M9" s="393"/>
      <c r="N9" s="394"/>
      <c r="O9" s="375"/>
      <c r="P9" s="376"/>
      <c r="Q9" s="308"/>
      <c r="R9" s="95"/>
      <c r="S9" s="308"/>
      <c r="T9" s="308"/>
      <c r="U9" s="308"/>
    </row>
    <row r="10" spans="1:30" s="107" customFormat="1" ht="4.9000000000000004" customHeight="1" thickBot="1" x14ac:dyDescent="0.2">
      <c r="A10" s="100"/>
      <c r="B10" s="100"/>
      <c r="C10" s="101"/>
      <c r="D10" s="102"/>
      <c r="E10" s="93"/>
      <c r="F10" s="114"/>
      <c r="G10" s="114"/>
      <c r="H10" s="114"/>
      <c r="I10" s="114"/>
      <c r="J10" s="115"/>
      <c r="K10" s="95"/>
      <c r="L10" s="116"/>
      <c r="M10" s="117"/>
      <c r="N10" s="112"/>
      <c r="O10" s="348"/>
      <c r="P10" s="348"/>
      <c r="Q10" s="308"/>
      <c r="R10" s="95"/>
      <c r="S10" s="308"/>
      <c r="T10" s="308"/>
      <c r="U10" s="308"/>
    </row>
    <row r="11" spans="1:30" s="107" customFormat="1" ht="20.45" customHeight="1" thickBot="1" x14ac:dyDescent="0.2">
      <c r="A11" s="100"/>
      <c r="B11" s="100"/>
      <c r="C11" s="101"/>
      <c r="D11" s="102"/>
      <c r="E11" s="93"/>
      <c r="F11" s="379" t="s">
        <v>98</v>
      </c>
      <c r="G11" s="379"/>
      <c r="H11" s="379"/>
      <c r="I11" s="379"/>
      <c r="J11" s="379"/>
      <c r="K11" s="95"/>
      <c r="L11" s="393" t="s">
        <v>65</v>
      </c>
      <c r="M11" s="393"/>
      <c r="N11" s="393"/>
      <c r="O11" s="371"/>
      <c r="P11" s="372"/>
      <c r="Q11" s="308"/>
      <c r="R11" s="95"/>
      <c r="S11" s="308"/>
      <c r="T11" s="308"/>
      <c r="U11" s="308"/>
    </row>
    <row r="12" spans="1:30" s="107" customFormat="1" ht="5.45" customHeight="1" thickBot="1" x14ac:dyDescent="0.2">
      <c r="A12" s="100"/>
      <c r="B12" s="100"/>
      <c r="C12" s="101"/>
      <c r="D12" s="102"/>
      <c r="E12" s="93"/>
      <c r="F12" s="379"/>
      <c r="G12" s="379"/>
      <c r="H12" s="379"/>
      <c r="I12" s="379"/>
      <c r="J12" s="379"/>
      <c r="K12" s="118"/>
      <c r="L12" s="116"/>
      <c r="M12" s="112"/>
      <c r="N12" s="116"/>
      <c r="O12" s="348"/>
      <c r="P12" s="348"/>
      <c r="Q12" s="308"/>
      <c r="R12" s="95"/>
      <c r="S12" s="308"/>
      <c r="T12" s="308"/>
      <c r="U12" s="308"/>
    </row>
    <row r="13" spans="1:30" s="107" customFormat="1" ht="23.45" customHeight="1" thickBot="1" x14ac:dyDescent="0.2">
      <c r="A13" s="100"/>
      <c r="B13" s="100"/>
      <c r="C13" s="101"/>
      <c r="D13" s="102"/>
      <c r="E13" s="93"/>
      <c r="F13" s="379"/>
      <c r="G13" s="379"/>
      <c r="H13" s="379"/>
      <c r="I13" s="379"/>
      <c r="J13" s="379"/>
      <c r="K13" s="118"/>
      <c r="L13" s="393" t="s">
        <v>66</v>
      </c>
      <c r="M13" s="393"/>
      <c r="N13" s="393"/>
      <c r="O13" s="373"/>
      <c r="P13" s="374"/>
      <c r="Q13" s="308"/>
      <c r="R13" s="95"/>
      <c r="S13" s="308"/>
      <c r="T13" s="308"/>
      <c r="U13" s="308"/>
    </row>
    <row r="14" spans="1:30" s="107" customFormat="1" ht="5.45" customHeight="1" thickBot="1" x14ac:dyDescent="0.2">
      <c r="A14" s="100"/>
      <c r="B14" s="100"/>
      <c r="C14" s="101"/>
      <c r="D14" s="102"/>
      <c r="E14" s="98"/>
      <c r="F14" s="379"/>
      <c r="G14" s="379"/>
      <c r="H14" s="379"/>
      <c r="I14" s="379"/>
      <c r="J14" s="379"/>
      <c r="K14" s="115"/>
      <c r="L14" s="119"/>
      <c r="M14" s="119"/>
      <c r="N14" s="119"/>
      <c r="O14" s="349"/>
      <c r="P14" s="349"/>
      <c r="Q14" s="308"/>
      <c r="R14" s="95"/>
      <c r="S14" s="308"/>
      <c r="T14" s="308"/>
      <c r="U14" s="308"/>
    </row>
    <row r="15" spans="1:30" s="107" customFormat="1" ht="20.45" customHeight="1" thickBot="1" x14ac:dyDescent="0.2">
      <c r="A15" s="100"/>
      <c r="B15" s="100"/>
      <c r="C15" s="101"/>
      <c r="D15" s="102"/>
      <c r="E15" s="98"/>
      <c r="F15" s="379"/>
      <c r="G15" s="379"/>
      <c r="H15" s="379"/>
      <c r="I15" s="379"/>
      <c r="J15" s="379"/>
      <c r="K15" s="111"/>
      <c r="L15" s="357" t="s">
        <v>67</v>
      </c>
      <c r="M15" s="357"/>
      <c r="N15" s="357"/>
      <c r="O15" s="377"/>
      <c r="P15" s="378"/>
      <c r="Q15" s="308"/>
      <c r="R15" s="95"/>
      <c r="S15" s="308"/>
      <c r="T15" s="308"/>
      <c r="U15" s="308"/>
      <c r="V15" s="106"/>
      <c r="W15" s="106"/>
      <c r="X15" s="106"/>
      <c r="Y15" s="106"/>
    </row>
    <row r="16" spans="1:30" s="107" customFormat="1" ht="7.15" customHeight="1" x14ac:dyDescent="0.15">
      <c r="A16" s="100"/>
      <c r="B16" s="100"/>
      <c r="C16" s="101"/>
      <c r="D16" s="102"/>
      <c r="E16" s="98"/>
      <c r="F16" s="108"/>
      <c r="G16" s="109"/>
      <c r="H16" s="110"/>
      <c r="I16" s="111"/>
      <c r="J16" s="111"/>
      <c r="K16" s="111"/>
      <c r="L16" s="111"/>
      <c r="M16" s="111"/>
      <c r="N16" s="111"/>
      <c r="O16" s="111"/>
      <c r="P16" s="111"/>
      <c r="Q16" s="99"/>
      <c r="R16" s="99"/>
      <c r="S16" s="310"/>
      <c r="T16" s="310"/>
      <c r="U16" s="310"/>
      <c r="V16" s="173"/>
      <c r="W16" s="173"/>
      <c r="X16" s="173"/>
      <c r="Y16" s="173"/>
      <c r="Z16" s="173"/>
      <c r="AA16" s="180"/>
      <c r="AB16" s="106"/>
      <c r="AC16" s="106"/>
      <c r="AD16" s="106"/>
    </row>
    <row r="17" spans="1:31" ht="7.9" customHeight="1" x14ac:dyDescent="0.15">
      <c r="S17" s="178"/>
      <c r="T17" s="178"/>
      <c r="U17" s="178"/>
      <c r="V17" s="171"/>
      <c r="Z17" s="172"/>
      <c r="AA17" s="178"/>
      <c r="AB17" s="96"/>
      <c r="AC17" s="96"/>
      <c r="AD17" s="96"/>
    </row>
    <row r="18" spans="1:31" ht="5.45" customHeight="1" thickBot="1" x14ac:dyDescent="0.2">
      <c r="E18" s="93"/>
      <c r="F18" s="356" t="s">
        <v>12</v>
      </c>
      <c r="G18" s="356"/>
      <c r="H18" s="356"/>
      <c r="I18" s="356"/>
      <c r="J18" s="95"/>
      <c r="K18" s="95"/>
      <c r="L18" s="95"/>
      <c r="M18" s="95"/>
      <c r="N18" s="95"/>
      <c r="O18" s="95"/>
      <c r="P18" s="95"/>
      <c r="Q18" s="95"/>
      <c r="R18" s="95"/>
      <c r="S18" s="308"/>
      <c r="T18" s="308"/>
      <c r="U18" s="308"/>
      <c r="V18" s="171"/>
      <c r="Z18" s="172"/>
      <c r="AA18" s="178"/>
      <c r="AB18" s="96"/>
      <c r="AC18" s="96"/>
      <c r="AD18" s="96"/>
    </row>
    <row r="19" spans="1:31" ht="20.45" customHeight="1" thickBot="1" x14ac:dyDescent="0.2">
      <c r="E19" s="93"/>
      <c r="F19" s="356"/>
      <c r="G19" s="356"/>
      <c r="H19" s="356"/>
      <c r="I19" s="356"/>
      <c r="J19" s="95"/>
      <c r="K19" s="95"/>
      <c r="L19" s="113" t="s">
        <v>68</v>
      </c>
      <c r="M19" s="95"/>
      <c r="N19" s="362"/>
      <c r="O19" s="363"/>
      <c r="P19" s="364"/>
      <c r="Q19" s="95"/>
      <c r="R19" s="95"/>
      <c r="S19" s="308"/>
      <c r="T19" s="308"/>
      <c r="U19" s="308"/>
      <c r="V19" s="96"/>
      <c r="W19" s="96"/>
      <c r="X19" s="96"/>
      <c r="Y19" s="96"/>
      <c r="Z19" s="96"/>
      <c r="AA19" s="96"/>
      <c r="AB19" s="96"/>
      <c r="AC19" s="96"/>
      <c r="AD19" s="96"/>
    </row>
    <row r="20" spans="1:31" ht="5.45" customHeight="1" x14ac:dyDescent="0.15">
      <c r="E20" s="93"/>
      <c r="F20" s="379"/>
      <c r="G20" s="379"/>
      <c r="H20" s="379"/>
      <c r="I20" s="379"/>
      <c r="J20" s="379"/>
      <c r="K20" s="379"/>
      <c r="L20" s="95"/>
      <c r="M20" s="95"/>
      <c r="N20" s="95"/>
      <c r="O20" s="95"/>
      <c r="P20" s="95"/>
      <c r="Q20" s="95"/>
      <c r="R20" s="95"/>
      <c r="S20" s="308"/>
      <c r="T20" s="308"/>
      <c r="U20" s="308"/>
      <c r="V20" s="171"/>
      <c r="Z20" s="172"/>
      <c r="AA20" s="178"/>
      <c r="AB20" s="96"/>
      <c r="AC20" s="96"/>
      <c r="AD20" s="96"/>
    </row>
    <row r="21" spans="1:31" ht="7.9" customHeight="1" x14ac:dyDescent="0.15">
      <c r="Q21" s="171"/>
      <c r="R21" s="171"/>
      <c r="S21" s="171"/>
      <c r="T21" s="171"/>
      <c r="U21" s="171"/>
      <c r="V21" s="171"/>
      <c r="W21" s="172"/>
      <c r="X21" s="178"/>
      <c r="Y21" s="96"/>
      <c r="Z21" s="96"/>
      <c r="AA21" s="96"/>
      <c r="AB21" s="96"/>
      <c r="AC21" s="96"/>
      <c r="AD21" s="96"/>
    </row>
    <row r="22" spans="1:31" ht="4.9000000000000004" customHeight="1" x14ac:dyDescent="0.15">
      <c r="E22" s="93"/>
      <c r="F22" s="356" t="s">
        <v>18</v>
      </c>
      <c r="G22" s="356"/>
      <c r="H22" s="356"/>
      <c r="I22" s="356"/>
      <c r="J22" s="95"/>
      <c r="K22" s="95"/>
      <c r="L22" s="95"/>
      <c r="M22" s="95"/>
      <c r="N22" s="95"/>
      <c r="O22" s="95"/>
      <c r="P22" s="95"/>
      <c r="Q22" s="95"/>
      <c r="R22" s="95"/>
      <c r="S22" s="308"/>
      <c r="T22" s="308"/>
      <c r="U22" s="308"/>
      <c r="V22" s="171"/>
      <c r="Z22" s="172"/>
      <c r="AA22" s="178"/>
      <c r="AB22" s="96"/>
      <c r="AC22" s="96"/>
      <c r="AD22" s="96"/>
    </row>
    <row r="23" spans="1:31" ht="13.15" customHeight="1" thickBot="1" x14ac:dyDescent="0.2">
      <c r="E23" s="93"/>
      <c r="F23" s="356"/>
      <c r="G23" s="356"/>
      <c r="H23" s="356"/>
      <c r="I23" s="356"/>
      <c r="J23" s="95"/>
      <c r="K23" s="95"/>
      <c r="L23" s="95"/>
      <c r="M23" s="95"/>
      <c r="N23" s="95"/>
      <c r="O23" s="95"/>
      <c r="P23" s="95"/>
      <c r="Q23" s="302"/>
      <c r="R23" s="303"/>
      <c r="S23" s="308"/>
      <c r="T23" s="308"/>
      <c r="U23" s="308"/>
      <c r="V23" s="171"/>
      <c r="Z23" s="172"/>
      <c r="AA23" s="178"/>
      <c r="AB23" s="96"/>
      <c r="AC23" s="96"/>
      <c r="AD23" s="96"/>
    </row>
    <row r="24" spans="1:31" ht="20.45" customHeight="1" thickBot="1" x14ac:dyDescent="0.2">
      <c r="E24" s="93"/>
      <c r="F24" s="379" t="s">
        <v>64</v>
      </c>
      <c r="G24" s="379"/>
      <c r="H24" s="379"/>
      <c r="I24" s="379"/>
      <c r="J24" s="379"/>
      <c r="K24" s="118"/>
      <c r="L24" s="113" t="s">
        <v>69</v>
      </c>
      <c r="M24" s="95"/>
      <c r="N24" s="389"/>
      <c r="O24" s="390"/>
      <c r="P24" s="391"/>
      <c r="Q24" s="95"/>
      <c r="R24" s="95"/>
      <c r="S24" s="308"/>
      <c r="T24" s="308"/>
      <c r="U24" s="308"/>
      <c r="W24" s="96"/>
      <c r="X24" s="96"/>
      <c r="Y24" s="96"/>
      <c r="Z24" s="96"/>
      <c r="AA24" s="96"/>
      <c r="AB24" s="96"/>
      <c r="AC24" s="96"/>
      <c r="AD24" s="96"/>
    </row>
    <row r="25" spans="1:31" ht="7.15" customHeight="1" x14ac:dyDescent="0.15">
      <c r="E25" s="93"/>
      <c r="F25" s="118"/>
      <c r="G25" s="118"/>
      <c r="H25" s="118"/>
      <c r="I25" s="118"/>
      <c r="J25" s="118"/>
      <c r="K25" s="118"/>
      <c r="L25" s="95"/>
      <c r="M25" s="95"/>
      <c r="N25" s="95"/>
      <c r="O25" s="95"/>
      <c r="P25" s="95"/>
      <c r="Q25" s="303"/>
      <c r="R25" s="303"/>
      <c r="S25" s="308"/>
      <c r="T25" s="308"/>
      <c r="U25" s="308"/>
      <c r="V25" s="171"/>
      <c r="Z25" s="172"/>
      <c r="AA25" s="178"/>
      <c r="AB25" s="96"/>
      <c r="AC25" s="96"/>
      <c r="AD25" s="96"/>
    </row>
    <row r="26" spans="1:31" ht="7.15" customHeight="1" x14ac:dyDescent="0.15">
      <c r="E26" s="93"/>
      <c r="F26" s="118"/>
      <c r="G26" s="118"/>
      <c r="H26" s="118"/>
      <c r="I26" s="118"/>
      <c r="J26" s="118"/>
      <c r="K26" s="118"/>
      <c r="L26" s="95"/>
      <c r="M26" s="95"/>
      <c r="N26" s="95"/>
      <c r="O26" s="95"/>
      <c r="P26" s="95"/>
      <c r="Q26" s="95"/>
      <c r="R26" s="95"/>
      <c r="S26" s="308"/>
      <c r="T26" s="308"/>
      <c r="U26" s="308"/>
      <c r="V26" s="171"/>
      <c r="Z26" s="172"/>
      <c r="AA26" s="178"/>
      <c r="AB26" s="96"/>
      <c r="AC26" s="96"/>
      <c r="AD26" s="96"/>
    </row>
    <row r="27" spans="1:31" s="121" customFormat="1" ht="7.9" customHeight="1" x14ac:dyDescent="0.15">
      <c r="A27" s="90"/>
      <c r="B27" s="90"/>
      <c r="C27" s="91"/>
      <c r="D27" s="92"/>
      <c r="E27" s="120"/>
      <c r="J27" s="122"/>
      <c r="K27" s="122"/>
      <c r="L27" s="122"/>
      <c r="M27" s="122"/>
      <c r="N27" s="122"/>
      <c r="O27" s="122"/>
      <c r="P27" s="122"/>
      <c r="Q27" s="122"/>
      <c r="R27" s="122"/>
      <c r="S27" s="311"/>
      <c r="T27" s="311"/>
      <c r="U27" s="311"/>
      <c r="V27" s="174"/>
      <c r="W27" s="174"/>
      <c r="X27" s="174"/>
      <c r="Y27" s="174"/>
      <c r="Z27" s="181"/>
      <c r="AA27" s="178"/>
    </row>
    <row r="28" spans="1:31" s="121" customFormat="1" ht="6.6" customHeight="1" x14ac:dyDescent="0.15">
      <c r="A28" s="90"/>
      <c r="B28" s="90"/>
      <c r="C28" s="91"/>
      <c r="D28" s="92"/>
      <c r="E28" s="93"/>
      <c r="F28" s="123"/>
      <c r="G28" s="95"/>
      <c r="H28" s="95"/>
      <c r="I28" s="95"/>
      <c r="J28" s="95"/>
      <c r="K28" s="95"/>
      <c r="L28" s="95"/>
      <c r="M28" s="95"/>
      <c r="N28" s="95"/>
      <c r="O28" s="95"/>
      <c r="P28" s="124"/>
      <c r="Q28" s="124"/>
      <c r="R28" s="124"/>
      <c r="S28" s="312"/>
      <c r="T28" s="312"/>
      <c r="U28" s="312"/>
      <c r="V28" s="174"/>
      <c r="W28" s="174"/>
      <c r="X28" s="174"/>
      <c r="Y28" s="174"/>
      <c r="Z28" s="181"/>
      <c r="AA28" s="178"/>
    </row>
    <row r="29" spans="1:31" s="121" customFormat="1" ht="16.149999999999999" customHeight="1" x14ac:dyDescent="0.15">
      <c r="A29" s="90"/>
      <c r="B29" s="90"/>
      <c r="C29" s="91"/>
      <c r="D29" s="92"/>
      <c r="E29" s="93"/>
      <c r="F29" s="356" t="s">
        <v>26</v>
      </c>
      <c r="G29" s="356"/>
      <c r="H29" s="356"/>
      <c r="I29" s="356"/>
      <c r="J29" s="356"/>
      <c r="K29" s="125"/>
      <c r="L29" s="95"/>
      <c r="M29" s="95"/>
      <c r="N29" s="95"/>
      <c r="O29" s="95"/>
      <c r="P29" s="124"/>
      <c r="Q29" s="124"/>
      <c r="R29" s="124"/>
      <c r="S29" s="312"/>
      <c r="T29" s="312"/>
      <c r="U29" s="312"/>
      <c r="V29" s="174"/>
      <c r="W29" s="174"/>
      <c r="X29" s="174"/>
      <c r="Y29" s="174"/>
      <c r="Z29" s="181"/>
      <c r="AA29" s="178"/>
    </row>
    <row r="30" spans="1:31" s="121" customFormat="1" ht="15.6" customHeight="1" thickBot="1" x14ac:dyDescent="0.2">
      <c r="A30" s="90"/>
      <c r="B30" s="90"/>
      <c r="C30" s="91"/>
      <c r="D30" s="92"/>
      <c r="E30" s="93"/>
      <c r="F30" s="392" t="s">
        <v>99</v>
      </c>
      <c r="G30" s="392"/>
      <c r="H30" s="392"/>
      <c r="I30" s="392"/>
      <c r="J30" s="392"/>
      <c r="K30" s="392"/>
      <c r="L30" s="392"/>
      <c r="M30" s="392"/>
      <c r="N30" s="392"/>
      <c r="O30" s="304"/>
      <c r="P30" s="240"/>
      <c r="Q30" s="240"/>
      <c r="R30" s="240"/>
      <c r="S30" s="312"/>
      <c r="T30" s="312"/>
      <c r="U30" s="312"/>
      <c r="V30" s="174"/>
      <c r="W30" s="174"/>
      <c r="X30" s="174"/>
      <c r="Y30" s="174"/>
      <c r="Z30" s="181"/>
      <c r="AA30" s="178"/>
    </row>
    <row r="31" spans="1:31" s="130" customFormat="1" ht="4.1500000000000004" customHeight="1" x14ac:dyDescent="0.15">
      <c r="A31" s="126"/>
      <c r="B31" s="126"/>
      <c r="C31" s="127"/>
      <c r="D31" s="128"/>
      <c r="E31" s="265"/>
      <c r="F31" s="266"/>
      <c r="G31" s="360"/>
      <c r="H31" s="360"/>
      <c r="I31" s="360"/>
      <c r="J31" s="360"/>
      <c r="K31" s="267"/>
      <c r="L31" s="268"/>
      <c r="M31" s="267"/>
      <c r="N31" s="268"/>
      <c r="O31" s="268"/>
      <c r="P31" s="269"/>
      <c r="Q31" s="269"/>
      <c r="R31" s="269"/>
      <c r="S31" s="313"/>
      <c r="T31" s="313"/>
      <c r="U31" s="313"/>
      <c r="V31" s="175"/>
      <c r="W31" s="175"/>
      <c r="X31" s="175"/>
      <c r="Y31" s="175"/>
      <c r="Z31" s="182"/>
      <c r="AA31" s="186"/>
      <c r="AB31" s="129"/>
      <c r="AC31" s="129"/>
      <c r="AD31" s="129"/>
      <c r="AE31" s="129"/>
    </row>
    <row r="32" spans="1:31" s="129" customFormat="1" ht="10.15" customHeight="1" x14ac:dyDescent="0.15">
      <c r="A32" s="131"/>
      <c r="B32" s="131"/>
      <c r="C32" s="132"/>
      <c r="D32" s="128"/>
      <c r="E32" s="98"/>
      <c r="F32" s="361" t="s">
        <v>62</v>
      </c>
      <c r="G32" s="361"/>
      <c r="H32" s="361"/>
      <c r="I32" s="361"/>
      <c r="J32" s="361"/>
      <c r="K32" s="361"/>
      <c r="L32" s="361"/>
      <c r="M32" s="361"/>
      <c r="N32" s="361"/>
      <c r="O32" s="300"/>
      <c r="P32" s="133"/>
      <c r="Q32" s="133"/>
      <c r="R32" s="133"/>
      <c r="S32" s="314"/>
      <c r="T32" s="314"/>
      <c r="U32" s="314"/>
      <c r="V32" s="175"/>
      <c r="W32" s="175"/>
      <c r="X32" s="175"/>
      <c r="Y32" s="175"/>
      <c r="Z32" s="182"/>
      <c r="AA32" s="186"/>
      <c r="AB32" s="134"/>
      <c r="AC32" s="134"/>
      <c r="AD32" s="134"/>
      <c r="AE32" s="134"/>
    </row>
    <row r="33" spans="1:33" s="121" customFormat="1" ht="7.5" customHeight="1" x14ac:dyDescent="0.15">
      <c r="A33" s="90"/>
      <c r="B33" s="90"/>
      <c r="C33" s="91"/>
      <c r="D33" s="92"/>
      <c r="E33" s="93"/>
      <c r="F33" s="135"/>
      <c r="G33" s="380"/>
      <c r="H33" s="380"/>
      <c r="I33" s="380"/>
      <c r="J33" s="380"/>
      <c r="K33" s="136"/>
      <c r="L33" s="115"/>
      <c r="M33" s="115"/>
      <c r="N33" s="115"/>
      <c r="O33" s="301"/>
      <c r="P33" s="133"/>
      <c r="Q33" s="133"/>
      <c r="R33" s="133"/>
      <c r="S33" s="312"/>
      <c r="T33" s="312"/>
      <c r="U33" s="312"/>
      <c r="V33" s="174"/>
      <c r="W33" s="174"/>
      <c r="X33" s="174"/>
      <c r="Y33" s="174"/>
      <c r="Z33" s="181"/>
      <c r="AA33" s="178"/>
    </row>
    <row r="34" spans="1:33" s="134" customFormat="1" ht="3.6" customHeight="1" x14ac:dyDescent="0.15">
      <c r="A34" s="137"/>
      <c r="B34" s="137"/>
      <c r="C34" s="138"/>
      <c r="D34" s="139"/>
      <c r="E34" s="93"/>
      <c r="F34" s="140"/>
      <c r="G34" s="141" t="s">
        <v>4</v>
      </c>
      <c r="H34" s="167"/>
      <c r="I34" s="384"/>
      <c r="J34" s="385"/>
      <c r="K34" s="161"/>
      <c r="L34" s="141"/>
      <c r="M34" s="161"/>
      <c r="N34" s="141"/>
      <c r="O34" s="161"/>
      <c r="P34" s="141"/>
      <c r="Q34" s="305"/>
      <c r="R34" s="143"/>
      <c r="S34" s="143"/>
      <c r="T34" s="143"/>
      <c r="U34" s="315"/>
      <c r="V34" s="122"/>
      <c r="W34" s="122"/>
      <c r="X34" s="122"/>
      <c r="Y34" s="122"/>
      <c r="Z34" s="122"/>
      <c r="AA34" s="122"/>
      <c r="AB34" s="183"/>
      <c r="AC34" s="185"/>
      <c r="AD34" s="121"/>
      <c r="AE34" s="121"/>
      <c r="AF34" s="121"/>
      <c r="AG34" s="121"/>
    </row>
    <row r="35" spans="1:33" s="121" customFormat="1" ht="42" customHeight="1" x14ac:dyDescent="0.15">
      <c r="A35" s="90"/>
      <c r="B35" s="90"/>
      <c r="C35" s="91"/>
      <c r="D35" s="92"/>
      <c r="E35" s="93"/>
      <c r="F35" s="135"/>
      <c r="G35" s="144" t="s">
        <v>0</v>
      </c>
      <c r="H35" s="168"/>
      <c r="I35" s="382" t="s">
        <v>9</v>
      </c>
      <c r="J35" s="383"/>
      <c r="K35" s="162"/>
      <c r="L35" s="145" t="s">
        <v>37</v>
      </c>
      <c r="M35" s="162"/>
      <c r="N35" s="145" t="s">
        <v>93</v>
      </c>
      <c r="O35" s="162"/>
      <c r="P35" s="336" t="s">
        <v>27</v>
      </c>
      <c r="Q35" s="338" t="s">
        <v>89</v>
      </c>
      <c r="R35" s="388" t="s">
        <v>61</v>
      </c>
      <c r="S35" s="388"/>
      <c r="T35" s="388"/>
      <c r="U35" s="388"/>
      <c r="V35" s="174"/>
      <c r="W35" s="174"/>
      <c r="X35" s="174"/>
      <c r="Y35" s="174"/>
      <c r="Z35" s="174"/>
      <c r="AA35" s="174"/>
      <c r="AB35" s="181"/>
      <c r="AC35" s="178"/>
    </row>
    <row r="36" spans="1:33" s="151" customFormat="1" ht="15.6" customHeight="1" x14ac:dyDescent="0.2">
      <c r="A36" s="146"/>
      <c r="B36" s="146"/>
      <c r="C36" s="147"/>
      <c r="D36" s="148"/>
      <c r="E36" s="93"/>
      <c r="F36" s="149"/>
      <c r="G36" s="150" t="s">
        <v>6</v>
      </c>
      <c r="H36" s="169"/>
      <c r="I36" s="386" t="s">
        <v>39</v>
      </c>
      <c r="J36" s="387"/>
      <c r="K36" s="161"/>
      <c r="L36" s="150" t="s">
        <v>38</v>
      </c>
      <c r="M36" s="161"/>
      <c r="N36" s="346" t="s">
        <v>94</v>
      </c>
      <c r="O36" s="161"/>
      <c r="P36" s="317" t="s">
        <v>5</v>
      </c>
      <c r="Q36" s="339" t="s">
        <v>5</v>
      </c>
      <c r="R36" s="381" t="s">
        <v>87</v>
      </c>
      <c r="S36" s="381"/>
      <c r="T36" s="279" t="s">
        <v>13</v>
      </c>
      <c r="U36" s="316"/>
      <c r="V36" s="176"/>
      <c r="W36" s="176"/>
      <c r="X36" s="176"/>
      <c r="Y36" s="176"/>
      <c r="Z36" s="176"/>
      <c r="AA36" s="176"/>
      <c r="AB36" s="184"/>
      <c r="AC36" s="187"/>
      <c r="AD36" s="134"/>
      <c r="AE36" s="134"/>
      <c r="AF36" s="134"/>
      <c r="AG36" s="134"/>
    </row>
    <row r="37" spans="1:33" s="121" customFormat="1" ht="12.6" customHeight="1" x14ac:dyDescent="0.15">
      <c r="A37" s="90"/>
      <c r="B37" s="90"/>
      <c r="C37" s="91"/>
      <c r="D37" s="92"/>
      <c r="E37" s="93"/>
      <c r="F37" s="135"/>
      <c r="G37" s="261" t="s">
        <v>1</v>
      </c>
      <c r="H37" s="167"/>
      <c r="I37" s="358" t="s">
        <v>1</v>
      </c>
      <c r="J37" s="359"/>
      <c r="K37" s="161"/>
      <c r="L37" s="261" t="s">
        <v>1</v>
      </c>
      <c r="M37" s="161"/>
      <c r="N37" s="347" t="s">
        <v>1</v>
      </c>
      <c r="O37" s="161"/>
      <c r="P37" s="337" t="s">
        <v>1</v>
      </c>
      <c r="Q37" s="340" t="s">
        <v>1</v>
      </c>
      <c r="R37" s="123"/>
      <c r="S37" s="341" t="s">
        <v>1</v>
      </c>
      <c r="T37" s="341" t="s">
        <v>1</v>
      </c>
      <c r="U37" s="312"/>
      <c r="V37" s="174"/>
      <c r="W37" s="174"/>
      <c r="X37" s="174"/>
      <c r="Y37" s="174"/>
      <c r="Z37" s="174"/>
      <c r="AA37" s="174"/>
      <c r="AB37" s="181"/>
      <c r="AC37" s="178"/>
    </row>
    <row r="38" spans="1:33" s="121" customFormat="1" ht="6" customHeight="1" thickBot="1" x14ac:dyDescent="0.2">
      <c r="A38" s="90"/>
      <c r="B38" s="90"/>
      <c r="C38" s="91"/>
      <c r="D38" s="92"/>
      <c r="E38" s="93"/>
      <c r="F38" s="135"/>
      <c r="G38" s="142"/>
      <c r="H38" s="167"/>
      <c r="I38" s="142"/>
      <c r="J38" s="142"/>
      <c r="K38" s="161"/>
      <c r="L38" s="123"/>
      <c r="M38" s="162"/>
      <c r="N38" s="123"/>
      <c r="O38" s="162"/>
      <c r="P38" s="123"/>
      <c r="Q38" s="123"/>
      <c r="R38" s="123"/>
      <c r="S38" s="123"/>
      <c r="T38" s="278"/>
      <c r="U38" s="312"/>
      <c r="V38" s="174"/>
      <c r="W38" s="174"/>
      <c r="X38" s="174"/>
      <c r="Y38" s="174"/>
      <c r="Z38" s="174"/>
      <c r="AA38" s="174"/>
      <c r="AB38" s="181"/>
      <c r="AC38" s="178"/>
      <c r="AD38" s="96"/>
      <c r="AE38" s="96"/>
      <c r="AF38" s="96"/>
      <c r="AG38" s="96"/>
    </row>
    <row r="39" spans="1:33" s="134" customFormat="1" ht="19.149999999999999" customHeight="1" thickBot="1" x14ac:dyDescent="0.25">
      <c r="A39" s="137">
        <f>IF(SUM(A40:B93)&gt;=1,1,0)</f>
        <v>0</v>
      </c>
      <c r="B39" s="137">
        <f t="shared" ref="B39:B70" si="0">IF(OR(G39="",I39="",L39="",P39="",Q39=""),0,1)</f>
        <v>0</v>
      </c>
      <c r="C39" s="137">
        <f>IF(SUM(A39+B39)&gt;=1,1,0)</f>
        <v>0</v>
      </c>
      <c r="D39" s="139"/>
      <c r="E39" s="352">
        <v>1</v>
      </c>
      <c r="F39" s="353"/>
      <c r="G39" s="160"/>
      <c r="H39" s="170"/>
      <c r="I39" s="354"/>
      <c r="J39" s="355"/>
      <c r="K39" s="166"/>
      <c r="L39" s="258"/>
      <c r="M39" s="163"/>
      <c r="N39" s="258"/>
      <c r="O39" s="163"/>
      <c r="P39" s="260"/>
      <c r="Q39" s="260"/>
      <c r="R39" s="152"/>
      <c r="S39" s="280" t="str">
        <f>IF(G39=0,"",IF(G39=Data!$T$7,Data!$V$7&amp;" uger",IF(G39=Data!$T$8,Data!$V$8&amp;" uger",IF(G39=Data!$T$9,Data!$V$9&amp;" uger",IF(G39=Data!$T$10,Data!$V$10&amp;" uger",IF(G39=Data!$T$11,Data!$V$11&amp;" uger",IF(G39=Data!$T$12,Data!$V$12&amp;" uger",IF(G39=Data!$T$13,Data!$V$13&amp;" uger",IF(G39=Data!$T$14,Data!$V$14&amp;" uger", IF(G39=Data!$T$15,Data!$V$15&amp;" uger", IF(G39=Data!$T$16,Data!$V$16&amp;" uger",IF(G39=Data!$T$17,Data!$V$17&amp;" uger",IF(G39=Data!$T$18,Data!$V$18&amp;" uger",IF(G39=Data!$T$19,Data!$V$19&amp;" uger",IF(G39=Data!$T$20,Data!$V$20&amp;" uger",IF(G39=Data!$T$21,Data!$V$21&amp;" uger",IF(G39=Data!$T$22,Data!$V$22&amp;" uger",IF(G39=Data!$T$23,Data!$V$23&amp;" uger",IF(G39=Data!$T$24,Data!$V$24&amp;" uger",IF(G39=Data!$T$25,Data!$V$25&amp;" uger",IF(G39=Data!$T$26,Data!$V$26&amp;" uger",IF(G39=Data!$T$27,Data!$V$27&amp;" uger"))))))))))))))))))))))</f>
        <v/>
      </c>
      <c r="T39" s="153" t="str">
        <f>IF(G39=0,"",IF(P39=0,"",IF(G39=Data!$T$7,P39+Data!$W$7,IF(G39=Data!$T$8,P39+Data!$W$8,IF(G39=Data!$T$9,P39+Data!$W$9,IF(G39=Data!$T$10,P39+Data!$W$10,IF(G39=Data!$T$11,P39+Data!$W$11,IF(G39=Data!$T$12,P39+Data!$W$12,IF(G39=Data!$T$13,P39+Data!$W$13,IF(G39=Data!$T$14,P39+Data!$W$14,IF(G39=Data!$T$15,P39+Data!$W$15,IF(G39=Data!$T$16,P39+Data!$W$16,IF(G39=Data!$T$17,P39+Data!$W$17,IF(G39=Data!$T$18,P39+Data!$W$18,IF(G39=Data!$T$19,P39+Data!$W$19,IF(G39=Data!$T$20,P39+Data!$W$20,IF(G39=Data!$T$21,P39+Data!$W$21,IF(G39= Data!$T$22,P39+Data!$W$22,IF(G39= Data!$T$23,P39+Data!$W$23,IF(G39= Data!$T$24,P39+Data!$W$24,IF(G39= Data!$T$25,P39+Data!$W$25,IF(G39= Data!$T$26,P39+Data!$W$26,IF(G39= Data!$T$27,P39+Data!$W$27)))))))))))))))))))))))</f>
        <v/>
      </c>
      <c r="U39" s="315" t="str">
        <f t="shared" ref="U39:U70" si="1">IF(T39&gt;Q39,"r","")</f>
        <v/>
      </c>
      <c r="V39" s="122">
        <f t="shared" ref="V39:V70" si="2">IF(G39&lt;&gt;"",1,0)</f>
        <v>0</v>
      </c>
      <c r="W39" s="122">
        <f t="shared" ref="W39:W70" si="3">IF(I39&lt;&gt;"",1,0)</f>
        <v>0</v>
      </c>
      <c r="X39" s="122">
        <f t="shared" ref="X39:X70" si="4">IF(L39&lt;&gt;"",1,0)</f>
        <v>0</v>
      </c>
      <c r="Y39" s="122">
        <f t="shared" ref="Y39:Y70" si="5">IF(P39&lt;&gt;"",1,0)</f>
        <v>0</v>
      </c>
      <c r="Z39" s="122">
        <f t="shared" ref="Z39:Z70" si="6">IF(Q39&lt;&gt;"",1,0)</f>
        <v>0</v>
      </c>
      <c r="AA39" s="177">
        <f>SUM(V39:Z39)</f>
        <v>0</v>
      </c>
      <c r="AB39" s="183"/>
      <c r="AC39" s="264" t="str">
        <f>IF(OR(AA39=1,AA39=2,AA39=3,AA39=4),"←  Udfyldningen er ikke komplet","")</f>
        <v/>
      </c>
      <c r="AD39" s="96"/>
      <c r="AE39" s="96"/>
      <c r="AF39" s="96"/>
      <c r="AG39" s="96"/>
    </row>
    <row r="40" spans="1:33" s="121" customFormat="1" ht="19.149999999999999" customHeight="1" thickBot="1" x14ac:dyDescent="0.25">
      <c r="A40" s="137">
        <f t="shared" ref="A40:A64" si="7">IF(SUM(A41:B94)&gt;=1,1,0)</f>
        <v>0</v>
      </c>
      <c r="B40" s="137">
        <f t="shared" si="0"/>
        <v>0</v>
      </c>
      <c r="C40" s="137">
        <f t="shared" ref="C40:C93" si="8">IF(SUM(A40+B40)&gt;=1,1,0)</f>
        <v>0</v>
      </c>
      <c r="D40" s="139"/>
      <c r="E40" s="352">
        <v>2</v>
      </c>
      <c r="F40" s="353"/>
      <c r="G40" s="160"/>
      <c r="H40" s="170"/>
      <c r="I40" s="350"/>
      <c r="J40" s="351"/>
      <c r="K40" s="166"/>
      <c r="L40" s="258"/>
      <c r="M40" s="164"/>
      <c r="N40" s="258"/>
      <c r="O40" s="164"/>
      <c r="P40" s="260"/>
      <c r="Q40" s="260"/>
      <c r="R40" s="152"/>
      <c r="S40" s="280" t="str">
        <f>IF(G40=0,"",IF(G40=Data!$T$7,Data!$V$7&amp;" uger",IF(G40=Data!$T$8,Data!$V$8&amp;" uger",IF(G40=Data!$T$9,Data!$V$9&amp;" uger",IF(G40=Data!$T$10,Data!$V$10&amp;" uger",IF(G40=Data!$T$11,Data!$V$11&amp;" uger",IF(G40=Data!$T$12,Data!$V$12&amp;" uger",IF(G40=Data!$T$13,Data!$V$13&amp;" uger",IF(G40=Data!$T$14,Data!$V$14&amp;" uger", IF(G40=Data!$T$15,Data!$V$15&amp;" uger", IF(G40=Data!$T$16,Data!$V$16&amp;" uger",IF(G40=Data!$T$17,Data!$V$17&amp;" uger",IF(G40=Data!$T$18,Data!$V$18&amp;" uger",IF(G40=Data!$T$19,Data!$V$19&amp;" uger",IF(G40=Data!$T$20,Data!$V$20&amp;" uger",IF(G40=Data!$T$21,Data!$V$21&amp;" uger",IF(G40=Data!$T$22,Data!$V$22&amp;" uger",IF(G40=Data!$T$23,Data!$V$23&amp;" uger",IF(G40=Data!$T$24,Data!$V$24&amp;" uger",IF(G40=Data!$T$25,Data!$V$25&amp;" uger",IF(G40=Data!$T$26,Data!$V$26&amp;" uger",IF(G40=Data!$T$27,Data!$V$27&amp;" uger"))))))))))))))))))))))</f>
        <v/>
      </c>
      <c r="T40" s="153" t="str">
        <f>IF(G40=0,"",IF(P40=0,"",IF(G40=Data!$T$7,P40+Data!$W$7,IF(G40=Data!$T$8,P40+Data!$W$8,IF(G40=Data!$T$9,P40+Data!$W$9,IF(G40=Data!$T$10,P40+Data!$W$10,IF(G40=Data!$T$11,P40+Data!$W$11,IF(G40=Data!$T$12,P40+Data!$W$12,IF(G40=Data!$T$13,P40+Data!$W$13,IF(G40=Data!$T$14,P40+Data!$W$14,IF(G40=Data!$T$15,P40+Data!$W$15,IF(G40=Data!$T$16,P40+Data!$W$16,IF(G40=Data!$T$17,P40+Data!$W$17,IF(G40=Data!$T$18,P40+Data!$W$18,IF(G40=Data!$T$19,P40+Data!$W$19,IF(G40=Data!$T$20,P40+Data!$W$20,IF(G40=Data!$T$21,P40+Data!$W$21,IF(G40= Data!$T$22,P40+Data!$W$22,IF(G40= Data!$T$23,P40+Data!$W$23,IF(G40= Data!$T$24,P40+Data!$W$24,IF(G40= Data!$T$25,P40+Data!$W$25,IF(G40= Data!$T$26,P40+Data!$W$26,IF(G40= Data!$T$27,P40+Data!$W$27)))))))))))))))))))))))</f>
        <v/>
      </c>
      <c r="U40" s="315" t="str">
        <f t="shared" si="1"/>
        <v/>
      </c>
      <c r="V40" s="122">
        <f t="shared" si="2"/>
        <v>0</v>
      </c>
      <c r="W40" s="122">
        <f t="shared" si="3"/>
        <v>0</v>
      </c>
      <c r="X40" s="122">
        <f t="shared" si="4"/>
        <v>0</v>
      </c>
      <c r="Y40" s="122">
        <f t="shared" si="5"/>
        <v>0</v>
      </c>
      <c r="Z40" s="122">
        <f t="shared" si="6"/>
        <v>0</v>
      </c>
      <c r="AA40" s="177">
        <f t="shared" ref="AA40:AA103" si="9">SUM(V40:Z40)</f>
        <v>0</v>
      </c>
      <c r="AB40" s="183"/>
      <c r="AC40" s="264" t="str">
        <f t="shared" ref="AC40:AC103" si="10">IF(OR(AA40=1,AA40=2,AA40=3,AA40=4),"←  Udfyldningen er ikke komplet","")</f>
        <v/>
      </c>
      <c r="AD40" s="96"/>
      <c r="AE40" s="96"/>
      <c r="AF40" s="96"/>
      <c r="AG40" s="96"/>
    </row>
    <row r="41" spans="1:33" ht="19.149999999999999" customHeight="1" thickBot="1" x14ac:dyDescent="0.25">
      <c r="A41" s="137">
        <f t="shared" si="7"/>
        <v>0</v>
      </c>
      <c r="B41" s="137">
        <f t="shared" si="0"/>
        <v>0</v>
      </c>
      <c r="C41" s="137">
        <f>IF(SUM(A41+B41)&gt;=1,1,0)</f>
        <v>0</v>
      </c>
      <c r="D41" s="139"/>
      <c r="E41" s="352">
        <v>3</v>
      </c>
      <c r="F41" s="353"/>
      <c r="G41" s="160"/>
      <c r="H41" s="170"/>
      <c r="I41" s="350"/>
      <c r="J41" s="351"/>
      <c r="K41" s="166"/>
      <c r="L41" s="258"/>
      <c r="M41" s="164"/>
      <c r="N41" s="258"/>
      <c r="O41" s="164"/>
      <c r="P41" s="260"/>
      <c r="Q41" s="260"/>
      <c r="R41" s="152"/>
      <c r="S41" s="280" t="str">
        <f>IF(G41=0,"",IF(G41=Data!$T$7,Data!$V$7&amp;" uger",IF(G41=Data!$T$8,Data!$V$8&amp;" uger",IF(G41=Data!$T$9,Data!$V$9&amp;" uger",IF(G41=Data!$T$10,Data!$V$10&amp;" uger",IF(G41=Data!$T$11,Data!$V$11&amp;" uger",IF(G41=Data!$T$12,Data!$V$12&amp;" uger",IF(G41=Data!$T$13,Data!$V$13&amp;" uger",IF(G41=Data!$T$14,Data!$V$14&amp;" uger", IF(G41=Data!$T$15,Data!$V$15&amp;" uger", IF(G41=Data!$T$16,Data!$V$16&amp;" uger",IF(G41=Data!$T$17,Data!$V$17&amp;" uger",IF(G41=Data!$T$18,Data!$V$18&amp;" uger",IF(G41=Data!$T$19,Data!$V$19&amp;" uger",IF(G41=Data!$T$20,Data!$V$20&amp;" uger",IF(G41=Data!$T$21,Data!$V$21&amp;" uger",IF(G41=Data!$T$22,Data!$V$22&amp;" uger",IF(G41=Data!$T$23,Data!$V$23&amp;" uger",IF(G41=Data!$T$24,Data!$V$24&amp;" uger",IF(G41=Data!$T$25,Data!$V$25&amp;" uger",IF(G41=Data!$T$26,Data!$V$26&amp;" uger",IF(G41=Data!$T$27,Data!$V$27&amp;" uger"))))))))))))))))))))))</f>
        <v/>
      </c>
      <c r="T41" s="153" t="str">
        <f>IF(G41=0,"",IF(P41=0,"",IF(G41=Data!$T$7,P41+Data!$W$7,IF(G41=Data!$T$8,P41+Data!$W$8,IF(G41=Data!$T$9,P41+Data!$W$9,IF(G41=Data!$T$10,P41+Data!$W$10,IF(G41=Data!$T$11,P41+Data!$W$11,IF(G41=Data!$T$12,P41+Data!$W$12,IF(G41=Data!$T$13,P41+Data!$W$13,IF(G41=Data!$T$14,P41+Data!$W$14,IF(G41=Data!$T$15,P41+Data!$W$15,IF(G41=Data!$T$16,P41+Data!$W$16,IF(G41=Data!$T$17,P41+Data!$W$17,IF(G41=Data!$T$18,P41+Data!$W$18,IF(G41=Data!$T$19,P41+Data!$W$19,IF(G41=Data!$T$20,P41+Data!$W$20,IF(G41=Data!$T$21,P41+Data!$W$21,IF(G41= Data!$T$22,P41+Data!$W$22,IF(G41= Data!$T$23,P41+Data!$W$23,IF(G41= Data!$T$24,P41+Data!$W$24,IF(G41= Data!$T$25,P41+Data!$W$25,IF(G41= Data!$T$26,P41+Data!$W$26,IF(G41= Data!$T$27,P41+Data!$W$27)))))))))))))))))))))))</f>
        <v/>
      </c>
      <c r="U41" s="315" t="str">
        <f t="shared" si="1"/>
        <v/>
      </c>
      <c r="V41" s="122">
        <f t="shared" si="2"/>
        <v>0</v>
      </c>
      <c r="W41" s="122">
        <f t="shared" si="3"/>
        <v>0</v>
      </c>
      <c r="X41" s="122">
        <f t="shared" si="4"/>
        <v>0</v>
      </c>
      <c r="Y41" s="122">
        <f t="shared" si="5"/>
        <v>0</v>
      </c>
      <c r="Z41" s="122">
        <f t="shared" si="6"/>
        <v>0</v>
      </c>
      <c r="AA41" s="177">
        <f t="shared" si="9"/>
        <v>0</v>
      </c>
      <c r="AB41" s="183"/>
      <c r="AC41" s="264" t="str">
        <f t="shared" si="10"/>
        <v/>
      </c>
      <c r="AD41" s="96"/>
    </row>
    <row r="42" spans="1:33" ht="19.149999999999999" customHeight="1" thickBot="1" x14ac:dyDescent="0.25">
      <c r="A42" s="137">
        <f t="shared" si="7"/>
        <v>0</v>
      </c>
      <c r="B42" s="137">
        <f t="shared" si="0"/>
        <v>0</v>
      </c>
      <c r="C42" s="137">
        <f t="shared" si="8"/>
        <v>0</v>
      </c>
      <c r="D42" s="139"/>
      <c r="E42" s="352">
        <v>4</v>
      </c>
      <c r="F42" s="353"/>
      <c r="G42" s="160"/>
      <c r="H42" s="170"/>
      <c r="I42" s="350"/>
      <c r="J42" s="351"/>
      <c r="K42" s="166"/>
      <c r="L42" s="258"/>
      <c r="M42" s="164"/>
      <c r="N42" s="258"/>
      <c r="O42" s="164"/>
      <c r="P42" s="260"/>
      <c r="Q42" s="260"/>
      <c r="R42" s="152"/>
      <c r="S42" s="280" t="str">
        <f>IF(G42=0,"",IF(G42=Data!$T$7,Data!$V$7&amp;" uger",IF(G42=Data!$T$8,Data!$V$8&amp;" uger",IF(G42=Data!$T$9,Data!$V$9&amp;" uger",IF(G42=Data!$T$10,Data!$V$10&amp;" uger",IF(G42=Data!$T$11,Data!$V$11&amp;" uger",IF(G42=Data!$T$12,Data!$V$12&amp;" uger",IF(G42=Data!$T$13,Data!$V$13&amp;" uger",IF(G42=Data!$T$14,Data!$V$14&amp;" uger", IF(G42=Data!$T$15,Data!$V$15&amp;" uger", IF(G42=Data!$T$16,Data!$V$16&amp;" uger",IF(G42=Data!$T$17,Data!$V$17&amp;" uger",IF(G42=Data!$T$18,Data!$V$18&amp;" uger",IF(G42=Data!$T$19,Data!$V$19&amp;" uger",IF(G42=Data!$T$20,Data!$V$20&amp;" uger",IF(G42=Data!$T$21,Data!$V$21&amp;" uger",IF(G42=Data!$T$22,Data!$V$22&amp;" uger",IF(G42=Data!$T$23,Data!$V$23&amp;" uger",IF(G42=Data!$T$24,Data!$V$24&amp;" uger",IF(G42=Data!$T$25,Data!$V$25&amp;" uger",IF(G42=Data!$T$26,Data!$V$26&amp;" uger",IF(G42=Data!$T$27,Data!$V$27&amp;" uger"))))))))))))))))))))))</f>
        <v/>
      </c>
      <c r="T42" s="153" t="str">
        <f>IF(G42=0,"",IF(P42=0,"",IF(G42=Data!$T$7,P42+Data!$W$7,IF(G42=Data!$T$8,P42+Data!$W$8,IF(G42=Data!$T$9,P42+Data!$W$9,IF(G42=Data!$T$10,P42+Data!$W$10,IF(G42=Data!$T$11,P42+Data!$W$11,IF(G42=Data!$T$12,P42+Data!$W$12,IF(G42=Data!$T$13,P42+Data!$W$13,IF(G42=Data!$T$14,P42+Data!$W$14,IF(G42=Data!$T$15,P42+Data!$W$15,IF(G42=Data!$T$16,P42+Data!$W$16,IF(G42=Data!$T$17,P42+Data!$W$17,IF(G42=Data!$T$18,P42+Data!$W$18,IF(G42=Data!$T$19,P42+Data!$W$19,IF(G42=Data!$T$20,P42+Data!$W$20,IF(G42=Data!$T$21,P42+Data!$W$21,IF(G42= Data!$T$22,P42+Data!$W$22,IF(G42= Data!$T$23,P42+Data!$W$23,IF(G42= Data!$T$24,P42+Data!$W$24,IF(G42= Data!$T$25,P42+Data!$W$25,IF(G42= Data!$T$26,P42+Data!$W$26,IF(G42= Data!$T$27,P42+Data!$W$27)))))))))))))))))))))))</f>
        <v/>
      </c>
      <c r="U42" s="315" t="str">
        <f t="shared" si="1"/>
        <v/>
      </c>
      <c r="V42" s="122">
        <f t="shared" si="2"/>
        <v>0</v>
      </c>
      <c r="W42" s="122">
        <f t="shared" si="3"/>
        <v>0</v>
      </c>
      <c r="X42" s="122">
        <f t="shared" si="4"/>
        <v>0</v>
      </c>
      <c r="Y42" s="122">
        <f t="shared" si="5"/>
        <v>0</v>
      </c>
      <c r="Z42" s="122">
        <f t="shared" si="6"/>
        <v>0</v>
      </c>
      <c r="AA42" s="177">
        <f t="shared" si="9"/>
        <v>0</v>
      </c>
      <c r="AB42" s="183"/>
      <c r="AC42" s="264" t="str">
        <f t="shared" si="10"/>
        <v/>
      </c>
      <c r="AD42" s="96"/>
    </row>
    <row r="43" spans="1:33" ht="19.149999999999999" customHeight="1" thickBot="1" x14ac:dyDescent="0.25">
      <c r="A43" s="137">
        <f t="shared" si="7"/>
        <v>0</v>
      </c>
      <c r="B43" s="137">
        <f t="shared" si="0"/>
        <v>0</v>
      </c>
      <c r="C43" s="137">
        <f t="shared" si="8"/>
        <v>0</v>
      </c>
      <c r="D43" s="139"/>
      <c r="E43" s="352">
        <v>5</v>
      </c>
      <c r="F43" s="353"/>
      <c r="G43" s="160"/>
      <c r="H43" s="170"/>
      <c r="I43" s="350"/>
      <c r="J43" s="351"/>
      <c r="K43" s="166"/>
      <c r="L43" s="258"/>
      <c r="M43" s="164"/>
      <c r="N43" s="258"/>
      <c r="O43" s="164"/>
      <c r="P43" s="260"/>
      <c r="Q43" s="260"/>
      <c r="R43" s="152"/>
      <c r="S43" s="280" t="str">
        <f>IF(G43=0,"",IF(G43=Data!$T$7,Data!$V$7&amp;" uger",IF(G43=Data!$T$8,Data!$V$8&amp;" uger",IF(G43=Data!$T$9,Data!$V$9&amp;" uger",IF(G43=Data!$T$10,Data!$V$10&amp;" uger",IF(G43=Data!$T$11,Data!$V$11&amp;" uger",IF(G43=Data!$T$12,Data!$V$12&amp;" uger",IF(G43=Data!$T$13,Data!$V$13&amp;" uger",IF(G43=Data!$T$14,Data!$V$14&amp;" uger", IF(G43=Data!$T$15,Data!$V$15&amp;" uger", IF(G43=Data!$T$16,Data!$V$16&amp;" uger",IF(G43=Data!$T$17,Data!$V$17&amp;" uger",IF(G43=Data!$T$18,Data!$V$18&amp;" uger",IF(G43=Data!$T$19,Data!$V$19&amp;" uger",IF(G43=Data!$T$20,Data!$V$20&amp;" uger",IF(G43=Data!$T$21,Data!$V$21&amp;" uger",IF(G43=Data!$T$22,Data!$V$22&amp;" uger",IF(G43=Data!$T$23,Data!$V$23&amp;" uger",IF(G43=Data!$T$24,Data!$V$24&amp;" uger",IF(G43=Data!$T$25,Data!$V$25&amp;" uger",IF(G43=Data!$T$26,Data!$V$26&amp;" uger",IF(G43=Data!$T$27,Data!$V$27&amp;" uger"))))))))))))))))))))))</f>
        <v/>
      </c>
      <c r="T43" s="153" t="str">
        <f>IF(G43=0,"",IF(P43=0,"",IF(G43=Data!$T$7,P43+Data!$W$7,IF(G43=Data!$T$8,P43+Data!$W$8,IF(G43=Data!$T$9,P43+Data!$W$9,IF(G43=Data!$T$10,P43+Data!$W$10,IF(G43=Data!$T$11,P43+Data!$W$11,IF(G43=Data!$T$12,P43+Data!$W$12,IF(G43=Data!$T$13,P43+Data!$W$13,IF(G43=Data!$T$14,P43+Data!$W$14,IF(G43=Data!$T$15,P43+Data!$W$15,IF(G43=Data!$T$16,P43+Data!$W$16,IF(G43=Data!$T$17,P43+Data!$W$17,IF(G43=Data!$T$18,P43+Data!$W$18,IF(G43=Data!$T$19,P43+Data!$W$19,IF(G43=Data!$T$20,P43+Data!$W$20,IF(G43=Data!$T$21,P43+Data!$W$21,IF(G43= Data!$T$22,P43+Data!$W$22,IF(G43= Data!$T$23,P43+Data!$W$23,IF(G43= Data!$T$24,P43+Data!$W$24,IF(G43= Data!$T$25,P43+Data!$W$25,IF(G43= Data!$T$26,P43+Data!$W$26,IF(G43= Data!$T$27,P43+Data!$W$27)))))))))))))))))))))))</f>
        <v/>
      </c>
      <c r="U43" s="315" t="str">
        <f t="shared" si="1"/>
        <v/>
      </c>
      <c r="V43" s="122">
        <f t="shared" si="2"/>
        <v>0</v>
      </c>
      <c r="W43" s="122">
        <f t="shared" si="3"/>
        <v>0</v>
      </c>
      <c r="X43" s="122">
        <f t="shared" si="4"/>
        <v>0</v>
      </c>
      <c r="Y43" s="122">
        <f t="shared" si="5"/>
        <v>0</v>
      </c>
      <c r="Z43" s="122">
        <f t="shared" si="6"/>
        <v>0</v>
      </c>
      <c r="AA43" s="177">
        <f t="shared" si="9"/>
        <v>0</v>
      </c>
      <c r="AB43" s="183"/>
      <c r="AC43" s="264" t="str">
        <f t="shared" si="10"/>
        <v/>
      </c>
      <c r="AD43" s="96"/>
    </row>
    <row r="44" spans="1:33" ht="19.149999999999999" customHeight="1" thickBot="1" x14ac:dyDescent="0.25">
      <c r="A44" s="137">
        <f t="shared" si="7"/>
        <v>0</v>
      </c>
      <c r="B44" s="137">
        <f t="shared" si="0"/>
        <v>0</v>
      </c>
      <c r="C44" s="137">
        <f t="shared" si="8"/>
        <v>0</v>
      </c>
      <c r="D44" s="139"/>
      <c r="E44" s="352">
        <v>6</v>
      </c>
      <c r="F44" s="353"/>
      <c r="G44" s="160"/>
      <c r="H44" s="170"/>
      <c r="I44" s="350"/>
      <c r="J44" s="351"/>
      <c r="K44" s="166"/>
      <c r="L44" s="258"/>
      <c r="M44" s="164"/>
      <c r="N44" s="258"/>
      <c r="O44" s="164"/>
      <c r="P44" s="260"/>
      <c r="Q44" s="260"/>
      <c r="R44" s="152"/>
      <c r="S44" s="280" t="str">
        <f>IF(G44=0,"",IF(G44=Data!$T$7,Data!$V$7&amp;" uger",IF(G44=Data!$T$8,Data!$V$8&amp;" uger",IF(G44=Data!$T$9,Data!$V$9&amp;" uger",IF(G44=Data!$T$10,Data!$V$10&amp;" uger",IF(G44=Data!$T$11,Data!$V$11&amp;" uger",IF(G44=Data!$T$12,Data!$V$12&amp;" uger",IF(G44=Data!$T$13,Data!$V$13&amp;" uger",IF(G44=Data!$T$14,Data!$V$14&amp;" uger", IF(G44=Data!$T$15,Data!$V$15&amp;" uger", IF(G44=Data!$T$16,Data!$V$16&amp;" uger",IF(G44=Data!$T$17,Data!$V$17&amp;" uger",IF(G44=Data!$T$18,Data!$V$18&amp;" uger",IF(G44=Data!$T$19,Data!$V$19&amp;" uger",IF(G44=Data!$T$20,Data!$V$20&amp;" uger",IF(G44=Data!$T$21,Data!$V$21&amp;" uger",IF(G44=Data!$T$22,Data!$V$22&amp;" uger",IF(G44=Data!$T$23,Data!$V$23&amp;" uger",IF(G44=Data!$T$24,Data!$V$24&amp;" uger",IF(G44=Data!$T$25,Data!$V$25&amp;" uger",IF(G44=Data!$T$26,Data!$V$26&amp;" uger",IF(G44=Data!$T$27,Data!$V$27&amp;" uger"))))))))))))))))))))))</f>
        <v/>
      </c>
      <c r="T44" s="153" t="str">
        <f>IF(G44=0,"",IF(P44=0,"",IF(G44=Data!$T$7,P44+Data!$W$7,IF(G44=Data!$T$8,P44+Data!$W$8,IF(G44=Data!$T$9,P44+Data!$W$9,IF(G44=Data!$T$10,P44+Data!$W$10,IF(G44=Data!$T$11,P44+Data!$W$11,IF(G44=Data!$T$12,P44+Data!$W$12,IF(G44=Data!$T$13,P44+Data!$W$13,IF(G44=Data!$T$14,P44+Data!$W$14,IF(G44=Data!$T$15,P44+Data!$W$15,IF(G44=Data!$T$16,P44+Data!$W$16,IF(G44=Data!$T$17,P44+Data!$W$17,IF(G44=Data!$T$18,P44+Data!$W$18,IF(G44=Data!$T$19,P44+Data!$W$19,IF(G44=Data!$T$20,P44+Data!$W$20,IF(G44=Data!$T$21,P44+Data!$W$21,IF(G44= Data!$T$22,P44+Data!$W$22,IF(G44= Data!$T$23,P44+Data!$W$23,IF(G44= Data!$T$24,P44+Data!$W$24,IF(G44= Data!$T$25,P44+Data!$W$25,IF(G44= Data!$T$26,P44+Data!$W$26,IF(G44= Data!$T$27,P44+Data!$W$27)))))))))))))))))))))))</f>
        <v/>
      </c>
      <c r="U44" s="315" t="str">
        <f t="shared" si="1"/>
        <v/>
      </c>
      <c r="V44" s="122">
        <f t="shared" si="2"/>
        <v>0</v>
      </c>
      <c r="W44" s="122">
        <f t="shared" si="3"/>
        <v>0</v>
      </c>
      <c r="X44" s="122">
        <f t="shared" si="4"/>
        <v>0</v>
      </c>
      <c r="Y44" s="122">
        <f t="shared" si="5"/>
        <v>0</v>
      </c>
      <c r="Z44" s="122">
        <f t="shared" si="6"/>
        <v>0</v>
      </c>
      <c r="AA44" s="177">
        <f t="shared" si="9"/>
        <v>0</v>
      </c>
      <c r="AB44" s="183"/>
      <c r="AC44" s="264" t="str">
        <f t="shared" si="10"/>
        <v/>
      </c>
      <c r="AD44" s="96"/>
    </row>
    <row r="45" spans="1:33" ht="19.149999999999999" customHeight="1" thickBot="1" x14ac:dyDescent="0.25">
      <c r="A45" s="137">
        <f t="shared" si="7"/>
        <v>0</v>
      </c>
      <c r="B45" s="137">
        <f t="shared" si="0"/>
        <v>0</v>
      </c>
      <c r="C45" s="138">
        <f t="shared" si="8"/>
        <v>0</v>
      </c>
      <c r="D45" s="139"/>
      <c r="E45" s="352">
        <v>7</v>
      </c>
      <c r="F45" s="353"/>
      <c r="G45" s="160"/>
      <c r="H45" s="170"/>
      <c r="I45" s="334"/>
      <c r="J45" s="335"/>
      <c r="K45" s="166"/>
      <c r="L45" s="258"/>
      <c r="M45" s="164"/>
      <c r="N45" s="258"/>
      <c r="O45" s="164"/>
      <c r="P45" s="260"/>
      <c r="Q45" s="260"/>
      <c r="R45" s="152"/>
      <c r="S45" s="280" t="str">
        <f>IF(G45=0,"",IF(G45=Data!$T$7,Data!$V$7&amp;" uger",IF(G45=Data!$T$8,Data!$V$8&amp;" uger",IF(G45=Data!$T$9,Data!$V$9&amp;" uger",IF(G45=Data!$T$10,Data!$V$10&amp;" uger",IF(G45=Data!$T$11,Data!$V$11&amp;" uger",IF(G45=Data!$T$12,Data!$V$12&amp;" uger",IF(G45=Data!$T$13,Data!$V$13&amp;" uger",IF(G45=Data!$T$14,Data!$V$14&amp;" uger", IF(G45=Data!$T$15,Data!$V$15&amp;" uger", IF(G45=Data!$T$16,Data!$V$16&amp;" uger",IF(G45=Data!$T$17,Data!$V$17&amp;" uger",IF(G45=Data!$T$18,Data!$V$18&amp;" uger",IF(G45=Data!$T$19,Data!$V$19&amp;" uger",IF(G45=Data!$T$20,Data!$V$20&amp;" uger",IF(G45=Data!$T$21,Data!$V$21&amp;" uger",IF(G45=Data!$T$22,Data!$V$22&amp;" uger",IF(G45=Data!$T$23,Data!$V$23&amp;" uger",IF(G45=Data!$T$24,Data!$V$24&amp;" uger",IF(G45=Data!$T$25,Data!$V$25&amp;" uger",IF(G45=Data!$T$26,Data!$V$26&amp;" uger",IF(G45=Data!$T$27,Data!$V$27&amp;" uger"))))))))))))))))))))))</f>
        <v/>
      </c>
      <c r="T45" s="153" t="str">
        <f>IF(G45=0,"",IF(P45=0,"",IF(G45=Data!$T$7,P45+Data!$W$7,IF(G45=Data!$T$8,P45+Data!$W$8,IF(G45=Data!$T$9,P45+Data!$W$9,IF(G45=Data!$T$10,P45+Data!$W$10,IF(G45=Data!$T$11,P45+Data!$W$11,IF(G45=Data!$T$12,P45+Data!$W$12,IF(G45=Data!$T$13,P45+Data!$W$13,IF(G45=Data!$T$14,P45+Data!$W$14,IF(G45=Data!$T$15,P45+Data!$W$15,IF(G45=Data!$T$16,P45+Data!$W$16,IF(G45=Data!$T$17,P45+Data!$W$17,IF(G45=Data!$T$18,P45+Data!$W$18,IF(G45=Data!$T$19,P45+Data!$W$19,IF(G45=Data!$T$20,P45+Data!$W$20,IF(G45=Data!$T$21,P45+Data!$W$21,IF(G45= Data!$T$22,P45+Data!$W$22,IF(G45= Data!$T$23,P45+Data!$W$23,IF(G45= Data!$T$24,P45+Data!$W$24,IF(G45= Data!$T$25,P45+Data!$W$25,IF(G45= Data!$T$26,P45+Data!$W$26,IF(G45= Data!$T$27,P45+Data!$W$27)))))))))))))))))))))))</f>
        <v/>
      </c>
      <c r="U45" s="315" t="str">
        <f t="shared" si="1"/>
        <v/>
      </c>
      <c r="V45" s="122">
        <f t="shared" si="2"/>
        <v>0</v>
      </c>
      <c r="W45" s="122">
        <f t="shared" si="3"/>
        <v>0</v>
      </c>
      <c r="X45" s="122">
        <f t="shared" si="4"/>
        <v>0</v>
      </c>
      <c r="Y45" s="122">
        <f t="shared" si="5"/>
        <v>0</v>
      </c>
      <c r="Z45" s="122">
        <f t="shared" si="6"/>
        <v>0</v>
      </c>
      <c r="AA45" s="177">
        <f t="shared" si="9"/>
        <v>0</v>
      </c>
      <c r="AB45" s="183"/>
      <c r="AC45" s="264" t="str">
        <f t="shared" si="10"/>
        <v/>
      </c>
      <c r="AD45" s="96"/>
    </row>
    <row r="46" spans="1:33" ht="19.149999999999999" customHeight="1" thickBot="1" x14ac:dyDescent="0.25">
      <c r="A46" s="137">
        <f t="shared" si="7"/>
        <v>0</v>
      </c>
      <c r="B46" s="137">
        <f t="shared" si="0"/>
        <v>0</v>
      </c>
      <c r="C46" s="138">
        <f t="shared" si="8"/>
        <v>0</v>
      </c>
      <c r="D46" s="139"/>
      <c r="E46" s="352">
        <v>8</v>
      </c>
      <c r="F46" s="353"/>
      <c r="G46" s="160"/>
      <c r="H46" s="170"/>
      <c r="I46" s="354"/>
      <c r="J46" s="355"/>
      <c r="K46" s="166"/>
      <c r="L46" s="259"/>
      <c r="M46" s="164"/>
      <c r="N46" s="259"/>
      <c r="O46" s="164"/>
      <c r="P46" s="260"/>
      <c r="Q46" s="260"/>
      <c r="R46" s="152"/>
      <c r="S46" s="280" t="str">
        <f>IF(G46=0,"",IF(G46=Data!$T$7,Data!$V$7&amp;" uger",IF(G46=Data!$T$8,Data!$V$8&amp;" uger",IF(G46=Data!$T$9,Data!$V$9&amp;" uger",IF(G46=Data!$T$10,Data!$V$10&amp;" uger",IF(G46=Data!$T$11,Data!$V$11&amp;" uger",IF(G46=Data!$T$12,Data!$V$12&amp;" uger",IF(G46=Data!$T$13,Data!$V$13&amp;" uger",IF(G46=Data!$T$14,Data!$V$14&amp;" uger", IF(G46=Data!$T$15,Data!$V$15&amp;" uger", IF(G46=Data!$T$16,Data!$V$16&amp;" uger",IF(G46=Data!$T$17,Data!$V$17&amp;" uger",IF(G46=Data!$T$18,Data!$V$18&amp;" uger",IF(G46=Data!$T$19,Data!$V$19&amp;" uger",IF(G46=Data!$T$20,Data!$V$20&amp;" uger",IF(G46=Data!$T$21,Data!$V$21&amp;" uger",IF(G46=Data!$T$22,Data!$V$22&amp;" uger",IF(G46=Data!$T$23,Data!$V$23&amp;" uger",IF(G46=Data!$T$24,Data!$V$24&amp;" uger",IF(G46=Data!$T$25,Data!$V$25&amp;" uger",IF(G46=Data!$T$26,Data!$V$26&amp;" uger",IF(G46=Data!$T$27,Data!$V$27&amp;" uger"))))))))))))))))))))))</f>
        <v/>
      </c>
      <c r="T46" s="153" t="str">
        <f>IF(G46=0,"",IF(P46=0,"",IF(G46=Data!$T$7,P46+Data!$W$7,IF(G46=Data!$T$8,P46+Data!$W$8,IF(G46=Data!$T$9,P46+Data!$W$9,IF(G46=Data!$T$10,P46+Data!$W$10,IF(G46=Data!$T$11,P46+Data!$W$11,IF(G46=Data!$T$12,P46+Data!$W$12,IF(G46=Data!$T$13,P46+Data!$W$13,IF(G46=Data!$T$14,P46+Data!$W$14,IF(G46=Data!$T$15,P46+Data!$W$15,IF(G46=Data!$T$16,P46+Data!$W$16,IF(G46=Data!$T$17,P46+Data!$W$17,IF(G46=Data!$T$18,P46+Data!$W$18,IF(G46=Data!$T$19,P46+Data!$W$19,IF(G46=Data!$T$20,P46+Data!$W$20,IF(G46=Data!$T$21,P46+Data!$W$21,IF(G46= Data!$T$22,P46+Data!$W$22,IF(G46= Data!$T$23,P46+Data!$W$23,IF(G46= Data!$T$24,P46+Data!$W$24,IF(G46= Data!$T$25,P46+Data!$W$25,IF(G46= Data!$T$26,P46+Data!$W$26,IF(G46= Data!$T$27,P46+Data!$W$27)))))))))))))))))))))))</f>
        <v/>
      </c>
      <c r="U46" s="315" t="str">
        <f t="shared" si="1"/>
        <v/>
      </c>
      <c r="V46" s="122">
        <f t="shared" si="2"/>
        <v>0</v>
      </c>
      <c r="W46" s="122">
        <f t="shared" si="3"/>
        <v>0</v>
      </c>
      <c r="X46" s="122">
        <f t="shared" si="4"/>
        <v>0</v>
      </c>
      <c r="Y46" s="122">
        <f t="shared" si="5"/>
        <v>0</v>
      </c>
      <c r="Z46" s="122">
        <f t="shared" si="6"/>
        <v>0</v>
      </c>
      <c r="AA46" s="177">
        <f t="shared" si="9"/>
        <v>0</v>
      </c>
      <c r="AB46" s="183"/>
      <c r="AC46" s="264" t="str">
        <f t="shared" si="10"/>
        <v/>
      </c>
      <c r="AD46" s="96"/>
    </row>
    <row r="47" spans="1:33" ht="19.149999999999999" customHeight="1" thickBot="1" x14ac:dyDescent="0.25">
      <c r="A47" s="137">
        <f t="shared" si="7"/>
        <v>0</v>
      </c>
      <c r="B47" s="137">
        <f t="shared" si="0"/>
        <v>0</v>
      </c>
      <c r="C47" s="138">
        <f t="shared" si="8"/>
        <v>0</v>
      </c>
      <c r="D47" s="139"/>
      <c r="E47" s="352">
        <v>9</v>
      </c>
      <c r="F47" s="353"/>
      <c r="G47" s="160"/>
      <c r="H47" s="170"/>
      <c r="I47" s="354"/>
      <c r="J47" s="355"/>
      <c r="K47" s="166"/>
      <c r="L47" s="259"/>
      <c r="M47" s="164"/>
      <c r="N47" s="259"/>
      <c r="O47" s="164"/>
      <c r="P47" s="260"/>
      <c r="Q47" s="260"/>
      <c r="R47" s="152"/>
      <c r="S47" s="280" t="str">
        <f>IF(G47=0,"",IF(G47=Data!$T$7,Data!$V$7&amp;" uger",IF(G47=Data!$T$8,Data!$V$8&amp;" uger",IF(G47=Data!$T$9,Data!$V$9&amp;" uger",IF(G47=Data!$T$10,Data!$V$10&amp;" uger",IF(G47=Data!$T$11,Data!$V$11&amp;" uger",IF(G47=Data!$T$12,Data!$V$12&amp;" uger",IF(G47=Data!$T$13,Data!$V$13&amp;" uger",IF(G47=Data!$T$14,Data!$V$14&amp;" uger", IF(G47=Data!$T$15,Data!$V$15&amp;" uger", IF(G47=Data!$T$16,Data!$V$16&amp;" uger",IF(G47=Data!$T$17,Data!$V$17&amp;" uger",IF(G47=Data!$T$18,Data!$V$18&amp;" uger",IF(G47=Data!$T$19,Data!$V$19&amp;" uger",IF(G47=Data!$T$20,Data!$V$20&amp;" uger",IF(G47=Data!$T$21,Data!$V$21&amp;" uger",IF(G47=Data!$T$22,Data!$V$22&amp;" uger",IF(G47=Data!$T$23,Data!$V$23&amp;" uger",IF(G47=Data!$T$24,Data!$V$24&amp;" uger",IF(G47=Data!$T$25,Data!$V$25&amp;" uger",IF(G47=Data!$T$26,Data!$V$26&amp;" uger",IF(G47=Data!$T$27,Data!$V$27&amp;" uger"))))))))))))))))))))))</f>
        <v/>
      </c>
      <c r="T47" s="153" t="str">
        <f>IF(G47=0,"",IF(P47=0,"",IF(G47=Data!$T$7,P47+Data!$W$7,IF(G47=Data!$T$8,P47+Data!$W$8,IF(G47=Data!$T$9,P47+Data!$W$9,IF(G47=Data!$T$10,P47+Data!$W$10,IF(G47=Data!$T$11,P47+Data!$W$11,IF(G47=Data!$T$12,P47+Data!$W$12,IF(G47=Data!$T$13,P47+Data!$W$13,IF(G47=Data!$T$14,P47+Data!$W$14,IF(G47=Data!$T$15,P47+Data!$W$15,IF(G47=Data!$T$16,P47+Data!$W$16,IF(G47=Data!$T$17,P47+Data!$W$17,IF(G47=Data!$T$18,P47+Data!$W$18,IF(G47=Data!$T$19,P47+Data!$W$19,IF(G47=Data!$T$20,P47+Data!$W$20,IF(G47=Data!$T$21,P47+Data!$W$21,IF(G47= Data!$T$22,P47+Data!$W$22,IF(G47= Data!$T$23,P47+Data!$W$23,IF(G47= Data!$T$24,P47+Data!$W$24,IF(G47= Data!$T$25,P47+Data!$W$25,IF(G47= Data!$T$26,P47+Data!$W$26,IF(G47= Data!$T$27,P47+Data!$W$27)))))))))))))))))))))))</f>
        <v/>
      </c>
      <c r="U47" s="315" t="str">
        <f t="shared" si="1"/>
        <v/>
      </c>
      <c r="V47" s="122">
        <f t="shared" si="2"/>
        <v>0</v>
      </c>
      <c r="W47" s="122">
        <f t="shared" si="3"/>
        <v>0</v>
      </c>
      <c r="X47" s="122">
        <f t="shared" si="4"/>
        <v>0</v>
      </c>
      <c r="Y47" s="122">
        <f t="shared" si="5"/>
        <v>0</v>
      </c>
      <c r="Z47" s="122">
        <f t="shared" si="6"/>
        <v>0</v>
      </c>
      <c r="AA47" s="177">
        <f t="shared" si="9"/>
        <v>0</v>
      </c>
      <c r="AB47" s="183"/>
      <c r="AC47" s="264" t="str">
        <f t="shared" si="10"/>
        <v/>
      </c>
      <c r="AD47" s="96"/>
    </row>
    <row r="48" spans="1:33" ht="19.149999999999999" customHeight="1" thickBot="1" x14ac:dyDescent="0.25">
      <c r="A48" s="137">
        <f t="shared" si="7"/>
        <v>0</v>
      </c>
      <c r="B48" s="137">
        <f t="shared" si="0"/>
        <v>0</v>
      </c>
      <c r="C48" s="138">
        <f t="shared" si="8"/>
        <v>0</v>
      </c>
      <c r="D48" s="139"/>
      <c r="E48" s="352">
        <v>10</v>
      </c>
      <c r="F48" s="353"/>
      <c r="G48" s="160"/>
      <c r="H48" s="170"/>
      <c r="I48" s="354"/>
      <c r="J48" s="355"/>
      <c r="K48" s="166"/>
      <c r="L48" s="259"/>
      <c r="M48" s="164"/>
      <c r="N48" s="259"/>
      <c r="O48" s="164"/>
      <c r="P48" s="260"/>
      <c r="Q48" s="260"/>
      <c r="R48" s="152"/>
      <c r="S48" s="280" t="str">
        <f>IF(G48=0,"",IF(G48=Data!$T$7,Data!$V$7&amp;" uger",IF(G48=Data!$T$8,Data!$V$8&amp;" uger",IF(G48=Data!$T$9,Data!$V$9&amp;" uger",IF(G48=Data!$T$10,Data!$V$10&amp;" uger",IF(G48=Data!$T$11,Data!$V$11&amp;" uger",IF(G48=Data!$T$12,Data!$V$12&amp;" uger",IF(G48=Data!$T$13,Data!$V$13&amp;" uger",IF(G48=Data!$T$14,Data!$V$14&amp;" uger", IF(G48=Data!$T$15,Data!$V$15&amp;" uger", IF(G48=Data!$T$16,Data!$V$16&amp;" uger",IF(G48=Data!$T$17,Data!$V$17&amp;" uger",IF(G48=Data!$T$18,Data!$V$18&amp;" uger",IF(G48=Data!$T$19,Data!$V$19&amp;" uger",IF(G48=Data!$T$20,Data!$V$20&amp;" uger",IF(G48=Data!$T$21,Data!$V$21&amp;" uger",IF(G48=Data!$T$22,Data!$V$22&amp;" uger",IF(G48=Data!$T$23,Data!$V$23&amp;" uger",IF(G48=Data!$T$24,Data!$V$24&amp;" uger",IF(G48=Data!$T$25,Data!$V$25&amp;" uger",IF(G48=Data!$T$26,Data!$V$26&amp;" uger",IF(G48=Data!$T$27,Data!$V$27&amp;" uger"))))))))))))))))))))))</f>
        <v/>
      </c>
      <c r="T48" s="153" t="str">
        <f>IF(G48=0,"",IF(P48=0,"",IF(G48=Data!$T$7,P48+Data!$W$7,IF(G48=Data!$T$8,P48+Data!$W$8,IF(G48=Data!$T$9,P48+Data!$W$9,IF(G48=Data!$T$10,P48+Data!$W$10,IF(G48=Data!$T$11,P48+Data!$W$11,IF(G48=Data!$T$12,P48+Data!$W$12,IF(G48=Data!$T$13,P48+Data!$W$13,IF(G48=Data!$T$14,P48+Data!$W$14,IF(G48=Data!$T$15,P48+Data!$W$15,IF(G48=Data!$T$16,P48+Data!$W$16,IF(G48=Data!$T$17,P48+Data!$W$17,IF(G48=Data!$T$18,P48+Data!$W$18,IF(G48=Data!$T$19,P48+Data!$W$19,IF(G48=Data!$T$20,P48+Data!$W$20,IF(G48=Data!$T$21,P48+Data!$W$21,IF(G48= Data!$T$22,P48+Data!$W$22,IF(G48= Data!$T$23,P48+Data!$W$23,IF(G48= Data!$T$24,P48+Data!$W$24,IF(G48= Data!$T$25,P48+Data!$W$25,IF(G48= Data!$T$26,P48+Data!$W$26,IF(G48= Data!$T$27,P48+Data!$W$27)))))))))))))))))))))))</f>
        <v/>
      </c>
      <c r="U48" s="315" t="str">
        <f t="shared" si="1"/>
        <v/>
      </c>
      <c r="V48" s="122">
        <f t="shared" si="2"/>
        <v>0</v>
      </c>
      <c r="W48" s="122">
        <f t="shared" si="3"/>
        <v>0</v>
      </c>
      <c r="X48" s="122">
        <f t="shared" si="4"/>
        <v>0</v>
      </c>
      <c r="Y48" s="122">
        <f t="shared" si="5"/>
        <v>0</v>
      </c>
      <c r="Z48" s="122">
        <f t="shared" si="6"/>
        <v>0</v>
      </c>
      <c r="AA48" s="177">
        <f t="shared" si="9"/>
        <v>0</v>
      </c>
      <c r="AB48" s="183"/>
      <c r="AC48" s="264" t="str">
        <f t="shared" si="10"/>
        <v/>
      </c>
      <c r="AD48" s="96"/>
    </row>
    <row r="49" spans="1:30" ht="19.149999999999999" customHeight="1" thickBot="1" x14ac:dyDescent="0.25">
      <c r="A49" s="137">
        <f t="shared" si="7"/>
        <v>0</v>
      </c>
      <c r="B49" s="137">
        <f t="shared" si="0"/>
        <v>0</v>
      </c>
      <c r="C49" s="138">
        <f t="shared" si="8"/>
        <v>0</v>
      </c>
      <c r="D49" s="139"/>
      <c r="E49" s="352">
        <v>11</v>
      </c>
      <c r="F49" s="353"/>
      <c r="G49" s="160"/>
      <c r="H49" s="170"/>
      <c r="I49" s="354"/>
      <c r="J49" s="355"/>
      <c r="K49" s="166"/>
      <c r="L49" s="259"/>
      <c r="M49" s="164"/>
      <c r="N49" s="259"/>
      <c r="O49" s="164"/>
      <c r="P49" s="260"/>
      <c r="Q49" s="260"/>
      <c r="R49" s="152"/>
      <c r="S49" s="280" t="str">
        <f>IF(G49=0,"",IF(G49=Data!$T$7,Data!$V$7&amp;" uger",IF(G49=Data!$T$8,Data!$V$8&amp;" uger",IF(G49=Data!$T$9,Data!$V$9&amp;" uger",IF(G49=Data!$T$10,Data!$V$10&amp;" uger",IF(G49=Data!$T$11,Data!$V$11&amp;" uger",IF(G49=Data!$T$12,Data!$V$12&amp;" uger",IF(G49=Data!$T$13,Data!$V$13&amp;" uger",IF(G49=Data!$T$14,Data!$V$14&amp;" uger", IF(G49=Data!$T$15,Data!$V$15&amp;" uger", IF(G49=Data!$T$16,Data!$V$16&amp;" uger",IF(G49=Data!$T$17,Data!$V$17&amp;" uger",IF(G49=Data!$T$18,Data!$V$18&amp;" uger",IF(G49=Data!$T$19,Data!$V$19&amp;" uger",IF(G49=Data!$T$20,Data!$V$20&amp;" uger",IF(G49=Data!$T$21,Data!$V$21&amp;" uger",IF(G49=Data!$T$22,Data!$V$22&amp;" uger",IF(G49=Data!$T$23,Data!$V$23&amp;" uger",IF(G49=Data!$T$24,Data!$V$24&amp;" uger",IF(G49=Data!$T$25,Data!$V$25&amp;" uger",IF(G49=Data!$T$26,Data!$V$26&amp;" uger",IF(G49=Data!$T$27,Data!$V$27&amp;" uger"))))))))))))))))))))))</f>
        <v/>
      </c>
      <c r="T49" s="153" t="str">
        <f>IF(G49=0,"",IF(P49=0,"",IF(G49=Data!$T$7,P49+Data!$W$7,IF(G49=Data!$T$8,P49+Data!$W$8,IF(G49=Data!$T$9,P49+Data!$W$9,IF(G49=Data!$T$10,P49+Data!$W$10,IF(G49=Data!$T$11,P49+Data!$W$11,IF(G49=Data!$T$12,P49+Data!$W$12,IF(G49=Data!$T$13,P49+Data!$W$13,IF(G49=Data!$T$14,P49+Data!$W$14,IF(G49=Data!$T$15,P49+Data!$W$15,IF(G49=Data!$T$16,P49+Data!$W$16,IF(G49=Data!$T$17,P49+Data!$W$17,IF(G49=Data!$T$18,P49+Data!$W$18,IF(G49=Data!$T$19,P49+Data!$W$19,IF(G49=Data!$T$20,P49+Data!$W$20,IF(G49=Data!$T$21,P49+Data!$W$21,IF(G49= Data!$T$22,P49+Data!$W$22,IF(G49= Data!$T$23,P49+Data!$W$23,IF(G49= Data!$T$24,P49+Data!$W$24,IF(G49= Data!$T$25,P49+Data!$W$25,IF(G49= Data!$T$26,P49+Data!$W$26,IF(G49= Data!$T$27,P49+Data!$W$27)))))))))))))))))))))))</f>
        <v/>
      </c>
      <c r="U49" s="315" t="str">
        <f t="shared" si="1"/>
        <v/>
      </c>
      <c r="V49" s="122">
        <f t="shared" si="2"/>
        <v>0</v>
      </c>
      <c r="W49" s="122">
        <f t="shared" si="3"/>
        <v>0</v>
      </c>
      <c r="X49" s="122">
        <f t="shared" si="4"/>
        <v>0</v>
      </c>
      <c r="Y49" s="122">
        <f t="shared" si="5"/>
        <v>0</v>
      </c>
      <c r="Z49" s="122">
        <f t="shared" si="6"/>
        <v>0</v>
      </c>
      <c r="AA49" s="177">
        <f t="shared" si="9"/>
        <v>0</v>
      </c>
      <c r="AB49" s="183"/>
      <c r="AC49" s="264" t="str">
        <f t="shared" si="10"/>
        <v/>
      </c>
      <c r="AD49" s="96"/>
    </row>
    <row r="50" spans="1:30" ht="19.149999999999999" customHeight="1" thickBot="1" x14ac:dyDescent="0.25">
      <c r="A50" s="137">
        <f t="shared" si="7"/>
        <v>0</v>
      </c>
      <c r="B50" s="137">
        <f t="shared" si="0"/>
        <v>0</v>
      </c>
      <c r="C50" s="138">
        <f t="shared" si="8"/>
        <v>0</v>
      </c>
      <c r="D50" s="139"/>
      <c r="E50" s="352">
        <v>12</v>
      </c>
      <c r="F50" s="353"/>
      <c r="G50" s="160"/>
      <c r="H50" s="170"/>
      <c r="I50" s="354"/>
      <c r="J50" s="355"/>
      <c r="K50" s="166"/>
      <c r="L50" s="259"/>
      <c r="M50" s="164"/>
      <c r="N50" s="259"/>
      <c r="O50" s="164"/>
      <c r="P50" s="260"/>
      <c r="Q50" s="260"/>
      <c r="R50" s="152"/>
      <c r="S50" s="280" t="str">
        <f>IF(G50=0,"",IF(G50=Data!$T$7,Data!$V$7&amp;" uger",IF(G50=Data!$T$8,Data!$V$8&amp;" uger",IF(G50=Data!$T$9,Data!$V$9&amp;" uger",IF(G50=Data!$T$10,Data!$V$10&amp;" uger",IF(G50=Data!$T$11,Data!$V$11&amp;" uger",IF(G50=Data!$T$12,Data!$V$12&amp;" uger",IF(G50=Data!$T$13,Data!$V$13&amp;" uger",IF(G50=Data!$T$14,Data!$V$14&amp;" uger", IF(G50=Data!$T$15,Data!$V$15&amp;" uger", IF(G50=Data!$T$16,Data!$V$16&amp;" uger",IF(G50=Data!$T$17,Data!$V$17&amp;" uger",IF(G50=Data!$T$18,Data!$V$18&amp;" uger",IF(G50=Data!$T$19,Data!$V$19&amp;" uger",IF(G50=Data!$T$20,Data!$V$20&amp;" uger",IF(G50=Data!$T$21,Data!$V$21&amp;" uger",IF(G50=Data!$T$22,Data!$V$22&amp;" uger",IF(G50=Data!$T$23,Data!$V$23&amp;" uger",IF(G50=Data!$T$24,Data!$V$24&amp;" uger",IF(G50=Data!$T$25,Data!$V$25&amp;" uger",IF(G50=Data!$T$26,Data!$V$26&amp;" uger",IF(G50=Data!$T$27,Data!$V$27&amp;" uger"))))))))))))))))))))))</f>
        <v/>
      </c>
      <c r="T50" s="153" t="str">
        <f>IF(G50=0,"",IF(P50=0,"",IF(G50=Data!$T$7,P50+Data!$W$7,IF(G50=Data!$T$8,P50+Data!$W$8,IF(G50=Data!$T$9,P50+Data!$W$9,IF(G50=Data!$T$10,P50+Data!$W$10,IF(G50=Data!$T$11,P50+Data!$W$11,IF(G50=Data!$T$12,P50+Data!$W$12,IF(G50=Data!$T$13,P50+Data!$W$13,IF(G50=Data!$T$14,P50+Data!$W$14,IF(G50=Data!$T$15,P50+Data!$W$15,IF(G50=Data!$T$16,P50+Data!$W$16,IF(G50=Data!$T$17,P50+Data!$W$17,IF(G50=Data!$T$18,P50+Data!$W$18,IF(G50=Data!$T$19,P50+Data!$W$19,IF(G50=Data!$T$20,P50+Data!$W$20,IF(G50=Data!$T$21,P50+Data!$W$21,IF(G50= Data!$T$22,P50+Data!$W$22,IF(G50= Data!$T$23,P50+Data!$W$23,IF(G50= Data!$T$24,P50+Data!$W$24,IF(G50= Data!$T$25,P50+Data!$W$25,IF(G50= Data!$T$26,P50+Data!$W$26,IF(G50= Data!$T$27,P50+Data!$W$27)))))))))))))))))))))))</f>
        <v/>
      </c>
      <c r="U50" s="315" t="str">
        <f t="shared" si="1"/>
        <v/>
      </c>
      <c r="V50" s="122">
        <f t="shared" si="2"/>
        <v>0</v>
      </c>
      <c r="W50" s="122">
        <f t="shared" si="3"/>
        <v>0</v>
      </c>
      <c r="X50" s="122">
        <f t="shared" si="4"/>
        <v>0</v>
      </c>
      <c r="Y50" s="122">
        <f t="shared" si="5"/>
        <v>0</v>
      </c>
      <c r="Z50" s="122">
        <f t="shared" si="6"/>
        <v>0</v>
      </c>
      <c r="AA50" s="177">
        <f t="shared" si="9"/>
        <v>0</v>
      </c>
      <c r="AB50" s="183"/>
      <c r="AC50" s="264" t="str">
        <f t="shared" si="10"/>
        <v/>
      </c>
      <c r="AD50" s="96"/>
    </row>
    <row r="51" spans="1:30" ht="19.149999999999999" customHeight="1" thickBot="1" x14ac:dyDescent="0.25">
      <c r="A51" s="137">
        <f t="shared" si="7"/>
        <v>0</v>
      </c>
      <c r="B51" s="137">
        <f t="shared" si="0"/>
        <v>0</v>
      </c>
      <c r="C51" s="138">
        <f t="shared" si="8"/>
        <v>0</v>
      </c>
      <c r="D51" s="139"/>
      <c r="E51" s="352">
        <v>13</v>
      </c>
      <c r="F51" s="353"/>
      <c r="G51" s="160"/>
      <c r="H51" s="170"/>
      <c r="I51" s="354"/>
      <c r="J51" s="355"/>
      <c r="K51" s="166"/>
      <c r="L51" s="259"/>
      <c r="M51" s="164"/>
      <c r="N51" s="259"/>
      <c r="O51" s="164"/>
      <c r="P51" s="260"/>
      <c r="Q51" s="260"/>
      <c r="R51" s="152"/>
      <c r="S51" s="280" t="str">
        <f>IF(G51=0,"",IF(G51=Data!$T$7,Data!$V$7&amp;" uger",IF(G51=Data!$T$8,Data!$V$8&amp;" uger",IF(G51=Data!$T$9,Data!$V$9&amp;" uger",IF(G51=Data!$T$10,Data!$V$10&amp;" uger",IF(G51=Data!$T$11,Data!$V$11&amp;" uger",IF(G51=Data!$T$12,Data!$V$12&amp;" uger",IF(G51=Data!$T$13,Data!$V$13&amp;" uger",IF(G51=Data!$T$14,Data!$V$14&amp;" uger", IF(G51=Data!$T$15,Data!$V$15&amp;" uger", IF(G51=Data!$T$16,Data!$V$16&amp;" uger",IF(G51=Data!$T$17,Data!$V$17&amp;" uger",IF(G51=Data!$T$18,Data!$V$18&amp;" uger",IF(G51=Data!$T$19,Data!$V$19&amp;" uger",IF(G51=Data!$T$20,Data!$V$20&amp;" uger",IF(G51=Data!$T$21,Data!$V$21&amp;" uger",IF(G51=Data!$T$22,Data!$V$22&amp;" uger",IF(G51=Data!$T$23,Data!$V$23&amp;" uger",IF(G51=Data!$T$24,Data!$V$24&amp;" uger",IF(G51=Data!$T$25,Data!$V$25&amp;" uger",IF(G51=Data!$T$26,Data!$V$26&amp;" uger",IF(G51=Data!$T$27,Data!$V$27&amp;" uger"))))))))))))))))))))))</f>
        <v/>
      </c>
      <c r="T51" s="153" t="str">
        <f>IF(G51=0,"",IF(P51=0,"",IF(G51=Data!$T$7,P51+Data!$W$7,IF(G51=Data!$T$8,P51+Data!$W$8,IF(G51=Data!$T$9,P51+Data!$W$9,IF(G51=Data!$T$10,P51+Data!$W$10,IF(G51=Data!$T$11,P51+Data!$W$11,IF(G51=Data!$T$12,P51+Data!$W$12,IF(G51=Data!$T$13,P51+Data!$W$13,IF(G51=Data!$T$14,P51+Data!$W$14,IF(G51=Data!$T$15,P51+Data!$W$15,IF(G51=Data!$T$16,P51+Data!$W$16,IF(G51=Data!$T$17,P51+Data!$W$17,IF(G51=Data!$T$18,P51+Data!$W$18,IF(G51=Data!$T$19,P51+Data!$W$19,IF(G51=Data!$T$20,P51+Data!$W$20,IF(G51=Data!$T$21,P51+Data!$W$21,IF(G51= Data!$T$22,P51+Data!$W$22,IF(G51= Data!$T$23,P51+Data!$W$23,IF(G51= Data!$T$24,P51+Data!$W$24,IF(G51= Data!$T$25,P51+Data!$W$25,IF(G51= Data!$T$26,P51+Data!$W$26,IF(G51= Data!$T$27,P51+Data!$W$27)))))))))))))))))))))))</f>
        <v/>
      </c>
      <c r="U51" s="315" t="str">
        <f t="shared" si="1"/>
        <v/>
      </c>
      <c r="V51" s="122">
        <f t="shared" si="2"/>
        <v>0</v>
      </c>
      <c r="W51" s="122">
        <f t="shared" si="3"/>
        <v>0</v>
      </c>
      <c r="X51" s="122">
        <f t="shared" si="4"/>
        <v>0</v>
      </c>
      <c r="Y51" s="122">
        <f t="shared" si="5"/>
        <v>0</v>
      </c>
      <c r="Z51" s="122">
        <f t="shared" si="6"/>
        <v>0</v>
      </c>
      <c r="AA51" s="177">
        <f t="shared" si="9"/>
        <v>0</v>
      </c>
      <c r="AB51" s="183"/>
      <c r="AC51" s="264" t="str">
        <f t="shared" si="10"/>
        <v/>
      </c>
      <c r="AD51" s="96"/>
    </row>
    <row r="52" spans="1:30" ht="19.149999999999999" customHeight="1" thickBot="1" x14ac:dyDescent="0.25">
      <c r="A52" s="137">
        <f t="shared" si="7"/>
        <v>0</v>
      </c>
      <c r="B52" s="137">
        <f t="shared" si="0"/>
        <v>0</v>
      </c>
      <c r="C52" s="138">
        <f t="shared" si="8"/>
        <v>0</v>
      </c>
      <c r="D52" s="139"/>
      <c r="E52" s="352">
        <v>14</v>
      </c>
      <c r="F52" s="353"/>
      <c r="G52" s="160"/>
      <c r="H52" s="170"/>
      <c r="I52" s="354"/>
      <c r="J52" s="355"/>
      <c r="K52" s="166"/>
      <c r="L52" s="259"/>
      <c r="M52" s="164"/>
      <c r="N52" s="259"/>
      <c r="O52" s="164"/>
      <c r="P52" s="260"/>
      <c r="Q52" s="260"/>
      <c r="R52" s="152"/>
      <c r="S52" s="280" t="str">
        <f>IF(G52=0,"",IF(G52=Data!$T$7,Data!$V$7&amp;" uger",IF(G52=Data!$T$8,Data!$V$8&amp;" uger",IF(G52=Data!$T$9,Data!$V$9&amp;" uger",IF(G52=Data!$T$10,Data!$V$10&amp;" uger",IF(G52=Data!$T$11,Data!$V$11&amp;" uger",IF(G52=Data!$T$12,Data!$V$12&amp;" uger",IF(G52=Data!$T$13,Data!$V$13&amp;" uger",IF(G52=Data!$T$14,Data!$V$14&amp;" uger", IF(G52=Data!$T$15,Data!$V$15&amp;" uger", IF(G52=Data!$T$16,Data!$V$16&amp;" uger",IF(G52=Data!$T$17,Data!$V$17&amp;" uger",IF(G52=Data!$T$18,Data!$V$18&amp;" uger",IF(G52=Data!$T$19,Data!$V$19&amp;" uger",IF(G52=Data!$T$20,Data!$V$20&amp;" uger",IF(G52=Data!$T$21,Data!$V$21&amp;" uger",IF(G52=Data!$T$22,Data!$V$22&amp;" uger",IF(G52=Data!$T$23,Data!$V$23&amp;" uger",IF(G52=Data!$T$24,Data!$V$24&amp;" uger",IF(G52=Data!$T$25,Data!$V$25&amp;" uger",IF(G52=Data!$T$26,Data!$V$26&amp;" uger",IF(G52=Data!$T$27,Data!$V$27&amp;" uger"))))))))))))))))))))))</f>
        <v/>
      </c>
      <c r="T52" s="153" t="str">
        <f>IF(G52=0,"",IF(P52=0,"",IF(G52=Data!$T$7,P52+Data!$W$7,IF(G52=Data!$T$8,P52+Data!$W$8,IF(G52=Data!$T$9,P52+Data!$W$9,IF(G52=Data!$T$10,P52+Data!$W$10,IF(G52=Data!$T$11,P52+Data!$W$11,IF(G52=Data!$T$12,P52+Data!$W$12,IF(G52=Data!$T$13,P52+Data!$W$13,IF(G52=Data!$T$14,P52+Data!$W$14,IF(G52=Data!$T$15,P52+Data!$W$15,IF(G52=Data!$T$16,P52+Data!$W$16,IF(G52=Data!$T$17,P52+Data!$W$17,IF(G52=Data!$T$18,P52+Data!$W$18,IF(G52=Data!$T$19,P52+Data!$W$19,IF(G52=Data!$T$20,P52+Data!$W$20,IF(G52=Data!$T$21,P52+Data!$W$21,IF(G52= Data!$T$22,P52+Data!$W$22,IF(G52= Data!$T$23,P52+Data!$W$23,IF(G52= Data!$T$24,P52+Data!$W$24,IF(G52= Data!$T$25,P52+Data!$W$25,IF(G52= Data!$T$26,P52+Data!$W$26,IF(G52= Data!$T$27,P52+Data!$W$27)))))))))))))))))))))))</f>
        <v/>
      </c>
      <c r="U52" s="315" t="str">
        <f t="shared" si="1"/>
        <v/>
      </c>
      <c r="V52" s="122">
        <f t="shared" si="2"/>
        <v>0</v>
      </c>
      <c r="W52" s="122">
        <f t="shared" si="3"/>
        <v>0</v>
      </c>
      <c r="X52" s="122">
        <f t="shared" si="4"/>
        <v>0</v>
      </c>
      <c r="Y52" s="122">
        <f t="shared" si="5"/>
        <v>0</v>
      </c>
      <c r="Z52" s="122">
        <f t="shared" si="6"/>
        <v>0</v>
      </c>
      <c r="AA52" s="177">
        <f t="shared" si="9"/>
        <v>0</v>
      </c>
      <c r="AB52" s="183"/>
      <c r="AC52" s="264" t="str">
        <f t="shared" si="10"/>
        <v/>
      </c>
      <c r="AD52" s="96"/>
    </row>
    <row r="53" spans="1:30" ht="19.149999999999999" customHeight="1" thickBot="1" x14ac:dyDescent="0.25">
      <c r="A53" s="137">
        <f t="shared" si="7"/>
        <v>0</v>
      </c>
      <c r="B53" s="137">
        <f t="shared" si="0"/>
        <v>0</v>
      </c>
      <c r="C53" s="138">
        <f t="shared" si="8"/>
        <v>0</v>
      </c>
      <c r="D53" s="139"/>
      <c r="E53" s="352">
        <v>15</v>
      </c>
      <c r="F53" s="353"/>
      <c r="G53" s="160"/>
      <c r="H53" s="170"/>
      <c r="I53" s="354"/>
      <c r="J53" s="355"/>
      <c r="K53" s="166"/>
      <c r="L53" s="259"/>
      <c r="M53" s="164"/>
      <c r="N53" s="259"/>
      <c r="O53" s="164"/>
      <c r="P53" s="260"/>
      <c r="Q53" s="260"/>
      <c r="R53" s="152"/>
      <c r="S53" s="280" t="str">
        <f>IF(G53=0,"",IF(G53=Data!$T$7,Data!$V$7&amp;" uger",IF(G53=Data!$T$8,Data!$V$8&amp;" uger",IF(G53=Data!$T$9,Data!$V$9&amp;" uger",IF(G53=Data!$T$10,Data!$V$10&amp;" uger",IF(G53=Data!$T$11,Data!$V$11&amp;" uger",IF(G53=Data!$T$12,Data!$V$12&amp;" uger",IF(G53=Data!$T$13,Data!$V$13&amp;" uger",IF(G53=Data!$T$14,Data!$V$14&amp;" uger", IF(G53=Data!$T$15,Data!$V$15&amp;" uger", IF(G53=Data!$T$16,Data!$V$16&amp;" uger",IF(G53=Data!$T$17,Data!$V$17&amp;" uger",IF(G53=Data!$T$18,Data!$V$18&amp;" uger",IF(G53=Data!$T$19,Data!$V$19&amp;" uger",IF(G53=Data!$T$20,Data!$V$20&amp;" uger",IF(G53=Data!$T$21,Data!$V$21&amp;" uger",IF(G53=Data!$T$22,Data!$V$22&amp;" uger",IF(G53=Data!$T$23,Data!$V$23&amp;" uger",IF(G53=Data!$T$24,Data!$V$24&amp;" uger",IF(G53=Data!$T$25,Data!$V$25&amp;" uger",IF(G53=Data!$T$26,Data!$V$26&amp;" uger",IF(G53=Data!$T$27,Data!$V$27&amp;" uger"))))))))))))))))))))))</f>
        <v/>
      </c>
      <c r="T53" s="153" t="str">
        <f>IF(G53=0,"",IF(P53=0,"",IF(G53=Data!$T$7,P53+Data!$W$7,IF(G53=Data!$T$8,P53+Data!$W$8,IF(G53=Data!$T$9,P53+Data!$W$9,IF(G53=Data!$T$10,P53+Data!$W$10,IF(G53=Data!$T$11,P53+Data!$W$11,IF(G53=Data!$T$12,P53+Data!$W$12,IF(G53=Data!$T$13,P53+Data!$W$13,IF(G53=Data!$T$14,P53+Data!$W$14,IF(G53=Data!$T$15,P53+Data!$W$15,IF(G53=Data!$T$16,P53+Data!$W$16,IF(G53=Data!$T$17,P53+Data!$W$17,IF(G53=Data!$T$18,P53+Data!$W$18,IF(G53=Data!$T$19,P53+Data!$W$19,IF(G53=Data!$T$20,P53+Data!$W$20,IF(G53=Data!$T$21,P53+Data!$W$21,IF(G53= Data!$T$22,P53+Data!$W$22,IF(G53= Data!$T$23,P53+Data!$W$23,IF(G53= Data!$T$24,P53+Data!$W$24,IF(G53= Data!$T$25,P53+Data!$W$25,IF(G53= Data!$T$26,P53+Data!$W$26,IF(G53= Data!$T$27,P53+Data!$W$27)))))))))))))))))))))))</f>
        <v/>
      </c>
      <c r="U53" s="315" t="str">
        <f t="shared" si="1"/>
        <v/>
      </c>
      <c r="V53" s="122">
        <f t="shared" si="2"/>
        <v>0</v>
      </c>
      <c r="W53" s="122">
        <f t="shared" si="3"/>
        <v>0</v>
      </c>
      <c r="X53" s="122">
        <f t="shared" si="4"/>
        <v>0</v>
      </c>
      <c r="Y53" s="122">
        <f t="shared" si="5"/>
        <v>0</v>
      </c>
      <c r="Z53" s="122">
        <f t="shared" si="6"/>
        <v>0</v>
      </c>
      <c r="AA53" s="177">
        <f t="shared" si="9"/>
        <v>0</v>
      </c>
      <c r="AB53" s="183"/>
      <c r="AC53" s="264" t="str">
        <f t="shared" si="10"/>
        <v/>
      </c>
      <c r="AD53" s="96"/>
    </row>
    <row r="54" spans="1:30" ht="19.149999999999999" customHeight="1" thickBot="1" x14ac:dyDescent="0.25">
      <c r="A54" s="137">
        <f t="shared" si="7"/>
        <v>0</v>
      </c>
      <c r="B54" s="137">
        <f t="shared" si="0"/>
        <v>0</v>
      </c>
      <c r="C54" s="138">
        <f t="shared" si="8"/>
        <v>0</v>
      </c>
      <c r="D54" s="139"/>
      <c r="E54" s="352">
        <v>16</v>
      </c>
      <c r="F54" s="353"/>
      <c r="G54" s="160"/>
      <c r="H54" s="170"/>
      <c r="I54" s="354"/>
      <c r="J54" s="355"/>
      <c r="K54" s="166"/>
      <c r="L54" s="259"/>
      <c r="M54" s="164"/>
      <c r="N54" s="259"/>
      <c r="O54" s="164"/>
      <c r="P54" s="260"/>
      <c r="Q54" s="260"/>
      <c r="R54" s="152"/>
      <c r="S54" s="280" t="str">
        <f>IF(G54=0,"",IF(G54=Data!$T$7,Data!$V$7&amp;" uger",IF(G54=Data!$T$8,Data!$V$8&amp;" uger",IF(G54=Data!$T$9,Data!$V$9&amp;" uger",IF(G54=Data!$T$10,Data!$V$10&amp;" uger",IF(G54=Data!$T$11,Data!$V$11&amp;" uger",IF(G54=Data!$T$12,Data!$V$12&amp;" uger",IF(G54=Data!$T$13,Data!$V$13&amp;" uger",IF(G54=Data!$T$14,Data!$V$14&amp;" uger", IF(G54=Data!$T$15,Data!$V$15&amp;" uger", IF(G54=Data!$T$16,Data!$V$16&amp;" uger",IF(G54=Data!$T$17,Data!$V$17&amp;" uger",IF(G54=Data!$T$18,Data!$V$18&amp;" uger",IF(G54=Data!$T$19,Data!$V$19&amp;" uger",IF(G54=Data!$T$20,Data!$V$20&amp;" uger",IF(G54=Data!$T$21,Data!$V$21&amp;" uger",IF(G54=Data!$T$22,Data!$V$22&amp;" uger",IF(G54=Data!$T$23,Data!$V$23&amp;" uger",IF(G54=Data!$T$24,Data!$V$24&amp;" uger",IF(G54=Data!$T$25,Data!$V$25&amp;" uger",IF(G54=Data!$T$26,Data!$V$26&amp;" uger",IF(G54=Data!$T$27,Data!$V$27&amp;" uger"))))))))))))))))))))))</f>
        <v/>
      </c>
      <c r="T54" s="153" t="str">
        <f>IF(G54=0,"",IF(P54=0,"",IF(G54=Data!$T$7,P54+Data!$W$7,IF(G54=Data!$T$8,P54+Data!$W$8,IF(G54=Data!$T$9,P54+Data!$W$9,IF(G54=Data!$T$10,P54+Data!$W$10,IF(G54=Data!$T$11,P54+Data!$W$11,IF(G54=Data!$T$12,P54+Data!$W$12,IF(G54=Data!$T$13,P54+Data!$W$13,IF(G54=Data!$T$14,P54+Data!$W$14,IF(G54=Data!$T$15,P54+Data!$W$15,IF(G54=Data!$T$16,P54+Data!$W$16,IF(G54=Data!$T$17,P54+Data!$W$17,IF(G54=Data!$T$18,P54+Data!$W$18,IF(G54=Data!$T$19,P54+Data!$W$19,IF(G54=Data!$T$20,P54+Data!$W$20,IF(G54=Data!$T$21,P54+Data!$W$21,IF(G54= Data!$T$22,P54+Data!$W$22,IF(G54= Data!$T$23,P54+Data!$W$23,IF(G54= Data!$T$24,P54+Data!$W$24,IF(G54= Data!$T$25,P54+Data!$W$25,IF(G54= Data!$T$26,P54+Data!$W$26,IF(G54= Data!$T$27,P54+Data!$W$27)))))))))))))))))))))))</f>
        <v/>
      </c>
      <c r="U54" s="315" t="str">
        <f t="shared" si="1"/>
        <v/>
      </c>
      <c r="V54" s="122">
        <f t="shared" si="2"/>
        <v>0</v>
      </c>
      <c r="W54" s="122">
        <f t="shared" si="3"/>
        <v>0</v>
      </c>
      <c r="X54" s="122">
        <f t="shared" si="4"/>
        <v>0</v>
      </c>
      <c r="Y54" s="122">
        <f t="shared" si="5"/>
        <v>0</v>
      </c>
      <c r="Z54" s="122">
        <f t="shared" si="6"/>
        <v>0</v>
      </c>
      <c r="AA54" s="177">
        <f t="shared" si="9"/>
        <v>0</v>
      </c>
      <c r="AB54" s="183"/>
      <c r="AC54" s="264" t="str">
        <f t="shared" si="10"/>
        <v/>
      </c>
      <c r="AD54" s="96"/>
    </row>
    <row r="55" spans="1:30" ht="19.149999999999999" customHeight="1" thickBot="1" x14ac:dyDescent="0.25">
      <c r="A55" s="137">
        <f t="shared" si="7"/>
        <v>0</v>
      </c>
      <c r="B55" s="137">
        <f t="shared" si="0"/>
        <v>0</v>
      </c>
      <c r="C55" s="138">
        <f t="shared" si="8"/>
        <v>0</v>
      </c>
      <c r="D55" s="139"/>
      <c r="E55" s="352">
        <v>17</v>
      </c>
      <c r="F55" s="353"/>
      <c r="G55" s="160"/>
      <c r="H55" s="170"/>
      <c r="I55" s="354"/>
      <c r="J55" s="355"/>
      <c r="K55" s="166"/>
      <c r="L55" s="259"/>
      <c r="M55" s="164"/>
      <c r="N55" s="259"/>
      <c r="O55" s="164"/>
      <c r="P55" s="260"/>
      <c r="Q55" s="260"/>
      <c r="R55" s="152"/>
      <c r="S55" s="280" t="str">
        <f>IF(G55=0,"",IF(G55=Data!$T$7,Data!$V$7&amp;" uger",IF(G55=Data!$T$8,Data!$V$8&amp;" uger",IF(G55=Data!$T$9,Data!$V$9&amp;" uger",IF(G55=Data!$T$10,Data!$V$10&amp;" uger",IF(G55=Data!$T$11,Data!$V$11&amp;" uger",IF(G55=Data!$T$12,Data!$V$12&amp;" uger",IF(G55=Data!$T$13,Data!$V$13&amp;" uger",IF(G55=Data!$T$14,Data!$V$14&amp;" uger", IF(G55=Data!$T$15,Data!$V$15&amp;" uger", IF(G55=Data!$T$16,Data!$V$16&amp;" uger",IF(G55=Data!$T$17,Data!$V$17&amp;" uger",IF(G55=Data!$T$18,Data!$V$18&amp;" uger",IF(G55=Data!$T$19,Data!$V$19&amp;" uger",IF(G55=Data!$T$20,Data!$V$20&amp;" uger",IF(G55=Data!$T$21,Data!$V$21&amp;" uger",IF(G55=Data!$T$22,Data!$V$22&amp;" uger",IF(G55=Data!$T$23,Data!$V$23&amp;" uger",IF(G55=Data!$T$24,Data!$V$24&amp;" uger",IF(G55=Data!$T$25,Data!$V$25&amp;" uger",IF(G55=Data!$T$26,Data!$V$26&amp;" uger",IF(G55=Data!$T$27,Data!$V$27&amp;" uger"))))))))))))))))))))))</f>
        <v/>
      </c>
      <c r="T55" s="153" t="str">
        <f>IF(G55=0,"",IF(P55=0,"",IF(G55=Data!$T$7,P55+Data!$W$7,IF(G55=Data!$T$8,P55+Data!$W$8,IF(G55=Data!$T$9,P55+Data!$W$9,IF(G55=Data!$T$10,P55+Data!$W$10,IF(G55=Data!$T$11,P55+Data!$W$11,IF(G55=Data!$T$12,P55+Data!$W$12,IF(G55=Data!$T$13,P55+Data!$W$13,IF(G55=Data!$T$14,P55+Data!$W$14,IF(G55=Data!$T$15,P55+Data!$W$15,IF(G55=Data!$T$16,P55+Data!$W$16,IF(G55=Data!$T$17,P55+Data!$W$17,IF(G55=Data!$T$18,P55+Data!$W$18,IF(G55=Data!$T$19,P55+Data!$W$19,IF(G55=Data!$T$20,P55+Data!$W$20,IF(G55=Data!$T$21,P55+Data!$W$21,IF(G55= Data!$T$22,P55+Data!$W$22,IF(G55= Data!$T$23,P55+Data!$W$23,IF(G55= Data!$T$24,P55+Data!$W$24,IF(G55= Data!$T$25,P55+Data!$W$25,IF(G55= Data!$T$26,P55+Data!$W$26,IF(G55= Data!$T$27,P55+Data!$W$27)))))))))))))))))))))))</f>
        <v/>
      </c>
      <c r="U55" s="315" t="str">
        <f t="shared" si="1"/>
        <v/>
      </c>
      <c r="V55" s="122">
        <f t="shared" si="2"/>
        <v>0</v>
      </c>
      <c r="W55" s="122">
        <f t="shared" si="3"/>
        <v>0</v>
      </c>
      <c r="X55" s="122">
        <f t="shared" si="4"/>
        <v>0</v>
      </c>
      <c r="Y55" s="122">
        <f t="shared" si="5"/>
        <v>0</v>
      </c>
      <c r="Z55" s="122">
        <f t="shared" si="6"/>
        <v>0</v>
      </c>
      <c r="AA55" s="177">
        <f t="shared" si="9"/>
        <v>0</v>
      </c>
      <c r="AB55" s="183"/>
      <c r="AC55" s="264" t="str">
        <f t="shared" si="10"/>
        <v/>
      </c>
      <c r="AD55" s="96"/>
    </row>
    <row r="56" spans="1:30" ht="19.149999999999999" customHeight="1" thickBot="1" x14ac:dyDescent="0.25">
      <c r="A56" s="137">
        <f t="shared" si="7"/>
        <v>0</v>
      </c>
      <c r="B56" s="137">
        <f t="shared" si="0"/>
        <v>0</v>
      </c>
      <c r="C56" s="138">
        <f t="shared" si="8"/>
        <v>0</v>
      </c>
      <c r="D56" s="139"/>
      <c r="E56" s="352">
        <v>18</v>
      </c>
      <c r="F56" s="353"/>
      <c r="G56" s="160"/>
      <c r="H56" s="170"/>
      <c r="I56" s="354"/>
      <c r="J56" s="355"/>
      <c r="K56" s="166"/>
      <c r="L56" s="259"/>
      <c r="M56" s="164"/>
      <c r="N56" s="259"/>
      <c r="O56" s="164"/>
      <c r="P56" s="260"/>
      <c r="Q56" s="260"/>
      <c r="R56" s="152"/>
      <c r="S56" s="280" t="str">
        <f>IF(G56=0,"",IF(G56=Data!$T$7,Data!$V$7&amp;" uger",IF(G56=Data!$T$8,Data!$V$8&amp;" uger",IF(G56=Data!$T$9,Data!$V$9&amp;" uger",IF(G56=Data!$T$10,Data!$V$10&amp;" uger",IF(G56=Data!$T$11,Data!$V$11&amp;" uger",IF(G56=Data!$T$12,Data!$V$12&amp;" uger",IF(G56=Data!$T$13,Data!$V$13&amp;" uger",IF(G56=Data!$T$14,Data!$V$14&amp;" uger", IF(G56=Data!$T$15,Data!$V$15&amp;" uger", IF(G56=Data!$T$16,Data!$V$16&amp;" uger",IF(G56=Data!$T$17,Data!$V$17&amp;" uger",IF(G56=Data!$T$18,Data!$V$18&amp;" uger",IF(G56=Data!$T$19,Data!$V$19&amp;" uger",IF(G56=Data!$T$20,Data!$V$20&amp;" uger",IF(G56=Data!$T$21,Data!$V$21&amp;" uger",IF(G56=Data!$T$22,Data!$V$22&amp;" uger",IF(G56=Data!$T$23,Data!$V$23&amp;" uger",IF(G56=Data!$T$24,Data!$V$24&amp;" uger",IF(G56=Data!$T$25,Data!$V$25&amp;" uger",IF(G56=Data!$T$26,Data!$V$26&amp;" uger",IF(G56=Data!$T$27,Data!$V$27&amp;" uger"))))))))))))))))))))))</f>
        <v/>
      </c>
      <c r="T56" s="153" t="str">
        <f>IF(G56=0,"",IF(P56=0,"",IF(G56=Data!$T$7,P56+Data!$W$7,IF(G56=Data!$T$8,P56+Data!$W$8,IF(G56=Data!$T$9,P56+Data!$W$9,IF(G56=Data!$T$10,P56+Data!$W$10,IF(G56=Data!$T$11,P56+Data!$W$11,IF(G56=Data!$T$12,P56+Data!$W$12,IF(G56=Data!$T$13,P56+Data!$W$13,IF(G56=Data!$T$14,P56+Data!$W$14,IF(G56=Data!$T$15,P56+Data!$W$15,IF(G56=Data!$T$16,P56+Data!$W$16,IF(G56=Data!$T$17,P56+Data!$W$17,IF(G56=Data!$T$18,P56+Data!$W$18,IF(G56=Data!$T$19,P56+Data!$W$19,IF(G56=Data!$T$20,P56+Data!$W$20,IF(G56=Data!$T$21,P56+Data!$W$21,IF(G56= Data!$T$22,P56+Data!$W$22,IF(G56= Data!$T$23,P56+Data!$W$23,IF(G56= Data!$T$24,P56+Data!$W$24,IF(G56= Data!$T$25,P56+Data!$W$25,IF(G56= Data!$T$26,P56+Data!$W$26,IF(G56= Data!$T$27,P56+Data!$W$27)))))))))))))))))))))))</f>
        <v/>
      </c>
      <c r="U56" s="315" t="str">
        <f t="shared" si="1"/>
        <v/>
      </c>
      <c r="V56" s="122">
        <f t="shared" si="2"/>
        <v>0</v>
      </c>
      <c r="W56" s="122">
        <f t="shared" si="3"/>
        <v>0</v>
      </c>
      <c r="X56" s="122">
        <f t="shared" si="4"/>
        <v>0</v>
      </c>
      <c r="Y56" s="122">
        <f t="shared" si="5"/>
        <v>0</v>
      </c>
      <c r="Z56" s="122">
        <f t="shared" si="6"/>
        <v>0</v>
      </c>
      <c r="AA56" s="177">
        <f t="shared" si="9"/>
        <v>0</v>
      </c>
      <c r="AB56" s="183"/>
      <c r="AC56" s="264" t="str">
        <f t="shared" si="10"/>
        <v/>
      </c>
      <c r="AD56" s="96"/>
    </row>
    <row r="57" spans="1:30" ht="19.149999999999999" customHeight="1" thickBot="1" x14ac:dyDescent="0.25">
      <c r="A57" s="137">
        <f t="shared" si="7"/>
        <v>0</v>
      </c>
      <c r="B57" s="137">
        <f t="shared" si="0"/>
        <v>0</v>
      </c>
      <c r="C57" s="138">
        <f t="shared" si="8"/>
        <v>0</v>
      </c>
      <c r="D57" s="139"/>
      <c r="E57" s="352">
        <v>19</v>
      </c>
      <c r="F57" s="353"/>
      <c r="G57" s="160"/>
      <c r="H57" s="170"/>
      <c r="I57" s="354"/>
      <c r="J57" s="355"/>
      <c r="K57" s="166"/>
      <c r="L57" s="259"/>
      <c r="M57" s="164"/>
      <c r="N57" s="259"/>
      <c r="O57" s="164"/>
      <c r="P57" s="260"/>
      <c r="Q57" s="260"/>
      <c r="R57" s="152"/>
      <c r="S57" s="280" t="str">
        <f>IF(G57=0,"",IF(G57=Data!$T$7,Data!$V$7&amp;" uger",IF(G57=Data!$T$8,Data!$V$8&amp;" uger",IF(G57=Data!$T$9,Data!$V$9&amp;" uger",IF(G57=Data!$T$10,Data!$V$10&amp;" uger",IF(G57=Data!$T$11,Data!$V$11&amp;" uger",IF(G57=Data!$T$12,Data!$V$12&amp;" uger",IF(G57=Data!$T$13,Data!$V$13&amp;" uger",IF(G57=Data!$T$14,Data!$V$14&amp;" uger", IF(G57=Data!$T$15,Data!$V$15&amp;" uger", IF(G57=Data!$T$16,Data!$V$16&amp;" uger",IF(G57=Data!$T$17,Data!$V$17&amp;" uger",IF(G57=Data!$T$18,Data!$V$18&amp;" uger",IF(G57=Data!$T$19,Data!$V$19&amp;" uger",IF(G57=Data!$T$20,Data!$V$20&amp;" uger",IF(G57=Data!$T$21,Data!$V$21&amp;" uger",IF(G57=Data!$T$22,Data!$V$22&amp;" uger",IF(G57=Data!$T$23,Data!$V$23&amp;" uger",IF(G57=Data!$T$24,Data!$V$24&amp;" uger",IF(G57=Data!$T$25,Data!$V$25&amp;" uger",IF(G57=Data!$T$26,Data!$V$26&amp;" uger",IF(G57=Data!$T$27,Data!$V$27&amp;" uger"))))))))))))))))))))))</f>
        <v/>
      </c>
      <c r="T57" s="153" t="str">
        <f>IF(G57=0,"",IF(P57=0,"",IF(G57=Data!$T$7,P57+Data!$W$7,IF(G57=Data!$T$8,P57+Data!$W$8,IF(G57=Data!$T$9,P57+Data!$W$9,IF(G57=Data!$T$10,P57+Data!$W$10,IF(G57=Data!$T$11,P57+Data!$W$11,IF(G57=Data!$T$12,P57+Data!$W$12,IF(G57=Data!$T$13,P57+Data!$W$13,IF(G57=Data!$T$14,P57+Data!$W$14,IF(G57=Data!$T$15,P57+Data!$W$15,IF(G57=Data!$T$16,P57+Data!$W$16,IF(G57=Data!$T$17,P57+Data!$W$17,IF(G57=Data!$T$18,P57+Data!$W$18,IF(G57=Data!$T$19,P57+Data!$W$19,IF(G57=Data!$T$20,P57+Data!$W$20,IF(G57=Data!$T$21,P57+Data!$W$21,IF(G57= Data!$T$22,P57+Data!$W$22,IF(G57= Data!$T$23,P57+Data!$W$23,IF(G57= Data!$T$24,P57+Data!$W$24,IF(G57= Data!$T$25,P57+Data!$W$25,IF(G57= Data!$T$26,P57+Data!$W$26,IF(G57= Data!$T$27,P57+Data!$W$27)))))))))))))))))))))))</f>
        <v/>
      </c>
      <c r="U57" s="315" t="str">
        <f t="shared" si="1"/>
        <v/>
      </c>
      <c r="V57" s="122">
        <f t="shared" si="2"/>
        <v>0</v>
      </c>
      <c r="W57" s="122">
        <f t="shared" si="3"/>
        <v>0</v>
      </c>
      <c r="X57" s="122">
        <f t="shared" si="4"/>
        <v>0</v>
      </c>
      <c r="Y57" s="122">
        <f t="shared" si="5"/>
        <v>0</v>
      </c>
      <c r="Z57" s="122">
        <f t="shared" si="6"/>
        <v>0</v>
      </c>
      <c r="AA57" s="177">
        <f t="shared" si="9"/>
        <v>0</v>
      </c>
      <c r="AB57" s="183"/>
      <c r="AC57" s="264" t="str">
        <f t="shared" si="10"/>
        <v/>
      </c>
      <c r="AD57" s="96"/>
    </row>
    <row r="58" spans="1:30" ht="19.149999999999999" customHeight="1" thickBot="1" x14ac:dyDescent="0.25">
      <c r="A58" s="137">
        <f t="shared" si="7"/>
        <v>0</v>
      </c>
      <c r="B58" s="137">
        <f t="shared" si="0"/>
        <v>0</v>
      </c>
      <c r="C58" s="138">
        <f t="shared" si="8"/>
        <v>0</v>
      </c>
      <c r="D58" s="139"/>
      <c r="E58" s="352">
        <v>20</v>
      </c>
      <c r="F58" s="353"/>
      <c r="G58" s="160"/>
      <c r="H58" s="170"/>
      <c r="I58" s="354"/>
      <c r="J58" s="355"/>
      <c r="K58" s="166"/>
      <c r="L58" s="259"/>
      <c r="M58" s="164"/>
      <c r="N58" s="259"/>
      <c r="O58" s="164"/>
      <c r="P58" s="260"/>
      <c r="Q58" s="260"/>
      <c r="R58" s="152"/>
      <c r="S58" s="280" t="str">
        <f>IF(G58=0,"",IF(G58=Data!$T$7,Data!$V$7&amp;" uger",IF(G58=Data!$T$8,Data!$V$8&amp;" uger",IF(G58=Data!$T$9,Data!$V$9&amp;" uger",IF(G58=Data!$T$10,Data!$V$10&amp;" uger",IF(G58=Data!$T$11,Data!$V$11&amp;" uger",IF(G58=Data!$T$12,Data!$V$12&amp;" uger",IF(G58=Data!$T$13,Data!$V$13&amp;" uger",IF(G58=Data!$T$14,Data!$V$14&amp;" uger", IF(G58=Data!$T$15,Data!$V$15&amp;" uger", IF(G58=Data!$T$16,Data!$V$16&amp;" uger",IF(G58=Data!$T$17,Data!$V$17&amp;" uger",IF(G58=Data!$T$18,Data!$V$18&amp;" uger",IF(G58=Data!$T$19,Data!$V$19&amp;" uger",IF(G58=Data!$T$20,Data!$V$20&amp;" uger",IF(G58=Data!$T$21,Data!$V$21&amp;" uger",IF(G58=Data!$T$22,Data!$V$22&amp;" uger",IF(G58=Data!$T$23,Data!$V$23&amp;" uger",IF(G58=Data!$T$24,Data!$V$24&amp;" uger",IF(G58=Data!$T$25,Data!$V$25&amp;" uger",IF(G58=Data!$T$26,Data!$V$26&amp;" uger",IF(G58=Data!$T$27,Data!$V$27&amp;" uger"))))))))))))))))))))))</f>
        <v/>
      </c>
      <c r="T58" s="153" t="str">
        <f>IF(G58=0,"",IF(P58=0,"",IF(G58=Data!$T$7,P58+Data!$W$7,IF(G58=Data!$T$8,P58+Data!$W$8,IF(G58=Data!$T$9,P58+Data!$W$9,IF(G58=Data!$T$10,P58+Data!$W$10,IF(G58=Data!$T$11,P58+Data!$W$11,IF(G58=Data!$T$12,P58+Data!$W$12,IF(G58=Data!$T$13,P58+Data!$W$13,IF(G58=Data!$T$14,P58+Data!$W$14,IF(G58=Data!$T$15,P58+Data!$W$15,IF(G58=Data!$T$16,P58+Data!$W$16,IF(G58=Data!$T$17,P58+Data!$W$17,IF(G58=Data!$T$18,P58+Data!$W$18,IF(G58=Data!$T$19,P58+Data!$W$19,IF(G58=Data!$T$20,P58+Data!$W$20,IF(G58=Data!$T$21,P58+Data!$W$21,IF(G58= Data!$T$22,P58+Data!$W$22,IF(G58= Data!$T$23,P58+Data!$W$23,IF(G58= Data!$T$24,P58+Data!$W$24,IF(G58= Data!$T$25,P58+Data!$W$25,IF(G58= Data!$T$26,P58+Data!$W$26,IF(G58= Data!$T$27,P58+Data!$W$27)))))))))))))))))))))))</f>
        <v/>
      </c>
      <c r="U58" s="315" t="str">
        <f t="shared" si="1"/>
        <v/>
      </c>
      <c r="V58" s="122">
        <f t="shared" si="2"/>
        <v>0</v>
      </c>
      <c r="W58" s="122">
        <f t="shared" si="3"/>
        <v>0</v>
      </c>
      <c r="X58" s="122">
        <f t="shared" si="4"/>
        <v>0</v>
      </c>
      <c r="Y58" s="122">
        <f t="shared" si="5"/>
        <v>0</v>
      </c>
      <c r="Z58" s="122">
        <f t="shared" si="6"/>
        <v>0</v>
      </c>
      <c r="AA58" s="177">
        <f t="shared" si="9"/>
        <v>0</v>
      </c>
      <c r="AB58" s="183"/>
      <c r="AC58" s="264" t="str">
        <f t="shared" si="10"/>
        <v/>
      </c>
      <c r="AD58" s="96"/>
    </row>
    <row r="59" spans="1:30" ht="19.149999999999999" customHeight="1" thickBot="1" x14ac:dyDescent="0.25">
      <c r="A59" s="137">
        <f t="shared" si="7"/>
        <v>0</v>
      </c>
      <c r="B59" s="137">
        <f t="shared" si="0"/>
        <v>0</v>
      </c>
      <c r="C59" s="138">
        <f t="shared" si="8"/>
        <v>0</v>
      </c>
      <c r="D59" s="139"/>
      <c r="E59" s="352">
        <v>21</v>
      </c>
      <c r="F59" s="353"/>
      <c r="G59" s="160"/>
      <c r="H59" s="170"/>
      <c r="I59" s="354"/>
      <c r="J59" s="355"/>
      <c r="K59" s="166"/>
      <c r="L59" s="259"/>
      <c r="M59" s="164"/>
      <c r="N59" s="259"/>
      <c r="O59" s="164"/>
      <c r="P59" s="260"/>
      <c r="Q59" s="260"/>
      <c r="R59" s="152"/>
      <c r="S59" s="280" t="str">
        <f>IF(G59=0,"",IF(G59=Data!$T$7,Data!$V$7&amp;" uger",IF(G59=Data!$T$8,Data!$V$8&amp;" uger",IF(G59=Data!$T$9,Data!$V$9&amp;" uger",IF(G59=Data!$T$10,Data!$V$10&amp;" uger",IF(G59=Data!$T$11,Data!$V$11&amp;" uger",IF(G59=Data!$T$12,Data!$V$12&amp;" uger",IF(G59=Data!$T$13,Data!$V$13&amp;" uger",IF(G59=Data!$T$14,Data!$V$14&amp;" uger", IF(G59=Data!$T$15,Data!$V$15&amp;" uger", IF(G59=Data!$T$16,Data!$V$16&amp;" uger",IF(G59=Data!$T$17,Data!$V$17&amp;" uger",IF(G59=Data!$T$18,Data!$V$18&amp;" uger",IF(G59=Data!$T$19,Data!$V$19&amp;" uger",IF(G59=Data!$T$20,Data!$V$20&amp;" uger",IF(G59=Data!$T$21,Data!$V$21&amp;" uger",IF(G59=Data!$T$22,Data!$V$22&amp;" uger",IF(G59=Data!$T$23,Data!$V$23&amp;" uger",IF(G59=Data!$T$24,Data!$V$24&amp;" uger",IF(G59=Data!$T$25,Data!$V$25&amp;" uger",IF(G59=Data!$T$26,Data!$V$26&amp;" uger",IF(G59=Data!$T$27,Data!$V$27&amp;" uger"))))))))))))))))))))))</f>
        <v/>
      </c>
      <c r="T59" s="153" t="str">
        <f>IF(G59=0,"",IF(P59=0,"",IF(G59=Data!$T$7,P59+Data!$W$7,IF(G59=Data!$T$8,P59+Data!$W$8,IF(G59=Data!$T$9,P59+Data!$W$9,IF(G59=Data!$T$10,P59+Data!$W$10,IF(G59=Data!$T$11,P59+Data!$W$11,IF(G59=Data!$T$12,P59+Data!$W$12,IF(G59=Data!$T$13,P59+Data!$W$13,IF(G59=Data!$T$14,P59+Data!$W$14,IF(G59=Data!$T$15,P59+Data!$W$15,IF(G59=Data!$T$16,P59+Data!$W$16,IF(G59=Data!$T$17,P59+Data!$W$17,IF(G59=Data!$T$18,P59+Data!$W$18,IF(G59=Data!$T$19,P59+Data!$W$19,IF(G59=Data!$T$20,P59+Data!$W$20,IF(G59=Data!$T$21,P59+Data!$W$21,IF(G59= Data!$T$22,P59+Data!$W$22,IF(G59= Data!$T$23,P59+Data!$W$23,IF(G59= Data!$T$24,P59+Data!$W$24,IF(G59= Data!$T$25,P59+Data!$W$25,IF(G59= Data!$T$26,P59+Data!$W$26,IF(G59= Data!$T$27,P59+Data!$W$27)))))))))))))))))))))))</f>
        <v/>
      </c>
      <c r="U59" s="315" t="str">
        <f t="shared" si="1"/>
        <v/>
      </c>
      <c r="V59" s="122">
        <f t="shared" si="2"/>
        <v>0</v>
      </c>
      <c r="W59" s="122">
        <f t="shared" si="3"/>
        <v>0</v>
      </c>
      <c r="X59" s="122">
        <f t="shared" si="4"/>
        <v>0</v>
      </c>
      <c r="Y59" s="122">
        <f t="shared" si="5"/>
        <v>0</v>
      </c>
      <c r="Z59" s="122">
        <f t="shared" si="6"/>
        <v>0</v>
      </c>
      <c r="AA59" s="177">
        <f t="shared" si="9"/>
        <v>0</v>
      </c>
      <c r="AB59" s="183"/>
      <c r="AC59" s="264" t="str">
        <f t="shared" si="10"/>
        <v/>
      </c>
      <c r="AD59" s="96"/>
    </row>
    <row r="60" spans="1:30" ht="19.149999999999999" customHeight="1" thickBot="1" x14ac:dyDescent="0.25">
      <c r="A60" s="137">
        <f t="shared" si="7"/>
        <v>0</v>
      </c>
      <c r="B60" s="137">
        <f t="shared" si="0"/>
        <v>0</v>
      </c>
      <c r="C60" s="138">
        <f t="shared" si="8"/>
        <v>0</v>
      </c>
      <c r="D60" s="139"/>
      <c r="E60" s="352">
        <v>22</v>
      </c>
      <c r="F60" s="353"/>
      <c r="G60" s="160"/>
      <c r="H60" s="170"/>
      <c r="I60" s="354"/>
      <c r="J60" s="355"/>
      <c r="K60" s="166"/>
      <c r="L60" s="259"/>
      <c r="M60" s="164"/>
      <c r="N60" s="259"/>
      <c r="O60" s="164"/>
      <c r="P60" s="260"/>
      <c r="Q60" s="260"/>
      <c r="R60" s="152"/>
      <c r="S60" s="280" t="str">
        <f>IF(G60=0,"",IF(G60=Data!$T$7,Data!$V$7&amp;" uger",IF(G60=Data!$T$8,Data!$V$8&amp;" uger",IF(G60=Data!$T$9,Data!$V$9&amp;" uger",IF(G60=Data!$T$10,Data!$V$10&amp;" uger",IF(G60=Data!$T$11,Data!$V$11&amp;" uger",IF(G60=Data!$T$12,Data!$V$12&amp;" uger",IF(G60=Data!$T$13,Data!$V$13&amp;" uger",IF(G60=Data!$T$14,Data!$V$14&amp;" uger", IF(G60=Data!$T$15,Data!$V$15&amp;" uger", IF(G60=Data!$T$16,Data!$V$16&amp;" uger",IF(G60=Data!$T$17,Data!$V$17&amp;" uger",IF(G60=Data!$T$18,Data!$V$18&amp;" uger",IF(G60=Data!$T$19,Data!$V$19&amp;" uger",IF(G60=Data!$T$20,Data!$V$20&amp;" uger",IF(G60=Data!$T$21,Data!$V$21&amp;" uger",IF(G60=Data!$T$22,Data!$V$22&amp;" uger",IF(G60=Data!$T$23,Data!$V$23&amp;" uger",IF(G60=Data!$T$24,Data!$V$24&amp;" uger",IF(G60=Data!$T$25,Data!$V$25&amp;" uger",IF(G60=Data!$T$26,Data!$V$26&amp;" uger",IF(G60=Data!$T$27,Data!$V$27&amp;" uger"))))))))))))))))))))))</f>
        <v/>
      </c>
      <c r="T60" s="153" t="str">
        <f>IF(G60=0,"",IF(P60=0,"",IF(G60=Data!$T$7,P60+Data!$W$7,IF(G60=Data!$T$8,P60+Data!$W$8,IF(G60=Data!$T$9,P60+Data!$W$9,IF(G60=Data!$T$10,P60+Data!$W$10,IF(G60=Data!$T$11,P60+Data!$W$11,IF(G60=Data!$T$12,P60+Data!$W$12,IF(G60=Data!$T$13,P60+Data!$W$13,IF(G60=Data!$T$14,P60+Data!$W$14,IF(G60=Data!$T$15,P60+Data!$W$15,IF(G60=Data!$T$16,P60+Data!$W$16,IF(G60=Data!$T$17,P60+Data!$W$17,IF(G60=Data!$T$18,P60+Data!$W$18,IF(G60=Data!$T$19,P60+Data!$W$19,IF(G60=Data!$T$20,P60+Data!$W$20,IF(G60=Data!$T$21,P60+Data!$W$21,IF(G60= Data!$T$22,P60+Data!$W$22,IF(G60= Data!$T$23,P60+Data!$W$23,IF(G60= Data!$T$24,P60+Data!$W$24,IF(G60= Data!$T$25,P60+Data!$W$25,IF(G60= Data!$T$26,P60+Data!$W$26,IF(G60= Data!$T$27,P60+Data!$W$27)))))))))))))))))))))))</f>
        <v/>
      </c>
      <c r="U60" s="315" t="str">
        <f t="shared" si="1"/>
        <v/>
      </c>
      <c r="V60" s="122">
        <f t="shared" si="2"/>
        <v>0</v>
      </c>
      <c r="W60" s="122">
        <f t="shared" si="3"/>
        <v>0</v>
      </c>
      <c r="X60" s="122">
        <f t="shared" si="4"/>
        <v>0</v>
      </c>
      <c r="Y60" s="122">
        <f t="shared" si="5"/>
        <v>0</v>
      </c>
      <c r="Z60" s="122">
        <f t="shared" si="6"/>
        <v>0</v>
      </c>
      <c r="AA60" s="177">
        <f t="shared" si="9"/>
        <v>0</v>
      </c>
      <c r="AB60" s="183"/>
      <c r="AC60" s="264" t="str">
        <f t="shared" si="10"/>
        <v/>
      </c>
      <c r="AD60" s="96"/>
    </row>
    <row r="61" spans="1:30" ht="19.149999999999999" customHeight="1" thickBot="1" x14ac:dyDescent="0.25">
      <c r="A61" s="137">
        <f t="shared" si="7"/>
        <v>0</v>
      </c>
      <c r="B61" s="137">
        <f t="shared" si="0"/>
        <v>0</v>
      </c>
      <c r="C61" s="138">
        <f t="shared" si="8"/>
        <v>0</v>
      </c>
      <c r="D61" s="139"/>
      <c r="E61" s="352">
        <v>23</v>
      </c>
      <c r="F61" s="353"/>
      <c r="G61" s="160"/>
      <c r="H61" s="170"/>
      <c r="I61" s="354"/>
      <c r="J61" s="355"/>
      <c r="K61" s="166"/>
      <c r="L61" s="259"/>
      <c r="M61" s="164"/>
      <c r="N61" s="259"/>
      <c r="O61" s="164"/>
      <c r="P61" s="260"/>
      <c r="Q61" s="260"/>
      <c r="R61" s="152"/>
      <c r="S61" s="280" t="str">
        <f>IF(G61=0,"",IF(G61=Data!$T$7,Data!$V$7&amp;" uger",IF(G61=Data!$T$8,Data!$V$8&amp;" uger",IF(G61=Data!$T$9,Data!$V$9&amp;" uger",IF(G61=Data!$T$10,Data!$V$10&amp;" uger",IF(G61=Data!$T$11,Data!$V$11&amp;" uger",IF(G61=Data!$T$12,Data!$V$12&amp;" uger",IF(G61=Data!$T$13,Data!$V$13&amp;" uger",IF(G61=Data!$T$14,Data!$V$14&amp;" uger", IF(G61=Data!$T$15,Data!$V$15&amp;" uger", IF(G61=Data!$T$16,Data!$V$16&amp;" uger",IF(G61=Data!$T$17,Data!$V$17&amp;" uger",IF(G61=Data!$T$18,Data!$V$18&amp;" uger",IF(G61=Data!$T$19,Data!$V$19&amp;" uger",IF(G61=Data!$T$20,Data!$V$20&amp;" uger",IF(G61=Data!$T$21,Data!$V$21&amp;" uger",IF(G61=Data!$T$22,Data!$V$22&amp;" uger",IF(G61=Data!$T$23,Data!$V$23&amp;" uger",IF(G61=Data!$T$24,Data!$V$24&amp;" uger",IF(G61=Data!$T$25,Data!$V$25&amp;" uger",IF(G61=Data!$T$26,Data!$V$26&amp;" uger",IF(G61=Data!$T$27,Data!$V$27&amp;" uger"))))))))))))))))))))))</f>
        <v/>
      </c>
      <c r="T61" s="153" t="str">
        <f>IF(G61=0,"",IF(P61=0,"",IF(G61=Data!$T$7,P61+Data!$W$7,IF(G61=Data!$T$8,P61+Data!$W$8,IF(G61=Data!$T$9,P61+Data!$W$9,IF(G61=Data!$T$10,P61+Data!$W$10,IF(G61=Data!$T$11,P61+Data!$W$11,IF(G61=Data!$T$12,P61+Data!$W$12,IF(G61=Data!$T$13,P61+Data!$W$13,IF(G61=Data!$T$14,P61+Data!$W$14,IF(G61=Data!$T$15,P61+Data!$W$15,IF(G61=Data!$T$16,P61+Data!$W$16,IF(G61=Data!$T$17,P61+Data!$W$17,IF(G61=Data!$T$18,P61+Data!$W$18,IF(G61=Data!$T$19,P61+Data!$W$19,IF(G61=Data!$T$20,P61+Data!$W$20,IF(G61=Data!$T$21,P61+Data!$W$21,IF(G61= Data!$T$22,P61+Data!$W$22,IF(G61= Data!$T$23,P61+Data!$W$23,IF(G61= Data!$T$24,P61+Data!$W$24,IF(G61= Data!$T$25,P61+Data!$W$25,IF(G61= Data!$T$26,P61+Data!$W$26,IF(G61= Data!$T$27,P61+Data!$W$27)))))))))))))))))))))))</f>
        <v/>
      </c>
      <c r="U61" s="315" t="str">
        <f t="shared" si="1"/>
        <v/>
      </c>
      <c r="V61" s="122">
        <f t="shared" si="2"/>
        <v>0</v>
      </c>
      <c r="W61" s="122">
        <f t="shared" si="3"/>
        <v>0</v>
      </c>
      <c r="X61" s="122">
        <f t="shared" si="4"/>
        <v>0</v>
      </c>
      <c r="Y61" s="122">
        <f t="shared" si="5"/>
        <v>0</v>
      </c>
      <c r="Z61" s="122">
        <f t="shared" si="6"/>
        <v>0</v>
      </c>
      <c r="AA61" s="177">
        <f t="shared" si="9"/>
        <v>0</v>
      </c>
      <c r="AB61" s="183"/>
      <c r="AC61" s="264" t="str">
        <f t="shared" si="10"/>
        <v/>
      </c>
      <c r="AD61" s="96"/>
    </row>
    <row r="62" spans="1:30" ht="19.149999999999999" customHeight="1" thickBot="1" x14ac:dyDescent="0.25">
      <c r="A62" s="137">
        <f t="shared" si="7"/>
        <v>0</v>
      </c>
      <c r="B62" s="137">
        <f t="shared" si="0"/>
        <v>0</v>
      </c>
      <c r="C62" s="138">
        <f t="shared" si="8"/>
        <v>0</v>
      </c>
      <c r="D62" s="139"/>
      <c r="E62" s="352">
        <v>24</v>
      </c>
      <c r="F62" s="353"/>
      <c r="G62" s="160"/>
      <c r="H62" s="170"/>
      <c r="I62" s="354"/>
      <c r="J62" s="355"/>
      <c r="K62" s="166"/>
      <c r="L62" s="259"/>
      <c r="M62" s="164"/>
      <c r="N62" s="259"/>
      <c r="O62" s="164"/>
      <c r="P62" s="260"/>
      <c r="Q62" s="260"/>
      <c r="R62" s="152"/>
      <c r="S62" s="280" t="str">
        <f>IF(G62=0,"",IF(G62=Data!$T$7,Data!$V$7&amp;" uger",IF(G62=Data!$T$8,Data!$V$8&amp;" uger",IF(G62=Data!$T$9,Data!$V$9&amp;" uger",IF(G62=Data!$T$10,Data!$V$10&amp;" uger",IF(G62=Data!$T$11,Data!$V$11&amp;" uger",IF(G62=Data!$T$12,Data!$V$12&amp;" uger",IF(G62=Data!$T$13,Data!$V$13&amp;" uger",IF(G62=Data!$T$14,Data!$V$14&amp;" uger", IF(G62=Data!$T$15,Data!$V$15&amp;" uger", IF(G62=Data!$T$16,Data!$V$16&amp;" uger",IF(G62=Data!$T$17,Data!$V$17&amp;" uger",IF(G62=Data!$T$18,Data!$V$18&amp;" uger",IF(G62=Data!$T$19,Data!$V$19&amp;" uger",IF(G62=Data!$T$20,Data!$V$20&amp;" uger",IF(G62=Data!$T$21,Data!$V$21&amp;" uger",IF(G62=Data!$T$22,Data!$V$22&amp;" uger",IF(G62=Data!$T$23,Data!$V$23&amp;" uger",IF(G62=Data!$T$24,Data!$V$24&amp;" uger",IF(G62=Data!$T$25,Data!$V$25&amp;" uger",IF(G62=Data!$T$26,Data!$V$26&amp;" uger",IF(G62=Data!$T$27,Data!$V$27&amp;" uger"))))))))))))))))))))))</f>
        <v/>
      </c>
      <c r="T62" s="153" t="str">
        <f>IF(G62=0,"",IF(P62=0,"",IF(G62=Data!$T$7,P62+Data!$W$7,IF(G62=Data!$T$8,P62+Data!$W$8,IF(G62=Data!$T$9,P62+Data!$W$9,IF(G62=Data!$T$10,P62+Data!$W$10,IF(G62=Data!$T$11,P62+Data!$W$11,IF(G62=Data!$T$12,P62+Data!$W$12,IF(G62=Data!$T$13,P62+Data!$W$13,IF(G62=Data!$T$14,P62+Data!$W$14,IF(G62=Data!$T$15,P62+Data!$W$15,IF(G62=Data!$T$16,P62+Data!$W$16,IF(G62=Data!$T$17,P62+Data!$W$17,IF(G62=Data!$T$18,P62+Data!$W$18,IF(G62=Data!$T$19,P62+Data!$W$19,IF(G62=Data!$T$20,P62+Data!$W$20,IF(G62=Data!$T$21,P62+Data!$W$21,IF(G62= Data!$T$22,P62+Data!$W$22,IF(G62= Data!$T$23,P62+Data!$W$23,IF(G62= Data!$T$24,P62+Data!$W$24,IF(G62= Data!$T$25,P62+Data!$W$25,IF(G62= Data!$T$26,P62+Data!$W$26,IF(G62= Data!$T$27,P62+Data!$W$27)))))))))))))))))))))))</f>
        <v/>
      </c>
      <c r="U62" s="315" t="str">
        <f t="shared" si="1"/>
        <v/>
      </c>
      <c r="V62" s="122">
        <f t="shared" si="2"/>
        <v>0</v>
      </c>
      <c r="W62" s="122">
        <f t="shared" si="3"/>
        <v>0</v>
      </c>
      <c r="X62" s="122">
        <f t="shared" si="4"/>
        <v>0</v>
      </c>
      <c r="Y62" s="122">
        <f t="shared" si="5"/>
        <v>0</v>
      </c>
      <c r="Z62" s="122">
        <f t="shared" si="6"/>
        <v>0</v>
      </c>
      <c r="AA62" s="177">
        <f t="shared" si="9"/>
        <v>0</v>
      </c>
      <c r="AB62" s="183"/>
      <c r="AC62" s="264" t="str">
        <f t="shared" si="10"/>
        <v/>
      </c>
      <c r="AD62" s="96"/>
    </row>
    <row r="63" spans="1:30" ht="19.149999999999999" customHeight="1" thickBot="1" x14ac:dyDescent="0.25">
      <c r="A63" s="137">
        <f t="shared" si="7"/>
        <v>0</v>
      </c>
      <c r="B63" s="137">
        <f t="shared" si="0"/>
        <v>0</v>
      </c>
      <c r="C63" s="138">
        <f t="shared" si="8"/>
        <v>0</v>
      </c>
      <c r="D63" s="139"/>
      <c r="E63" s="352">
        <v>25</v>
      </c>
      <c r="F63" s="353"/>
      <c r="G63" s="160"/>
      <c r="H63" s="170"/>
      <c r="I63" s="354"/>
      <c r="J63" s="355"/>
      <c r="K63" s="166"/>
      <c r="L63" s="259"/>
      <c r="M63" s="164"/>
      <c r="N63" s="259"/>
      <c r="O63" s="164"/>
      <c r="P63" s="260"/>
      <c r="Q63" s="260"/>
      <c r="R63" s="152"/>
      <c r="S63" s="280" t="str">
        <f>IF(G63=0,"",IF(G63=Data!$T$7,Data!$V$7&amp;" uger",IF(G63=Data!$T$8,Data!$V$8&amp;" uger",IF(G63=Data!$T$9,Data!$V$9&amp;" uger",IF(G63=Data!$T$10,Data!$V$10&amp;" uger",IF(G63=Data!$T$11,Data!$V$11&amp;" uger",IF(G63=Data!$T$12,Data!$V$12&amp;" uger",IF(G63=Data!$T$13,Data!$V$13&amp;" uger",IF(G63=Data!$T$14,Data!$V$14&amp;" uger", IF(G63=Data!$T$15,Data!$V$15&amp;" uger", IF(G63=Data!$T$16,Data!$V$16&amp;" uger",IF(G63=Data!$T$17,Data!$V$17&amp;" uger",IF(G63=Data!$T$18,Data!$V$18&amp;" uger",IF(G63=Data!$T$19,Data!$V$19&amp;" uger",IF(G63=Data!$T$20,Data!$V$20&amp;" uger",IF(G63=Data!$T$21,Data!$V$21&amp;" uger",IF(G63=Data!$T$22,Data!$V$22&amp;" uger",IF(G63=Data!$T$23,Data!$V$23&amp;" uger",IF(G63=Data!$T$24,Data!$V$24&amp;" uger",IF(G63=Data!$T$25,Data!$V$25&amp;" uger",IF(G63=Data!$T$26,Data!$V$26&amp;" uger",IF(G63=Data!$T$27,Data!$V$27&amp;" uger"))))))))))))))))))))))</f>
        <v/>
      </c>
      <c r="T63" s="153" t="str">
        <f>IF(G63=0,"",IF(P63=0,"",IF(G63=Data!$T$7,P63+Data!$W$7,IF(G63=Data!$T$8,P63+Data!$W$8,IF(G63=Data!$T$9,P63+Data!$W$9,IF(G63=Data!$T$10,P63+Data!$W$10,IF(G63=Data!$T$11,P63+Data!$W$11,IF(G63=Data!$T$12,P63+Data!$W$12,IF(G63=Data!$T$13,P63+Data!$W$13,IF(G63=Data!$T$14,P63+Data!$W$14,IF(G63=Data!$T$15,P63+Data!$W$15,IF(G63=Data!$T$16,P63+Data!$W$16,IF(G63=Data!$T$17,P63+Data!$W$17,IF(G63=Data!$T$18,P63+Data!$W$18,IF(G63=Data!$T$19,P63+Data!$W$19,IF(G63=Data!$T$20,P63+Data!$W$20,IF(G63=Data!$T$21,P63+Data!$W$21,IF(G63= Data!$T$22,P63+Data!$W$22,IF(G63= Data!$T$23,P63+Data!$W$23,IF(G63= Data!$T$24,P63+Data!$W$24,IF(G63= Data!$T$25,P63+Data!$W$25,IF(G63= Data!$T$26,P63+Data!$W$26,IF(G63= Data!$T$27,P63+Data!$W$27)))))))))))))))))))))))</f>
        <v/>
      </c>
      <c r="U63" s="315" t="str">
        <f t="shared" si="1"/>
        <v/>
      </c>
      <c r="V63" s="122">
        <f t="shared" si="2"/>
        <v>0</v>
      </c>
      <c r="W63" s="122">
        <f t="shared" si="3"/>
        <v>0</v>
      </c>
      <c r="X63" s="122">
        <f t="shared" si="4"/>
        <v>0</v>
      </c>
      <c r="Y63" s="122">
        <f t="shared" si="5"/>
        <v>0</v>
      </c>
      <c r="Z63" s="122">
        <f t="shared" si="6"/>
        <v>0</v>
      </c>
      <c r="AA63" s="177">
        <f t="shared" si="9"/>
        <v>0</v>
      </c>
      <c r="AB63" s="183"/>
      <c r="AC63" s="264" t="str">
        <f t="shared" si="10"/>
        <v/>
      </c>
      <c r="AD63" s="96"/>
    </row>
    <row r="64" spans="1:30" ht="19.149999999999999" customHeight="1" thickBot="1" x14ac:dyDescent="0.25">
      <c r="A64" s="137">
        <f t="shared" si="7"/>
        <v>0</v>
      </c>
      <c r="B64" s="137">
        <f t="shared" si="0"/>
        <v>0</v>
      </c>
      <c r="C64" s="138">
        <f t="shared" si="8"/>
        <v>0</v>
      </c>
      <c r="D64" s="139"/>
      <c r="E64" s="352">
        <v>26</v>
      </c>
      <c r="F64" s="353"/>
      <c r="G64" s="160"/>
      <c r="H64" s="170"/>
      <c r="I64" s="354"/>
      <c r="J64" s="355"/>
      <c r="K64" s="166"/>
      <c r="L64" s="259"/>
      <c r="M64" s="164"/>
      <c r="N64" s="259"/>
      <c r="O64" s="164"/>
      <c r="P64" s="260"/>
      <c r="Q64" s="260"/>
      <c r="R64" s="152"/>
      <c r="S64" s="280" t="str">
        <f>IF(G64=0,"",IF(G64=Data!$T$7,Data!$V$7&amp;" uger",IF(G64=Data!$T$8,Data!$V$8&amp;" uger",IF(G64=Data!$T$9,Data!$V$9&amp;" uger",IF(G64=Data!$T$10,Data!$V$10&amp;" uger",IF(G64=Data!$T$11,Data!$V$11&amp;" uger",IF(G64=Data!$T$12,Data!$V$12&amp;" uger",IF(G64=Data!$T$13,Data!$V$13&amp;" uger",IF(G64=Data!$T$14,Data!$V$14&amp;" uger", IF(G64=Data!$T$15,Data!$V$15&amp;" uger", IF(G64=Data!$T$16,Data!$V$16&amp;" uger",IF(G64=Data!$T$17,Data!$V$17&amp;" uger",IF(G64=Data!$T$18,Data!$V$18&amp;" uger",IF(G64=Data!$T$19,Data!$V$19&amp;" uger",IF(G64=Data!$T$20,Data!$V$20&amp;" uger",IF(G64=Data!$T$21,Data!$V$21&amp;" uger",IF(G64=Data!$T$22,Data!$V$22&amp;" uger",IF(G64=Data!$T$23,Data!$V$23&amp;" uger",IF(G64=Data!$T$24,Data!$V$24&amp;" uger",IF(G64=Data!$T$25,Data!$V$25&amp;" uger",IF(G64=Data!$T$26,Data!$V$26&amp;" uger",IF(G64=Data!$T$27,Data!$V$27&amp;" uger"))))))))))))))))))))))</f>
        <v/>
      </c>
      <c r="T64" s="153" t="str">
        <f>IF(G64=0,"",IF(P64=0,"",IF(G64=Data!$T$7,P64+Data!$W$7,IF(G64=Data!$T$8,P64+Data!$W$8,IF(G64=Data!$T$9,P64+Data!$W$9,IF(G64=Data!$T$10,P64+Data!$W$10,IF(G64=Data!$T$11,P64+Data!$W$11,IF(G64=Data!$T$12,P64+Data!$W$12,IF(G64=Data!$T$13,P64+Data!$W$13,IF(G64=Data!$T$14,P64+Data!$W$14,IF(G64=Data!$T$15,P64+Data!$W$15,IF(G64=Data!$T$16,P64+Data!$W$16,IF(G64=Data!$T$17,P64+Data!$W$17,IF(G64=Data!$T$18,P64+Data!$W$18,IF(G64=Data!$T$19,P64+Data!$W$19,IF(G64=Data!$T$20,P64+Data!$W$20,IF(G64=Data!$T$21,P64+Data!$W$21,IF(G64= Data!$T$22,P64+Data!$W$22,IF(G64= Data!$T$23,P64+Data!$W$23,IF(G64= Data!$T$24,P64+Data!$W$24,IF(G64= Data!$T$25,P64+Data!$W$25,IF(G64= Data!$T$26,P64+Data!$W$26,IF(G64= Data!$T$27,P64+Data!$W$27)))))))))))))))))))))))</f>
        <v/>
      </c>
      <c r="U64" s="315" t="str">
        <f t="shared" si="1"/>
        <v/>
      </c>
      <c r="V64" s="122">
        <f t="shared" si="2"/>
        <v>0</v>
      </c>
      <c r="W64" s="122">
        <f t="shared" si="3"/>
        <v>0</v>
      </c>
      <c r="X64" s="122">
        <f t="shared" si="4"/>
        <v>0</v>
      </c>
      <c r="Y64" s="122">
        <f t="shared" si="5"/>
        <v>0</v>
      </c>
      <c r="Z64" s="122">
        <f t="shared" si="6"/>
        <v>0</v>
      </c>
      <c r="AA64" s="177">
        <f t="shared" si="9"/>
        <v>0</v>
      </c>
      <c r="AB64" s="183"/>
      <c r="AC64" s="264" t="str">
        <f t="shared" si="10"/>
        <v/>
      </c>
      <c r="AD64" s="96"/>
    </row>
    <row r="65" spans="1:30" ht="19.149999999999999" customHeight="1" thickBot="1" x14ac:dyDescent="0.25">
      <c r="A65" s="137">
        <f>IF(SUM(A66:B118)&gt;=1,1,0)</f>
        <v>0</v>
      </c>
      <c r="B65" s="137">
        <f t="shared" si="0"/>
        <v>0</v>
      </c>
      <c r="C65" s="138">
        <f t="shared" si="8"/>
        <v>0</v>
      </c>
      <c r="D65" s="139"/>
      <c r="E65" s="352">
        <v>27</v>
      </c>
      <c r="F65" s="353"/>
      <c r="G65" s="160"/>
      <c r="H65" s="170"/>
      <c r="I65" s="354"/>
      <c r="J65" s="355"/>
      <c r="K65" s="166"/>
      <c r="L65" s="259"/>
      <c r="M65" s="164"/>
      <c r="N65" s="259"/>
      <c r="O65" s="164"/>
      <c r="P65" s="260"/>
      <c r="Q65" s="260"/>
      <c r="R65" s="152"/>
      <c r="S65" s="280" t="str">
        <f>IF(G65=0,"",IF(G65=Data!$T$7,Data!$V$7&amp;" uger",IF(G65=Data!$T$8,Data!$V$8&amp;" uger",IF(G65=Data!$T$9,Data!$V$9&amp;" uger",IF(G65=Data!$T$10,Data!$V$10&amp;" uger",IF(G65=Data!$T$11,Data!$V$11&amp;" uger",IF(G65=Data!$T$12,Data!$V$12&amp;" uger",IF(G65=Data!$T$13,Data!$V$13&amp;" uger",IF(G65=Data!$T$14,Data!$V$14&amp;" uger", IF(G65=Data!$T$15,Data!$V$15&amp;" uger", IF(G65=Data!$T$16,Data!$V$16&amp;" uger",IF(G65=Data!$T$17,Data!$V$17&amp;" uger",IF(G65=Data!$T$18,Data!$V$18&amp;" uger",IF(G65=Data!$T$19,Data!$V$19&amp;" uger",IF(G65=Data!$T$20,Data!$V$20&amp;" uger",IF(G65=Data!$T$21,Data!$V$21&amp;" uger",IF(G65=Data!$T$22,Data!$V$22&amp;" uger",IF(G65=Data!$T$23,Data!$V$23&amp;" uger",IF(G65=Data!$T$24,Data!$V$24&amp;" uger",IF(G65=Data!$T$25,Data!$V$25&amp;" uger",IF(G65=Data!$T$26,Data!$V$26&amp;" uger",IF(G65=Data!$T$27,Data!$V$27&amp;" uger"))))))))))))))))))))))</f>
        <v/>
      </c>
      <c r="T65" s="153" t="str">
        <f>IF(G65=0,"",IF(P65=0,"",IF(G65=Data!$T$7,P65+Data!$W$7,IF(G65=Data!$T$8,P65+Data!$W$8,IF(G65=Data!$T$9,P65+Data!$W$9,IF(G65=Data!$T$10,P65+Data!$W$10,IF(G65=Data!$T$11,P65+Data!$W$11,IF(G65=Data!$T$12,P65+Data!$W$12,IF(G65=Data!$T$13,P65+Data!$W$13,IF(G65=Data!$T$14,P65+Data!$W$14,IF(G65=Data!$T$15,P65+Data!$W$15,IF(G65=Data!$T$16,P65+Data!$W$16,IF(G65=Data!$T$17,P65+Data!$W$17,IF(G65=Data!$T$18,P65+Data!$W$18,IF(G65=Data!$T$19,P65+Data!$W$19,IF(G65=Data!$T$20,P65+Data!$W$20,IF(G65=Data!$T$21,P65+Data!$W$21,IF(G65= Data!$T$22,P65+Data!$W$22,IF(G65= Data!$T$23,P65+Data!$W$23,IF(G65= Data!$T$24,P65+Data!$W$24,IF(G65= Data!$T$25,P65+Data!$W$25,IF(G65= Data!$T$26,P65+Data!$W$26,IF(G65= Data!$T$27,P65+Data!$W$27)))))))))))))))))))))))</f>
        <v/>
      </c>
      <c r="U65" s="315" t="str">
        <f t="shared" si="1"/>
        <v/>
      </c>
      <c r="V65" s="122">
        <f t="shared" si="2"/>
        <v>0</v>
      </c>
      <c r="W65" s="122">
        <f t="shared" si="3"/>
        <v>0</v>
      </c>
      <c r="X65" s="122">
        <f t="shared" si="4"/>
        <v>0</v>
      </c>
      <c r="Y65" s="122">
        <f t="shared" si="5"/>
        <v>0</v>
      </c>
      <c r="Z65" s="122">
        <f t="shared" si="6"/>
        <v>0</v>
      </c>
      <c r="AA65" s="177">
        <f t="shared" si="9"/>
        <v>0</v>
      </c>
      <c r="AB65" s="183"/>
      <c r="AC65" s="264" t="str">
        <f t="shared" si="10"/>
        <v/>
      </c>
      <c r="AD65" s="96"/>
    </row>
    <row r="66" spans="1:30" ht="19.149999999999999" customHeight="1" thickBot="1" x14ac:dyDescent="0.25">
      <c r="A66" s="137">
        <f>IF(SUM(A67:B118)&gt;=1,1,0)</f>
        <v>0</v>
      </c>
      <c r="B66" s="137">
        <f t="shared" si="0"/>
        <v>0</v>
      </c>
      <c r="C66" s="138">
        <f t="shared" si="8"/>
        <v>0</v>
      </c>
      <c r="D66" s="139"/>
      <c r="E66" s="352">
        <v>28</v>
      </c>
      <c r="F66" s="353"/>
      <c r="G66" s="160"/>
      <c r="H66" s="170"/>
      <c r="I66" s="354"/>
      <c r="J66" s="355"/>
      <c r="K66" s="166"/>
      <c r="L66" s="259"/>
      <c r="M66" s="164"/>
      <c r="N66" s="259"/>
      <c r="O66" s="164"/>
      <c r="P66" s="260"/>
      <c r="Q66" s="260"/>
      <c r="R66" s="152"/>
      <c r="S66" s="280" t="str">
        <f>IF(G66=0,"",IF(G66=Data!$T$7,Data!$V$7&amp;" uger",IF(G66=Data!$T$8,Data!$V$8&amp;" uger",IF(G66=Data!$T$9,Data!$V$9&amp;" uger",IF(G66=Data!$T$10,Data!$V$10&amp;" uger",IF(G66=Data!$T$11,Data!$V$11&amp;" uger",IF(G66=Data!$T$12,Data!$V$12&amp;" uger",IF(G66=Data!$T$13,Data!$V$13&amp;" uger",IF(G66=Data!$T$14,Data!$V$14&amp;" uger", IF(G66=Data!$T$15,Data!$V$15&amp;" uger", IF(G66=Data!$T$16,Data!$V$16&amp;" uger",IF(G66=Data!$T$17,Data!$V$17&amp;" uger",IF(G66=Data!$T$18,Data!$V$18&amp;" uger",IF(G66=Data!$T$19,Data!$V$19&amp;" uger",IF(G66=Data!$T$20,Data!$V$20&amp;" uger",IF(G66=Data!$T$21,Data!$V$21&amp;" uger",IF(G66=Data!$T$22,Data!$V$22&amp;" uger",IF(G66=Data!$T$23,Data!$V$23&amp;" uger",IF(G66=Data!$T$24,Data!$V$24&amp;" uger",IF(G66=Data!$T$25,Data!$V$25&amp;" uger",IF(G66=Data!$T$26,Data!$V$26&amp;" uger",IF(G66=Data!$T$27,Data!$V$27&amp;" uger"))))))))))))))))))))))</f>
        <v/>
      </c>
      <c r="T66" s="153" t="str">
        <f>IF(G66=0,"",IF(P66=0,"",IF(G66=Data!$T$7,P66+Data!$W$7,IF(G66=Data!$T$8,P66+Data!$W$8,IF(G66=Data!$T$9,P66+Data!$W$9,IF(G66=Data!$T$10,P66+Data!$W$10,IF(G66=Data!$T$11,P66+Data!$W$11,IF(G66=Data!$T$12,P66+Data!$W$12,IF(G66=Data!$T$13,P66+Data!$W$13,IF(G66=Data!$T$14,P66+Data!$W$14,IF(G66=Data!$T$15,P66+Data!$W$15,IF(G66=Data!$T$16,P66+Data!$W$16,IF(G66=Data!$T$17,P66+Data!$W$17,IF(G66=Data!$T$18,P66+Data!$W$18,IF(G66=Data!$T$19,P66+Data!$W$19,IF(G66=Data!$T$20,P66+Data!$W$20,IF(G66=Data!$T$21,P66+Data!$W$21,IF(G66= Data!$T$22,P66+Data!$W$22,IF(G66= Data!$T$23,P66+Data!$W$23,IF(G66= Data!$T$24,P66+Data!$W$24,IF(G66= Data!$T$25,P66+Data!$W$25,IF(G66= Data!$T$26,P66+Data!$W$26,IF(G66= Data!$T$27,P66+Data!$W$27)))))))))))))))))))))))</f>
        <v/>
      </c>
      <c r="U66" s="315" t="str">
        <f t="shared" si="1"/>
        <v/>
      </c>
      <c r="V66" s="122">
        <f t="shared" si="2"/>
        <v>0</v>
      </c>
      <c r="W66" s="122">
        <f t="shared" si="3"/>
        <v>0</v>
      </c>
      <c r="X66" s="122">
        <f t="shared" si="4"/>
        <v>0</v>
      </c>
      <c r="Y66" s="122">
        <f t="shared" si="5"/>
        <v>0</v>
      </c>
      <c r="Z66" s="122">
        <f t="shared" si="6"/>
        <v>0</v>
      </c>
      <c r="AA66" s="177">
        <f t="shared" si="9"/>
        <v>0</v>
      </c>
      <c r="AB66" s="183"/>
      <c r="AC66" s="264" t="str">
        <f t="shared" si="10"/>
        <v/>
      </c>
      <c r="AD66" s="96"/>
    </row>
    <row r="67" spans="1:30" ht="19.149999999999999" customHeight="1" thickBot="1" x14ac:dyDescent="0.25">
      <c r="A67" s="137">
        <f>IF(SUM(A68:B118)&gt;=1,1,0)</f>
        <v>0</v>
      </c>
      <c r="B67" s="137">
        <f t="shared" si="0"/>
        <v>0</v>
      </c>
      <c r="C67" s="138">
        <f t="shared" si="8"/>
        <v>0</v>
      </c>
      <c r="D67" s="139"/>
      <c r="E67" s="352">
        <v>29</v>
      </c>
      <c r="F67" s="353"/>
      <c r="G67" s="160"/>
      <c r="H67" s="170"/>
      <c r="I67" s="354"/>
      <c r="J67" s="355"/>
      <c r="K67" s="166"/>
      <c r="L67" s="259"/>
      <c r="M67" s="164"/>
      <c r="N67" s="259"/>
      <c r="O67" s="164"/>
      <c r="P67" s="260"/>
      <c r="Q67" s="260"/>
      <c r="R67" s="152"/>
      <c r="S67" s="280" t="str">
        <f>IF(G67=0,"",IF(G67=Data!$T$7,Data!$V$7&amp;" uger",IF(G67=Data!$T$8,Data!$V$8&amp;" uger",IF(G67=Data!$T$9,Data!$V$9&amp;" uger",IF(G67=Data!$T$10,Data!$V$10&amp;" uger",IF(G67=Data!$T$11,Data!$V$11&amp;" uger",IF(G67=Data!$T$12,Data!$V$12&amp;" uger",IF(G67=Data!$T$13,Data!$V$13&amp;" uger",IF(G67=Data!$T$14,Data!$V$14&amp;" uger", IF(G67=Data!$T$15,Data!$V$15&amp;" uger", IF(G67=Data!$T$16,Data!$V$16&amp;" uger",IF(G67=Data!$T$17,Data!$V$17&amp;" uger",IF(G67=Data!$T$18,Data!$V$18&amp;" uger",IF(G67=Data!$T$19,Data!$V$19&amp;" uger",IF(G67=Data!$T$20,Data!$V$20&amp;" uger",IF(G67=Data!$T$21,Data!$V$21&amp;" uger",IF(G67=Data!$T$22,Data!$V$22&amp;" uger",IF(G67=Data!$T$23,Data!$V$23&amp;" uger",IF(G67=Data!$T$24,Data!$V$24&amp;" uger",IF(G67=Data!$T$25,Data!$V$25&amp;" uger",IF(G67=Data!$T$26,Data!$V$26&amp;" uger",IF(G67=Data!$T$27,Data!$V$27&amp;" uger"))))))))))))))))))))))</f>
        <v/>
      </c>
      <c r="T67" s="153" t="str">
        <f>IF(G67=0,"",IF(P67=0,"",IF(G67=Data!$T$7,P67+Data!$W$7,IF(G67=Data!$T$8,P67+Data!$W$8,IF(G67=Data!$T$9,P67+Data!$W$9,IF(G67=Data!$T$10,P67+Data!$W$10,IF(G67=Data!$T$11,P67+Data!$W$11,IF(G67=Data!$T$12,P67+Data!$W$12,IF(G67=Data!$T$13,P67+Data!$W$13,IF(G67=Data!$T$14,P67+Data!$W$14,IF(G67=Data!$T$15,P67+Data!$W$15,IF(G67=Data!$T$16,P67+Data!$W$16,IF(G67=Data!$T$17,P67+Data!$W$17,IF(G67=Data!$T$18,P67+Data!$W$18,IF(G67=Data!$T$19,P67+Data!$W$19,IF(G67=Data!$T$20,P67+Data!$W$20,IF(G67=Data!$T$21,P67+Data!$W$21,IF(G67= Data!$T$22,P67+Data!$W$22,IF(G67= Data!$T$23,P67+Data!$W$23,IF(G67= Data!$T$24,P67+Data!$W$24,IF(G67= Data!$T$25,P67+Data!$W$25,IF(G67= Data!$T$26,P67+Data!$W$26,IF(G67= Data!$T$27,P67+Data!$W$27)))))))))))))))))))))))</f>
        <v/>
      </c>
      <c r="U67" s="315" t="str">
        <f t="shared" si="1"/>
        <v/>
      </c>
      <c r="V67" s="122">
        <f t="shared" si="2"/>
        <v>0</v>
      </c>
      <c r="W67" s="122">
        <f t="shared" si="3"/>
        <v>0</v>
      </c>
      <c r="X67" s="122">
        <f t="shared" si="4"/>
        <v>0</v>
      </c>
      <c r="Y67" s="122">
        <f t="shared" si="5"/>
        <v>0</v>
      </c>
      <c r="Z67" s="122">
        <f t="shared" si="6"/>
        <v>0</v>
      </c>
      <c r="AA67" s="177">
        <f t="shared" si="9"/>
        <v>0</v>
      </c>
      <c r="AB67" s="183"/>
      <c r="AC67" s="264" t="str">
        <f t="shared" si="10"/>
        <v/>
      </c>
      <c r="AD67" s="96"/>
    </row>
    <row r="68" spans="1:30" ht="19.149999999999999" customHeight="1" thickBot="1" x14ac:dyDescent="0.25">
      <c r="A68" s="137">
        <f>IF(SUM(A69:B118)&gt;=1,1,0)</f>
        <v>0</v>
      </c>
      <c r="B68" s="137">
        <f t="shared" si="0"/>
        <v>0</v>
      </c>
      <c r="C68" s="138">
        <f t="shared" si="8"/>
        <v>0</v>
      </c>
      <c r="D68" s="139"/>
      <c r="E68" s="352">
        <v>30</v>
      </c>
      <c r="F68" s="353"/>
      <c r="G68" s="160"/>
      <c r="H68" s="170"/>
      <c r="I68" s="354"/>
      <c r="J68" s="355"/>
      <c r="K68" s="166"/>
      <c r="L68" s="259"/>
      <c r="M68" s="164"/>
      <c r="N68" s="259"/>
      <c r="O68" s="164"/>
      <c r="P68" s="260"/>
      <c r="Q68" s="260"/>
      <c r="R68" s="152"/>
      <c r="S68" s="280" t="str">
        <f>IF(G68=0,"",IF(G68=Data!$T$7,Data!$V$7&amp;" uger",IF(G68=Data!$T$8,Data!$V$8&amp;" uger",IF(G68=Data!$T$9,Data!$V$9&amp;" uger",IF(G68=Data!$T$10,Data!$V$10&amp;" uger",IF(G68=Data!$T$11,Data!$V$11&amp;" uger",IF(G68=Data!$T$12,Data!$V$12&amp;" uger",IF(G68=Data!$T$13,Data!$V$13&amp;" uger",IF(G68=Data!$T$14,Data!$V$14&amp;" uger", IF(G68=Data!$T$15,Data!$V$15&amp;" uger", IF(G68=Data!$T$16,Data!$V$16&amp;" uger",IF(G68=Data!$T$17,Data!$V$17&amp;" uger",IF(G68=Data!$T$18,Data!$V$18&amp;" uger",IF(G68=Data!$T$19,Data!$V$19&amp;" uger",IF(G68=Data!$T$20,Data!$V$20&amp;" uger",IF(G68=Data!$T$21,Data!$V$21&amp;" uger",IF(G68=Data!$T$22,Data!$V$22&amp;" uger",IF(G68=Data!$T$23,Data!$V$23&amp;" uger",IF(G68=Data!$T$24,Data!$V$24&amp;" uger",IF(G68=Data!$T$25,Data!$V$25&amp;" uger",IF(G68=Data!$T$26,Data!$V$26&amp;" uger",IF(G68=Data!$T$27,Data!$V$27&amp;" uger"))))))))))))))))))))))</f>
        <v/>
      </c>
      <c r="T68" s="153" t="str">
        <f>IF(G68=0,"",IF(P68=0,"",IF(G68=Data!$T$7,P68+Data!$W$7,IF(G68=Data!$T$8,P68+Data!$W$8,IF(G68=Data!$T$9,P68+Data!$W$9,IF(G68=Data!$T$10,P68+Data!$W$10,IF(G68=Data!$T$11,P68+Data!$W$11,IF(G68=Data!$T$12,P68+Data!$W$12,IF(G68=Data!$T$13,P68+Data!$W$13,IF(G68=Data!$T$14,P68+Data!$W$14,IF(G68=Data!$T$15,P68+Data!$W$15,IF(G68=Data!$T$16,P68+Data!$W$16,IF(G68=Data!$T$17,P68+Data!$W$17,IF(G68=Data!$T$18,P68+Data!$W$18,IF(G68=Data!$T$19,P68+Data!$W$19,IF(G68=Data!$T$20,P68+Data!$W$20,IF(G68=Data!$T$21,P68+Data!$W$21,IF(G68= Data!$T$22,P68+Data!$W$22,IF(G68= Data!$T$23,P68+Data!$W$23,IF(G68= Data!$T$24,P68+Data!$W$24,IF(G68= Data!$T$25,P68+Data!$W$25,IF(G68= Data!$T$26,P68+Data!$W$26,IF(G68= Data!$T$27,P68+Data!$W$27)))))))))))))))))))))))</f>
        <v/>
      </c>
      <c r="U68" s="315" t="str">
        <f t="shared" si="1"/>
        <v/>
      </c>
      <c r="V68" s="122">
        <f t="shared" si="2"/>
        <v>0</v>
      </c>
      <c r="W68" s="122">
        <f t="shared" si="3"/>
        <v>0</v>
      </c>
      <c r="X68" s="122">
        <f t="shared" si="4"/>
        <v>0</v>
      </c>
      <c r="Y68" s="122">
        <f t="shared" si="5"/>
        <v>0</v>
      </c>
      <c r="Z68" s="122">
        <f t="shared" si="6"/>
        <v>0</v>
      </c>
      <c r="AA68" s="177">
        <f t="shared" si="9"/>
        <v>0</v>
      </c>
      <c r="AB68" s="183"/>
      <c r="AC68" s="264" t="str">
        <f t="shared" si="10"/>
        <v/>
      </c>
      <c r="AD68" s="96"/>
    </row>
    <row r="69" spans="1:30" ht="19.149999999999999" customHeight="1" thickBot="1" x14ac:dyDescent="0.25">
      <c r="A69" s="137">
        <f>IF(SUM(A70:B118)&gt;=1,1,0)</f>
        <v>0</v>
      </c>
      <c r="B69" s="137">
        <f t="shared" si="0"/>
        <v>0</v>
      </c>
      <c r="C69" s="138">
        <f t="shared" si="8"/>
        <v>0</v>
      </c>
      <c r="D69" s="139"/>
      <c r="E69" s="352">
        <v>31</v>
      </c>
      <c r="F69" s="353"/>
      <c r="G69" s="160"/>
      <c r="H69" s="170"/>
      <c r="I69" s="354"/>
      <c r="J69" s="355"/>
      <c r="K69" s="166"/>
      <c r="L69" s="259"/>
      <c r="M69" s="164"/>
      <c r="N69" s="259"/>
      <c r="O69" s="164"/>
      <c r="P69" s="260"/>
      <c r="Q69" s="260"/>
      <c r="R69" s="152"/>
      <c r="S69" s="280" t="str">
        <f>IF(G69=0,"",IF(G69=Data!$T$7,Data!$V$7&amp;" uger",IF(G69=Data!$T$8,Data!$V$8&amp;" uger",IF(G69=Data!$T$9,Data!$V$9&amp;" uger",IF(G69=Data!$T$10,Data!$V$10&amp;" uger",IF(G69=Data!$T$11,Data!$V$11&amp;" uger",IF(G69=Data!$T$12,Data!$V$12&amp;" uger",IF(G69=Data!$T$13,Data!$V$13&amp;" uger",IF(G69=Data!$T$14,Data!$V$14&amp;" uger", IF(G69=Data!$T$15,Data!$V$15&amp;" uger", IF(G69=Data!$T$16,Data!$V$16&amp;" uger",IF(G69=Data!$T$17,Data!$V$17&amp;" uger",IF(G69=Data!$T$18,Data!$V$18&amp;" uger",IF(G69=Data!$T$19,Data!$V$19&amp;" uger",IF(G69=Data!$T$20,Data!$V$20&amp;" uger",IF(G69=Data!$T$21,Data!$V$21&amp;" uger",IF(G69=Data!$T$22,Data!$V$22&amp;" uger",IF(G69=Data!$T$23,Data!$V$23&amp;" uger",IF(G69=Data!$T$24,Data!$V$24&amp;" uger",IF(G69=Data!$T$25,Data!$V$25&amp;" uger",IF(G69=Data!$T$26,Data!$V$26&amp;" uger",IF(G69=Data!$T$27,Data!$V$27&amp;" uger"))))))))))))))))))))))</f>
        <v/>
      </c>
      <c r="T69" s="153" t="str">
        <f>IF(G69=0,"",IF(P69=0,"",IF(G69=Data!$T$7,P69+Data!$W$7,IF(G69=Data!$T$8,P69+Data!$W$8,IF(G69=Data!$T$9,P69+Data!$W$9,IF(G69=Data!$T$10,P69+Data!$W$10,IF(G69=Data!$T$11,P69+Data!$W$11,IF(G69=Data!$T$12,P69+Data!$W$12,IF(G69=Data!$T$13,P69+Data!$W$13,IF(G69=Data!$T$14,P69+Data!$W$14,IF(G69=Data!$T$15,P69+Data!$W$15,IF(G69=Data!$T$16,P69+Data!$W$16,IF(G69=Data!$T$17,P69+Data!$W$17,IF(G69=Data!$T$18,P69+Data!$W$18,IF(G69=Data!$T$19,P69+Data!$W$19,IF(G69=Data!$T$20,P69+Data!$W$20,IF(G69=Data!$T$21,P69+Data!$W$21,IF(G69= Data!$T$22,P69+Data!$W$22,IF(G69= Data!$T$23,P69+Data!$W$23,IF(G69= Data!$T$24,P69+Data!$W$24,IF(G69= Data!$T$25,P69+Data!$W$25,IF(G69= Data!$T$26,P69+Data!$W$26,IF(G69= Data!$T$27,P69+Data!$W$27)))))))))))))))))))))))</f>
        <v/>
      </c>
      <c r="U69" s="315" t="str">
        <f t="shared" si="1"/>
        <v/>
      </c>
      <c r="V69" s="122">
        <f t="shared" si="2"/>
        <v>0</v>
      </c>
      <c r="W69" s="122">
        <f t="shared" si="3"/>
        <v>0</v>
      </c>
      <c r="X69" s="122">
        <f t="shared" si="4"/>
        <v>0</v>
      </c>
      <c r="Y69" s="122">
        <f t="shared" si="5"/>
        <v>0</v>
      </c>
      <c r="Z69" s="122">
        <f t="shared" si="6"/>
        <v>0</v>
      </c>
      <c r="AA69" s="177">
        <f t="shared" si="9"/>
        <v>0</v>
      </c>
      <c r="AB69" s="183"/>
      <c r="AC69" s="264" t="str">
        <f t="shared" si="10"/>
        <v/>
      </c>
      <c r="AD69" s="96"/>
    </row>
    <row r="70" spans="1:30" ht="19.149999999999999" customHeight="1" thickBot="1" x14ac:dyDescent="0.25">
      <c r="A70" s="137">
        <f>IF(SUM(A71:B118)&gt;=1,1,0)</f>
        <v>0</v>
      </c>
      <c r="B70" s="137">
        <f t="shared" si="0"/>
        <v>0</v>
      </c>
      <c r="C70" s="138">
        <f t="shared" si="8"/>
        <v>0</v>
      </c>
      <c r="D70" s="139"/>
      <c r="E70" s="352">
        <v>32</v>
      </c>
      <c r="F70" s="353"/>
      <c r="G70" s="160"/>
      <c r="H70" s="170"/>
      <c r="I70" s="354"/>
      <c r="J70" s="355"/>
      <c r="K70" s="166"/>
      <c r="L70" s="259"/>
      <c r="M70" s="164"/>
      <c r="N70" s="259"/>
      <c r="O70" s="164"/>
      <c r="P70" s="260"/>
      <c r="Q70" s="260"/>
      <c r="R70" s="152"/>
      <c r="S70" s="280" t="str">
        <f>IF(G70=0,"",IF(G70=Data!$T$7,Data!$V$7&amp;" uger",IF(G70=Data!$T$8,Data!$V$8&amp;" uger",IF(G70=Data!$T$9,Data!$V$9&amp;" uger",IF(G70=Data!$T$10,Data!$V$10&amp;" uger",IF(G70=Data!$T$11,Data!$V$11&amp;" uger",IF(G70=Data!$T$12,Data!$V$12&amp;" uger",IF(G70=Data!$T$13,Data!$V$13&amp;" uger",IF(G70=Data!$T$14,Data!$V$14&amp;" uger", IF(G70=Data!$T$15,Data!$V$15&amp;" uger", IF(G70=Data!$T$16,Data!$V$16&amp;" uger",IF(G70=Data!$T$17,Data!$V$17&amp;" uger",IF(G70=Data!$T$18,Data!$V$18&amp;" uger",IF(G70=Data!$T$19,Data!$V$19&amp;" uger",IF(G70=Data!$T$20,Data!$V$20&amp;" uger",IF(G70=Data!$T$21,Data!$V$21&amp;" uger",IF(G70=Data!$T$22,Data!$V$22&amp;" uger",IF(G70=Data!$T$23,Data!$V$23&amp;" uger",IF(G70=Data!$T$24,Data!$V$24&amp;" uger",IF(G70=Data!$T$25,Data!$V$25&amp;" uger",IF(G70=Data!$T$26,Data!$V$26&amp;" uger",IF(G70=Data!$T$27,Data!$V$27&amp;" uger"))))))))))))))))))))))</f>
        <v/>
      </c>
      <c r="T70" s="153" t="str">
        <f>IF(G70=0,"",IF(P70=0,"",IF(G70=Data!$T$7,P70+Data!$W$7,IF(G70=Data!$T$8,P70+Data!$W$8,IF(G70=Data!$T$9,P70+Data!$W$9,IF(G70=Data!$T$10,P70+Data!$W$10,IF(G70=Data!$T$11,P70+Data!$W$11,IF(G70=Data!$T$12,P70+Data!$W$12,IF(G70=Data!$T$13,P70+Data!$W$13,IF(G70=Data!$T$14,P70+Data!$W$14,IF(G70=Data!$T$15,P70+Data!$W$15,IF(G70=Data!$T$16,P70+Data!$W$16,IF(G70=Data!$T$17,P70+Data!$W$17,IF(G70=Data!$T$18,P70+Data!$W$18,IF(G70=Data!$T$19,P70+Data!$W$19,IF(G70=Data!$T$20,P70+Data!$W$20,IF(G70=Data!$T$21,P70+Data!$W$21,IF(G70= Data!$T$22,P70+Data!$W$22,IF(G70= Data!$T$23,P70+Data!$W$23,IF(G70= Data!$T$24,P70+Data!$W$24,IF(G70= Data!$T$25,P70+Data!$W$25,IF(G70= Data!$T$26,P70+Data!$W$26,IF(G70= Data!$T$27,P70+Data!$W$27)))))))))))))))))))))))</f>
        <v/>
      </c>
      <c r="U70" s="315" t="str">
        <f t="shared" si="1"/>
        <v/>
      </c>
      <c r="V70" s="122">
        <f t="shared" si="2"/>
        <v>0</v>
      </c>
      <c r="W70" s="122">
        <f t="shared" si="3"/>
        <v>0</v>
      </c>
      <c r="X70" s="122">
        <f t="shared" si="4"/>
        <v>0</v>
      </c>
      <c r="Y70" s="122">
        <f t="shared" si="5"/>
        <v>0</v>
      </c>
      <c r="Z70" s="122">
        <f t="shared" si="6"/>
        <v>0</v>
      </c>
      <c r="AA70" s="177">
        <f t="shared" si="9"/>
        <v>0</v>
      </c>
      <c r="AB70" s="183"/>
      <c r="AC70" s="264" t="str">
        <f t="shared" si="10"/>
        <v/>
      </c>
      <c r="AD70" s="96"/>
    </row>
    <row r="71" spans="1:30" ht="19.149999999999999" customHeight="1" thickBot="1" x14ac:dyDescent="0.25">
      <c r="A71" s="137">
        <f>IF(SUM(A72:B118)&gt;=1,1,0)</f>
        <v>0</v>
      </c>
      <c r="B71" s="137">
        <f t="shared" ref="B71:B102" si="11">IF(OR(G71="",I71="",L71="",P71="",Q71=""),0,1)</f>
        <v>0</v>
      </c>
      <c r="C71" s="138">
        <f t="shared" si="8"/>
        <v>0</v>
      </c>
      <c r="D71" s="139"/>
      <c r="E71" s="352">
        <v>33</v>
      </c>
      <c r="F71" s="353"/>
      <c r="G71" s="160"/>
      <c r="H71" s="170"/>
      <c r="I71" s="354"/>
      <c r="J71" s="355"/>
      <c r="K71" s="166"/>
      <c r="L71" s="259"/>
      <c r="M71" s="164"/>
      <c r="N71" s="259"/>
      <c r="O71" s="164"/>
      <c r="P71" s="260"/>
      <c r="Q71" s="260"/>
      <c r="R71" s="152"/>
      <c r="S71" s="280" t="str">
        <f>IF(G71=0,"",IF(G71=Data!$T$7,Data!$V$7&amp;" uger",IF(G71=Data!$T$8,Data!$V$8&amp;" uger",IF(G71=Data!$T$9,Data!$V$9&amp;" uger",IF(G71=Data!$T$10,Data!$V$10&amp;" uger",IF(G71=Data!$T$11,Data!$V$11&amp;" uger",IF(G71=Data!$T$12,Data!$V$12&amp;" uger",IF(G71=Data!$T$13,Data!$V$13&amp;" uger",IF(G71=Data!$T$14,Data!$V$14&amp;" uger", IF(G71=Data!$T$15,Data!$V$15&amp;" uger", IF(G71=Data!$T$16,Data!$V$16&amp;" uger",IF(G71=Data!$T$17,Data!$V$17&amp;" uger",IF(G71=Data!$T$18,Data!$V$18&amp;" uger",IF(G71=Data!$T$19,Data!$V$19&amp;" uger",IF(G71=Data!$T$20,Data!$V$20&amp;" uger",IF(G71=Data!$T$21,Data!$V$21&amp;" uger",IF(G71=Data!$T$22,Data!$V$22&amp;" uger",IF(G71=Data!$T$23,Data!$V$23&amp;" uger",IF(G71=Data!$T$24,Data!$V$24&amp;" uger",IF(G71=Data!$T$25,Data!$V$25&amp;" uger",IF(G71=Data!$T$26,Data!$V$26&amp;" uger",IF(G71=Data!$T$27,Data!$V$27&amp;" uger"))))))))))))))))))))))</f>
        <v/>
      </c>
      <c r="T71" s="153" t="str">
        <f>IF(G71=0,"",IF(P71=0,"",IF(G71=Data!$T$7,P71+Data!$W$7,IF(G71=Data!$T$8,P71+Data!$W$8,IF(G71=Data!$T$9,P71+Data!$W$9,IF(G71=Data!$T$10,P71+Data!$W$10,IF(G71=Data!$T$11,P71+Data!$W$11,IF(G71=Data!$T$12,P71+Data!$W$12,IF(G71=Data!$T$13,P71+Data!$W$13,IF(G71=Data!$T$14,P71+Data!$W$14,IF(G71=Data!$T$15,P71+Data!$W$15,IF(G71=Data!$T$16,P71+Data!$W$16,IF(G71=Data!$T$17,P71+Data!$W$17,IF(G71=Data!$T$18,P71+Data!$W$18,IF(G71=Data!$T$19,P71+Data!$W$19,IF(G71=Data!$T$20,P71+Data!$W$20,IF(G71=Data!$T$21,P71+Data!$W$21,IF(G71= Data!$T$22,P71+Data!$W$22,IF(G71= Data!$T$23,P71+Data!$W$23,IF(G71= Data!$T$24,P71+Data!$W$24,IF(G71= Data!$T$25,P71+Data!$W$25,IF(G71= Data!$T$26,P71+Data!$W$26,IF(G71= Data!$T$27,P71+Data!$W$27)))))))))))))))))))))))</f>
        <v/>
      </c>
      <c r="U71" s="315" t="str">
        <f t="shared" ref="U71:U102" si="12">IF(T71&gt;Q71,"r","")</f>
        <v/>
      </c>
      <c r="V71" s="122">
        <f t="shared" ref="V71:V102" si="13">IF(G71&lt;&gt;"",1,0)</f>
        <v>0</v>
      </c>
      <c r="W71" s="122">
        <f t="shared" ref="W71:W102" si="14">IF(I71&lt;&gt;"",1,0)</f>
        <v>0</v>
      </c>
      <c r="X71" s="122">
        <f t="shared" ref="X71:X102" si="15">IF(L71&lt;&gt;"",1,0)</f>
        <v>0</v>
      </c>
      <c r="Y71" s="122">
        <f t="shared" ref="Y71:Y102" si="16">IF(P71&lt;&gt;"",1,0)</f>
        <v>0</v>
      </c>
      <c r="Z71" s="122">
        <f t="shared" ref="Z71:Z102" si="17">IF(Q71&lt;&gt;"",1,0)</f>
        <v>0</v>
      </c>
      <c r="AA71" s="177">
        <f t="shared" si="9"/>
        <v>0</v>
      </c>
      <c r="AB71" s="183"/>
      <c r="AC71" s="264" t="str">
        <f t="shared" si="10"/>
        <v/>
      </c>
      <c r="AD71" s="96"/>
    </row>
    <row r="72" spans="1:30" ht="19.149999999999999" customHeight="1" thickBot="1" x14ac:dyDescent="0.25">
      <c r="A72" s="137">
        <f>IF(SUM(A73:B118)&gt;=1,1,0)</f>
        <v>0</v>
      </c>
      <c r="B72" s="137">
        <f t="shared" si="11"/>
        <v>0</v>
      </c>
      <c r="C72" s="138">
        <f t="shared" si="8"/>
        <v>0</v>
      </c>
      <c r="D72" s="139"/>
      <c r="E72" s="352">
        <v>34</v>
      </c>
      <c r="F72" s="353"/>
      <c r="G72" s="160"/>
      <c r="H72" s="170"/>
      <c r="I72" s="354"/>
      <c r="J72" s="355"/>
      <c r="K72" s="166"/>
      <c r="L72" s="259"/>
      <c r="M72" s="164"/>
      <c r="N72" s="259"/>
      <c r="O72" s="164"/>
      <c r="P72" s="260"/>
      <c r="Q72" s="260"/>
      <c r="R72" s="152"/>
      <c r="S72" s="280" t="str">
        <f>IF(G72=0,"",IF(G72=Data!$T$7,Data!$V$7&amp;" uger",IF(G72=Data!$T$8,Data!$V$8&amp;" uger",IF(G72=Data!$T$9,Data!$V$9&amp;" uger",IF(G72=Data!$T$10,Data!$V$10&amp;" uger",IF(G72=Data!$T$11,Data!$V$11&amp;" uger",IF(G72=Data!$T$12,Data!$V$12&amp;" uger",IF(G72=Data!$T$13,Data!$V$13&amp;" uger",IF(G72=Data!$T$14,Data!$V$14&amp;" uger", IF(G72=Data!$T$15,Data!$V$15&amp;" uger", IF(G72=Data!$T$16,Data!$V$16&amp;" uger",IF(G72=Data!$T$17,Data!$V$17&amp;" uger",IF(G72=Data!$T$18,Data!$V$18&amp;" uger",IF(G72=Data!$T$19,Data!$V$19&amp;" uger",IF(G72=Data!$T$20,Data!$V$20&amp;" uger",IF(G72=Data!$T$21,Data!$V$21&amp;" uger",IF(G72=Data!$T$22,Data!$V$22&amp;" uger",IF(G72=Data!$T$23,Data!$V$23&amp;" uger",IF(G72=Data!$T$24,Data!$V$24&amp;" uger",IF(G72=Data!$T$25,Data!$V$25&amp;" uger",IF(G72=Data!$T$26,Data!$V$26&amp;" uger",IF(G72=Data!$T$27,Data!$V$27&amp;" uger"))))))))))))))))))))))</f>
        <v/>
      </c>
      <c r="T72" s="153" t="str">
        <f>IF(G72=0,"",IF(P72=0,"",IF(G72=Data!$T$7,P72+Data!$W$7,IF(G72=Data!$T$8,P72+Data!$W$8,IF(G72=Data!$T$9,P72+Data!$W$9,IF(G72=Data!$T$10,P72+Data!$W$10,IF(G72=Data!$T$11,P72+Data!$W$11,IF(G72=Data!$T$12,P72+Data!$W$12,IF(G72=Data!$T$13,P72+Data!$W$13,IF(G72=Data!$T$14,P72+Data!$W$14,IF(G72=Data!$T$15,P72+Data!$W$15,IF(G72=Data!$T$16,P72+Data!$W$16,IF(G72=Data!$T$17,P72+Data!$W$17,IF(G72=Data!$T$18,P72+Data!$W$18,IF(G72=Data!$T$19,P72+Data!$W$19,IF(G72=Data!$T$20,P72+Data!$W$20,IF(G72=Data!$T$21,P72+Data!$W$21,IF(G72= Data!$T$22,P72+Data!$W$22,IF(G72= Data!$T$23,P72+Data!$W$23,IF(G72= Data!$T$24,P72+Data!$W$24,IF(G72= Data!$T$25,P72+Data!$W$25,IF(G72= Data!$T$26,P72+Data!$W$26,IF(G72= Data!$T$27,P72+Data!$W$27)))))))))))))))))))))))</f>
        <v/>
      </c>
      <c r="U72" s="315" t="str">
        <f t="shared" si="12"/>
        <v/>
      </c>
      <c r="V72" s="122">
        <f t="shared" si="13"/>
        <v>0</v>
      </c>
      <c r="W72" s="122">
        <f t="shared" si="14"/>
        <v>0</v>
      </c>
      <c r="X72" s="122">
        <f t="shared" si="15"/>
        <v>0</v>
      </c>
      <c r="Y72" s="122">
        <f t="shared" si="16"/>
        <v>0</v>
      </c>
      <c r="Z72" s="122">
        <f t="shared" si="17"/>
        <v>0</v>
      </c>
      <c r="AA72" s="177">
        <f t="shared" si="9"/>
        <v>0</v>
      </c>
      <c r="AB72" s="183"/>
      <c r="AC72" s="264" t="str">
        <f t="shared" si="10"/>
        <v/>
      </c>
      <c r="AD72" s="96"/>
    </row>
    <row r="73" spans="1:30" ht="19.149999999999999" customHeight="1" thickBot="1" x14ac:dyDescent="0.25">
      <c r="A73" s="137">
        <f>IF(SUM(A74:B118)&gt;=1,1,0)</f>
        <v>0</v>
      </c>
      <c r="B73" s="137">
        <f t="shared" si="11"/>
        <v>0</v>
      </c>
      <c r="C73" s="138">
        <f t="shared" si="8"/>
        <v>0</v>
      </c>
      <c r="D73" s="139"/>
      <c r="E73" s="352">
        <v>35</v>
      </c>
      <c r="F73" s="353"/>
      <c r="G73" s="160"/>
      <c r="H73" s="170"/>
      <c r="I73" s="354"/>
      <c r="J73" s="355"/>
      <c r="K73" s="166"/>
      <c r="L73" s="259"/>
      <c r="M73" s="164"/>
      <c r="N73" s="259"/>
      <c r="O73" s="164"/>
      <c r="P73" s="260"/>
      <c r="Q73" s="260"/>
      <c r="R73" s="152"/>
      <c r="S73" s="280" t="str">
        <f>IF(G73=0,"",IF(G73=Data!$T$7,Data!$V$7&amp;" uger",IF(G73=Data!$T$8,Data!$V$8&amp;" uger",IF(G73=Data!$T$9,Data!$V$9&amp;" uger",IF(G73=Data!$T$10,Data!$V$10&amp;" uger",IF(G73=Data!$T$11,Data!$V$11&amp;" uger",IF(G73=Data!$T$12,Data!$V$12&amp;" uger",IF(G73=Data!$T$13,Data!$V$13&amp;" uger",IF(G73=Data!$T$14,Data!$V$14&amp;" uger", IF(G73=Data!$T$15,Data!$V$15&amp;" uger", IF(G73=Data!$T$16,Data!$V$16&amp;" uger",IF(G73=Data!$T$17,Data!$V$17&amp;" uger",IF(G73=Data!$T$18,Data!$V$18&amp;" uger",IF(G73=Data!$T$19,Data!$V$19&amp;" uger",IF(G73=Data!$T$20,Data!$V$20&amp;" uger",IF(G73=Data!$T$21,Data!$V$21&amp;" uger",IF(G73=Data!$T$22,Data!$V$22&amp;" uger",IF(G73=Data!$T$23,Data!$V$23&amp;" uger",IF(G73=Data!$T$24,Data!$V$24&amp;" uger",IF(G73=Data!$T$25,Data!$V$25&amp;" uger",IF(G73=Data!$T$26,Data!$V$26&amp;" uger",IF(G73=Data!$T$27,Data!$V$27&amp;" uger"))))))))))))))))))))))</f>
        <v/>
      </c>
      <c r="T73" s="153" t="str">
        <f>IF(G73=0,"",IF(P73=0,"",IF(G73=Data!$T$7,P73+Data!$W$7,IF(G73=Data!$T$8,P73+Data!$W$8,IF(G73=Data!$T$9,P73+Data!$W$9,IF(G73=Data!$T$10,P73+Data!$W$10,IF(G73=Data!$T$11,P73+Data!$W$11,IF(G73=Data!$T$12,P73+Data!$W$12,IF(G73=Data!$T$13,P73+Data!$W$13,IF(G73=Data!$T$14,P73+Data!$W$14,IF(G73=Data!$T$15,P73+Data!$W$15,IF(G73=Data!$T$16,P73+Data!$W$16,IF(G73=Data!$T$17,P73+Data!$W$17,IF(G73=Data!$T$18,P73+Data!$W$18,IF(G73=Data!$T$19,P73+Data!$W$19,IF(G73=Data!$T$20,P73+Data!$W$20,IF(G73=Data!$T$21,P73+Data!$W$21,IF(G73= Data!$T$22,P73+Data!$W$22,IF(G73= Data!$T$23,P73+Data!$W$23,IF(G73= Data!$T$24,P73+Data!$W$24,IF(G73= Data!$T$25,P73+Data!$W$25,IF(G73= Data!$T$26,P73+Data!$W$26,IF(G73= Data!$T$27,P73+Data!$W$27)))))))))))))))))))))))</f>
        <v/>
      </c>
      <c r="U73" s="315" t="str">
        <f t="shared" si="12"/>
        <v/>
      </c>
      <c r="V73" s="122">
        <f t="shared" si="13"/>
        <v>0</v>
      </c>
      <c r="W73" s="122">
        <f t="shared" si="14"/>
        <v>0</v>
      </c>
      <c r="X73" s="122">
        <f t="shared" si="15"/>
        <v>0</v>
      </c>
      <c r="Y73" s="122">
        <f t="shared" si="16"/>
        <v>0</v>
      </c>
      <c r="Z73" s="122">
        <f t="shared" si="17"/>
        <v>0</v>
      </c>
      <c r="AA73" s="177">
        <f t="shared" si="9"/>
        <v>0</v>
      </c>
      <c r="AB73" s="183"/>
      <c r="AC73" s="264" t="str">
        <f t="shared" si="10"/>
        <v/>
      </c>
      <c r="AD73" s="96"/>
    </row>
    <row r="74" spans="1:30" ht="19.149999999999999" customHeight="1" thickBot="1" x14ac:dyDescent="0.25">
      <c r="A74" s="137">
        <f>IF(SUM(A75:B118)&gt;=1,1,0)</f>
        <v>0</v>
      </c>
      <c r="B74" s="137">
        <f t="shared" si="11"/>
        <v>0</v>
      </c>
      <c r="C74" s="138">
        <f t="shared" si="8"/>
        <v>0</v>
      </c>
      <c r="D74" s="139"/>
      <c r="E74" s="352">
        <v>36</v>
      </c>
      <c r="F74" s="353"/>
      <c r="G74" s="160"/>
      <c r="H74" s="170"/>
      <c r="I74" s="354"/>
      <c r="J74" s="355"/>
      <c r="K74" s="166"/>
      <c r="L74" s="259"/>
      <c r="M74" s="164"/>
      <c r="N74" s="259"/>
      <c r="O74" s="164"/>
      <c r="P74" s="260"/>
      <c r="Q74" s="260"/>
      <c r="R74" s="152"/>
      <c r="S74" s="280" t="str">
        <f>IF(G74=0,"",IF(G74=Data!$T$7,Data!$V$7&amp;" uger",IF(G74=Data!$T$8,Data!$V$8&amp;" uger",IF(G74=Data!$T$9,Data!$V$9&amp;" uger",IF(G74=Data!$T$10,Data!$V$10&amp;" uger",IF(G74=Data!$T$11,Data!$V$11&amp;" uger",IF(G74=Data!$T$12,Data!$V$12&amp;" uger",IF(G74=Data!$T$13,Data!$V$13&amp;" uger",IF(G74=Data!$T$14,Data!$V$14&amp;" uger", IF(G74=Data!$T$15,Data!$V$15&amp;" uger", IF(G74=Data!$T$16,Data!$V$16&amp;" uger",IF(G74=Data!$T$17,Data!$V$17&amp;" uger",IF(G74=Data!$T$18,Data!$V$18&amp;" uger",IF(G74=Data!$T$19,Data!$V$19&amp;" uger",IF(G74=Data!$T$20,Data!$V$20&amp;" uger",IF(G74=Data!$T$21,Data!$V$21&amp;" uger",IF(G74=Data!$T$22,Data!$V$22&amp;" uger",IF(G74=Data!$T$23,Data!$V$23&amp;" uger",IF(G74=Data!$T$24,Data!$V$24&amp;" uger",IF(G74=Data!$T$25,Data!$V$25&amp;" uger",IF(G74=Data!$T$26,Data!$V$26&amp;" uger",IF(G74=Data!$T$27,Data!$V$27&amp;" uger"))))))))))))))))))))))</f>
        <v/>
      </c>
      <c r="T74" s="153" t="str">
        <f>IF(G74=0,"",IF(P74=0,"",IF(G74=Data!$T$7,P74+Data!$W$7,IF(G74=Data!$T$8,P74+Data!$W$8,IF(G74=Data!$T$9,P74+Data!$W$9,IF(G74=Data!$T$10,P74+Data!$W$10,IF(G74=Data!$T$11,P74+Data!$W$11,IF(G74=Data!$T$12,P74+Data!$W$12,IF(G74=Data!$T$13,P74+Data!$W$13,IF(G74=Data!$T$14,P74+Data!$W$14,IF(G74=Data!$T$15,P74+Data!$W$15,IF(G74=Data!$T$16,P74+Data!$W$16,IF(G74=Data!$T$17,P74+Data!$W$17,IF(G74=Data!$T$18,P74+Data!$W$18,IF(G74=Data!$T$19,P74+Data!$W$19,IF(G74=Data!$T$20,P74+Data!$W$20,IF(G74=Data!$T$21,P74+Data!$W$21,IF(G74= Data!$T$22,P74+Data!$W$22,IF(G74= Data!$T$23,P74+Data!$W$23,IF(G74= Data!$T$24,P74+Data!$W$24,IF(G74= Data!$T$25,P74+Data!$W$25,IF(G74= Data!$T$26,P74+Data!$W$26,IF(G74= Data!$T$27,P74+Data!$W$27)))))))))))))))))))))))</f>
        <v/>
      </c>
      <c r="U74" s="315" t="str">
        <f t="shared" si="12"/>
        <v/>
      </c>
      <c r="V74" s="122">
        <f t="shared" si="13"/>
        <v>0</v>
      </c>
      <c r="W74" s="122">
        <f t="shared" si="14"/>
        <v>0</v>
      </c>
      <c r="X74" s="122">
        <f t="shared" si="15"/>
        <v>0</v>
      </c>
      <c r="Y74" s="122">
        <f t="shared" si="16"/>
        <v>0</v>
      </c>
      <c r="Z74" s="122">
        <f t="shared" si="17"/>
        <v>0</v>
      </c>
      <c r="AA74" s="177">
        <f t="shared" si="9"/>
        <v>0</v>
      </c>
      <c r="AB74" s="183"/>
      <c r="AC74" s="264" t="str">
        <f t="shared" si="10"/>
        <v/>
      </c>
      <c r="AD74" s="96"/>
    </row>
    <row r="75" spans="1:30" ht="19.149999999999999" customHeight="1" thickBot="1" x14ac:dyDescent="0.25">
      <c r="A75" s="137">
        <f>IF(SUM(A76:B118)&gt;=1,1,0)</f>
        <v>0</v>
      </c>
      <c r="B75" s="137">
        <f t="shared" si="11"/>
        <v>0</v>
      </c>
      <c r="C75" s="138">
        <f t="shared" si="8"/>
        <v>0</v>
      </c>
      <c r="D75" s="139"/>
      <c r="E75" s="352">
        <v>37</v>
      </c>
      <c r="F75" s="353"/>
      <c r="G75" s="160"/>
      <c r="H75" s="170"/>
      <c r="I75" s="354"/>
      <c r="J75" s="355"/>
      <c r="K75" s="166"/>
      <c r="L75" s="259"/>
      <c r="M75" s="164"/>
      <c r="N75" s="259"/>
      <c r="O75" s="164"/>
      <c r="P75" s="260"/>
      <c r="Q75" s="260"/>
      <c r="R75" s="152"/>
      <c r="S75" s="280" t="str">
        <f>IF(G75=0,"",IF(G75=Data!$T$7,Data!$V$7&amp;" uger",IF(G75=Data!$T$8,Data!$V$8&amp;" uger",IF(G75=Data!$T$9,Data!$V$9&amp;" uger",IF(G75=Data!$T$10,Data!$V$10&amp;" uger",IF(G75=Data!$T$11,Data!$V$11&amp;" uger",IF(G75=Data!$T$12,Data!$V$12&amp;" uger",IF(G75=Data!$T$13,Data!$V$13&amp;" uger",IF(G75=Data!$T$14,Data!$V$14&amp;" uger", IF(G75=Data!$T$15,Data!$V$15&amp;" uger", IF(G75=Data!$T$16,Data!$V$16&amp;" uger",IF(G75=Data!$T$17,Data!$V$17&amp;" uger",IF(G75=Data!$T$18,Data!$V$18&amp;" uger",IF(G75=Data!$T$19,Data!$V$19&amp;" uger",IF(G75=Data!$T$20,Data!$V$20&amp;" uger",IF(G75=Data!$T$21,Data!$V$21&amp;" uger",IF(G75=Data!$T$22,Data!$V$22&amp;" uger",IF(G75=Data!$T$23,Data!$V$23&amp;" uger",IF(G75=Data!$T$24,Data!$V$24&amp;" uger",IF(G75=Data!$T$25,Data!$V$25&amp;" uger",IF(G75=Data!$T$26,Data!$V$26&amp;" uger",IF(G75=Data!$T$27,Data!$V$27&amp;" uger"))))))))))))))))))))))</f>
        <v/>
      </c>
      <c r="T75" s="153" t="str">
        <f>IF(G75=0,"",IF(P75=0,"",IF(G75=Data!$T$7,P75+Data!$W$7,IF(G75=Data!$T$8,P75+Data!$W$8,IF(G75=Data!$T$9,P75+Data!$W$9,IF(G75=Data!$T$10,P75+Data!$W$10,IF(G75=Data!$T$11,P75+Data!$W$11,IF(G75=Data!$T$12,P75+Data!$W$12,IF(G75=Data!$T$13,P75+Data!$W$13,IF(G75=Data!$T$14,P75+Data!$W$14,IF(G75=Data!$T$15,P75+Data!$W$15,IF(G75=Data!$T$16,P75+Data!$W$16,IF(G75=Data!$T$17,P75+Data!$W$17,IF(G75=Data!$T$18,P75+Data!$W$18,IF(G75=Data!$T$19,P75+Data!$W$19,IF(G75=Data!$T$20,P75+Data!$W$20,IF(G75=Data!$T$21,P75+Data!$W$21,IF(G75= Data!$T$22,P75+Data!$W$22,IF(G75= Data!$T$23,P75+Data!$W$23,IF(G75= Data!$T$24,P75+Data!$W$24,IF(G75= Data!$T$25,P75+Data!$W$25,IF(G75= Data!$T$26,P75+Data!$W$26,IF(G75= Data!$T$27,P75+Data!$W$27)))))))))))))))))))))))</f>
        <v/>
      </c>
      <c r="U75" s="315" t="str">
        <f t="shared" si="12"/>
        <v/>
      </c>
      <c r="V75" s="122">
        <f t="shared" si="13"/>
        <v>0</v>
      </c>
      <c r="W75" s="122">
        <f t="shared" si="14"/>
        <v>0</v>
      </c>
      <c r="X75" s="122">
        <f t="shared" si="15"/>
        <v>0</v>
      </c>
      <c r="Y75" s="122">
        <f t="shared" si="16"/>
        <v>0</v>
      </c>
      <c r="Z75" s="122">
        <f t="shared" si="17"/>
        <v>0</v>
      </c>
      <c r="AA75" s="177">
        <f t="shared" si="9"/>
        <v>0</v>
      </c>
      <c r="AB75" s="183"/>
      <c r="AC75" s="264" t="str">
        <f t="shared" si="10"/>
        <v/>
      </c>
      <c r="AD75" s="96"/>
    </row>
    <row r="76" spans="1:30" ht="19.149999999999999" customHeight="1" thickBot="1" x14ac:dyDescent="0.25">
      <c r="A76" s="137">
        <f>IF(SUM(A77:B118)&gt;=1,1,0)</f>
        <v>0</v>
      </c>
      <c r="B76" s="137">
        <f t="shared" si="11"/>
        <v>0</v>
      </c>
      <c r="C76" s="138">
        <f t="shared" si="8"/>
        <v>0</v>
      </c>
      <c r="D76" s="139"/>
      <c r="E76" s="352">
        <v>38</v>
      </c>
      <c r="F76" s="353"/>
      <c r="G76" s="160"/>
      <c r="H76" s="170"/>
      <c r="I76" s="354"/>
      <c r="J76" s="355"/>
      <c r="K76" s="166"/>
      <c r="L76" s="259"/>
      <c r="M76" s="164"/>
      <c r="N76" s="259"/>
      <c r="O76" s="164"/>
      <c r="P76" s="260"/>
      <c r="Q76" s="260"/>
      <c r="R76" s="152"/>
      <c r="S76" s="280" t="str">
        <f>IF(G76=0,"",IF(G76=Data!$T$7,Data!$V$7&amp;" uger",IF(G76=Data!$T$8,Data!$V$8&amp;" uger",IF(G76=Data!$T$9,Data!$V$9&amp;" uger",IF(G76=Data!$T$10,Data!$V$10&amp;" uger",IF(G76=Data!$T$11,Data!$V$11&amp;" uger",IF(G76=Data!$T$12,Data!$V$12&amp;" uger",IF(G76=Data!$T$13,Data!$V$13&amp;" uger",IF(G76=Data!$T$14,Data!$V$14&amp;" uger", IF(G76=Data!$T$15,Data!$V$15&amp;" uger", IF(G76=Data!$T$16,Data!$V$16&amp;" uger",IF(G76=Data!$T$17,Data!$V$17&amp;" uger",IF(G76=Data!$T$18,Data!$V$18&amp;" uger",IF(G76=Data!$T$19,Data!$V$19&amp;" uger",IF(G76=Data!$T$20,Data!$V$20&amp;" uger",IF(G76=Data!$T$21,Data!$V$21&amp;" uger",IF(G76=Data!$T$22,Data!$V$22&amp;" uger",IF(G76=Data!$T$23,Data!$V$23&amp;" uger",IF(G76=Data!$T$24,Data!$V$24&amp;" uger",IF(G76=Data!$T$25,Data!$V$25&amp;" uger",IF(G76=Data!$T$26,Data!$V$26&amp;" uger",IF(G76=Data!$T$27,Data!$V$27&amp;" uger"))))))))))))))))))))))</f>
        <v/>
      </c>
      <c r="T76" s="153" t="str">
        <f>IF(G76=0,"",IF(P76=0,"",IF(G76=Data!$T$7,P76+Data!$W$7,IF(G76=Data!$T$8,P76+Data!$W$8,IF(G76=Data!$T$9,P76+Data!$W$9,IF(G76=Data!$T$10,P76+Data!$W$10,IF(G76=Data!$T$11,P76+Data!$W$11,IF(G76=Data!$T$12,P76+Data!$W$12,IF(G76=Data!$T$13,P76+Data!$W$13,IF(G76=Data!$T$14,P76+Data!$W$14,IF(G76=Data!$T$15,P76+Data!$W$15,IF(G76=Data!$T$16,P76+Data!$W$16,IF(G76=Data!$T$17,P76+Data!$W$17,IF(G76=Data!$T$18,P76+Data!$W$18,IF(G76=Data!$T$19,P76+Data!$W$19,IF(G76=Data!$T$20,P76+Data!$W$20,IF(G76=Data!$T$21,P76+Data!$W$21,IF(G76= Data!$T$22,P76+Data!$W$22,IF(G76= Data!$T$23,P76+Data!$W$23,IF(G76= Data!$T$24,P76+Data!$W$24,IF(G76= Data!$T$25,P76+Data!$W$25,IF(G76= Data!$T$26,P76+Data!$W$26,IF(G76= Data!$T$27,P76+Data!$W$27)))))))))))))))))))))))</f>
        <v/>
      </c>
      <c r="U76" s="315" t="str">
        <f t="shared" si="12"/>
        <v/>
      </c>
      <c r="V76" s="122">
        <f t="shared" si="13"/>
        <v>0</v>
      </c>
      <c r="W76" s="122">
        <f t="shared" si="14"/>
        <v>0</v>
      </c>
      <c r="X76" s="122">
        <f t="shared" si="15"/>
        <v>0</v>
      </c>
      <c r="Y76" s="122">
        <f t="shared" si="16"/>
        <v>0</v>
      </c>
      <c r="Z76" s="122">
        <f t="shared" si="17"/>
        <v>0</v>
      </c>
      <c r="AA76" s="177">
        <f t="shared" si="9"/>
        <v>0</v>
      </c>
      <c r="AB76" s="183"/>
      <c r="AC76" s="264" t="str">
        <f t="shared" si="10"/>
        <v/>
      </c>
      <c r="AD76" s="96"/>
    </row>
    <row r="77" spans="1:30" ht="19.149999999999999" customHeight="1" thickBot="1" x14ac:dyDescent="0.25">
      <c r="A77" s="137">
        <f>IF(SUM(A78:B118)&gt;=1,1,0)</f>
        <v>0</v>
      </c>
      <c r="B77" s="137">
        <f t="shared" si="11"/>
        <v>0</v>
      </c>
      <c r="C77" s="138">
        <f t="shared" si="8"/>
        <v>0</v>
      </c>
      <c r="D77" s="139"/>
      <c r="E77" s="352">
        <v>39</v>
      </c>
      <c r="F77" s="353"/>
      <c r="G77" s="160"/>
      <c r="H77" s="170"/>
      <c r="I77" s="354"/>
      <c r="J77" s="355"/>
      <c r="K77" s="166"/>
      <c r="L77" s="259"/>
      <c r="M77" s="164"/>
      <c r="N77" s="259"/>
      <c r="O77" s="164"/>
      <c r="P77" s="260"/>
      <c r="Q77" s="260"/>
      <c r="R77" s="152"/>
      <c r="S77" s="280" t="str">
        <f>IF(G77=0,"",IF(G77=Data!$T$7,Data!$V$7&amp;" uger",IF(G77=Data!$T$8,Data!$V$8&amp;" uger",IF(G77=Data!$T$9,Data!$V$9&amp;" uger",IF(G77=Data!$T$10,Data!$V$10&amp;" uger",IF(G77=Data!$T$11,Data!$V$11&amp;" uger",IF(G77=Data!$T$12,Data!$V$12&amp;" uger",IF(G77=Data!$T$13,Data!$V$13&amp;" uger",IF(G77=Data!$T$14,Data!$V$14&amp;" uger", IF(G77=Data!$T$15,Data!$V$15&amp;" uger", IF(G77=Data!$T$16,Data!$V$16&amp;" uger",IF(G77=Data!$T$17,Data!$V$17&amp;" uger",IF(G77=Data!$T$18,Data!$V$18&amp;" uger",IF(G77=Data!$T$19,Data!$V$19&amp;" uger",IF(G77=Data!$T$20,Data!$V$20&amp;" uger",IF(G77=Data!$T$21,Data!$V$21&amp;" uger",IF(G77=Data!$T$22,Data!$V$22&amp;" uger",IF(G77=Data!$T$23,Data!$V$23&amp;" uger",IF(G77=Data!$T$24,Data!$V$24&amp;" uger",IF(G77=Data!$T$25,Data!$V$25&amp;" uger",IF(G77=Data!$T$26,Data!$V$26&amp;" uger",IF(G77=Data!$T$27,Data!$V$27&amp;" uger"))))))))))))))))))))))</f>
        <v/>
      </c>
      <c r="T77" s="153" t="str">
        <f>IF(G77=0,"",IF(P77=0,"",IF(G77=Data!$T$7,P77+Data!$W$7,IF(G77=Data!$T$8,P77+Data!$W$8,IF(G77=Data!$T$9,P77+Data!$W$9,IF(G77=Data!$T$10,P77+Data!$W$10,IF(G77=Data!$T$11,P77+Data!$W$11,IF(G77=Data!$T$12,P77+Data!$W$12,IF(G77=Data!$T$13,P77+Data!$W$13,IF(G77=Data!$T$14,P77+Data!$W$14,IF(G77=Data!$T$15,P77+Data!$W$15,IF(G77=Data!$T$16,P77+Data!$W$16,IF(G77=Data!$T$17,P77+Data!$W$17,IF(G77=Data!$T$18,P77+Data!$W$18,IF(G77=Data!$T$19,P77+Data!$W$19,IF(G77=Data!$T$20,P77+Data!$W$20,IF(G77=Data!$T$21,P77+Data!$W$21,IF(G77= Data!$T$22,P77+Data!$W$22,IF(G77= Data!$T$23,P77+Data!$W$23,IF(G77= Data!$T$24,P77+Data!$W$24,IF(G77= Data!$T$25,P77+Data!$W$25,IF(G77= Data!$T$26,P77+Data!$W$26,IF(G77= Data!$T$27,P77+Data!$W$27)))))))))))))))))))))))</f>
        <v/>
      </c>
      <c r="U77" s="315" t="str">
        <f t="shared" si="12"/>
        <v/>
      </c>
      <c r="V77" s="122">
        <f t="shared" si="13"/>
        <v>0</v>
      </c>
      <c r="W77" s="122">
        <f t="shared" si="14"/>
        <v>0</v>
      </c>
      <c r="X77" s="122">
        <f t="shared" si="15"/>
        <v>0</v>
      </c>
      <c r="Y77" s="122">
        <f t="shared" si="16"/>
        <v>0</v>
      </c>
      <c r="Z77" s="122">
        <f t="shared" si="17"/>
        <v>0</v>
      </c>
      <c r="AA77" s="177">
        <f t="shared" si="9"/>
        <v>0</v>
      </c>
      <c r="AB77" s="183"/>
      <c r="AC77" s="264" t="str">
        <f t="shared" si="10"/>
        <v/>
      </c>
      <c r="AD77" s="96"/>
    </row>
    <row r="78" spans="1:30" ht="19.149999999999999" customHeight="1" thickBot="1" x14ac:dyDescent="0.25">
      <c r="A78" s="137">
        <f>IF(SUM(A79:B118)&gt;=1,1,0)</f>
        <v>0</v>
      </c>
      <c r="B78" s="137">
        <f t="shared" si="11"/>
        <v>0</v>
      </c>
      <c r="C78" s="138">
        <f t="shared" si="8"/>
        <v>0</v>
      </c>
      <c r="D78" s="139"/>
      <c r="E78" s="352">
        <v>40</v>
      </c>
      <c r="F78" s="353"/>
      <c r="G78" s="160"/>
      <c r="H78" s="170"/>
      <c r="I78" s="354"/>
      <c r="J78" s="355"/>
      <c r="K78" s="166"/>
      <c r="L78" s="259"/>
      <c r="M78" s="164"/>
      <c r="N78" s="259"/>
      <c r="O78" s="164"/>
      <c r="P78" s="260"/>
      <c r="Q78" s="260"/>
      <c r="R78" s="152"/>
      <c r="S78" s="280" t="str">
        <f>IF(G78=0,"",IF(G78=Data!$T$7,Data!$V$7&amp;" uger",IF(G78=Data!$T$8,Data!$V$8&amp;" uger",IF(G78=Data!$T$9,Data!$V$9&amp;" uger",IF(G78=Data!$T$10,Data!$V$10&amp;" uger",IF(G78=Data!$T$11,Data!$V$11&amp;" uger",IF(G78=Data!$T$12,Data!$V$12&amp;" uger",IF(G78=Data!$T$13,Data!$V$13&amp;" uger",IF(G78=Data!$T$14,Data!$V$14&amp;" uger", IF(G78=Data!$T$15,Data!$V$15&amp;" uger", IF(G78=Data!$T$16,Data!$V$16&amp;" uger",IF(G78=Data!$T$17,Data!$V$17&amp;" uger",IF(G78=Data!$T$18,Data!$V$18&amp;" uger",IF(G78=Data!$T$19,Data!$V$19&amp;" uger",IF(G78=Data!$T$20,Data!$V$20&amp;" uger",IF(G78=Data!$T$21,Data!$V$21&amp;" uger",IF(G78=Data!$T$22,Data!$V$22&amp;" uger",IF(G78=Data!$T$23,Data!$V$23&amp;" uger",IF(G78=Data!$T$24,Data!$V$24&amp;" uger",IF(G78=Data!$T$25,Data!$V$25&amp;" uger",IF(G78=Data!$T$26,Data!$V$26&amp;" uger",IF(G78=Data!$T$27,Data!$V$27&amp;" uger"))))))))))))))))))))))</f>
        <v/>
      </c>
      <c r="T78" s="153" t="str">
        <f>IF(G78=0,"",IF(P78=0,"",IF(G78=Data!$T$7,P78+Data!$W$7,IF(G78=Data!$T$8,P78+Data!$W$8,IF(G78=Data!$T$9,P78+Data!$W$9,IF(G78=Data!$T$10,P78+Data!$W$10,IF(G78=Data!$T$11,P78+Data!$W$11,IF(G78=Data!$T$12,P78+Data!$W$12,IF(G78=Data!$T$13,P78+Data!$W$13,IF(G78=Data!$T$14,P78+Data!$W$14,IF(G78=Data!$T$15,P78+Data!$W$15,IF(G78=Data!$T$16,P78+Data!$W$16,IF(G78=Data!$T$17,P78+Data!$W$17,IF(G78=Data!$T$18,P78+Data!$W$18,IF(G78=Data!$T$19,P78+Data!$W$19,IF(G78=Data!$T$20,P78+Data!$W$20,IF(G78=Data!$T$21,P78+Data!$W$21,IF(G78= Data!$T$22,P78+Data!$W$22,IF(G78= Data!$T$23,P78+Data!$W$23,IF(G78= Data!$T$24,P78+Data!$W$24,IF(G78= Data!$T$25,P78+Data!$W$25,IF(G78= Data!$T$26,P78+Data!$W$26,IF(G78= Data!$T$27,P78+Data!$W$27)))))))))))))))))))))))</f>
        <v/>
      </c>
      <c r="U78" s="315" t="str">
        <f t="shared" si="12"/>
        <v/>
      </c>
      <c r="V78" s="122">
        <f t="shared" si="13"/>
        <v>0</v>
      </c>
      <c r="W78" s="122">
        <f t="shared" si="14"/>
        <v>0</v>
      </c>
      <c r="X78" s="122">
        <f t="shared" si="15"/>
        <v>0</v>
      </c>
      <c r="Y78" s="122">
        <f t="shared" si="16"/>
        <v>0</v>
      </c>
      <c r="Z78" s="122">
        <f t="shared" si="17"/>
        <v>0</v>
      </c>
      <c r="AA78" s="177">
        <f t="shared" si="9"/>
        <v>0</v>
      </c>
      <c r="AB78" s="183"/>
      <c r="AC78" s="264" t="str">
        <f t="shared" si="10"/>
        <v/>
      </c>
      <c r="AD78" s="96"/>
    </row>
    <row r="79" spans="1:30" ht="19.149999999999999" customHeight="1" thickBot="1" x14ac:dyDescent="0.25">
      <c r="A79" s="137">
        <f>IF(SUM(A80:B118)&gt;=1,1,0)</f>
        <v>0</v>
      </c>
      <c r="B79" s="137">
        <f t="shared" si="11"/>
        <v>0</v>
      </c>
      <c r="C79" s="138">
        <f t="shared" si="8"/>
        <v>0</v>
      </c>
      <c r="D79" s="139"/>
      <c r="E79" s="352">
        <v>41</v>
      </c>
      <c r="F79" s="353"/>
      <c r="G79" s="160"/>
      <c r="H79" s="170"/>
      <c r="I79" s="354"/>
      <c r="J79" s="355"/>
      <c r="K79" s="166"/>
      <c r="L79" s="259"/>
      <c r="M79" s="164"/>
      <c r="N79" s="259"/>
      <c r="O79" s="164"/>
      <c r="P79" s="260"/>
      <c r="Q79" s="260"/>
      <c r="R79" s="152"/>
      <c r="S79" s="280" t="str">
        <f>IF(G79=0,"",IF(G79=Data!$T$7,Data!$V$7&amp;" uger",IF(G79=Data!$T$8,Data!$V$8&amp;" uger",IF(G79=Data!$T$9,Data!$V$9&amp;" uger",IF(G79=Data!$T$10,Data!$V$10&amp;" uger",IF(G79=Data!$T$11,Data!$V$11&amp;" uger",IF(G79=Data!$T$12,Data!$V$12&amp;" uger",IF(G79=Data!$T$13,Data!$V$13&amp;" uger",IF(G79=Data!$T$14,Data!$V$14&amp;" uger", IF(G79=Data!$T$15,Data!$V$15&amp;" uger", IF(G79=Data!$T$16,Data!$V$16&amp;" uger",IF(G79=Data!$T$17,Data!$V$17&amp;" uger",IF(G79=Data!$T$18,Data!$V$18&amp;" uger",IF(G79=Data!$T$19,Data!$V$19&amp;" uger",IF(G79=Data!$T$20,Data!$V$20&amp;" uger",IF(G79=Data!$T$21,Data!$V$21&amp;" uger",IF(G79=Data!$T$22,Data!$V$22&amp;" uger",IF(G79=Data!$T$23,Data!$V$23&amp;" uger",IF(G79=Data!$T$24,Data!$V$24&amp;" uger",IF(G79=Data!$T$25,Data!$V$25&amp;" uger",IF(G79=Data!$T$26,Data!$V$26&amp;" uger",IF(G79=Data!$T$27,Data!$V$27&amp;" uger"))))))))))))))))))))))</f>
        <v/>
      </c>
      <c r="T79" s="153" t="str">
        <f>IF(G79=0,"",IF(P79=0,"",IF(G79=Data!$T$7,P79+Data!$W$7,IF(G79=Data!$T$8,P79+Data!$W$8,IF(G79=Data!$T$9,P79+Data!$W$9,IF(G79=Data!$T$10,P79+Data!$W$10,IF(G79=Data!$T$11,P79+Data!$W$11,IF(G79=Data!$T$12,P79+Data!$W$12,IF(G79=Data!$T$13,P79+Data!$W$13,IF(G79=Data!$T$14,P79+Data!$W$14,IF(G79=Data!$T$15,P79+Data!$W$15,IF(G79=Data!$T$16,P79+Data!$W$16,IF(G79=Data!$T$17,P79+Data!$W$17,IF(G79=Data!$T$18,P79+Data!$W$18,IF(G79=Data!$T$19,P79+Data!$W$19,IF(G79=Data!$T$20,P79+Data!$W$20,IF(G79=Data!$T$21,P79+Data!$W$21,IF(G79= Data!$T$22,P79+Data!$W$22,IF(G79= Data!$T$23,P79+Data!$W$23,IF(G79= Data!$T$24,P79+Data!$W$24,IF(G79= Data!$T$25,P79+Data!$W$25,IF(G79= Data!$T$26,P79+Data!$W$26,IF(G79= Data!$T$27,P79+Data!$W$27)))))))))))))))))))))))</f>
        <v/>
      </c>
      <c r="U79" s="315" t="str">
        <f t="shared" si="12"/>
        <v/>
      </c>
      <c r="V79" s="122">
        <f t="shared" si="13"/>
        <v>0</v>
      </c>
      <c r="W79" s="122">
        <f t="shared" si="14"/>
        <v>0</v>
      </c>
      <c r="X79" s="122">
        <f t="shared" si="15"/>
        <v>0</v>
      </c>
      <c r="Y79" s="122">
        <f t="shared" si="16"/>
        <v>0</v>
      </c>
      <c r="Z79" s="122">
        <f t="shared" si="17"/>
        <v>0</v>
      </c>
      <c r="AA79" s="177">
        <f t="shared" si="9"/>
        <v>0</v>
      </c>
      <c r="AB79" s="183"/>
      <c r="AC79" s="264" t="str">
        <f t="shared" si="10"/>
        <v/>
      </c>
      <c r="AD79" s="96"/>
    </row>
    <row r="80" spans="1:30" ht="19.149999999999999" customHeight="1" thickBot="1" x14ac:dyDescent="0.25">
      <c r="A80" s="137">
        <f>IF(SUM(A81:B118)&gt;=1,1,0)</f>
        <v>0</v>
      </c>
      <c r="B80" s="137">
        <f t="shared" si="11"/>
        <v>0</v>
      </c>
      <c r="C80" s="138">
        <f t="shared" si="8"/>
        <v>0</v>
      </c>
      <c r="D80" s="139"/>
      <c r="E80" s="352">
        <v>42</v>
      </c>
      <c r="F80" s="353"/>
      <c r="G80" s="160"/>
      <c r="H80" s="170"/>
      <c r="I80" s="354"/>
      <c r="J80" s="355"/>
      <c r="K80" s="166"/>
      <c r="L80" s="259"/>
      <c r="M80" s="164"/>
      <c r="N80" s="259"/>
      <c r="O80" s="164"/>
      <c r="P80" s="260"/>
      <c r="Q80" s="260"/>
      <c r="R80" s="152"/>
      <c r="S80" s="280" t="str">
        <f>IF(G80=0,"",IF(G80=Data!$T$7,Data!$V$7&amp;" uger",IF(G80=Data!$T$8,Data!$V$8&amp;" uger",IF(G80=Data!$T$9,Data!$V$9&amp;" uger",IF(G80=Data!$T$10,Data!$V$10&amp;" uger",IF(G80=Data!$T$11,Data!$V$11&amp;" uger",IF(G80=Data!$T$12,Data!$V$12&amp;" uger",IF(G80=Data!$T$13,Data!$V$13&amp;" uger",IF(G80=Data!$T$14,Data!$V$14&amp;" uger", IF(G80=Data!$T$15,Data!$V$15&amp;" uger", IF(G80=Data!$T$16,Data!$V$16&amp;" uger",IF(G80=Data!$T$17,Data!$V$17&amp;" uger",IF(G80=Data!$T$18,Data!$V$18&amp;" uger",IF(G80=Data!$T$19,Data!$V$19&amp;" uger",IF(G80=Data!$T$20,Data!$V$20&amp;" uger",IF(G80=Data!$T$21,Data!$V$21&amp;" uger",IF(G80=Data!$T$22,Data!$V$22&amp;" uger",IF(G80=Data!$T$23,Data!$V$23&amp;" uger",IF(G80=Data!$T$24,Data!$V$24&amp;" uger",IF(G80=Data!$T$25,Data!$V$25&amp;" uger",IF(G80=Data!$T$26,Data!$V$26&amp;" uger",IF(G80=Data!$T$27,Data!$V$27&amp;" uger"))))))))))))))))))))))</f>
        <v/>
      </c>
      <c r="T80" s="153" t="str">
        <f>IF(G80=0,"",IF(P80=0,"",IF(G80=Data!$T$7,P80+Data!$W$7,IF(G80=Data!$T$8,P80+Data!$W$8,IF(G80=Data!$T$9,P80+Data!$W$9,IF(G80=Data!$T$10,P80+Data!$W$10,IF(G80=Data!$T$11,P80+Data!$W$11,IF(G80=Data!$T$12,P80+Data!$W$12,IF(G80=Data!$T$13,P80+Data!$W$13,IF(G80=Data!$T$14,P80+Data!$W$14,IF(G80=Data!$T$15,P80+Data!$W$15,IF(G80=Data!$T$16,P80+Data!$W$16,IF(G80=Data!$T$17,P80+Data!$W$17,IF(G80=Data!$T$18,P80+Data!$W$18,IF(G80=Data!$T$19,P80+Data!$W$19,IF(G80=Data!$T$20,P80+Data!$W$20,IF(G80=Data!$T$21,P80+Data!$W$21,IF(G80= Data!$T$22,P80+Data!$W$22,IF(G80= Data!$T$23,P80+Data!$W$23,IF(G80= Data!$T$24,P80+Data!$W$24,IF(G80= Data!$T$25,P80+Data!$W$25,IF(G80= Data!$T$26,P80+Data!$W$26,IF(G80= Data!$T$27,P80+Data!$W$27)))))))))))))))))))))))</f>
        <v/>
      </c>
      <c r="U80" s="315" t="str">
        <f t="shared" si="12"/>
        <v/>
      </c>
      <c r="V80" s="122">
        <f t="shared" si="13"/>
        <v>0</v>
      </c>
      <c r="W80" s="122">
        <f t="shared" si="14"/>
        <v>0</v>
      </c>
      <c r="X80" s="122">
        <f t="shared" si="15"/>
        <v>0</v>
      </c>
      <c r="Y80" s="122">
        <f t="shared" si="16"/>
        <v>0</v>
      </c>
      <c r="Z80" s="122">
        <f t="shared" si="17"/>
        <v>0</v>
      </c>
      <c r="AA80" s="177">
        <f t="shared" si="9"/>
        <v>0</v>
      </c>
      <c r="AB80" s="183"/>
      <c r="AC80" s="264" t="str">
        <f t="shared" si="10"/>
        <v/>
      </c>
      <c r="AD80" s="96"/>
    </row>
    <row r="81" spans="1:30" ht="19.149999999999999" customHeight="1" thickBot="1" x14ac:dyDescent="0.25">
      <c r="A81" s="137">
        <f>IF(SUM(A82:B118)&gt;=1,1,0)</f>
        <v>0</v>
      </c>
      <c r="B81" s="137">
        <f t="shared" si="11"/>
        <v>0</v>
      </c>
      <c r="C81" s="138">
        <f t="shared" si="8"/>
        <v>0</v>
      </c>
      <c r="D81" s="139"/>
      <c r="E81" s="352">
        <v>43</v>
      </c>
      <c r="F81" s="353"/>
      <c r="G81" s="160"/>
      <c r="H81" s="170"/>
      <c r="I81" s="354"/>
      <c r="J81" s="355"/>
      <c r="K81" s="166"/>
      <c r="L81" s="259"/>
      <c r="M81" s="164"/>
      <c r="N81" s="259"/>
      <c r="O81" s="164"/>
      <c r="P81" s="260"/>
      <c r="Q81" s="260"/>
      <c r="R81" s="152"/>
      <c r="S81" s="280" t="str">
        <f>IF(G81=0,"",IF(G81=Data!$T$7,Data!$V$7&amp;" uger",IF(G81=Data!$T$8,Data!$V$8&amp;" uger",IF(G81=Data!$T$9,Data!$V$9&amp;" uger",IF(G81=Data!$T$10,Data!$V$10&amp;" uger",IF(G81=Data!$T$11,Data!$V$11&amp;" uger",IF(G81=Data!$T$12,Data!$V$12&amp;" uger",IF(G81=Data!$T$13,Data!$V$13&amp;" uger",IF(G81=Data!$T$14,Data!$V$14&amp;" uger", IF(G81=Data!$T$15,Data!$V$15&amp;" uger", IF(G81=Data!$T$16,Data!$V$16&amp;" uger",IF(G81=Data!$T$17,Data!$V$17&amp;" uger",IF(G81=Data!$T$18,Data!$V$18&amp;" uger",IF(G81=Data!$T$19,Data!$V$19&amp;" uger",IF(G81=Data!$T$20,Data!$V$20&amp;" uger",IF(G81=Data!$T$21,Data!$V$21&amp;" uger",IF(G81=Data!$T$22,Data!$V$22&amp;" uger",IF(G81=Data!$T$23,Data!$V$23&amp;" uger",IF(G81=Data!$T$24,Data!$V$24&amp;" uger",IF(G81=Data!$T$25,Data!$V$25&amp;" uger",IF(G81=Data!$T$26,Data!$V$26&amp;" uger",IF(G81=Data!$T$27,Data!$V$27&amp;" uger"))))))))))))))))))))))</f>
        <v/>
      </c>
      <c r="T81" s="153" t="str">
        <f>IF(G81=0,"",IF(P81=0,"",IF(G81=Data!$T$7,P81+Data!$W$7,IF(G81=Data!$T$8,P81+Data!$W$8,IF(G81=Data!$T$9,P81+Data!$W$9,IF(G81=Data!$T$10,P81+Data!$W$10,IF(G81=Data!$T$11,P81+Data!$W$11,IF(G81=Data!$T$12,P81+Data!$W$12,IF(G81=Data!$T$13,P81+Data!$W$13,IF(G81=Data!$T$14,P81+Data!$W$14,IF(G81=Data!$T$15,P81+Data!$W$15,IF(G81=Data!$T$16,P81+Data!$W$16,IF(G81=Data!$T$17,P81+Data!$W$17,IF(G81=Data!$T$18,P81+Data!$W$18,IF(G81=Data!$T$19,P81+Data!$W$19,IF(G81=Data!$T$20,P81+Data!$W$20,IF(G81=Data!$T$21,P81+Data!$W$21,IF(G81= Data!$T$22,P81+Data!$W$22,IF(G81= Data!$T$23,P81+Data!$W$23,IF(G81= Data!$T$24,P81+Data!$W$24,IF(G81= Data!$T$25,P81+Data!$W$25,IF(G81= Data!$T$26,P81+Data!$W$26,IF(G81= Data!$T$27,P81+Data!$W$27)))))))))))))))))))))))</f>
        <v/>
      </c>
      <c r="U81" s="315" t="str">
        <f t="shared" si="12"/>
        <v/>
      </c>
      <c r="V81" s="122">
        <f t="shared" si="13"/>
        <v>0</v>
      </c>
      <c r="W81" s="122">
        <f t="shared" si="14"/>
        <v>0</v>
      </c>
      <c r="X81" s="122">
        <f t="shared" si="15"/>
        <v>0</v>
      </c>
      <c r="Y81" s="122">
        <f t="shared" si="16"/>
        <v>0</v>
      </c>
      <c r="Z81" s="122">
        <f t="shared" si="17"/>
        <v>0</v>
      </c>
      <c r="AA81" s="177">
        <f t="shared" si="9"/>
        <v>0</v>
      </c>
      <c r="AB81" s="183"/>
      <c r="AC81" s="264" t="str">
        <f t="shared" si="10"/>
        <v/>
      </c>
      <c r="AD81" s="96"/>
    </row>
    <row r="82" spans="1:30" ht="19.149999999999999" customHeight="1" thickBot="1" x14ac:dyDescent="0.25">
      <c r="A82" s="137">
        <f>IF(SUM(A83:B118)&gt;=1,1,0)</f>
        <v>0</v>
      </c>
      <c r="B82" s="137">
        <f t="shared" si="11"/>
        <v>0</v>
      </c>
      <c r="C82" s="138">
        <f t="shared" si="8"/>
        <v>0</v>
      </c>
      <c r="D82" s="139"/>
      <c r="E82" s="352">
        <v>44</v>
      </c>
      <c r="F82" s="353"/>
      <c r="G82" s="160"/>
      <c r="H82" s="170"/>
      <c r="I82" s="354"/>
      <c r="J82" s="355"/>
      <c r="K82" s="166"/>
      <c r="L82" s="259"/>
      <c r="M82" s="164"/>
      <c r="N82" s="259"/>
      <c r="O82" s="164"/>
      <c r="P82" s="260"/>
      <c r="Q82" s="260"/>
      <c r="R82" s="152"/>
      <c r="S82" s="280" t="str">
        <f>IF(G82=0,"",IF(G82=Data!$T$7,Data!$V$7&amp;" uger",IF(G82=Data!$T$8,Data!$V$8&amp;" uger",IF(G82=Data!$T$9,Data!$V$9&amp;" uger",IF(G82=Data!$T$10,Data!$V$10&amp;" uger",IF(G82=Data!$T$11,Data!$V$11&amp;" uger",IF(G82=Data!$T$12,Data!$V$12&amp;" uger",IF(G82=Data!$T$13,Data!$V$13&amp;" uger",IF(G82=Data!$T$14,Data!$V$14&amp;" uger", IF(G82=Data!$T$15,Data!$V$15&amp;" uger", IF(G82=Data!$T$16,Data!$V$16&amp;" uger",IF(G82=Data!$T$17,Data!$V$17&amp;" uger",IF(G82=Data!$T$18,Data!$V$18&amp;" uger",IF(G82=Data!$T$19,Data!$V$19&amp;" uger",IF(G82=Data!$T$20,Data!$V$20&amp;" uger",IF(G82=Data!$T$21,Data!$V$21&amp;" uger",IF(G82=Data!$T$22,Data!$V$22&amp;" uger",IF(G82=Data!$T$23,Data!$V$23&amp;" uger",IF(G82=Data!$T$24,Data!$V$24&amp;" uger",IF(G82=Data!$T$25,Data!$V$25&amp;" uger",IF(G82=Data!$T$26,Data!$V$26&amp;" uger",IF(G82=Data!$T$27,Data!$V$27&amp;" uger"))))))))))))))))))))))</f>
        <v/>
      </c>
      <c r="T82" s="153" t="str">
        <f>IF(G82=0,"",IF(P82=0,"",IF(G82=Data!$T$7,P82+Data!$W$7,IF(G82=Data!$T$8,P82+Data!$W$8,IF(G82=Data!$T$9,P82+Data!$W$9,IF(G82=Data!$T$10,P82+Data!$W$10,IF(G82=Data!$T$11,P82+Data!$W$11,IF(G82=Data!$T$12,P82+Data!$W$12,IF(G82=Data!$T$13,P82+Data!$W$13,IF(G82=Data!$T$14,P82+Data!$W$14,IF(G82=Data!$T$15,P82+Data!$W$15,IF(G82=Data!$T$16,P82+Data!$W$16,IF(G82=Data!$T$17,P82+Data!$W$17,IF(G82=Data!$T$18,P82+Data!$W$18,IF(G82=Data!$T$19,P82+Data!$W$19,IF(G82=Data!$T$20,P82+Data!$W$20,IF(G82=Data!$T$21,P82+Data!$W$21,IF(G82= Data!$T$22,P82+Data!$W$22,IF(G82= Data!$T$23,P82+Data!$W$23,IF(G82= Data!$T$24,P82+Data!$W$24,IF(G82= Data!$T$25,P82+Data!$W$25,IF(G82= Data!$T$26,P82+Data!$W$26,IF(G82= Data!$T$27,P82+Data!$W$27)))))))))))))))))))))))</f>
        <v/>
      </c>
      <c r="U82" s="315" t="str">
        <f t="shared" si="12"/>
        <v/>
      </c>
      <c r="V82" s="122">
        <f t="shared" si="13"/>
        <v>0</v>
      </c>
      <c r="W82" s="122">
        <f t="shared" si="14"/>
        <v>0</v>
      </c>
      <c r="X82" s="122">
        <f t="shared" si="15"/>
        <v>0</v>
      </c>
      <c r="Y82" s="122">
        <f t="shared" si="16"/>
        <v>0</v>
      </c>
      <c r="Z82" s="122">
        <f t="shared" si="17"/>
        <v>0</v>
      </c>
      <c r="AA82" s="177">
        <f t="shared" si="9"/>
        <v>0</v>
      </c>
      <c r="AB82" s="183"/>
      <c r="AC82" s="264" t="str">
        <f t="shared" si="10"/>
        <v/>
      </c>
      <c r="AD82" s="96"/>
    </row>
    <row r="83" spans="1:30" ht="19.149999999999999" customHeight="1" thickBot="1" x14ac:dyDescent="0.25">
      <c r="A83" s="137">
        <f>IF(SUM(A84:B118)&gt;=1,1,0)</f>
        <v>0</v>
      </c>
      <c r="B83" s="137">
        <f t="shared" si="11"/>
        <v>0</v>
      </c>
      <c r="C83" s="138">
        <f t="shared" si="8"/>
        <v>0</v>
      </c>
      <c r="D83" s="139"/>
      <c r="E83" s="352">
        <v>45</v>
      </c>
      <c r="F83" s="353"/>
      <c r="G83" s="160"/>
      <c r="H83" s="170"/>
      <c r="I83" s="350"/>
      <c r="J83" s="351"/>
      <c r="K83" s="166"/>
      <c r="L83" s="259"/>
      <c r="M83" s="164"/>
      <c r="N83" s="259"/>
      <c r="O83" s="164"/>
      <c r="P83" s="260"/>
      <c r="Q83" s="260"/>
      <c r="R83" s="152"/>
      <c r="S83" s="280" t="str">
        <f>IF(G83=0,"",IF(G83=Data!$T$7,Data!$V$7&amp;" uger",IF(G83=Data!$T$8,Data!$V$8&amp;" uger",IF(G83=Data!$T$9,Data!$V$9&amp;" uger",IF(G83=Data!$T$10,Data!$V$10&amp;" uger",IF(G83=Data!$T$11,Data!$V$11&amp;" uger",IF(G83=Data!$T$12,Data!$V$12&amp;" uger",IF(G83=Data!$T$13,Data!$V$13&amp;" uger",IF(G83=Data!$T$14,Data!$V$14&amp;" uger", IF(G83=Data!$T$15,Data!$V$15&amp;" uger", IF(G83=Data!$T$16,Data!$V$16&amp;" uger",IF(G83=Data!$T$17,Data!$V$17&amp;" uger",IF(G83=Data!$T$18,Data!$V$18&amp;" uger",IF(G83=Data!$T$19,Data!$V$19&amp;" uger",IF(G83=Data!$T$20,Data!$V$20&amp;" uger",IF(G83=Data!$T$21,Data!$V$21&amp;" uger",IF(G83=Data!$T$22,Data!$V$22&amp;" uger",IF(G83=Data!$T$23,Data!$V$23&amp;" uger",IF(G83=Data!$T$24,Data!$V$24&amp;" uger",IF(G83=Data!$T$25,Data!$V$25&amp;" uger",IF(G83=Data!$T$26,Data!$V$26&amp;" uger",IF(G83=Data!$T$27,Data!$V$27&amp;" uger"))))))))))))))))))))))</f>
        <v/>
      </c>
      <c r="T83" s="153" t="str">
        <f>IF(G83=0,"",IF(P83=0,"",IF(G83=Data!$T$7,P83+Data!$W$7,IF(G83=Data!$T$8,P83+Data!$W$8,IF(G83=Data!$T$9,P83+Data!$W$9,IF(G83=Data!$T$10,P83+Data!$W$10,IF(G83=Data!$T$11,P83+Data!$W$11,IF(G83=Data!$T$12,P83+Data!$W$12,IF(G83=Data!$T$13,P83+Data!$W$13,IF(G83=Data!$T$14,P83+Data!$W$14,IF(G83=Data!$T$15,P83+Data!$W$15,IF(G83=Data!$T$16,P83+Data!$W$16,IF(G83=Data!$T$17,P83+Data!$W$17,IF(G83=Data!$T$18,P83+Data!$W$18,IF(G83=Data!$T$19,P83+Data!$W$19,IF(G83=Data!$T$20,P83+Data!$W$20,IF(G83=Data!$T$21,P83+Data!$W$21,IF(G83= Data!$T$22,P83+Data!$W$22,IF(G83= Data!$T$23,P83+Data!$W$23,IF(G83= Data!$T$24,P83+Data!$W$24,IF(G83= Data!$T$25,P83+Data!$W$25,IF(G83= Data!$T$26,P83+Data!$W$26,IF(G83= Data!$T$27,P83+Data!$W$27)))))))))))))))))))))))</f>
        <v/>
      </c>
      <c r="U83" s="315" t="str">
        <f t="shared" si="12"/>
        <v/>
      </c>
      <c r="V83" s="122">
        <f t="shared" si="13"/>
        <v>0</v>
      </c>
      <c r="W83" s="122">
        <f t="shared" si="14"/>
        <v>0</v>
      </c>
      <c r="X83" s="122">
        <f t="shared" si="15"/>
        <v>0</v>
      </c>
      <c r="Y83" s="122">
        <f t="shared" si="16"/>
        <v>0</v>
      </c>
      <c r="Z83" s="122">
        <f t="shared" si="17"/>
        <v>0</v>
      </c>
      <c r="AA83" s="177">
        <f t="shared" si="9"/>
        <v>0</v>
      </c>
      <c r="AB83" s="183"/>
      <c r="AC83" s="264" t="str">
        <f t="shared" si="10"/>
        <v/>
      </c>
      <c r="AD83" s="96"/>
    </row>
    <row r="84" spans="1:30" ht="19.149999999999999" customHeight="1" thickBot="1" x14ac:dyDescent="0.25">
      <c r="A84" s="137">
        <f>IF(SUM(A85:B118)&gt;=1,1,0)</f>
        <v>0</v>
      </c>
      <c r="B84" s="137">
        <f t="shared" si="11"/>
        <v>0</v>
      </c>
      <c r="C84" s="138">
        <f t="shared" si="8"/>
        <v>0</v>
      </c>
      <c r="D84" s="139"/>
      <c r="E84" s="352">
        <v>46</v>
      </c>
      <c r="F84" s="353"/>
      <c r="G84" s="160"/>
      <c r="H84" s="170"/>
      <c r="I84" s="354"/>
      <c r="J84" s="355"/>
      <c r="K84" s="166"/>
      <c r="L84" s="259"/>
      <c r="M84" s="164"/>
      <c r="N84" s="259"/>
      <c r="O84" s="164"/>
      <c r="P84" s="260"/>
      <c r="Q84" s="260"/>
      <c r="R84" s="152"/>
      <c r="S84" s="280" t="str">
        <f>IF(G84=0,"",IF(G84=Data!$T$7,Data!$V$7&amp;" uger",IF(G84=Data!$T$8,Data!$V$8&amp;" uger",IF(G84=Data!$T$9,Data!$V$9&amp;" uger",IF(G84=Data!$T$10,Data!$V$10&amp;" uger",IF(G84=Data!$T$11,Data!$V$11&amp;" uger",IF(G84=Data!$T$12,Data!$V$12&amp;" uger",IF(G84=Data!$T$13,Data!$V$13&amp;" uger",IF(G84=Data!$T$14,Data!$V$14&amp;" uger", IF(G84=Data!$T$15,Data!$V$15&amp;" uger", IF(G84=Data!$T$16,Data!$V$16&amp;" uger",IF(G84=Data!$T$17,Data!$V$17&amp;" uger",IF(G84=Data!$T$18,Data!$V$18&amp;" uger",IF(G84=Data!$T$19,Data!$V$19&amp;" uger",IF(G84=Data!$T$20,Data!$V$20&amp;" uger",IF(G84=Data!$T$21,Data!$V$21&amp;" uger",IF(G84=Data!$T$22,Data!$V$22&amp;" uger",IF(G84=Data!$T$23,Data!$V$23&amp;" uger",IF(G84=Data!$T$24,Data!$V$24&amp;" uger",IF(G84=Data!$T$25,Data!$V$25&amp;" uger",IF(G84=Data!$T$26,Data!$V$26&amp;" uger",IF(G84=Data!$T$27,Data!$V$27&amp;" uger"))))))))))))))))))))))</f>
        <v/>
      </c>
      <c r="T84" s="153" t="str">
        <f>IF(G84=0,"",IF(P84=0,"",IF(G84=Data!$T$7,P84+Data!$W$7,IF(G84=Data!$T$8,P84+Data!$W$8,IF(G84=Data!$T$9,P84+Data!$W$9,IF(G84=Data!$T$10,P84+Data!$W$10,IF(G84=Data!$T$11,P84+Data!$W$11,IF(G84=Data!$T$12,P84+Data!$W$12,IF(G84=Data!$T$13,P84+Data!$W$13,IF(G84=Data!$T$14,P84+Data!$W$14,IF(G84=Data!$T$15,P84+Data!$W$15,IF(G84=Data!$T$16,P84+Data!$W$16,IF(G84=Data!$T$17,P84+Data!$W$17,IF(G84=Data!$T$18,P84+Data!$W$18,IF(G84=Data!$T$19,P84+Data!$W$19,IF(G84=Data!$T$20,P84+Data!$W$20,IF(G84=Data!$T$21,P84+Data!$W$21,IF(G84= Data!$T$22,P84+Data!$W$22,IF(G84= Data!$T$23,P84+Data!$W$23,IF(G84= Data!$T$24,P84+Data!$W$24,IF(G84= Data!$T$25,P84+Data!$W$25,IF(G84= Data!$T$26,P84+Data!$W$26,IF(G84= Data!$T$27,P84+Data!$W$27)))))))))))))))))))))))</f>
        <v/>
      </c>
      <c r="U84" s="315" t="str">
        <f t="shared" si="12"/>
        <v/>
      </c>
      <c r="V84" s="122">
        <f t="shared" si="13"/>
        <v>0</v>
      </c>
      <c r="W84" s="122">
        <f t="shared" si="14"/>
        <v>0</v>
      </c>
      <c r="X84" s="122">
        <f t="shared" si="15"/>
        <v>0</v>
      </c>
      <c r="Y84" s="122">
        <f t="shared" si="16"/>
        <v>0</v>
      </c>
      <c r="Z84" s="122">
        <f t="shared" si="17"/>
        <v>0</v>
      </c>
      <c r="AA84" s="177">
        <f t="shared" si="9"/>
        <v>0</v>
      </c>
      <c r="AB84" s="183"/>
      <c r="AC84" s="264" t="str">
        <f t="shared" si="10"/>
        <v/>
      </c>
      <c r="AD84" s="96"/>
    </row>
    <row r="85" spans="1:30" ht="19.149999999999999" customHeight="1" thickBot="1" x14ac:dyDescent="0.25">
      <c r="A85" s="137">
        <f>IF(SUM(A86:B118)&gt;=1,1,0)</f>
        <v>0</v>
      </c>
      <c r="B85" s="137">
        <f t="shared" si="11"/>
        <v>0</v>
      </c>
      <c r="C85" s="138">
        <f t="shared" si="8"/>
        <v>0</v>
      </c>
      <c r="D85" s="139"/>
      <c r="E85" s="352">
        <v>47</v>
      </c>
      <c r="F85" s="353"/>
      <c r="G85" s="160"/>
      <c r="H85" s="170"/>
      <c r="I85" s="350"/>
      <c r="J85" s="351"/>
      <c r="K85" s="166"/>
      <c r="L85" s="259"/>
      <c r="M85" s="164"/>
      <c r="N85" s="259"/>
      <c r="O85" s="164"/>
      <c r="P85" s="260"/>
      <c r="Q85" s="260"/>
      <c r="R85" s="152"/>
      <c r="S85" s="280" t="str">
        <f>IF(G85=0,"",IF(G85=Data!$T$7,Data!$V$7&amp;" uger",IF(G85=Data!$T$8,Data!$V$8&amp;" uger",IF(G85=Data!$T$9,Data!$V$9&amp;" uger",IF(G85=Data!$T$10,Data!$V$10&amp;" uger",IF(G85=Data!$T$11,Data!$V$11&amp;" uger",IF(G85=Data!$T$12,Data!$V$12&amp;" uger",IF(G85=Data!$T$13,Data!$V$13&amp;" uger",IF(G85=Data!$T$14,Data!$V$14&amp;" uger", IF(G85=Data!$T$15,Data!$V$15&amp;" uger", IF(G85=Data!$T$16,Data!$V$16&amp;" uger",IF(G85=Data!$T$17,Data!$V$17&amp;" uger",IF(G85=Data!$T$18,Data!$V$18&amp;" uger",IF(G85=Data!$T$19,Data!$V$19&amp;" uger",IF(G85=Data!$T$20,Data!$V$20&amp;" uger",IF(G85=Data!$T$21,Data!$V$21&amp;" uger",IF(G85=Data!$T$22,Data!$V$22&amp;" uger",IF(G85=Data!$T$23,Data!$V$23&amp;" uger",IF(G85=Data!$T$24,Data!$V$24&amp;" uger",IF(G85=Data!$T$25,Data!$V$25&amp;" uger",IF(G85=Data!$T$26,Data!$V$26&amp;" uger",IF(G85=Data!$T$27,Data!$V$27&amp;" uger"))))))))))))))))))))))</f>
        <v/>
      </c>
      <c r="T85" s="153" t="str">
        <f>IF(G85=0,"",IF(P85=0,"",IF(G85=Data!$T$7,P85+Data!$W$7,IF(G85=Data!$T$8,P85+Data!$W$8,IF(G85=Data!$T$9,P85+Data!$W$9,IF(G85=Data!$T$10,P85+Data!$W$10,IF(G85=Data!$T$11,P85+Data!$W$11,IF(G85=Data!$T$12,P85+Data!$W$12,IF(G85=Data!$T$13,P85+Data!$W$13,IF(G85=Data!$T$14,P85+Data!$W$14,IF(G85=Data!$T$15,P85+Data!$W$15,IF(G85=Data!$T$16,P85+Data!$W$16,IF(G85=Data!$T$17,P85+Data!$W$17,IF(G85=Data!$T$18,P85+Data!$W$18,IF(G85=Data!$T$19,P85+Data!$W$19,IF(G85=Data!$T$20,P85+Data!$W$20,IF(G85=Data!$T$21,P85+Data!$W$21,IF(G85= Data!$T$22,P85+Data!$W$22,IF(G85= Data!$T$23,P85+Data!$W$23,IF(G85= Data!$T$24,P85+Data!$W$24,IF(G85= Data!$T$25,P85+Data!$W$25,IF(G85= Data!$T$26,P85+Data!$W$26,IF(G85= Data!$T$27,P85+Data!$W$27)))))))))))))))))))))))</f>
        <v/>
      </c>
      <c r="U85" s="315" t="str">
        <f t="shared" si="12"/>
        <v/>
      </c>
      <c r="V85" s="122">
        <f t="shared" si="13"/>
        <v>0</v>
      </c>
      <c r="W85" s="122">
        <f t="shared" si="14"/>
        <v>0</v>
      </c>
      <c r="X85" s="122">
        <f t="shared" si="15"/>
        <v>0</v>
      </c>
      <c r="Y85" s="122">
        <f t="shared" si="16"/>
        <v>0</v>
      </c>
      <c r="Z85" s="122">
        <f t="shared" si="17"/>
        <v>0</v>
      </c>
      <c r="AA85" s="177">
        <f t="shared" si="9"/>
        <v>0</v>
      </c>
      <c r="AB85" s="183"/>
      <c r="AC85" s="264" t="str">
        <f t="shared" si="10"/>
        <v/>
      </c>
      <c r="AD85" s="96"/>
    </row>
    <row r="86" spans="1:30" ht="19.149999999999999" customHeight="1" thickBot="1" x14ac:dyDescent="0.25">
      <c r="A86" s="137">
        <f>IF(SUM(A87:B118)&gt;=1,1,0)</f>
        <v>0</v>
      </c>
      <c r="B86" s="137">
        <f t="shared" si="11"/>
        <v>0</v>
      </c>
      <c r="C86" s="138">
        <f t="shared" si="8"/>
        <v>0</v>
      </c>
      <c r="D86" s="139"/>
      <c r="E86" s="352">
        <v>48</v>
      </c>
      <c r="F86" s="353"/>
      <c r="G86" s="160"/>
      <c r="H86" s="170"/>
      <c r="I86" s="354"/>
      <c r="J86" s="355"/>
      <c r="K86" s="166"/>
      <c r="L86" s="259"/>
      <c r="M86" s="164"/>
      <c r="N86" s="259"/>
      <c r="O86" s="164"/>
      <c r="P86" s="260"/>
      <c r="Q86" s="260"/>
      <c r="R86" s="152"/>
      <c r="S86" s="280" t="str">
        <f>IF(G86=0,"",IF(G86=Data!$T$7,Data!$V$7&amp;" uger",IF(G86=Data!$T$8,Data!$V$8&amp;" uger",IF(G86=Data!$T$9,Data!$V$9&amp;" uger",IF(G86=Data!$T$10,Data!$V$10&amp;" uger",IF(G86=Data!$T$11,Data!$V$11&amp;" uger",IF(G86=Data!$T$12,Data!$V$12&amp;" uger",IF(G86=Data!$T$13,Data!$V$13&amp;" uger",IF(G86=Data!$T$14,Data!$V$14&amp;" uger", IF(G86=Data!$T$15,Data!$V$15&amp;" uger", IF(G86=Data!$T$16,Data!$V$16&amp;" uger",IF(G86=Data!$T$17,Data!$V$17&amp;" uger",IF(G86=Data!$T$18,Data!$V$18&amp;" uger",IF(G86=Data!$T$19,Data!$V$19&amp;" uger",IF(G86=Data!$T$20,Data!$V$20&amp;" uger",IF(G86=Data!$T$21,Data!$V$21&amp;" uger",IF(G86=Data!$T$22,Data!$V$22&amp;" uger",IF(G86=Data!$T$23,Data!$V$23&amp;" uger",IF(G86=Data!$T$24,Data!$V$24&amp;" uger",IF(G86=Data!$T$25,Data!$V$25&amp;" uger",IF(G86=Data!$T$26,Data!$V$26&amp;" uger",IF(G86=Data!$T$27,Data!$V$27&amp;" uger"))))))))))))))))))))))</f>
        <v/>
      </c>
      <c r="T86" s="153" t="str">
        <f>IF(G86=0,"",IF(P86=0,"",IF(G86=Data!$T$7,P86+Data!$W$7,IF(G86=Data!$T$8,P86+Data!$W$8,IF(G86=Data!$T$9,P86+Data!$W$9,IF(G86=Data!$T$10,P86+Data!$W$10,IF(G86=Data!$T$11,P86+Data!$W$11,IF(G86=Data!$T$12,P86+Data!$W$12,IF(G86=Data!$T$13,P86+Data!$W$13,IF(G86=Data!$T$14,P86+Data!$W$14,IF(G86=Data!$T$15,P86+Data!$W$15,IF(G86=Data!$T$16,P86+Data!$W$16,IF(G86=Data!$T$17,P86+Data!$W$17,IF(G86=Data!$T$18,P86+Data!$W$18,IF(G86=Data!$T$19,P86+Data!$W$19,IF(G86=Data!$T$20,P86+Data!$W$20,IF(G86=Data!$T$21,P86+Data!$W$21,IF(G86= Data!$T$22,P86+Data!$W$22,IF(G86= Data!$T$23,P86+Data!$W$23,IF(G86= Data!$T$24,P86+Data!$W$24,IF(G86= Data!$T$25,P86+Data!$W$25,IF(G86= Data!$T$26,P86+Data!$W$26,IF(G86= Data!$T$27,P86+Data!$W$27)))))))))))))))))))))))</f>
        <v/>
      </c>
      <c r="U86" s="315" t="str">
        <f t="shared" si="12"/>
        <v/>
      </c>
      <c r="V86" s="122">
        <f t="shared" si="13"/>
        <v>0</v>
      </c>
      <c r="W86" s="122">
        <f t="shared" si="14"/>
        <v>0</v>
      </c>
      <c r="X86" s="122">
        <f t="shared" si="15"/>
        <v>0</v>
      </c>
      <c r="Y86" s="122">
        <f t="shared" si="16"/>
        <v>0</v>
      </c>
      <c r="Z86" s="122">
        <f t="shared" si="17"/>
        <v>0</v>
      </c>
      <c r="AA86" s="177">
        <f t="shared" si="9"/>
        <v>0</v>
      </c>
      <c r="AB86" s="183"/>
      <c r="AC86" s="264" t="str">
        <f t="shared" si="10"/>
        <v/>
      </c>
      <c r="AD86" s="96"/>
    </row>
    <row r="87" spans="1:30" ht="19.149999999999999" customHeight="1" thickBot="1" x14ac:dyDescent="0.25">
      <c r="A87" s="137">
        <f>IF(SUM(A88:B118)&gt;=1,1,0)</f>
        <v>0</v>
      </c>
      <c r="B87" s="137">
        <f t="shared" si="11"/>
        <v>0</v>
      </c>
      <c r="C87" s="138">
        <f t="shared" si="8"/>
        <v>0</v>
      </c>
      <c r="D87" s="139"/>
      <c r="E87" s="352">
        <v>49</v>
      </c>
      <c r="F87" s="353"/>
      <c r="G87" s="160"/>
      <c r="H87" s="170"/>
      <c r="I87" s="350"/>
      <c r="J87" s="351"/>
      <c r="K87" s="166"/>
      <c r="L87" s="259"/>
      <c r="M87" s="164"/>
      <c r="N87" s="259"/>
      <c r="O87" s="164"/>
      <c r="P87" s="260"/>
      <c r="Q87" s="260"/>
      <c r="R87" s="152"/>
      <c r="S87" s="280" t="str">
        <f>IF(G87=0,"",IF(G87=Data!$T$7,Data!$V$7&amp;" uger",IF(G87=Data!$T$8,Data!$V$8&amp;" uger",IF(G87=Data!$T$9,Data!$V$9&amp;" uger",IF(G87=Data!$T$10,Data!$V$10&amp;" uger",IF(G87=Data!$T$11,Data!$V$11&amp;" uger",IF(G87=Data!$T$12,Data!$V$12&amp;" uger",IF(G87=Data!$T$13,Data!$V$13&amp;" uger",IF(G87=Data!$T$14,Data!$V$14&amp;" uger", IF(G87=Data!$T$15,Data!$V$15&amp;" uger", IF(G87=Data!$T$16,Data!$V$16&amp;" uger",IF(G87=Data!$T$17,Data!$V$17&amp;" uger",IF(G87=Data!$T$18,Data!$V$18&amp;" uger",IF(G87=Data!$T$19,Data!$V$19&amp;" uger",IF(G87=Data!$T$20,Data!$V$20&amp;" uger",IF(G87=Data!$T$21,Data!$V$21&amp;" uger",IF(G87=Data!$T$22,Data!$V$22&amp;" uger",IF(G87=Data!$T$23,Data!$V$23&amp;" uger",IF(G87=Data!$T$24,Data!$V$24&amp;" uger",IF(G87=Data!$T$25,Data!$V$25&amp;" uger",IF(G87=Data!$T$26,Data!$V$26&amp;" uger",IF(G87=Data!$T$27,Data!$V$27&amp;" uger"))))))))))))))))))))))</f>
        <v/>
      </c>
      <c r="T87" s="153" t="str">
        <f>IF(G87=0,"",IF(P87=0,"",IF(G87=Data!$T$7,P87+Data!$W$7,IF(G87=Data!$T$8,P87+Data!$W$8,IF(G87=Data!$T$9,P87+Data!$W$9,IF(G87=Data!$T$10,P87+Data!$W$10,IF(G87=Data!$T$11,P87+Data!$W$11,IF(G87=Data!$T$12,P87+Data!$W$12,IF(G87=Data!$T$13,P87+Data!$W$13,IF(G87=Data!$T$14,P87+Data!$W$14,IF(G87=Data!$T$15,P87+Data!$W$15,IF(G87=Data!$T$16,P87+Data!$W$16,IF(G87=Data!$T$17,P87+Data!$W$17,IF(G87=Data!$T$18,P87+Data!$W$18,IF(G87=Data!$T$19,P87+Data!$W$19,IF(G87=Data!$T$20,P87+Data!$W$20,IF(G87=Data!$T$21,P87+Data!$W$21,IF(G87= Data!$T$22,P87+Data!$W$22,IF(G87= Data!$T$23,P87+Data!$W$23,IF(G87= Data!$T$24,P87+Data!$W$24,IF(G87= Data!$T$25,P87+Data!$W$25,IF(G87= Data!$T$26,P87+Data!$W$26,IF(G87= Data!$T$27,P87+Data!$W$27)))))))))))))))))))))))</f>
        <v/>
      </c>
      <c r="U87" s="315" t="str">
        <f t="shared" si="12"/>
        <v/>
      </c>
      <c r="V87" s="122">
        <f t="shared" si="13"/>
        <v>0</v>
      </c>
      <c r="W87" s="122">
        <f t="shared" si="14"/>
        <v>0</v>
      </c>
      <c r="X87" s="122">
        <f t="shared" si="15"/>
        <v>0</v>
      </c>
      <c r="Y87" s="122">
        <f t="shared" si="16"/>
        <v>0</v>
      </c>
      <c r="Z87" s="122">
        <f t="shared" si="17"/>
        <v>0</v>
      </c>
      <c r="AA87" s="177">
        <f t="shared" si="9"/>
        <v>0</v>
      </c>
      <c r="AB87" s="183"/>
      <c r="AC87" s="264" t="str">
        <f t="shared" si="10"/>
        <v/>
      </c>
      <c r="AD87" s="96"/>
    </row>
    <row r="88" spans="1:30" ht="19.149999999999999" customHeight="1" thickBot="1" x14ac:dyDescent="0.25">
      <c r="A88" s="137">
        <f>IF(SUM(A89:B118)&gt;=1,1,0)</f>
        <v>0</v>
      </c>
      <c r="B88" s="137">
        <f t="shared" si="11"/>
        <v>0</v>
      </c>
      <c r="C88" s="138">
        <f t="shared" si="8"/>
        <v>0</v>
      </c>
      <c r="D88" s="139"/>
      <c r="E88" s="352">
        <v>50</v>
      </c>
      <c r="F88" s="353"/>
      <c r="G88" s="160"/>
      <c r="H88" s="170"/>
      <c r="I88" s="354"/>
      <c r="J88" s="355"/>
      <c r="K88" s="166"/>
      <c r="L88" s="259"/>
      <c r="M88" s="164"/>
      <c r="N88" s="259"/>
      <c r="O88" s="164"/>
      <c r="P88" s="260"/>
      <c r="Q88" s="260"/>
      <c r="R88" s="152"/>
      <c r="S88" s="280" t="str">
        <f>IF(G88=0,"",IF(G88=Data!$T$7,Data!$V$7&amp;" uger",IF(G88=Data!$T$8,Data!$V$8&amp;" uger",IF(G88=Data!$T$9,Data!$V$9&amp;" uger",IF(G88=Data!$T$10,Data!$V$10&amp;" uger",IF(G88=Data!$T$11,Data!$V$11&amp;" uger",IF(G88=Data!$T$12,Data!$V$12&amp;" uger",IF(G88=Data!$T$13,Data!$V$13&amp;" uger",IF(G88=Data!$T$14,Data!$V$14&amp;" uger", IF(G88=Data!$T$15,Data!$V$15&amp;" uger", IF(G88=Data!$T$16,Data!$V$16&amp;" uger",IF(G88=Data!$T$17,Data!$V$17&amp;" uger",IF(G88=Data!$T$18,Data!$V$18&amp;" uger",IF(G88=Data!$T$19,Data!$V$19&amp;" uger",IF(G88=Data!$T$20,Data!$V$20&amp;" uger",IF(G88=Data!$T$21,Data!$V$21&amp;" uger",IF(G88=Data!$T$22,Data!$V$22&amp;" uger",IF(G88=Data!$T$23,Data!$V$23&amp;" uger",IF(G88=Data!$T$24,Data!$V$24&amp;" uger",IF(G88=Data!$T$25,Data!$V$25&amp;" uger",IF(G88=Data!$T$26,Data!$V$26&amp;" uger",IF(G88=Data!$T$27,Data!$V$27&amp;" uger"))))))))))))))))))))))</f>
        <v/>
      </c>
      <c r="T88" s="153" t="str">
        <f>IF(G88=0,"",IF(P88=0,"",IF(G88=Data!$T$7,P88+Data!$W$7,IF(G88=Data!$T$8,P88+Data!$W$8,IF(G88=Data!$T$9,P88+Data!$W$9,IF(G88=Data!$T$10,P88+Data!$W$10,IF(G88=Data!$T$11,P88+Data!$W$11,IF(G88=Data!$T$12,P88+Data!$W$12,IF(G88=Data!$T$13,P88+Data!$W$13,IF(G88=Data!$T$14,P88+Data!$W$14,IF(G88=Data!$T$15,P88+Data!$W$15,IF(G88=Data!$T$16,P88+Data!$W$16,IF(G88=Data!$T$17,P88+Data!$W$17,IF(G88=Data!$T$18,P88+Data!$W$18,IF(G88=Data!$T$19,P88+Data!$W$19,IF(G88=Data!$T$20,P88+Data!$W$20,IF(G88=Data!$T$21,P88+Data!$W$21,IF(G88= Data!$T$22,P88+Data!$W$22,IF(G88= Data!$T$23,P88+Data!$W$23,IF(G88= Data!$T$24,P88+Data!$W$24,IF(G88= Data!$T$25,P88+Data!$W$25,IF(G88= Data!$T$26,P88+Data!$W$26,IF(G88= Data!$T$27,P88+Data!$W$27)))))))))))))))))))))))</f>
        <v/>
      </c>
      <c r="U88" s="315" t="str">
        <f t="shared" si="12"/>
        <v/>
      </c>
      <c r="V88" s="122">
        <f t="shared" si="13"/>
        <v>0</v>
      </c>
      <c r="W88" s="122">
        <f t="shared" si="14"/>
        <v>0</v>
      </c>
      <c r="X88" s="122">
        <f t="shared" si="15"/>
        <v>0</v>
      </c>
      <c r="Y88" s="122">
        <f t="shared" si="16"/>
        <v>0</v>
      </c>
      <c r="Z88" s="122">
        <f t="shared" si="17"/>
        <v>0</v>
      </c>
      <c r="AA88" s="177">
        <f t="shared" si="9"/>
        <v>0</v>
      </c>
      <c r="AB88" s="183"/>
      <c r="AC88" s="264" t="str">
        <f t="shared" si="10"/>
        <v/>
      </c>
      <c r="AD88" s="96"/>
    </row>
    <row r="89" spans="1:30" ht="19.149999999999999" customHeight="1" thickBot="1" x14ac:dyDescent="0.25">
      <c r="A89" s="137">
        <f>IF(SUM(A90:B118)&gt;=1,1,0)</f>
        <v>0</v>
      </c>
      <c r="B89" s="137">
        <f t="shared" si="11"/>
        <v>0</v>
      </c>
      <c r="C89" s="138">
        <f t="shared" si="8"/>
        <v>0</v>
      </c>
      <c r="D89" s="139"/>
      <c r="E89" s="352">
        <v>51</v>
      </c>
      <c r="F89" s="353"/>
      <c r="G89" s="160"/>
      <c r="H89" s="170"/>
      <c r="I89" s="350"/>
      <c r="J89" s="351"/>
      <c r="K89" s="166"/>
      <c r="L89" s="259"/>
      <c r="M89" s="164"/>
      <c r="N89" s="259"/>
      <c r="O89" s="164"/>
      <c r="P89" s="260"/>
      <c r="Q89" s="260"/>
      <c r="R89" s="152"/>
      <c r="S89" s="280" t="str">
        <f>IF(G89=0,"",IF(G89=Data!$T$7,Data!$V$7&amp;" uger",IF(G89=Data!$T$8,Data!$V$8&amp;" uger",IF(G89=Data!$T$9,Data!$V$9&amp;" uger",IF(G89=Data!$T$10,Data!$V$10&amp;" uger",IF(G89=Data!$T$11,Data!$V$11&amp;" uger",IF(G89=Data!$T$12,Data!$V$12&amp;" uger",IF(G89=Data!$T$13,Data!$V$13&amp;" uger",IF(G89=Data!$T$14,Data!$V$14&amp;" uger", IF(G89=Data!$T$15,Data!$V$15&amp;" uger", IF(G89=Data!$T$16,Data!$V$16&amp;" uger",IF(G89=Data!$T$17,Data!$V$17&amp;" uger",IF(G89=Data!$T$18,Data!$V$18&amp;" uger",IF(G89=Data!$T$19,Data!$V$19&amp;" uger",IF(G89=Data!$T$20,Data!$V$20&amp;" uger",IF(G89=Data!$T$21,Data!$V$21&amp;" uger",IF(G89=Data!$T$22,Data!$V$22&amp;" uger",IF(G89=Data!$T$23,Data!$V$23&amp;" uger",IF(G89=Data!$T$24,Data!$V$24&amp;" uger",IF(G89=Data!$T$25,Data!$V$25&amp;" uger",IF(G89=Data!$T$26,Data!$V$26&amp;" uger",IF(G89=Data!$T$27,Data!$V$27&amp;" uger"))))))))))))))))))))))</f>
        <v/>
      </c>
      <c r="T89" s="153" t="str">
        <f>IF(G89=0,"",IF(P89=0,"",IF(G89=Data!$T$7,P89+Data!$W$7,IF(G89=Data!$T$8,P89+Data!$W$8,IF(G89=Data!$T$9,P89+Data!$W$9,IF(G89=Data!$T$10,P89+Data!$W$10,IF(G89=Data!$T$11,P89+Data!$W$11,IF(G89=Data!$T$12,P89+Data!$W$12,IF(G89=Data!$T$13,P89+Data!$W$13,IF(G89=Data!$T$14,P89+Data!$W$14,IF(G89=Data!$T$15,P89+Data!$W$15,IF(G89=Data!$T$16,P89+Data!$W$16,IF(G89=Data!$T$17,P89+Data!$W$17,IF(G89=Data!$T$18,P89+Data!$W$18,IF(G89=Data!$T$19,P89+Data!$W$19,IF(G89=Data!$T$20,P89+Data!$W$20,IF(G89=Data!$T$21,P89+Data!$W$21,IF(G89= Data!$T$22,P89+Data!$W$22,IF(G89= Data!$T$23,P89+Data!$W$23,IF(G89= Data!$T$24,P89+Data!$W$24,IF(G89= Data!$T$25,P89+Data!$W$25,IF(G89= Data!$T$26,P89+Data!$W$26,IF(G89= Data!$T$27,P89+Data!$W$27)))))))))))))))))))))))</f>
        <v/>
      </c>
      <c r="U89" s="315" t="str">
        <f t="shared" si="12"/>
        <v/>
      </c>
      <c r="V89" s="122">
        <f t="shared" si="13"/>
        <v>0</v>
      </c>
      <c r="W89" s="122">
        <f t="shared" si="14"/>
        <v>0</v>
      </c>
      <c r="X89" s="122">
        <f t="shared" si="15"/>
        <v>0</v>
      </c>
      <c r="Y89" s="122">
        <f t="shared" si="16"/>
        <v>0</v>
      </c>
      <c r="Z89" s="122">
        <f t="shared" si="17"/>
        <v>0</v>
      </c>
      <c r="AA89" s="177">
        <f t="shared" si="9"/>
        <v>0</v>
      </c>
      <c r="AB89" s="183"/>
      <c r="AC89" s="264" t="str">
        <f t="shared" si="10"/>
        <v/>
      </c>
      <c r="AD89" s="96"/>
    </row>
    <row r="90" spans="1:30" ht="19.149999999999999" customHeight="1" thickBot="1" x14ac:dyDescent="0.25">
      <c r="A90" s="137">
        <f>IF(SUM(A91:B118)&gt;=1,1,0)</f>
        <v>0</v>
      </c>
      <c r="B90" s="137">
        <f t="shared" si="11"/>
        <v>0</v>
      </c>
      <c r="C90" s="138">
        <f t="shared" si="8"/>
        <v>0</v>
      </c>
      <c r="D90" s="139"/>
      <c r="E90" s="352">
        <v>52</v>
      </c>
      <c r="F90" s="353"/>
      <c r="G90" s="160"/>
      <c r="H90" s="170"/>
      <c r="I90" s="354"/>
      <c r="J90" s="355"/>
      <c r="K90" s="166"/>
      <c r="L90" s="259"/>
      <c r="M90" s="164"/>
      <c r="N90" s="259"/>
      <c r="O90" s="164"/>
      <c r="P90" s="260"/>
      <c r="Q90" s="260"/>
      <c r="R90" s="152"/>
      <c r="S90" s="280" t="str">
        <f>IF(G90=0,"",IF(G90=Data!$T$7,Data!$V$7&amp;" uger",IF(G90=Data!$T$8,Data!$V$8&amp;" uger",IF(G90=Data!$T$9,Data!$V$9&amp;" uger",IF(G90=Data!$T$10,Data!$V$10&amp;" uger",IF(G90=Data!$T$11,Data!$V$11&amp;" uger",IF(G90=Data!$T$12,Data!$V$12&amp;" uger",IF(G90=Data!$T$13,Data!$V$13&amp;" uger",IF(G90=Data!$T$14,Data!$V$14&amp;" uger", IF(G90=Data!$T$15,Data!$V$15&amp;" uger", IF(G90=Data!$T$16,Data!$V$16&amp;" uger",IF(G90=Data!$T$17,Data!$V$17&amp;" uger",IF(G90=Data!$T$18,Data!$V$18&amp;" uger",IF(G90=Data!$T$19,Data!$V$19&amp;" uger",IF(G90=Data!$T$20,Data!$V$20&amp;" uger",IF(G90=Data!$T$21,Data!$V$21&amp;" uger",IF(G90=Data!$T$22,Data!$V$22&amp;" uger",IF(G90=Data!$T$23,Data!$V$23&amp;" uger",IF(G90=Data!$T$24,Data!$V$24&amp;" uger",IF(G90=Data!$T$25,Data!$V$25&amp;" uger",IF(G90=Data!$T$26,Data!$V$26&amp;" uger",IF(G90=Data!$T$27,Data!$V$27&amp;" uger"))))))))))))))))))))))</f>
        <v/>
      </c>
      <c r="T90" s="153" t="str">
        <f>IF(G90=0,"",IF(P90=0,"",IF(G90=Data!$T$7,P90+Data!$W$7,IF(G90=Data!$T$8,P90+Data!$W$8,IF(G90=Data!$T$9,P90+Data!$W$9,IF(G90=Data!$T$10,P90+Data!$W$10,IF(G90=Data!$T$11,P90+Data!$W$11,IF(G90=Data!$T$12,P90+Data!$W$12,IF(G90=Data!$T$13,P90+Data!$W$13,IF(G90=Data!$T$14,P90+Data!$W$14,IF(G90=Data!$T$15,P90+Data!$W$15,IF(G90=Data!$T$16,P90+Data!$W$16,IF(G90=Data!$T$17,P90+Data!$W$17,IF(G90=Data!$T$18,P90+Data!$W$18,IF(G90=Data!$T$19,P90+Data!$W$19,IF(G90=Data!$T$20,P90+Data!$W$20,IF(G90=Data!$T$21,P90+Data!$W$21,IF(G90= Data!$T$22,P90+Data!$W$22,IF(G90= Data!$T$23,P90+Data!$W$23,IF(G90= Data!$T$24,P90+Data!$W$24,IF(G90= Data!$T$25,P90+Data!$W$25,IF(G90= Data!$T$26,P90+Data!$W$26,IF(G90= Data!$T$27,P90+Data!$W$27)))))))))))))))))))))))</f>
        <v/>
      </c>
      <c r="U90" s="315" t="str">
        <f t="shared" si="12"/>
        <v/>
      </c>
      <c r="V90" s="122">
        <f t="shared" si="13"/>
        <v>0</v>
      </c>
      <c r="W90" s="122">
        <f t="shared" si="14"/>
        <v>0</v>
      </c>
      <c r="X90" s="122">
        <f t="shared" si="15"/>
        <v>0</v>
      </c>
      <c r="Y90" s="122">
        <f t="shared" si="16"/>
        <v>0</v>
      </c>
      <c r="Z90" s="122">
        <f t="shared" si="17"/>
        <v>0</v>
      </c>
      <c r="AA90" s="177">
        <f t="shared" si="9"/>
        <v>0</v>
      </c>
      <c r="AB90" s="183"/>
      <c r="AC90" s="264" t="str">
        <f t="shared" si="10"/>
        <v/>
      </c>
      <c r="AD90" s="96"/>
    </row>
    <row r="91" spans="1:30" ht="19.149999999999999" customHeight="1" thickBot="1" x14ac:dyDescent="0.25">
      <c r="A91" s="137">
        <f>IF(SUM(A92:B118)&gt;=1,1,0)</f>
        <v>0</v>
      </c>
      <c r="B91" s="137">
        <f t="shared" si="11"/>
        <v>0</v>
      </c>
      <c r="C91" s="138">
        <f t="shared" si="8"/>
        <v>0</v>
      </c>
      <c r="D91" s="139"/>
      <c r="E91" s="352">
        <v>53</v>
      </c>
      <c r="F91" s="353"/>
      <c r="G91" s="160"/>
      <c r="H91" s="170"/>
      <c r="I91" s="350"/>
      <c r="J91" s="351"/>
      <c r="K91" s="166"/>
      <c r="L91" s="259"/>
      <c r="M91" s="164"/>
      <c r="N91" s="259"/>
      <c r="O91" s="164"/>
      <c r="P91" s="260"/>
      <c r="Q91" s="260"/>
      <c r="R91" s="152"/>
      <c r="S91" s="280" t="str">
        <f>IF(G91=0,"",IF(G91=Data!$T$7,Data!$V$7&amp;" uger",IF(G91=Data!$T$8,Data!$V$8&amp;" uger",IF(G91=Data!$T$9,Data!$V$9&amp;" uger",IF(G91=Data!$T$10,Data!$V$10&amp;" uger",IF(G91=Data!$T$11,Data!$V$11&amp;" uger",IF(G91=Data!$T$12,Data!$V$12&amp;" uger",IF(G91=Data!$T$13,Data!$V$13&amp;" uger",IF(G91=Data!$T$14,Data!$V$14&amp;" uger", IF(G91=Data!$T$15,Data!$V$15&amp;" uger", IF(G91=Data!$T$16,Data!$V$16&amp;" uger",IF(G91=Data!$T$17,Data!$V$17&amp;" uger",IF(G91=Data!$T$18,Data!$V$18&amp;" uger",IF(G91=Data!$T$19,Data!$V$19&amp;" uger",IF(G91=Data!$T$20,Data!$V$20&amp;" uger",IF(G91=Data!$T$21,Data!$V$21&amp;" uger",IF(G91=Data!$T$22,Data!$V$22&amp;" uger",IF(G91=Data!$T$23,Data!$V$23&amp;" uger",IF(G91=Data!$T$24,Data!$V$24&amp;" uger",IF(G91=Data!$T$25,Data!$V$25&amp;" uger",IF(G91=Data!$T$26,Data!$V$26&amp;" uger",IF(G91=Data!$T$27,Data!$V$27&amp;" uger"))))))))))))))))))))))</f>
        <v/>
      </c>
      <c r="T91" s="153" t="str">
        <f>IF(G91=0,"",IF(P91=0,"",IF(G91=Data!$T$7,P91+Data!$W$7,IF(G91=Data!$T$8,P91+Data!$W$8,IF(G91=Data!$T$9,P91+Data!$W$9,IF(G91=Data!$T$10,P91+Data!$W$10,IF(G91=Data!$T$11,P91+Data!$W$11,IF(G91=Data!$T$12,P91+Data!$W$12,IF(G91=Data!$T$13,P91+Data!$W$13,IF(G91=Data!$T$14,P91+Data!$W$14,IF(G91=Data!$T$15,P91+Data!$W$15,IF(G91=Data!$T$16,P91+Data!$W$16,IF(G91=Data!$T$17,P91+Data!$W$17,IF(G91=Data!$T$18,P91+Data!$W$18,IF(G91=Data!$T$19,P91+Data!$W$19,IF(G91=Data!$T$20,P91+Data!$W$20,IF(G91=Data!$T$21,P91+Data!$W$21,IF(G91= Data!$T$22,P91+Data!$W$22,IF(G91= Data!$T$23,P91+Data!$W$23,IF(G91= Data!$T$24,P91+Data!$W$24,IF(G91= Data!$T$25,P91+Data!$W$25,IF(G91= Data!$T$26,P91+Data!$W$26,IF(G91= Data!$T$27,P91+Data!$W$27)))))))))))))))))))))))</f>
        <v/>
      </c>
      <c r="U91" s="315" t="str">
        <f t="shared" si="12"/>
        <v/>
      </c>
      <c r="V91" s="122">
        <f t="shared" si="13"/>
        <v>0</v>
      </c>
      <c r="W91" s="122">
        <f t="shared" si="14"/>
        <v>0</v>
      </c>
      <c r="X91" s="122">
        <f t="shared" si="15"/>
        <v>0</v>
      </c>
      <c r="Y91" s="122">
        <f t="shared" si="16"/>
        <v>0</v>
      </c>
      <c r="Z91" s="122">
        <f t="shared" si="17"/>
        <v>0</v>
      </c>
      <c r="AA91" s="177">
        <f t="shared" si="9"/>
        <v>0</v>
      </c>
      <c r="AB91" s="183"/>
      <c r="AC91" s="264" t="str">
        <f t="shared" si="10"/>
        <v/>
      </c>
      <c r="AD91" s="96"/>
    </row>
    <row r="92" spans="1:30" ht="19.149999999999999" customHeight="1" thickBot="1" x14ac:dyDescent="0.25">
      <c r="A92" s="137">
        <f>IF(SUM(A93:B118)&gt;=1,1,0)</f>
        <v>0</v>
      </c>
      <c r="B92" s="137">
        <f t="shared" si="11"/>
        <v>0</v>
      </c>
      <c r="C92" s="138">
        <f t="shared" si="8"/>
        <v>0</v>
      </c>
      <c r="D92" s="139"/>
      <c r="E92" s="352">
        <v>54</v>
      </c>
      <c r="F92" s="353"/>
      <c r="G92" s="160"/>
      <c r="H92" s="170"/>
      <c r="I92" s="354"/>
      <c r="J92" s="355"/>
      <c r="K92" s="166"/>
      <c r="L92" s="259"/>
      <c r="M92" s="164"/>
      <c r="N92" s="259"/>
      <c r="O92" s="164"/>
      <c r="P92" s="260"/>
      <c r="Q92" s="260"/>
      <c r="R92" s="152"/>
      <c r="S92" s="280" t="str">
        <f>IF(G92=0,"",IF(G92=Data!$T$7,Data!$V$7&amp;" uger",IF(G92=Data!$T$8,Data!$V$8&amp;" uger",IF(G92=Data!$T$9,Data!$V$9&amp;" uger",IF(G92=Data!$T$10,Data!$V$10&amp;" uger",IF(G92=Data!$T$11,Data!$V$11&amp;" uger",IF(G92=Data!$T$12,Data!$V$12&amp;" uger",IF(G92=Data!$T$13,Data!$V$13&amp;" uger",IF(G92=Data!$T$14,Data!$V$14&amp;" uger", IF(G92=Data!$T$15,Data!$V$15&amp;" uger", IF(G92=Data!$T$16,Data!$V$16&amp;" uger",IF(G92=Data!$T$17,Data!$V$17&amp;" uger",IF(G92=Data!$T$18,Data!$V$18&amp;" uger",IF(G92=Data!$T$19,Data!$V$19&amp;" uger",IF(G92=Data!$T$20,Data!$V$20&amp;" uger",IF(G92=Data!$T$21,Data!$V$21&amp;" uger",IF(G92=Data!$T$22,Data!$V$22&amp;" uger",IF(G92=Data!$T$23,Data!$V$23&amp;" uger",IF(G92=Data!$T$24,Data!$V$24&amp;" uger",IF(G92=Data!$T$25,Data!$V$25&amp;" uger",IF(G92=Data!$T$26,Data!$V$26&amp;" uger",IF(G92=Data!$T$27,Data!$V$27&amp;" uger"))))))))))))))))))))))</f>
        <v/>
      </c>
      <c r="T92" s="153" t="str">
        <f>IF(G92=0,"",IF(P92=0,"",IF(G92=Data!$T$7,P92+Data!$W$7,IF(G92=Data!$T$8,P92+Data!$W$8,IF(G92=Data!$T$9,P92+Data!$W$9,IF(G92=Data!$T$10,P92+Data!$W$10,IF(G92=Data!$T$11,P92+Data!$W$11,IF(G92=Data!$T$12,P92+Data!$W$12,IF(G92=Data!$T$13,P92+Data!$W$13,IF(G92=Data!$T$14,P92+Data!$W$14,IF(G92=Data!$T$15,P92+Data!$W$15,IF(G92=Data!$T$16,P92+Data!$W$16,IF(G92=Data!$T$17,P92+Data!$W$17,IF(G92=Data!$T$18,P92+Data!$W$18,IF(G92=Data!$T$19,P92+Data!$W$19,IF(G92=Data!$T$20,P92+Data!$W$20,IF(G92=Data!$T$21,P92+Data!$W$21,IF(G92= Data!$T$22,P92+Data!$W$22,IF(G92= Data!$T$23,P92+Data!$W$23,IF(G92= Data!$T$24,P92+Data!$W$24,IF(G92= Data!$T$25,P92+Data!$W$25,IF(G92= Data!$T$26,P92+Data!$W$26,IF(G92= Data!$T$27,P92+Data!$W$27)))))))))))))))))))))))</f>
        <v/>
      </c>
      <c r="U92" s="315" t="str">
        <f t="shared" si="12"/>
        <v/>
      </c>
      <c r="V92" s="122">
        <f t="shared" si="13"/>
        <v>0</v>
      </c>
      <c r="W92" s="122">
        <f t="shared" si="14"/>
        <v>0</v>
      </c>
      <c r="X92" s="122">
        <f t="shared" si="15"/>
        <v>0</v>
      </c>
      <c r="Y92" s="122">
        <f t="shared" si="16"/>
        <v>0</v>
      </c>
      <c r="Z92" s="122">
        <f t="shared" si="17"/>
        <v>0</v>
      </c>
      <c r="AA92" s="177">
        <f t="shared" si="9"/>
        <v>0</v>
      </c>
      <c r="AB92" s="183"/>
      <c r="AC92" s="264" t="str">
        <f t="shared" si="10"/>
        <v/>
      </c>
      <c r="AD92" s="96"/>
    </row>
    <row r="93" spans="1:30" ht="19.149999999999999" customHeight="1" thickBot="1" x14ac:dyDescent="0.25">
      <c r="A93" s="137">
        <f t="shared" ref="A93:A118" si="18">IF(SUM(A94:B118)&gt;=1,1,0)</f>
        <v>0</v>
      </c>
      <c r="B93" s="137">
        <f t="shared" si="11"/>
        <v>0</v>
      </c>
      <c r="C93" s="138">
        <f t="shared" si="8"/>
        <v>0</v>
      </c>
      <c r="D93" s="139"/>
      <c r="E93" s="352">
        <v>55</v>
      </c>
      <c r="F93" s="353"/>
      <c r="G93" s="160"/>
      <c r="H93" s="170"/>
      <c r="I93" s="350"/>
      <c r="J93" s="351"/>
      <c r="K93" s="166"/>
      <c r="L93" s="259"/>
      <c r="M93" s="164"/>
      <c r="N93" s="259"/>
      <c r="O93" s="164"/>
      <c r="P93" s="260"/>
      <c r="Q93" s="260"/>
      <c r="R93" s="152"/>
      <c r="S93" s="280" t="str">
        <f>IF(G93=0,"",IF(G93=Data!$T$7,Data!$V$7&amp;" uger",IF(G93=Data!$T$8,Data!$V$8&amp;" uger",IF(G93=Data!$T$9,Data!$V$9&amp;" uger",IF(G93=Data!$T$10,Data!$V$10&amp;" uger",IF(G93=Data!$T$11,Data!$V$11&amp;" uger",IF(G93=Data!$T$12,Data!$V$12&amp;" uger",IF(G93=Data!$T$13,Data!$V$13&amp;" uger",IF(G93=Data!$T$14,Data!$V$14&amp;" uger", IF(G93=Data!$T$15,Data!$V$15&amp;" uger", IF(G93=Data!$T$16,Data!$V$16&amp;" uger",IF(G93=Data!$T$17,Data!$V$17&amp;" uger",IF(G93=Data!$T$18,Data!$V$18&amp;" uger",IF(G93=Data!$T$19,Data!$V$19&amp;" uger",IF(G93=Data!$T$20,Data!$V$20&amp;" uger",IF(G93=Data!$T$21,Data!$V$21&amp;" uger",IF(G93=Data!$T$22,Data!$V$22&amp;" uger",IF(G93=Data!$T$23,Data!$V$23&amp;" uger",IF(G93=Data!$T$24,Data!$V$24&amp;" uger",IF(G93=Data!$T$25,Data!$V$25&amp;" uger",IF(G93=Data!$T$26,Data!$V$26&amp;" uger",IF(G93=Data!$T$27,Data!$V$27&amp;" uger"))))))))))))))))))))))</f>
        <v/>
      </c>
      <c r="T93" s="153" t="str">
        <f>IF(G93=0,"",IF(P93=0,"",IF(G93=Data!$T$7,P93+Data!$W$7,IF(G93=Data!$T$8,P93+Data!$W$8,IF(G93=Data!$T$9,P93+Data!$W$9,IF(G93=Data!$T$10,P93+Data!$W$10,IF(G93=Data!$T$11,P93+Data!$W$11,IF(G93=Data!$T$12,P93+Data!$W$12,IF(G93=Data!$T$13,P93+Data!$W$13,IF(G93=Data!$T$14,P93+Data!$W$14,IF(G93=Data!$T$15,P93+Data!$W$15,IF(G93=Data!$T$16,P93+Data!$W$16,IF(G93=Data!$T$17,P93+Data!$W$17,IF(G93=Data!$T$18,P93+Data!$W$18,IF(G93=Data!$T$19,P93+Data!$W$19,IF(G93=Data!$T$20,P93+Data!$W$20,IF(G93=Data!$T$21,P93+Data!$W$21,IF(G93= Data!$T$22,P93+Data!$W$22,IF(G93= Data!$T$23,P93+Data!$W$23,IF(G93= Data!$T$24,P93+Data!$W$24,IF(G93= Data!$T$25,P93+Data!$W$25,IF(G93= Data!$T$26,P93+Data!$W$26,IF(G93= Data!$T$27,P93+Data!$W$27)))))))))))))))))))))))</f>
        <v/>
      </c>
      <c r="U93" s="315" t="str">
        <f t="shared" si="12"/>
        <v/>
      </c>
      <c r="V93" s="122">
        <f t="shared" si="13"/>
        <v>0</v>
      </c>
      <c r="W93" s="122">
        <f t="shared" si="14"/>
        <v>0</v>
      </c>
      <c r="X93" s="122">
        <f t="shared" si="15"/>
        <v>0</v>
      </c>
      <c r="Y93" s="122">
        <f t="shared" si="16"/>
        <v>0</v>
      </c>
      <c r="Z93" s="122">
        <f t="shared" si="17"/>
        <v>0</v>
      </c>
      <c r="AA93" s="177">
        <f t="shared" si="9"/>
        <v>0</v>
      </c>
      <c r="AB93" s="183"/>
      <c r="AC93" s="264" t="str">
        <f t="shared" si="10"/>
        <v/>
      </c>
      <c r="AD93" s="96"/>
    </row>
    <row r="94" spans="1:30" ht="19.149999999999999" customHeight="1" thickBot="1" x14ac:dyDescent="0.25">
      <c r="A94" s="137">
        <f t="shared" si="18"/>
        <v>0</v>
      </c>
      <c r="B94" s="137">
        <f t="shared" si="11"/>
        <v>0</v>
      </c>
      <c r="C94" s="138">
        <f t="shared" ref="C94:C118" si="19">IF(SUM(A94+B94)&gt;=1,1,0)</f>
        <v>0</v>
      </c>
      <c r="E94" s="352">
        <v>56</v>
      </c>
      <c r="F94" s="353"/>
      <c r="G94" s="160"/>
      <c r="H94" s="170"/>
      <c r="I94" s="350"/>
      <c r="J94" s="351"/>
      <c r="K94" s="166"/>
      <c r="L94" s="259"/>
      <c r="M94" s="164"/>
      <c r="N94" s="259"/>
      <c r="O94" s="164"/>
      <c r="P94" s="260"/>
      <c r="Q94" s="260"/>
      <c r="R94" s="152"/>
      <c r="S94" s="280" t="str">
        <f>IF(G94=0,"",IF(G94=Data!$T$7,Data!$V$7&amp;" uger",IF(G94=Data!$T$8,Data!$V$8&amp;" uger",IF(G94=Data!$T$9,Data!$V$9&amp;" uger",IF(G94=Data!$T$10,Data!$V$10&amp;" uger",IF(G94=Data!$T$11,Data!$V$11&amp;" uger",IF(G94=Data!$T$12,Data!$V$12&amp;" uger",IF(G94=Data!$T$13,Data!$V$13&amp;" uger",IF(G94=Data!$T$14,Data!$V$14&amp;" uger", IF(G94=Data!$T$15,Data!$V$15&amp;" uger", IF(G94=Data!$T$16,Data!$V$16&amp;" uger",IF(G94=Data!$T$17,Data!$V$17&amp;" uger",IF(G94=Data!$T$18,Data!$V$18&amp;" uger",IF(G94=Data!$T$19,Data!$V$19&amp;" uger",IF(G94=Data!$T$20,Data!$V$20&amp;" uger",IF(G94=Data!$T$21,Data!$V$21&amp;" uger",IF(G94=Data!$T$22,Data!$V$22&amp;" uger",IF(G94=Data!$T$23,Data!$V$23&amp;" uger",IF(G94=Data!$T$24,Data!$V$24&amp;" uger",IF(G94=Data!$T$25,Data!$V$25&amp;" uger",IF(G94=Data!$T$26,Data!$V$26&amp;" uger",IF(G94=Data!$T$27,Data!$V$27&amp;" uger"))))))))))))))))))))))</f>
        <v/>
      </c>
      <c r="T94" s="153" t="str">
        <f>IF(G94=0,"",IF(P94=0,"",IF(G94=Data!$T$7,P94+Data!$W$7,IF(G94=Data!$T$8,P94+Data!$W$8,IF(G94=Data!$T$9,P94+Data!$W$9,IF(G94=Data!$T$10,P94+Data!$W$10,IF(G94=Data!$T$11,P94+Data!$W$11,IF(G94=Data!$T$12,P94+Data!$W$12,IF(G94=Data!$T$13,P94+Data!$W$13,IF(G94=Data!$T$14,P94+Data!$W$14,IF(G94=Data!$T$15,P94+Data!$W$15,IF(G94=Data!$T$16,P94+Data!$W$16,IF(G94=Data!$T$17,P94+Data!$W$17,IF(G94=Data!$T$18,P94+Data!$W$18,IF(G94=Data!$T$19,P94+Data!$W$19,IF(G94=Data!$T$20,P94+Data!$W$20,IF(G94=Data!$T$21,P94+Data!$W$21,IF(G94= Data!$T$22,P94+Data!$W$22,IF(G94= Data!$T$23,P94+Data!$W$23,IF(G94= Data!$T$24,P94+Data!$W$24,IF(G94= Data!$T$25,P94+Data!$W$25,IF(G94= Data!$T$26,P94+Data!$W$26,IF(G94= Data!$T$27,P94+Data!$W$27)))))))))))))))))))))))</f>
        <v/>
      </c>
      <c r="U94" s="315" t="str">
        <f t="shared" si="12"/>
        <v/>
      </c>
      <c r="V94" s="122">
        <f t="shared" si="13"/>
        <v>0</v>
      </c>
      <c r="W94" s="122">
        <f t="shared" si="14"/>
        <v>0</v>
      </c>
      <c r="X94" s="122">
        <f t="shared" si="15"/>
        <v>0</v>
      </c>
      <c r="Y94" s="122">
        <f t="shared" si="16"/>
        <v>0</v>
      </c>
      <c r="Z94" s="122">
        <f t="shared" si="17"/>
        <v>0</v>
      </c>
      <c r="AA94" s="177">
        <f t="shared" si="9"/>
        <v>0</v>
      </c>
      <c r="AB94" s="183"/>
      <c r="AC94" s="264" t="str">
        <f t="shared" si="10"/>
        <v/>
      </c>
      <c r="AD94" s="96"/>
    </row>
    <row r="95" spans="1:30" ht="19.149999999999999" customHeight="1" thickBot="1" x14ac:dyDescent="0.25">
      <c r="A95" s="137">
        <f t="shared" si="18"/>
        <v>0</v>
      </c>
      <c r="B95" s="137">
        <f t="shared" si="11"/>
        <v>0</v>
      </c>
      <c r="C95" s="138">
        <f t="shared" si="19"/>
        <v>0</v>
      </c>
      <c r="E95" s="352">
        <v>57</v>
      </c>
      <c r="F95" s="353"/>
      <c r="G95" s="160"/>
      <c r="H95" s="170"/>
      <c r="I95" s="350"/>
      <c r="J95" s="351"/>
      <c r="K95" s="166"/>
      <c r="L95" s="259"/>
      <c r="M95" s="164"/>
      <c r="N95" s="259"/>
      <c r="O95" s="164"/>
      <c r="P95" s="260"/>
      <c r="Q95" s="260"/>
      <c r="R95" s="152"/>
      <c r="S95" s="280" t="str">
        <f>IF(G95=0,"",IF(G95=Data!$T$7,Data!$V$7&amp;" uger",IF(G95=Data!$T$8,Data!$V$8&amp;" uger",IF(G95=Data!$T$9,Data!$V$9&amp;" uger",IF(G95=Data!$T$10,Data!$V$10&amp;" uger",IF(G95=Data!$T$11,Data!$V$11&amp;" uger",IF(G95=Data!$T$12,Data!$V$12&amp;" uger",IF(G95=Data!$T$13,Data!$V$13&amp;" uger",IF(G95=Data!$T$14,Data!$V$14&amp;" uger", IF(G95=Data!$T$15,Data!$V$15&amp;" uger", IF(G95=Data!$T$16,Data!$V$16&amp;" uger",IF(G95=Data!$T$17,Data!$V$17&amp;" uger",IF(G95=Data!$T$18,Data!$V$18&amp;" uger",IF(G95=Data!$T$19,Data!$V$19&amp;" uger",IF(G95=Data!$T$20,Data!$V$20&amp;" uger",IF(G95=Data!$T$21,Data!$V$21&amp;" uger",IF(G95=Data!$T$22,Data!$V$22&amp;" uger",IF(G95=Data!$T$23,Data!$V$23&amp;" uger",IF(G95=Data!$T$24,Data!$V$24&amp;" uger",IF(G95=Data!$T$25,Data!$V$25&amp;" uger",IF(G95=Data!$T$26,Data!$V$26&amp;" uger",IF(G95=Data!$T$27,Data!$V$27&amp;" uger"))))))))))))))))))))))</f>
        <v/>
      </c>
      <c r="T95" s="153" t="str">
        <f>IF(G95=0,"",IF(P95=0,"",IF(G95=Data!$T$7,P95+Data!$W$7,IF(G95=Data!$T$8,P95+Data!$W$8,IF(G95=Data!$T$9,P95+Data!$W$9,IF(G95=Data!$T$10,P95+Data!$W$10,IF(G95=Data!$T$11,P95+Data!$W$11,IF(G95=Data!$T$12,P95+Data!$W$12,IF(G95=Data!$T$13,P95+Data!$W$13,IF(G95=Data!$T$14,P95+Data!$W$14,IF(G95=Data!$T$15,P95+Data!$W$15,IF(G95=Data!$T$16,P95+Data!$W$16,IF(G95=Data!$T$17,P95+Data!$W$17,IF(G95=Data!$T$18,P95+Data!$W$18,IF(G95=Data!$T$19,P95+Data!$W$19,IF(G95=Data!$T$20,P95+Data!$W$20,IF(G95=Data!$T$21,P95+Data!$W$21,IF(G95= Data!$T$22,P95+Data!$W$22,IF(G95= Data!$T$23,P95+Data!$W$23,IF(G95= Data!$T$24,P95+Data!$W$24,IF(G95= Data!$T$25,P95+Data!$W$25,IF(G95= Data!$T$26,P95+Data!$W$26,IF(G95= Data!$T$27,P95+Data!$W$27)))))))))))))))))))))))</f>
        <v/>
      </c>
      <c r="U95" s="315" t="str">
        <f t="shared" si="12"/>
        <v/>
      </c>
      <c r="V95" s="122">
        <f t="shared" si="13"/>
        <v>0</v>
      </c>
      <c r="W95" s="122">
        <f t="shared" si="14"/>
        <v>0</v>
      </c>
      <c r="X95" s="122">
        <f t="shared" si="15"/>
        <v>0</v>
      </c>
      <c r="Y95" s="122">
        <f t="shared" si="16"/>
        <v>0</v>
      </c>
      <c r="Z95" s="122">
        <f t="shared" si="17"/>
        <v>0</v>
      </c>
      <c r="AA95" s="177">
        <f t="shared" si="9"/>
        <v>0</v>
      </c>
      <c r="AB95" s="183"/>
      <c r="AC95" s="264" t="str">
        <f t="shared" si="10"/>
        <v/>
      </c>
      <c r="AD95" s="96"/>
    </row>
    <row r="96" spans="1:30" ht="19.149999999999999" customHeight="1" thickBot="1" x14ac:dyDescent="0.25">
      <c r="A96" s="137">
        <f t="shared" si="18"/>
        <v>0</v>
      </c>
      <c r="B96" s="137">
        <f t="shared" si="11"/>
        <v>0</v>
      </c>
      <c r="C96" s="138">
        <f t="shared" si="19"/>
        <v>0</v>
      </c>
      <c r="E96" s="352">
        <v>58</v>
      </c>
      <c r="F96" s="353"/>
      <c r="G96" s="160"/>
      <c r="H96" s="170"/>
      <c r="I96" s="350"/>
      <c r="J96" s="351"/>
      <c r="K96" s="166"/>
      <c r="L96" s="259"/>
      <c r="M96" s="164"/>
      <c r="N96" s="259"/>
      <c r="O96" s="164"/>
      <c r="P96" s="260"/>
      <c r="Q96" s="260"/>
      <c r="R96" s="152"/>
      <c r="S96" s="280" t="str">
        <f>IF(G96=0,"",IF(G96=Data!$T$7,Data!$V$7&amp;" uger",IF(G96=Data!$T$8,Data!$V$8&amp;" uger",IF(G96=Data!$T$9,Data!$V$9&amp;" uger",IF(G96=Data!$T$10,Data!$V$10&amp;" uger",IF(G96=Data!$T$11,Data!$V$11&amp;" uger",IF(G96=Data!$T$12,Data!$V$12&amp;" uger",IF(G96=Data!$T$13,Data!$V$13&amp;" uger",IF(G96=Data!$T$14,Data!$V$14&amp;" uger", IF(G96=Data!$T$15,Data!$V$15&amp;" uger", IF(G96=Data!$T$16,Data!$V$16&amp;" uger",IF(G96=Data!$T$17,Data!$V$17&amp;" uger",IF(G96=Data!$T$18,Data!$V$18&amp;" uger",IF(G96=Data!$T$19,Data!$V$19&amp;" uger",IF(G96=Data!$T$20,Data!$V$20&amp;" uger",IF(G96=Data!$T$21,Data!$V$21&amp;" uger",IF(G96=Data!$T$22,Data!$V$22&amp;" uger",IF(G96=Data!$T$23,Data!$V$23&amp;" uger",IF(G96=Data!$T$24,Data!$V$24&amp;" uger",IF(G96=Data!$T$25,Data!$V$25&amp;" uger",IF(G96=Data!$T$26,Data!$V$26&amp;" uger",IF(G96=Data!$T$27,Data!$V$27&amp;" uger"))))))))))))))))))))))</f>
        <v/>
      </c>
      <c r="T96" s="153" t="str">
        <f>IF(G96=0,"",IF(P96=0,"",IF(G96=Data!$T$7,P96+Data!$W$7,IF(G96=Data!$T$8,P96+Data!$W$8,IF(G96=Data!$T$9,P96+Data!$W$9,IF(G96=Data!$T$10,P96+Data!$W$10,IF(G96=Data!$T$11,P96+Data!$W$11,IF(G96=Data!$T$12,P96+Data!$W$12,IF(G96=Data!$T$13,P96+Data!$W$13,IF(G96=Data!$T$14,P96+Data!$W$14,IF(G96=Data!$T$15,P96+Data!$W$15,IF(G96=Data!$T$16,P96+Data!$W$16,IF(G96=Data!$T$17,P96+Data!$W$17,IF(G96=Data!$T$18,P96+Data!$W$18,IF(G96=Data!$T$19,P96+Data!$W$19,IF(G96=Data!$T$20,P96+Data!$W$20,IF(G96=Data!$T$21,P96+Data!$W$21,IF(G96= Data!$T$22,P96+Data!$W$22,IF(G96= Data!$T$23,P96+Data!$W$23,IF(G96= Data!$T$24,P96+Data!$W$24,IF(G96= Data!$T$25,P96+Data!$W$25,IF(G96= Data!$T$26,P96+Data!$W$26,IF(G96= Data!$T$27,P96+Data!$W$27)))))))))))))))))))))))</f>
        <v/>
      </c>
      <c r="U96" s="315" t="str">
        <f t="shared" si="12"/>
        <v/>
      </c>
      <c r="V96" s="122">
        <f t="shared" si="13"/>
        <v>0</v>
      </c>
      <c r="W96" s="122">
        <f t="shared" si="14"/>
        <v>0</v>
      </c>
      <c r="X96" s="122">
        <f t="shared" si="15"/>
        <v>0</v>
      </c>
      <c r="Y96" s="122">
        <f t="shared" si="16"/>
        <v>0</v>
      </c>
      <c r="Z96" s="122">
        <f t="shared" si="17"/>
        <v>0</v>
      </c>
      <c r="AA96" s="177">
        <f t="shared" si="9"/>
        <v>0</v>
      </c>
      <c r="AB96" s="183"/>
      <c r="AC96" s="264" t="str">
        <f t="shared" si="10"/>
        <v/>
      </c>
      <c r="AD96" s="96"/>
    </row>
    <row r="97" spans="1:30" ht="19.149999999999999" customHeight="1" thickBot="1" x14ac:dyDescent="0.25">
      <c r="A97" s="137">
        <f t="shared" si="18"/>
        <v>0</v>
      </c>
      <c r="B97" s="137">
        <f t="shared" si="11"/>
        <v>0</v>
      </c>
      <c r="C97" s="138">
        <f t="shared" si="19"/>
        <v>0</v>
      </c>
      <c r="E97" s="352">
        <v>59</v>
      </c>
      <c r="F97" s="353"/>
      <c r="G97" s="160"/>
      <c r="H97" s="170"/>
      <c r="I97" s="350"/>
      <c r="J97" s="351"/>
      <c r="K97" s="166"/>
      <c r="L97" s="259"/>
      <c r="M97" s="164"/>
      <c r="N97" s="259"/>
      <c r="O97" s="164"/>
      <c r="P97" s="260"/>
      <c r="Q97" s="260"/>
      <c r="R97" s="152"/>
      <c r="S97" s="280" t="str">
        <f>IF(G97=0,"",IF(G97=Data!$T$7,Data!$V$7&amp;" uger",IF(G97=Data!$T$8,Data!$V$8&amp;" uger",IF(G97=Data!$T$9,Data!$V$9&amp;" uger",IF(G97=Data!$T$10,Data!$V$10&amp;" uger",IF(G97=Data!$T$11,Data!$V$11&amp;" uger",IF(G97=Data!$T$12,Data!$V$12&amp;" uger",IF(G97=Data!$T$13,Data!$V$13&amp;" uger",IF(G97=Data!$T$14,Data!$V$14&amp;" uger", IF(G97=Data!$T$15,Data!$V$15&amp;" uger", IF(G97=Data!$T$16,Data!$V$16&amp;" uger",IF(G97=Data!$T$17,Data!$V$17&amp;" uger",IF(G97=Data!$T$18,Data!$V$18&amp;" uger",IF(G97=Data!$T$19,Data!$V$19&amp;" uger",IF(G97=Data!$T$20,Data!$V$20&amp;" uger",IF(G97=Data!$T$21,Data!$V$21&amp;" uger",IF(G97=Data!$T$22,Data!$V$22&amp;" uger",IF(G97=Data!$T$23,Data!$V$23&amp;" uger",IF(G97=Data!$T$24,Data!$V$24&amp;" uger",IF(G97=Data!$T$25,Data!$V$25&amp;" uger",IF(G97=Data!$T$26,Data!$V$26&amp;" uger",IF(G97=Data!$T$27,Data!$V$27&amp;" uger"))))))))))))))))))))))</f>
        <v/>
      </c>
      <c r="T97" s="153" t="str">
        <f>IF(G97=0,"",IF(P97=0,"",IF(G97=Data!$T$7,P97+Data!$W$7,IF(G97=Data!$T$8,P97+Data!$W$8,IF(G97=Data!$T$9,P97+Data!$W$9,IF(G97=Data!$T$10,P97+Data!$W$10,IF(G97=Data!$T$11,P97+Data!$W$11,IF(G97=Data!$T$12,P97+Data!$W$12,IF(G97=Data!$T$13,P97+Data!$W$13,IF(G97=Data!$T$14,P97+Data!$W$14,IF(G97=Data!$T$15,P97+Data!$W$15,IF(G97=Data!$T$16,P97+Data!$W$16,IF(G97=Data!$T$17,P97+Data!$W$17,IF(G97=Data!$T$18,P97+Data!$W$18,IF(G97=Data!$T$19,P97+Data!$W$19,IF(G97=Data!$T$20,P97+Data!$W$20,IF(G97=Data!$T$21,P97+Data!$W$21,IF(G97= Data!$T$22,P97+Data!$W$22,IF(G97= Data!$T$23,P97+Data!$W$23,IF(G97= Data!$T$24,P97+Data!$W$24,IF(G97= Data!$T$25,P97+Data!$W$25,IF(G97= Data!$T$26,P97+Data!$W$26,IF(G97= Data!$T$27,P97+Data!$W$27)))))))))))))))))))))))</f>
        <v/>
      </c>
      <c r="U97" s="315" t="str">
        <f t="shared" si="12"/>
        <v/>
      </c>
      <c r="V97" s="122">
        <f t="shared" si="13"/>
        <v>0</v>
      </c>
      <c r="W97" s="122">
        <f t="shared" si="14"/>
        <v>0</v>
      </c>
      <c r="X97" s="122">
        <f t="shared" si="15"/>
        <v>0</v>
      </c>
      <c r="Y97" s="122">
        <f t="shared" si="16"/>
        <v>0</v>
      </c>
      <c r="Z97" s="122">
        <f t="shared" si="17"/>
        <v>0</v>
      </c>
      <c r="AA97" s="177">
        <f t="shared" si="9"/>
        <v>0</v>
      </c>
      <c r="AB97" s="183"/>
      <c r="AC97" s="264" t="str">
        <f t="shared" si="10"/>
        <v/>
      </c>
      <c r="AD97" s="96"/>
    </row>
    <row r="98" spans="1:30" ht="19.149999999999999" customHeight="1" thickBot="1" x14ac:dyDescent="0.25">
      <c r="A98" s="137">
        <f t="shared" si="18"/>
        <v>0</v>
      </c>
      <c r="B98" s="137">
        <f t="shared" si="11"/>
        <v>0</v>
      </c>
      <c r="C98" s="138">
        <f t="shared" si="19"/>
        <v>0</v>
      </c>
      <c r="E98" s="352">
        <v>60</v>
      </c>
      <c r="F98" s="353"/>
      <c r="G98" s="160"/>
      <c r="H98" s="170"/>
      <c r="I98" s="350"/>
      <c r="J98" s="351"/>
      <c r="K98" s="166"/>
      <c r="L98" s="259"/>
      <c r="M98" s="164"/>
      <c r="N98" s="259"/>
      <c r="O98" s="164"/>
      <c r="P98" s="260"/>
      <c r="Q98" s="260"/>
      <c r="R98" s="152"/>
      <c r="S98" s="280" t="str">
        <f>IF(G98=0,"",IF(G98=Data!$T$7,Data!$V$7&amp;" uger",IF(G98=Data!$T$8,Data!$V$8&amp;" uger",IF(G98=Data!$T$9,Data!$V$9&amp;" uger",IF(G98=Data!$T$10,Data!$V$10&amp;" uger",IF(G98=Data!$T$11,Data!$V$11&amp;" uger",IF(G98=Data!$T$12,Data!$V$12&amp;" uger",IF(G98=Data!$T$13,Data!$V$13&amp;" uger",IF(G98=Data!$T$14,Data!$V$14&amp;" uger", IF(G98=Data!$T$15,Data!$V$15&amp;" uger", IF(G98=Data!$T$16,Data!$V$16&amp;" uger",IF(G98=Data!$T$17,Data!$V$17&amp;" uger",IF(G98=Data!$T$18,Data!$V$18&amp;" uger",IF(G98=Data!$T$19,Data!$V$19&amp;" uger",IF(G98=Data!$T$20,Data!$V$20&amp;" uger",IF(G98=Data!$T$21,Data!$V$21&amp;" uger",IF(G98=Data!$T$22,Data!$V$22&amp;" uger",IF(G98=Data!$T$23,Data!$V$23&amp;" uger",IF(G98=Data!$T$24,Data!$V$24&amp;" uger",IF(G98=Data!$T$25,Data!$V$25&amp;" uger",IF(G98=Data!$T$26,Data!$V$26&amp;" uger",IF(G98=Data!$T$27,Data!$V$27&amp;" uger"))))))))))))))))))))))</f>
        <v/>
      </c>
      <c r="T98" s="153" t="str">
        <f>IF(G98=0,"",IF(P98=0,"",IF(G98=Data!$T$7,P98+Data!$W$7,IF(G98=Data!$T$8,P98+Data!$W$8,IF(G98=Data!$T$9,P98+Data!$W$9,IF(G98=Data!$T$10,P98+Data!$W$10,IF(G98=Data!$T$11,P98+Data!$W$11,IF(G98=Data!$T$12,P98+Data!$W$12,IF(G98=Data!$T$13,P98+Data!$W$13,IF(G98=Data!$T$14,P98+Data!$W$14,IF(G98=Data!$T$15,P98+Data!$W$15,IF(G98=Data!$T$16,P98+Data!$W$16,IF(G98=Data!$T$17,P98+Data!$W$17,IF(G98=Data!$T$18,P98+Data!$W$18,IF(G98=Data!$T$19,P98+Data!$W$19,IF(G98=Data!$T$20,P98+Data!$W$20,IF(G98=Data!$T$21,P98+Data!$W$21,IF(G98= Data!$T$22,P98+Data!$W$22,IF(G98= Data!$T$23,P98+Data!$W$23,IF(G98= Data!$T$24,P98+Data!$W$24,IF(G98= Data!$T$25,P98+Data!$W$25,IF(G98= Data!$T$26,P98+Data!$W$26,IF(G98= Data!$T$27,P98+Data!$W$27)))))))))))))))))))))))</f>
        <v/>
      </c>
      <c r="U98" s="315" t="str">
        <f t="shared" si="12"/>
        <v/>
      </c>
      <c r="V98" s="122">
        <f t="shared" si="13"/>
        <v>0</v>
      </c>
      <c r="W98" s="122">
        <f t="shared" si="14"/>
        <v>0</v>
      </c>
      <c r="X98" s="122">
        <f t="shared" si="15"/>
        <v>0</v>
      </c>
      <c r="Y98" s="122">
        <f t="shared" si="16"/>
        <v>0</v>
      </c>
      <c r="Z98" s="122">
        <f t="shared" si="17"/>
        <v>0</v>
      </c>
      <c r="AA98" s="177">
        <f t="shared" si="9"/>
        <v>0</v>
      </c>
      <c r="AB98" s="183"/>
      <c r="AC98" s="264" t="str">
        <f t="shared" si="10"/>
        <v/>
      </c>
      <c r="AD98" s="96"/>
    </row>
    <row r="99" spans="1:30" ht="19.149999999999999" customHeight="1" thickBot="1" x14ac:dyDescent="0.25">
      <c r="A99" s="137">
        <f t="shared" si="18"/>
        <v>0</v>
      </c>
      <c r="B99" s="137">
        <f t="shared" si="11"/>
        <v>0</v>
      </c>
      <c r="C99" s="138">
        <f t="shared" si="19"/>
        <v>0</v>
      </c>
      <c r="E99" s="352">
        <v>61</v>
      </c>
      <c r="F99" s="353"/>
      <c r="G99" s="160"/>
      <c r="H99" s="170"/>
      <c r="I99" s="350"/>
      <c r="J99" s="351"/>
      <c r="K99" s="166"/>
      <c r="L99" s="259"/>
      <c r="M99" s="164"/>
      <c r="N99" s="259"/>
      <c r="O99" s="164"/>
      <c r="P99" s="260"/>
      <c r="Q99" s="260"/>
      <c r="R99" s="152"/>
      <c r="S99" s="280" t="str">
        <f>IF(G99=0,"",IF(G99=Data!$T$7,Data!$V$7&amp;" uger",IF(G99=Data!$T$8,Data!$V$8&amp;" uger",IF(G99=Data!$T$9,Data!$V$9&amp;" uger",IF(G99=Data!$T$10,Data!$V$10&amp;" uger",IF(G99=Data!$T$11,Data!$V$11&amp;" uger",IF(G99=Data!$T$12,Data!$V$12&amp;" uger",IF(G99=Data!$T$13,Data!$V$13&amp;" uger",IF(G99=Data!$T$14,Data!$V$14&amp;" uger", IF(G99=Data!$T$15,Data!$V$15&amp;" uger", IF(G99=Data!$T$16,Data!$V$16&amp;" uger",IF(G99=Data!$T$17,Data!$V$17&amp;" uger",IF(G99=Data!$T$18,Data!$V$18&amp;" uger",IF(G99=Data!$T$19,Data!$V$19&amp;" uger",IF(G99=Data!$T$20,Data!$V$20&amp;" uger",IF(G99=Data!$T$21,Data!$V$21&amp;" uger",IF(G99=Data!$T$22,Data!$V$22&amp;" uger",IF(G99=Data!$T$23,Data!$V$23&amp;" uger",IF(G99=Data!$T$24,Data!$V$24&amp;" uger",IF(G99=Data!$T$25,Data!$V$25&amp;" uger",IF(G99=Data!$T$26,Data!$V$26&amp;" uger",IF(G99=Data!$T$27,Data!$V$27&amp;" uger"))))))))))))))))))))))</f>
        <v/>
      </c>
      <c r="T99" s="153" t="str">
        <f>IF(G99=0,"",IF(P99=0,"",IF(G99=Data!$T$7,P99+Data!$W$7,IF(G99=Data!$T$8,P99+Data!$W$8,IF(G99=Data!$T$9,P99+Data!$W$9,IF(G99=Data!$T$10,P99+Data!$W$10,IF(G99=Data!$T$11,P99+Data!$W$11,IF(G99=Data!$T$12,P99+Data!$W$12,IF(G99=Data!$T$13,P99+Data!$W$13,IF(G99=Data!$T$14,P99+Data!$W$14,IF(G99=Data!$T$15,P99+Data!$W$15,IF(G99=Data!$T$16,P99+Data!$W$16,IF(G99=Data!$T$17,P99+Data!$W$17,IF(G99=Data!$T$18,P99+Data!$W$18,IF(G99=Data!$T$19,P99+Data!$W$19,IF(G99=Data!$T$20,P99+Data!$W$20,IF(G99=Data!$T$21,P99+Data!$W$21,IF(G99= Data!$T$22,P99+Data!$W$22,IF(G99= Data!$T$23,P99+Data!$W$23,IF(G99= Data!$T$24,P99+Data!$W$24,IF(G99= Data!$T$25,P99+Data!$W$25,IF(G99= Data!$T$26,P99+Data!$W$26,IF(G99= Data!$T$27,P99+Data!$W$27)))))))))))))))))))))))</f>
        <v/>
      </c>
      <c r="U99" s="315" t="str">
        <f t="shared" si="12"/>
        <v/>
      </c>
      <c r="V99" s="122">
        <f t="shared" si="13"/>
        <v>0</v>
      </c>
      <c r="W99" s="122">
        <f t="shared" si="14"/>
        <v>0</v>
      </c>
      <c r="X99" s="122">
        <f t="shared" si="15"/>
        <v>0</v>
      </c>
      <c r="Y99" s="122">
        <f t="shared" si="16"/>
        <v>0</v>
      </c>
      <c r="Z99" s="122">
        <f t="shared" si="17"/>
        <v>0</v>
      </c>
      <c r="AA99" s="177">
        <f t="shared" si="9"/>
        <v>0</v>
      </c>
      <c r="AB99" s="183"/>
      <c r="AC99" s="264" t="str">
        <f t="shared" si="10"/>
        <v/>
      </c>
      <c r="AD99" s="96"/>
    </row>
    <row r="100" spans="1:30" ht="19.149999999999999" customHeight="1" thickBot="1" x14ac:dyDescent="0.25">
      <c r="A100" s="137">
        <f t="shared" si="18"/>
        <v>0</v>
      </c>
      <c r="B100" s="137">
        <f t="shared" si="11"/>
        <v>0</v>
      </c>
      <c r="C100" s="138">
        <f t="shared" si="19"/>
        <v>0</v>
      </c>
      <c r="E100" s="352">
        <v>62</v>
      </c>
      <c r="F100" s="353"/>
      <c r="G100" s="160"/>
      <c r="H100" s="170"/>
      <c r="I100" s="350"/>
      <c r="J100" s="351"/>
      <c r="K100" s="166"/>
      <c r="L100" s="259"/>
      <c r="M100" s="164"/>
      <c r="N100" s="259"/>
      <c r="O100" s="164"/>
      <c r="P100" s="260"/>
      <c r="Q100" s="260"/>
      <c r="R100" s="152"/>
      <c r="S100" s="280" t="str">
        <f>IF(G100=0,"",IF(G100=Data!$T$7,Data!$V$7&amp;" uger",IF(G100=Data!$T$8,Data!$V$8&amp;" uger",IF(G100=Data!$T$9,Data!$V$9&amp;" uger",IF(G100=Data!$T$10,Data!$V$10&amp;" uger",IF(G100=Data!$T$11,Data!$V$11&amp;" uger",IF(G100=Data!$T$12,Data!$V$12&amp;" uger",IF(G100=Data!$T$13,Data!$V$13&amp;" uger",IF(G100=Data!$T$14,Data!$V$14&amp;" uger", IF(G100=Data!$T$15,Data!$V$15&amp;" uger", IF(G100=Data!$T$16,Data!$V$16&amp;" uger",IF(G100=Data!$T$17,Data!$V$17&amp;" uger",IF(G100=Data!$T$18,Data!$V$18&amp;" uger",IF(G100=Data!$T$19,Data!$V$19&amp;" uger",IF(G100=Data!$T$20,Data!$V$20&amp;" uger",IF(G100=Data!$T$21,Data!$V$21&amp;" uger",IF(G100=Data!$T$22,Data!$V$22&amp;" uger",IF(G100=Data!$T$23,Data!$V$23&amp;" uger",IF(G100=Data!$T$24,Data!$V$24&amp;" uger",IF(G100=Data!$T$25,Data!$V$25&amp;" uger",IF(G100=Data!$T$26,Data!$V$26&amp;" uger",IF(G100=Data!$T$27,Data!$V$27&amp;" uger"))))))))))))))))))))))</f>
        <v/>
      </c>
      <c r="T100" s="153" t="str">
        <f>IF(G100=0,"",IF(P100=0,"",IF(G100=Data!$T$7,P100+Data!$W$7,IF(G100=Data!$T$8,P100+Data!$W$8,IF(G100=Data!$T$9,P100+Data!$W$9,IF(G100=Data!$T$10,P100+Data!$W$10,IF(G100=Data!$T$11,P100+Data!$W$11,IF(G100=Data!$T$12,P100+Data!$W$12,IF(G100=Data!$T$13,P100+Data!$W$13,IF(G100=Data!$T$14,P100+Data!$W$14,IF(G100=Data!$T$15,P100+Data!$W$15,IF(G100=Data!$T$16,P100+Data!$W$16,IF(G100=Data!$T$17,P100+Data!$W$17,IF(G100=Data!$T$18,P100+Data!$W$18,IF(G100=Data!$T$19,P100+Data!$W$19,IF(G100=Data!$T$20,P100+Data!$W$20,IF(G100=Data!$T$21,P100+Data!$W$21,IF(G100= Data!$T$22,P100+Data!$W$22,IF(G100= Data!$T$23,P100+Data!$W$23,IF(G100= Data!$T$24,P100+Data!$W$24,IF(G100= Data!$T$25,P100+Data!$W$25,IF(G100= Data!$T$26,P100+Data!$W$26,IF(G100= Data!$T$27,P100+Data!$W$27)))))))))))))))))))))))</f>
        <v/>
      </c>
      <c r="U100" s="315" t="str">
        <f t="shared" si="12"/>
        <v/>
      </c>
      <c r="V100" s="122">
        <f t="shared" si="13"/>
        <v>0</v>
      </c>
      <c r="W100" s="122">
        <f t="shared" si="14"/>
        <v>0</v>
      </c>
      <c r="X100" s="122">
        <f t="shared" si="15"/>
        <v>0</v>
      </c>
      <c r="Y100" s="122">
        <f t="shared" si="16"/>
        <v>0</v>
      </c>
      <c r="Z100" s="122">
        <f t="shared" si="17"/>
        <v>0</v>
      </c>
      <c r="AA100" s="177">
        <f t="shared" si="9"/>
        <v>0</v>
      </c>
      <c r="AB100" s="183"/>
      <c r="AC100" s="264" t="str">
        <f t="shared" si="10"/>
        <v/>
      </c>
      <c r="AD100" s="96"/>
    </row>
    <row r="101" spans="1:30" ht="19.149999999999999" customHeight="1" thickBot="1" x14ac:dyDescent="0.25">
      <c r="A101" s="137">
        <f t="shared" si="18"/>
        <v>0</v>
      </c>
      <c r="B101" s="137">
        <f t="shared" si="11"/>
        <v>0</v>
      </c>
      <c r="C101" s="138">
        <f t="shared" si="19"/>
        <v>0</v>
      </c>
      <c r="E101" s="352">
        <v>63</v>
      </c>
      <c r="F101" s="353"/>
      <c r="G101" s="160"/>
      <c r="H101" s="170"/>
      <c r="I101" s="350"/>
      <c r="J101" s="351"/>
      <c r="K101" s="166"/>
      <c r="L101" s="259"/>
      <c r="M101" s="164"/>
      <c r="N101" s="259"/>
      <c r="O101" s="164"/>
      <c r="P101" s="260"/>
      <c r="Q101" s="260"/>
      <c r="R101" s="152"/>
      <c r="S101" s="280" t="str">
        <f>IF(G101=0,"",IF(G101=Data!$T$7,Data!$V$7&amp;" uger",IF(G101=Data!$T$8,Data!$V$8&amp;" uger",IF(G101=Data!$T$9,Data!$V$9&amp;" uger",IF(G101=Data!$T$10,Data!$V$10&amp;" uger",IF(G101=Data!$T$11,Data!$V$11&amp;" uger",IF(G101=Data!$T$12,Data!$V$12&amp;" uger",IF(G101=Data!$T$13,Data!$V$13&amp;" uger",IF(G101=Data!$T$14,Data!$V$14&amp;" uger", IF(G101=Data!$T$15,Data!$V$15&amp;" uger", IF(G101=Data!$T$16,Data!$V$16&amp;" uger",IF(G101=Data!$T$17,Data!$V$17&amp;" uger",IF(G101=Data!$T$18,Data!$V$18&amp;" uger",IF(G101=Data!$T$19,Data!$V$19&amp;" uger",IF(G101=Data!$T$20,Data!$V$20&amp;" uger",IF(G101=Data!$T$21,Data!$V$21&amp;" uger",IF(G101=Data!$T$22,Data!$V$22&amp;" uger",IF(G101=Data!$T$23,Data!$V$23&amp;" uger",IF(G101=Data!$T$24,Data!$V$24&amp;" uger",IF(G101=Data!$T$25,Data!$V$25&amp;" uger",IF(G101=Data!$T$26,Data!$V$26&amp;" uger",IF(G101=Data!$T$27,Data!$V$27&amp;" uger"))))))))))))))))))))))</f>
        <v/>
      </c>
      <c r="T101" s="153" t="str">
        <f>IF(G101=0,"",IF(P101=0,"",IF(G101=Data!$T$7,P101+Data!$W$7,IF(G101=Data!$T$8,P101+Data!$W$8,IF(G101=Data!$T$9,P101+Data!$W$9,IF(G101=Data!$T$10,P101+Data!$W$10,IF(G101=Data!$T$11,P101+Data!$W$11,IF(G101=Data!$T$12,P101+Data!$W$12,IF(G101=Data!$T$13,P101+Data!$W$13,IF(G101=Data!$T$14,P101+Data!$W$14,IF(G101=Data!$T$15,P101+Data!$W$15,IF(G101=Data!$T$16,P101+Data!$W$16,IF(G101=Data!$T$17,P101+Data!$W$17,IF(G101=Data!$T$18,P101+Data!$W$18,IF(G101=Data!$T$19,P101+Data!$W$19,IF(G101=Data!$T$20,P101+Data!$W$20,IF(G101=Data!$T$21,P101+Data!$W$21,IF(G101= Data!$T$22,P101+Data!$W$22,IF(G101= Data!$T$23,P101+Data!$W$23,IF(G101= Data!$T$24,P101+Data!$W$24,IF(G101= Data!$T$25,P101+Data!$W$25,IF(G101= Data!$T$26,P101+Data!$W$26,IF(G101= Data!$T$27,P101+Data!$W$27)))))))))))))))))))))))</f>
        <v/>
      </c>
      <c r="U101" s="315" t="str">
        <f t="shared" si="12"/>
        <v/>
      </c>
      <c r="V101" s="122">
        <f t="shared" si="13"/>
        <v>0</v>
      </c>
      <c r="W101" s="122">
        <f t="shared" si="14"/>
        <v>0</v>
      </c>
      <c r="X101" s="122">
        <f t="shared" si="15"/>
        <v>0</v>
      </c>
      <c r="Y101" s="122">
        <f t="shared" si="16"/>
        <v>0</v>
      </c>
      <c r="Z101" s="122">
        <f t="shared" si="17"/>
        <v>0</v>
      </c>
      <c r="AA101" s="177">
        <f t="shared" si="9"/>
        <v>0</v>
      </c>
      <c r="AB101" s="183"/>
      <c r="AC101" s="264" t="str">
        <f t="shared" si="10"/>
        <v/>
      </c>
      <c r="AD101" s="96"/>
    </row>
    <row r="102" spans="1:30" ht="19.149999999999999" customHeight="1" thickBot="1" x14ac:dyDescent="0.25">
      <c r="A102" s="137">
        <f t="shared" si="18"/>
        <v>0</v>
      </c>
      <c r="B102" s="137">
        <f t="shared" si="11"/>
        <v>0</v>
      </c>
      <c r="C102" s="138">
        <f t="shared" si="19"/>
        <v>0</v>
      </c>
      <c r="E102" s="352">
        <v>64</v>
      </c>
      <c r="F102" s="353"/>
      <c r="G102" s="160"/>
      <c r="H102" s="170"/>
      <c r="I102" s="350"/>
      <c r="J102" s="351"/>
      <c r="K102" s="166"/>
      <c r="L102" s="259"/>
      <c r="M102" s="164"/>
      <c r="N102" s="259"/>
      <c r="O102" s="164"/>
      <c r="P102" s="260"/>
      <c r="Q102" s="260"/>
      <c r="R102" s="152"/>
      <c r="S102" s="280" t="str">
        <f>IF(G102=0,"",IF(G102=Data!$T$7,Data!$V$7&amp;" uger",IF(G102=Data!$T$8,Data!$V$8&amp;" uger",IF(G102=Data!$T$9,Data!$V$9&amp;" uger",IF(G102=Data!$T$10,Data!$V$10&amp;" uger",IF(G102=Data!$T$11,Data!$V$11&amp;" uger",IF(G102=Data!$T$12,Data!$V$12&amp;" uger",IF(G102=Data!$T$13,Data!$V$13&amp;" uger",IF(G102=Data!$T$14,Data!$V$14&amp;" uger", IF(G102=Data!$T$15,Data!$V$15&amp;" uger", IF(G102=Data!$T$16,Data!$V$16&amp;" uger",IF(G102=Data!$T$17,Data!$V$17&amp;" uger",IF(G102=Data!$T$18,Data!$V$18&amp;" uger",IF(G102=Data!$T$19,Data!$V$19&amp;" uger",IF(G102=Data!$T$20,Data!$V$20&amp;" uger",IF(G102=Data!$T$21,Data!$V$21&amp;" uger",IF(G102=Data!$T$22,Data!$V$22&amp;" uger",IF(G102=Data!$T$23,Data!$V$23&amp;" uger",IF(G102=Data!$T$24,Data!$V$24&amp;" uger",IF(G102=Data!$T$25,Data!$V$25&amp;" uger",IF(G102=Data!$T$26,Data!$V$26&amp;" uger",IF(G102=Data!$T$27,Data!$V$27&amp;" uger"))))))))))))))))))))))</f>
        <v/>
      </c>
      <c r="T102" s="153" t="str">
        <f>IF(G102=0,"",IF(P102=0,"",IF(G102=Data!$T$7,P102+Data!$W$7,IF(G102=Data!$T$8,P102+Data!$W$8,IF(G102=Data!$T$9,P102+Data!$W$9,IF(G102=Data!$T$10,P102+Data!$W$10,IF(G102=Data!$T$11,P102+Data!$W$11,IF(G102=Data!$T$12,P102+Data!$W$12,IF(G102=Data!$T$13,P102+Data!$W$13,IF(G102=Data!$T$14,P102+Data!$W$14,IF(G102=Data!$T$15,P102+Data!$W$15,IF(G102=Data!$T$16,P102+Data!$W$16,IF(G102=Data!$T$17,P102+Data!$W$17,IF(G102=Data!$T$18,P102+Data!$W$18,IF(G102=Data!$T$19,P102+Data!$W$19,IF(G102=Data!$T$20,P102+Data!$W$20,IF(G102=Data!$T$21,P102+Data!$W$21,IF(G102= Data!$T$22,P102+Data!$W$22,IF(G102= Data!$T$23,P102+Data!$W$23,IF(G102= Data!$T$24,P102+Data!$W$24,IF(G102= Data!$T$25,P102+Data!$W$25,IF(G102= Data!$T$26,P102+Data!$W$26,IF(G102= Data!$T$27,P102+Data!$W$27)))))))))))))))))))))))</f>
        <v/>
      </c>
      <c r="U102" s="315" t="str">
        <f t="shared" si="12"/>
        <v/>
      </c>
      <c r="V102" s="122">
        <f t="shared" si="13"/>
        <v>0</v>
      </c>
      <c r="W102" s="122">
        <f t="shared" si="14"/>
        <v>0</v>
      </c>
      <c r="X102" s="122">
        <f t="shared" si="15"/>
        <v>0</v>
      </c>
      <c r="Y102" s="122">
        <f t="shared" si="16"/>
        <v>0</v>
      </c>
      <c r="Z102" s="122">
        <f t="shared" si="17"/>
        <v>0</v>
      </c>
      <c r="AA102" s="177">
        <f t="shared" si="9"/>
        <v>0</v>
      </c>
      <c r="AB102" s="183"/>
      <c r="AC102" s="264" t="str">
        <f t="shared" si="10"/>
        <v/>
      </c>
      <c r="AD102" s="96"/>
    </row>
    <row r="103" spans="1:30" ht="19.149999999999999" customHeight="1" thickBot="1" x14ac:dyDescent="0.25">
      <c r="A103" s="137">
        <f t="shared" si="18"/>
        <v>0</v>
      </c>
      <c r="B103" s="137">
        <f t="shared" ref="B103:B118" si="20">IF(OR(G103="",I103="",L103="",P103="",Q103=""),0,1)</f>
        <v>0</v>
      </c>
      <c r="C103" s="138">
        <f t="shared" si="19"/>
        <v>0</v>
      </c>
      <c r="E103" s="352">
        <v>65</v>
      </c>
      <c r="F103" s="353"/>
      <c r="G103" s="160"/>
      <c r="H103" s="170"/>
      <c r="I103" s="350"/>
      <c r="J103" s="351"/>
      <c r="K103" s="166"/>
      <c r="L103" s="259"/>
      <c r="M103" s="164"/>
      <c r="N103" s="259"/>
      <c r="O103" s="164"/>
      <c r="P103" s="260"/>
      <c r="Q103" s="260"/>
      <c r="R103" s="152"/>
      <c r="S103" s="280" t="str">
        <f>IF(G103=0,"",IF(G103=Data!$T$7,Data!$V$7&amp;" uger",IF(G103=Data!$T$8,Data!$V$8&amp;" uger",IF(G103=Data!$T$9,Data!$V$9&amp;" uger",IF(G103=Data!$T$10,Data!$V$10&amp;" uger",IF(G103=Data!$T$11,Data!$V$11&amp;" uger",IF(G103=Data!$T$12,Data!$V$12&amp;" uger",IF(G103=Data!$T$13,Data!$V$13&amp;" uger",IF(G103=Data!$T$14,Data!$V$14&amp;" uger", IF(G103=Data!$T$15,Data!$V$15&amp;" uger", IF(G103=Data!$T$16,Data!$V$16&amp;" uger",IF(G103=Data!$T$17,Data!$V$17&amp;" uger",IF(G103=Data!$T$18,Data!$V$18&amp;" uger",IF(G103=Data!$T$19,Data!$V$19&amp;" uger",IF(G103=Data!$T$20,Data!$V$20&amp;" uger",IF(G103=Data!$T$21,Data!$V$21&amp;" uger",IF(G103=Data!$T$22,Data!$V$22&amp;" uger",IF(G103=Data!$T$23,Data!$V$23&amp;" uger",IF(G103=Data!$T$24,Data!$V$24&amp;" uger",IF(G103=Data!$T$25,Data!$V$25&amp;" uger",IF(G103=Data!$T$26,Data!$V$26&amp;" uger",IF(G103=Data!$T$27,Data!$V$27&amp;" uger"))))))))))))))))))))))</f>
        <v/>
      </c>
      <c r="T103" s="153" t="str">
        <f>IF(G103=0,"",IF(P103=0,"",IF(G103=Data!$T$7,P103+Data!$W$7,IF(G103=Data!$T$8,P103+Data!$W$8,IF(G103=Data!$T$9,P103+Data!$W$9,IF(G103=Data!$T$10,P103+Data!$W$10,IF(G103=Data!$T$11,P103+Data!$W$11,IF(G103=Data!$T$12,P103+Data!$W$12,IF(G103=Data!$T$13,P103+Data!$W$13,IF(G103=Data!$T$14,P103+Data!$W$14,IF(G103=Data!$T$15,P103+Data!$W$15,IF(G103=Data!$T$16,P103+Data!$W$16,IF(G103=Data!$T$17,P103+Data!$W$17,IF(G103=Data!$T$18,P103+Data!$W$18,IF(G103=Data!$T$19,P103+Data!$W$19,IF(G103=Data!$T$20,P103+Data!$W$20,IF(G103=Data!$T$21,P103+Data!$W$21,IF(G103= Data!$T$22,P103+Data!$W$22,IF(G103= Data!$T$23,P103+Data!$W$23,IF(G103= Data!$T$24,P103+Data!$W$24,IF(G103= Data!$T$25,P103+Data!$W$25,IF(G103= Data!$T$26,P103+Data!$W$26,IF(G103= Data!$T$27,P103+Data!$W$27)))))))))))))))))))))))</f>
        <v/>
      </c>
      <c r="U103" s="315" t="str">
        <f t="shared" ref="U103:U118" si="21">IF(T103&gt;Q103,"r","")</f>
        <v/>
      </c>
      <c r="V103" s="122">
        <f t="shared" ref="V103:V118" si="22">IF(G103&lt;&gt;"",1,0)</f>
        <v>0</v>
      </c>
      <c r="W103" s="122">
        <f t="shared" ref="W103:W118" si="23">IF(I103&lt;&gt;"",1,0)</f>
        <v>0</v>
      </c>
      <c r="X103" s="122">
        <f t="shared" ref="X103:X118" si="24">IF(L103&lt;&gt;"",1,0)</f>
        <v>0</v>
      </c>
      <c r="Y103" s="122">
        <f t="shared" ref="Y103:Y118" si="25">IF(P103&lt;&gt;"",1,0)</f>
        <v>0</v>
      </c>
      <c r="Z103" s="122">
        <f t="shared" ref="Z103:Z118" si="26">IF(Q103&lt;&gt;"",1,0)</f>
        <v>0</v>
      </c>
      <c r="AA103" s="177">
        <f t="shared" si="9"/>
        <v>0</v>
      </c>
      <c r="AB103" s="183"/>
      <c r="AC103" s="264" t="str">
        <f t="shared" si="10"/>
        <v/>
      </c>
      <c r="AD103" s="96"/>
    </row>
    <row r="104" spans="1:30" ht="19.149999999999999" customHeight="1" thickBot="1" x14ac:dyDescent="0.25">
      <c r="A104" s="137">
        <f t="shared" si="18"/>
        <v>0</v>
      </c>
      <c r="B104" s="137">
        <f t="shared" si="20"/>
        <v>0</v>
      </c>
      <c r="C104" s="138">
        <f t="shared" si="19"/>
        <v>0</v>
      </c>
      <c r="E104" s="352">
        <v>66</v>
      </c>
      <c r="F104" s="353"/>
      <c r="G104" s="160"/>
      <c r="H104" s="170"/>
      <c r="I104" s="350"/>
      <c r="J104" s="351"/>
      <c r="K104" s="166"/>
      <c r="L104" s="259"/>
      <c r="M104" s="164"/>
      <c r="N104" s="259"/>
      <c r="O104" s="164"/>
      <c r="P104" s="260"/>
      <c r="Q104" s="260"/>
      <c r="R104" s="152"/>
      <c r="S104" s="280" t="str">
        <f>IF(G104=0,"",IF(G104=Data!$T$7,Data!$V$7&amp;" uger",IF(G104=Data!$T$8,Data!$V$8&amp;" uger",IF(G104=Data!$T$9,Data!$V$9&amp;" uger",IF(G104=Data!$T$10,Data!$V$10&amp;" uger",IF(G104=Data!$T$11,Data!$V$11&amp;" uger",IF(G104=Data!$T$12,Data!$V$12&amp;" uger",IF(G104=Data!$T$13,Data!$V$13&amp;" uger",IF(G104=Data!$T$14,Data!$V$14&amp;" uger", IF(G104=Data!$T$15,Data!$V$15&amp;" uger", IF(G104=Data!$T$16,Data!$V$16&amp;" uger",IF(G104=Data!$T$17,Data!$V$17&amp;" uger",IF(G104=Data!$T$18,Data!$V$18&amp;" uger",IF(G104=Data!$T$19,Data!$V$19&amp;" uger",IF(G104=Data!$T$20,Data!$V$20&amp;" uger",IF(G104=Data!$T$21,Data!$V$21&amp;" uger",IF(G104=Data!$T$22,Data!$V$22&amp;" uger",IF(G104=Data!$T$23,Data!$V$23&amp;" uger",IF(G104=Data!$T$24,Data!$V$24&amp;" uger",IF(G104=Data!$T$25,Data!$V$25&amp;" uger",IF(G104=Data!$T$26,Data!$V$26&amp;" uger",IF(G104=Data!$T$27,Data!$V$27&amp;" uger"))))))))))))))))))))))</f>
        <v/>
      </c>
      <c r="T104" s="153" t="str">
        <f>IF(G104=0,"",IF(P104=0,"",IF(G104=Data!$T$7,P104+Data!$W$7,IF(G104=Data!$T$8,P104+Data!$W$8,IF(G104=Data!$T$9,P104+Data!$W$9,IF(G104=Data!$T$10,P104+Data!$W$10,IF(G104=Data!$T$11,P104+Data!$W$11,IF(G104=Data!$T$12,P104+Data!$W$12,IF(G104=Data!$T$13,P104+Data!$W$13,IF(G104=Data!$T$14,P104+Data!$W$14,IF(G104=Data!$T$15,P104+Data!$W$15,IF(G104=Data!$T$16,P104+Data!$W$16,IF(G104=Data!$T$17,P104+Data!$W$17,IF(G104=Data!$T$18,P104+Data!$W$18,IF(G104=Data!$T$19,P104+Data!$W$19,IF(G104=Data!$T$20,P104+Data!$W$20,IF(G104=Data!$T$21,P104+Data!$W$21,IF(G104= Data!$T$22,P104+Data!$W$22,IF(G104= Data!$T$23,P104+Data!$W$23,IF(G104= Data!$T$24,P104+Data!$W$24,IF(G104= Data!$T$25,P104+Data!$W$25,IF(G104= Data!$T$26,P104+Data!$W$26,IF(G104= Data!$T$27,P104+Data!$W$27)))))))))))))))))))))))</f>
        <v/>
      </c>
      <c r="U104" s="315" t="str">
        <f t="shared" si="21"/>
        <v/>
      </c>
      <c r="V104" s="122">
        <f t="shared" si="22"/>
        <v>0</v>
      </c>
      <c r="W104" s="122">
        <f t="shared" si="23"/>
        <v>0</v>
      </c>
      <c r="X104" s="122">
        <f t="shared" si="24"/>
        <v>0</v>
      </c>
      <c r="Y104" s="122">
        <f t="shared" si="25"/>
        <v>0</v>
      </c>
      <c r="Z104" s="122">
        <f t="shared" si="26"/>
        <v>0</v>
      </c>
      <c r="AA104" s="177">
        <f t="shared" ref="AA104:AA118" si="27">SUM(V104:Z104)</f>
        <v>0</v>
      </c>
      <c r="AB104" s="183"/>
      <c r="AC104" s="264" t="str">
        <f t="shared" ref="AC104:AC118" si="28">IF(OR(AA104=1,AA104=2,AA104=3,AA104=4),"←  Udfyldningen er ikke komplet","")</f>
        <v/>
      </c>
      <c r="AD104" s="96"/>
    </row>
    <row r="105" spans="1:30" ht="19.149999999999999" customHeight="1" thickBot="1" x14ac:dyDescent="0.25">
      <c r="A105" s="137">
        <f t="shared" si="18"/>
        <v>0</v>
      </c>
      <c r="B105" s="137">
        <f t="shared" si="20"/>
        <v>0</v>
      </c>
      <c r="C105" s="138">
        <f t="shared" si="19"/>
        <v>0</v>
      </c>
      <c r="E105" s="352">
        <v>67</v>
      </c>
      <c r="F105" s="353"/>
      <c r="G105" s="160"/>
      <c r="H105" s="170"/>
      <c r="I105" s="350"/>
      <c r="J105" s="351"/>
      <c r="K105" s="166"/>
      <c r="L105" s="259"/>
      <c r="M105" s="164"/>
      <c r="N105" s="259"/>
      <c r="O105" s="164"/>
      <c r="P105" s="260"/>
      <c r="Q105" s="260"/>
      <c r="R105" s="152"/>
      <c r="S105" s="280" t="str">
        <f>IF(G105=0,"",IF(G105=Data!$T$7,Data!$V$7&amp;" uger",IF(G105=Data!$T$8,Data!$V$8&amp;" uger",IF(G105=Data!$T$9,Data!$V$9&amp;" uger",IF(G105=Data!$T$10,Data!$V$10&amp;" uger",IF(G105=Data!$T$11,Data!$V$11&amp;" uger",IF(G105=Data!$T$12,Data!$V$12&amp;" uger",IF(G105=Data!$T$13,Data!$V$13&amp;" uger",IF(G105=Data!$T$14,Data!$V$14&amp;" uger", IF(G105=Data!$T$15,Data!$V$15&amp;" uger", IF(G105=Data!$T$16,Data!$V$16&amp;" uger",IF(G105=Data!$T$17,Data!$V$17&amp;" uger",IF(G105=Data!$T$18,Data!$V$18&amp;" uger",IF(G105=Data!$T$19,Data!$V$19&amp;" uger",IF(G105=Data!$T$20,Data!$V$20&amp;" uger",IF(G105=Data!$T$21,Data!$V$21&amp;" uger",IF(G105=Data!$T$22,Data!$V$22&amp;" uger",IF(G105=Data!$T$23,Data!$V$23&amp;" uger",IF(G105=Data!$T$24,Data!$V$24&amp;" uger",IF(G105=Data!$T$25,Data!$V$25&amp;" uger",IF(G105=Data!$T$26,Data!$V$26&amp;" uger",IF(G105=Data!$T$27,Data!$V$27&amp;" uger"))))))))))))))))))))))</f>
        <v/>
      </c>
      <c r="T105" s="153" t="str">
        <f>IF(G105=0,"",IF(P105=0,"",IF(G105=Data!$T$7,P105+Data!$W$7,IF(G105=Data!$T$8,P105+Data!$W$8,IF(G105=Data!$T$9,P105+Data!$W$9,IF(G105=Data!$T$10,P105+Data!$W$10,IF(G105=Data!$T$11,P105+Data!$W$11,IF(G105=Data!$T$12,P105+Data!$W$12,IF(G105=Data!$T$13,P105+Data!$W$13,IF(G105=Data!$T$14,P105+Data!$W$14,IF(G105=Data!$T$15,P105+Data!$W$15,IF(G105=Data!$T$16,P105+Data!$W$16,IF(G105=Data!$T$17,P105+Data!$W$17,IF(G105=Data!$T$18,P105+Data!$W$18,IF(G105=Data!$T$19,P105+Data!$W$19,IF(G105=Data!$T$20,P105+Data!$W$20,IF(G105=Data!$T$21,P105+Data!$W$21,IF(G105= Data!$T$22,P105+Data!$W$22,IF(G105= Data!$T$23,P105+Data!$W$23,IF(G105= Data!$T$24,P105+Data!$W$24,IF(G105= Data!$T$25,P105+Data!$W$25,IF(G105= Data!$T$26,P105+Data!$W$26,IF(G105= Data!$T$27,P105+Data!$W$27)))))))))))))))))))))))</f>
        <v/>
      </c>
      <c r="U105" s="315" t="str">
        <f t="shared" si="21"/>
        <v/>
      </c>
      <c r="V105" s="122">
        <f t="shared" si="22"/>
        <v>0</v>
      </c>
      <c r="W105" s="122">
        <f t="shared" si="23"/>
        <v>0</v>
      </c>
      <c r="X105" s="122">
        <f t="shared" si="24"/>
        <v>0</v>
      </c>
      <c r="Y105" s="122">
        <f t="shared" si="25"/>
        <v>0</v>
      </c>
      <c r="Z105" s="122">
        <f t="shared" si="26"/>
        <v>0</v>
      </c>
      <c r="AA105" s="177">
        <f t="shared" si="27"/>
        <v>0</v>
      </c>
      <c r="AB105" s="183"/>
      <c r="AC105" s="264" t="str">
        <f t="shared" si="28"/>
        <v/>
      </c>
      <c r="AD105" s="96"/>
    </row>
    <row r="106" spans="1:30" ht="19.149999999999999" customHeight="1" thickBot="1" x14ac:dyDescent="0.25">
      <c r="A106" s="137">
        <f t="shared" si="18"/>
        <v>0</v>
      </c>
      <c r="B106" s="137">
        <f t="shared" si="20"/>
        <v>0</v>
      </c>
      <c r="C106" s="138">
        <f t="shared" si="19"/>
        <v>0</v>
      </c>
      <c r="E106" s="352">
        <v>68</v>
      </c>
      <c r="F106" s="353"/>
      <c r="G106" s="160"/>
      <c r="H106" s="170"/>
      <c r="I106" s="350"/>
      <c r="J106" s="351"/>
      <c r="K106" s="166"/>
      <c r="L106" s="259"/>
      <c r="M106" s="164"/>
      <c r="N106" s="259"/>
      <c r="O106" s="164"/>
      <c r="P106" s="260"/>
      <c r="Q106" s="260"/>
      <c r="R106" s="152"/>
      <c r="S106" s="280" t="str">
        <f>IF(G106=0,"",IF(G106=Data!$T$7,Data!$V$7&amp;" uger",IF(G106=Data!$T$8,Data!$V$8&amp;" uger",IF(G106=Data!$T$9,Data!$V$9&amp;" uger",IF(G106=Data!$T$10,Data!$V$10&amp;" uger",IF(G106=Data!$T$11,Data!$V$11&amp;" uger",IF(G106=Data!$T$12,Data!$V$12&amp;" uger",IF(G106=Data!$T$13,Data!$V$13&amp;" uger",IF(G106=Data!$T$14,Data!$V$14&amp;" uger", IF(G106=Data!$T$15,Data!$V$15&amp;" uger", IF(G106=Data!$T$16,Data!$V$16&amp;" uger",IF(G106=Data!$T$17,Data!$V$17&amp;" uger",IF(G106=Data!$T$18,Data!$V$18&amp;" uger",IF(G106=Data!$T$19,Data!$V$19&amp;" uger",IF(G106=Data!$T$20,Data!$V$20&amp;" uger",IF(G106=Data!$T$21,Data!$V$21&amp;" uger",IF(G106=Data!$T$22,Data!$V$22&amp;" uger",IF(G106=Data!$T$23,Data!$V$23&amp;" uger",IF(G106=Data!$T$24,Data!$V$24&amp;" uger",IF(G106=Data!$T$25,Data!$V$25&amp;" uger",IF(G106=Data!$T$26,Data!$V$26&amp;" uger",IF(G106=Data!$T$27,Data!$V$27&amp;" uger"))))))))))))))))))))))</f>
        <v/>
      </c>
      <c r="T106" s="153" t="str">
        <f>IF(G106=0,"",IF(P106=0,"",IF(G106=Data!$T$7,P106+Data!$W$7,IF(G106=Data!$T$8,P106+Data!$W$8,IF(G106=Data!$T$9,P106+Data!$W$9,IF(G106=Data!$T$10,P106+Data!$W$10,IF(G106=Data!$T$11,P106+Data!$W$11,IF(G106=Data!$T$12,P106+Data!$W$12,IF(G106=Data!$T$13,P106+Data!$W$13,IF(G106=Data!$T$14,P106+Data!$W$14,IF(G106=Data!$T$15,P106+Data!$W$15,IF(G106=Data!$T$16,P106+Data!$W$16,IF(G106=Data!$T$17,P106+Data!$W$17,IF(G106=Data!$T$18,P106+Data!$W$18,IF(G106=Data!$T$19,P106+Data!$W$19,IF(G106=Data!$T$20,P106+Data!$W$20,IF(G106=Data!$T$21,P106+Data!$W$21,IF(G106= Data!$T$22,P106+Data!$W$22,IF(G106= Data!$T$23,P106+Data!$W$23,IF(G106= Data!$T$24,P106+Data!$W$24,IF(G106= Data!$T$25,P106+Data!$W$25,IF(G106= Data!$T$26,P106+Data!$W$26,IF(G106= Data!$T$27,P106+Data!$W$27)))))))))))))))))))))))</f>
        <v/>
      </c>
      <c r="U106" s="315" t="str">
        <f t="shared" si="21"/>
        <v/>
      </c>
      <c r="V106" s="122">
        <f t="shared" si="22"/>
        <v>0</v>
      </c>
      <c r="W106" s="122">
        <f t="shared" si="23"/>
        <v>0</v>
      </c>
      <c r="X106" s="122">
        <f t="shared" si="24"/>
        <v>0</v>
      </c>
      <c r="Y106" s="122">
        <f t="shared" si="25"/>
        <v>0</v>
      </c>
      <c r="Z106" s="122">
        <f t="shared" si="26"/>
        <v>0</v>
      </c>
      <c r="AA106" s="177">
        <f t="shared" si="27"/>
        <v>0</v>
      </c>
      <c r="AB106" s="183"/>
      <c r="AC106" s="264" t="str">
        <f t="shared" si="28"/>
        <v/>
      </c>
      <c r="AD106" s="96"/>
    </row>
    <row r="107" spans="1:30" ht="19.149999999999999" customHeight="1" thickBot="1" x14ac:dyDescent="0.25">
      <c r="A107" s="137">
        <f t="shared" si="18"/>
        <v>0</v>
      </c>
      <c r="B107" s="137">
        <f t="shared" si="20"/>
        <v>0</v>
      </c>
      <c r="C107" s="138">
        <f t="shared" si="19"/>
        <v>0</v>
      </c>
      <c r="E107" s="352">
        <v>69</v>
      </c>
      <c r="F107" s="353"/>
      <c r="G107" s="160"/>
      <c r="H107" s="170"/>
      <c r="I107" s="350"/>
      <c r="J107" s="351"/>
      <c r="K107" s="166"/>
      <c r="L107" s="259"/>
      <c r="M107" s="164"/>
      <c r="N107" s="259"/>
      <c r="O107" s="164"/>
      <c r="P107" s="260"/>
      <c r="Q107" s="260"/>
      <c r="R107" s="152"/>
      <c r="S107" s="280" t="str">
        <f>IF(G107=0,"",IF(G107=Data!$T$7,Data!$V$7&amp;" uger",IF(G107=Data!$T$8,Data!$V$8&amp;" uger",IF(G107=Data!$T$9,Data!$V$9&amp;" uger",IF(G107=Data!$T$10,Data!$V$10&amp;" uger",IF(G107=Data!$T$11,Data!$V$11&amp;" uger",IF(G107=Data!$T$12,Data!$V$12&amp;" uger",IF(G107=Data!$T$13,Data!$V$13&amp;" uger",IF(G107=Data!$T$14,Data!$V$14&amp;" uger", IF(G107=Data!$T$15,Data!$V$15&amp;" uger", IF(G107=Data!$T$16,Data!$V$16&amp;" uger",IF(G107=Data!$T$17,Data!$V$17&amp;" uger",IF(G107=Data!$T$18,Data!$V$18&amp;" uger",IF(G107=Data!$T$19,Data!$V$19&amp;" uger",IF(G107=Data!$T$20,Data!$V$20&amp;" uger",IF(G107=Data!$T$21,Data!$V$21&amp;" uger",IF(G107=Data!$T$22,Data!$V$22&amp;" uger",IF(G107=Data!$T$23,Data!$V$23&amp;" uger",IF(G107=Data!$T$24,Data!$V$24&amp;" uger",IF(G107=Data!$T$25,Data!$V$25&amp;" uger",IF(G107=Data!$T$26,Data!$V$26&amp;" uger",IF(G107=Data!$T$27,Data!$V$27&amp;" uger"))))))))))))))))))))))</f>
        <v/>
      </c>
      <c r="T107" s="153" t="str">
        <f>IF(G107=0,"",IF(P107=0,"",IF(G107=Data!$T$7,P107+Data!$W$7,IF(G107=Data!$T$8,P107+Data!$W$8,IF(G107=Data!$T$9,P107+Data!$W$9,IF(G107=Data!$T$10,P107+Data!$W$10,IF(G107=Data!$T$11,P107+Data!$W$11,IF(G107=Data!$T$12,P107+Data!$W$12,IF(G107=Data!$T$13,P107+Data!$W$13,IF(G107=Data!$T$14,P107+Data!$W$14,IF(G107=Data!$T$15,P107+Data!$W$15,IF(G107=Data!$T$16,P107+Data!$W$16,IF(G107=Data!$T$17,P107+Data!$W$17,IF(G107=Data!$T$18,P107+Data!$W$18,IF(G107=Data!$T$19,P107+Data!$W$19,IF(G107=Data!$T$20,P107+Data!$W$20,IF(G107=Data!$T$21,P107+Data!$W$21,IF(G107= Data!$T$22,P107+Data!$W$22,IF(G107= Data!$T$23,P107+Data!$W$23,IF(G107= Data!$T$24,P107+Data!$W$24,IF(G107= Data!$T$25,P107+Data!$W$25,IF(G107= Data!$T$26,P107+Data!$W$26,IF(G107= Data!$T$27,P107+Data!$W$27)))))))))))))))))))))))</f>
        <v/>
      </c>
      <c r="U107" s="315" t="str">
        <f t="shared" si="21"/>
        <v/>
      </c>
      <c r="V107" s="122">
        <f t="shared" si="22"/>
        <v>0</v>
      </c>
      <c r="W107" s="122">
        <f t="shared" si="23"/>
        <v>0</v>
      </c>
      <c r="X107" s="122">
        <f t="shared" si="24"/>
        <v>0</v>
      </c>
      <c r="Y107" s="122">
        <f t="shared" si="25"/>
        <v>0</v>
      </c>
      <c r="Z107" s="122">
        <f t="shared" si="26"/>
        <v>0</v>
      </c>
      <c r="AA107" s="177">
        <f t="shared" si="27"/>
        <v>0</v>
      </c>
      <c r="AB107" s="183"/>
      <c r="AC107" s="264" t="str">
        <f t="shared" si="28"/>
        <v/>
      </c>
      <c r="AD107" s="96"/>
    </row>
    <row r="108" spans="1:30" ht="19.149999999999999" customHeight="1" thickBot="1" x14ac:dyDescent="0.25">
      <c r="A108" s="137">
        <f t="shared" si="18"/>
        <v>0</v>
      </c>
      <c r="B108" s="137">
        <f t="shared" si="20"/>
        <v>0</v>
      </c>
      <c r="C108" s="138">
        <f t="shared" si="19"/>
        <v>0</v>
      </c>
      <c r="E108" s="352">
        <v>70</v>
      </c>
      <c r="F108" s="353"/>
      <c r="G108" s="160"/>
      <c r="H108" s="170"/>
      <c r="I108" s="350"/>
      <c r="J108" s="351"/>
      <c r="K108" s="166"/>
      <c r="L108" s="259"/>
      <c r="M108" s="164"/>
      <c r="N108" s="259"/>
      <c r="O108" s="164"/>
      <c r="P108" s="260"/>
      <c r="Q108" s="260"/>
      <c r="R108" s="152"/>
      <c r="S108" s="280" t="str">
        <f>IF(G108=0,"",IF(G108=Data!$T$7,Data!$V$7&amp;" uger",IF(G108=Data!$T$8,Data!$V$8&amp;" uger",IF(G108=Data!$T$9,Data!$V$9&amp;" uger",IF(G108=Data!$T$10,Data!$V$10&amp;" uger",IF(G108=Data!$T$11,Data!$V$11&amp;" uger",IF(G108=Data!$T$12,Data!$V$12&amp;" uger",IF(G108=Data!$T$13,Data!$V$13&amp;" uger",IF(G108=Data!$T$14,Data!$V$14&amp;" uger", IF(G108=Data!$T$15,Data!$V$15&amp;" uger", IF(G108=Data!$T$16,Data!$V$16&amp;" uger",IF(G108=Data!$T$17,Data!$V$17&amp;" uger",IF(G108=Data!$T$18,Data!$V$18&amp;" uger",IF(G108=Data!$T$19,Data!$V$19&amp;" uger",IF(G108=Data!$T$20,Data!$V$20&amp;" uger",IF(G108=Data!$T$21,Data!$V$21&amp;" uger",IF(G108=Data!$T$22,Data!$V$22&amp;" uger",IF(G108=Data!$T$23,Data!$V$23&amp;" uger",IF(G108=Data!$T$24,Data!$V$24&amp;" uger",IF(G108=Data!$T$25,Data!$V$25&amp;" uger",IF(G108=Data!$T$26,Data!$V$26&amp;" uger",IF(G108=Data!$T$27,Data!$V$27&amp;" uger"))))))))))))))))))))))</f>
        <v/>
      </c>
      <c r="T108" s="153" t="str">
        <f>IF(G108=0,"",IF(P108=0,"",IF(G108=Data!$T$7,P108+Data!$W$7,IF(G108=Data!$T$8,P108+Data!$W$8,IF(G108=Data!$T$9,P108+Data!$W$9,IF(G108=Data!$T$10,P108+Data!$W$10,IF(G108=Data!$T$11,P108+Data!$W$11,IF(G108=Data!$T$12,P108+Data!$W$12,IF(G108=Data!$T$13,P108+Data!$W$13,IF(G108=Data!$T$14,P108+Data!$W$14,IF(G108=Data!$T$15,P108+Data!$W$15,IF(G108=Data!$T$16,P108+Data!$W$16,IF(G108=Data!$T$17,P108+Data!$W$17,IF(G108=Data!$T$18,P108+Data!$W$18,IF(G108=Data!$T$19,P108+Data!$W$19,IF(G108=Data!$T$20,P108+Data!$W$20,IF(G108=Data!$T$21,P108+Data!$W$21,IF(G108= Data!$T$22,P108+Data!$W$22,IF(G108= Data!$T$23,P108+Data!$W$23,IF(G108= Data!$T$24,P108+Data!$W$24,IF(G108= Data!$T$25,P108+Data!$W$25,IF(G108= Data!$T$26,P108+Data!$W$26,IF(G108= Data!$T$27,P108+Data!$W$27)))))))))))))))))))))))</f>
        <v/>
      </c>
      <c r="U108" s="315" t="str">
        <f t="shared" si="21"/>
        <v/>
      </c>
      <c r="V108" s="122">
        <f t="shared" si="22"/>
        <v>0</v>
      </c>
      <c r="W108" s="122">
        <f t="shared" si="23"/>
        <v>0</v>
      </c>
      <c r="X108" s="122">
        <f t="shared" si="24"/>
        <v>0</v>
      </c>
      <c r="Y108" s="122">
        <f t="shared" si="25"/>
        <v>0</v>
      </c>
      <c r="Z108" s="122">
        <f t="shared" si="26"/>
        <v>0</v>
      </c>
      <c r="AA108" s="177">
        <f t="shared" si="27"/>
        <v>0</v>
      </c>
      <c r="AB108" s="183"/>
      <c r="AC108" s="264" t="str">
        <f t="shared" si="28"/>
        <v/>
      </c>
      <c r="AD108" s="96"/>
    </row>
    <row r="109" spans="1:30" ht="19.149999999999999" customHeight="1" thickBot="1" x14ac:dyDescent="0.25">
      <c r="A109" s="137">
        <f t="shared" si="18"/>
        <v>0</v>
      </c>
      <c r="B109" s="137">
        <f t="shared" si="20"/>
        <v>0</v>
      </c>
      <c r="C109" s="138">
        <f t="shared" si="19"/>
        <v>0</v>
      </c>
      <c r="E109" s="352">
        <v>71</v>
      </c>
      <c r="F109" s="353"/>
      <c r="G109" s="160"/>
      <c r="H109" s="170"/>
      <c r="I109" s="350"/>
      <c r="J109" s="351"/>
      <c r="K109" s="166"/>
      <c r="L109" s="259"/>
      <c r="M109" s="164"/>
      <c r="N109" s="259"/>
      <c r="O109" s="164"/>
      <c r="P109" s="260"/>
      <c r="Q109" s="260"/>
      <c r="R109" s="152"/>
      <c r="S109" s="280" t="str">
        <f>IF(G109=0,"",IF(G109=Data!$T$7,Data!$V$7&amp;" uger",IF(G109=Data!$T$8,Data!$V$8&amp;" uger",IF(G109=Data!$T$9,Data!$V$9&amp;" uger",IF(G109=Data!$T$10,Data!$V$10&amp;" uger",IF(G109=Data!$T$11,Data!$V$11&amp;" uger",IF(G109=Data!$T$12,Data!$V$12&amp;" uger",IF(G109=Data!$T$13,Data!$V$13&amp;" uger",IF(G109=Data!$T$14,Data!$V$14&amp;" uger", IF(G109=Data!$T$15,Data!$V$15&amp;" uger", IF(G109=Data!$T$16,Data!$V$16&amp;" uger",IF(G109=Data!$T$17,Data!$V$17&amp;" uger",IF(G109=Data!$T$18,Data!$V$18&amp;" uger",IF(G109=Data!$T$19,Data!$V$19&amp;" uger",IF(G109=Data!$T$20,Data!$V$20&amp;" uger",IF(G109=Data!$T$21,Data!$V$21&amp;" uger",IF(G109=Data!$T$22,Data!$V$22&amp;" uger",IF(G109=Data!$T$23,Data!$V$23&amp;" uger",IF(G109=Data!$T$24,Data!$V$24&amp;" uger",IF(G109=Data!$T$25,Data!$V$25&amp;" uger",IF(G109=Data!$T$26,Data!$V$26&amp;" uger",IF(G109=Data!$T$27,Data!$V$27&amp;" uger"))))))))))))))))))))))</f>
        <v/>
      </c>
      <c r="T109" s="153" t="str">
        <f>IF(G109=0,"",IF(P109=0,"",IF(G109=Data!$T$7,P109+Data!$W$7,IF(G109=Data!$T$8,P109+Data!$W$8,IF(G109=Data!$T$9,P109+Data!$W$9,IF(G109=Data!$T$10,P109+Data!$W$10,IF(G109=Data!$T$11,P109+Data!$W$11,IF(G109=Data!$T$12,P109+Data!$W$12,IF(G109=Data!$T$13,P109+Data!$W$13,IF(G109=Data!$T$14,P109+Data!$W$14,IF(G109=Data!$T$15,P109+Data!$W$15,IF(G109=Data!$T$16,P109+Data!$W$16,IF(G109=Data!$T$17,P109+Data!$W$17,IF(G109=Data!$T$18,P109+Data!$W$18,IF(G109=Data!$T$19,P109+Data!$W$19,IF(G109=Data!$T$20,P109+Data!$W$20,IF(G109=Data!$T$21,P109+Data!$W$21,IF(G109= Data!$T$22,P109+Data!$W$22,IF(G109= Data!$T$23,P109+Data!$W$23,IF(G109= Data!$T$24,P109+Data!$W$24,IF(G109= Data!$T$25,P109+Data!$W$25,IF(G109= Data!$T$26,P109+Data!$W$26,IF(G109= Data!$T$27,P109+Data!$W$27)))))))))))))))))))))))</f>
        <v/>
      </c>
      <c r="U109" s="315" t="str">
        <f t="shared" si="21"/>
        <v/>
      </c>
      <c r="V109" s="122">
        <f t="shared" si="22"/>
        <v>0</v>
      </c>
      <c r="W109" s="122">
        <f t="shared" si="23"/>
        <v>0</v>
      </c>
      <c r="X109" s="122">
        <f t="shared" si="24"/>
        <v>0</v>
      </c>
      <c r="Y109" s="122">
        <f t="shared" si="25"/>
        <v>0</v>
      </c>
      <c r="Z109" s="122">
        <f t="shared" si="26"/>
        <v>0</v>
      </c>
      <c r="AA109" s="177">
        <f t="shared" si="27"/>
        <v>0</v>
      </c>
      <c r="AB109" s="183"/>
      <c r="AC109" s="264" t="str">
        <f t="shared" si="28"/>
        <v/>
      </c>
      <c r="AD109" s="96"/>
    </row>
    <row r="110" spans="1:30" ht="19.149999999999999" customHeight="1" thickBot="1" x14ac:dyDescent="0.25">
      <c r="A110" s="137">
        <f t="shared" si="18"/>
        <v>0</v>
      </c>
      <c r="B110" s="137">
        <f t="shared" si="20"/>
        <v>0</v>
      </c>
      <c r="C110" s="138">
        <f t="shared" si="19"/>
        <v>0</v>
      </c>
      <c r="E110" s="352">
        <v>72</v>
      </c>
      <c r="F110" s="353"/>
      <c r="G110" s="160"/>
      <c r="H110" s="170"/>
      <c r="I110" s="350"/>
      <c r="J110" s="351"/>
      <c r="K110" s="166"/>
      <c r="L110" s="259"/>
      <c r="M110" s="164"/>
      <c r="N110" s="259"/>
      <c r="O110" s="164"/>
      <c r="P110" s="260"/>
      <c r="Q110" s="260"/>
      <c r="R110" s="152"/>
      <c r="S110" s="280" t="str">
        <f>IF(G110=0,"",IF(G110=Data!$T$7,Data!$V$7&amp;" uger",IF(G110=Data!$T$8,Data!$V$8&amp;" uger",IF(G110=Data!$T$9,Data!$V$9&amp;" uger",IF(G110=Data!$T$10,Data!$V$10&amp;" uger",IF(G110=Data!$T$11,Data!$V$11&amp;" uger",IF(G110=Data!$T$12,Data!$V$12&amp;" uger",IF(G110=Data!$T$13,Data!$V$13&amp;" uger",IF(G110=Data!$T$14,Data!$V$14&amp;" uger", IF(G110=Data!$T$15,Data!$V$15&amp;" uger", IF(G110=Data!$T$16,Data!$V$16&amp;" uger",IF(G110=Data!$T$17,Data!$V$17&amp;" uger",IF(G110=Data!$T$18,Data!$V$18&amp;" uger",IF(G110=Data!$T$19,Data!$V$19&amp;" uger",IF(G110=Data!$T$20,Data!$V$20&amp;" uger",IF(G110=Data!$T$21,Data!$V$21&amp;" uger",IF(G110=Data!$T$22,Data!$V$22&amp;" uger",IF(G110=Data!$T$23,Data!$V$23&amp;" uger",IF(G110=Data!$T$24,Data!$V$24&amp;" uger",IF(G110=Data!$T$25,Data!$V$25&amp;" uger",IF(G110=Data!$T$26,Data!$V$26&amp;" uger",IF(G110=Data!$T$27,Data!$V$27&amp;" uger"))))))))))))))))))))))</f>
        <v/>
      </c>
      <c r="T110" s="153" t="str">
        <f>IF(G110=0,"",IF(P110=0,"",IF(G110=Data!$T$7,P110+Data!$W$7,IF(G110=Data!$T$8,P110+Data!$W$8,IF(G110=Data!$T$9,P110+Data!$W$9,IF(G110=Data!$T$10,P110+Data!$W$10,IF(G110=Data!$T$11,P110+Data!$W$11,IF(G110=Data!$T$12,P110+Data!$W$12,IF(G110=Data!$T$13,P110+Data!$W$13,IF(G110=Data!$T$14,P110+Data!$W$14,IF(G110=Data!$T$15,P110+Data!$W$15,IF(G110=Data!$T$16,P110+Data!$W$16,IF(G110=Data!$T$17,P110+Data!$W$17,IF(G110=Data!$T$18,P110+Data!$W$18,IF(G110=Data!$T$19,P110+Data!$W$19,IF(G110=Data!$T$20,P110+Data!$W$20,IF(G110=Data!$T$21,P110+Data!$W$21,IF(G110= Data!$T$22,P110+Data!$W$22,IF(G110= Data!$T$23,P110+Data!$W$23,IF(G110= Data!$T$24,P110+Data!$W$24,IF(G110= Data!$T$25,P110+Data!$W$25,IF(G110= Data!$T$26,P110+Data!$W$26,IF(G110= Data!$T$27,P110+Data!$W$27)))))))))))))))))))))))</f>
        <v/>
      </c>
      <c r="U110" s="315" t="str">
        <f t="shared" si="21"/>
        <v/>
      </c>
      <c r="V110" s="122">
        <f t="shared" si="22"/>
        <v>0</v>
      </c>
      <c r="W110" s="122">
        <f t="shared" si="23"/>
        <v>0</v>
      </c>
      <c r="X110" s="122">
        <f t="shared" si="24"/>
        <v>0</v>
      </c>
      <c r="Y110" s="122">
        <f t="shared" si="25"/>
        <v>0</v>
      </c>
      <c r="Z110" s="122">
        <f t="shared" si="26"/>
        <v>0</v>
      </c>
      <c r="AA110" s="177">
        <f t="shared" si="27"/>
        <v>0</v>
      </c>
      <c r="AB110" s="183"/>
      <c r="AC110" s="264" t="str">
        <f t="shared" si="28"/>
        <v/>
      </c>
      <c r="AD110" s="96"/>
    </row>
    <row r="111" spans="1:30" ht="19.149999999999999" customHeight="1" thickBot="1" x14ac:dyDescent="0.25">
      <c r="A111" s="137">
        <f t="shared" si="18"/>
        <v>0</v>
      </c>
      <c r="B111" s="137">
        <f t="shared" si="20"/>
        <v>0</v>
      </c>
      <c r="C111" s="138">
        <f t="shared" si="19"/>
        <v>0</v>
      </c>
      <c r="E111" s="352">
        <v>73</v>
      </c>
      <c r="F111" s="353"/>
      <c r="G111" s="160"/>
      <c r="H111" s="170"/>
      <c r="I111" s="350"/>
      <c r="J111" s="351"/>
      <c r="K111" s="166"/>
      <c r="L111" s="259"/>
      <c r="M111" s="164"/>
      <c r="N111" s="259"/>
      <c r="O111" s="164"/>
      <c r="P111" s="260"/>
      <c r="Q111" s="260"/>
      <c r="R111" s="152"/>
      <c r="S111" s="280" t="str">
        <f>IF(G111=0,"",IF(G111=Data!$T$7,Data!$V$7&amp;" uger",IF(G111=Data!$T$8,Data!$V$8&amp;" uger",IF(G111=Data!$T$9,Data!$V$9&amp;" uger",IF(G111=Data!$T$10,Data!$V$10&amp;" uger",IF(G111=Data!$T$11,Data!$V$11&amp;" uger",IF(G111=Data!$T$12,Data!$V$12&amp;" uger",IF(G111=Data!$T$13,Data!$V$13&amp;" uger",IF(G111=Data!$T$14,Data!$V$14&amp;" uger", IF(G111=Data!$T$15,Data!$V$15&amp;" uger", IF(G111=Data!$T$16,Data!$V$16&amp;" uger",IF(G111=Data!$T$17,Data!$V$17&amp;" uger",IF(G111=Data!$T$18,Data!$V$18&amp;" uger",IF(G111=Data!$T$19,Data!$V$19&amp;" uger",IF(G111=Data!$T$20,Data!$V$20&amp;" uger",IF(G111=Data!$T$21,Data!$V$21&amp;" uger",IF(G111=Data!$T$22,Data!$V$22&amp;" uger",IF(G111=Data!$T$23,Data!$V$23&amp;" uger",IF(G111=Data!$T$24,Data!$V$24&amp;" uger",IF(G111=Data!$T$25,Data!$V$25&amp;" uger",IF(G111=Data!$T$26,Data!$V$26&amp;" uger",IF(G111=Data!$T$27,Data!$V$27&amp;" uger"))))))))))))))))))))))</f>
        <v/>
      </c>
      <c r="T111" s="153" t="str">
        <f>IF(G111=0,"",IF(P111=0,"",IF(G111=Data!$T$7,P111+Data!$W$7,IF(G111=Data!$T$8,P111+Data!$W$8,IF(G111=Data!$T$9,P111+Data!$W$9,IF(G111=Data!$T$10,P111+Data!$W$10,IF(G111=Data!$T$11,P111+Data!$W$11,IF(G111=Data!$T$12,P111+Data!$W$12,IF(G111=Data!$T$13,P111+Data!$W$13,IF(G111=Data!$T$14,P111+Data!$W$14,IF(G111=Data!$T$15,P111+Data!$W$15,IF(G111=Data!$T$16,P111+Data!$W$16,IF(G111=Data!$T$17,P111+Data!$W$17,IF(G111=Data!$T$18,P111+Data!$W$18,IF(G111=Data!$T$19,P111+Data!$W$19,IF(G111=Data!$T$20,P111+Data!$W$20,IF(G111=Data!$T$21,P111+Data!$W$21,IF(G111= Data!$T$22,P111+Data!$W$22,IF(G111= Data!$T$23,P111+Data!$W$23,IF(G111= Data!$T$24,P111+Data!$W$24,IF(G111= Data!$T$25,P111+Data!$W$25,IF(G111= Data!$T$26,P111+Data!$W$26,IF(G111= Data!$T$27,P111+Data!$W$27)))))))))))))))))))))))</f>
        <v/>
      </c>
      <c r="U111" s="315" t="str">
        <f t="shared" si="21"/>
        <v/>
      </c>
      <c r="V111" s="122">
        <f t="shared" si="22"/>
        <v>0</v>
      </c>
      <c r="W111" s="122">
        <f t="shared" si="23"/>
        <v>0</v>
      </c>
      <c r="X111" s="122">
        <f t="shared" si="24"/>
        <v>0</v>
      </c>
      <c r="Y111" s="122">
        <f t="shared" si="25"/>
        <v>0</v>
      </c>
      <c r="Z111" s="122">
        <f t="shared" si="26"/>
        <v>0</v>
      </c>
      <c r="AA111" s="177">
        <f t="shared" si="27"/>
        <v>0</v>
      </c>
      <c r="AB111" s="183"/>
      <c r="AC111" s="264" t="str">
        <f t="shared" si="28"/>
        <v/>
      </c>
      <c r="AD111" s="96"/>
    </row>
    <row r="112" spans="1:30" ht="19.149999999999999" customHeight="1" thickBot="1" x14ac:dyDescent="0.25">
      <c r="A112" s="137">
        <f t="shared" si="18"/>
        <v>0</v>
      </c>
      <c r="B112" s="137">
        <f t="shared" si="20"/>
        <v>0</v>
      </c>
      <c r="C112" s="138">
        <f t="shared" si="19"/>
        <v>0</v>
      </c>
      <c r="E112" s="352">
        <v>74</v>
      </c>
      <c r="F112" s="353"/>
      <c r="G112" s="160"/>
      <c r="H112" s="170"/>
      <c r="I112" s="350"/>
      <c r="J112" s="351"/>
      <c r="K112" s="166"/>
      <c r="L112" s="259"/>
      <c r="M112" s="164"/>
      <c r="N112" s="259"/>
      <c r="O112" s="164"/>
      <c r="P112" s="260"/>
      <c r="Q112" s="260"/>
      <c r="R112" s="152"/>
      <c r="S112" s="280" t="str">
        <f>IF(G112=0,"",IF(G112=Data!$T$7,Data!$V$7&amp;" uger",IF(G112=Data!$T$8,Data!$V$8&amp;" uger",IF(G112=Data!$T$9,Data!$V$9&amp;" uger",IF(G112=Data!$T$10,Data!$V$10&amp;" uger",IF(G112=Data!$T$11,Data!$V$11&amp;" uger",IF(G112=Data!$T$12,Data!$V$12&amp;" uger",IF(G112=Data!$T$13,Data!$V$13&amp;" uger",IF(G112=Data!$T$14,Data!$V$14&amp;" uger", IF(G112=Data!$T$15,Data!$V$15&amp;" uger", IF(G112=Data!$T$16,Data!$V$16&amp;" uger",IF(G112=Data!$T$17,Data!$V$17&amp;" uger",IF(G112=Data!$T$18,Data!$V$18&amp;" uger",IF(G112=Data!$T$19,Data!$V$19&amp;" uger",IF(G112=Data!$T$20,Data!$V$20&amp;" uger",IF(G112=Data!$T$21,Data!$V$21&amp;" uger",IF(G112=Data!$T$22,Data!$V$22&amp;" uger",IF(G112=Data!$T$23,Data!$V$23&amp;" uger",IF(G112=Data!$T$24,Data!$V$24&amp;" uger",IF(G112=Data!$T$25,Data!$V$25&amp;" uger",IF(G112=Data!$T$26,Data!$V$26&amp;" uger",IF(G112=Data!$T$27,Data!$V$27&amp;" uger"))))))))))))))))))))))</f>
        <v/>
      </c>
      <c r="T112" s="153" t="str">
        <f>IF(G112=0,"",IF(P112=0,"",IF(G112=Data!$T$7,P112+Data!$W$7,IF(G112=Data!$T$8,P112+Data!$W$8,IF(G112=Data!$T$9,P112+Data!$W$9,IF(G112=Data!$T$10,P112+Data!$W$10,IF(G112=Data!$T$11,P112+Data!$W$11,IF(G112=Data!$T$12,P112+Data!$W$12,IF(G112=Data!$T$13,P112+Data!$W$13,IF(G112=Data!$T$14,P112+Data!$W$14,IF(G112=Data!$T$15,P112+Data!$W$15,IF(G112=Data!$T$16,P112+Data!$W$16,IF(G112=Data!$T$17,P112+Data!$W$17,IF(G112=Data!$T$18,P112+Data!$W$18,IF(G112=Data!$T$19,P112+Data!$W$19,IF(G112=Data!$T$20,P112+Data!$W$20,IF(G112=Data!$T$21,P112+Data!$W$21,IF(G112= Data!$T$22,P112+Data!$W$22,IF(G112= Data!$T$23,P112+Data!$W$23,IF(G112= Data!$T$24,P112+Data!$W$24,IF(G112= Data!$T$25,P112+Data!$W$25,IF(G112= Data!$T$26,P112+Data!$W$26,IF(G112= Data!$T$27,P112+Data!$W$27)))))))))))))))))))))))</f>
        <v/>
      </c>
      <c r="U112" s="315" t="str">
        <f t="shared" si="21"/>
        <v/>
      </c>
      <c r="V112" s="122">
        <f t="shared" si="22"/>
        <v>0</v>
      </c>
      <c r="W112" s="122">
        <f t="shared" si="23"/>
        <v>0</v>
      </c>
      <c r="X112" s="122">
        <f t="shared" si="24"/>
        <v>0</v>
      </c>
      <c r="Y112" s="122">
        <f t="shared" si="25"/>
        <v>0</v>
      </c>
      <c r="Z112" s="122">
        <f t="shared" si="26"/>
        <v>0</v>
      </c>
      <c r="AA112" s="177">
        <f t="shared" si="27"/>
        <v>0</v>
      </c>
      <c r="AB112" s="183"/>
      <c r="AC112" s="264" t="str">
        <f t="shared" si="28"/>
        <v/>
      </c>
      <c r="AD112" s="96"/>
    </row>
    <row r="113" spans="1:30" ht="19.149999999999999" customHeight="1" thickBot="1" x14ac:dyDescent="0.25">
      <c r="A113" s="137">
        <f t="shared" si="18"/>
        <v>0</v>
      </c>
      <c r="B113" s="137">
        <f t="shared" si="20"/>
        <v>0</v>
      </c>
      <c r="C113" s="138">
        <f t="shared" si="19"/>
        <v>0</v>
      </c>
      <c r="E113" s="352">
        <v>75</v>
      </c>
      <c r="F113" s="353"/>
      <c r="G113" s="160"/>
      <c r="H113" s="170"/>
      <c r="I113" s="350"/>
      <c r="J113" s="351"/>
      <c r="K113" s="166"/>
      <c r="L113" s="259"/>
      <c r="M113" s="164"/>
      <c r="N113" s="259"/>
      <c r="O113" s="164"/>
      <c r="P113" s="260"/>
      <c r="Q113" s="260"/>
      <c r="R113" s="152"/>
      <c r="S113" s="280" t="str">
        <f>IF(G113=0,"",IF(G113=Data!$T$7,Data!$V$7&amp;" uger",IF(G113=Data!$T$8,Data!$V$8&amp;" uger",IF(G113=Data!$T$9,Data!$V$9&amp;" uger",IF(G113=Data!$T$10,Data!$V$10&amp;" uger",IF(G113=Data!$T$11,Data!$V$11&amp;" uger",IF(G113=Data!$T$12,Data!$V$12&amp;" uger",IF(G113=Data!$T$13,Data!$V$13&amp;" uger",IF(G113=Data!$T$14,Data!$V$14&amp;" uger", IF(G113=Data!$T$15,Data!$V$15&amp;" uger", IF(G113=Data!$T$16,Data!$V$16&amp;" uger",IF(G113=Data!$T$17,Data!$V$17&amp;" uger",IF(G113=Data!$T$18,Data!$V$18&amp;" uger",IF(G113=Data!$T$19,Data!$V$19&amp;" uger",IF(G113=Data!$T$20,Data!$V$20&amp;" uger",IF(G113=Data!$T$21,Data!$V$21&amp;" uger",IF(G113=Data!$T$22,Data!$V$22&amp;" uger",IF(G113=Data!$T$23,Data!$V$23&amp;" uger",IF(G113=Data!$T$24,Data!$V$24&amp;" uger",IF(G113=Data!$T$25,Data!$V$25&amp;" uger",IF(G113=Data!$T$26,Data!$V$26&amp;" uger",IF(G113=Data!$T$27,Data!$V$27&amp;" uger"))))))))))))))))))))))</f>
        <v/>
      </c>
      <c r="T113" s="153" t="str">
        <f>IF(G113=0,"",IF(P113=0,"",IF(G113=Data!$T$7,P113+Data!$W$7,IF(G113=Data!$T$8,P113+Data!$W$8,IF(G113=Data!$T$9,P113+Data!$W$9,IF(G113=Data!$T$10,P113+Data!$W$10,IF(G113=Data!$T$11,P113+Data!$W$11,IF(G113=Data!$T$12,P113+Data!$W$12,IF(G113=Data!$T$13,P113+Data!$W$13,IF(G113=Data!$T$14,P113+Data!$W$14,IF(G113=Data!$T$15,P113+Data!$W$15,IF(G113=Data!$T$16,P113+Data!$W$16,IF(G113=Data!$T$17,P113+Data!$W$17,IF(G113=Data!$T$18,P113+Data!$W$18,IF(G113=Data!$T$19,P113+Data!$W$19,IF(G113=Data!$T$20,P113+Data!$W$20,IF(G113=Data!$T$21,P113+Data!$W$21,IF(G113= Data!$T$22,P113+Data!$W$22,IF(G113= Data!$T$23,P113+Data!$W$23,IF(G113= Data!$T$24,P113+Data!$W$24,IF(G113= Data!$T$25,P113+Data!$W$25,IF(G113= Data!$T$26,P113+Data!$W$26,IF(G113= Data!$T$27,P113+Data!$W$27)))))))))))))))))))))))</f>
        <v/>
      </c>
      <c r="U113" s="315" t="str">
        <f t="shared" si="21"/>
        <v/>
      </c>
      <c r="V113" s="122">
        <f t="shared" si="22"/>
        <v>0</v>
      </c>
      <c r="W113" s="122">
        <f t="shared" si="23"/>
        <v>0</v>
      </c>
      <c r="X113" s="122">
        <f t="shared" si="24"/>
        <v>0</v>
      </c>
      <c r="Y113" s="122">
        <f t="shared" si="25"/>
        <v>0</v>
      </c>
      <c r="Z113" s="122">
        <f t="shared" si="26"/>
        <v>0</v>
      </c>
      <c r="AA113" s="177">
        <f t="shared" si="27"/>
        <v>0</v>
      </c>
      <c r="AB113" s="183"/>
      <c r="AC113" s="264" t="str">
        <f t="shared" si="28"/>
        <v/>
      </c>
      <c r="AD113" s="96"/>
    </row>
    <row r="114" spans="1:30" ht="19.149999999999999" customHeight="1" thickBot="1" x14ac:dyDescent="0.25">
      <c r="A114" s="137">
        <f t="shared" si="18"/>
        <v>0</v>
      </c>
      <c r="B114" s="137">
        <f t="shared" si="20"/>
        <v>0</v>
      </c>
      <c r="C114" s="138">
        <f t="shared" si="19"/>
        <v>0</v>
      </c>
      <c r="E114" s="352">
        <v>76</v>
      </c>
      <c r="F114" s="353"/>
      <c r="G114" s="160"/>
      <c r="H114" s="170"/>
      <c r="I114" s="350"/>
      <c r="J114" s="351"/>
      <c r="K114" s="166"/>
      <c r="L114" s="259"/>
      <c r="M114" s="164"/>
      <c r="N114" s="259"/>
      <c r="O114" s="164"/>
      <c r="P114" s="260"/>
      <c r="Q114" s="260"/>
      <c r="R114" s="152"/>
      <c r="S114" s="280" t="str">
        <f>IF(G114=0,"",IF(G114=Data!$T$7,Data!$V$7&amp;" uger",IF(G114=Data!$T$8,Data!$V$8&amp;" uger",IF(G114=Data!$T$9,Data!$V$9&amp;" uger",IF(G114=Data!$T$10,Data!$V$10&amp;" uger",IF(G114=Data!$T$11,Data!$V$11&amp;" uger",IF(G114=Data!$T$12,Data!$V$12&amp;" uger",IF(G114=Data!$T$13,Data!$V$13&amp;" uger",IF(G114=Data!$T$14,Data!$V$14&amp;" uger", IF(G114=Data!$T$15,Data!$V$15&amp;" uger", IF(G114=Data!$T$16,Data!$V$16&amp;" uger",IF(G114=Data!$T$17,Data!$V$17&amp;" uger",IF(G114=Data!$T$18,Data!$V$18&amp;" uger",IF(G114=Data!$T$19,Data!$V$19&amp;" uger",IF(G114=Data!$T$20,Data!$V$20&amp;" uger",IF(G114=Data!$T$21,Data!$V$21&amp;" uger",IF(G114=Data!$T$22,Data!$V$22&amp;" uger",IF(G114=Data!$T$23,Data!$V$23&amp;" uger",IF(G114=Data!$T$24,Data!$V$24&amp;" uger",IF(G114=Data!$T$25,Data!$V$25&amp;" uger",IF(G114=Data!$T$26,Data!$V$26&amp;" uger",IF(G114=Data!$T$27,Data!$V$27&amp;" uger"))))))))))))))))))))))</f>
        <v/>
      </c>
      <c r="T114" s="153" t="str">
        <f>IF(G114=0,"",IF(P114=0,"",IF(G114=Data!$T$7,P114+Data!$W$7,IF(G114=Data!$T$8,P114+Data!$W$8,IF(G114=Data!$T$9,P114+Data!$W$9,IF(G114=Data!$T$10,P114+Data!$W$10,IF(G114=Data!$T$11,P114+Data!$W$11,IF(G114=Data!$T$12,P114+Data!$W$12,IF(G114=Data!$T$13,P114+Data!$W$13,IF(G114=Data!$T$14,P114+Data!$W$14,IF(G114=Data!$T$15,P114+Data!$W$15,IF(G114=Data!$T$16,P114+Data!$W$16,IF(G114=Data!$T$17,P114+Data!$W$17,IF(G114=Data!$T$18,P114+Data!$W$18,IF(G114=Data!$T$19,P114+Data!$W$19,IF(G114=Data!$T$20,P114+Data!$W$20,IF(G114=Data!$T$21,P114+Data!$W$21,IF(G114= Data!$T$22,P114+Data!$W$22,IF(G114= Data!$T$23,P114+Data!$W$23,IF(G114= Data!$T$24,P114+Data!$W$24,IF(G114= Data!$T$25,P114+Data!$W$25,IF(G114= Data!$T$26,P114+Data!$W$26,IF(G114= Data!$T$27,P114+Data!$W$27)))))))))))))))))))))))</f>
        <v/>
      </c>
      <c r="U114" s="315" t="str">
        <f t="shared" si="21"/>
        <v/>
      </c>
      <c r="V114" s="122">
        <f t="shared" si="22"/>
        <v>0</v>
      </c>
      <c r="W114" s="122">
        <f t="shared" si="23"/>
        <v>0</v>
      </c>
      <c r="X114" s="122">
        <f t="shared" si="24"/>
        <v>0</v>
      </c>
      <c r="Y114" s="122">
        <f t="shared" si="25"/>
        <v>0</v>
      </c>
      <c r="Z114" s="122">
        <f t="shared" si="26"/>
        <v>0</v>
      </c>
      <c r="AA114" s="177">
        <f t="shared" si="27"/>
        <v>0</v>
      </c>
      <c r="AB114" s="183"/>
      <c r="AC114" s="264" t="str">
        <f t="shared" si="28"/>
        <v/>
      </c>
      <c r="AD114" s="96"/>
    </row>
    <row r="115" spans="1:30" ht="19.149999999999999" customHeight="1" thickBot="1" x14ac:dyDescent="0.25">
      <c r="A115" s="137">
        <f t="shared" si="18"/>
        <v>0</v>
      </c>
      <c r="B115" s="137">
        <f t="shared" si="20"/>
        <v>0</v>
      </c>
      <c r="C115" s="138">
        <f t="shared" si="19"/>
        <v>0</v>
      </c>
      <c r="E115" s="352">
        <v>77</v>
      </c>
      <c r="F115" s="353"/>
      <c r="G115" s="160"/>
      <c r="H115" s="170"/>
      <c r="I115" s="350"/>
      <c r="J115" s="351"/>
      <c r="K115" s="166"/>
      <c r="L115" s="259"/>
      <c r="M115" s="164"/>
      <c r="N115" s="259"/>
      <c r="O115" s="164"/>
      <c r="P115" s="260"/>
      <c r="Q115" s="260"/>
      <c r="R115" s="152"/>
      <c r="S115" s="280" t="str">
        <f>IF(G115=0,"",IF(G115=Data!$T$7,Data!$V$7&amp;" uger",IF(G115=Data!$T$8,Data!$V$8&amp;" uger",IF(G115=Data!$T$9,Data!$V$9&amp;" uger",IF(G115=Data!$T$10,Data!$V$10&amp;" uger",IF(G115=Data!$T$11,Data!$V$11&amp;" uger",IF(G115=Data!$T$12,Data!$V$12&amp;" uger",IF(G115=Data!$T$13,Data!$V$13&amp;" uger",IF(G115=Data!$T$14,Data!$V$14&amp;" uger", IF(G115=Data!$T$15,Data!$V$15&amp;" uger", IF(G115=Data!$T$16,Data!$V$16&amp;" uger",IF(G115=Data!$T$17,Data!$V$17&amp;" uger",IF(G115=Data!$T$18,Data!$V$18&amp;" uger",IF(G115=Data!$T$19,Data!$V$19&amp;" uger",IF(G115=Data!$T$20,Data!$V$20&amp;" uger",IF(G115=Data!$T$21,Data!$V$21&amp;" uger",IF(G115=Data!$T$22,Data!$V$22&amp;" uger",IF(G115=Data!$T$23,Data!$V$23&amp;" uger",IF(G115=Data!$T$24,Data!$V$24&amp;" uger",IF(G115=Data!$T$25,Data!$V$25&amp;" uger",IF(G115=Data!$T$26,Data!$V$26&amp;" uger",IF(G115=Data!$T$27,Data!$V$27&amp;" uger"))))))))))))))))))))))</f>
        <v/>
      </c>
      <c r="T115" s="153" t="str">
        <f>IF(G115=0,"",IF(P115=0,"",IF(G115=Data!$T$7,P115+Data!$W$7,IF(G115=Data!$T$8,P115+Data!$W$8,IF(G115=Data!$T$9,P115+Data!$W$9,IF(G115=Data!$T$10,P115+Data!$W$10,IF(G115=Data!$T$11,P115+Data!$W$11,IF(G115=Data!$T$12,P115+Data!$W$12,IF(G115=Data!$T$13,P115+Data!$W$13,IF(G115=Data!$T$14,P115+Data!$W$14,IF(G115=Data!$T$15,P115+Data!$W$15,IF(G115=Data!$T$16,P115+Data!$W$16,IF(G115=Data!$T$17,P115+Data!$W$17,IF(G115=Data!$T$18,P115+Data!$W$18,IF(G115=Data!$T$19,P115+Data!$W$19,IF(G115=Data!$T$20,P115+Data!$W$20,IF(G115=Data!$T$21,P115+Data!$W$21,IF(G115= Data!$T$22,P115+Data!$W$22,IF(G115= Data!$T$23,P115+Data!$W$23,IF(G115= Data!$T$24,P115+Data!$W$24,IF(G115= Data!$T$25,P115+Data!$W$25,IF(G115= Data!$T$26,P115+Data!$W$26,IF(G115= Data!$T$27,P115+Data!$W$27)))))))))))))))))))))))</f>
        <v/>
      </c>
      <c r="U115" s="315" t="str">
        <f t="shared" si="21"/>
        <v/>
      </c>
      <c r="V115" s="122">
        <f t="shared" si="22"/>
        <v>0</v>
      </c>
      <c r="W115" s="122">
        <f t="shared" si="23"/>
        <v>0</v>
      </c>
      <c r="X115" s="122">
        <f t="shared" si="24"/>
        <v>0</v>
      </c>
      <c r="Y115" s="122">
        <f t="shared" si="25"/>
        <v>0</v>
      </c>
      <c r="Z115" s="122">
        <f t="shared" si="26"/>
        <v>0</v>
      </c>
      <c r="AA115" s="177">
        <f t="shared" si="27"/>
        <v>0</v>
      </c>
      <c r="AB115" s="183"/>
      <c r="AC115" s="264" t="str">
        <f t="shared" si="28"/>
        <v/>
      </c>
      <c r="AD115" s="96"/>
    </row>
    <row r="116" spans="1:30" ht="19.149999999999999" customHeight="1" thickBot="1" x14ac:dyDescent="0.25">
      <c r="A116" s="137">
        <f t="shared" si="18"/>
        <v>0</v>
      </c>
      <c r="B116" s="137">
        <f t="shared" si="20"/>
        <v>0</v>
      </c>
      <c r="C116" s="138">
        <f t="shared" si="19"/>
        <v>0</v>
      </c>
      <c r="E116" s="352">
        <v>78</v>
      </c>
      <c r="F116" s="353"/>
      <c r="G116" s="160"/>
      <c r="H116" s="170"/>
      <c r="I116" s="350"/>
      <c r="J116" s="351"/>
      <c r="K116" s="166"/>
      <c r="L116" s="259"/>
      <c r="M116" s="164"/>
      <c r="N116" s="259"/>
      <c r="O116" s="164"/>
      <c r="P116" s="260"/>
      <c r="Q116" s="260"/>
      <c r="R116" s="152"/>
      <c r="S116" s="280" t="str">
        <f>IF(G116=0,"",IF(G116=Data!$T$7,Data!$V$7&amp;" uger",IF(G116=Data!$T$8,Data!$V$8&amp;" uger",IF(G116=Data!$T$9,Data!$V$9&amp;" uger",IF(G116=Data!$T$10,Data!$V$10&amp;" uger",IF(G116=Data!$T$11,Data!$V$11&amp;" uger",IF(G116=Data!$T$12,Data!$V$12&amp;" uger",IF(G116=Data!$T$13,Data!$V$13&amp;" uger",IF(G116=Data!$T$14,Data!$V$14&amp;" uger", IF(G116=Data!$T$15,Data!$V$15&amp;" uger", IF(G116=Data!$T$16,Data!$V$16&amp;" uger",IF(G116=Data!$T$17,Data!$V$17&amp;" uger",IF(G116=Data!$T$18,Data!$V$18&amp;" uger",IF(G116=Data!$T$19,Data!$V$19&amp;" uger",IF(G116=Data!$T$20,Data!$V$20&amp;" uger",IF(G116=Data!$T$21,Data!$V$21&amp;" uger",IF(G116=Data!$T$22,Data!$V$22&amp;" uger",IF(G116=Data!$T$23,Data!$V$23&amp;" uger",IF(G116=Data!$T$24,Data!$V$24&amp;" uger",IF(G116=Data!$T$25,Data!$V$25&amp;" uger",IF(G116=Data!$T$26,Data!$V$26&amp;" uger",IF(G116=Data!$T$27,Data!$V$27&amp;" uger"))))))))))))))))))))))</f>
        <v/>
      </c>
      <c r="T116" s="153" t="str">
        <f>IF(G116=0,"",IF(P116=0,"",IF(G116=Data!$T$7,P116+Data!$W$7,IF(G116=Data!$T$8,P116+Data!$W$8,IF(G116=Data!$T$9,P116+Data!$W$9,IF(G116=Data!$T$10,P116+Data!$W$10,IF(G116=Data!$T$11,P116+Data!$W$11,IF(G116=Data!$T$12,P116+Data!$W$12,IF(G116=Data!$T$13,P116+Data!$W$13,IF(G116=Data!$T$14,P116+Data!$W$14,IF(G116=Data!$T$15,P116+Data!$W$15,IF(G116=Data!$T$16,P116+Data!$W$16,IF(G116=Data!$T$17,P116+Data!$W$17,IF(G116=Data!$T$18,P116+Data!$W$18,IF(G116=Data!$T$19,P116+Data!$W$19,IF(G116=Data!$T$20,P116+Data!$W$20,IF(G116=Data!$T$21,P116+Data!$W$21,IF(G116= Data!$T$22,P116+Data!$W$22,IF(G116= Data!$T$23,P116+Data!$W$23,IF(G116= Data!$T$24,P116+Data!$W$24,IF(G116= Data!$T$25,P116+Data!$W$25,IF(G116= Data!$T$26,P116+Data!$W$26,IF(G116= Data!$T$27,P116+Data!$W$27)))))))))))))))))))))))</f>
        <v/>
      </c>
      <c r="U116" s="315" t="str">
        <f t="shared" si="21"/>
        <v/>
      </c>
      <c r="V116" s="122">
        <f t="shared" si="22"/>
        <v>0</v>
      </c>
      <c r="W116" s="122">
        <f t="shared" si="23"/>
        <v>0</v>
      </c>
      <c r="X116" s="122">
        <f t="shared" si="24"/>
        <v>0</v>
      </c>
      <c r="Y116" s="122">
        <f t="shared" si="25"/>
        <v>0</v>
      </c>
      <c r="Z116" s="122">
        <f t="shared" si="26"/>
        <v>0</v>
      </c>
      <c r="AA116" s="177">
        <f t="shared" si="27"/>
        <v>0</v>
      </c>
      <c r="AB116" s="183"/>
      <c r="AC116" s="264" t="str">
        <f t="shared" si="28"/>
        <v/>
      </c>
      <c r="AD116" s="96"/>
    </row>
    <row r="117" spans="1:30" ht="19.149999999999999" customHeight="1" thickBot="1" x14ac:dyDescent="0.25">
      <c r="A117" s="137">
        <f t="shared" si="18"/>
        <v>0</v>
      </c>
      <c r="B117" s="137">
        <f t="shared" si="20"/>
        <v>0</v>
      </c>
      <c r="C117" s="138">
        <f t="shared" si="19"/>
        <v>0</v>
      </c>
      <c r="E117" s="352">
        <v>79</v>
      </c>
      <c r="F117" s="353"/>
      <c r="G117" s="160"/>
      <c r="H117" s="170"/>
      <c r="I117" s="350"/>
      <c r="J117" s="351"/>
      <c r="K117" s="166"/>
      <c r="L117" s="259"/>
      <c r="M117" s="164"/>
      <c r="N117" s="259"/>
      <c r="O117" s="164"/>
      <c r="P117" s="260"/>
      <c r="Q117" s="260"/>
      <c r="R117" s="152"/>
      <c r="S117" s="280" t="str">
        <f>IF(G117=0,"",IF(G117=Data!$T$7,Data!$V$7&amp;" uger",IF(G117=Data!$T$8,Data!$V$8&amp;" uger",IF(G117=Data!$T$9,Data!$V$9&amp;" uger",IF(G117=Data!$T$10,Data!$V$10&amp;" uger",IF(G117=Data!$T$11,Data!$V$11&amp;" uger",IF(G117=Data!$T$12,Data!$V$12&amp;" uger",IF(G117=Data!$T$13,Data!$V$13&amp;" uger",IF(G117=Data!$T$14,Data!$V$14&amp;" uger", IF(G117=Data!$T$15,Data!$V$15&amp;" uger", IF(G117=Data!$T$16,Data!$V$16&amp;" uger",IF(G117=Data!$T$17,Data!$V$17&amp;" uger",IF(G117=Data!$T$18,Data!$V$18&amp;" uger",IF(G117=Data!$T$19,Data!$V$19&amp;" uger",IF(G117=Data!$T$20,Data!$V$20&amp;" uger",IF(G117=Data!$T$21,Data!$V$21&amp;" uger",IF(G117=Data!$T$22,Data!$V$22&amp;" uger",IF(G117=Data!$T$23,Data!$V$23&amp;" uger",IF(G117=Data!$T$24,Data!$V$24&amp;" uger",IF(G117=Data!$T$25,Data!$V$25&amp;" uger",IF(G117=Data!$T$26,Data!$V$26&amp;" uger",IF(G117=Data!$T$27,Data!$V$27&amp;" uger"))))))))))))))))))))))</f>
        <v/>
      </c>
      <c r="T117" s="153" t="str">
        <f>IF(G117=0,"",IF(P117=0,"",IF(G117=Data!$T$7,P117+Data!$W$7,IF(G117=Data!$T$8,P117+Data!$W$8,IF(G117=Data!$T$9,P117+Data!$W$9,IF(G117=Data!$T$10,P117+Data!$W$10,IF(G117=Data!$T$11,P117+Data!$W$11,IF(G117=Data!$T$12,P117+Data!$W$12,IF(G117=Data!$T$13,P117+Data!$W$13,IF(G117=Data!$T$14,P117+Data!$W$14,IF(G117=Data!$T$15,P117+Data!$W$15,IF(G117=Data!$T$16,P117+Data!$W$16,IF(G117=Data!$T$17,P117+Data!$W$17,IF(G117=Data!$T$18,P117+Data!$W$18,IF(G117=Data!$T$19,P117+Data!$W$19,IF(G117=Data!$T$20,P117+Data!$W$20,IF(G117=Data!$T$21,P117+Data!$W$21,IF(G117= Data!$T$22,P117+Data!$W$22,IF(G117= Data!$T$23,P117+Data!$W$23,IF(G117= Data!$T$24,P117+Data!$W$24,IF(G117= Data!$T$25,P117+Data!$W$25,IF(G117= Data!$T$26,P117+Data!$W$26,IF(G117= Data!$T$27,P117+Data!$W$27)))))))))))))))))))))))</f>
        <v/>
      </c>
      <c r="U117" s="315" t="str">
        <f t="shared" si="21"/>
        <v/>
      </c>
      <c r="V117" s="122">
        <f t="shared" si="22"/>
        <v>0</v>
      </c>
      <c r="W117" s="122">
        <f t="shared" si="23"/>
        <v>0</v>
      </c>
      <c r="X117" s="122">
        <f t="shared" si="24"/>
        <v>0</v>
      </c>
      <c r="Y117" s="122">
        <f t="shared" si="25"/>
        <v>0</v>
      </c>
      <c r="Z117" s="122">
        <f t="shared" si="26"/>
        <v>0</v>
      </c>
      <c r="AA117" s="177">
        <f t="shared" si="27"/>
        <v>0</v>
      </c>
      <c r="AB117" s="183"/>
      <c r="AC117" s="264" t="str">
        <f t="shared" si="28"/>
        <v/>
      </c>
      <c r="AD117" s="96"/>
    </row>
    <row r="118" spans="1:30" ht="19.149999999999999" customHeight="1" thickBot="1" x14ac:dyDescent="0.25">
      <c r="A118" s="137">
        <f t="shared" si="18"/>
        <v>0</v>
      </c>
      <c r="B118" s="137">
        <f t="shared" si="20"/>
        <v>0</v>
      </c>
      <c r="C118" s="138">
        <f t="shared" si="19"/>
        <v>0</v>
      </c>
      <c r="E118" s="352">
        <v>80</v>
      </c>
      <c r="F118" s="353"/>
      <c r="G118" s="160"/>
      <c r="H118" s="170"/>
      <c r="I118" s="354"/>
      <c r="J118" s="355"/>
      <c r="K118" s="166"/>
      <c r="L118" s="259"/>
      <c r="M118" s="164"/>
      <c r="N118" s="259"/>
      <c r="O118" s="164"/>
      <c r="P118" s="260"/>
      <c r="Q118" s="260"/>
      <c r="R118" s="152"/>
      <c r="S118" s="280" t="str">
        <f>IF(G118=0,"",IF(G118=Data!$T$7,Data!$V$7&amp;" uger",IF(G118=Data!$T$8,Data!$V$8&amp;" uger",IF(G118=Data!$T$9,Data!$V$9&amp;" uger",IF(G118=Data!$T$10,Data!$V$10&amp;" uger",IF(G118=Data!$T$11,Data!$V$11&amp;" uger",IF(G118=Data!$T$12,Data!$V$12&amp;" uger",IF(G118=Data!$T$13,Data!$V$13&amp;" uger",IF(G118=Data!$T$14,Data!$V$14&amp;" uger", IF(G118=Data!$T$15,Data!$V$15&amp;" uger", IF(G118=Data!$T$16,Data!$V$16&amp;" uger",IF(G118=Data!$T$17,Data!$V$17&amp;" uger",IF(G118=Data!$T$18,Data!$V$18&amp;" uger",IF(G118=Data!$T$19,Data!$V$19&amp;" uger",IF(G118=Data!$T$20,Data!$V$20&amp;" uger",IF(G118=Data!$T$21,Data!$V$21&amp;" uger",IF(G118=Data!$T$22,Data!$V$22&amp;" uger",IF(G118=Data!$T$23,Data!$V$23&amp;" uger",IF(G118=Data!$T$24,Data!$V$24&amp;" uger",IF(G118=Data!$T$25,Data!$V$25&amp;" uger",IF(G118=Data!$T$26,Data!$V$26&amp;" uger",IF(G118=Data!$T$27,Data!$V$27&amp;" uger"))))))))))))))))))))))</f>
        <v/>
      </c>
      <c r="T118" s="153" t="str">
        <f>IF(G118=0,"",IF(P118=0,"",IF(G118=Data!$T$7,P118+Data!$W$7,IF(G118=Data!$T$8,P118+Data!$W$8,IF(G118=Data!$T$9,P118+Data!$W$9,IF(G118=Data!$T$10,P118+Data!$W$10,IF(G118=Data!$T$11,P118+Data!$W$11,IF(G118=Data!$T$12,P118+Data!$W$12,IF(G118=Data!$T$13,P118+Data!$W$13,IF(G118=Data!$T$14,P118+Data!$W$14,IF(G118=Data!$T$15,P118+Data!$W$15,IF(G118=Data!$T$16,P118+Data!$W$16,IF(G118=Data!$T$17,P118+Data!$W$17,IF(G118=Data!$T$18,P118+Data!$W$18,IF(G118=Data!$T$19,P118+Data!$W$19,IF(G118=Data!$T$20,P118+Data!$W$20,IF(G118=Data!$T$21,P118+Data!$W$21,IF(G118= Data!$T$22,P118+Data!$W$22,IF(G118= Data!$T$23,P118+Data!$W$23,IF(G118= Data!$T$24,P118+Data!$W$24,IF(G118= Data!$T$25,P118+Data!$W$25,IF(G118= Data!$T$26,P118+Data!$W$26,IF(G118= Data!$T$27,P118+Data!$W$27)))))))))))))))))))))))</f>
        <v/>
      </c>
      <c r="U118" s="315" t="str">
        <f t="shared" si="21"/>
        <v/>
      </c>
      <c r="V118" s="122">
        <f t="shared" si="22"/>
        <v>0</v>
      </c>
      <c r="W118" s="122">
        <f t="shared" si="23"/>
        <v>0</v>
      </c>
      <c r="X118" s="122">
        <f t="shared" si="24"/>
        <v>0</v>
      </c>
      <c r="Y118" s="122">
        <f t="shared" si="25"/>
        <v>0</v>
      </c>
      <c r="Z118" s="122">
        <f t="shared" si="26"/>
        <v>0</v>
      </c>
      <c r="AA118" s="177">
        <f t="shared" si="27"/>
        <v>0</v>
      </c>
      <c r="AB118" s="183"/>
      <c r="AC118" s="264" t="str">
        <f t="shared" si="28"/>
        <v/>
      </c>
      <c r="AD118" s="96"/>
    </row>
    <row r="119" spans="1:30" hidden="1" x14ac:dyDescent="0.15">
      <c r="E119" s="93"/>
      <c r="F119" s="123"/>
      <c r="G119" s="155"/>
      <c r="H119" s="167"/>
      <c r="I119" s="155"/>
      <c r="J119" s="155"/>
      <c r="K119" s="156"/>
      <c r="L119" s="154"/>
      <c r="M119" s="165"/>
      <c r="N119" s="154"/>
      <c r="O119" s="154"/>
      <c r="P119" s="154"/>
      <c r="Q119" s="154"/>
      <c r="R119" s="154"/>
      <c r="S119" s="95"/>
      <c r="T119" s="95"/>
      <c r="U119" s="95"/>
      <c r="V119" s="308"/>
    </row>
    <row r="120" spans="1:30" ht="118.9" customHeight="1" x14ac:dyDescent="0.15">
      <c r="G120" s="157"/>
      <c r="H120" s="157"/>
      <c r="I120" s="157"/>
      <c r="J120" s="157"/>
      <c r="K120" s="158"/>
      <c r="L120" s="159"/>
      <c r="M120" s="159"/>
      <c r="N120" s="159"/>
      <c r="O120" s="159"/>
      <c r="P120" s="159"/>
      <c r="Q120" s="159"/>
      <c r="R120" s="159"/>
    </row>
    <row r="121" spans="1:30" ht="12.75" hidden="1" customHeight="1" x14ac:dyDescent="0.15">
      <c r="G121" s="157"/>
      <c r="H121" s="157"/>
      <c r="I121" s="157"/>
      <c r="J121" s="157"/>
      <c r="K121" s="158"/>
      <c r="L121" s="159"/>
      <c r="M121" s="159"/>
      <c r="N121" s="159"/>
      <c r="O121" s="159"/>
      <c r="P121" s="159"/>
      <c r="Q121" s="159"/>
      <c r="R121" s="159"/>
    </row>
    <row r="122" spans="1:30" ht="12.75" hidden="1" customHeight="1" x14ac:dyDescent="0.15">
      <c r="G122" s="157"/>
      <c r="H122" s="157"/>
      <c r="I122" s="157"/>
      <c r="J122" s="157"/>
      <c r="K122" s="158"/>
      <c r="L122" s="159"/>
      <c r="M122" s="159"/>
      <c r="N122" s="159"/>
      <c r="O122" s="159"/>
      <c r="P122" s="159"/>
      <c r="Q122" s="159"/>
      <c r="R122" s="159"/>
    </row>
    <row r="123" spans="1:30" hidden="1" x14ac:dyDescent="0.15">
      <c r="G123" s="157"/>
      <c r="H123" s="157"/>
      <c r="I123" s="157"/>
      <c r="J123" s="157"/>
      <c r="K123" s="158"/>
      <c r="L123" s="159"/>
      <c r="M123" s="159"/>
      <c r="N123" s="159"/>
      <c r="O123" s="159"/>
      <c r="P123" s="159"/>
      <c r="Q123" s="159"/>
      <c r="R123" s="159"/>
    </row>
    <row r="124" spans="1:30" hidden="1" x14ac:dyDescent="0.15">
      <c r="G124" s="157"/>
      <c r="H124" s="157"/>
      <c r="I124" s="157"/>
      <c r="J124" s="157"/>
      <c r="K124" s="158"/>
      <c r="L124" s="159"/>
      <c r="M124" s="159"/>
      <c r="N124" s="159"/>
      <c r="O124" s="159"/>
      <c r="P124" s="159"/>
      <c r="Q124" s="159"/>
      <c r="R124" s="159"/>
    </row>
    <row r="125" spans="1:30" hidden="1" x14ac:dyDescent="0.15">
      <c r="G125" s="157"/>
      <c r="H125" s="157"/>
      <c r="I125" s="157"/>
      <c r="J125" s="157"/>
      <c r="K125" s="158"/>
      <c r="L125" s="159"/>
      <c r="M125" s="159"/>
      <c r="N125" s="159"/>
      <c r="O125" s="159"/>
      <c r="P125" s="159"/>
      <c r="Q125" s="159"/>
      <c r="R125" s="159"/>
    </row>
    <row r="126" spans="1:30" hidden="1" x14ac:dyDescent="0.15">
      <c r="G126" s="157"/>
      <c r="H126" s="157"/>
      <c r="I126" s="157"/>
      <c r="J126" s="157"/>
      <c r="K126" s="158"/>
      <c r="L126" s="159"/>
      <c r="M126" s="159"/>
      <c r="N126" s="159"/>
      <c r="O126" s="159"/>
      <c r="P126" s="159"/>
      <c r="Q126" s="159"/>
      <c r="R126" s="159"/>
    </row>
    <row r="127" spans="1:30" hidden="1" x14ac:dyDescent="0.15">
      <c r="G127" s="157"/>
      <c r="H127" s="157"/>
      <c r="I127" s="157"/>
      <c r="J127" s="157"/>
      <c r="K127" s="158"/>
      <c r="L127" s="159"/>
      <c r="M127" s="159"/>
      <c r="N127" s="159"/>
      <c r="O127" s="159"/>
      <c r="P127" s="159"/>
      <c r="Q127" s="159"/>
      <c r="R127" s="159"/>
    </row>
    <row r="128" spans="1:30" hidden="1" x14ac:dyDescent="0.15">
      <c r="G128" s="157"/>
      <c r="H128" s="157"/>
      <c r="I128" s="157"/>
      <c r="J128" s="157"/>
      <c r="K128" s="158"/>
      <c r="L128" s="159"/>
      <c r="M128" s="159"/>
      <c r="N128" s="159"/>
      <c r="O128" s="159"/>
      <c r="P128" s="159"/>
      <c r="Q128" s="159"/>
      <c r="R128" s="159"/>
    </row>
    <row r="129" spans="7:18" hidden="1" x14ac:dyDescent="0.15">
      <c r="G129" s="157"/>
      <c r="H129" s="157"/>
      <c r="I129" s="157"/>
      <c r="J129" s="157"/>
      <c r="K129" s="158"/>
      <c r="L129" s="159"/>
      <c r="M129" s="159"/>
      <c r="N129" s="159"/>
      <c r="O129" s="159"/>
      <c r="P129" s="159"/>
      <c r="Q129" s="159"/>
      <c r="R129" s="159"/>
    </row>
    <row r="130" spans="7:18" hidden="1" x14ac:dyDescent="0.15">
      <c r="G130" s="157"/>
      <c r="H130" s="157"/>
      <c r="I130" s="157"/>
      <c r="J130" s="157"/>
      <c r="K130" s="158"/>
      <c r="L130" s="159"/>
      <c r="M130" s="159"/>
      <c r="N130" s="159"/>
      <c r="O130" s="159"/>
      <c r="P130" s="159"/>
      <c r="Q130" s="159"/>
      <c r="R130" s="159"/>
    </row>
    <row r="131" spans="7:18" hidden="1" x14ac:dyDescent="0.15">
      <c r="G131" s="157"/>
      <c r="H131" s="157"/>
      <c r="I131" s="157"/>
      <c r="J131" s="157"/>
      <c r="K131" s="158"/>
      <c r="L131" s="159"/>
      <c r="M131" s="159"/>
      <c r="N131" s="159"/>
      <c r="O131" s="159"/>
      <c r="P131" s="159"/>
      <c r="Q131" s="159"/>
      <c r="R131" s="159"/>
    </row>
    <row r="132" spans="7:18" hidden="1" x14ac:dyDescent="0.15">
      <c r="G132" s="157"/>
      <c r="H132" s="157"/>
      <c r="I132" s="157"/>
      <c r="J132" s="157"/>
      <c r="K132" s="158"/>
      <c r="L132" s="159"/>
      <c r="M132" s="159"/>
      <c r="N132" s="159"/>
      <c r="O132" s="159"/>
      <c r="P132" s="159"/>
      <c r="Q132" s="159"/>
      <c r="R132" s="159"/>
    </row>
    <row r="133" spans="7:18" hidden="1" x14ac:dyDescent="0.15">
      <c r="G133" s="157"/>
      <c r="H133" s="157"/>
      <c r="I133" s="157"/>
      <c r="J133" s="157"/>
      <c r="K133" s="158"/>
      <c r="L133" s="159"/>
      <c r="M133" s="159"/>
      <c r="N133" s="159"/>
      <c r="O133" s="159"/>
      <c r="P133" s="159"/>
      <c r="Q133" s="159"/>
      <c r="R133" s="159"/>
    </row>
    <row r="134" spans="7:18" hidden="1" x14ac:dyDescent="0.15">
      <c r="G134" s="157"/>
      <c r="H134" s="157"/>
      <c r="I134" s="157"/>
      <c r="J134" s="157"/>
      <c r="K134" s="158"/>
      <c r="L134" s="159"/>
      <c r="M134" s="159"/>
      <c r="N134" s="159"/>
      <c r="O134" s="159"/>
      <c r="P134" s="159"/>
      <c r="Q134" s="159"/>
      <c r="R134" s="159"/>
    </row>
    <row r="135" spans="7:18" hidden="1" x14ac:dyDescent="0.15">
      <c r="G135" s="157"/>
      <c r="H135" s="157"/>
      <c r="I135" s="157"/>
      <c r="J135" s="157"/>
      <c r="K135" s="158"/>
      <c r="L135" s="159"/>
      <c r="M135" s="159"/>
      <c r="N135" s="159"/>
      <c r="O135" s="159"/>
      <c r="P135" s="159"/>
      <c r="Q135" s="159"/>
      <c r="R135" s="159"/>
    </row>
    <row r="136" spans="7:18" hidden="1" x14ac:dyDescent="0.15">
      <c r="G136" s="157"/>
      <c r="H136" s="157"/>
      <c r="I136" s="157"/>
      <c r="J136" s="157"/>
      <c r="K136" s="158"/>
      <c r="L136" s="159"/>
      <c r="M136" s="159"/>
      <c r="N136" s="159"/>
      <c r="O136" s="159"/>
      <c r="P136" s="159"/>
      <c r="Q136" s="159"/>
      <c r="R136" s="159"/>
    </row>
    <row r="137" spans="7:18" hidden="1" x14ac:dyDescent="0.15">
      <c r="G137" s="157"/>
      <c r="H137" s="157"/>
      <c r="I137" s="157"/>
      <c r="J137" s="157"/>
      <c r="K137" s="158"/>
      <c r="L137" s="159"/>
      <c r="M137" s="159"/>
      <c r="N137" s="159"/>
      <c r="O137" s="159"/>
      <c r="P137" s="159"/>
      <c r="Q137" s="159"/>
      <c r="R137" s="159"/>
    </row>
    <row r="138" spans="7:18" hidden="1" x14ac:dyDescent="0.15">
      <c r="G138" s="157"/>
      <c r="H138" s="157"/>
      <c r="I138" s="157"/>
      <c r="J138" s="157"/>
      <c r="K138" s="158"/>
      <c r="L138" s="159"/>
      <c r="M138" s="159"/>
      <c r="N138" s="159"/>
      <c r="O138" s="159"/>
      <c r="P138" s="159"/>
      <c r="Q138" s="159"/>
      <c r="R138" s="159"/>
    </row>
    <row r="139" spans="7:18" hidden="1" x14ac:dyDescent="0.15">
      <c r="G139" s="157"/>
      <c r="H139" s="157"/>
      <c r="I139" s="157"/>
      <c r="J139" s="157"/>
      <c r="K139" s="158"/>
      <c r="L139" s="159"/>
      <c r="M139" s="159"/>
      <c r="N139" s="159"/>
      <c r="O139" s="159"/>
      <c r="P139" s="159"/>
      <c r="Q139" s="159"/>
      <c r="R139" s="159"/>
    </row>
    <row r="140" spans="7:18" hidden="1" x14ac:dyDescent="0.15">
      <c r="G140" s="157"/>
      <c r="H140" s="157"/>
      <c r="I140" s="157"/>
      <c r="J140" s="157"/>
      <c r="K140" s="158"/>
      <c r="L140" s="159"/>
      <c r="M140" s="159"/>
      <c r="N140" s="159"/>
      <c r="O140" s="159"/>
      <c r="P140" s="159"/>
      <c r="Q140" s="159"/>
      <c r="R140" s="159"/>
    </row>
    <row r="141" spans="7:18" hidden="1" x14ac:dyDescent="0.15">
      <c r="G141" s="157"/>
      <c r="H141" s="157"/>
      <c r="I141" s="157"/>
      <c r="J141" s="157"/>
      <c r="K141" s="158"/>
      <c r="L141" s="159"/>
      <c r="M141" s="159"/>
      <c r="N141" s="159"/>
      <c r="O141" s="159"/>
      <c r="P141" s="159"/>
      <c r="Q141" s="159"/>
      <c r="R141" s="159"/>
    </row>
    <row r="142" spans="7:18" hidden="1" x14ac:dyDescent="0.15">
      <c r="G142" s="157"/>
      <c r="H142" s="157"/>
      <c r="I142" s="157"/>
      <c r="J142" s="157"/>
      <c r="K142" s="158"/>
      <c r="L142" s="159"/>
      <c r="M142" s="159"/>
      <c r="N142" s="159"/>
      <c r="O142" s="159"/>
      <c r="P142" s="159"/>
      <c r="Q142" s="159"/>
      <c r="R142" s="159"/>
    </row>
    <row r="143" spans="7:18" hidden="1" x14ac:dyDescent="0.15">
      <c r="G143" s="157"/>
      <c r="H143" s="157"/>
      <c r="I143" s="157"/>
      <c r="J143" s="157"/>
      <c r="K143" s="158"/>
      <c r="L143" s="159"/>
      <c r="M143" s="159"/>
      <c r="N143" s="159"/>
      <c r="O143" s="159"/>
      <c r="P143" s="159"/>
      <c r="Q143" s="159"/>
      <c r="R143" s="159"/>
    </row>
    <row r="144" spans="7:18" hidden="1" x14ac:dyDescent="0.15">
      <c r="G144" s="157"/>
      <c r="H144" s="157"/>
      <c r="I144" s="157"/>
      <c r="J144" s="157"/>
      <c r="K144" s="158"/>
      <c r="L144" s="159"/>
      <c r="M144" s="159"/>
      <c r="N144" s="159"/>
      <c r="O144" s="159"/>
      <c r="P144" s="159"/>
      <c r="Q144" s="159"/>
      <c r="R144" s="159"/>
    </row>
    <row r="145" spans="7:18" hidden="1" x14ac:dyDescent="0.15">
      <c r="G145" s="157"/>
      <c r="H145" s="157"/>
      <c r="I145" s="157"/>
      <c r="J145" s="157"/>
      <c r="K145" s="158"/>
      <c r="L145" s="159"/>
      <c r="M145" s="159"/>
      <c r="N145" s="159"/>
      <c r="O145" s="159"/>
      <c r="P145" s="159"/>
      <c r="Q145" s="159"/>
      <c r="R145" s="159"/>
    </row>
    <row r="146" spans="7:18" hidden="1" x14ac:dyDescent="0.15">
      <c r="G146" s="157"/>
      <c r="H146" s="157"/>
      <c r="I146" s="157"/>
      <c r="J146" s="157"/>
      <c r="K146" s="158"/>
      <c r="L146" s="159"/>
      <c r="M146" s="159"/>
      <c r="N146" s="159"/>
      <c r="O146" s="159"/>
      <c r="P146" s="159"/>
      <c r="Q146" s="159"/>
      <c r="R146" s="159"/>
    </row>
    <row r="147" spans="7:18" hidden="1" x14ac:dyDescent="0.15">
      <c r="G147" s="157"/>
      <c r="H147" s="157"/>
      <c r="I147" s="157"/>
      <c r="J147" s="157"/>
      <c r="K147" s="158"/>
      <c r="L147" s="159"/>
      <c r="M147" s="159"/>
      <c r="N147" s="159"/>
      <c r="O147" s="159"/>
      <c r="P147" s="159"/>
      <c r="Q147" s="159"/>
      <c r="R147" s="159"/>
    </row>
    <row r="148" spans="7:18" hidden="1" x14ac:dyDescent="0.15">
      <c r="G148" s="157"/>
      <c r="H148" s="157"/>
      <c r="I148" s="157"/>
      <c r="J148" s="157"/>
      <c r="K148" s="158"/>
      <c r="L148" s="159"/>
      <c r="M148" s="159"/>
      <c r="N148" s="159"/>
      <c r="O148" s="159"/>
      <c r="P148" s="159"/>
      <c r="Q148" s="159"/>
      <c r="R148" s="159"/>
    </row>
    <row r="149" spans="7:18" hidden="1" x14ac:dyDescent="0.15">
      <c r="G149" s="157"/>
      <c r="H149" s="157"/>
      <c r="I149" s="157"/>
      <c r="J149" s="157"/>
      <c r="K149" s="158"/>
      <c r="L149" s="159"/>
      <c r="M149" s="159"/>
      <c r="N149" s="159"/>
      <c r="O149" s="159"/>
      <c r="P149" s="159"/>
      <c r="Q149" s="159"/>
      <c r="R149" s="159"/>
    </row>
    <row r="150" spans="7:18" hidden="1" x14ac:dyDescent="0.15">
      <c r="G150" s="157"/>
      <c r="H150" s="157"/>
      <c r="I150" s="157"/>
      <c r="J150" s="157"/>
      <c r="K150" s="158"/>
      <c r="L150" s="159"/>
      <c r="M150" s="159"/>
      <c r="N150" s="159"/>
      <c r="O150" s="159"/>
      <c r="P150" s="159"/>
      <c r="Q150" s="159"/>
      <c r="R150" s="159"/>
    </row>
    <row r="151" spans="7:18" hidden="1" x14ac:dyDescent="0.15">
      <c r="G151" s="157"/>
      <c r="H151" s="157"/>
      <c r="I151" s="157"/>
      <c r="J151" s="157"/>
      <c r="K151" s="158"/>
      <c r="L151" s="159"/>
      <c r="M151" s="159"/>
      <c r="N151" s="159"/>
      <c r="O151" s="159"/>
      <c r="P151" s="159"/>
      <c r="Q151" s="159"/>
      <c r="R151" s="159"/>
    </row>
    <row r="152" spans="7:18" hidden="1" x14ac:dyDescent="0.15">
      <c r="G152" s="157"/>
      <c r="H152" s="157"/>
      <c r="I152" s="157"/>
      <c r="J152" s="157"/>
      <c r="K152" s="158"/>
      <c r="L152" s="159"/>
      <c r="M152" s="159"/>
      <c r="N152" s="159"/>
      <c r="O152" s="159"/>
      <c r="P152" s="159"/>
      <c r="Q152" s="159"/>
      <c r="R152" s="159"/>
    </row>
    <row r="153" spans="7:18" hidden="1" x14ac:dyDescent="0.15">
      <c r="G153" s="157"/>
      <c r="H153" s="157"/>
      <c r="I153" s="157"/>
      <c r="J153" s="157"/>
      <c r="K153" s="158"/>
      <c r="L153" s="159"/>
      <c r="M153" s="159"/>
      <c r="N153" s="159"/>
      <c r="O153" s="159"/>
      <c r="P153" s="159"/>
      <c r="Q153" s="159"/>
      <c r="R153" s="159"/>
    </row>
    <row r="154" spans="7:18" hidden="1" x14ac:dyDescent="0.15">
      <c r="G154" s="157"/>
      <c r="H154" s="157"/>
      <c r="I154" s="157"/>
      <c r="J154" s="157"/>
      <c r="K154" s="158"/>
      <c r="L154" s="159"/>
      <c r="M154" s="159"/>
      <c r="N154" s="159"/>
      <c r="O154" s="159"/>
      <c r="P154" s="159"/>
      <c r="Q154" s="159"/>
      <c r="R154" s="159"/>
    </row>
    <row r="155" spans="7:18" hidden="1" x14ac:dyDescent="0.15">
      <c r="G155" s="157"/>
      <c r="H155" s="157"/>
      <c r="I155" s="157"/>
      <c r="J155" s="157"/>
      <c r="K155" s="158"/>
      <c r="L155" s="159"/>
      <c r="M155" s="159"/>
      <c r="N155" s="159"/>
      <c r="O155" s="159"/>
      <c r="P155" s="159"/>
      <c r="Q155" s="159"/>
      <c r="R155" s="159"/>
    </row>
    <row r="156" spans="7:18" hidden="1" x14ac:dyDescent="0.15">
      <c r="G156" s="157"/>
      <c r="H156" s="157"/>
      <c r="I156" s="157"/>
      <c r="J156" s="157"/>
      <c r="K156" s="158"/>
      <c r="L156" s="159"/>
      <c r="M156" s="159"/>
      <c r="N156" s="159"/>
      <c r="O156" s="159"/>
      <c r="P156" s="159"/>
      <c r="Q156" s="159"/>
      <c r="R156" s="159"/>
    </row>
    <row r="157" spans="7:18" hidden="1" x14ac:dyDescent="0.15">
      <c r="G157" s="157"/>
      <c r="H157" s="157"/>
      <c r="I157" s="157"/>
      <c r="J157" s="157"/>
      <c r="K157" s="158"/>
      <c r="L157" s="159"/>
      <c r="M157" s="159"/>
      <c r="N157" s="159"/>
      <c r="O157" s="159"/>
      <c r="P157" s="159"/>
      <c r="Q157" s="159"/>
      <c r="R157" s="159"/>
    </row>
    <row r="158" spans="7:18" hidden="1" x14ac:dyDescent="0.15">
      <c r="G158" s="157"/>
      <c r="H158" s="157"/>
      <c r="I158" s="157"/>
      <c r="J158" s="157"/>
      <c r="K158" s="158"/>
      <c r="L158" s="159"/>
      <c r="M158" s="159"/>
      <c r="N158" s="159"/>
      <c r="O158" s="159"/>
      <c r="P158" s="159"/>
      <c r="Q158" s="159"/>
      <c r="R158" s="159"/>
    </row>
    <row r="159" spans="7:18" hidden="1" x14ac:dyDescent="0.15">
      <c r="G159" s="157"/>
      <c r="H159" s="157"/>
      <c r="I159" s="157"/>
      <c r="J159" s="157"/>
      <c r="K159" s="158"/>
      <c r="L159" s="159"/>
      <c r="M159" s="159"/>
      <c r="N159" s="159"/>
      <c r="O159" s="159"/>
      <c r="P159" s="159"/>
      <c r="Q159" s="159"/>
      <c r="R159" s="159"/>
    </row>
    <row r="160" spans="7:18" hidden="1" x14ac:dyDescent="0.15">
      <c r="G160" s="157"/>
      <c r="H160" s="157"/>
      <c r="I160" s="157"/>
      <c r="J160" s="157"/>
      <c r="K160" s="158"/>
      <c r="L160" s="159"/>
      <c r="M160" s="159"/>
      <c r="N160" s="159"/>
      <c r="O160" s="159"/>
      <c r="P160" s="159"/>
      <c r="Q160" s="159"/>
      <c r="R160" s="159"/>
    </row>
    <row r="161" spans="7:18" hidden="1" x14ac:dyDescent="0.15">
      <c r="G161" s="157"/>
      <c r="H161" s="157"/>
      <c r="I161" s="157"/>
      <c r="J161" s="157"/>
      <c r="K161" s="158"/>
      <c r="L161" s="159"/>
      <c r="M161" s="159"/>
      <c r="N161" s="159"/>
      <c r="O161" s="159"/>
      <c r="P161" s="159"/>
      <c r="Q161" s="159"/>
      <c r="R161" s="159"/>
    </row>
    <row r="162" spans="7:18" hidden="1" x14ac:dyDescent="0.15">
      <c r="G162" s="157"/>
      <c r="H162" s="157"/>
      <c r="I162" s="157"/>
      <c r="J162" s="157"/>
      <c r="K162" s="158"/>
      <c r="L162" s="159"/>
      <c r="M162" s="159"/>
      <c r="N162" s="159"/>
      <c r="O162" s="159"/>
      <c r="P162" s="159"/>
      <c r="Q162" s="159"/>
      <c r="R162" s="159"/>
    </row>
    <row r="163" spans="7:18" hidden="1" x14ac:dyDescent="0.15">
      <c r="G163" s="157"/>
      <c r="H163" s="157"/>
      <c r="I163" s="157"/>
      <c r="J163" s="157"/>
      <c r="K163" s="158"/>
      <c r="L163" s="159"/>
      <c r="M163" s="159"/>
      <c r="N163" s="159"/>
      <c r="O163" s="159"/>
      <c r="P163" s="159"/>
      <c r="Q163" s="159"/>
      <c r="R163" s="159"/>
    </row>
    <row r="164" spans="7:18" hidden="1" x14ac:dyDescent="0.15">
      <c r="G164" s="157"/>
      <c r="H164" s="157"/>
      <c r="I164" s="157"/>
      <c r="J164" s="157"/>
      <c r="K164" s="158"/>
      <c r="L164" s="159"/>
      <c r="M164" s="159"/>
      <c r="N164" s="159"/>
      <c r="O164" s="159"/>
      <c r="P164" s="159"/>
      <c r="Q164" s="159"/>
      <c r="R164" s="159"/>
    </row>
    <row r="165" spans="7:18" hidden="1" x14ac:dyDescent="0.15">
      <c r="G165" s="157"/>
      <c r="H165" s="157"/>
      <c r="I165" s="157"/>
      <c r="J165" s="157"/>
      <c r="K165" s="158"/>
      <c r="L165" s="159"/>
      <c r="M165" s="159"/>
      <c r="N165" s="159"/>
      <c r="O165" s="159"/>
      <c r="P165" s="159"/>
      <c r="Q165" s="159"/>
      <c r="R165" s="159"/>
    </row>
    <row r="166" spans="7:18" hidden="1" x14ac:dyDescent="0.15">
      <c r="G166" s="157"/>
      <c r="H166" s="157"/>
      <c r="I166" s="157"/>
      <c r="J166" s="157"/>
      <c r="K166" s="158"/>
      <c r="L166" s="159"/>
      <c r="M166" s="159"/>
      <c r="N166" s="159"/>
      <c r="O166" s="159"/>
      <c r="P166" s="159"/>
      <c r="Q166" s="159"/>
      <c r="R166" s="159"/>
    </row>
    <row r="167" spans="7:18" hidden="1" x14ac:dyDescent="0.15">
      <c r="G167" s="157"/>
      <c r="H167" s="157"/>
      <c r="I167" s="157"/>
      <c r="J167" s="157"/>
      <c r="K167" s="158"/>
      <c r="L167" s="159"/>
      <c r="M167" s="159"/>
      <c r="N167" s="159"/>
      <c r="O167" s="159"/>
      <c r="P167" s="159"/>
      <c r="Q167" s="159"/>
      <c r="R167" s="159"/>
    </row>
    <row r="168" spans="7:18" hidden="1" x14ac:dyDescent="0.15">
      <c r="G168" s="157"/>
      <c r="H168" s="157"/>
      <c r="I168" s="157"/>
      <c r="J168" s="157"/>
      <c r="K168" s="157"/>
    </row>
    <row r="169" spans="7:18" hidden="1" x14ac:dyDescent="0.15">
      <c r="G169" s="157"/>
      <c r="H169" s="157"/>
      <c r="I169" s="157"/>
      <c r="J169" s="157"/>
      <c r="K169" s="157"/>
    </row>
    <row r="170" spans="7:18" hidden="1" x14ac:dyDescent="0.15">
      <c r="G170" s="157"/>
      <c r="H170" s="157"/>
      <c r="I170" s="157"/>
      <c r="J170" s="157"/>
      <c r="K170" s="157"/>
    </row>
    <row r="171" spans="7:18" hidden="1" x14ac:dyDescent="0.15">
      <c r="G171" s="157"/>
      <c r="H171" s="157"/>
      <c r="I171" s="157"/>
      <c r="J171" s="157"/>
      <c r="K171" s="157"/>
    </row>
    <row r="172" spans="7:18" hidden="1" x14ac:dyDescent="0.15">
      <c r="G172" s="157"/>
      <c r="H172" s="157"/>
      <c r="I172" s="157"/>
      <c r="J172" s="157"/>
      <c r="K172" s="157"/>
    </row>
    <row r="173" spans="7:18" hidden="1" x14ac:dyDescent="0.15">
      <c r="G173" s="157"/>
      <c r="H173" s="157"/>
      <c r="I173" s="157"/>
      <c r="J173" s="157"/>
      <c r="K173" s="157"/>
    </row>
    <row r="174" spans="7:18" hidden="1" x14ac:dyDescent="0.15">
      <c r="G174" s="157"/>
      <c r="H174" s="157"/>
      <c r="I174" s="157"/>
      <c r="J174" s="157"/>
      <c r="K174" s="157"/>
    </row>
    <row r="175" spans="7:18" hidden="1" x14ac:dyDescent="0.15">
      <c r="G175" s="157"/>
      <c r="H175" s="157"/>
      <c r="I175" s="157"/>
      <c r="J175" s="157"/>
      <c r="K175" s="157"/>
    </row>
    <row r="176" spans="7:18" hidden="1" x14ac:dyDescent="0.15">
      <c r="G176" s="157"/>
      <c r="H176" s="157"/>
      <c r="I176" s="157"/>
      <c r="J176" s="157"/>
      <c r="K176" s="157"/>
    </row>
    <row r="177" spans="7:11" hidden="1" x14ac:dyDescent="0.15">
      <c r="G177" s="157"/>
      <c r="H177" s="157"/>
      <c r="I177" s="157"/>
      <c r="J177" s="157"/>
      <c r="K177" s="157"/>
    </row>
    <row r="178" spans="7:11" hidden="1" x14ac:dyDescent="0.15">
      <c r="G178" s="157"/>
      <c r="H178" s="157"/>
      <c r="I178" s="157"/>
      <c r="J178" s="157"/>
      <c r="K178" s="157"/>
    </row>
    <row r="179" spans="7:11" hidden="1" x14ac:dyDescent="0.15">
      <c r="G179" s="157"/>
      <c r="H179" s="157"/>
      <c r="I179" s="157"/>
      <c r="J179" s="157"/>
      <c r="K179" s="157"/>
    </row>
    <row r="180" spans="7:11" hidden="1" x14ac:dyDescent="0.15">
      <c r="G180" s="157"/>
      <c r="H180" s="157"/>
      <c r="I180" s="157"/>
      <c r="J180" s="157"/>
      <c r="K180" s="157"/>
    </row>
    <row r="181" spans="7:11" hidden="1" x14ac:dyDescent="0.15">
      <c r="G181" s="157"/>
      <c r="H181" s="157"/>
      <c r="I181" s="157"/>
      <c r="J181" s="157"/>
      <c r="K181" s="157"/>
    </row>
    <row r="182" spans="7:11" hidden="1" x14ac:dyDescent="0.15">
      <c r="G182" s="157"/>
      <c r="H182" s="157"/>
      <c r="I182" s="157"/>
      <c r="J182" s="157"/>
      <c r="K182" s="157"/>
    </row>
    <row r="183" spans="7:11" hidden="1" x14ac:dyDescent="0.15">
      <c r="G183" s="157"/>
      <c r="H183" s="157"/>
      <c r="I183" s="157"/>
      <c r="J183" s="157"/>
      <c r="K183" s="157"/>
    </row>
    <row r="184" spans="7:11" hidden="1" x14ac:dyDescent="0.15">
      <c r="G184" s="157"/>
      <c r="H184" s="157"/>
      <c r="I184" s="157"/>
      <c r="J184" s="157"/>
      <c r="K184" s="157"/>
    </row>
    <row r="185" spans="7:11" hidden="1" x14ac:dyDescent="0.15">
      <c r="G185" s="157"/>
      <c r="H185" s="157"/>
      <c r="I185" s="157"/>
      <c r="J185" s="157"/>
      <c r="K185" s="157"/>
    </row>
    <row r="186" spans="7:11" hidden="1" x14ac:dyDescent="0.15">
      <c r="G186" s="157"/>
      <c r="H186" s="157"/>
      <c r="I186" s="157"/>
      <c r="J186" s="157"/>
      <c r="K186" s="157"/>
    </row>
    <row r="187" spans="7:11" hidden="1" x14ac:dyDescent="0.15">
      <c r="G187" s="157"/>
      <c r="H187" s="157"/>
      <c r="I187" s="157"/>
      <c r="J187" s="157"/>
      <c r="K187" s="157"/>
    </row>
    <row r="188" spans="7:11" hidden="1" x14ac:dyDescent="0.15">
      <c r="G188" s="157"/>
      <c r="H188" s="157"/>
      <c r="I188" s="157"/>
      <c r="J188" s="157"/>
      <c r="K188" s="157"/>
    </row>
    <row r="189" spans="7:11" hidden="1" x14ac:dyDescent="0.15">
      <c r="G189" s="157"/>
      <c r="H189" s="157"/>
      <c r="I189" s="157"/>
      <c r="J189" s="157"/>
      <c r="K189" s="157"/>
    </row>
    <row r="190" spans="7:11" hidden="1" x14ac:dyDescent="0.15">
      <c r="G190" s="157"/>
      <c r="H190" s="157"/>
      <c r="I190" s="157"/>
      <c r="J190" s="157"/>
      <c r="K190" s="157"/>
    </row>
    <row r="191" spans="7:11" hidden="1" x14ac:dyDescent="0.15">
      <c r="G191" s="157"/>
      <c r="H191" s="157"/>
      <c r="I191" s="157"/>
      <c r="J191" s="157"/>
      <c r="K191" s="157"/>
    </row>
    <row r="192" spans="7:11" hidden="1" x14ac:dyDescent="0.15">
      <c r="G192" s="157"/>
      <c r="H192" s="157"/>
      <c r="I192" s="157"/>
      <c r="J192" s="157"/>
      <c r="K192" s="157"/>
    </row>
    <row r="193" spans="7:11" hidden="1" x14ac:dyDescent="0.15">
      <c r="G193" s="157"/>
      <c r="H193" s="157"/>
      <c r="I193" s="157"/>
      <c r="J193" s="157"/>
      <c r="K193" s="157"/>
    </row>
    <row r="194" spans="7:11" hidden="1" x14ac:dyDescent="0.15">
      <c r="G194" s="157"/>
      <c r="H194" s="157"/>
      <c r="I194" s="157"/>
      <c r="J194" s="157"/>
      <c r="K194" s="157"/>
    </row>
    <row r="195" spans="7:11" hidden="1" x14ac:dyDescent="0.15">
      <c r="G195" s="157"/>
      <c r="H195" s="157"/>
      <c r="I195" s="157"/>
      <c r="J195" s="157"/>
      <c r="K195" s="157"/>
    </row>
    <row r="196" spans="7:11" hidden="1" x14ac:dyDescent="0.15"/>
    <row r="197" spans="7:11" hidden="1" x14ac:dyDescent="0.15"/>
    <row r="198" spans="7:11" hidden="1" x14ac:dyDescent="0.15"/>
    <row r="199" spans="7:11" hidden="1" x14ac:dyDescent="0.15"/>
    <row r="200" spans="7:11" hidden="1" x14ac:dyDescent="0.15"/>
    <row r="201" spans="7:11" hidden="1" x14ac:dyDescent="0.15"/>
    <row r="202" spans="7:11" hidden="1" x14ac:dyDescent="0.15"/>
    <row r="203" spans="7:11" hidden="1" x14ac:dyDescent="0.15"/>
    <row r="204" spans="7:11" hidden="1" x14ac:dyDescent="0.15"/>
  </sheetData>
  <sheetProtection algorithmName="SHA-512" hashValue="Xc2Rj5ewr+ane/PUh2ACiF1/Q1rjdeZld/2tKDR4/yORT+q1/i8+OOVAdEr1dtuemUsctnNepmuta/yk0JP/8A==" saltValue="8PheQRMiQRfYv3L+UTl8dw==" spinCount="100000" sheet="1" selectLockedCells="1"/>
  <protectedRanges>
    <protectedRange algorithmName="SHA-512" hashValue="0q9J2wTwMFhzJDgaVF8CDjook+hMDgy7s8dJ+EtKxsGRkE0TOBIB6YMm9CFJySW1C6hMQzuCuQ0kdwMi/6gZhQ==" saltValue="rNFKNMRkzpBT7Lowl7MoBw==" spinCount="100000" sqref="O9 O11 O13 O15 N19:P19 N24 I39:J118 L39:L118 N39:N118 P39:Q118 G39:G118" name="Område1"/>
  </protectedRanges>
  <dataConsolidate link="1"/>
  <mergeCells count="191">
    <mergeCell ref="L13:N13"/>
    <mergeCell ref="L11:N11"/>
    <mergeCell ref="L9:N9"/>
    <mergeCell ref="I80:J80"/>
    <mergeCell ref="I81:J81"/>
    <mergeCell ref="I82:J82"/>
    <mergeCell ref="I83:J83"/>
    <mergeCell ref="I93:J93"/>
    <mergeCell ref="I71:J71"/>
    <mergeCell ref="I72:J72"/>
    <mergeCell ref="I73:J73"/>
    <mergeCell ref="I74:J74"/>
    <mergeCell ref="I75:J75"/>
    <mergeCell ref="I76:J76"/>
    <mergeCell ref="I77:J77"/>
    <mergeCell ref="I78:J78"/>
    <mergeCell ref="I79:J79"/>
    <mergeCell ref="I62:J62"/>
    <mergeCell ref="I63:J63"/>
    <mergeCell ref="I64:J64"/>
    <mergeCell ref="I65:J65"/>
    <mergeCell ref="F20:K20"/>
    <mergeCell ref="I68:J68"/>
    <mergeCell ref="I69:J69"/>
    <mergeCell ref="E93:F93"/>
    <mergeCell ref="E94:F94"/>
    <mergeCell ref="E86:F86"/>
    <mergeCell ref="E87:F87"/>
    <mergeCell ref="E88:F88"/>
    <mergeCell ref="I104:J104"/>
    <mergeCell ref="E105:F105"/>
    <mergeCell ref="I94:J94"/>
    <mergeCell ref="N24:P24"/>
    <mergeCell ref="I95:J95"/>
    <mergeCell ref="E96:F96"/>
    <mergeCell ref="I87:J87"/>
    <mergeCell ref="I88:J88"/>
    <mergeCell ref="I89:J89"/>
    <mergeCell ref="I90:J90"/>
    <mergeCell ref="I91:J91"/>
    <mergeCell ref="I92:J92"/>
    <mergeCell ref="E89:F89"/>
    <mergeCell ref="E90:F90"/>
    <mergeCell ref="E91:F91"/>
    <mergeCell ref="E92:F92"/>
    <mergeCell ref="F30:N30"/>
    <mergeCell ref="E95:F95"/>
    <mergeCell ref="I67:J67"/>
    <mergeCell ref="R36:S36"/>
    <mergeCell ref="I35:J35"/>
    <mergeCell ref="I34:J34"/>
    <mergeCell ref="I36:J36"/>
    <mergeCell ref="R35:U35"/>
    <mergeCell ref="I53:J53"/>
    <mergeCell ref="I46:J46"/>
    <mergeCell ref="I61:J61"/>
    <mergeCell ref="I70:J70"/>
    <mergeCell ref="F22:I23"/>
    <mergeCell ref="F24:J24"/>
    <mergeCell ref="G33:J33"/>
    <mergeCell ref="E41:F41"/>
    <mergeCell ref="E42:F42"/>
    <mergeCell ref="I66:J66"/>
    <mergeCell ref="I84:J84"/>
    <mergeCell ref="I85:J85"/>
    <mergeCell ref="I86:J86"/>
    <mergeCell ref="E83:F83"/>
    <mergeCell ref="E84:F84"/>
    <mergeCell ref="E85:F85"/>
    <mergeCell ref="E78:F78"/>
    <mergeCell ref="E79:F79"/>
    <mergeCell ref="E80:F80"/>
    <mergeCell ref="E81:F81"/>
    <mergeCell ref="E82:F82"/>
    <mergeCell ref="E76:F76"/>
    <mergeCell ref="E73:F73"/>
    <mergeCell ref="E74:F74"/>
    <mergeCell ref="E75:F75"/>
    <mergeCell ref="E72:F72"/>
    <mergeCell ref="I41:J41"/>
    <mergeCell ref="E46:F46"/>
    <mergeCell ref="I58:J58"/>
    <mergeCell ref="I59:J59"/>
    <mergeCell ref="I60:J60"/>
    <mergeCell ref="F32:N32"/>
    <mergeCell ref="N19:P19"/>
    <mergeCell ref="I44:J44"/>
    <mergeCell ref="F2:I2"/>
    <mergeCell ref="F29:J29"/>
    <mergeCell ref="E39:F39"/>
    <mergeCell ref="E40:F40"/>
    <mergeCell ref="F5:N6"/>
    <mergeCell ref="O5:P5"/>
    <mergeCell ref="O6:P6"/>
    <mergeCell ref="F4:P4"/>
    <mergeCell ref="O11:P11"/>
    <mergeCell ref="O13:P13"/>
    <mergeCell ref="I42:J42"/>
    <mergeCell ref="I43:J43"/>
    <mergeCell ref="O9:P9"/>
    <mergeCell ref="O15:P15"/>
    <mergeCell ref="F11:J15"/>
    <mergeCell ref="F18:I19"/>
    <mergeCell ref="L15:N15"/>
    <mergeCell ref="I37:J37"/>
    <mergeCell ref="I39:J39"/>
    <mergeCell ref="I40:J40"/>
    <mergeCell ref="E54:F54"/>
    <mergeCell ref="E55:F55"/>
    <mergeCell ref="E56:F56"/>
    <mergeCell ref="E47:F47"/>
    <mergeCell ref="E48:F48"/>
    <mergeCell ref="E49:F49"/>
    <mergeCell ref="E50:F50"/>
    <mergeCell ref="E51:F51"/>
    <mergeCell ref="E52:F52"/>
    <mergeCell ref="E53:F53"/>
    <mergeCell ref="I47:J47"/>
    <mergeCell ref="I48:J48"/>
    <mergeCell ref="I49:J49"/>
    <mergeCell ref="I50:J50"/>
    <mergeCell ref="I51:J51"/>
    <mergeCell ref="I52:J52"/>
    <mergeCell ref="I54:J54"/>
    <mergeCell ref="I55:J55"/>
    <mergeCell ref="E43:F43"/>
    <mergeCell ref="E44:F44"/>
    <mergeCell ref="F9:K9"/>
    <mergeCell ref="I96:J96"/>
    <mergeCell ref="E97:F97"/>
    <mergeCell ref="I97:J97"/>
    <mergeCell ref="I56:J56"/>
    <mergeCell ref="E57:F57"/>
    <mergeCell ref="E58:F58"/>
    <mergeCell ref="E65:F65"/>
    <mergeCell ref="E68:F68"/>
    <mergeCell ref="E69:F69"/>
    <mergeCell ref="E70:F70"/>
    <mergeCell ref="E59:F59"/>
    <mergeCell ref="E60:F60"/>
    <mergeCell ref="E61:F61"/>
    <mergeCell ref="E62:F62"/>
    <mergeCell ref="E63:F63"/>
    <mergeCell ref="E64:F64"/>
    <mergeCell ref="E66:F66"/>
    <mergeCell ref="E67:F67"/>
    <mergeCell ref="E77:F77"/>
    <mergeCell ref="E71:F71"/>
    <mergeCell ref="I57:J57"/>
    <mergeCell ref="E45:F45"/>
    <mergeCell ref="G31:J31"/>
    <mergeCell ref="I105:J105"/>
    <mergeCell ref="E106:F106"/>
    <mergeCell ref="I106:J106"/>
    <mergeCell ref="E107:F107"/>
    <mergeCell ref="I107:J107"/>
    <mergeCell ref="E98:F98"/>
    <mergeCell ref="I98:J98"/>
    <mergeCell ref="E99:F99"/>
    <mergeCell ref="I99:J99"/>
    <mergeCell ref="E100:F100"/>
    <mergeCell ref="I100:J100"/>
    <mergeCell ref="E101:F101"/>
    <mergeCell ref="I101:J101"/>
    <mergeCell ref="E102:F102"/>
    <mergeCell ref="I102:J102"/>
    <mergeCell ref="E103:F103"/>
    <mergeCell ref="I103:J103"/>
    <mergeCell ref="E104:F104"/>
    <mergeCell ref="I118:J118"/>
    <mergeCell ref="I113:J113"/>
    <mergeCell ref="E114:F114"/>
    <mergeCell ref="I114:J114"/>
    <mergeCell ref="E115:F115"/>
    <mergeCell ref="I115:J115"/>
    <mergeCell ref="E116:F116"/>
    <mergeCell ref="I116:J116"/>
    <mergeCell ref="E117:F117"/>
    <mergeCell ref="I117:J117"/>
    <mergeCell ref="E113:F113"/>
    <mergeCell ref="E118:F118"/>
    <mergeCell ref="I108:J108"/>
    <mergeCell ref="E109:F109"/>
    <mergeCell ref="I109:J109"/>
    <mergeCell ref="E110:F110"/>
    <mergeCell ref="I110:J110"/>
    <mergeCell ref="E111:F111"/>
    <mergeCell ref="I111:J111"/>
    <mergeCell ref="E112:F112"/>
    <mergeCell ref="I112:J112"/>
    <mergeCell ref="E108:F108"/>
  </mergeCells>
  <conditionalFormatting sqref="S1:S20 V119:V1048576 S22:S33 U34:U118">
    <cfRule type="cellIs" dxfId="120" priority="6" operator="equal">
      <formula>"r"</formula>
    </cfRule>
  </conditionalFormatting>
  <conditionalFormatting sqref="T2:T20 T22:T32">
    <cfRule type="cellIs" dxfId="119" priority="5" operator="equal">
      <formula>"r"</formula>
    </cfRule>
  </conditionalFormatting>
  <conditionalFormatting sqref="T33">
    <cfRule type="cellIs" dxfId="118" priority="4" operator="equal">
      <formula>"r"</formula>
    </cfRule>
  </conditionalFormatting>
  <conditionalFormatting sqref="Q9:Q15">
    <cfRule type="cellIs" dxfId="117" priority="3" operator="equal">
      <formula>"r"</formula>
    </cfRule>
  </conditionalFormatting>
  <conditionalFormatting sqref="U2:U20 U22:U32">
    <cfRule type="cellIs" dxfId="116" priority="2" operator="equal">
      <formula>"r"</formula>
    </cfRule>
  </conditionalFormatting>
  <conditionalFormatting sqref="U33">
    <cfRule type="cellIs" dxfId="115" priority="1" operator="equal">
      <formula>"r"</formula>
    </cfRule>
  </conditionalFormatting>
  <pageMargins left="0.39" right="0.32" top="0.61" bottom="0.74803149606299213" header="0.31496062992125984" footer="0.31496062992125984"/>
  <pageSetup paperSize="9" scale="56" fitToHeight="0" orientation="portrait" r:id="rId1"/>
  <extLst>
    <ext xmlns:x14="http://schemas.microsoft.com/office/spreadsheetml/2009/9/main" uri="{CCE6A557-97BC-4b89-ADB6-D9C93CAAB3DF}">
      <x14:dataValidations xmlns:xm="http://schemas.microsoft.com/office/excel/2006/main" xWindow="915" yWindow="588" count="7">
        <x14:dataValidation type="list" allowBlank="1" showInputMessage="1" showErrorMessage="1" errorTitle="Indtastning ugyldig" error="Der kan kun indtastes de versionsnumre, der er angivet i rullelisten." promptTitle="Vælg version" prompt="Brug rullelisten til at vælge versionsnummeret for planen">
          <x14:formula1>
            <xm:f>Data!$A$4:$A$107</xm:f>
          </x14:formula1>
          <xm:sqref>O11</xm:sqref>
        </x14:dataValidation>
        <x14:dataValidation type="list" allowBlank="1" showInputMessage="1" showErrorMessage="1" errorTitle="Vælg dato fra rulleliste" error="Der kan ikke bruges andre datoformater end dem fra rullelisten. _x000a__x000a_" promptTitle="Vælg dato" prompt="Brug rullelisten til at vælge datoen for den planlagte idriftsættelse">
          <x14:formula1>
            <xm:f>Data!$D$6:$D$1115</xm:f>
          </x14:formula1>
          <xm:sqref>N24</xm:sqref>
        </x14:dataValidation>
        <x14:dataValidation type="list" allowBlank="1" showInputMessage="1" showErrorMessage="1" errorTitle="Vælg dato fra rulleliste" error="Der kan ikke bruges andre datoformater end dem fra rullelisten. _x000a__x000a_Er ibrugtagningstidspunktet længere ude i fremtiden end ca. 3 mdr. ventes med at udfylde blanketten." promptTitle="Vælg status " prompt="Brug rullelisten til at vælge, hvorvidt planen er fastlåst">
          <x14:formula1>
            <xm:f>Data!$G$13:$G$14</xm:f>
          </x14:formula1>
          <xm:sqref>O13</xm:sqref>
        </x14:dataValidation>
        <x14:dataValidation type="list" showInputMessage="1" showErrorMessage="1" errorTitle="Forkert angivelse" error="Der kan kun angives JA eller NEJ fra rullelisten" promptTitle="Vælg JA eller NEJ" prompt="Brug rullelisten til at vælge om dags dato ønskes anført i nedenstående skema">
          <x14:formula1>
            <xm:f>Data!$G$6:$G$7</xm:f>
          </x14:formula1>
          <xm:sqref>O15</xm:sqref>
        </x14:dataValidation>
        <x14:dataValidation type="list" showInputMessage="1" showErrorMessage="1" error="Der kan kun angives godkendelsestyper, som fremgår af rullelisten" promptTitle="Vælg en godkendelsestype" prompt="Vælg en af godkendelsestyperne fra rullemenuen">
          <x14:formula1>
            <xm:f>Data!$T$6:$T$26</xm:f>
          </x14:formula1>
          <xm:sqref>G40:G41 G45:G118</xm:sqref>
        </x14:dataValidation>
        <x14:dataValidation type="list" showInputMessage="1" showErrorMessage="1" error="Der kan kun angives godkendelsestyper, som fremgår af rullelisten" promptTitle="Vælg en godkendelsestype" prompt="Vælg en af godkendelsestyperne fra rullemenuen">
          <x14:formula1>
            <xm:f>Data!$T$7:$T$25</xm:f>
          </x14:formula1>
          <xm:sqref>G39 G42:G44</xm:sqref>
        </x14:dataValidation>
        <x14:dataValidation type="list" showInputMessage="1" showErrorMessage="1" errorTitle="Vælg dato fra rulleliste" error="Der kan ikke bruges andre datoformater end dem fra rullelisten. " promptTitle="Vælg dato" prompt="Brug rullelisten til at vælge datoen for den planlagte idriftsættelse">
          <x14:formula1>
            <xm:f>Data!$E$5:$E$1103</xm:f>
          </x14:formula1>
          <xm:sqref>P39:Q118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92D050"/>
    <pageSetUpPr fitToPage="1"/>
  </sheetPr>
  <dimension ref="A1:FJ3017"/>
  <sheetViews>
    <sheetView showGridLines="0" showRowColHeaders="0" zoomScale="140" zoomScaleNormal="140" workbookViewId="0">
      <pane ySplit="21" topLeftCell="A22" activePane="bottomLeft" state="frozen"/>
      <selection pane="bottomLeft" activeCell="A10" sqref="A10"/>
    </sheetView>
  </sheetViews>
  <sheetFormatPr defaultColWidth="0" defaultRowHeight="12.75" zeroHeight="1" x14ac:dyDescent="0.2"/>
  <cols>
    <col min="1" max="1" width="2.375" style="29" customWidth="1"/>
    <col min="2" max="2" width="1.5" style="53" customWidth="1"/>
    <col min="3" max="3" width="12" style="244" customWidth="1"/>
    <col min="4" max="4" width="0.875" style="245" customWidth="1"/>
    <col min="5" max="5" width="10" style="244" customWidth="1"/>
    <col min="6" max="6" width="0.875" style="37" customWidth="1"/>
    <col min="7" max="7" width="10.875" style="277" customWidth="1"/>
    <col min="8" max="8" width="0.875" style="37" customWidth="1"/>
    <col min="9" max="9" width="4.625" style="38" customWidth="1"/>
    <col min="10" max="10" width="0.875" style="39" customWidth="1"/>
    <col min="11" max="11" width="3.125" style="72" customWidth="1"/>
    <col min="12" max="12" width="0.875" style="39" customWidth="1"/>
    <col min="13" max="13" width="2" style="76" customWidth="1"/>
    <col min="14" max="14" width="0.75" style="18" customWidth="1"/>
    <col min="15" max="19" width="1.25" style="18" customWidth="1"/>
    <col min="20" max="82" width="1.25" style="2" customWidth="1"/>
    <col min="83" max="104" width="1.25" style="4" customWidth="1"/>
    <col min="105" max="113" width="1.25" style="224" customWidth="1"/>
    <col min="114" max="115" width="1.25" style="225" customWidth="1"/>
    <col min="116" max="117" width="1.125" style="254" customWidth="1"/>
    <col min="118" max="166" width="1.125" style="1" hidden="1" customWidth="1"/>
    <col min="167" max="16384" width="8.75" style="1" hidden="1"/>
  </cols>
  <sheetData>
    <row r="1" spans="1:125" s="254" customFormat="1" ht="35.25" customHeight="1" x14ac:dyDescent="0.2">
      <c r="A1" s="29"/>
      <c r="B1" s="188"/>
      <c r="C1" s="37"/>
      <c r="D1" s="36"/>
      <c r="E1" s="37"/>
      <c r="F1" s="37"/>
      <c r="G1" s="251"/>
      <c r="H1" s="37"/>
      <c r="I1" s="251"/>
      <c r="J1" s="39"/>
      <c r="K1" s="252"/>
      <c r="L1" s="39"/>
      <c r="M1" s="253"/>
      <c r="N1" s="18"/>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row>
    <row r="2" spans="1:125" ht="8.4499999999999993" customHeight="1" x14ac:dyDescent="0.2">
      <c r="C2" s="35"/>
      <c r="D2" s="36"/>
      <c r="E2" s="35"/>
      <c r="G2" s="38"/>
      <c r="AR2"/>
      <c r="AS2"/>
      <c r="AT2"/>
      <c r="AU2" s="328"/>
      <c r="AV2" s="323"/>
      <c r="AW2" s="430" t="s">
        <v>102</v>
      </c>
      <c r="AX2" s="431"/>
      <c r="AY2" s="431"/>
      <c r="AZ2" s="431"/>
      <c r="BA2" s="431"/>
      <c r="BB2" s="431"/>
      <c r="BC2" s="431"/>
      <c r="BD2" s="431"/>
      <c r="BE2" s="431"/>
      <c r="BF2" s="431"/>
      <c r="BG2" s="431"/>
      <c r="BH2" s="431"/>
      <c r="BI2" s="431"/>
      <c r="BJ2" s="431"/>
      <c r="BK2" s="431"/>
      <c r="BL2" s="431"/>
      <c r="BM2" s="431"/>
      <c r="BN2" s="431"/>
      <c r="BO2" s="431"/>
      <c r="BP2" s="431"/>
      <c r="BQ2" s="431"/>
      <c r="BR2" s="431"/>
      <c r="BS2" s="431"/>
      <c r="BT2" s="431"/>
      <c r="BU2" s="431"/>
      <c r="BV2" s="431"/>
      <c r="BW2" s="431"/>
      <c r="BX2" s="431"/>
      <c r="BY2" s="431"/>
      <c r="BZ2" s="431"/>
      <c r="CA2" s="431"/>
      <c r="CB2" s="431"/>
      <c r="CC2" s="431"/>
      <c r="CD2" s="431"/>
      <c r="CE2" s="431"/>
      <c r="CF2" s="432"/>
      <c r="CY2" s="1"/>
      <c r="CZ2" s="198"/>
      <c r="DA2" s="4"/>
      <c r="DB2" s="4"/>
      <c r="DC2" s="4"/>
      <c r="DD2" s="4"/>
      <c r="DE2" s="4"/>
      <c r="DF2" s="4"/>
      <c r="DG2" s="4"/>
      <c r="DH2" s="4"/>
      <c r="DI2" s="4"/>
      <c r="DJ2" s="3"/>
      <c r="DK2" s="3"/>
    </row>
    <row r="3" spans="1:125" ht="6" customHeight="1" x14ac:dyDescent="0.2">
      <c r="C3" s="35"/>
      <c r="D3" s="36"/>
      <c r="E3" s="35"/>
      <c r="G3" s="38"/>
      <c r="AR3"/>
      <c r="AS3"/>
      <c r="AT3"/>
      <c r="AU3" s="323"/>
      <c r="AV3" s="323"/>
      <c r="AW3" s="433"/>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5"/>
      <c r="CY3" s="198"/>
      <c r="CZ3" s="198"/>
      <c r="DA3" s="4"/>
      <c r="DB3" s="4"/>
      <c r="DC3" s="4"/>
      <c r="DD3" s="4"/>
      <c r="DE3" s="4"/>
      <c r="DF3" s="4"/>
      <c r="DG3" s="4"/>
      <c r="DH3" s="4"/>
      <c r="DI3" s="4"/>
      <c r="DJ3" s="3"/>
      <c r="DK3" s="197"/>
      <c r="DQ3" s="18"/>
      <c r="DR3" s="18"/>
      <c r="DS3" s="18"/>
      <c r="DT3" s="18"/>
      <c r="DU3" s="25"/>
    </row>
    <row r="4" spans="1:125" ht="16.149999999999999" customHeight="1" x14ac:dyDescent="0.4">
      <c r="C4" s="425" t="str">
        <f>IF(Udfyldningsark!N19="","Myndighedsgodkendelsesplan (del 2 af 2) for  [ - - - ]",IF(Udfyldningsark!N19&gt;=1,"Myndighedsgodkendelsesplan (del 2 af 2) for "&amp;Udfyldningsark!N19&amp;""))</f>
        <v>Myndighedsgodkendelsesplan (del 2 af 2) for  [ - - - ]</v>
      </c>
      <c r="D4" s="425"/>
      <c r="E4" s="425"/>
      <c r="F4" s="425"/>
      <c r="G4" s="425"/>
      <c r="H4" s="425"/>
      <c r="I4" s="425"/>
      <c r="J4" s="425"/>
      <c r="K4" s="425"/>
      <c r="L4" s="425"/>
      <c r="M4" s="425"/>
      <c r="N4" s="425"/>
      <c r="O4" s="425"/>
      <c r="P4" s="425"/>
      <c r="Q4" s="425"/>
      <c r="R4" s="425"/>
      <c r="S4" s="425"/>
      <c r="T4" s="425"/>
      <c r="U4" s="425"/>
      <c r="V4" s="425"/>
      <c r="W4" s="425"/>
      <c r="X4" s="425"/>
      <c r="Y4" s="425"/>
      <c r="Z4" s="322"/>
      <c r="AA4" s="322"/>
      <c r="AB4" s="322"/>
      <c r="AC4" s="322"/>
      <c r="AD4" s="322"/>
      <c r="AE4" s="322"/>
      <c r="AF4" s="322"/>
      <c r="AG4" s="322"/>
      <c r="AH4" s="322"/>
      <c r="AI4" s="322"/>
      <c r="AJ4" s="322"/>
      <c r="AK4" s="322"/>
      <c r="AL4" s="322"/>
      <c r="AM4" s="322"/>
      <c r="AN4" s="322"/>
      <c r="AO4" s="322"/>
      <c r="AP4" s="322"/>
      <c r="AQ4" s="322"/>
      <c r="AR4"/>
      <c r="AS4"/>
      <c r="AT4"/>
      <c r="AU4" s="323"/>
      <c r="AV4" s="323"/>
      <c r="AW4" s="436"/>
      <c r="AX4" s="437"/>
      <c r="AY4" s="437"/>
      <c r="AZ4" s="437"/>
      <c r="BA4" s="437"/>
      <c r="BB4" s="437"/>
      <c r="BC4" s="437"/>
      <c r="BD4" s="437"/>
      <c r="BE4" s="437"/>
      <c r="BF4" s="437"/>
      <c r="BG4" s="437"/>
      <c r="BH4" s="437"/>
      <c r="BI4" s="437"/>
      <c r="BJ4" s="437"/>
      <c r="BK4" s="437"/>
      <c r="BL4" s="437"/>
      <c r="BM4" s="437"/>
      <c r="BN4" s="437"/>
      <c r="BO4" s="437"/>
      <c r="BP4" s="437"/>
      <c r="BQ4" s="437"/>
      <c r="BR4" s="437"/>
      <c r="BS4" s="437"/>
      <c r="BT4" s="437"/>
      <c r="BU4" s="437"/>
      <c r="BV4" s="437"/>
      <c r="BW4" s="437"/>
      <c r="BX4" s="437"/>
      <c r="BY4" s="437"/>
      <c r="BZ4" s="437"/>
      <c r="CA4" s="437"/>
      <c r="CB4" s="437"/>
      <c r="CC4" s="437"/>
      <c r="CD4" s="437"/>
      <c r="CE4" s="437"/>
      <c r="CF4" s="438"/>
      <c r="CG4" s="319"/>
      <c r="CH4" s="319"/>
      <c r="CI4" s="319"/>
      <c r="CJ4" s="319"/>
      <c r="CK4" s="319"/>
      <c r="CL4" s="319"/>
      <c r="CM4" s="319"/>
      <c r="CN4" s="319"/>
      <c r="CO4" s="319"/>
      <c r="CP4" s="319"/>
      <c r="CQ4" s="319"/>
      <c r="CR4" s="319"/>
      <c r="CS4" s="319"/>
      <c r="CT4" s="319"/>
      <c r="CU4" s="319"/>
      <c r="CV4" s="319"/>
      <c r="CW4" s="319"/>
      <c r="CX4" s="319"/>
      <c r="CY4" s="319"/>
      <c r="DA4" s="4"/>
      <c r="DB4" s="4"/>
      <c r="DC4" s="4"/>
      <c r="DD4" s="4"/>
      <c r="DE4" s="4"/>
      <c r="DF4" s="4"/>
      <c r="DG4" s="199"/>
      <c r="DH4" s="199"/>
      <c r="DI4" s="199"/>
      <c r="DJ4" s="16"/>
      <c r="DK4" s="16"/>
      <c r="DQ4" s="30"/>
      <c r="DR4" s="30"/>
      <c r="DS4" s="30"/>
      <c r="DT4" s="30"/>
      <c r="DU4" s="25"/>
    </row>
    <row r="5" spans="1:125" ht="8.4499999999999993" customHeight="1" x14ac:dyDescent="0.2">
      <c r="C5" s="442" t="s">
        <v>63</v>
      </c>
      <c r="D5" s="442"/>
      <c r="E5" s="442"/>
      <c r="F5" s="442"/>
      <c r="G5" s="442"/>
      <c r="H5" s="442"/>
      <c r="I5" s="442"/>
      <c r="J5" s="442"/>
      <c r="K5" s="442"/>
      <c r="L5" s="442"/>
      <c r="M5" s="442"/>
      <c r="N5" s="442"/>
      <c r="O5" s="442"/>
      <c r="P5" s="442"/>
      <c r="Q5" s="442"/>
      <c r="R5" s="442"/>
      <c r="S5" s="442"/>
      <c r="T5" s="442"/>
      <c r="U5" s="442"/>
      <c r="V5" s="442"/>
      <c r="W5" s="442"/>
      <c r="X5" s="442"/>
      <c r="Y5" s="442"/>
      <c r="Z5" s="25"/>
      <c r="AA5" s="25"/>
      <c r="AB5" s="426" t="str">
        <f>IF(AK5="","",IF(AK5&gt;=1,"Versionsnummer:"))</f>
        <v/>
      </c>
      <c r="AC5" s="426"/>
      <c r="AD5" s="426"/>
      <c r="AE5" s="426"/>
      <c r="AF5" s="426"/>
      <c r="AG5" s="426"/>
      <c r="AH5" s="426"/>
      <c r="AI5" s="426"/>
      <c r="AJ5" s="426"/>
      <c r="AK5" s="429" t="str">
        <f>IF(Udfyldningsark!O11="","",IF(Udfyldningsark!O11&gt;=1,Udfyldningsark!O11))</f>
        <v/>
      </c>
      <c r="AL5" s="429"/>
      <c r="AM5" s="429"/>
      <c r="AN5" s="233"/>
      <c r="AO5" s="233"/>
      <c r="AQ5" s="323"/>
      <c r="AR5"/>
      <c r="AS5"/>
      <c r="AT5"/>
      <c r="AU5" s="329"/>
      <c r="AV5" s="323"/>
      <c r="AW5" s="419" t="s">
        <v>92</v>
      </c>
      <c r="AX5" s="420"/>
      <c r="AY5" s="420"/>
      <c r="AZ5" s="420"/>
      <c r="BA5" s="420"/>
      <c r="BB5" s="420"/>
      <c r="BC5" s="420"/>
      <c r="BD5" s="420"/>
      <c r="BE5" s="420"/>
      <c r="BF5" s="420"/>
      <c r="BG5" s="420"/>
      <c r="BH5" s="420"/>
      <c r="BI5" s="420"/>
      <c r="BJ5" s="420"/>
      <c r="BK5" s="420"/>
      <c r="BL5" s="420"/>
      <c r="BM5" s="420"/>
      <c r="BN5" s="420"/>
      <c r="BO5" s="420"/>
      <c r="BP5" s="420"/>
      <c r="BQ5" s="420"/>
      <c r="BR5" s="420"/>
      <c r="BS5" s="420"/>
      <c r="BT5" s="420"/>
      <c r="BU5" s="420"/>
      <c r="BV5" s="420"/>
      <c r="BW5" s="420"/>
      <c r="BX5" s="420"/>
      <c r="BY5" s="420"/>
      <c r="BZ5" s="420"/>
      <c r="CA5" s="420"/>
      <c r="CB5" s="420"/>
      <c r="CC5" s="420"/>
      <c r="CD5" s="420"/>
      <c r="CE5" s="420"/>
      <c r="CF5" s="421"/>
      <c r="CG5" s="325"/>
      <c r="CH5" s="325"/>
      <c r="CI5" s="325"/>
      <c r="CJ5" s="325"/>
      <c r="CK5" s="325"/>
      <c r="CL5" s="325"/>
      <c r="CM5" s="325"/>
      <c r="CN5" s="325"/>
      <c r="CO5" s="325"/>
      <c r="CP5" s="325"/>
      <c r="CQ5" s="325"/>
      <c r="CR5" s="325"/>
      <c r="CS5" s="325"/>
      <c r="CT5" s="325"/>
      <c r="CU5" s="325"/>
      <c r="CV5" s="325"/>
      <c r="CW5" s="325"/>
      <c r="CX5" s="325"/>
      <c r="CY5" s="325"/>
      <c r="DA5" s="4"/>
      <c r="DB5" s="4"/>
      <c r="DC5" s="4"/>
      <c r="DD5" s="4"/>
      <c r="DE5" s="4"/>
      <c r="DF5" s="4"/>
      <c r="DG5" s="199"/>
      <c r="DH5" s="199"/>
      <c r="DI5" s="199"/>
      <c r="DJ5" s="16"/>
      <c r="DK5" s="16"/>
      <c r="DQ5" s="32"/>
      <c r="DR5" s="32"/>
      <c r="DS5" s="32"/>
      <c r="DT5" s="32"/>
      <c r="DU5" s="32"/>
    </row>
    <row r="6" spans="1:125" ht="9.6" customHeight="1" x14ac:dyDescent="0.2">
      <c r="C6" s="442"/>
      <c r="D6" s="442"/>
      <c r="E6" s="442"/>
      <c r="F6" s="442"/>
      <c r="G6" s="442"/>
      <c r="H6" s="442"/>
      <c r="I6" s="442"/>
      <c r="J6" s="442"/>
      <c r="K6" s="442"/>
      <c r="L6" s="442"/>
      <c r="M6" s="442"/>
      <c r="N6" s="442"/>
      <c r="O6" s="442"/>
      <c r="P6" s="442"/>
      <c r="Q6" s="442"/>
      <c r="R6" s="442"/>
      <c r="S6" s="442"/>
      <c r="T6" s="442"/>
      <c r="U6" s="442"/>
      <c r="V6" s="442"/>
      <c r="W6" s="442"/>
      <c r="X6" s="442"/>
      <c r="Y6" s="442"/>
      <c r="Z6" s="25"/>
      <c r="AA6" s="25"/>
      <c r="AB6" s="427" t="s">
        <v>36</v>
      </c>
      <c r="AC6" s="427"/>
      <c r="AD6" s="427"/>
      <c r="AE6" s="427"/>
      <c r="AF6" s="427"/>
      <c r="AG6" s="427"/>
      <c r="AH6" s="427"/>
      <c r="AI6" s="427"/>
      <c r="AJ6" s="427"/>
      <c r="AK6" s="428" t="str">
        <f>IF(Udfyldningsark!O9="","      [ - - - ] ",IF(Udfyldningsark!O9&gt;=1,Udfyldningsark!O9))</f>
        <v xml:space="preserve">      [ - - - ] </v>
      </c>
      <c r="AL6" s="428"/>
      <c r="AM6" s="428"/>
      <c r="AN6" s="428"/>
      <c r="AO6" s="428"/>
      <c r="AP6" s="428"/>
      <c r="AQ6" s="324"/>
      <c r="AR6"/>
      <c r="AS6"/>
      <c r="AT6"/>
      <c r="AU6" s="326"/>
      <c r="AV6" s="324"/>
      <c r="AW6" s="439" t="s">
        <v>103</v>
      </c>
      <c r="AX6" s="440"/>
      <c r="AY6" s="440"/>
      <c r="AZ6" s="440"/>
      <c r="BA6" s="440"/>
      <c r="BB6" s="440"/>
      <c r="BC6" s="440"/>
      <c r="BD6" s="440"/>
      <c r="BE6" s="440"/>
      <c r="BF6" s="440"/>
      <c r="BG6" s="440"/>
      <c r="BH6" s="440"/>
      <c r="BI6" s="440"/>
      <c r="BJ6" s="440"/>
      <c r="BK6" s="440"/>
      <c r="BL6" s="440"/>
      <c r="BM6" s="440"/>
      <c r="BN6" s="440"/>
      <c r="BO6" s="440"/>
      <c r="BP6" s="440"/>
      <c r="BQ6" s="440"/>
      <c r="BR6" s="440"/>
      <c r="BS6" s="440"/>
      <c r="BT6" s="440"/>
      <c r="BU6" s="440"/>
      <c r="BV6" s="440"/>
      <c r="BW6" s="440"/>
      <c r="BX6" s="440"/>
      <c r="BY6" s="440"/>
      <c r="BZ6" s="440"/>
      <c r="CA6" s="440"/>
      <c r="CB6" s="440"/>
      <c r="CC6" s="440"/>
      <c r="CD6" s="440"/>
      <c r="CE6" s="440"/>
      <c r="CF6" s="441"/>
      <c r="CG6" s="325"/>
      <c r="CH6" s="325"/>
      <c r="CI6" s="325"/>
      <c r="CJ6" s="325"/>
      <c r="CK6" s="325"/>
      <c r="CL6" s="325"/>
      <c r="CM6" s="325"/>
      <c r="CN6" s="325"/>
      <c r="CO6" s="325"/>
      <c r="CP6" s="325"/>
      <c r="CQ6" s="325"/>
      <c r="CR6" s="325"/>
      <c r="CS6" s="325"/>
      <c r="CT6" s="325"/>
      <c r="CU6" s="325"/>
      <c r="CV6" s="325"/>
      <c r="CW6" s="325"/>
      <c r="CX6" s="325"/>
      <c r="CY6" s="325"/>
      <c r="DA6" s="4"/>
      <c r="DB6" s="4"/>
      <c r="DC6" s="4"/>
      <c r="DD6" s="4"/>
      <c r="DE6" s="4"/>
      <c r="DF6" s="4"/>
      <c r="DG6" s="318"/>
      <c r="DH6" s="318"/>
      <c r="DI6" s="318"/>
      <c r="DJ6" s="318"/>
      <c r="DK6" s="318"/>
      <c r="DQ6" s="31"/>
      <c r="DR6" s="31"/>
      <c r="DS6" s="31"/>
      <c r="DT6" s="31"/>
      <c r="DU6" s="31"/>
    </row>
    <row r="7" spans="1:125" ht="8.4499999999999993" customHeight="1" x14ac:dyDescent="0.2">
      <c r="C7" s="442"/>
      <c r="D7" s="442"/>
      <c r="E7" s="442"/>
      <c r="F7" s="442"/>
      <c r="G7" s="442"/>
      <c r="H7" s="442"/>
      <c r="I7" s="442"/>
      <c r="J7" s="442"/>
      <c r="K7" s="442"/>
      <c r="L7" s="442"/>
      <c r="M7" s="442"/>
      <c r="N7" s="442"/>
      <c r="O7" s="442"/>
      <c r="P7" s="442"/>
      <c r="Q7" s="442"/>
      <c r="R7" s="442"/>
      <c r="S7" s="442"/>
      <c r="T7" s="442"/>
      <c r="U7" s="442"/>
      <c r="V7" s="442"/>
      <c r="W7" s="442"/>
      <c r="X7" s="442"/>
      <c r="Y7" s="442"/>
      <c r="Z7" s="25"/>
      <c r="AA7" s="25"/>
      <c r="AB7" s="25"/>
      <c r="AC7" s="25"/>
      <c r="AD7" s="25"/>
      <c r="AE7" s="25"/>
      <c r="AF7" s="25"/>
      <c r="AG7" s="25"/>
      <c r="AH7" s="25"/>
      <c r="AI7" s="25"/>
      <c r="AJ7" s="25"/>
      <c r="AK7" s="25"/>
      <c r="AL7" s="25"/>
      <c r="AM7" s="25"/>
      <c r="AN7" s="233"/>
      <c r="AO7" s="233"/>
      <c r="AP7" s="323"/>
      <c r="AQ7" s="323"/>
      <c r="AR7"/>
      <c r="AS7"/>
      <c r="AT7"/>
      <c r="AU7" s="327"/>
      <c r="AV7" s="323"/>
      <c r="AW7" s="419" t="s">
        <v>104</v>
      </c>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c r="CA7" s="420"/>
      <c r="CB7" s="420"/>
      <c r="CC7" s="420"/>
      <c r="CD7" s="420"/>
      <c r="CE7" s="420"/>
      <c r="CF7" s="421"/>
      <c r="CG7" s="325"/>
      <c r="CH7" s="325"/>
      <c r="CI7" s="325"/>
      <c r="CJ7" s="325"/>
      <c r="CK7" s="325"/>
      <c r="CL7" s="325"/>
      <c r="CM7" s="325"/>
      <c r="CN7" s="325"/>
      <c r="CO7" s="325"/>
      <c r="CP7" s="325"/>
      <c r="CQ7" s="325"/>
      <c r="CR7" s="325"/>
      <c r="CS7" s="325"/>
      <c r="CT7" s="325"/>
      <c r="CU7" s="325"/>
      <c r="CV7" s="325"/>
      <c r="CW7" s="325"/>
      <c r="CX7" s="325"/>
      <c r="CY7" s="325"/>
      <c r="DA7" s="4"/>
      <c r="DB7" s="4"/>
      <c r="DC7" s="4"/>
      <c r="DD7" s="4"/>
      <c r="DE7" s="4"/>
      <c r="DF7" s="4"/>
      <c r="DG7" s="318"/>
      <c r="DH7" s="318"/>
      <c r="DI7" s="318"/>
      <c r="DJ7" s="318"/>
      <c r="DK7" s="318"/>
    </row>
    <row r="8" spans="1:125" ht="4.9000000000000004" customHeight="1" x14ac:dyDescent="0.2">
      <c r="C8" s="41"/>
      <c r="D8" s="41"/>
      <c r="E8" s="41"/>
      <c r="F8" s="41"/>
      <c r="G8" s="234"/>
      <c r="H8" s="41"/>
      <c r="I8" s="235"/>
      <c r="J8" s="41"/>
      <c r="K8" s="236"/>
      <c r="L8" s="41"/>
      <c r="M8" s="237"/>
      <c r="N8" s="232"/>
      <c r="O8" s="232"/>
      <c r="P8" s="232"/>
      <c r="Q8" s="232"/>
      <c r="R8" s="232"/>
      <c r="S8" s="232"/>
      <c r="T8" s="232"/>
      <c r="U8" s="232"/>
      <c r="V8" s="232"/>
      <c r="W8" s="232"/>
      <c r="X8" s="232"/>
      <c r="Y8" s="232"/>
      <c r="Z8" s="232"/>
      <c r="AA8" s="232"/>
      <c r="AB8" s="232"/>
      <c r="AC8" s="232"/>
      <c r="AD8" s="232"/>
      <c r="AE8" s="232"/>
      <c r="AF8" s="232"/>
      <c r="AG8" s="25"/>
      <c r="AH8" s="25"/>
      <c r="AI8" s="25"/>
      <c r="AJ8" s="25"/>
      <c r="AK8" s="25"/>
      <c r="AL8" s="25"/>
      <c r="AM8" s="25"/>
      <c r="AN8" s="232"/>
      <c r="AO8" s="232"/>
      <c r="AP8" s="238"/>
      <c r="AQ8" s="238"/>
      <c r="AR8"/>
      <c r="AS8"/>
      <c r="AT8"/>
      <c r="AU8" s="238" t="s">
        <v>4</v>
      </c>
      <c r="AV8" s="238"/>
      <c r="AW8" s="238"/>
      <c r="AX8" s="239"/>
      <c r="AY8" s="239"/>
      <c r="AZ8" s="239"/>
      <c r="BA8" s="239"/>
      <c r="BB8" s="239"/>
      <c r="BC8" s="239"/>
      <c r="BD8" s="239"/>
      <c r="BE8" s="239"/>
      <c r="BF8" s="239"/>
      <c r="BG8" s="51"/>
      <c r="BH8" s="51"/>
      <c r="BI8" s="52"/>
      <c r="BJ8" s="52"/>
      <c r="BK8" s="52"/>
      <c r="BL8" s="51"/>
      <c r="CE8" s="1"/>
      <c r="CF8" s="325"/>
      <c r="CG8" s="325"/>
      <c r="CH8" s="325"/>
      <c r="CI8" s="325"/>
      <c r="CJ8" s="325"/>
      <c r="CK8" s="325"/>
      <c r="CL8" s="325"/>
      <c r="CM8" s="325"/>
      <c r="CN8" s="325"/>
      <c r="CO8" s="325"/>
      <c r="CP8" s="325"/>
      <c r="CQ8" s="325"/>
      <c r="CR8" s="325"/>
      <c r="CS8" s="325"/>
      <c r="CT8" s="325"/>
      <c r="CU8" s="325"/>
      <c r="CV8" s="325"/>
      <c r="CW8" s="325"/>
      <c r="CX8" s="325"/>
      <c r="CY8" s="325"/>
      <c r="DA8" s="4"/>
      <c r="DB8" s="4"/>
      <c r="DC8" s="4"/>
      <c r="DD8" s="4"/>
      <c r="DE8" s="4"/>
      <c r="DF8" s="4"/>
      <c r="DG8" s="318"/>
      <c r="DH8" s="318"/>
      <c r="DI8" s="318"/>
      <c r="DJ8" s="318"/>
      <c r="DK8" s="318"/>
    </row>
    <row r="9" spans="1:125" s="5" customFormat="1" ht="8.4499999999999993" customHeight="1" thickBot="1" x14ac:dyDescent="0.25">
      <c r="A9" s="246"/>
      <c r="B9" s="53"/>
      <c r="C9" s="320" t="s">
        <v>90</v>
      </c>
      <c r="D9" s="41"/>
      <c r="E9" s="320" t="s">
        <v>91</v>
      </c>
      <c r="F9" s="42"/>
      <c r="G9" s="320" t="s">
        <v>96</v>
      </c>
      <c r="H9" s="42"/>
      <c r="I9" s="43"/>
      <c r="J9" s="40"/>
      <c r="K9" s="73"/>
      <c r="L9" s="40"/>
      <c r="M9" s="76"/>
      <c r="AO9" s="12"/>
      <c r="AP9" s="12"/>
      <c r="AQ9" s="12"/>
      <c r="AR9"/>
      <c r="AS9"/>
      <c r="AT9"/>
      <c r="AU9" s="330"/>
      <c r="AV9" s="12"/>
      <c r="AW9" s="422" t="s">
        <v>100</v>
      </c>
      <c r="AX9" s="42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c r="BW9" s="423"/>
      <c r="BX9" s="423"/>
      <c r="BY9" s="423"/>
      <c r="BZ9" s="423"/>
      <c r="CA9" s="423"/>
      <c r="CB9" s="423"/>
      <c r="CC9" s="423"/>
      <c r="CD9" s="423"/>
      <c r="CE9" s="423"/>
      <c r="CF9" s="424"/>
      <c r="CG9" s="325"/>
      <c r="CH9" s="325"/>
      <c r="CI9" s="325"/>
      <c r="CJ9" s="325"/>
      <c r="CK9" s="325"/>
      <c r="CL9" s="325"/>
      <c r="CM9" s="325"/>
      <c r="CN9" s="325"/>
      <c r="CO9" s="325"/>
      <c r="CP9" s="325"/>
      <c r="CQ9" s="325"/>
      <c r="CR9" s="325"/>
      <c r="CS9" s="325"/>
      <c r="CT9" s="325"/>
      <c r="CU9" s="325"/>
      <c r="CV9" s="325"/>
      <c r="CW9" s="325"/>
      <c r="CX9" s="325"/>
      <c r="CY9" s="325"/>
      <c r="CZ9" s="4"/>
      <c r="DA9" s="4"/>
      <c r="DB9" s="4"/>
      <c r="DC9" s="4"/>
      <c r="DD9" s="4"/>
      <c r="DE9" s="4"/>
      <c r="DF9" s="4"/>
      <c r="DH9" s="201"/>
      <c r="DI9" s="201"/>
      <c r="DJ9" s="201"/>
      <c r="DK9" s="201"/>
      <c r="DL9" s="12"/>
      <c r="DM9" s="12"/>
    </row>
    <row r="10" spans="1:125" s="5" customFormat="1" ht="12" thickBot="1" x14ac:dyDescent="0.25">
      <c r="A10" s="343"/>
      <c r="B10" s="53"/>
      <c r="C10" s="342"/>
      <c r="D10" s="41"/>
      <c r="E10" s="321">
        <f>MAX(Udfyldningsark!Q39:Q118)</f>
        <v>0</v>
      </c>
      <c r="F10" s="43"/>
      <c r="G10" s="321">
        <f>Udfyldningsark!N24</f>
        <v>0</v>
      </c>
      <c r="H10" s="43"/>
      <c r="L10" s="43"/>
      <c r="M10" s="43"/>
      <c r="O10" s="227"/>
      <c r="P10" s="401" t="str">
        <f ca="1">IF(AND(Udfyldningsark!$O$15=Data!$G$6,P17=TODAY()),"Dags dato →","")</f>
        <v/>
      </c>
      <c r="Q10" s="401" t="str">
        <f ca="1">IF(AND(Udfyldningsark!$O$15=Data!$G$6,Q17=TODAY()),"Dags dato →","")</f>
        <v/>
      </c>
      <c r="R10" s="401" t="str">
        <f ca="1">IF(AND(Udfyldningsark!$O$15=Data!$G$6,R17=TODAY()),"Dags dato →","")</f>
        <v/>
      </c>
      <c r="S10" s="401" t="str">
        <f ca="1">IF(AND(Udfyldningsark!$O$15=Data!$G$6,S17=TODAY()),"Dags dato →","")</f>
        <v/>
      </c>
      <c r="T10" s="401" t="str">
        <f ca="1">IF(AND(Udfyldningsark!$O$15=Data!$G$6,T17=TODAY()),"Dags dato →","")</f>
        <v/>
      </c>
      <c r="U10" s="401" t="str">
        <f ca="1">IF(AND(Udfyldningsark!$O$15=Data!$G$6,U17=TODAY()),"Dags dato →","")</f>
        <v/>
      </c>
      <c r="V10" s="401" t="str">
        <f ca="1">IF(AND(Udfyldningsark!$O$15=Data!$G$6,V17=TODAY()),"Dags dato →","")</f>
        <v/>
      </c>
      <c r="W10" s="401" t="str">
        <f ca="1">IF(AND(Udfyldningsark!$O$15=Data!$G$6,W17=TODAY()),"Dags dato →","")</f>
        <v/>
      </c>
      <c r="X10" s="401" t="str">
        <f ca="1">IF(AND(Udfyldningsark!$O$15=Data!$G$6,X17=TODAY()),"Dags dato →","")</f>
        <v/>
      </c>
      <c r="Y10" s="401" t="str">
        <f ca="1">IF(AND(Udfyldningsark!$O$15=Data!$G$6,Y17=TODAY()),"Dags dato →","")</f>
        <v/>
      </c>
      <c r="Z10" s="401" t="str">
        <f ca="1">IF(AND(Udfyldningsark!$O$15=Data!$G$6,Z17=TODAY()),"Dags dato →","")</f>
        <v/>
      </c>
      <c r="AA10" s="401" t="str">
        <f ca="1">IF(AND(Udfyldningsark!$O$15=Data!$G$6,AA17=TODAY()),"Dags dato →","")</f>
        <v/>
      </c>
      <c r="AB10" s="401" t="str">
        <f ca="1">IF(AND(Udfyldningsark!$O$15=Data!$G$6,AB17=TODAY()),"Dags dato →","")</f>
        <v/>
      </c>
      <c r="AC10" s="401" t="str">
        <f ca="1">IF(AND(Udfyldningsark!$O$15=Data!$G$6,AC17=TODAY()),"Dags dato →","")</f>
        <v/>
      </c>
      <c r="AD10" s="401" t="str">
        <f ca="1">IF(AND(Udfyldningsark!$O$15=Data!$G$6,AD17=TODAY()),"Dags dato →","")</f>
        <v/>
      </c>
      <c r="AE10" s="401" t="str">
        <f ca="1">IF(AND(Udfyldningsark!$O$15=Data!$G$6,AE17=TODAY()),"Dags dato →","")</f>
        <v/>
      </c>
      <c r="AF10" s="401" t="str">
        <f ca="1">IF(AND(Udfyldningsark!$O$15=Data!$G$6,AF17=TODAY()),"Dags dato →","")</f>
        <v/>
      </c>
      <c r="AG10" s="401" t="str">
        <f ca="1">IF(AND(Udfyldningsark!$O$15=Data!$G$6,AG17=TODAY()),"Dags dato →","")</f>
        <v/>
      </c>
      <c r="AH10" s="401" t="str">
        <f ca="1">IF(AND(Udfyldningsark!$O$15=Data!$G$6,AH17=TODAY()),"Dags dato →","")</f>
        <v/>
      </c>
      <c r="AI10" s="401" t="str">
        <f ca="1">IF(AND(Udfyldningsark!$O$15=Data!$G$6,AI17=TODAY()),"Dags dato →","")</f>
        <v/>
      </c>
      <c r="AJ10" s="401" t="str">
        <f ca="1">IF(AND(Udfyldningsark!$O$15=Data!$G$6,AJ17=TODAY()),"Dags dato →","")</f>
        <v/>
      </c>
      <c r="AK10" s="401" t="str">
        <f ca="1">IF(AND(Udfyldningsark!$O$15=Data!$G$6,AK17=TODAY()),"Dags dato →","")</f>
        <v/>
      </c>
      <c r="AL10" s="401" t="str">
        <f ca="1">IF(AND(Udfyldningsark!$O$15=Data!$G$6,AL17=TODAY()),"Dags dato →","")</f>
        <v/>
      </c>
      <c r="AM10" s="401" t="str">
        <f ca="1">IF(AND(Udfyldningsark!$O$15=Data!$G$6,AM17=TODAY()),"Dags dato →","")</f>
        <v/>
      </c>
      <c r="AN10" s="401" t="str">
        <f ca="1">IF(AND(Udfyldningsark!$O$15=Data!$G$6,AN17=TODAY()),"Dags dato →","")</f>
        <v/>
      </c>
      <c r="AO10" s="401" t="str">
        <f ca="1">IF(AND(Udfyldningsark!$O$15=Data!$G$6,AO17=TODAY()),"Dags dato →","")</f>
        <v/>
      </c>
      <c r="AP10" s="401" t="str">
        <f ca="1">IF(AND(Udfyldningsark!$O$15=Data!$G$6,AP17=TODAY()),"Dags dato →","")</f>
        <v/>
      </c>
      <c r="AQ10" s="401" t="str">
        <f ca="1">IF(AND(Udfyldningsark!$O$15=Data!$G$6,AQ17=TODAY()),"Dags dato →","")</f>
        <v/>
      </c>
      <c r="AR10" s="401" t="str">
        <f ca="1">IF(AND(Udfyldningsark!$O$15=Data!$G$6,AR17=TODAY()),"Dags dato →","")</f>
        <v/>
      </c>
      <c r="AS10" s="401" t="str">
        <f ca="1">IF(AND(Udfyldningsark!$O$15=Data!$G$6,AS17=TODAY()),"Dags dato →","")</f>
        <v/>
      </c>
      <c r="AT10" s="401" t="str">
        <f ca="1">IF(AND(Udfyldningsark!$O$15=Data!$G$6,AT17=TODAY()),"Dags dato →","")</f>
        <v/>
      </c>
      <c r="AU10" s="401" t="str">
        <f ca="1">IF(AND(Udfyldningsark!$O$15=Data!$G$6,AU17=TODAY()),"Dags dato →","")</f>
        <v/>
      </c>
      <c r="AV10" s="401" t="str">
        <f ca="1">IF(AND(Udfyldningsark!$O$15=Data!$G$6,AV17=TODAY()),"Dags dato →","")</f>
        <v/>
      </c>
      <c r="AW10" s="401" t="str">
        <f ca="1">IF(AND(Udfyldningsark!$O$15=Data!$G$6,AW17=TODAY()),"Dags dato →","")</f>
        <v/>
      </c>
      <c r="AX10" s="401" t="str">
        <f ca="1">IF(AND(Udfyldningsark!$O$15=Data!$G$6,AX17=TODAY()),"Dags dato →","")</f>
        <v/>
      </c>
      <c r="AY10" s="401" t="str">
        <f ca="1">IF(AND(Udfyldningsark!$O$15=Data!$G$6,AY17=TODAY()),"Dags dato →","")</f>
        <v/>
      </c>
      <c r="AZ10" s="401" t="str">
        <f ca="1">IF(AND(Udfyldningsark!$O$15=Data!$G$6,AZ17=TODAY()),"Dags dato →","")</f>
        <v/>
      </c>
      <c r="BA10" s="401" t="str">
        <f ca="1">IF(AND(Udfyldningsark!$O$15=Data!$G$6,BA17=TODAY()),"Dags dato →","")</f>
        <v/>
      </c>
      <c r="BB10" s="401" t="str">
        <f ca="1">IF(AND(Udfyldningsark!$O$15=Data!$G$6,BB17=TODAY()),"Dags dato →","")</f>
        <v/>
      </c>
      <c r="BC10" s="401" t="str">
        <f ca="1">IF(AND(Udfyldningsark!$O$15=Data!$G$6,BC17=TODAY()),"Dags dato →","")</f>
        <v/>
      </c>
      <c r="BD10" s="401" t="str">
        <f ca="1">IF(AND(Udfyldningsark!$O$15=Data!$G$6,BD17=TODAY()),"Dags dato →","")</f>
        <v/>
      </c>
      <c r="BE10" s="401" t="str">
        <f ca="1">IF(AND(Udfyldningsark!$O$15=Data!$G$6,BE17=TODAY()),"Dags dato →","")</f>
        <v/>
      </c>
      <c r="BF10" s="401" t="str">
        <f ca="1">IF(AND(Udfyldningsark!$O$15=Data!$G$6,BF17=TODAY()),"Dags dato →","")</f>
        <v/>
      </c>
      <c r="BG10" s="401" t="str">
        <f ca="1">IF(AND(Udfyldningsark!$O$15=Data!$G$6,BG17=TODAY()),"Dags dato →","")</f>
        <v/>
      </c>
      <c r="BH10" s="401" t="str">
        <f ca="1">IF(AND(Udfyldningsark!$O$15=Data!$G$6,BH17=TODAY()),"Dags dato →","")</f>
        <v/>
      </c>
      <c r="BI10" s="401" t="str">
        <f ca="1">IF(AND(Udfyldningsark!$O$15=Data!$G$6,BI17=TODAY()),"Dags dato →","")</f>
        <v/>
      </c>
      <c r="BJ10" s="401" t="str">
        <f ca="1">IF(AND(Udfyldningsark!$O$15=Data!$G$6,BJ17=TODAY()),"Dags dato →","")</f>
        <v/>
      </c>
      <c r="BK10" s="401" t="str">
        <f ca="1">IF(AND(Udfyldningsark!$O$15=Data!$G$6,BK17=TODAY()),"Dags dato →","")</f>
        <v/>
      </c>
      <c r="BL10" s="401" t="str">
        <f ca="1">IF(AND(Udfyldningsark!$O$15=Data!$G$6,BL17=TODAY()),"Dags dato →","")</f>
        <v/>
      </c>
      <c r="BM10" s="401" t="str">
        <f ca="1">IF(AND(Udfyldningsark!$O$15=Data!$G$6,BM17=TODAY()),"Dags dato →","")</f>
        <v/>
      </c>
      <c r="BN10" s="401" t="str">
        <f ca="1">IF(AND(Udfyldningsark!$O$15=Data!$G$6,BN17=TODAY()),"Dags dato →","")</f>
        <v/>
      </c>
      <c r="BO10" s="401" t="str">
        <f ca="1">IF(AND(Udfyldningsark!$O$15=Data!$G$6,BO17=TODAY()),"Dags dato →","")</f>
        <v/>
      </c>
      <c r="BP10" s="401" t="str">
        <f ca="1">IF(AND(Udfyldningsark!$O$15=Data!$G$6,BP17=TODAY()),"Dags dato →","")</f>
        <v/>
      </c>
      <c r="BQ10" s="401" t="str">
        <f ca="1">IF(AND(Udfyldningsark!$O$15=Data!$G$6,BQ17=TODAY()),"Dags dato →","")</f>
        <v/>
      </c>
      <c r="BR10" s="401" t="str">
        <f ca="1">IF(AND(Udfyldningsark!$O$15=Data!$G$6,BR17=TODAY()),"Dags dato →","")</f>
        <v/>
      </c>
      <c r="BS10" s="401" t="str">
        <f ca="1">IF(AND(Udfyldningsark!$O$15=Data!$G$6,BS17=TODAY()),"Dags dato →","")</f>
        <v/>
      </c>
      <c r="BT10" s="401" t="str">
        <f ca="1">IF(AND(Udfyldningsark!$O$15=Data!$G$6,BT17=TODAY()),"Dags dato →","")</f>
        <v/>
      </c>
      <c r="BU10" s="401" t="str">
        <f ca="1">IF(AND(Udfyldningsark!$O$15=Data!$G$6,BU17=TODAY()),"Dags dato →","")</f>
        <v/>
      </c>
      <c r="BV10" s="401" t="str">
        <f ca="1">IF(AND(Udfyldningsark!$O$15=Data!$G$6,BV17=TODAY()),"Dags dato →","")</f>
        <v/>
      </c>
      <c r="BW10" s="401" t="str">
        <f ca="1">IF(AND(Udfyldningsark!$O$15=Data!$G$6,BW17=TODAY()),"Dags dato →","")</f>
        <v/>
      </c>
      <c r="BX10" s="401" t="str">
        <f ca="1">IF(AND(Udfyldningsark!$O$15=Data!$G$6,BX17=TODAY()),"Dags dato →","")</f>
        <v/>
      </c>
      <c r="BY10" s="401" t="str">
        <f ca="1">IF(AND(Udfyldningsark!$O$15=Data!$G$6,BY17=TODAY()),"Dags dato →","")</f>
        <v/>
      </c>
      <c r="BZ10" s="401" t="str">
        <f ca="1">IF(AND(Udfyldningsark!$O$15=Data!$G$6,BZ17=TODAY()),"Dags dato →","")</f>
        <v/>
      </c>
      <c r="CA10" s="401" t="str">
        <f ca="1">IF(AND(Udfyldningsark!$O$15=Data!$G$6,CA17=TODAY()),"Dags dato →","")</f>
        <v/>
      </c>
      <c r="CB10" s="401" t="str">
        <f ca="1">IF(AND(Udfyldningsark!$O$15=Data!$G$6,CB17=TODAY()),"Dags dato →","")</f>
        <v/>
      </c>
      <c r="CC10" s="401" t="str">
        <f ca="1">IF(AND(Udfyldningsark!$O$15=Data!$G$6,CC17=TODAY()),"Dags dato →","")</f>
        <v/>
      </c>
      <c r="CD10" s="401" t="str">
        <f ca="1">IF(AND(Udfyldningsark!$O$15=Data!$G$6,CD17=TODAY()),"Dags dato →","")</f>
        <v/>
      </c>
      <c r="CE10" s="401" t="str">
        <f ca="1">IF(AND(Udfyldningsark!$O$15=Data!$G$6,CE17=TODAY()),"Dags dato →","")</f>
        <v/>
      </c>
      <c r="CF10" s="401" t="str">
        <f ca="1">IF(AND(Udfyldningsark!$O$15=Data!$G$6,CF17=TODAY()),"Dags dato →","")</f>
        <v/>
      </c>
      <c r="CG10" s="401" t="str">
        <f ca="1">IF(AND(Udfyldningsark!$O$15=Data!$G$6,CG17=TODAY()),"Dags dato →","")</f>
        <v/>
      </c>
      <c r="CH10" s="401" t="str">
        <f ca="1">IF(AND(Udfyldningsark!$O$15=Data!$G$6,CH17=TODAY()),"Dags dato →","")</f>
        <v/>
      </c>
      <c r="CI10" s="401" t="str">
        <f ca="1">IF(AND(Udfyldningsark!$O$15=Data!$G$6,CI17=TODAY()),"Dags dato →","")</f>
        <v/>
      </c>
      <c r="CJ10" s="401" t="str">
        <f ca="1">IF(AND(Udfyldningsark!$O$15=Data!$G$6,CJ17=TODAY()),"Dags dato →","")</f>
        <v/>
      </c>
      <c r="CK10" s="401" t="str">
        <f ca="1">IF(AND(Udfyldningsark!$O$15=Data!$G$6,CK17=TODAY()),"Dags dato →","")</f>
        <v/>
      </c>
      <c r="CL10" s="401" t="str">
        <f ca="1">IF(AND(Udfyldningsark!$O$15=Data!$G$6,CL17=TODAY()),"Dags dato →","")</f>
        <v/>
      </c>
      <c r="CM10" s="401" t="str">
        <f ca="1">IF(AND(Udfyldningsark!$O$15=Data!$G$6,CM17=TODAY()),"Dags dato →","")</f>
        <v/>
      </c>
      <c r="CN10" s="401" t="str">
        <f ca="1">IF(AND(Udfyldningsark!$O$15=Data!$G$6,CN17=TODAY()),"Dags dato →","")</f>
        <v/>
      </c>
      <c r="CO10" s="401" t="str">
        <f ca="1">IF(AND(Udfyldningsark!$O$15=Data!$G$6,CO17=TODAY()),"Dags dato →","")</f>
        <v/>
      </c>
      <c r="CP10" s="401" t="str">
        <f ca="1">IF(AND(Udfyldningsark!$O$15=Data!$G$6,CP17=TODAY()),"Dags dato →","")</f>
        <v/>
      </c>
      <c r="CQ10" s="401" t="str">
        <f ca="1">IF(AND(Udfyldningsark!$O$15=Data!$G$6,CQ17=TODAY()),"Dags dato →","")</f>
        <v/>
      </c>
      <c r="CR10" s="401" t="str">
        <f ca="1">IF(AND(Udfyldningsark!$O$15=Data!$G$6,CR17=TODAY()),"Dags dato →","")</f>
        <v/>
      </c>
      <c r="CS10" s="401" t="str">
        <f ca="1">IF(AND(Udfyldningsark!$O$15=Data!$G$6,CS17=TODAY()),"Dags dato →","")</f>
        <v/>
      </c>
      <c r="CT10" s="401" t="str">
        <f ca="1">IF(AND(Udfyldningsark!$O$15=Data!$G$6,CT17=TODAY()),"Dags dato →","")</f>
        <v/>
      </c>
      <c r="CU10" s="401" t="str">
        <f ca="1">IF(AND(Udfyldningsark!$O$15=Data!$G$6,CU17=TODAY()),"Dags dato →","")</f>
        <v/>
      </c>
      <c r="CV10" s="395" t="str">
        <f ca="1">IF(AND(Udfyldningsark!$O$15=Data!$G$6,CV17=TODAY()),"Dags dato →","")</f>
        <v/>
      </c>
      <c r="CW10" s="395" t="str">
        <f ca="1">IF(AND(Udfyldningsark!$O$15=Data!$G$6,CW17=TODAY()),"Dags dato →","")</f>
        <v/>
      </c>
      <c r="CX10" s="395" t="str">
        <f ca="1">IF(AND(Udfyldningsark!$O$15=Data!$G$6,CX17=TODAY()),"Dags dato →","")</f>
        <v/>
      </c>
      <c r="CY10" s="395" t="str">
        <f ca="1">IF(AND(Udfyldningsark!$O$15=Data!$G$6,CY17=TODAY()),"Dags dato →","")</f>
        <v/>
      </c>
      <c r="CZ10" s="395" t="str">
        <f ca="1">IF(AND(Udfyldningsark!$O$15=Data!$G$6,CZ17=TODAY()),"Dags dato →","")</f>
        <v/>
      </c>
      <c r="DA10" s="395" t="str">
        <f ca="1">IF(AND(Udfyldningsark!$O$15=Data!$G$6,DA17=TODAY()),"Dags dato →","")</f>
        <v/>
      </c>
      <c r="DB10" s="395" t="str">
        <f ca="1">IF(AND(Udfyldningsark!$O$15=Data!$G$6,DB17=TODAY()),"Dags dato →","")</f>
        <v/>
      </c>
      <c r="DC10" s="395" t="str">
        <f ca="1">IF(AND(Udfyldningsark!$O$15=Data!$G$6,DC17=TODAY()),"Dags dato →","")</f>
        <v/>
      </c>
      <c r="DD10" s="395" t="str">
        <f ca="1">IF(AND(Udfyldningsark!$O$15=Data!$G$6,DD17=TODAY()),"Dags dato →","")</f>
        <v/>
      </c>
      <c r="DE10" s="395" t="str">
        <f ca="1">IF(AND(Udfyldningsark!$O$15=Data!$G$6,DE17=TODAY()),"Dags dato →","")</f>
        <v/>
      </c>
      <c r="DF10" s="401" t="str">
        <f ca="1">IF(AND(Udfyldningsark!$O$15=Data!$G$6,DF17=TODAY()),"Dags dato →","")</f>
        <v/>
      </c>
      <c r="DG10" s="401" t="str">
        <f ca="1">IF(AND(Udfyldningsark!$O$15=Data!$G$6,DG17=TODAY()),"Dags dato →","")</f>
        <v/>
      </c>
      <c r="DH10" s="401" t="str">
        <f ca="1">IF(AND(Udfyldningsark!$O$15=Data!$G$6,DH17=TODAY()),"Dags dato →","")</f>
        <v/>
      </c>
      <c r="DI10" s="401" t="str">
        <f ca="1">IF(AND(Udfyldningsark!$O$15=Data!$G$6,DI17=TODAY()),"Dags dato →","")</f>
        <v/>
      </c>
      <c r="DJ10" s="401" t="str">
        <f ca="1">IF(AND(Udfyldningsark!$O$15=Data!$G$6,DJ17=TODAY()),"Dags dato →","")</f>
        <v/>
      </c>
      <c r="DK10" s="395"/>
      <c r="DL10" s="12"/>
      <c r="DM10" s="12"/>
    </row>
    <row r="11" spans="1:125" s="5" customFormat="1" ht="11.25" x14ac:dyDescent="0.2">
      <c r="A11" s="246"/>
      <c r="B11" s="53"/>
      <c r="C11" s="331">
        <f>IF(C10&lt;G10,C10,G10+1)</f>
        <v>1</v>
      </c>
      <c r="D11" s="332"/>
      <c r="E11" s="333">
        <f>C11</f>
        <v>1</v>
      </c>
      <c r="F11" s="43"/>
      <c r="G11" s="43"/>
      <c r="H11" s="43"/>
      <c r="I11" s="43"/>
      <c r="J11" s="43"/>
      <c r="K11" s="43"/>
      <c r="L11" s="43"/>
      <c r="M11" s="43"/>
      <c r="O11" s="227"/>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1"/>
      <c r="BA11" s="401"/>
      <c r="BB11" s="401"/>
      <c r="BC11" s="401"/>
      <c r="BD11" s="401"/>
      <c r="BE11" s="401"/>
      <c r="BF11" s="401"/>
      <c r="BG11" s="401"/>
      <c r="BH11" s="401"/>
      <c r="BI11" s="401"/>
      <c r="BJ11" s="401"/>
      <c r="BK11" s="401"/>
      <c r="BL11" s="401"/>
      <c r="BM11" s="401"/>
      <c r="BN11" s="401"/>
      <c r="BO11" s="401"/>
      <c r="BP11" s="401"/>
      <c r="BQ11" s="401"/>
      <c r="BR11" s="401"/>
      <c r="BS11" s="401"/>
      <c r="BT11" s="401"/>
      <c r="BU11" s="401"/>
      <c r="BV11" s="401"/>
      <c r="BW11" s="401"/>
      <c r="BX11" s="401"/>
      <c r="BY11" s="401"/>
      <c r="BZ11" s="401"/>
      <c r="CA11" s="401"/>
      <c r="CB11" s="401"/>
      <c r="CC11" s="401"/>
      <c r="CD11" s="401"/>
      <c r="CE11" s="401"/>
      <c r="CF11" s="401"/>
      <c r="CG11" s="401"/>
      <c r="CH11" s="401"/>
      <c r="CI11" s="401"/>
      <c r="CJ11" s="401"/>
      <c r="CK11" s="401"/>
      <c r="CL11" s="401"/>
      <c r="CM11" s="401"/>
      <c r="CN11" s="401"/>
      <c r="CO11" s="401"/>
      <c r="CP11" s="401"/>
      <c r="CQ11" s="401"/>
      <c r="CR11" s="401"/>
      <c r="CS11" s="401"/>
      <c r="CT11" s="401"/>
      <c r="CU11" s="401"/>
      <c r="CV11" s="395"/>
      <c r="CW11" s="395"/>
      <c r="CX11" s="395"/>
      <c r="CY11" s="395"/>
      <c r="CZ11" s="395"/>
      <c r="DA11" s="395"/>
      <c r="DB11" s="395"/>
      <c r="DC11" s="395"/>
      <c r="DD11" s="395"/>
      <c r="DE11" s="395"/>
      <c r="DF11" s="401"/>
      <c r="DG11" s="401"/>
      <c r="DH11" s="401"/>
      <c r="DI11" s="401"/>
      <c r="DJ11" s="401"/>
      <c r="DK11" s="395"/>
      <c r="DL11" s="12"/>
      <c r="DM11" s="12"/>
    </row>
    <row r="12" spans="1:125" s="28" customFormat="1" ht="8.25" x14ac:dyDescent="0.15">
      <c r="A12" s="247"/>
      <c r="B12" s="54"/>
      <c r="D12" s="60"/>
      <c r="N12" s="60"/>
      <c r="O12" s="19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395"/>
      <c r="CW12" s="395"/>
      <c r="CX12" s="395"/>
      <c r="CY12" s="395"/>
      <c r="CZ12" s="395"/>
      <c r="DA12" s="395"/>
      <c r="DB12" s="395"/>
      <c r="DC12" s="395"/>
      <c r="DD12" s="395"/>
      <c r="DE12" s="395"/>
      <c r="DF12" s="401"/>
      <c r="DG12" s="401"/>
      <c r="DH12" s="401"/>
      <c r="DI12" s="401"/>
      <c r="DJ12" s="401"/>
      <c r="DK12" s="395"/>
      <c r="DL12" s="247"/>
      <c r="DM12" s="247"/>
    </row>
    <row r="13" spans="1:125" s="21" customFormat="1" ht="12" customHeight="1" x14ac:dyDescent="0.2">
      <c r="A13" s="248"/>
      <c r="B13" s="22"/>
      <c r="C13" s="415" t="s">
        <v>60</v>
      </c>
      <c r="D13" s="44"/>
      <c r="E13" s="396" t="s">
        <v>56</v>
      </c>
      <c r="F13" s="397"/>
      <c r="G13" s="397"/>
      <c r="H13" s="202"/>
      <c r="I13" s="203"/>
      <c r="J13" s="203"/>
      <c r="K13" s="203"/>
      <c r="L13" s="203"/>
      <c r="M13" s="200"/>
      <c r="N13" s="34"/>
      <c r="O13" s="194"/>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c r="CT13" s="401"/>
      <c r="CU13" s="401"/>
      <c r="CV13" s="395"/>
      <c r="CW13" s="395"/>
      <c r="CX13" s="395"/>
      <c r="CY13" s="395"/>
      <c r="CZ13" s="395"/>
      <c r="DA13" s="395"/>
      <c r="DB13" s="395"/>
      <c r="DC13" s="395"/>
      <c r="DD13" s="395"/>
      <c r="DE13" s="395"/>
      <c r="DF13" s="401"/>
      <c r="DG13" s="401"/>
      <c r="DH13" s="401"/>
      <c r="DI13" s="401"/>
      <c r="DJ13" s="401"/>
      <c r="DK13" s="395"/>
      <c r="DL13" s="255"/>
      <c r="DM13" s="255"/>
    </row>
    <row r="14" spans="1:125" s="190" customFormat="1" ht="5.45" customHeight="1" x14ac:dyDescent="0.2">
      <c r="A14" s="249"/>
      <c r="B14" s="188"/>
      <c r="C14" s="416"/>
      <c r="D14" s="189"/>
      <c r="E14" s="398"/>
      <c r="F14" s="399"/>
      <c r="G14" s="399"/>
      <c r="H14" s="205"/>
      <c r="I14" s="205"/>
      <c r="J14" s="205"/>
      <c r="K14" s="205"/>
      <c r="L14" s="205"/>
      <c r="M14" s="204"/>
      <c r="N14" s="193"/>
      <c r="O14" s="194"/>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6"/>
      <c r="CW14" s="196"/>
      <c r="CX14" s="196"/>
      <c r="CY14" s="196"/>
      <c r="CZ14" s="196"/>
      <c r="DA14" s="400" t="str">
        <f t="shared" ref="DA14:DJ14" si="0">IF(COUNTIF(DA22:DA101,"X"),"x","")</f>
        <v/>
      </c>
      <c r="DB14" s="400" t="str">
        <f t="shared" si="0"/>
        <v/>
      </c>
      <c r="DC14" s="400" t="str">
        <f t="shared" si="0"/>
        <v/>
      </c>
      <c r="DD14" s="400" t="str">
        <f t="shared" si="0"/>
        <v/>
      </c>
      <c r="DE14" s="400" t="str">
        <f t="shared" si="0"/>
        <v/>
      </c>
      <c r="DF14" s="400" t="str">
        <f t="shared" si="0"/>
        <v/>
      </c>
      <c r="DG14" s="400" t="str">
        <f t="shared" si="0"/>
        <v/>
      </c>
      <c r="DH14" s="400" t="str">
        <f t="shared" si="0"/>
        <v/>
      </c>
      <c r="DI14" s="400" t="str">
        <f t="shared" si="0"/>
        <v/>
      </c>
      <c r="DJ14" s="400" t="str">
        <f t="shared" si="0"/>
        <v/>
      </c>
      <c r="DK14" s="229"/>
      <c r="DL14" s="256"/>
      <c r="DM14" s="256"/>
    </row>
    <row r="15" spans="1:125" s="190" customFormat="1" ht="4.1500000000000004" customHeight="1" x14ac:dyDescent="0.2">
      <c r="A15" s="249"/>
      <c r="B15" s="188"/>
      <c r="C15" s="416"/>
      <c r="D15" s="189"/>
      <c r="G15" s="191"/>
      <c r="K15" s="192"/>
      <c r="M15" s="84"/>
      <c r="N15" s="193"/>
      <c r="O15" s="194"/>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400"/>
      <c r="DB15" s="400"/>
      <c r="DC15" s="400"/>
      <c r="DD15" s="400"/>
      <c r="DE15" s="400"/>
      <c r="DF15" s="400"/>
      <c r="DG15" s="400"/>
      <c r="DH15" s="400"/>
      <c r="DI15" s="400"/>
      <c r="DJ15" s="400"/>
      <c r="DK15" s="228"/>
      <c r="DL15" s="256"/>
      <c r="DM15" s="256"/>
    </row>
    <row r="16" spans="1:125" s="23" customFormat="1" ht="10.15" customHeight="1" x14ac:dyDescent="0.2">
      <c r="A16" s="250"/>
      <c r="B16" s="22"/>
      <c r="C16" s="416"/>
      <c r="D16" s="58"/>
      <c r="E16" s="408" t="s">
        <v>57</v>
      </c>
      <c r="F16" s="409"/>
      <c r="G16" s="409"/>
      <c r="H16" s="409"/>
      <c r="I16" s="409"/>
      <c r="J16" s="409"/>
      <c r="K16" s="411"/>
      <c r="M16" s="84"/>
      <c r="N16" s="417">
        <v>100</v>
      </c>
      <c r="O16" s="418"/>
      <c r="P16" s="33">
        <v>99</v>
      </c>
      <c r="Q16" s="33">
        <v>98</v>
      </c>
      <c r="R16" s="33">
        <v>97</v>
      </c>
      <c r="S16" s="33">
        <v>96</v>
      </c>
      <c r="T16" s="33">
        <v>95</v>
      </c>
      <c r="U16" s="33">
        <v>94</v>
      </c>
      <c r="V16" s="33">
        <v>93</v>
      </c>
      <c r="W16" s="33">
        <v>92</v>
      </c>
      <c r="X16" s="33">
        <v>91</v>
      </c>
      <c r="Y16" s="33">
        <v>90</v>
      </c>
      <c r="Z16" s="33">
        <v>89</v>
      </c>
      <c r="AA16" s="33">
        <v>88</v>
      </c>
      <c r="AB16" s="33">
        <v>87</v>
      </c>
      <c r="AC16" s="33">
        <v>86</v>
      </c>
      <c r="AD16" s="33">
        <v>85</v>
      </c>
      <c r="AE16" s="33">
        <v>84</v>
      </c>
      <c r="AF16" s="33">
        <v>83</v>
      </c>
      <c r="AG16" s="33">
        <v>82</v>
      </c>
      <c r="AH16" s="33">
        <v>81</v>
      </c>
      <c r="AI16" s="33">
        <v>80</v>
      </c>
      <c r="AJ16" s="33">
        <v>79</v>
      </c>
      <c r="AK16" s="33">
        <v>78</v>
      </c>
      <c r="AL16" s="33">
        <v>77</v>
      </c>
      <c r="AM16" s="33">
        <v>76</v>
      </c>
      <c r="AN16" s="33">
        <v>75</v>
      </c>
      <c r="AO16" s="33">
        <v>74</v>
      </c>
      <c r="AP16" s="33">
        <v>73</v>
      </c>
      <c r="AQ16" s="33">
        <v>72</v>
      </c>
      <c r="AR16" s="33">
        <v>71</v>
      </c>
      <c r="AS16" s="33">
        <v>70</v>
      </c>
      <c r="AT16" s="33">
        <v>69</v>
      </c>
      <c r="AU16" s="33">
        <v>68</v>
      </c>
      <c r="AV16" s="33">
        <v>67</v>
      </c>
      <c r="AW16" s="33">
        <v>66</v>
      </c>
      <c r="AX16" s="33">
        <v>65</v>
      </c>
      <c r="AY16" s="33">
        <v>64</v>
      </c>
      <c r="AZ16" s="33">
        <v>63</v>
      </c>
      <c r="BA16" s="33">
        <v>62</v>
      </c>
      <c r="BB16" s="33">
        <v>61</v>
      </c>
      <c r="BC16" s="33">
        <v>60</v>
      </c>
      <c r="BD16" s="33">
        <v>59</v>
      </c>
      <c r="BE16" s="33">
        <v>58</v>
      </c>
      <c r="BF16" s="33">
        <v>57</v>
      </c>
      <c r="BG16" s="33">
        <v>56</v>
      </c>
      <c r="BH16" s="33">
        <v>55</v>
      </c>
      <c r="BI16" s="33">
        <v>54</v>
      </c>
      <c r="BJ16" s="33">
        <v>53</v>
      </c>
      <c r="BK16" s="33">
        <v>52</v>
      </c>
      <c r="BL16" s="33">
        <v>51</v>
      </c>
      <c r="BM16" s="33">
        <v>50</v>
      </c>
      <c r="BN16" s="33">
        <v>49</v>
      </c>
      <c r="BO16" s="33">
        <v>48</v>
      </c>
      <c r="BP16" s="33">
        <v>47</v>
      </c>
      <c r="BQ16" s="33">
        <v>46</v>
      </c>
      <c r="BR16" s="33">
        <v>45</v>
      </c>
      <c r="BS16" s="33">
        <v>44</v>
      </c>
      <c r="BT16" s="33">
        <v>43</v>
      </c>
      <c r="BU16" s="33">
        <v>42</v>
      </c>
      <c r="BV16" s="33">
        <v>41</v>
      </c>
      <c r="BW16" s="33">
        <v>40</v>
      </c>
      <c r="BX16" s="33">
        <v>39</v>
      </c>
      <c r="BY16" s="33">
        <v>38</v>
      </c>
      <c r="BZ16" s="33">
        <v>37</v>
      </c>
      <c r="CA16" s="33">
        <v>36</v>
      </c>
      <c r="CB16" s="33">
        <v>35</v>
      </c>
      <c r="CC16" s="33">
        <v>34</v>
      </c>
      <c r="CD16" s="33">
        <v>33</v>
      </c>
      <c r="CE16" s="33">
        <v>32</v>
      </c>
      <c r="CF16" s="33">
        <v>31</v>
      </c>
      <c r="CG16" s="33">
        <v>30</v>
      </c>
      <c r="CH16" s="33">
        <v>29</v>
      </c>
      <c r="CI16" s="33">
        <v>28</v>
      </c>
      <c r="CJ16" s="33">
        <v>27</v>
      </c>
      <c r="CK16" s="33">
        <v>26</v>
      </c>
      <c r="CL16" s="33">
        <v>25</v>
      </c>
      <c r="CM16" s="33">
        <v>24</v>
      </c>
      <c r="CN16" s="33">
        <v>23</v>
      </c>
      <c r="CO16" s="33">
        <v>22</v>
      </c>
      <c r="CP16" s="33">
        <v>21</v>
      </c>
      <c r="CQ16" s="33">
        <v>20</v>
      </c>
      <c r="CR16" s="33">
        <v>19</v>
      </c>
      <c r="CS16" s="33">
        <v>18</v>
      </c>
      <c r="CT16" s="33">
        <v>17</v>
      </c>
      <c r="CU16" s="33">
        <v>16</v>
      </c>
      <c r="CV16" s="33">
        <v>15</v>
      </c>
      <c r="CW16" s="33">
        <v>14</v>
      </c>
      <c r="CX16" s="33">
        <v>13</v>
      </c>
      <c r="CY16" s="33">
        <v>12</v>
      </c>
      <c r="CZ16" s="33">
        <v>11</v>
      </c>
      <c r="DA16" s="33">
        <v>10</v>
      </c>
      <c r="DB16" s="33">
        <v>9</v>
      </c>
      <c r="DC16" s="33">
        <v>8</v>
      </c>
      <c r="DD16" s="33">
        <v>7</v>
      </c>
      <c r="DE16" s="33">
        <v>6</v>
      </c>
      <c r="DF16" s="33">
        <v>5</v>
      </c>
      <c r="DG16" s="33">
        <v>4</v>
      </c>
      <c r="DH16" s="33">
        <v>3</v>
      </c>
      <c r="DI16" s="33">
        <v>2</v>
      </c>
      <c r="DJ16" s="33">
        <v>1</v>
      </c>
      <c r="DK16" s="61"/>
      <c r="DL16" s="257"/>
      <c r="DM16" s="257"/>
    </row>
    <row r="17" spans="1:117" s="23" customFormat="1" ht="4.1500000000000004" customHeight="1" x14ac:dyDescent="0.2">
      <c r="A17" s="250"/>
      <c r="B17" s="55"/>
      <c r="C17" s="77"/>
      <c r="D17" s="59"/>
      <c r="G17" s="74"/>
      <c r="K17" s="84"/>
      <c r="M17" s="84"/>
      <c r="N17" s="24"/>
      <c r="O17" s="402">
        <f>IF($E$11="","",IF($E$11&gt;=1,$E$11-100))</f>
        <v>-99</v>
      </c>
      <c r="P17" s="402">
        <f>IF($E$11="","",IF($E$11&gt;=1,$E$11-99))</f>
        <v>-98</v>
      </c>
      <c r="Q17" s="402">
        <f>IF($E$11="","",IF($E$11&gt;=1,$E$11-98))</f>
        <v>-97</v>
      </c>
      <c r="R17" s="402">
        <f>IF($E$11="","",IF($E$11&gt;=1,$E$11-97))</f>
        <v>-96</v>
      </c>
      <c r="S17" s="402">
        <f>IF($E$11="","",IF($E$11&gt;=1,$E$11-96))</f>
        <v>-95</v>
      </c>
      <c r="T17" s="402">
        <f>IF($E$11="","",IF($E$11&gt;=1,$E$11-95))</f>
        <v>-94</v>
      </c>
      <c r="U17" s="402">
        <f>IF($E$11="","",IF($E$11&gt;=1,$E$11-94))</f>
        <v>-93</v>
      </c>
      <c r="V17" s="402">
        <f>IF($E$11="","",IF($E$11&gt;=1,$E$11-93))</f>
        <v>-92</v>
      </c>
      <c r="W17" s="402">
        <f>IF($E$11="","",IF($E$11&gt;=1,$E$11-92))</f>
        <v>-91</v>
      </c>
      <c r="X17" s="402">
        <f>IF($E$11="","",IF($E$11&gt;=1,$E$11-91))</f>
        <v>-90</v>
      </c>
      <c r="Y17" s="402">
        <f>IF($E$11="","",IF($E$11&gt;=1,$E$11-90))</f>
        <v>-89</v>
      </c>
      <c r="Z17" s="402">
        <f>IF($E$11="","",IF($E$11&gt;=1,$E$11-89))</f>
        <v>-88</v>
      </c>
      <c r="AA17" s="402">
        <f>IF($E$11="","",IF($E$11&gt;=1,$E$11-88))</f>
        <v>-87</v>
      </c>
      <c r="AB17" s="402">
        <f>IF($E$11="","",IF($E$11&gt;=1,$E$11-87))</f>
        <v>-86</v>
      </c>
      <c r="AC17" s="402">
        <f>IF($E$11="","",IF($E$11&gt;=1,$E$11-86))</f>
        <v>-85</v>
      </c>
      <c r="AD17" s="402">
        <f>IF($E$11="","",IF($E$11&gt;=1,$E$11-85))</f>
        <v>-84</v>
      </c>
      <c r="AE17" s="402">
        <f>IF($E$11="","",IF($E$11&gt;=1,$E$11-84))</f>
        <v>-83</v>
      </c>
      <c r="AF17" s="402">
        <f>IF($E$11="","",IF($E$11&gt;=1,$E$11-83))</f>
        <v>-82</v>
      </c>
      <c r="AG17" s="402">
        <f>IF($E$11="","",IF($E$11&gt;=1,$E$11-82))</f>
        <v>-81</v>
      </c>
      <c r="AH17" s="402">
        <f>IF($E$11="","",IF($E$11&gt;=1,$E$11-81))</f>
        <v>-80</v>
      </c>
      <c r="AI17" s="402">
        <f>IF($E$11="","",IF($E$11&gt;=1,$E$11-80))</f>
        <v>-79</v>
      </c>
      <c r="AJ17" s="402">
        <f>IF($E$11="","",IF($E$11&gt;=1,$E$11-79))</f>
        <v>-78</v>
      </c>
      <c r="AK17" s="402">
        <f>IF($E$11="","",IF($E$11&gt;=1,$E$11-78))</f>
        <v>-77</v>
      </c>
      <c r="AL17" s="402">
        <f>IF($E$11="","",IF($E$11&gt;=1,$E$11-77))</f>
        <v>-76</v>
      </c>
      <c r="AM17" s="402">
        <f>IF($E$11="","",IF($E$11&gt;=1,$E$11-76))</f>
        <v>-75</v>
      </c>
      <c r="AN17" s="402">
        <f>IF($E$11="","",IF($E$11&gt;=1,$E$11-75))</f>
        <v>-74</v>
      </c>
      <c r="AO17" s="402">
        <f>IF($E$11="","",IF($E$11&gt;=1,$E$11-74))</f>
        <v>-73</v>
      </c>
      <c r="AP17" s="402">
        <f>IF($E$11="","",IF($E$11&gt;=1,$E$11-73))</f>
        <v>-72</v>
      </c>
      <c r="AQ17" s="402">
        <f>IF($E$11="","",IF($E$11&gt;=1,$E$11-72))</f>
        <v>-71</v>
      </c>
      <c r="AR17" s="402">
        <f>IF($E$11="","",IF($E$11&gt;=1,$E$11-71))</f>
        <v>-70</v>
      </c>
      <c r="AS17" s="402">
        <f>IF($E$11="","",IF($E$11&gt;=1,$E$11-70))</f>
        <v>-69</v>
      </c>
      <c r="AT17" s="402">
        <f>IF($E$11="","",IF($E$11&gt;=1,$E$11-69))</f>
        <v>-68</v>
      </c>
      <c r="AU17" s="402">
        <f>IF($E$11="","",IF($E$11&gt;=1,$E$11-68))</f>
        <v>-67</v>
      </c>
      <c r="AV17" s="402">
        <f>IF($E$11="","",IF($E$11&gt;=1,$E$11-67))</f>
        <v>-66</v>
      </c>
      <c r="AW17" s="402">
        <f>IF($E$11="","",IF($E$11&gt;=1,$E$11-66))</f>
        <v>-65</v>
      </c>
      <c r="AX17" s="402">
        <f>IF($E$11="","",IF($E$11&gt;=1,$E$11-65))</f>
        <v>-64</v>
      </c>
      <c r="AY17" s="402">
        <f>IF($E$11="","",IF($E$11&gt;=1,$E$11-64))</f>
        <v>-63</v>
      </c>
      <c r="AZ17" s="402">
        <f>IF($E$11="","",IF($E$11&gt;=1,$E$11-63))</f>
        <v>-62</v>
      </c>
      <c r="BA17" s="402">
        <f>IF($E$11="","",IF($E$11&gt;=1,$E$11-62))</f>
        <v>-61</v>
      </c>
      <c r="BB17" s="402">
        <f>IF($E$11="","",IF($E$11&gt;=1,$E$11-61))</f>
        <v>-60</v>
      </c>
      <c r="BC17" s="402">
        <f>IF($E$11="","",IF($E$11&gt;=1,$E$11-60))</f>
        <v>-59</v>
      </c>
      <c r="BD17" s="402">
        <f>IF($E$11="","",IF($E$11&gt;=1,$E$11-59))</f>
        <v>-58</v>
      </c>
      <c r="BE17" s="402">
        <f>IF($E$11="","",IF($E$11&gt;=1,$E$11-58))</f>
        <v>-57</v>
      </c>
      <c r="BF17" s="402">
        <f>IF($E$11="","",IF($E$11&gt;=1,$E$11-57))</f>
        <v>-56</v>
      </c>
      <c r="BG17" s="402">
        <f>IF($E$11="","",IF($E$11&gt;=1,$E$11-56))</f>
        <v>-55</v>
      </c>
      <c r="BH17" s="402">
        <f>IF($E$11="","",IF($E$11&gt;=1,$E$11-55))</f>
        <v>-54</v>
      </c>
      <c r="BI17" s="402">
        <f>IF($E$11="","",IF($E$11&gt;=1,$E$11-54))</f>
        <v>-53</v>
      </c>
      <c r="BJ17" s="402">
        <f>IF($E$11="","",IF($E$11&gt;=1,$E$11-53))</f>
        <v>-52</v>
      </c>
      <c r="BK17" s="402">
        <f>IF($E$11="","",IF($E$11&gt;=1,$E$11-52))</f>
        <v>-51</v>
      </c>
      <c r="BL17" s="402">
        <f>IF($E$11="","",IF($E$11&gt;=1,$E$11-51))</f>
        <v>-50</v>
      </c>
      <c r="BM17" s="402">
        <f>IF($E$11="","",IF($E$11&gt;=1,$E$11-50))</f>
        <v>-49</v>
      </c>
      <c r="BN17" s="402">
        <f>IF($E$11="","",IF($E$11&gt;=1,$E$11-49))</f>
        <v>-48</v>
      </c>
      <c r="BO17" s="402">
        <f>IF($E$11="","",IF($E$11&gt;=1,$E$11-48))</f>
        <v>-47</v>
      </c>
      <c r="BP17" s="402">
        <f>IF($E$11="","",IF($E$11&gt;=1,$E$11-47))</f>
        <v>-46</v>
      </c>
      <c r="BQ17" s="402">
        <f>IF($E$11="","",IF($E$11&gt;=1,$E$11-46))</f>
        <v>-45</v>
      </c>
      <c r="BR17" s="402">
        <f>IF($E$11="","",IF($E$11&gt;=1,$E$11-45))</f>
        <v>-44</v>
      </c>
      <c r="BS17" s="402">
        <f>IF($E$11="","",IF($E$11&gt;=1,$E$11-44))</f>
        <v>-43</v>
      </c>
      <c r="BT17" s="402">
        <f>IF($E$11="","",IF($E$11&gt;=1,$E$11-43))</f>
        <v>-42</v>
      </c>
      <c r="BU17" s="402">
        <f>IF($E$11="","",IF($E$11&gt;=1,$E$11-42))</f>
        <v>-41</v>
      </c>
      <c r="BV17" s="402">
        <f>IF($E$11="","",IF($E$11&gt;=1,$E$11-41))</f>
        <v>-40</v>
      </c>
      <c r="BW17" s="402">
        <f>IF($E$11="","",IF($E$11&gt;=1,$E$11-40))</f>
        <v>-39</v>
      </c>
      <c r="BX17" s="402">
        <f>IF($E$11="","",IF($E$11&gt;=1,$E$11-39))</f>
        <v>-38</v>
      </c>
      <c r="BY17" s="402">
        <f>IF($E$11="","",IF($E$11&gt;=1,$E$11-38))</f>
        <v>-37</v>
      </c>
      <c r="BZ17" s="402">
        <f>IF($E$11="","",IF($E$11&gt;=1,$E$11-37))</f>
        <v>-36</v>
      </c>
      <c r="CA17" s="402">
        <f>IF($E$11="","",IF($E$11&gt;=1,$E$11-36))</f>
        <v>-35</v>
      </c>
      <c r="CB17" s="402">
        <f>IF($E$11="","",IF($E$11&gt;=1,$E$11-35))</f>
        <v>-34</v>
      </c>
      <c r="CC17" s="402">
        <f>IF($E$11="","",IF($E$11&gt;=1,$E$11-34))</f>
        <v>-33</v>
      </c>
      <c r="CD17" s="402">
        <f>IF($E$11="","",IF($E$11&gt;=1,$E$11-33))</f>
        <v>-32</v>
      </c>
      <c r="CE17" s="402">
        <f>IF($E$11="","",IF($E$11&gt;=1,$E$11-32))</f>
        <v>-31</v>
      </c>
      <c r="CF17" s="402">
        <f>IF($E$11="","",IF($E$11&gt;=1,$E$11-31))</f>
        <v>-30</v>
      </c>
      <c r="CG17" s="402">
        <f>IF($E$11="","",IF($E$11&gt;=1,$E$11-30))</f>
        <v>-29</v>
      </c>
      <c r="CH17" s="402">
        <f>IF($E$11="","",IF($E$11&gt;=1,$E$11-29))</f>
        <v>-28</v>
      </c>
      <c r="CI17" s="402">
        <f>IF($E$11="","",IF($E$11&gt;=1,$E$11-28))</f>
        <v>-27</v>
      </c>
      <c r="CJ17" s="402">
        <f>IF($E$11="","",IF($E$11&gt;=1,$E$11-27))</f>
        <v>-26</v>
      </c>
      <c r="CK17" s="402">
        <f>IF($E$11="","",IF($E$11&gt;=1,$E$11-26))</f>
        <v>-25</v>
      </c>
      <c r="CL17" s="402">
        <f>IF($E$11="","",IF($E$11&gt;=1,$E$11-25))</f>
        <v>-24</v>
      </c>
      <c r="CM17" s="402">
        <f>IF($E$11="","",IF($E$11&gt;=1,$E$11-24))</f>
        <v>-23</v>
      </c>
      <c r="CN17" s="402">
        <f>IF($E$11="","",IF($E$11&gt;=1,$E$11-23))</f>
        <v>-22</v>
      </c>
      <c r="CO17" s="402">
        <f>IF($E$11="","",IF($E$11&gt;=1,$E$11-22))</f>
        <v>-21</v>
      </c>
      <c r="CP17" s="402">
        <f>IF($E$11="","",IF($E$11&gt;=1,$E$11-21))</f>
        <v>-20</v>
      </c>
      <c r="CQ17" s="402">
        <f>IF($E$11="","",IF($E$11&gt;=1,$E$11-20))</f>
        <v>-19</v>
      </c>
      <c r="CR17" s="402">
        <f>IF($E$11="","",IF($E$11&gt;=1,$E$11-19))</f>
        <v>-18</v>
      </c>
      <c r="CS17" s="402">
        <f>IF($E$11="","",IF($E$11&gt;=1,$E$11-18))</f>
        <v>-17</v>
      </c>
      <c r="CT17" s="402">
        <f>IF($E$11="","",IF($E$11&gt;=1,$E$11-17))</f>
        <v>-16</v>
      </c>
      <c r="CU17" s="402">
        <f>IF($E$11="","",IF($E$11&gt;=1,$E$11-16))</f>
        <v>-15</v>
      </c>
      <c r="CV17" s="402">
        <f>IF($E$11="","",IF($E$11&gt;=1,$E$11-15))</f>
        <v>-14</v>
      </c>
      <c r="CW17" s="402">
        <f>IF($E$11="","",IF($E$11&gt;=1,$E$11-14))</f>
        <v>-13</v>
      </c>
      <c r="CX17" s="402">
        <f>IF($E$11="","",IF($E$11&gt;=1,$E$11-13))</f>
        <v>-12</v>
      </c>
      <c r="CY17" s="402">
        <f>IF($E$11="","",IF($E$11&gt;=1,$E$11-12))</f>
        <v>-11</v>
      </c>
      <c r="CZ17" s="402">
        <f>IF($E$11="","",IF($E$11&gt;=1,$E$11-11))</f>
        <v>-10</v>
      </c>
      <c r="DA17" s="402">
        <f>IF($E$11="","",IF($E$11&gt;=1,$E$11-10))</f>
        <v>-9</v>
      </c>
      <c r="DB17" s="402">
        <f>IF($E$11="","",IF($E$11&gt;=1,$E$11-9))</f>
        <v>-8</v>
      </c>
      <c r="DC17" s="402">
        <f>IF($E$11="","",IF($E$11&gt;=1,$E$11-8))</f>
        <v>-7</v>
      </c>
      <c r="DD17" s="402">
        <f>IF($E$11="","",IF($E$11&gt;=1,$E$11-7))</f>
        <v>-6</v>
      </c>
      <c r="DE17" s="402">
        <f>IF($E$11="","",IF($E$11&gt;=1,$E$11-6))</f>
        <v>-5</v>
      </c>
      <c r="DF17" s="402">
        <f>IF($E$11="","",IF($E$11&gt;=1,$E$11-5))</f>
        <v>-4</v>
      </c>
      <c r="DG17" s="402">
        <f>IF($E$11="","",IF($E$11&gt;=1,$E$11-4))</f>
        <v>-3</v>
      </c>
      <c r="DH17" s="402">
        <f>IF($E$11="","",IF($E$11&gt;=1,$E$11-3))</f>
        <v>-2</v>
      </c>
      <c r="DI17" s="402">
        <f>IF($E$11="","",IF($E$11&gt;=1,$E$11-2))</f>
        <v>-1</v>
      </c>
      <c r="DJ17" s="402">
        <f>IF($E$11="","",IF($E$11&gt;=1,$E$11-1))</f>
        <v>0</v>
      </c>
      <c r="DK17" s="402">
        <f>IF($E$11="","",IF($E$11&gt;=1,$E$11))</f>
        <v>1</v>
      </c>
      <c r="DL17" s="257"/>
      <c r="DM17" s="257"/>
    </row>
    <row r="18" spans="1:117" s="23" customFormat="1" ht="12.6" customHeight="1" x14ac:dyDescent="0.2">
      <c r="A18" s="250"/>
      <c r="B18" s="55"/>
      <c r="C18" s="77"/>
      <c r="D18" s="59"/>
      <c r="E18" s="408" t="s">
        <v>40</v>
      </c>
      <c r="F18" s="409"/>
      <c r="G18" s="410"/>
      <c r="H18" s="410"/>
      <c r="I18" s="411"/>
      <c r="K18" s="84"/>
      <c r="L18" s="69"/>
      <c r="M18" s="84"/>
      <c r="N18" s="24"/>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c r="BT18" s="403"/>
      <c r="BU18" s="403"/>
      <c r="BV18" s="403"/>
      <c r="BW18" s="403"/>
      <c r="BX18" s="403"/>
      <c r="BY18" s="403"/>
      <c r="BZ18" s="403"/>
      <c r="CA18" s="403"/>
      <c r="CB18" s="403"/>
      <c r="CC18" s="403"/>
      <c r="CD18" s="403"/>
      <c r="CE18" s="403"/>
      <c r="CF18" s="403"/>
      <c r="CG18" s="403"/>
      <c r="CH18" s="403"/>
      <c r="CI18" s="403"/>
      <c r="CJ18" s="403"/>
      <c r="CK18" s="403"/>
      <c r="CL18" s="403"/>
      <c r="CM18" s="403"/>
      <c r="CN18" s="403"/>
      <c r="CO18" s="403"/>
      <c r="CP18" s="403"/>
      <c r="CQ18" s="403"/>
      <c r="CR18" s="403"/>
      <c r="CS18" s="403"/>
      <c r="CT18" s="403"/>
      <c r="CU18" s="403"/>
      <c r="CV18" s="403"/>
      <c r="CW18" s="403"/>
      <c r="CX18" s="403"/>
      <c r="CY18" s="403"/>
      <c r="CZ18" s="403"/>
      <c r="DA18" s="403"/>
      <c r="DB18" s="403"/>
      <c r="DC18" s="403"/>
      <c r="DD18" s="403"/>
      <c r="DE18" s="403"/>
      <c r="DF18" s="403"/>
      <c r="DG18" s="403"/>
      <c r="DH18" s="403"/>
      <c r="DI18" s="403"/>
      <c r="DJ18" s="403"/>
      <c r="DK18" s="403"/>
      <c r="DL18" s="257"/>
      <c r="DM18" s="257"/>
    </row>
    <row r="19" spans="1:117" s="23" customFormat="1" ht="4.1500000000000004" customHeight="1" x14ac:dyDescent="0.2">
      <c r="A19" s="250"/>
      <c r="B19" s="55"/>
      <c r="C19" s="77"/>
      <c r="D19" s="59"/>
      <c r="E19" s="70"/>
      <c r="F19" s="70"/>
      <c r="G19" s="75"/>
      <c r="H19" s="71"/>
      <c r="I19" s="83"/>
      <c r="J19" s="69"/>
      <c r="K19" s="84"/>
      <c r="L19" s="69"/>
      <c r="M19" s="84"/>
      <c r="N19" s="24"/>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c r="BB19" s="403"/>
      <c r="BC19" s="403"/>
      <c r="BD19" s="403"/>
      <c r="BE19" s="403"/>
      <c r="BF19" s="403"/>
      <c r="BG19" s="403"/>
      <c r="BH19" s="403"/>
      <c r="BI19" s="403"/>
      <c r="BJ19" s="403"/>
      <c r="BK19" s="403"/>
      <c r="BL19" s="403"/>
      <c r="BM19" s="403"/>
      <c r="BN19" s="403"/>
      <c r="BO19" s="403"/>
      <c r="BP19" s="403"/>
      <c r="BQ19" s="403"/>
      <c r="BR19" s="403"/>
      <c r="BS19" s="403"/>
      <c r="BT19" s="403"/>
      <c r="BU19" s="403"/>
      <c r="BV19" s="403"/>
      <c r="BW19" s="403"/>
      <c r="BX19" s="403"/>
      <c r="BY19" s="403"/>
      <c r="BZ19" s="403"/>
      <c r="CA19" s="403"/>
      <c r="CB19" s="403"/>
      <c r="CC19" s="403"/>
      <c r="CD19" s="403"/>
      <c r="CE19" s="403"/>
      <c r="CF19" s="403"/>
      <c r="CG19" s="403"/>
      <c r="CH19" s="403"/>
      <c r="CI19" s="403"/>
      <c r="CJ19" s="403"/>
      <c r="CK19" s="403"/>
      <c r="CL19" s="403"/>
      <c r="CM19" s="403"/>
      <c r="CN19" s="403"/>
      <c r="CO19" s="403"/>
      <c r="CP19" s="403"/>
      <c r="CQ19" s="403"/>
      <c r="CR19" s="403"/>
      <c r="CS19" s="403"/>
      <c r="CT19" s="403"/>
      <c r="CU19" s="403"/>
      <c r="CV19" s="403"/>
      <c r="CW19" s="403"/>
      <c r="CX19" s="403"/>
      <c r="CY19" s="403"/>
      <c r="CZ19" s="403"/>
      <c r="DA19" s="403"/>
      <c r="DB19" s="403"/>
      <c r="DC19" s="403"/>
      <c r="DD19" s="403"/>
      <c r="DE19" s="403"/>
      <c r="DF19" s="403"/>
      <c r="DG19" s="403"/>
      <c r="DH19" s="403"/>
      <c r="DI19" s="403"/>
      <c r="DJ19" s="403"/>
      <c r="DK19" s="403"/>
      <c r="DL19" s="257"/>
      <c r="DM19" s="257"/>
    </row>
    <row r="20" spans="1:117" s="23" customFormat="1" ht="12.6" customHeight="1" x14ac:dyDescent="0.2">
      <c r="A20" s="250"/>
      <c r="B20" s="55"/>
      <c r="C20" s="77"/>
      <c r="D20" s="59"/>
      <c r="E20" s="79" t="s">
        <v>41</v>
      </c>
      <c r="F20" s="81"/>
      <c r="G20" s="80"/>
      <c r="I20" s="83"/>
      <c r="J20" s="69"/>
      <c r="K20" s="84"/>
      <c r="L20" s="69"/>
      <c r="M20" s="84"/>
      <c r="N20" s="2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4"/>
      <c r="BJ20" s="404"/>
      <c r="BK20" s="404"/>
      <c r="BL20" s="404"/>
      <c r="BM20" s="404"/>
      <c r="BN20" s="404"/>
      <c r="BO20" s="404"/>
      <c r="BP20" s="404"/>
      <c r="BQ20" s="404"/>
      <c r="BR20" s="404"/>
      <c r="BS20" s="404"/>
      <c r="BT20" s="404"/>
      <c r="BU20" s="404"/>
      <c r="BV20" s="404"/>
      <c r="BW20" s="404"/>
      <c r="BX20" s="404"/>
      <c r="BY20" s="404"/>
      <c r="BZ20" s="404"/>
      <c r="CA20" s="404"/>
      <c r="CB20" s="404"/>
      <c r="CC20" s="404"/>
      <c r="CD20" s="404"/>
      <c r="CE20" s="404"/>
      <c r="CF20" s="404"/>
      <c r="CG20" s="404"/>
      <c r="CH20" s="404"/>
      <c r="CI20" s="404"/>
      <c r="CJ20" s="404"/>
      <c r="CK20" s="404"/>
      <c r="CL20" s="404"/>
      <c r="CM20" s="404"/>
      <c r="CN20" s="404"/>
      <c r="CO20" s="404"/>
      <c r="CP20" s="404"/>
      <c r="CQ20" s="404"/>
      <c r="CR20" s="404"/>
      <c r="CS20" s="404"/>
      <c r="CT20" s="404"/>
      <c r="CU20" s="404"/>
      <c r="CV20" s="404"/>
      <c r="CW20" s="404"/>
      <c r="CX20" s="404"/>
      <c r="CY20" s="404"/>
      <c r="CZ20" s="404"/>
      <c r="DA20" s="404"/>
      <c r="DB20" s="404"/>
      <c r="DC20" s="404"/>
      <c r="DD20" s="404"/>
      <c r="DE20" s="404"/>
      <c r="DF20" s="404"/>
      <c r="DG20" s="404"/>
      <c r="DH20" s="404"/>
      <c r="DI20" s="404"/>
      <c r="DJ20" s="404"/>
      <c r="DK20" s="404"/>
      <c r="DL20" s="257"/>
      <c r="DM20" s="257"/>
    </row>
    <row r="21" spans="1:117" ht="4.1500000000000004" customHeight="1" x14ac:dyDescent="0.2">
      <c r="B21" s="56"/>
      <c r="C21" s="78"/>
      <c r="D21" s="45"/>
      <c r="E21" s="46"/>
      <c r="F21" s="68"/>
      <c r="G21" s="82"/>
      <c r="H21" s="57"/>
      <c r="I21" s="82"/>
      <c r="J21" s="47"/>
      <c r="K21" s="85"/>
      <c r="L21" s="47"/>
      <c r="M21" s="86"/>
      <c r="N21" s="19"/>
      <c r="O21" s="26"/>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row>
    <row r="22" spans="1:117" ht="8.4499999999999993" customHeight="1" x14ac:dyDescent="0.2">
      <c r="B22" s="56" t="str">
        <f>IF(Udfyldningsark!C39=1,Udfyldningsark!E39,"")</f>
        <v/>
      </c>
      <c r="C22" s="412" t="str">
        <f>IF(Udfyldningsark!I39="","",IF(Udfyldningsark!I39&gt;=1,Udfyldningsark!I39))</f>
        <v/>
      </c>
      <c r="D22" s="413"/>
      <c r="E22" s="414"/>
      <c r="F22" s="48"/>
      <c r="G22" s="275" t="str">
        <f>IF(Udfyldningsark!L39="","",IF(Udfyldningsark!L39&gt;=1,Udfyldningsark!L39))</f>
        <v/>
      </c>
      <c r="H22" s="48"/>
      <c r="I22" s="87" t="str">
        <f>IF(Udfyldningsark!P39="","",IF(Udfyldningsark!P39&gt;=1,Udfyldningsark!P39))</f>
        <v/>
      </c>
      <c r="J22" s="49"/>
      <c r="K22" s="88" t="str">
        <f>IF(Udfyldningsark!G39="","",IF(Udfyldningsark!G39=Data!$T$7,Data!$U$7,IF(Udfyldningsark!G39=Data!$T$8,Data!$U$8,IF(Udfyldningsark!G39=Data!$T$9,Data!$U$9,IF(Udfyldningsark!G39=Data!$T$10,Data!$U$10,IF(Udfyldningsark!G39=Data!$T$11,Data!$U$11,IF(Udfyldningsark!G39=Data!$T$12,Data!$U$12,IF(Udfyldningsark!G39=Data!$T$13,Data!$U$13,IF(Udfyldningsark!G39=Data!$T$14,Data!$U$14,IF(Udfyldningsark!G39=Data!$T$15,Data!$U$15,IF(Udfyldningsark!G39=Data!$T$16,Data!$U$16,IF(Udfyldningsark!G39=Data!$T$17,Data!$U$17,IF(Udfyldningsark!G39=Data!$T$18,Data!$U$18,IF(Udfyldningsark!G39=Data!$T$19,Data!$U$19,IF(Udfyldningsark!G39=Data!$T$20,Data!$U$20,IF(Udfyldningsark!G39=Data!$T$21,Data!$U$21,IF(Udfyldningsark!G39=Data!$T$22,Data!$U$22,IF(Udfyldningsark!G39=Data!$T$23,Data!$U$23,IF(Udfyldningsark!G39=Data!$T$24,Data!$U$24,IF(Udfyldningsark!G39=Data!$T$25,Data!$U$25,IF(Udfyldningsark!G39=Data!$T$26,Data!$U$26,IF(Udfyldningsark!G39=Data!$T$27,Data!$U$27))))))))))))))))))))))</f>
        <v/>
      </c>
      <c r="L22" s="49"/>
      <c r="M22" s="88" t="str">
        <f>IF(Udfyldningsark!G39="","",IF(Udfyldningsark!G39=Data!$T$7,Data!$V$7,IF(Udfyldningsark!G39=Data!$T$8,Data!$V$8,IF(Udfyldningsark!G39=Data!$T$9,Data!$V$9,IF(Udfyldningsark!G39=Data!$T$10,Data!$V$10,IF(Udfyldningsark!G39=Data!$T$11,Data!$V$11,IF(Udfyldningsark!G39=Data!$T$12,Data!$V$12,IF(Udfyldningsark!G39=Data!$T$13,Data!$V$13,IF(Udfyldningsark!G39=Data!$T$14,Data!$V$14,IF(Udfyldningsark!G39=Data!$T$15,Data!$V$15,IF(Udfyldningsark!G39=Data!$T$16,Data!$V$16,IF(Udfyldningsark!G39=Data!$T$17,Data!$V$17,IF(Udfyldningsark!G39=Data!$T$18,Data!$V$18,IF(Udfyldningsark!G39=Data!$T$19,Data!$V$19,IF(Udfyldningsark!G39=Data!$T$20,Data!$V$20,IF(Udfyldningsark!G39=Data!$T$21,Data!$V$21,IF(Udfyldningsark!G39=Data!$T$22,Data!$V$22,IF(Udfyldningsark!G39=Data!$T$23,Data!$V$23,IF(Udfyldningsark!G39=Data!$T$24,Data!$V$24,IF(Udfyldningsark!G39=Data!$T$25,Data!$V$25,IF(Udfyldningsark!G39=Data!$T$26,Data!$V$26,IF(Udfyldningsark!G39=Data!$T$27,Data!$V$27,))))))))))))))))))))))</f>
        <v/>
      </c>
      <c r="N22" s="20"/>
      <c r="O22" s="226" t="str">
        <f>IF(Udfyldningsark!$T39="","",
IF(O$17=Udfyldningsark!$Q39,"s",
IF(O$17=Udfyldningsark!$T39,"b",
IF(O$17&lt;Udfyldningsark!$P39,"",
IF(Udfyldningsark!$T39&lt;Udfyldningsark!$Q39-10,IF(O$17&lt;Udfyldningsark!$T39,"g",""),
IF(Udfyldningsark!$T39&lt;Udfyldningsark!$Q39,     IF(O$17&lt;Udfyldningsark!$Q39-10,"g",     IF(O$17&lt;Udfyldningsark!$T39,"gu",        "")),
IF(O$17&lt;Udfyldningsark!$Q39, IF(O$17&lt;Udfyldningsark!$Q39-10,"g","gu"),
IF(O$17&lt;Udfyldningsark!$T39,"r",""
))))))))</f>
        <v/>
      </c>
      <c r="P22" s="226" t="str">
        <f>IF(Udfyldningsark!$T39="","",
IF(P$17=Udfyldningsark!$Q39,"s",
IF(P$17=Udfyldningsark!$T39,"b",
IF(P$17&lt;Udfyldningsark!$P39,"",
IF(Udfyldningsark!$T39&lt;Udfyldningsark!$Q39-10,IF(P$17&lt;Udfyldningsark!$T39,"g",""),
IF(Udfyldningsark!$T39&lt;Udfyldningsark!$Q39,     IF(P$17&lt;Udfyldningsark!$Q39-10,"g",     IF(P$17&lt;Udfyldningsark!$T39,"gu",        "")),
IF(P$17&lt;Udfyldningsark!$Q39, IF(P$17&lt;Udfyldningsark!$Q39-10,"g","gu"),
IF(P$17&lt;Udfyldningsark!$T39,"r",""
))))))))</f>
        <v/>
      </c>
      <c r="Q22" s="226" t="str">
        <f>IF(Udfyldningsark!$T39="","",
IF(Q$17=Udfyldningsark!$Q39,"s",
IF(Q$17=Udfyldningsark!$T39,"b",
IF(Q$17&lt;Udfyldningsark!$P39,"",
IF(Udfyldningsark!$T39&lt;Udfyldningsark!$Q39-10,IF(Q$17&lt;Udfyldningsark!$T39,"g",""),
IF(Udfyldningsark!$T39&lt;Udfyldningsark!$Q39,     IF(Q$17&lt;Udfyldningsark!$Q39-10,"g",     IF(Q$17&lt;Udfyldningsark!$T39,"gu",        "")),
IF(Q$17&lt;Udfyldningsark!$Q39, IF(Q$17&lt;Udfyldningsark!$Q39-10,"g","gu"),
IF(Q$17&lt;Udfyldningsark!$T39,"r",""
))))))))</f>
        <v/>
      </c>
      <c r="R22" s="226" t="str">
        <f>IF(Udfyldningsark!$T39="","",
IF(R$17=Udfyldningsark!$Q39,"s",
IF(R$17=Udfyldningsark!$T39,"b",
IF(R$17&lt;Udfyldningsark!$P39,"",
IF(Udfyldningsark!$T39&lt;Udfyldningsark!$Q39-10,IF(R$17&lt;Udfyldningsark!$T39,"g",""),
IF(Udfyldningsark!$T39&lt;Udfyldningsark!$Q39,     IF(R$17&lt;Udfyldningsark!$Q39-10,"g",     IF(R$17&lt;Udfyldningsark!$T39,"gu",        "")),
IF(R$17&lt;Udfyldningsark!$Q39, IF(R$17&lt;Udfyldningsark!$Q39-10,"g","gu"),
IF(R$17&lt;Udfyldningsark!$T39,"r",""
))))))))</f>
        <v/>
      </c>
      <c r="S22" s="226" t="str">
        <f>IF(Udfyldningsark!$T39="","",
IF(S$17=Udfyldningsark!$Q39,"s",
IF(S$17=Udfyldningsark!$T39,"b",
IF(S$17&lt;Udfyldningsark!$P39,"",
IF(Udfyldningsark!$T39&lt;Udfyldningsark!$Q39-10,IF(S$17&lt;Udfyldningsark!$T39,"g",""),
IF(Udfyldningsark!$T39&lt;Udfyldningsark!$Q39,     IF(S$17&lt;Udfyldningsark!$Q39-10,"g",     IF(S$17&lt;Udfyldningsark!$T39,"gu",        "")),
IF(S$17&lt;Udfyldningsark!$Q39, IF(S$17&lt;Udfyldningsark!$Q39-10,"g","gu"),
IF(S$17&lt;Udfyldningsark!$T39,"r",""
))))))))</f>
        <v/>
      </c>
      <c r="T22" s="226" t="str">
        <f>IF(Udfyldningsark!$T39="","",
IF(T$17=Udfyldningsark!$Q39,"s",
IF(T$17=Udfyldningsark!$T39,"b",
IF(T$17&lt;Udfyldningsark!$P39,"",
IF(Udfyldningsark!$T39&lt;Udfyldningsark!$Q39-10,IF(T$17&lt;Udfyldningsark!$T39,"g",""),
IF(Udfyldningsark!$T39&lt;Udfyldningsark!$Q39,     IF(T$17&lt;Udfyldningsark!$Q39-10,"g",     IF(T$17&lt;Udfyldningsark!$T39,"gu",        "")),
IF(T$17&lt;Udfyldningsark!$Q39, IF(T$17&lt;Udfyldningsark!$Q39-10,"g","gu"),
IF(T$17&lt;Udfyldningsark!$T39,"r",""
))))))))</f>
        <v/>
      </c>
      <c r="U22" s="226" t="str">
        <f>IF(Udfyldningsark!$T39="","",
IF(U$17=Udfyldningsark!$Q39,"s",
IF(U$17=Udfyldningsark!$T39,"b",
IF(U$17&lt;Udfyldningsark!$P39,"",
IF(Udfyldningsark!$T39&lt;Udfyldningsark!$Q39-10,IF(U$17&lt;Udfyldningsark!$T39,"g",""),
IF(Udfyldningsark!$T39&lt;Udfyldningsark!$Q39,     IF(U$17&lt;Udfyldningsark!$Q39-10,"g",     IF(U$17&lt;Udfyldningsark!$T39,"gu",        "")),
IF(U$17&lt;Udfyldningsark!$Q39, IF(U$17&lt;Udfyldningsark!$Q39-10,"g","gu"),
IF(U$17&lt;Udfyldningsark!$T39,"r",""
))))))))</f>
        <v/>
      </c>
      <c r="V22" s="226" t="str">
        <f>IF(Udfyldningsark!$T39="","",
IF(V$17=Udfyldningsark!$Q39,"s",
IF(V$17=Udfyldningsark!$T39,"b",
IF(V$17&lt;Udfyldningsark!$P39,"",
IF(Udfyldningsark!$T39&lt;Udfyldningsark!$Q39-10,IF(V$17&lt;Udfyldningsark!$T39,"g",""),
IF(Udfyldningsark!$T39&lt;Udfyldningsark!$Q39,     IF(V$17&lt;Udfyldningsark!$Q39-10,"g",     IF(V$17&lt;Udfyldningsark!$T39,"gu",        "")),
IF(V$17&lt;Udfyldningsark!$Q39, IF(V$17&lt;Udfyldningsark!$Q39-10,"g","gu"),
IF(V$17&lt;Udfyldningsark!$T39,"r",""
))))))))</f>
        <v/>
      </c>
      <c r="W22" s="226" t="str">
        <f>IF(Udfyldningsark!$T39="","",
IF(W$17=Udfyldningsark!$Q39,"s",
IF(W$17=Udfyldningsark!$T39,"b",
IF(W$17&lt;Udfyldningsark!$P39,"",
IF(Udfyldningsark!$T39&lt;Udfyldningsark!$Q39-10,IF(W$17&lt;Udfyldningsark!$T39,"g",""),
IF(Udfyldningsark!$T39&lt;Udfyldningsark!$Q39,     IF(W$17&lt;Udfyldningsark!$Q39-10,"g",     IF(W$17&lt;Udfyldningsark!$T39,"gu",        "")),
IF(W$17&lt;Udfyldningsark!$Q39, IF(W$17&lt;Udfyldningsark!$Q39-10,"g","gu"),
IF(W$17&lt;Udfyldningsark!$T39,"r",""
))))))))</f>
        <v/>
      </c>
      <c r="X22" s="226" t="str">
        <f>IF(Udfyldningsark!$T39="","",
IF(X$17=Udfyldningsark!$Q39,"s",
IF(X$17=Udfyldningsark!$T39,"b",
IF(X$17&lt;Udfyldningsark!$P39,"",
IF(Udfyldningsark!$T39&lt;Udfyldningsark!$Q39-10,IF(X$17&lt;Udfyldningsark!$T39,"g",""),
IF(Udfyldningsark!$T39&lt;Udfyldningsark!$Q39,     IF(X$17&lt;Udfyldningsark!$Q39-10,"g",     IF(X$17&lt;Udfyldningsark!$T39,"gu",        "")),
IF(X$17&lt;Udfyldningsark!$Q39, IF(X$17&lt;Udfyldningsark!$Q39-10,"g","gu"),
IF(X$17&lt;Udfyldningsark!$T39,"r",""
))))))))</f>
        <v/>
      </c>
      <c r="Y22" s="226" t="str">
        <f>IF(Udfyldningsark!$T39="","",
IF(Y$17=Udfyldningsark!$Q39,"s",
IF(Y$17=Udfyldningsark!$T39,"b",
IF(Y$17&lt;Udfyldningsark!$P39,"",
IF(Udfyldningsark!$T39&lt;Udfyldningsark!$Q39-10,IF(Y$17&lt;Udfyldningsark!$T39,"g",""),
IF(Udfyldningsark!$T39&lt;Udfyldningsark!$Q39,     IF(Y$17&lt;Udfyldningsark!$Q39-10,"g",     IF(Y$17&lt;Udfyldningsark!$T39,"gu",        "")),
IF(Y$17&lt;Udfyldningsark!$Q39, IF(Y$17&lt;Udfyldningsark!$Q39-10,"g","gu"),
IF(Y$17&lt;Udfyldningsark!$T39,"r",""
))))))))</f>
        <v/>
      </c>
      <c r="Z22" s="226" t="str">
        <f>IF(Udfyldningsark!$T39="","",
IF(Z$17=Udfyldningsark!$Q39,"s",
IF(Z$17=Udfyldningsark!$T39,"b",
IF(Z$17&lt;Udfyldningsark!$P39,"",
IF(Udfyldningsark!$T39&lt;Udfyldningsark!$Q39-10,IF(Z$17&lt;Udfyldningsark!$T39,"g",""),
IF(Udfyldningsark!$T39&lt;Udfyldningsark!$Q39,     IF(Z$17&lt;Udfyldningsark!$Q39-10,"g",     IF(Z$17&lt;Udfyldningsark!$T39,"gu",        "")),
IF(Z$17&lt;Udfyldningsark!$Q39, IF(Z$17&lt;Udfyldningsark!$Q39-10,"g","gu"),
IF(Z$17&lt;Udfyldningsark!$T39,"r",""
))))))))</f>
        <v/>
      </c>
      <c r="AA22" s="226" t="str">
        <f>IF(Udfyldningsark!$T39="","",
IF(AA$17=Udfyldningsark!$Q39,"s",
IF(AA$17=Udfyldningsark!$T39,"b",
IF(AA$17&lt;Udfyldningsark!$P39,"",
IF(Udfyldningsark!$T39&lt;Udfyldningsark!$Q39-10,IF(AA$17&lt;Udfyldningsark!$T39,"g",""),
IF(Udfyldningsark!$T39&lt;Udfyldningsark!$Q39,     IF(AA$17&lt;Udfyldningsark!$Q39-10,"g",     IF(AA$17&lt;Udfyldningsark!$T39,"gu",        "")),
IF(AA$17&lt;Udfyldningsark!$Q39, IF(AA$17&lt;Udfyldningsark!$Q39-10,"g","gu"),
IF(AA$17&lt;Udfyldningsark!$T39,"r",""
))))))))</f>
        <v/>
      </c>
      <c r="AB22" s="226" t="str">
        <f>IF(Udfyldningsark!$T39="","",
IF(AB$17=Udfyldningsark!$Q39,"s",
IF(AB$17=Udfyldningsark!$T39,"b",
IF(AB$17&lt;Udfyldningsark!$P39,"",
IF(Udfyldningsark!$T39&lt;Udfyldningsark!$Q39-10,IF(AB$17&lt;Udfyldningsark!$T39,"g",""),
IF(Udfyldningsark!$T39&lt;Udfyldningsark!$Q39,     IF(AB$17&lt;Udfyldningsark!$Q39-10,"g",     IF(AB$17&lt;Udfyldningsark!$T39,"gu",        "")),
IF(AB$17&lt;Udfyldningsark!$Q39, IF(AB$17&lt;Udfyldningsark!$Q39-10,"g","gu"),
IF(AB$17&lt;Udfyldningsark!$T39,"r",""
))))))))</f>
        <v/>
      </c>
      <c r="AC22" s="226" t="str">
        <f>IF(Udfyldningsark!$T39="","",
IF(AC$17=Udfyldningsark!$Q39,"s",
IF(AC$17=Udfyldningsark!$T39,"b",
IF(AC$17&lt;Udfyldningsark!$P39,"",
IF(Udfyldningsark!$T39&lt;Udfyldningsark!$Q39-10,IF(AC$17&lt;Udfyldningsark!$T39,"g",""),
IF(Udfyldningsark!$T39&lt;Udfyldningsark!$Q39,     IF(AC$17&lt;Udfyldningsark!$Q39-10,"g",     IF(AC$17&lt;Udfyldningsark!$T39,"gu",        "")),
IF(AC$17&lt;Udfyldningsark!$Q39, IF(AC$17&lt;Udfyldningsark!$Q39-10,"g","gu"),
IF(AC$17&lt;Udfyldningsark!$T39,"r",""
))))))))</f>
        <v/>
      </c>
      <c r="AD22" s="226" t="str">
        <f>IF(Udfyldningsark!$T39="","",
IF(AD$17=Udfyldningsark!$Q39,"s",
IF(AD$17=Udfyldningsark!$T39,"b",
IF(AD$17&lt;Udfyldningsark!$P39,"",
IF(Udfyldningsark!$T39&lt;Udfyldningsark!$Q39-10,IF(AD$17&lt;Udfyldningsark!$T39,"g",""),
IF(Udfyldningsark!$T39&lt;Udfyldningsark!$Q39,     IF(AD$17&lt;Udfyldningsark!$Q39-10,"g",     IF(AD$17&lt;Udfyldningsark!$T39,"gu",        "")),
IF(AD$17&lt;Udfyldningsark!$Q39, IF(AD$17&lt;Udfyldningsark!$Q39-10,"g","gu"),
IF(AD$17&lt;Udfyldningsark!$T39,"r",""
))))))))</f>
        <v/>
      </c>
      <c r="AE22" s="226" t="str">
        <f>IF(Udfyldningsark!$T39="","",
IF(AE$17=Udfyldningsark!$Q39,"s",
IF(AE$17=Udfyldningsark!$T39,"b",
IF(AE$17&lt;Udfyldningsark!$P39,"",
IF(Udfyldningsark!$T39&lt;Udfyldningsark!$Q39-10,IF(AE$17&lt;Udfyldningsark!$T39,"g",""),
IF(Udfyldningsark!$T39&lt;Udfyldningsark!$Q39,     IF(AE$17&lt;Udfyldningsark!$Q39-10,"g",     IF(AE$17&lt;Udfyldningsark!$T39,"gu",        "")),
IF(AE$17&lt;Udfyldningsark!$Q39, IF(AE$17&lt;Udfyldningsark!$Q39-10,"g","gu"),
IF(AE$17&lt;Udfyldningsark!$T39,"r",""
))))))))</f>
        <v/>
      </c>
      <c r="AF22" s="226" t="str">
        <f>IF(Udfyldningsark!$T39="","",
IF(AF$17=Udfyldningsark!$Q39,"s",
IF(AF$17=Udfyldningsark!$T39,"b",
IF(AF$17&lt;Udfyldningsark!$P39,"",
IF(Udfyldningsark!$T39&lt;Udfyldningsark!$Q39-10,IF(AF$17&lt;Udfyldningsark!$T39,"g",""),
IF(Udfyldningsark!$T39&lt;Udfyldningsark!$Q39,     IF(AF$17&lt;Udfyldningsark!$Q39-10,"g",     IF(AF$17&lt;Udfyldningsark!$T39,"gu",        "")),
IF(AF$17&lt;Udfyldningsark!$Q39, IF(AF$17&lt;Udfyldningsark!$Q39-10,"g","gu"),
IF(AF$17&lt;Udfyldningsark!$T39,"r",""
))))))))</f>
        <v/>
      </c>
      <c r="AG22" s="226" t="str">
        <f>IF(Udfyldningsark!$T39="","",
IF(AG$17=Udfyldningsark!$Q39,"s",
IF(AG$17=Udfyldningsark!$T39,"b",
IF(AG$17&lt;Udfyldningsark!$P39,"",
IF(Udfyldningsark!$T39&lt;Udfyldningsark!$Q39-10,IF(AG$17&lt;Udfyldningsark!$T39,"g",""),
IF(Udfyldningsark!$T39&lt;Udfyldningsark!$Q39,     IF(AG$17&lt;Udfyldningsark!$Q39-10,"g",     IF(AG$17&lt;Udfyldningsark!$T39,"gu",        "")),
IF(AG$17&lt;Udfyldningsark!$Q39, IF(AG$17&lt;Udfyldningsark!$Q39-10,"g","gu"),
IF(AG$17&lt;Udfyldningsark!$T39,"r",""
))))))))</f>
        <v/>
      </c>
      <c r="AH22" s="226" t="str">
        <f>IF(Udfyldningsark!$T39="","",
IF(AH$17=Udfyldningsark!$Q39,"s",
IF(AH$17=Udfyldningsark!$T39,"b",
IF(AH$17&lt;Udfyldningsark!$P39,"",
IF(Udfyldningsark!$T39&lt;Udfyldningsark!$Q39-10,IF(AH$17&lt;Udfyldningsark!$T39,"g",""),
IF(Udfyldningsark!$T39&lt;Udfyldningsark!$Q39,     IF(AH$17&lt;Udfyldningsark!$Q39-10,"g",     IF(AH$17&lt;Udfyldningsark!$T39,"gu",        "")),
IF(AH$17&lt;Udfyldningsark!$Q39, IF(AH$17&lt;Udfyldningsark!$Q39-10,"g","gu"),
IF(AH$17&lt;Udfyldningsark!$T39,"r",""
))))))))</f>
        <v/>
      </c>
      <c r="AI22" s="226" t="str">
        <f>IF(Udfyldningsark!$T39="","",
IF(AI$17=Udfyldningsark!$Q39,"s",
IF(AI$17=Udfyldningsark!$T39,"b",
IF(AI$17&lt;Udfyldningsark!$P39,"",
IF(Udfyldningsark!$T39&lt;Udfyldningsark!$Q39-10,IF(AI$17&lt;Udfyldningsark!$T39,"g",""),
IF(Udfyldningsark!$T39&lt;Udfyldningsark!$Q39,     IF(AI$17&lt;Udfyldningsark!$Q39-10,"g",     IF(AI$17&lt;Udfyldningsark!$T39,"gu",        "")),
IF(AI$17&lt;Udfyldningsark!$Q39, IF(AI$17&lt;Udfyldningsark!$Q39-10,"g","gu"),
IF(AI$17&lt;Udfyldningsark!$T39,"r",""
))))))))</f>
        <v/>
      </c>
      <c r="AJ22" s="226" t="str">
        <f>IF(Udfyldningsark!$T39="","",
IF(AJ$17=Udfyldningsark!$Q39,"s",
IF(AJ$17=Udfyldningsark!$T39,"b",
IF(AJ$17&lt;Udfyldningsark!$P39,"",
IF(Udfyldningsark!$T39&lt;Udfyldningsark!$Q39-10,IF(AJ$17&lt;Udfyldningsark!$T39,"g",""),
IF(Udfyldningsark!$T39&lt;Udfyldningsark!$Q39,     IF(AJ$17&lt;Udfyldningsark!$Q39-10,"g",     IF(AJ$17&lt;Udfyldningsark!$T39,"gu",        "")),
IF(AJ$17&lt;Udfyldningsark!$Q39, IF(AJ$17&lt;Udfyldningsark!$Q39-10,"g","gu"),
IF(AJ$17&lt;Udfyldningsark!$T39,"r",""
))))))))</f>
        <v/>
      </c>
      <c r="AK22" s="226" t="str">
        <f>IF(Udfyldningsark!$T39="","",
IF(AK$17=Udfyldningsark!$Q39,"s",
IF(AK$17=Udfyldningsark!$T39,"b",
IF(AK$17&lt;Udfyldningsark!$P39,"",
IF(Udfyldningsark!$T39&lt;Udfyldningsark!$Q39-10,IF(AK$17&lt;Udfyldningsark!$T39,"g",""),
IF(Udfyldningsark!$T39&lt;Udfyldningsark!$Q39,     IF(AK$17&lt;Udfyldningsark!$Q39-10,"g",     IF(AK$17&lt;Udfyldningsark!$T39,"gu",        "")),
IF(AK$17&lt;Udfyldningsark!$Q39, IF(AK$17&lt;Udfyldningsark!$Q39-10,"g","gu"),
IF(AK$17&lt;Udfyldningsark!$T39,"r",""
))))))))</f>
        <v/>
      </c>
      <c r="AL22" s="226" t="str">
        <f>IF(Udfyldningsark!$T39="","",
IF(AL$17=Udfyldningsark!$Q39,"s",
IF(AL$17=Udfyldningsark!$T39,"b",
IF(AL$17&lt;Udfyldningsark!$P39,"",
IF(Udfyldningsark!$T39&lt;Udfyldningsark!$Q39-10,IF(AL$17&lt;Udfyldningsark!$T39,"g",""),
IF(Udfyldningsark!$T39&lt;Udfyldningsark!$Q39,     IF(AL$17&lt;Udfyldningsark!$Q39-10,"g",     IF(AL$17&lt;Udfyldningsark!$T39,"gu",        "")),
IF(AL$17&lt;Udfyldningsark!$Q39, IF(AL$17&lt;Udfyldningsark!$Q39-10,"g","gu"),
IF(AL$17&lt;Udfyldningsark!$T39,"r",""
))))))))</f>
        <v/>
      </c>
      <c r="AM22" s="226" t="str">
        <f>IF(Udfyldningsark!$T39="","",
IF(AM$17=Udfyldningsark!$Q39,"s",
IF(AM$17=Udfyldningsark!$T39,"b",
IF(AM$17&lt;Udfyldningsark!$P39,"",
IF(Udfyldningsark!$T39&lt;Udfyldningsark!$Q39-10,IF(AM$17&lt;Udfyldningsark!$T39,"g",""),
IF(Udfyldningsark!$T39&lt;Udfyldningsark!$Q39,     IF(AM$17&lt;Udfyldningsark!$Q39-10,"g",     IF(AM$17&lt;Udfyldningsark!$T39,"gu",        "")),
IF(AM$17&lt;Udfyldningsark!$Q39, IF(AM$17&lt;Udfyldningsark!$Q39-10,"g","gu"),
IF(AM$17&lt;Udfyldningsark!$T39,"r",""
))))))))</f>
        <v/>
      </c>
      <c r="AN22" s="226" t="str">
        <f>IF(Udfyldningsark!$T39="","",
IF(AN$17=Udfyldningsark!$Q39,"s",
IF(AN$17=Udfyldningsark!$T39,"b",
IF(AN$17&lt;Udfyldningsark!$P39,"",
IF(Udfyldningsark!$T39&lt;Udfyldningsark!$Q39-10,IF(AN$17&lt;Udfyldningsark!$T39,"g",""),
IF(Udfyldningsark!$T39&lt;Udfyldningsark!$Q39,     IF(AN$17&lt;Udfyldningsark!$Q39-10,"g",     IF(AN$17&lt;Udfyldningsark!$T39,"gu",        "")),
IF(AN$17&lt;Udfyldningsark!$Q39, IF(AN$17&lt;Udfyldningsark!$Q39-10,"g","gu"),
IF(AN$17&lt;Udfyldningsark!$T39,"r",""
))))))))</f>
        <v/>
      </c>
      <c r="AO22" s="226" t="str">
        <f>IF(Udfyldningsark!$T39="","",
IF(AO$17=Udfyldningsark!$Q39,"s",
IF(AO$17=Udfyldningsark!$T39,"b",
IF(AO$17&lt;Udfyldningsark!$P39,"",
IF(Udfyldningsark!$T39&lt;Udfyldningsark!$Q39-10,IF(AO$17&lt;Udfyldningsark!$T39,"g",""),
IF(Udfyldningsark!$T39&lt;Udfyldningsark!$Q39,     IF(AO$17&lt;Udfyldningsark!$Q39-10,"g",     IF(AO$17&lt;Udfyldningsark!$T39,"gu",        "")),
IF(AO$17&lt;Udfyldningsark!$Q39, IF(AO$17&lt;Udfyldningsark!$Q39-10,"g","gu"),
IF(AO$17&lt;Udfyldningsark!$T39,"r",""
))))))))</f>
        <v/>
      </c>
      <c r="AP22" s="226" t="str">
        <f>IF(Udfyldningsark!$T39="","",
IF(AP$17=Udfyldningsark!$Q39,"s",
IF(AP$17=Udfyldningsark!$T39,"b",
IF(AP$17&lt;Udfyldningsark!$P39,"",
IF(Udfyldningsark!$T39&lt;Udfyldningsark!$Q39-10,IF(AP$17&lt;Udfyldningsark!$T39,"g",""),
IF(Udfyldningsark!$T39&lt;Udfyldningsark!$Q39,     IF(AP$17&lt;Udfyldningsark!$Q39-10,"g",     IF(AP$17&lt;Udfyldningsark!$T39,"gu",        "")),
IF(AP$17&lt;Udfyldningsark!$Q39, IF(AP$17&lt;Udfyldningsark!$Q39-10,"g","gu"),
IF(AP$17&lt;Udfyldningsark!$T39,"r",""
))))))))</f>
        <v/>
      </c>
      <c r="AQ22" s="226" t="str">
        <f>IF(Udfyldningsark!$T39="","",
IF(AQ$17=Udfyldningsark!$Q39,"s",
IF(AQ$17=Udfyldningsark!$T39,"b",
IF(AQ$17&lt;Udfyldningsark!$P39,"",
IF(Udfyldningsark!$T39&lt;Udfyldningsark!$Q39-10,IF(AQ$17&lt;Udfyldningsark!$T39,"g",""),
IF(Udfyldningsark!$T39&lt;Udfyldningsark!$Q39,     IF(AQ$17&lt;Udfyldningsark!$Q39-10,"g",     IF(AQ$17&lt;Udfyldningsark!$T39,"gu",        "")),
IF(AQ$17&lt;Udfyldningsark!$Q39, IF(AQ$17&lt;Udfyldningsark!$Q39-10,"g","gu"),
IF(AQ$17&lt;Udfyldningsark!$T39,"r",""
))))))))</f>
        <v/>
      </c>
      <c r="AR22" s="226" t="str">
        <f>IF(Udfyldningsark!$T39="","",
IF(AR$17=Udfyldningsark!$Q39,"s",
IF(AR$17=Udfyldningsark!$T39,"b",
IF(AR$17&lt;Udfyldningsark!$P39,"",
IF(Udfyldningsark!$T39&lt;Udfyldningsark!$Q39-10,IF(AR$17&lt;Udfyldningsark!$T39,"g",""),
IF(Udfyldningsark!$T39&lt;Udfyldningsark!$Q39,     IF(AR$17&lt;Udfyldningsark!$Q39-10,"g",     IF(AR$17&lt;Udfyldningsark!$T39,"gu",        "")),
IF(AR$17&lt;Udfyldningsark!$Q39, IF(AR$17&lt;Udfyldningsark!$Q39-10,"g","gu"),
IF(AR$17&lt;Udfyldningsark!$T39,"r",""
))))))))</f>
        <v/>
      </c>
      <c r="AS22" s="226" t="str">
        <f>IF(Udfyldningsark!$T39="","",
IF(AS$17=Udfyldningsark!$Q39,"s",
IF(AS$17=Udfyldningsark!$T39,"b",
IF(AS$17&lt;Udfyldningsark!$P39,"",
IF(Udfyldningsark!$T39&lt;Udfyldningsark!$Q39-10,IF(AS$17&lt;Udfyldningsark!$T39,"g",""),
IF(Udfyldningsark!$T39&lt;Udfyldningsark!$Q39,     IF(AS$17&lt;Udfyldningsark!$Q39-10,"g",     IF(AS$17&lt;Udfyldningsark!$T39,"gu",        "")),
IF(AS$17&lt;Udfyldningsark!$Q39, IF(AS$17&lt;Udfyldningsark!$Q39-10,"g","gu"),
IF(AS$17&lt;Udfyldningsark!$T39,"r",""
))))))))</f>
        <v/>
      </c>
      <c r="AT22" s="226" t="str">
        <f>IF(Udfyldningsark!$T39="","",
IF(AT$17=Udfyldningsark!$Q39,"s",
IF(AT$17=Udfyldningsark!$T39,"b",
IF(AT$17&lt;Udfyldningsark!$P39,"",
IF(Udfyldningsark!$T39&lt;Udfyldningsark!$Q39-10,IF(AT$17&lt;Udfyldningsark!$T39,"g",""),
IF(Udfyldningsark!$T39&lt;Udfyldningsark!$Q39,     IF(AT$17&lt;Udfyldningsark!$Q39-10,"g",     IF(AT$17&lt;Udfyldningsark!$T39,"gu",        "")),
IF(AT$17&lt;Udfyldningsark!$Q39, IF(AT$17&lt;Udfyldningsark!$Q39-10,"g","gu"),
IF(AT$17&lt;Udfyldningsark!$T39,"r",""
))))))))</f>
        <v/>
      </c>
      <c r="AU22" s="226" t="str">
        <f>IF(Udfyldningsark!$T39="","",
IF(AU$17=Udfyldningsark!$Q39,"s",
IF(AU$17=Udfyldningsark!$T39,"b",
IF(AU$17&lt;Udfyldningsark!$P39,"",
IF(Udfyldningsark!$T39&lt;Udfyldningsark!$Q39-10,IF(AU$17&lt;Udfyldningsark!$T39,"g",""),
IF(Udfyldningsark!$T39&lt;Udfyldningsark!$Q39,     IF(AU$17&lt;Udfyldningsark!$Q39-10,"g",     IF(AU$17&lt;Udfyldningsark!$T39,"gu",        "")),
IF(AU$17&lt;Udfyldningsark!$Q39, IF(AU$17&lt;Udfyldningsark!$Q39-10,"g","gu"),
IF(AU$17&lt;Udfyldningsark!$T39,"r",""
))))))))</f>
        <v/>
      </c>
      <c r="AV22" s="226" t="str">
        <f>IF(Udfyldningsark!$T39="","",
IF(AV$17=Udfyldningsark!$Q39,"s",
IF(AV$17=Udfyldningsark!$T39,"b",
IF(AV$17&lt;Udfyldningsark!$P39,"",
IF(Udfyldningsark!$T39&lt;Udfyldningsark!$Q39-10,IF(AV$17&lt;Udfyldningsark!$T39,"g",""),
IF(Udfyldningsark!$T39&lt;Udfyldningsark!$Q39,     IF(AV$17&lt;Udfyldningsark!$Q39-10,"g",     IF(AV$17&lt;Udfyldningsark!$T39,"gu",        "")),
IF(AV$17&lt;Udfyldningsark!$Q39, IF(AV$17&lt;Udfyldningsark!$Q39-10,"g","gu"),
IF(AV$17&lt;Udfyldningsark!$T39,"r",""
))))))))</f>
        <v/>
      </c>
      <c r="AW22" s="226" t="str">
        <f>IF(Udfyldningsark!$T39="","",
IF(AW$17=Udfyldningsark!$Q39,"s",
IF(AW$17=Udfyldningsark!$T39,"b",
IF(AW$17&lt;Udfyldningsark!$P39,"",
IF(Udfyldningsark!$T39&lt;Udfyldningsark!$Q39-10,IF(AW$17&lt;Udfyldningsark!$T39,"g",""),
IF(Udfyldningsark!$T39&lt;Udfyldningsark!$Q39,     IF(AW$17&lt;Udfyldningsark!$Q39-10,"g",     IF(AW$17&lt;Udfyldningsark!$T39,"gu",        "")),
IF(AW$17&lt;Udfyldningsark!$Q39, IF(AW$17&lt;Udfyldningsark!$Q39-10,"g","gu"),
IF(AW$17&lt;Udfyldningsark!$T39,"r",""
))))))))</f>
        <v/>
      </c>
      <c r="AX22" s="226" t="str">
        <f>IF(Udfyldningsark!$T39="","",
IF(AX$17=Udfyldningsark!$Q39,"s",
IF(AX$17=Udfyldningsark!$T39,"b",
IF(AX$17&lt;Udfyldningsark!$P39,"",
IF(Udfyldningsark!$T39&lt;Udfyldningsark!$Q39-10,IF(AX$17&lt;Udfyldningsark!$T39,"g",""),
IF(Udfyldningsark!$T39&lt;Udfyldningsark!$Q39,     IF(AX$17&lt;Udfyldningsark!$Q39-10,"g",     IF(AX$17&lt;Udfyldningsark!$T39,"gu",        "")),
IF(AX$17&lt;Udfyldningsark!$Q39, IF(AX$17&lt;Udfyldningsark!$Q39-10,"g","gu"),
IF(AX$17&lt;Udfyldningsark!$T39,"r",""
))))))))</f>
        <v/>
      </c>
      <c r="AY22" s="226" t="str">
        <f>IF(Udfyldningsark!$T39="","",
IF(AY$17=Udfyldningsark!$Q39,"s",
IF(AY$17=Udfyldningsark!$T39,"b",
IF(AY$17&lt;Udfyldningsark!$P39,"",
IF(Udfyldningsark!$T39&lt;Udfyldningsark!$Q39-10,IF(AY$17&lt;Udfyldningsark!$T39,"g",""),
IF(Udfyldningsark!$T39&lt;Udfyldningsark!$Q39,     IF(AY$17&lt;Udfyldningsark!$Q39-10,"g",     IF(AY$17&lt;Udfyldningsark!$T39,"gu",        "")),
IF(AY$17&lt;Udfyldningsark!$Q39, IF(AY$17&lt;Udfyldningsark!$Q39-10,"g","gu"),
IF(AY$17&lt;Udfyldningsark!$T39,"r",""
))))))))</f>
        <v/>
      </c>
      <c r="AZ22" s="226" t="str">
        <f>IF(Udfyldningsark!$T39="","",
IF(AZ$17=Udfyldningsark!$Q39,"s",
IF(AZ$17=Udfyldningsark!$T39,"b",
IF(AZ$17&lt;Udfyldningsark!$P39,"",
IF(Udfyldningsark!$T39&lt;Udfyldningsark!$Q39-10,IF(AZ$17&lt;Udfyldningsark!$T39,"g",""),
IF(Udfyldningsark!$T39&lt;Udfyldningsark!$Q39,     IF(AZ$17&lt;Udfyldningsark!$Q39-10,"g",     IF(AZ$17&lt;Udfyldningsark!$T39,"gu",        "")),
IF(AZ$17&lt;Udfyldningsark!$Q39, IF(AZ$17&lt;Udfyldningsark!$Q39-10,"g","gu"),
IF(AZ$17&lt;Udfyldningsark!$T39,"r",""
))))))))</f>
        <v/>
      </c>
      <c r="BA22" s="226" t="str">
        <f>IF(Udfyldningsark!$T39="","",
IF(BA$17=Udfyldningsark!$Q39,"s",
IF(BA$17=Udfyldningsark!$T39,"b",
IF(BA$17&lt;Udfyldningsark!$P39,"",
IF(Udfyldningsark!$T39&lt;Udfyldningsark!$Q39-10,IF(BA$17&lt;Udfyldningsark!$T39,"g",""),
IF(Udfyldningsark!$T39&lt;Udfyldningsark!$Q39,     IF(BA$17&lt;Udfyldningsark!$Q39-10,"g",     IF(BA$17&lt;Udfyldningsark!$T39,"gu",        "")),
IF(BA$17&lt;Udfyldningsark!$Q39, IF(BA$17&lt;Udfyldningsark!$Q39-10,"g","gu"),
IF(BA$17&lt;Udfyldningsark!$T39,"r",""
))))))))</f>
        <v/>
      </c>
      <c r="BB22" s="226" t="str">
        <f>IF(Udfyldningsark!$T39="","",
IF(BB$17=Udfyldningsark!$Q39,"s",
IF(BB$17=Udfyldningsark!$T39,"b",
IF(BB$17&lt;Udfyldningsark!$P39,"",
IF(Udfyldningsark!$T39&lt;Udfyldningsark!$Q39-10,IF(BB$17&lt;Udfyldningsark!$T39,"g",""),
IF(Udfyldningsark!$T39&lt;Udfyldningsark!$Q39,     IF(BB$17&lt;Udfyldningsark!$Q39-10,"g",     IF(BB$17&lt;Udfyldningsark!$T39,"gu",        "")),
IF(BB$17&lt;Udfyldningsark!$Q39, IF(BB$17&lt;Udfyldningsark!$Q39-10,"g","gu"),
IF(BB$17&lt;Udfyldningsark!$T39,"r",""
))))))))</f>
        <v/>
      </c>
      <c r="BC22" s="226" t="str">
        <f>IF(Udfyldningsark!$T39="","",
IF(BC$17=Udfyldningsark!$Q39,"s",
IF(BC$17=Udfyldningsark!$T39,"b",
IF(BC$17&lt;Udfyldningsark!$P39,"",
IF(Udfyldningsark!$T39&lt;Udfyldningsark!$Q39-10,IF(BC$17&lt;Udfyldningsark!$T39,"g",""),
IF(Udfyldningsark!$T39&lt;Udfyldningsark!$Q39,     IF(BC$17&lt;Udfyldningsark!$Q39-10,"g",     IF(BC$17&lt;Udfyldningsark!$T39,"gu",        "")),
IF(BC$17&lt;Udfyldningsark!$Q39, IF(BC$17&lt;Udfyldningsark!$Q39-10,"g","gu"),
IF(BC$17&lt;Udfyldningsark!$T39,"r",""
))))))))</f>
        <v/>
      </c>
      <c r="BD22" s="226" t="str">
        <f>IF(Udfyldningsark!$T39="","",
IF(BD$17=Udfyldningsark!$Q39,"s",
IF(BD$17=Udfyldningsark!$T39,"b",
IF(BD$17&lt;Udfyldningsark!$P39,"",
IF(Udfyldningsark!$T39&lt;Udfyldningsark!$Q39-10,IF(BD$17&lt;Udfyldningsark!$T39,"g",""),
IF(Udfyldningsark!$T39&lt;Udfyldningsark!$Q39,     IF(BD$17&lt;Udfyldningsark!$Q39-10,"g",     IF(BD$17&lt;Udfyldningsark!$T39,"gu",        "")),
IF(BD$17&lt;Udfyldningsark!$Q39, IF(BD$17&lt;Udfyldningsark!$Q39-10,"g","gu"),
IF(BD$17&lt;Udfyldningsark!$T39,"r",""
))))))))</f>
        <v/>
      </c>
      <c r="BE22" s="226" t="str">
        <f>IF(Udfyldningsark!$T39="","",
IF(BE$17=Udfyldningsark!$Q39,"s",
IF(BE$17=Udfyldningsark!$T39,"b",
IF(BE$17&lt;Udfyldningsark!$P39,"",
IF(Udfyldningsark!$T39&lt;Udfyldningsark!$Q39-10,IF(BE$17&lt;Udfyldningsark!$T39,"g",""),
IF(Udfyldningsark!$T39&lt;Udfyldningsark!$Q39,     IF(BE$17&lt;Udfyldningsark!$Q39-10,"g",     IF(BE$17&lt;Udfyldningsark!$T39,"gu",        "")),
IF(BE$17&lt;Udfyldningsark!$Q39, IF(BE$17&lt;Udfyldningsark!$Q39-10,"g","gu"),
IF(BE$17&lt;Udfyldningsark!$T39,"r",""
))))))))</f>
        <v/>
      </c>
      <c r="BF22" s="226" t="str">
        <f>IF(Udfyldningsark!$T39="","",
IF(BF$17=Udfyldningsark!$Q39,"s",
IF(BF$17=Udfyldningsark!$T39,"b",
IF(BF$17&lt;Udfyldningsark!$P39,"",
IF(Udfyldningsark!$T39&lt;Udfyldningsark!$Q39-10,IF(BF$17&lt;Udfyldningsark!$T39,"g",""),
IF(Udfyldningsark!$T39&lt;Udfyldningsark!$Q39,     IF(BF$17&lt;Udfyldningsark!$Q39-10,"g",     IF(BF$17&lt;Udfyldningsark!$T39,"gu",        "")),
IF(BF$17&lt;Udfyldningsark!$Q39, IF(BF$17&lt;Udfyldningsark!$Q39-10,"g","gu"),
IF(BF$17&lt;Udfyldningsark!$T39,"r",""
))))))))</f>
        <v/>
      </c>
      <c r="BG22" s="226" t="str">
        <f>IF(Udfyldningsark!$T39="","",
IF(BG$17=Udfyldningsark!$Q39,"s",
IF(BG$17=Udfyldningsark!$T39,"b",
IF(BG$17&lt;Udfyldningsark!$P39,"",
IF(Udfyldningsark!$T39&lt;Udfyldningsark!$Q39-10,IF(BG$17&lt;Udfyldningsark!$T39,"g",""),
IF(Udfyldningsark!$T39&lt;Udfyldningsark!$Q39,     IF(BG$17&lt;Udfyldningsark!$Q39-10,"g",     IF(BG$17&lt;Udfyldningsark!$T39,"gu",        "")),
IF(BG$17&lt;Udfyldningsark!$Q39, IF(BG$17&lt;Udfyldningsark!$Q39-10,"g","gu"),
IF(BG$17&lt;Udfyldningsark!$T39,"r",""
))))))))</f>
        <v/>
      </c>
      <c r="BH22" s="226" t="str">
        <f>IF(Udfyldningsark!$T39="","",
IF(BH$17=Udfyldningsark!$Q39,"s",
IF(BH$17=Udfyldningsark!$T39,"b",
IF(BH$17&lt;Udfyldningsark!$P39,"",
IF(Udfyldningsark!$T39&lt;Udfyldningsark!$Q39-10,IF(BH$17&lt;Udfyldningsark!$T39,"g",""),
IF(Udfyldningsark!$T39&lt;Udfyldningsark!$Q39,     IF(BH$17&lt;Udfyldningsark!$Q39-10,"g",     IF(BH$17&lt;Udfyldningsark!$T39,"gu",        "")),
IF(BH$17&lt;Udfyldningsark!$Q39, IF(BH$17&lt;Udfyldningsark!$Q39-10,"g","gu"),
IF(BH$17&lt;Udfyldningsark!$T39,"r",""
))))))))</f>
        <v/>
      </c>
      <c r="BI22" s="226" t="str">
        <f>IF(Udfyldningsark!$T39="","",
IF(BI$17=Udfyldningsark!$Q39,"s",
IF(BI$17=Udfyldningsark!$T39,"b",
IF(BI$17&lt;Udfyldningsark!$P39,"",
IF(Udfyldningsark!$T39&lt;Udfyldningsark!$Q39-10,IF(BI$17&lt;Udfyldningsark!$T39,"g",""),
IF(Udfyldningsark!$T39&lt;Udfyldningsark!$Q39,     IF(BI$17&lt;Udfyldningsark!$Q39-10,"g",     IF(BI$17&lt;Udfyldningsark!$T39,"gu",        "")),
IF(BI$17&lt;Udfyldningsark!$Q39, IF(BI$17&lt;Udfyldningsark!$Q39-10,"g","gu"),
IF(BI$17&lt;Udfyldningsark!$T39,"r",""
))))))))</f>
        <v/>
      </c>
      <c r="BJ22" s="226" t="str">
        <f>IF(Udfyldningsark!$T39="","",
IF(BJ$17=Udfyldningsark!$Q39,"s",
IF(BJ$17=Udfyldningsark!$T39,"b",
IF(BJ$17&lt;Udfyldningsark!$P39,"",
IF(Udfyldningsark!$T39&lt;Udfyldningsark!$Q39-10,IF(BJ$17&lt;Udfyldningsark!$T39,"g",""),
IF(Udfyldningsark!$T39&lt;Udfyldningsark!$Q39,     IF(BJ$17&lt;Udfyldningsark!$Q39-10,"g",     IF(BJ$17&lt;Udfyldningsark!$T39,"gu",        "")),
IF(BJ$17&lt;Udfyldningsark!$Q39, IF(BJ$17&lt;Udfyldningsark!$Q39-10,"g","gu"),
IF(BJ$17&lt;Udfyldningsark!$T39,"r",""
))))))))</f>
        <v/>
      </c>
      <c r="BK22" s="226" t="str">
        <f>IF(Udfyldningsark!$T39="","",
IF(BK$17=Udfyldningsark!$Q39,"s",
IF(BK$17=Udfyldningsark!$T39,"b",
IF(BK$17&lt;Udfyldningsark!$P39,"",
IF(Udfyldningsark!$T39&lt;Udfyldningsark!$Q39-10,IF(BK$17&lt;Udfyldningsark!$T39,"g",""),
IF(Udfyldningsark!$T39&lt;Udfyldningsark!$Q39,     IF(BK$17&lt;Udfyldningsark!$Q39-10,"g",     IF(BK$17&lt;Udfyldningsark!$T39,"gu",        "")),
IF(BK$17&lt;Udfyldningsark!$Q39, IF(BK$17&lt;Udfyldningsark!$Q39-10,"g","gu"),
IF(BK$17&lt;Udfyldningsark!$T39,"r",""
))))))))</f>
        <v/>
      </c>
      <c r="BL22" s="226" t="str">
        <f>IF(Udfyldningsark!$T39="","",
IF(BL$17=Udfyldningsark!$Q39,"s",
IF(BL$17=Udfyldningsark!$T39,"b",
IF(BL$17&lt;Udfyldningsark!$P39,"",
IF(Udfyldningsark!$T39&lt;Udfyldningsark!$Q39-10,IF(BL$17&lt;Udfyldningsark!$T39,"g",""),
IF(Udfyldningsark!$T39&lt;Udfyldningsark!$Q39,     IF(BL$17&lt;Udfyldningsark!$Q39-10,"g",     IF(BL$17&lt;Udfyldningsark!$T39,"gu",        "")),
IF(BL$17&lt;Udfyldningsark!$Q39, IF(BL$17&lt;Udfyldningsark!$Q39-10,"g","gu"),
IF(BL$17&lt;Udfyldningsark!$T39,"r",""
))))))))</f>
        <v/>
      </c>
      <c r="BM22" s="226" t="str">
        <f>IF(Udfyldningsark!$T39="","",
IF(BM$17=Udfyldningsark!$Q39,"s",
IF(BM$17=Udfyldningsark!$T39,"b",
IF(BM$17&lt;Udfyldningsark!$P39,"",
IF(Udfyldningsark!$T39&lt;Udfyldningsark!$Q39-10,IF(BM$17&lt;Udfyldningsark!$T39,"g",""),
IF(Udfyldningsark!$T39&lt;Udfyldningsark!$Q39,     IF(BM$17&lt;Udfyldningsark!$Q39-10,"g",     IF(BM$17&lt;Udfyldningsark!$T39,"gu",        "")),
IF(BM$17&lt;Udfyldningsark!$Q39, IF(BM$17&lt;Udfyldningsark!$Q39-10,"g","gu"),
IF(BM$17&lt;Udfyldningsark!$T39,"r",""
))))))))</f>
        <v/>
      </c>
      <c r="BN22" s="226" t="str">
        <f>IF(Udfyldningsark!$T39="","",
IF(BN$17=Udfyldningsark!$Q39,"s",
IF(BN$17=Udfyldningsark!$T39,"b",
IF(BN$17&lt;Udfyldningsark!$P39,"",
IF(Udfyldningsark!$T39&lt;Udfyldningsark!$Q39-10,IF(BN$17&lt;Udfyldningsark!$T39,"g",""),
IF(Udfyldningsark!$T39&lt;Udfyldningsark!$Q39,     IF(BN$17&lt;Udfyldningsark!$Q39-10,"g",     IF(BN$17&lt;Udfyldningsark!$T39,"gu",        "")),
IF(BN$17&lt;Udfyldningsark!$Q39, IF(BN$17&lt;Udfyldningsark!$Q39-10,"g","gu"),
IF(BN$17&lt;Udfyldningsark!$T39,"r",""
))))))))</f>
        <v/>
      </c>
      <c r="BO22" s="226" t="str">
        <f>IF(Udfyldningsark!$T39="","",
IF(BO$17=Udfyldningsark!$Q39,"s",
IF(BO$17=Udfyldningsark!$T39,"b",
IF(BO$17&lt;Udfyldningsark!$P39,"",
IF(Udfyldningsark!$T39&lt;Udfyldningsark!$Q39-10,IF(BO$17&lt;Udfyldningsark!$T39,"g",""),
IF(Udfyldningsark!$T39&lt;Udfyldningsark!$Q39,     IF(BO$17&lt;Udfyldningsark!$Q39-10,"g",     IF(BO$17&lt;Udfyldningsark!$T39,"gu",        "")),
IF(BO$17&lt;Udfyldningsark!$Q39, IF(BO$17&lt;Udfyldningsark!$Q39-10,"g","gu"),
IF(BO$17&lt;Udfyldningsark!$T39,"r",""
))))))))</f>
        <v/>
      </c>
      <c r="BP22" s="226" t="str">
        <f>IF(Udfyldningsark!$T39="","",
IF(BP$17=Udfyldningsark!$Q39,"s",
IF(BP$17=Udfyldningsark!$T39,"b",
IF(BP$17&lt;Udfyldningsark!$P39,"",
IF(Udfyldningsark!$T39&lt;Udfyldningsark!$Q39-10,IF(BP$17&lt;Udfyldningsark!$T39,"g",""),
IF(Udfyldningsark!$T39&lt;Udfyldningsark!$Q39,     IF(BP$17&lt;Udfyldningsark!$Q39-10,"g",     IF(BP$17&lt;Udfyldningsark!$T39,"gu",        "")),
IF(BP$17&lt;Udfyldningsark!$Q39, IF(BP$17&lt;Udfyldningsark!$Q39-10,"g","gu"),
IF(BP$17&lt;Udfyldningsark!$T39,"r",""
))))))))</f>
        <v/>
      </c>
      <c r="BQ22" s="226" t="str">
        <f>IF(Udfyldningsark!$T39="","",
IF(BQ$17=Udfyldningsark!$Q39,"s",
IF(BQ$17=Udfyldningsark!$T39,"b",
IF(BQ$17&lt;Udfyldningsark!$P39,"",
IF(Udfyldningsark!$T39&lt;Udfyldningsark!$Q39-10,IF(BQ$17&lt;Udfyldningsark!$T39,"g",""),
IF(Udfyldningsark!$T39&lt;Udfyldningsark!$Q39,     IF(BQ$17&lt;Udfyldningsark!$Q39-10,"g",     IF(BQ$17&lt;Udfyldningsark!$T39,"gu",        "")),
IF(BQ$17&lt;Udfyldningsark!$Q39, IF(BQ$17&lt;Udfyldningsark!$Q39-10,"g","gu"),
IF(BQ$17&lt;Udfyldningsark!$T39,"r",""
))))))))</f>
        <v/>
      </c>
      <c r="BR22" s="226" t="str">
        <f>IF(Udfyldningsark!$T39="","",
IF(BR$17=Udfyldningsark!$Q39,"s",
IF(BR$17=Udfyldningsark!$T39,"b",
IF(BR$17&lt;Udfyldningsark!$P39,"",
IF(Udfyldningsark!$T39&lt;Udfyldningsark!$Q39-10,IF(BR$17&lt;Udfyldningsark!$T39,"g",""),
IF(Udfyldningsark!$T39&lt;Udfyldningsark!$Q39,     IF(BR$17&lt;Udfyldningsark!$Q39-10,"g",     IF(BR$17&lt;Udfyldningsark!$T39,"gu",        "")),
IF(BR$17&lt;Udfyldningsark!$Q39, IF(BR$17&lt;Udfyldningsark!$Q39-10,"g","gu"),
IF(BR$17&lt;Udfyldningsark!$T39,"r",""
))))))))</f>
        <v/>
      </c>
      <c r="BS22" s="226" t="str">
        <f>IF(Udfyldningsark!$T39="","",
IF(BS$17=Udfyldningsark!$Q39,"s",
IF(BS$17=Udfyldningsark!$T39,"b",
IF(BS$17&lt;Udfyldningsark!$P39,"",
IF(Udfyldningsark!$T39&lt;Udfyldningsark!$Q39-10,IF(BS$17&lt;Udfyldningsark!$T39,"g",""),
IF(Udfyldningsark!$T39&lt;Udfyldningsark!$Q39,     IF(BS$17&lt;Udfyldningsark!$Q39-10,"g",     IF(BS$17&lt;Udfyldningsark!$T39,"gu",        "")),
IF(BS$17&lt;Udfyldningsark!$Q39, IF(BS$17&lt;Udfyldningsark!$Q39-10,"g","gu"),
IF(BS$17&lt;Udfyldningsark!$T39,"r",""
))))))))</f>
        <v/>
      </c>
      <c r="BT22" s="226" t="str">
        <f>IF(Udfyldningsark!$T39="","",
IF(BT$17=Udfyldningsark!$Q39,"s",
IF(BT$17=Udfyldningsark!$T39,"b",
IF(BT$17&lt;Udfyldningsark!$P39,"",
IF(Udfyldningsark!$T39&lt;Udfyldningsark!$Q39-10,IF(BT$17&lt;Udfyldningsark!$T39,"g",""),
IF(Udfyldningsark!$T39&lt;Udfyldningsark!$Q39,     IF(BT$17&lt;Udfyldningsark!$Q39-10,"g",     IF(BT$17&lt;Udfyldningsark!$T39,"gu",        "")),
IF(BT$17&lt;Udfyldningsark!$Q39, IF(BT$17&lt;Udfyldningsark!$Q39-10,"g","gu"),
IF(BT$17&lt;Udfyldningsark!$T39,"r",""
))))))))</f>
        <v/>
      </c>
      <c r="BU22" s="226" t="str">
        <f>IF(Udfyldningsark!$T39="","",
IF(BU$17=Udfyldningsark!$Q39,"s",
IF(BU$17=Udfyldningsark!$T39,"b",
IF(BU$17&lt;Udfyldningsark!$P39,"",
IF(Udfyldningsark!$T39&lt;Udfyldningsark!$Q39-10,IF(BU$17&lt;Udfyldningsark!$T39,"g",""),
IF(Udfyldningsark!$T39&lt;Udfyldningsark!$Q39,     IF(BU$17&lt;Udfyldningsark!$Q39-10,"g",     IF(BU$17&lt;Udfyldningsark!$T39,"gu",        "")),
IF(BU$17&lt;Udfyldningsark!$Q39, IF(BU$17&lt;Udfyldningsark!$Q39-10,"g","gu"),
IF(BU$17&lt;Udfyldningsark!$T39,"r",""
))))))))</f>
        <v/>
      </c>
      <c r="BV22" s="226" t="str">
        <f>IF(Udfyldningsark!$T39="","",
IF(BV$17=Udfyldningsark!$Q39,"s",
IF(BV$17=Udfyldningsark!$T39,"b",
IF(BV$17&lt;Udfyldningsark!$P39,"",
IF(Udfyldningsark!$T39&lt;Udfyldningsark!$Q39-10,IF(BV$17&lt;Udfyldningsark!$T39,"g",""),
IF(Udfyldningsark!$T39&lt;Udfyldningsark!$Q39,     IF(BV$17&lt;Udfyldningsark!$Q39-10,"g",     IF(BV$17&lt;Udfyldningsark!$T39,"gu",        "")),
IF(BV$17&lt;Udfyldningsark!$Q39, IF(BV$17&lt;Udfyldningsark!$Q39-10,"g","gu"),
IF(BV$17&lt;Udfyldningsark!$T39,"r",""
))))))))</f>
        <v/>
      </c>
      <c r="BW22" s="226" t="str">
        <f>IF(Udfyldningsark!$T39="","",
IF(BW$17=Udfyldningsark!$Q39,"s",
IF(BW$17=Udfyldningsark!$T39,"b",
IF(BW$17&lt;Udfyldningsark!$P39,"",
IF(Udfyldningsark!$T39&lt;Udfyldningsark!$Q39-10,IF(BW$17&lt;Udfyldningsark!$T39,"g",""),
IF(Udfyldningsark!$T39&lt;Udfyldningsark!$Q39,     IF(BW$17&lt;Udfyldningsark!$Q39-10,"g",     IF(BW$17&lt;Udfyldningsark!$T39,"gu",        "")),
IF(BW$17&lt;Udfyldningsark!$Q39, IF(BW$17&lt;Udfyldningsark!$Q39-10,"g","gu"),
IF(BW$17&lt;Udfyldningsark!$T39,"r",""
))))))))</f>
        <v/>
      </c>
      <c r="BX22" s="226" t="str">
        <f>IF(Udfyldningsark!$T39="","",
IF(BX$17=Udfyldningsark!$Q39,"s",
IF(BX$17=Udfyldningsark!$T39,"b",
IF(BX$17&lt;Udfyldningsark!$P39,"",
IF(Udfyldningsark!$T39&lt;Udfyldningsark!$Q39-10,IF(BX$17&lt;Udfyldningsark!$T39,"g",""),
IF(Udfyldningsark!$T39&lt;Udfyldningsark!$Q39,     IF(BX$17&lt;Udfyldningsark!$Q39-10,"g",     IF(BX$17&lt;Udfyldningsark!$T39,"gu",        "")),
IF(BX$17&lt;Udfyldningsark!$Q39, IF(BX$17&lt;Udfyldningsark!$Q39-10,"g","gu"),
IF(BX$17&lt;Udfyldningsark!$T39,"r",""
))))))))</f>
        <v/>
      </c>
      <c r="BY22" s="226" t="str">
        <f>IF(Udfyldningsark!$T39="","",
IF(BY$17=Udfyldningsark!$Q39,"s",
IF(BY$17=Udfyldningsark!$T39,"b",
IF(BY$17&lt;Udfyldningsark!$P39,"",
IF(Udfyldningsark!$T39&lt;Udfyldningsark!$Q39-10,IF(BY$17&lt;Udfyldningsark!$T39,"g",""),
IF(Udfyldningsark!$T39&lt;Udfyldningsark!$Q39,     IF(BY$17&lt;Udfyldningsark!$Q39-10,"g",     IF(BY$17&lt;Udfyldningsark!$T39,"gu",        "")),
IF(BY$17&lt;Udfyldningsark!$Q39, IF(BY$17&lt;Udfyldningsark!$Q39-10,"g","gu"),
IF(BY$17&lt;Udfyldningsark!$T39,"r",""
))))))))</f>
        <v/>
      </c>
      <c r="BZ22" s="226" t="str">
        <f>IF(Udfyldningsark!$T39="","",
IF(BZ$17=Udfyldningsark!$Q39,"s",
IF(BZ$17=Udfyldningsark!$T39,"b",
IF(BZ$17&lt;Udfyldningsark!$P39,"",
IF(Udfyldningsark!$T39&lt;Udfyldningsark!$Q39-10,IF(BZ$17&lt;Udfyldningsark!$T39,"g",""),
IF(Udfyldningsark!$T39&lt;Udfyldningsark!$Q39,     IF(BZ$17&lt;Udfyldningsark!$Q39-10,"g",     IF(BZ$17&lt;Udfyldningsark!$T39,"gu",        "")),
IF(BZ$17&lt;Udfyldningsark!$Q39, IF(BZ$17&lt;Udfyldningsark!$Q39-10,"g","gu"),
IF(BZ$17&lt;Udfyldningsark!$T39,"r",""
))))))))</f>
        <v/>
      </c>
      <c r="CA22" s="226" t="str">
        <f>IF(Udfyldningsark!$T39="","",
IF(CA$17=Udfyldningsark!$Q39,"s",
IF(CA$17=Udfyldningsark!$T39,"b",
IF(CA$17&lt;Udfyldningsark!$P39,"",
IF(Udfyldningsark!$T39&lt;Udfyldningsark!$Q39-10,IF(CA$17&lt;Udfyldningsark!$T39,"g",""),
IF(Udfyldningsark!$T39&lt;Udfyldningsark!$Q39,     IF(CA$17&lt;Udfyldningsark!$Q39-10,"g",     IF(CA$17&lt;Udfyldningsark!$T39,"gu",        "")),
IF(CA$17&lt;Udfyldningsark!$Q39, IF(CA$17&lt;Udfyldningsark!$Q39-10,"g","gu"),
IF(CA$17&lt;Udfyldningsark!$T39,"r",""
))))))))</f>
        <v/>
      </c>
      <c r="CB22" s="226" t="str">
        <f>IF(Udfyldningsark!$T39="","",
IF(CB$17=Udfyldningsark!$Q39,"s",
IF(CB$17=Udfyldningsark!$T39,"b",
IF(CB$17&lt;Udfyldningsark!$P39,"",
IF(Udfyldningsark!$T39&lt;Udfyldningsark!$Q39-10,IF(CB$17&lt;Udfyldningsark!$T39,"g",""),
IF(Udfyldningsark!$T39&lt;Udfyldningsark!$Q39,     IF(CB$17&lt;Udfyldningsark!$Q39-10,"g",     IF(CB$17&lt;Udfyldningsark!$T39,"gu",        "")),
IF(CB$17&lt;Udfyldningsark!$Q39, IF(CB$17&lt;Udfyldningsark!$Q39-10,"g","gu"),
IF(CB$17&lt;Udfyldningsark!$T39,"r",""
))))))))</f>
        <v/>
      </c>
      <c r="CC22" s="226" t="str">
        <f>IF(Udfyldningsark!$T39="","",
IF(CC$17=Udfyldningsark!$Q39,"s",
IF(CC$17=Udfyldningsark!$T39,"b",
IF(CC$17&lt;Udfyldningsark!$P39,"",
IF(Udfyldningsark!$T39&lt;Udfyldningsark!$Q39-10,IF(CC$17&lt;Udfyldningsark!$T39,"g",""),
IF(Udfyldningsark!$T39&lt;Udfyldningsark!$Q39,     IF(CC$17&lt;Udfyldningsark!$Q39-10,"g",     IF(CC$17&lt;Udfyldningsark!$T39,"gu",        "")),
IF(CC$17&lt;Udfyldningsark!$Q39, IF(CC$17&lt;Udfyldningsark!$Q39-10,"g","gu"),
IF(CC$17&lt;Udfyldningsark!$T39,"r",""
))))))))</f>
        <v/>
      </c>
      <c r="CD22" s="226" t="str">
        <f>IF(Udfyldningsark!$T39="","",
IF(CD$17=Udfyldningsark!$Q39,"s",
IF(CD$17=Udfyldningsark!$T39,"b",
IF(CD$17&lt;Udfyldningsark!$P39,"",
IF(Udfyldningsark!$T39&lt;Udfyldningsark!$Q39-10,IF(CD$17&lt;Udfyldningsark!$T39,"g",""),
IF(Udfyldningsark!$T39&lt;Udfyldningsark!$Q39,     IF(CD$17&lt;Udfyldningsark!$Q39-10,"g",     IF(CD$17&lt;Udfyldningsark!$T39,"gu",        "")),
IF(CD$17&lt;Udfyldningsark!$Q39, IF(CD$17&lt;Udfyldningsark!$Q39-10,"g","gu"),
IF(CD$17&lt;Udfyldningsark!$T39,"r",""
))))))))</f>
        <v/>
      </c>
      <c r="CE22" s="226" t="str">
        <f>IF(Udfyldningsark!$T39="","",
IF(CE$17=Udfyldningsark!$Q39,"s",
IF(CE$17=Udfyldningsark!$T39,"b",
IF(CE$17&lt;Udfyldningsark!$P39,"",
IF(Udfyldningsark!$T39&lt;Udfyldningsark!$Q39-10,IF(CE$17&lt;Udfyldningsark!$T39,"g",""),
IF(Udfyldningsark!$T39&lt;Udfyldningsark!$Q39,     IF(CE$17&lt;Udfyldningsark!$Q39-10,"g",     IF(CE$17&lt;Udfyldningsark!$T39,"gu",        "")),
IF(CE$17&lt;Udfyldningsark!$Q39, IF(CE$17&lt;Udfyldningsark!$Q39-10,"g","gu"),
IF(CE$17&lt;Udfyldningsark!$T39,"r",""
))))))))</f>
        <v/>
      </c>
      <c r="CF22" s="226" t="str">
        <f>IF(Udfyldningsark!$T39="","",
IF(CF$17=Udfyldningsark!$Q39,"s",
IF(CF$17=Udfyldningsark!$T39,"b",
IF(CF$17&lt;Udfyldningsark!$P39,"",
IF(Udfyldningsark!$T39&lt;Udfyldningsark!$Q39-10,IF(CF$17&lt;Udfyldningsark!$T39,"g",""),
IF(Udfyldningsark!$T39&lt;Udfyldningsark!$Q39,     IF(CF$17&lt;Udfyldningsark!$Q39-10,"g",     IF(CF$17&lt;Udfyldningsark!$T39,"gu",        "")),
IF(CF$17&lt;Udfyldningsark!$Q39, IF(CF$17&lt;Udfyldningsark!$Q39-10,"g","gu"),
IF(CF$17&lt;Udfyldningsark!$T39,"r",""
))))))))</f>
        <v/>
      </c>
      <c r="CG22" s="226" t="str">
        <f>IF(Udfyldningsark!$T39="","",
IF(CG$17=Udfyldningsark!$Q39,"s",
IF(CG$17=Udfyldningsark!$T39,"b",
IF(CG$17&lt;Udfyldningsark!$P39,"",
IF(Udfyldningsark!$T39&lt;Udfyldningsark!$Q39-10,IF(CG$17&lt;Udfyldningsark!$T39,"g",""),
IF(Udfyldningsark!$T39&lt;Udfyldningsark!$Q39,     IF(CG$17&lt;Udfyldningsark!$Q39-10,"g",     IF(CG$17&lt;Udfyldningsark!$T39,"gu",        "")),
IF(CG$17&lt;Udfyldningsark!$Q39, IF(CG$17&lt;Udfyldningsark!$Q39-10,"g","gu"),
IF(CG$17&lt;Udfyldningsark!$T39,"r",""
))))))))</f>
        <v/>
      </c>
      <c r="CH22" s="226" t="str">
        <f>IF(Udfyldningsark!$T39="","",
IF(CH$17=Udfyldningsark!$Q39,"s",
IF(CH$17=Udfyldningsark!$T39,"b",
IF(CH$17&lt;Udfyldningsark!$P39,"",
IF(Udfyldningsark!$T39&lt;Udfyldningsark!$Q39-10,IF(CH$17&lt;Udfyldningsark!$T39,"g",""),
IF(Udfyldningsark!$T39&lt;Udfyldningsark!$Q39,     IF(CH$17&lt;Udfyldningsark!$Q39-10,"g",     IF(CH$17&lt;Udfyldningsark!$T39,"gu",        "")),
IF(CH$17&lt;Udfyldningsark!$Q39, IF(CH$17&lt;Udfyldningsark!$Q39-10,"g","gu"),
IF(CH$17&lt;Udfyldningsark!$T39,"r",""
))))))))</f>
        <v/>
      </c>
      <c r="CI22" s="226" t="str">
        <f>IF(Udfyldningsark!$T39="","",
IF(CI$17=Udfyldningsark!$Q39,"s",
IF(CI$17=Udfyldningsark!$T39,"b",
IF(CI$17&lt;Udfyldningsark!$P39,"",
IF(Udfyldningsark!$T39&lt;Udfyldningsark!$Q39-10,IF(CI$17&lt;Udfyldningsark!$T39,"g",""),
IF(Udfyldningsark!$T39&lt;Udfyldningsark!$Q39,     IF(CI$17&lt;Udfyldningsark!$Q39-10,"g",     IF(CI$17&lt;Udfyldningsark!$T39,"gu",        "")),
IF(CI$17&lt;Udfyldningsark!$Q39, IF(CI$17&lt;Udfyldningsark!$Q39-10,"g","gu"),
IF(CI$17&lt;Udfyldningsark!$T39,"r",""
))))))))</f>
        <v/>
      </c>
      <c r="CJ22" s="226" t="str">
        <f>IF(Udfyldningsark!$T39="","",
IF(CJ$17=Udfyldningsark!$Q39,"s",
IF(CJ$17=Udfyldningsark!$T39,"b",
IF(CJ$17&lt;Udfyldningsark!$P39,"",
IF(Udfyldningsark!$T39&lt;Udfyldningsark!$Q39-10,IF(CJ$17&lt;Udfyldningsark!$T39,"g",""),
IF(Udfyldningsark!$T39&lt;Udfyldningsark!$Q39,     IF(CJ$17&lt;Udfyldningsark!$Q39-10,"g",     IF(CJ$17&lt;Udfyldningsark!$T39,"gu",        "")),
IF(CJ$17&lt;Udfyldningsark!$Q39, IF(CJ$17&lt;Udfyldningsark!$Q39-10,"g","gu"),
IF(CJ$17&lt;Udfyldningsark!$T39,"r",""
))))))))</f>
        <v/>
      </c>
      <c r="CK22" s="226" t="str">
        <f>IF(Udfyldningsark!$T39="","",
IF(CK$17=Udfyldningsark!$Q39,"s",
IF(CK$17=Udfyldningsark!$T39,"b",
IF(CK$17&lt;Udfyldningsark!$P39,"",
IF(Udfyldningsark!$T39&lt;Udfyldningsark!$Q39-10,IF(CK$17&lt;Udfyldningsark!$T39,"g",""),
IF(Udfyldningsark!$T39&lt;Udfyldningsark!$Q39,     IF(CK$17&lt;Udfyldningsark!$Q39-10,"g",     IF(CK$17&lt;Udfyldningsark!$T39,"gu",        "")),
IF(CK$17&lt;Udfyldningsark!$Q39, IF(CK$17&lt;Udfyldningsark!$Q39-10,"g","gu"),
IF(CK$17&lt;Udfyldningsark!$T39,"r",""
))))))))</f>
        <v/>
      </c>
      <c r="CL22" s="226" t="str">
        <f>IF(Udfyldningsark!$T39="","",
IF(CL$17=Udfyldningsark!$Q39,"s",
IF(CL$17=Udfyldningsark!$T39,"b",
IF(CL$17&lt;Udfyldningsark!$P39,"",
IF(Udfyldningsark!$T39&lt;Udfyldningsark!$Q39-10,IF(CL$17&lt;Udfyldningsark!$T39,"g",""),
IF(Udfyldningsark!$T39&lt;Udfyldningsark!$Q39,     IF(CL$17&lt;Udfyldningsark!$Q39-10,"g",     IF(CL$17&lt;Udfyldningsark!$T39,"gu",        "")),
IF(CL$17&lt;Udfyldningsark!$Q39, IF(CL$17&lt;Udfyldningsark!$Q39-10,"g","gu"),
IF(CL$17&lt;Udfyldningsark!$T39,"r",""
))))))))</f>
        <v/>
      </c>
      <c r="CM22" s="226" t="str">
        <f>IF(Udfyldningsark!$T39="","",
IF(CM$17=Udfyldningsark!$Q39,"s",
IF(CM$17=Udfyldningsark!$T39,"b",
IF(CM$17&lt;Udfyldningsark!$P39,"",
IF(Udfyldningsark!$T39&lt;Udfyldningsark!$Q39-10,IF(CM$17&lt;Udfyldningsark!$T39,"g",""),
IF(Udfyldningsark!$T39&lt;Udfyldningsark!$Q39,     IF(CM$17&lt;Udfyldningsark!$Q39-10,"g",     IF(CM$17&lt;Udfyldningsark!$T39,"gu",        "")),
IF(CM$17&lt;Udfyldningsark!$Q39, IF(CM$17&lt;Udfyldningsark!$Q39-10,"g","gu"),
IF(CM$17&lt;Udfyldningsark!$T39,"r",""
))))))))</f>
        <v/>
      </c>
      <c r="CN22" s="226" t="str">
        <f>IF(Udfyldningsark!$T39="","",
IF(CN$17=Udfyldningsark!$Q39,"s",
IF(CN$17=Udfyldningsark!$T39,"b",
IF(CN$17&lt;Udfyldningsark!$P39,"",
IF(Udfyldningsark!$T39&lt;Udfyldningsark!$Q39-10,IF(CN$17&lt;Udfyldningsark!$T39,"g",""),
IF(Udfyldningsark!$T39&lt;Udfyldningsark!$Q39,     IF(CN$17&lt;Udfyldningsark!$Q39-10,"g",     IF(CN$17&lt;Udfyldningsark!$T39,"gu",        "")),
IF(CN$17&lt;Udfyldningsark!$Q39, IF(CN$17&lt;Udfyldningsark!$Q39-10,"g","gu"),
IF(CN$17&lt;Udfyldningsark!$T39,"r",""
))))))))</f>
        <v/>
      </c>
      <c r="CO22" s="226" t="str">
        <f>IF(Udfyldningsark!$T39="","",
IF(CO$17=Udfyldningsark!$Q39,"s",
IF(CO$17=Udfyldningsark!$T39,"b",
IF(CO$17&lt;Udfyldningsark!$P39,"",
IF(Udfyldningsark!$T39&lt;Udfyldningsark!$Q39-10,IF(CO$17&lt;Udfyldningsark!$T39,"g",""),
IF(Udfyldningsark!$T39&lt;Udfyldningsark!$Q39,     IF(CO$17&lt;Udfyldningsark!$Q39-10,"g",     IF(CO$17&lt;Udfyldningsark!$T39,"gu",        "")),
IF(CO$17&lt;Udfyldningsark!$Q39, IF(CO$17&lt;Udfyldningsark!$Q39-10,"g","gu"),
IF(CO$17&lt;Udfyldningsark!$T39,"r",""
))))))))</f>
        <v/>
      </c>
      <c r="CP22" s="226" t="str">
        <f>IF(Udfyldningsark!$T39="","",
IF(CP$17=Udfyldningsark!$Q39,"s",
IF(CP$17=Udfyldningsark!$T39,"b",
IF(CP$17&lt;Udfyldningsark!$P39,"",
IF(Udfyldningsark!$T39&lt;Udfyldningsark!$Q39-10,IF(CP$17&lt;Udfyldningsark!$T39,"g",""),
IF(Udfyldningsark!$T39&lt;Udfyldningsark!$Q39,     IF(CP$17&lt;Udfyldningsark!$Q39-10,"g",     IF(CP$17&lt;Udfyldningsark!$T39,"gu",        "")),
IF(CP$17&lt;Udfyldningsark!$Q39, IF(CP$17&lt;Udfyldningsark!$Q39-10,"g","gu"),
IF(CP$17&lt;Udfyldningsark!$T39,"r",""
))))))))</f>
        <v/>
      </c>
      <c r="CQ22" s="226" t="str">
        <f>IF(Udfyldningsark!$T39="","",
IF(CQ$17=Udfyldningsark!$Q39,"s",
IF(CQ$17=Udfyldningsark!$T39,"b",
IF(CQ$17&lt;Udfyldningsark!$P39,"",
IF(Udfyldningsark!$T39&lt;Udfyldningsark!$Q39-10,IF(CQ$17&lt;Udfyldningsark!$T39,"g",""),
IF(Udfyldningsark!$T39&lt;Udfyldningsark!$Q39,     IF(CQ$17&lt;Udfyldningsark!$Q39-10,"g",     IF(CQ$17&lt;Udfyldningsark!$T39,"gu",        "")),
IF(CQ$17&lt;Udfyldningsark!$Q39, IF(CQ$17&lt;Udfyldningsark!$Q39-10,"g","gu"),
IF(CQ$17&lt;Udfyldningsark!$T39,"r",""
))))))))</f>
        <v/>
      </c>
      <c r="CR22" s="226" t="str">
        <f>IF(Udfyldningsark!$T39="","",
IF(CR$17=Udfyldningsark!$Q39,"s",
IF(CR$17=Udfyldningsark!$T39,"b",
IF(CR$17&lt;Udfyldningsark!$P39,"",
IF(Udfyldningsark!$T39&lt;Udfyldningsark!$Q39-10,IF(CR$17&lt;Udfyldningsark!$T39,"g",""),
IF(Udfyldningsark!$T39&lt;Udfyldningsark!$Q39,     IF(CR$17&lt;Udfyldningsark!$Q39-10,"g",     IF(CR$17&lt;Udfyldningsark!$T39,"gu",        "")),
IF(CR$17&lt;Udfyldningsark!$Q39, IF(CR$17&lt;Udfyldningsark!$Q39-10,"g","gu"),
IF(CR$17&lt;Udfyldningsark!$T39,"r",""
))))))))</f>
        <v/>
      </c>
      <c r="CS22" s="226" t="str">
        <f>IF(Udfyldningsark!$T39="","",
IF(CS$17=Udfyldningsark!$Q39,"s",
IF(CS$17=Udfyldningsark!$T39,"b",
IF(CS$17&lt;Udfyldningsark!$P39,"",
IF(Udfyldningsark!$T39&lt;Udfyldningsark!$Q39-10,IF(CS$17&lt;Udfyldningsark!$T39,"g",""),
IF(Udfyldningsark!$T39&lt;Udfyldningsark!$Q39,     IF(CS$17&lt;Udfyldningsark!$Q39-10,"g",     IF(CS$17&lt;Udfyldningsark!$T39,"gu",        "")),
IF(CS$17&lt;Udfyldningsark!$Q39, IF(CS$17&lt;Udfyldningsark!$Q39-10,"g","gu"),
IF(CS$17&lt;Udfyldningsark!$T39,"r",""
))))))))</f>
        <v/>
      </c>
      <c r="CT22" s="226" t="str">
        <f>IF(Udfyldningsark!$T39="","",
IF(CT$17=Udfyldningsark!$Q39,"s",
IF(CT$17=Udfyldningsark!$T39,"b",
IF(CT$17&lt;Udfyldningsark!$P39,"",
IF(Udfyldningsark!$T39&lt;Udfyldningsark!$Q39-10,IF(CT$17&lt;Udfyldningsark!$T39,"g",""),
IF(Udfyldningsark!$T39&lt;Udfyldningsark!$Q39,     IF(CT$17&lt;Udfyldningsark!$Q39-10,"g",     IF(CT$17&lt;Udfyldningsark!$T39,"gu",        "")),
IF(CT$17&lt;Udfyldningsark!$Q39, IF(CT$17&lt;Udfyldningsark!$Q39-10,"g","gu"),
IF(CT$17&lt;Udfyldningsark!$T39,"r",""
))))))))</f>
        <v/>
      </c>
      <c r="CU22" s="226" t="str">
        <f>IF(Udfyldningsark!$T39="","",
IF(CU$17=Udfyldningsark!$Q39,"s",
IF(CU$17=Udfyldningsark!$T39,"b",
IF(CU$17&lt;Udfyldningsark!$P39,"",
IF(Udfyldningsark!$T39&lt;Udfyldningsark!$Q39-10,IF(CU$17&lt;Udfyldningsark!$T39,"g",""),
IF(Udfyldningsark!$T39&lt;Udfyldningsark!$Q39,     IF(CU$17&lt;Udfyldningsark!$Q39-10,"g",     IF(CU$17&lt;Udfyldningsark!$T39,"gu",        "")),
IF(CU$17&lt;Udfyldningsark!$Q39, IF(CU$17&lt;Udfyldningsark!$Q39-10,"g","gu"),
IF(CU$17&lt;Udfyldningsark!$T39,"r",""
))))))))</f>
        <v/>
      </c>
      <c r="CV22" s="226" t="str">
        <f>IF(Udfyldningsark!$T39="","",
IF(CV$17=Udfyldningsark!$Q39,"s",
IF(CV$17=Udfyldningsark!$T39,"b",
IF(CV$17&lt;Udfyldningsark!$P39,"",
IF(Udfyldningsark!$T39&lt;Udfyldningsark!$Q39-10,IF(CV$17&lt;Udfyldningsark!$T39,"g",""),
IF(Udfyldningsark!$T39&lt;Udfyldningsark!$Q39,     IF(CV$17&lt;Udfyldningsark!$Q39-10,"g",     IF(CV$17&lt;Udfyldningsark!$T39,"gu",        "")),
IF(CV$17&lt;Udfyldningsark!$Q39, IF(CV$17&lt;Udfyldningsark!$Q39-10,"g","gu"),
IF(CV$17&lt;Udfyldningsark!$T39,"r",""
))))))))</f>
        <v/>
      </c>
      <c r="CW22" s="226" t="str">
        <f>IF(Udfyldningsark!$T39="","",
IF(CW$17=Udfyldningsark!$Q39,"s",
IF(CW$17=Udfyldningsark!$T39,"b",
IF(CW$17&lt;Udfyldningsark!$P39,"",
IF(Udfyldningsark!$T39&lt;Udfyldningsark!$Q39-10,IF(CW$17&lt;Udfyldningsark!$T39,"g",""),
IF(Udfyldningsark!$T39&lt;Udfyldningsark!$Q39,     IF(CW$17&lt;Udfyldningsark!$Q39-10,"g",     IF(CW$17&lt;Udfyldningsark!$T39,"gu",        "")),
IF(CW$17&lt;Udfyldningsark!$Q39, IF(CW$17&lt;Udfyldningsark!$Q39-10,"g","gu"),
IF(CW$17&lt;Udfyldningsark!$T39,"r",""
))))))))</f>
        <v/>
      </c>
      <c r="CX22" s="226" t="str">
        <f>IF(Udfyldningsark!$T39="","",
IF(CX$17=Udfyldningsark!$Q39,"s",
IF(CX$17=Udfyldningsark!$T39,"b",
IF(CX$17&lt;Udfyldningsark!$P39,"",
IF(Udfyldningsark!$T39&lt;Udfyldningsark!$Q39-10,IF(CX$17&lt;Udfyldningsark!$T39,"g",""),
IF(Udfyldningsark!$T39&lt;Udfyldningsark!$Q39,     IF(CX$17&lt;Udfyldningsark!$Q39-10,"g",     IF(CX$17&lt;Udfyldningsark!$T39,"gu",        "")),
IF(CX$17&lt;Udfyldningsark!$Q39, IF(CX$17&lt;Udfyldningsark!$Q39-10,"g","gu"),
IF(CX$17&lt;Udfyldningsark!$T39,"r",""
))))))))</f>
        <v/>
      </c>
      <c r="CY22" s="226" t="str">
        <f>IF(Udfyldningsark!$T39="","",
IF(CY$17=Udfyldningsark!$Q39,"s",
IF(CY$17=Udfyldningsark!$T39,"b",
IF(CY$17&lt;Udfyldningsark!$P39,"",
IF(Udfyldningsark!$T39&lt;Udfyldningsark!$Q39-10,IF(CY$17&lt;Udfyldningsark!$T39,"g",""),
IF(Udfyldningsark!$T39&lt;Udfyldningsark!$Q39,     IF(CY$17&lt;Udfyldningsark!$Q39-10,"g",     IF(CY$17&lt;Udfyldningsark!$T39,"gu",        "")),
IF(CY$17&lt;Udfyldningsark!$Q39, IF(CY$17&lt;Udfyldningsark!$Q39-10,"g","gu"),
IF(CY$17&lt;Udfyldningsark!$T39,"r",""
))))))))</f>
        <v/>
      </c>
      <c r="CZ22" s="226" t="str">
        <f>IF(Udfyldningsark!$T39="","",
IF(CZ$17=Udfyldningsark!$Q39,"s",
IF(CZ$17=Udfyldningsark!$T39,"b",
IF(CZ$17&lt;Udfyldningsark!$P39,"",
IF(Udfyldningsark!$T39&lt;Udfyldningsark!$Q39-10,IF(CZ$17&lt;Udfyldningsark!$T39,"g",""),
IF(Udfyldningsark!$T39&lt;Udfyldningsark!$Q39,     IF(CZ$17&lt;Udfyldningsark!$Q39-10,"g",     IF(CZ$17&lt;Udfyldningsark!$T39,"gu",        "")),
IF(CZ$17&lt;Udfyldningsark!$Q39, IF(CZ$17&lt;Udfyldningsark!$Q39-10,"g","gu"),
IF(CZ$17&lt;Udfyldningsark!$T39,"r",""
))))))))</f>
        <v/>
      </c>
      <c r="DA22" s="226" t="str">
        <f>IF(Udfyldningsark!$T39="","",
IF(DA$17=Udfyldningsark!$Q39,"s",
IF(DA$17=Udfyldningsark!$T39,"b",
IF(DA$17&lt;Udfyldningsark!$P39,"",
IF(Udfyldningsark!$T39&lt;Udfyldningsark!$Q39-10,IF(DA$17&lt;Udfyldningsark!$T39,"g",""),
IF(Udfyldningsark!$T39&lt;Udfyldningsark!$Q39,     IF(DA$17&lt;Udfyldningsark!$Q39-10,"g",     IF(DA$17&lt;Udfyldningsark!$T39,"gu",        "")),
IF(DA$17&lt;Udfyldningsark!$Q39, IF(DA$17&lt;Udfyldningsark!$Q39-10,"g","gu"),
IF(DA$17&lt;Udfyldningsark!$T39,"r",""
))))))))</f>
        <v/>
      </c>
      <c r="DB22" s="226" t="str">
        <f>IF(Udfyldningsark!$T39="","",
IF(DB$17=Udfyldningsark!$Q39,"s",
IF(DB$17=Udfyldningsark!$T39,"b",
IF(DB$17&lt;Udfyldningsark!$P39,"",
IF(Udfyldningsark!$T39&lt;Udfyldningsark!$Q39-10,IF(DB$17&lt;Udfyldningsark!$T39,"g",""),
IF(Udfyldningsark!$T39&lt;Udfyldningsark!$Q39,     IF(DB$17&lt;Udfyldningsark!$Q39-10,"g",     IF(DB$17&lt;Udfyldningsark!$T39,"gu",        "")),
IF(DB$17&lt;Udfyldningsark!$Q39, IF(DB$17&lt;Udfyldningsark!$Q39-10,"g","gu"),
IF(DB$17&lt;Udfyldningsark!$T39,"r",""
))))))))</f>
        <v/>
      </c>
      <c r="DC22" s="226" t="str">
        <f>IF(Udfyldningsark!$T39="","",
IF(DC$17=Udfyldningsark!$Q39,"s",
IF(DC$17=Udfyldningsark!$T39,"b",
IF(DC$17&lt;Udfyldningsark!$P39,"",
IF(Udfyldningsark!$T39&lt;Udfyldningsark!$Q39-10,IF(DC$17&lt;Udfyldningsark!$T39,"g",""),
IF(Udfyldningsark!$T39&lt;Udfyldningsark!$Q39,     IF(DC$17&lt;Udfyldningsark!$Q39-10,"g",     IF(DC$17&lt;Udfyldningsark!$T39,"gu",        "")),
IF(DC$17&lt;Udfyldningsark!$Q39, IF(DC$17&lt;Udfyldningsark!$Q39-10,"g","gu"),
IF(DC$17&lt;Udfyldningsark!$T39,"r",""
))))))))</f>
        <v/>
      </c>
      <c r="DD22" s="226" t="str">
        <f>IF(Udfyldningsark!$T39="","",
IF(DD$17=Udfyldningsark!$Q39,"s",
IF(DD$17=Udfyldningsark!$T39,"b",
IF(DD$17&lt;Udfyldningsark!$P39,"",
IF(Udfyldningsark!$T39&lt;Udfyldningsark!$Q39-10,IF(DD$17&lt;Udfyldningsark!$T39,"g",""),
IF(Udfyldningsark!$T39&lt;Udfyldningsark!$Q39,     IF(DD$17&lt;Udfyldningsark!$Q39-10,"g",     IF(DD$17&lt;Udfyldningsark!$T39,"gu",        "")),
IF(DD$17&lt;Udfyldningsark!$Q39, IF(DD$17&lt;Udfyldningsark!$Q39-10,"g","gu"),
IF(DD$17&lt;Udfyldningsark!$T39,"r",""
))))))))</f>
        <v/>
      </c>
      <c r="DE22" s="226" t="str">
        <f>IF(Udfyldningsark!$T39="","",
IF(DE$17=Udfyldningsark!$Q39,"s",
IF(DE$17=Udfyldningsark!$T39,"b",
IF(DE$17&lt;Udfyldningsark!$P39,"",
IF(Udfyldningsark!$T39&lt;Udfyldningsark!$Q39-10,IF(DE$17&lt;Udfyldningsark!$T39,"g",""),
IF(Udfyldningsark!$T39&lt;Udfyldningsark!$Q39,     IF(DE$17&lt;Udfyldningsark!$Q39-10,"g",     IF(DE$17&lt;Udfyldningsark!$T39,"gu",        "")),
IF(DE$17&lt;Udfyldningsark!$Q39, IF(DE$17&lt;Udfyldningsark!$Q39-10,"g","gu"),
IF(DE$17&lt;Udfyldningsark!$T39,"r",""
))))))))</f>
        <v/>
      </c>
      <c r="DF22" s="226" t="str">
        <f>IF(Udfyldningsark!$T39="","",
IF(DF$17=Udfyldningsark!$Q39,"s",
IF(DF$17=Udfyldningsark!$T39,"b",
IF(DF$17&lt;Udfyldningsark!$P39,"",
IF(Udfyldningsark!$T39&lt;Udfyldningsark!$Q39-10,IF(DF$17&lt;Udfyldningsark!$T39,"g",""),
IF(Udfyldningsark!$T39&lt;Udfyldningsark!$Q39,     IF(DF$17&lt;Udfyldningsark!$Q39-10,"g",     IF(DF$17&lt;Udfyldningsark!$T39,"gu",        "")),
IF(DF$17&lt;Udfyldningsark!$Q39, IF(DF$17&lt;Udfyldningsark!$Q39-10,"g","gu"),
IF(DF$17&lt;Udfyldningsark!$T39,"r",""
))))))))</f>
        <v/>
      </c>
      <c r="DG22" s="226" t="str">
        <f>IF(Udfyldningsark!$T39="","",
IF(DG$17=Udfyldningsark!$Q39,"s",
IF(DG$17=Udfyldningsark!$T39,"b",
IF(DG$17&lt;Udfyldningsark!$P39,"",
IF(Udfyldningsark!$T39&lt;Udfyldningsark!$Q39-10,IF(DG$17&lt;Udfyldningsark!$T39,"g",""),
IF(Udfyldningsark!$T39&lt;Udfyldningsark!$Q39,     IF(DG$17&lt;Udfyldningsark!$Q39-10,"g",     IF(DG$17&lt;Udfyldningsark!$T39,"gu",        "")),
IF(DG$17&lt;Udfyldningsark!$Q39, IF(DG$17&lt;Udfyldningsark!$Q39-10,"g","gu"),
IF(DG$17&lt;Udfyldningsark!$T39,"r",""
))))))))</f>
        <v/>
      </c>
      <c r="DH22" s="226" t="str">
        <f>IF(Udfyldningsark!$T39="","",
IF(DH$17=Udfyldningsark!$Q39,"s",
IF(DH$17=Udfyldningsark!$T39,"b",
IF(DH$17&lt;Udfyldningsark!$P39,"",
IF(Udfyldningsark!$T39&lt;Udfyldningsark!$Q39-10,IF(DH$17&lt;Udfyldningsark!$T39,"g",""),
IF(Udfyldningsark!$T39&lt;Udfyldningsark!$Q39,     IF(DH$17&lt;Udfyldningsark!$Q39-10,"g",     IF(DH$17&lt;Udfyldningsark!$T39,"gu",        "")),
IF(DH$17&lt;Udfyldningsark!$Q39, IF(DH$17&lt;Udfyldningsark!$Q39-10,"g","gu"),
IF(DH$17&lt;Udfyldningsark!$T39,"r",""
))))))))</f>
        <v/>
      </c>
      <c r="DI22" s="226" t="str">
        <f>IF(Udfyldningsark!$T39="","",
IF(DI$17=Udfyldningsark!$Q39,"s",
IF(DI$17=Udfyldningsark!$T39,"b",
IF(DI$17&lt;Udfyldningsark!$P39,"",
IF(Udfyldningsark!$T39&lt;Udfyldningsark!$Q39-10,IF(DI$17&lt;Udfyldningsark!$T39,"g",""),
IF(Udfyldningsark!$T39&lt;Udfyldningsark!$Q39,     IF(DI$17&lt;Udfyldningsark!$Q39-10,"g",     IF(DI$17&lt;Udfyldningsark!$T39,"gu",        "")),
IF(DI$17&lt;Udfyldningsark!$Q39, IF(DI$17&lt;Udfyldningsark!$Q39-10,"g","gu"),
IF(DI$17&lt;Udfyldningsark!$T39,"r",""
))))))))</f>
        <v/>
      </c>
      <c r="DJ22" s="226" t="str">
        <f>IF(Udfyldningsark!$T39="","",
IF(DJ$17=Udfyldningsark!$Q39,"s",
IF(DJ$17=Udfyldningsark!$T39,"b",
IF(DJ$17&lt;Udfyldningsark!$P39,"",
IF(Udfyldningsark!$T39&lt;Udfyldningsark!$Q39-10,IF(DJ$17&lt;Udfyldningsark!$T39,"g",""),
IF(Udfyldningsark!$T39&lt;Udfyldningsark!$Q39,     IF(DJ$17&lt;Udfyldningsark!$Q39-10,"g",     IF(DJ$17&lt;Udfyldningsark!$T39,"gu",        "")),
IF(DJ$17&lt;Udfyldningsark!$Q39, IF(DJ$17&lt;Udfyldningsark!$Q39-10,"g","gu"),
IF(DJ$17&lt;Udfyldningsark!$T39,"r",""
))))))))</f>
        <v/>
      </c>
      <c r="DK22" s="226" t="str">
        <f>IF(Udfyldningsark!$T39="","",
IF(DK$17=Udfyldningsark!$Q39,"s",
IF(DK$17=Udfyldningsark!$T39,"b",
IF(DK$17&lt;Udfyldningsark!$P39,"",
IF(Udfyldningsark!$T39&lt;Udfyldningsark!$Q39-10,IF(DK$17&lt;Udfyldningsark!$T39,"g",""),
IF(Udfyldningsark!$T39&lt;Udfyldningsark!$Q39,     IF(DK$17&lt;Udfyldningsark!$Q39-10,"g",     IF(DK$17&lt;Udfyldningsark!$T39,"gu",        "")),
IF(DK$17&lt;Udfyldningsark!$Q39, IF(DK$17&lt;Udfyldningsark!$Q39-10,"g","gu"),
IF(DK$17&lt;Udfyldningsark!$T39,"r",""
))))))))</f>
        <v/>
      </c>
    </row>
    <row r="23" spans="1:117" ht="8.4499999999999993" customHeight="1" x14ac:dyDescent="0.2">
      <c r="B23" s="56" t="str">
        <f>IF(Udfyldningsark!C40=1,Udfyldningsark!E40,"")</f>
        <v/>
      </c>
      <c r="C23" s="405" t="str">
        <f>IF(Udfyldningsark!I40="","",IF(Udfyldningsark!I40&gt;=1,Udfyldningsark!I40))</f>
        <v/>
      </c>
      <c r="D23" s="406"/>
      <c r="E23" s="407"/>
      <c r="F23" s="48"/>
      <c r="G23" s="275" t="str">
        <f>IF(Udfyldningsark!L40="","",IF(Udfyldningsark!L40&gt;=1,Udfyldningsark!L40))</f>
        <v/>
      </c>
      <c r="H23" s="48"/>
      <c r="I23" s="87" t="str">
        <f>IF(Udfyldningsark!P40="","",IF(Udfyldningsark!P40&gt;=1,Udfyldningsark!P40))</f>
        <v/>
      </c>
      <c r="J23" s="49"/>
      <c r="K23" s="88" t="str">
        <f>IF(Udfyldningsark!G40="","",IF(Udfyldningsark!G40=Data!$T$7,Data!$U$7,IF(Udfyldningsark!G40=Data!$T$8,Data!$U$8,IF(Udfyldningsark!G40=Data!$T$9,Data!$U$9,IF(Udfyldningsark!G40=Data!$T$10,Data!$U$10,IF(Udfyldningsark!G40=Data!$T$11,Data!$U$11,IF(Udfyldningsark!G40=Data!$T$12,Data!$U$12,IF(Udfyldningsark!G40=Data!$T$13,Data!$U$13,IF(Udfyldningsark!G40=Data!$T$14,Data!$U$14,IF(Udfyldningsark!G40=Data!$T$15,Data!$U$15,IF(Udfyldningsark!G40=Data!$T$16,Data!$U$16,IF(Udfyldningsark!G40=Data!$T$17,Data!$U$17,IF(Udfyldningsark!G40=Data!$T$18,Data!$U$18,IF(Udfyldningsark!G40=Data!$T$19,Data!$U$19,IF(Udfyldningsark!G40=Data!$T$20,Data!$U$20,IF(Udfyldningsark!G40=Data!$T$21,Data!$U$21,IF(Udfyldningsark!G40=Data!$T$22,Data!$U$22,IF(Udfyldningsark!G40=Data!$T$23,Data!$U$23,IF(Udfyldningsark!G40=Data!$T$24,Data!$U$24,IF(Udfyldningsark!G40=Data!$T$25,Data!$U$25,IF(Udfyldningsark!G40=Data!$T$26,Data!$U$26,IF(Udfyldningsark!G40=Data!$T$27,Data!$U$27))))))))))))))))))))))</f>
        <v/>
      </c>
      <c r="L23" s="49"/>
      <c r="M23" s="88" t="str">
        <f>IF(Udfyldningsark!G40="","",IF(Udfyldningsark!G40=Data!$T$7,Data!$V$7,IF(Udfyldningsark!G40=Data!$T$8,Data!$V$8,IF(Udfyldningsark!G40=Data!$T$9,Data!$V$9,IF(Udfyldningsark!G40=Data!$T$10,Data!$V$10,IF(Udfyldningsark!G40=Data!$T$11,Data!$V$11,IF(Udfyldningsark!G40=Data!$T$12,Data!$V$12,IF(Udfyldningsark!G40=Data!$T$13,Data!$V$13,IF(Udfyldningsark!G40=Data!$T$14,Data!$V$14,IF(Udfyldningsark!G40=Data!$T$15,Data!$V$15,IF(Udfyldningsark!G40=Data!$T$16,Data!$V$16,IF(Udfyldningsark!G40=Data!$T$17,Data!$V$17,IF(Udfyldningsark!G40=Data!$T$18,Data!$V$18,IF(Udfyldningsark!G40=Data!$T$19,Data!$V$19,IF(Udfyldningsark!G40=Data!$T$20,Data!$V$20,IF(Udfyldningsark!G40=Data!$T$21,Data!$V$21,IF(Udfyldningsark!G40=Data!$T$22,Data!$V$22,IF(Udfyldningsark!G40=Data!$T$23,Data!$V$23,IF(Udfyldningsark!G40=Data!$T$24,Data!$V$24,IF(Udfyldningsark!G40=Data!$T$25,Data!$V$25,IF(Udfyldningsark!G40=Data!$T$26,Data!$V$26,IF(Udfyldningsark!G40=Data!$T$27,Data!$V$27,))))))))))))))))))))))</f>
        <v/>
      </c>
      <c r="N23" s="20"/>
      <c r="O23" s="226" t="str">
        <f>IF(Udfyldningsark!$T40="","",
IF(O$17=Udfyldningsark!$Q40,"s",
IF(O$17=Udfyldningsark!$T40,"b",
IF(O$17&lt;Udfyldningsark!$P40,"",
IF(Udfyldningsark!$T40&lt;Udfyldningsark!$Q40-10,IF(O$17&lt;Udfyldningsark!$T40,"g",""),
IF(Udfyldningsark!$T40&lt;Udfyldningsark!$Q40,     IF(O$17&lt;Udfyldningsark!$Q40-10,"g",     IF(O$17&lt;Udfyldningsark!$T40,"gu",        "")),
IF(O$17&lt;Udfyldningsark!$Q40, IF(O$17&lt;Udfyldningsark!$Q40-10,"g","gu"),
IF(O$17&lt;Udfyldningsark!$T40,"r",""
))))))))</f>
        <v/>
      </c>
      <c r="P23" s="226" t="str">
        <f>IF(Udfyldningsark!$T40="","",
IF(P$17=Udfyldningsark!$Q40,"s",
IF(P$17=Udfyldningsark!$T40,"b",
IF(P$17&lt;Udfyldningsark!$P40,"",
IF(Udfyldningsark!$T40&lt;Udfyldningsark!$Q40-10,IF(P$17&lt;Udfyldningsark!$T40,"g",""),
IF(Udfyldningsark!$T40&lt;Udfyldningsark!$Q40,     IF(P$17&lt;Udfyldningsark!$Q40-10,"g",     IF(P$17&lt;Udfyldningsark!$T40,"gu",        "")),
IF(P$17&lt;Udfyldningsark!$Q40, IF(P$17&lt;Udfyldningsark!$Q40-10,"g","gu"),
IF(P$17&lt;Udfyldningsark!$T40,"r",""
))))))))</f>
        <v/>
      </c>
      <c r="Q23" s="226" t="str">
        <f>IF(Udfyldningsark!$T40="","",
IF(Q$17=Udfyldningsark!$Q40,"s",
IF(Q$17=Udfyldningsark!$T40,"b",
IF(Q$17&lt;Udfyldningsark!$P40,"",
IF(Udfyldningsark!$T40&lt;Udfyldningsark!$Q40-10,IF(Q$17&lt;Udfyldningsark!$T40,"g",""),
IF(Udfyldningsark!$T40&lt;Udfyldningsark!$Q40,     IF(Q$17&lt;Udfyldningsark!$Q40-10,"g",     IF(Q$17&lt;Udfyldningsark!$T40,"gu",        "")),
IF(Q$17&lt;Udfyldningsark!$Q40, IF(Q$17&lt;Udfyldningsark!$Q40-10,"g","gu"),
IF(Q$17&lt;Udfyldningsark!$T40,"r",""
))))))))</f>
        <v/>
      </c>
      <c r="R23" s="226" t="str">
        <f>IF(Udfyldningsark!$T40="","",
IF(R$17=Udfyldningsark!$Q40,"s",
IF(R$17=Udfyldningsark!$T40,"b",
IF(R$17&lt;Udfyldningsark!$P40,"",
IF(Udfyldningsark!$T40&lt;Udfyldningsark!$Q40-10,IF(R$17&lt;Udfyldningsark!$T40,"g",""),
IF(Udfyldningsark!$T40&lt;Udfyldningsark!$Q40,     IF(R$17&lt;Udfyldningsark!$Q40-10,"g",     IF(R$17&lt;Udfyldningsark!$T40,"gu",        "")),
IF(R$17&lt;Udfyldningsark!$Q40, IF(R$17&lt;Udfyldningsark!$Q40-10,"g","gu"),
IF(R$17&lt;Udfyldningsark!$T40,"r",""
))))))))</f>
        <v/>
      </c>
      <c r="S23" s="226" t="str">
        <f>IF(Udfyldningsark!$T40="","",
IF(S$17=Udfyldningsark!$Q40,"s",
IF(S$17=Udfyldningsark!$T40,"b",
IF(S$17&lt;Udfyldningsark!$P40,"",
IF(Udfyldningsark!$T40&lt;Udfyldningsark!$Q40-10,IF(S$17&lt;Udfyldningsark!$T40,"g",""),
IF(Udfyldningsark!$T40&lt;Udfyldningsark!$Q40,     IF(S$17&lt;Udfyldningsark!$Q40-10,"g",     IF(S$17&lt;Udfyldningsark!$T40,"gu",        "")),
IF(S$17&lt;Udfyldningsark!$Q40, IF(S$17&lt;Udfyldningsark!$Q40-10,"g","gu"),
IF(S$17&lt;Udfyldningsark!$T40,"r",""
))))))))</f>
        <v/>
      </c>
      <c r="T23" s="226" t="str">
        <f>IF(Udfyldningsark!$T40="","",
IF(T$17=Udfyldningsark!$Q40,"s",
IF(T$17=Udfyldningsark!$T40,"b",
IF(T$17&lt;Udfyldningsark!$P40,"",
IF(Udfyldningsark!$T40&lt;Udfyldningsark!$Q40-10,IF(T$17&lt;Udfyldningsark!$T40,"g",""),
IF(Udfyldningsark!$T40&lt;Udfyldningsark!$Q40,     IF(T$17&lt;Udfyldningsark!$Q40-10,"g",     IF(T$17&lt;Udfyldningsark!$T40,"gu",        "")),
IF(T$17&lt;Udfyldningsark!$Q40, IF(T$17&lt;Udfyldningsark!$Q40-10,"g","gu"),
IF(T$17&lt;Udfyldningsark!$T40,"r",""
))))))))</f>
        <v/>
      </c>
      <c r="U23" s="226" t="str">
        <f>IF(Udfyldningsark!$T40="","",
IF(U$17=Udfyldningsark!$Q40,"s",
IF(U$17=Udfyldningsark!$T40,"b",
IF(U$17&lt;Udfyldningsark!$P40,"",
IF(Udfyldningsark!$T40&lt;Udfyldningsark!$Q40-10,IF(U$17&lt;Udfyldningsark!$T40,"g",""),
IF(Udfyldningsark!$T40&lt;Udfyldningsark!$Q40,     IF(U$17&lt;Udfyldningsark!$Q40-10,"g",     IF(U$17&lt;Udfyldningsark!$T40,"gu",        "")),
IF(U$17&lt;Udfyldningsark!$Q40, IF(U$17&lt;Udfyldningsark!$Q40-10,"g","gu"),
IF(U$17&lt;Udfyldningsark!$T40,"r",""
))))))))</f>
        <v/>
      </c>
      <c r="V23" s="226" t="str">
        <f>IF(Udfyldningsark!$T40="","",
IF(V$17=Udfyldningsark!$Q40,"s",
IF(V$17=Udfyldningsark!$T40,"b",
IF(V$17&lt;Udfyldningsark!$P40,"",
IF(Udfyldningsark!$T40&lt;Udfyldningsark!$Q40-10,IF(V$17&lt;Udfyldningsark!$T40,"g",""),
IF(Udfyldningsark!$T40&lt;Udfyldningsark!$Q40,     IF(V$17&lt;Udfyldningsark!$Q40-10,"g",     IF(V$17&lt;Udfyldningsark!$T40,"gu",        "")),
IF(V$17&lt;Udfyldningsark!$Q40, IF(V$17&lt;Udfyldningsark!$Q40-10,"g","gu"),
IF(V$17&lt;Udfyldningsark!$T40,"r",""
))))))))</f>
        <v/>
      </c>
      <c r="W23" s="226" t="str">
        <f>IF(Udfyldningsark!$T40="","",
IF(W$17=Udfyldningsark!$Q40,"s",
IF(W$17=Udfyldningsark!$T40,"b",
IF(W$17&lt;Udfyldningsark!$P40,"",
IF(Udfyldningsark!$T40&lt;Udfyldningsark!$Q40-10,IF(W$17&lt;Udfyldningsark!$T40,"g",""),
IF(Udfyldningsark!$T40&lt;Udfyldningsark!$Q40,     IF(W$17&lt;Udfyldningsark!$Q40-10,"g",     IF(W$17&lt;Udfyldningsark!$T40,"gu",        "")),
IF(W$17&lt;Udfyldningsark!$Q40, IF(W$17&lt;Udfyldningsark!$Q40-10,"g","gu"),
IF(W$17&lt;Udfyldningsark!$T40,"r",""
))))))))</f>
        <v/>
      </c>
      <c r="X23" s="226" t="str">
        <f>IF(Udfyldningsark!$T40="","",
IF(X$17=Udfyldningsark!$Q40,"s",
IF(X$17=Udfyldningsark!$T40,"b",
IF(X$17&lt;Udfyldningsark!$P40,"",
IF(Udfyldningsark!$T40&lt;Udfyldningsark!$Q40-10,IF(X$17&lt;Udfyldningsark!$T40,"g",""),
IF(Udfyldningsark!$T40&lt;Udfyldningsark!$Q40,     IF(X$17&lt;Udfyldningsark!$Q40-10,"g",     IF(X$17&lt;Udfyldningsark!$T40,"gu",        "")),
IF(X$17&lt;Udfyldningsark!$Q40, IF(X$17&lt;Udfyldningsark!$Q40-10,"g","gu"),
IF(X$17&lt;Udfyldningsark!$T40,"r",""
))))))))</f>
        <v/>
      </c>
      <c r="Y23" s="226" t="str">
        <f>IF(Udfyldningsark!$T40="","",
IF(Y$17=Udfyldningsark!$Q40,"s",
IF(Y$17=Udfyldningsark!$T40,"b",
IF(Y$17&lt;Udfyldningsark!$P40,"",
IF(Udfyldningsark!$T40&lt;Udfyldningsark!$Q40-10,IF(Y$17&lt;Udfyldningsark!$T40,"g",""),
IF(Udfyldningsark!$T40&lt;Udfyldningsark!$Q40,     IF(Y$17&lt;Udfyldningsark!$Q40-10,"g",     IF(Y$17&lt;Udfyldningsark!$T40,"gu",        "")),
IF(Y$17&lt;Udfyldningsark!$Q40, IF(Y$17&lt;Udfyldningsark!$Q40-10,"g","gu"),
IF(Y$17&lt;Udfyldningsark!$T40,"r",""
))))))))</f>
        <v/>
      </c>
      <c r="Z23" s="226" t="str">
        <f>IF(Udfyldningsark!$T40="","",
IF(Z$17=Udfyldningsark!$Q40,"s",
IF(Z$17=Udfyldningsark!$T40,"b",
IF(Z$17&lt;Udfyldningsark!$P40,"",
IF(Udfyldningsark!$T40&lt;Udfyldningsark!$Q40-10,IF(Z$17&lt;Udfyldningsark!$T40,"g",""),
IF(Udfyldningsark!$T40&lt;Udfyldningsark!$Q40,     IF(Z$17&lt;Udfyldningsark!$Q40-10,"g",     IF(Z$17&lt;Udfyldningsark!$T40,"gu",        "")),
IF(Z$17&lt;Udfyldningsark!$Q40, IF(Z$17&lt;Udfyldningsark!$Q40-10,"g","gu"),
IF(Z$17&lt;Udfyldningsark!$T40,"r",""
))))))))</f>
        <v/>
      </c>
      <c r="AA23" s="226" t="str">
        <f>IF(Udfyldningsark!$T40="","",
IF(AA$17=Udfyldningsark!$Q40,"s",
IF(AA$17=Udfyldningsark!$T40,"b",
IF(AA$17&lt;Udfyldningsark!$P40,"",
IF(Udfyldningsark!$T40&lt;Udfyldningsark!$Q40-10,IF(AA$17&lt;Udfyldningsark!$T40,"g",""),
IF(Udfyldningsark!$T40&lt;Udfyldningsark!$Q40,     IF(AA$17&lt;Udfyldningsark!$Q40-10,"g",     IF(AA$17&lt;Udfyldningsark!$T40,"gu",        "")),
IF(AA$17&lt;Udfyldningsark!$Q40, IF(AA$17&lt;Udfyldningsark!$Q40-10,"g","gu"),
IF(AA$17&lt;Udfyldningsark!$T40,"r",""
))))))))</f>
        <v/>
      </c>
      <c r="AB23" s="226" t="str">
        <f>IF(Udfyldningsark!$T40="","",
IF(AB$17=Udfyldningsark!$Q40,"s",
IF(AB$17=Udfyldningsark!$T40,"b",
IF(AB$17&lt;Udfyldningsark!$P40,"",
IF(Udfyldningsark!$T40&lt;Udfyldningsark!$Q40-10,IF(AB$17&lt;Udfyldningsark!$T40,"g",""),
IF(Udfyldningsark!$T40&lt;Udfyldningsark!$Q40,     IF(AB$17&lt;Udfyldningsark!$Q40-10,"g",     IF(AB$17&lt;Udfyldningsark!$T40,"gu",        "")),
IF(AB$17&lt;Udfyldningsark!$Q40, IF(AB$17&lt;Udfyldningsark!$Q40-10,"g","gu"),
IF(AB$17&lt;Udfyldningsark!$T40,"r",""
))))))))</f>
        <v/>
      </c>
      <c r="AC23" s="226" t="str">
        <f>IF(Udfyldningsark!$T40="","",
IF(AC$17=Udfyldningsark!$Q40,"s",
IF(AC$17=Udfyldningsark!$T40,"b",
IF(AC$17&lt;Udfyldningsark!$P40,"",
IF(Udfyldningsark!$T40&lt;Udfyldningsark!$Q40-10,IF(AC$17&lt;Udfyldningsark!$T40,"g",""),
IF(Udfyldningsark!$T40&lt;Udfyldningsark!$Q40,     IF(AC$17&lt;Udfyldningsark!$Q40-10,"g",     IF(AC$17&lt;Udfyldningsark!$T40,"gu",        "")),
IF(AC$17&lt;Udfyldningsark!$Q40, IF(AC$17&lt;Udfyldningsark!$Q40-10,"g","gu"),
IF(AC$17&lt;Udfyldningsark!$T40,"r",""
))))))))</f>
        <v/>
      </c>
      <c r="AD23" s="226" t="str">
        <f>IF(Udfyldningsark!$T40="","",
IF(AD$17=Udfyldningsark!$Q40,"s",
IF(AD$17=Udfyldningsark!$T40,"b",
IF(AD$17&lt;Udfyldningsark!$P40,"",
IF(Udfyldningsark!$T40&lt;Udfyldningsark!$Q40-10,IF(AD$17&lt;Udfyldningsark!$T40,"g",""),
IF(Udfyldningsark!$T40&lt;Udfyldningsark!$Q40,     IF(AD$17&lt;Udfyldningsark!$Q40-10,"g",     IF(AD$17&lt;Udfyldningsark!$T40,"gu",        "")),
IF(AD$17&lt;Udfyldningsark!$Q40, IF(AD$17&lt;Udfyldningsark!$Q40-10,"g","gu"),
IF(AD$17&lt;Udfyldningsark!$T40,"r",""
))))))))</f>
        <v/>
      </c>
      <c r="AE23" s="226" t="str">
        <f>IF(Udfyldningsark!$T40="","",
IF(AE$17=Udfyldningsark!$Q40,"s",
IF(AE$17=Udfyldningsark!$T40,"b",
IF(AE$17&lt;Udfyldningsark!$P40,"",
IF(Udfyldningsark!$T40&lt;Udfyldningsark!$Q40-10,IF(AE$17&lt;Udfyldningsark!$T40,"g",""),
IF(Udfyldningsark!$T40&lt;Udfyldningsark!$Q40,     IF(AE$17&lt;Udfyldningsark!$Q40-10,"g",     IF(AE$17&lt;Udfyldningsark!$T40,"gu",        "")),
IF(AE$17&lt;Udfyldningsark!$Q40, IF(AE$17&lt;Udfyldningsark!$Q40-10,"g","gu"),
IF(AE$17&lt;Udfyldningsark!$T40,"r",""
))))))))</f>
        <v/>
      </c>
      <c r="AF23" s="226" t="str">
        <f>IF(Udfyldningsark!$T40="","",
IF(AF$17=Udfyldningsark!$Q40,"s",
IF(AF$17=Udfyldningsark!$T40,"b",
IF(AF$17&lt;Udfyldningsark!$P40,"",
IF(Udfyldningsark!$T40&lt;Udfyldningsark!$Q40-10,IF(AF$17&lt;Udfyldningsark!$T40,"g",""),
IF(Udfyldningsark!$T40&lt;Udfyldningsark!$Q40,     IF(AF$17&lt;Udfyldningsark!$Q40-10,"g",     IF(AF$17&lt;Udfyldningsark!$T40,"gu",        "")),
IF(AF$17&lt;Udfyldningsark!$Q40, IF(AF$17&lt;Udfyldningsark!$Q40-10,"g","gu"),
IF(AF$17&lt;Udfyldningsark!$T40,"r",""
))))))))</f>
        <v/>
      </c>
      <c r="AG23" s="226" t="str">
        <f>IF(Udfyldningsark!$T40="","",
IF(AG$17=Udfyldningsark!$Q40,"s",
IF(AG$17=Udfyldningsark!$T40,"b",
IF(AG$17&lt;Udfyldningsark!$P40,"",
IF(Udfyldningsark!$T40&lt;Udfyldningsark!$Q40-10,IF(AG$17&lt;Udfyldningsark!$T40,"g",""),
IF(Udfyldningsark!$T40&lt;Udfyldningsark!$Q40,     IF(AG$17&lt;Udfyldningsark!$Q40-10,"g",     IF(AG$17&lt;Udfyldningsark!$T40,"gu",        "")),
IF(AG$17&lt;Udfyldningsark!$Q40, IF(AG$17&lt;Udfyldningsark!$Q40-10,"g","gu"),
IF(AG$17&lt;Udfyldningsark!$T40,"r",""
))))))))</f>
        <v/>
      </c>
      <c r="AH23" s="226" t="str">
        <f>IF(Udfyldningsark!$T40="","",
IF(AH$17=Udfyldningsark!$Q40,"s",
IF(AH$17=Udfyldningsark!$T40,"b",
IF(AH$17&lt;Udfyldningsark!$P40,"",
IF(Udfyldningsark!$T40&lt;Udfyldningsark!$Q40-10,IF(AH$17&lt;Udfyldningsark!$T40,"g",""),
IF(Udfyldningsark!$T40&lt;Udfyldningsark!$Q40,     IF(AH$17&lt;Udfyldningsark!$Q40-10,"g",     IF(AH$17&lt;Udfyldningsark!$T40,"gu",        "")),
IF(AH$17&lt;Udfyldningsark!$Q40, IF(AH$17&lt;Udfyldningsark!$Q40-10,"g","gu"),
IF(AH$17&lt;Udfyldningsark!$T40,"r",""
))))))))</f>
        <v/>
      </c>
      <c r="AI23" s="226" t="str">
        <f>IF(Udfyldningsark!$T40="","",
IF(AI$17=Udfyldningsark!$Q40,"s",
IF(AI$17=Udfyldningsark!$T40,"b",
IF(AI$17&lt;Udfyldningsark!$P40,"",
IF(Udfyldningsark!$T40&lt;Udfyldningsark!$Q40-10,IF(AI$17&lt;Udfyldningsark!$T40,"g",""),
IF(Udfyldningsark!$T40&lt;Udfyldningsark!$Q40,     IF(AI$17&lt;Udfyldningsark!$Q40-10,"g",     IF(AI$17&lt;Udfyldningsark!$T40,"gu",        "")),
IF(AI$17&lt;Udfyldningsark!$Q40, IF(AI$17&lt;Udfyldningsark!$Q40-10,"g","gu"),
IF(AI$17&lt;Udfyldningsark!$T40,"r",""
))))))))</f>
        <v/>
      </c>
      <c r="AJ23" s="226" t="str">
        <f>IF(Udfyldningsark!$T40="","",
IF(AJ$17=Udfyldningsark!$Q40,"s",
IF(AJ$17=Udfyldningsark!$T40,"b",
IF(AJ$17&lt;Udfyldningsark!$P40,"",
IF(Udfyldningsark!$T40&lt;Udfyldningsark!$Q40-10,IF(AJ$17&lt;Udfyldningsark!$T40,"g",""),
IF(Udfyldningsark!$T40&lt;Udfyldningsark!$Q40,     IF(AJ$17&lt;Udfyldningsark!$Q40-10,"g",     IF(AJ$17&lt;Udfyldningsark!$T40,"gu",        "")),
IF(AJ$17&lt;Udfyldningsark!$Q40, IF(AJ$17&lt;Udfyldningsark!$Q40-10,"g","gu"),
IF(AJ$17&lt;Udfyldningsark!$T40,"r",""
))))))))</f>
        <v/>
      </c>
      <c r="AK23" s="226" t="str">
        <f>IF(Udfyldningsark!$T40="","",
IF(AK$17=Udfyldningsark!$Q40,"s",
IF(AK$17=Udfyldningsark!$T40,"b",
IF(AK$17&lt;Udfyldningsark!$P40,"",
IF(Udfyldningsark!$T40&lt;Udfyldningsark!$Q40-10,IF(AK$17&lt;Udfyldningsark!$T40,"g",""),
IF(Udfyldningsark!$T40&lt;Udfyldningsark!$Q40,     IF(AK$17&lt;Udfyldningsark!$Q40-10,"g",     IF(AK$17&lt;Udfyldningsark!$T40,"gu",        "")),
IF(AK$17&lt;Udfyldningsark!$Q40, IF(AK$17&lt;Udfyldningsark!$Q40-10,"g","gu"),
IF(AK$17&lt;Udfyldningsark!$T40,"r",""
))))))))</f>
        <v/>
      </c>
      <c r="AL23" s="226" t="str">
        <f>IF(Udfyldningsark!$T40="","",
IF(AL$17=Udfyldningsark!$Q40,"s",
IF(AL$17=Udfyldningsark!$T40,"b",
IF(AL$17&lt;Udfyldningsark!$P40,"",
IF(Udfyldningsark!$T40&lt;Udfyldningsark!$Q40-10,IF(AL$17&lt;Udfyldningsark!$T40,"g",""),
IF(Udfyldningsark!$T40&lt;Udfyldningsark!$Q40,     IF(AL$17&lt;Udfyldningsark!$Q40-10,"g",     IF(AL$17&lt;Udfyldningsark!$T40,"gu",        "")),
IF(AL$17&lt;Udfyldningsark!$Q40, IF(AL$17&lt;Udfyldningsark!$Q40-10,"g","gu"),
IF(AL$17&lt;Udfyldningsark!$T40,"r",""
))))))))</f>
        <v/>
      </c>
      <c r="AM23" s="226" t="str">
        <f>IF(Udfyldningsark!$T40="","",
IF(AM$17=Udfyldningsark!$Q40,"s",
IF(AM$17=Udfyldningsark!$T40,"b",
IF(AM$17&lt;Udfyldningsark!$P40,"",
IF(Udfyldningsark!$T40&lt;Udfyldningsark!$Q40-10,IF(AM$17&lt;Udfyldningsark!$T40,"g",""),
IF(Udfyldningsark!$T40&lt;Udfyldningsark!$Q40,     IF(AM$17&lt;Udfyldningsark!$Q40-10,"g",     IF(AM$17&lt;Udfyldningsark!$T40,"gu",        "")),
IF(AM$17&lt;Udfyldningsark!$Q40, IF(AM$17&lt;Udfyldningsark!$Q40-10,"g","gu"),
IF(AM$17&lt;Udfyldningsark!$T40,"r",""
))))))))</f>
        <v/>
      </c>
      <c r="AN23" s="226" t="str">
        <f>IF(Udfyldningsark!$T40="","",
IF(AN$17=Udfyldningsark!$Q40,"s",
IF(AN$17=Udfyldningsark!$T40,"b",
IF(AN$17&lt;Udfyldningsark!$P40,"",
IF(Udfyldningsark!$T40&lt;Udfyldningsark!$Q40-10,IF(AN$17&lt;Udfyldningsark!$T40,"g",""),
IF(Udfyldningsark!$T40&lt;Udfyldningsark!$Q40,     IF(AN$17&lt;Udfyldningsark!$Q40-10,"g",     IF(AN$17&lt;Udfyldningsark!$T40,"gu",        "")),
IF(AN$17&lt;Udfyldningsark!$Q40, IF(AN$17&lt;Udfyldningsark!$Q40-10,"g","gu"),
IF(AN$17&lt;Udfyldningsark!$T40,"r",""
))))))))</f>
        <v/>
      </c>
      <c r="AO23" s="226" t="str">
        <f>IF(Udfyldningsark!$T40="","",
IF(AO$17=Udfyldningsark!$Q40,"s",
IF(AO$17=Udfyldningsark!$T40,"b",
IF(AO$17&lt;Udfyldningsark!$P40,"",
IF(Udfyldningsark!$T40&lt;Udfyldningsark!$Q40-10,IF(AO$17&lt;Udfyldningsark!$T40,"g",""),
IF(Udfyldningsark!$T40&lt;Udfyldningsark!$Q40,     IF(AO$17&lt;Udfyldningsark!$Q40-10,"g",     IF(AO$17&lt;Udfyldningsark!$T40,"gu",        "")),
IF(AO$17&lt;Udfyldningsark!$Q40, IF(AO$17&lt;Udfyldningsark!$Q40-10,"g","gu"),
IF(AO$17&lt;Udfyldningsark!$T40,"r",""
))))))))</f>
        <v/>
      </c>
      <c r="AP23" s="226" t="str">
        <f>IF(Udfyldningsark!$T40="","",
IF(AP$17=Udfyldningsark!$Q40,"s",
IF(AP$17=Udfyldningsark!$T40,"b",
IF(AP$17&lt;Udfyldningsark!$P40,"",
IF(Udfyldningsark!$T40&lt;Udfyldningsark!$Q40-10,IF(AP$17&lt;Udfyldningsark!$T40,"g",""),
IF(Udfyldningsark!$T40&lt;Udfyldningsark!$Q40,     IF(AP$17&lt;Udfyldningsark!$Q40-10,"g",     IF(AP$17&lt;Udfyldningsark!$T40,"gu",        "")),
IF(AP$17&lt;Udfyldningsark!$Q40, IF(AP$17&lt;Udfyldningsark!$Q40-10,"g","gu"),
IF(AP$17&lt;Udfyldningsark!$T40,"r",""
))))))))</f>
        <v/>
      </c>
      <c r="AQ23" s="226" t="str">
        <f>IF(Udfyldningsark!$T40="","",
IF(AQ$17=Udfyldningsark!$Q40,"s",
IF(AQ$17=Udfyldningsark!$T40,"b",
IF(AQ$17&lt;Udfyldningsark!$P40,"",
IF(Udfyldningsark!$T40&lt;Udfyldningsark!$Q40-10,IF(AQ$17&lt;Udfyldningsark!$T40,"g",""),
IF(Udfyldningsark!$T40&lt;Udfyldningsark!$Q40,     IF(AQ$17&lt;Udfyldningsark!$Q40-10,"g",     IF(AQ$17&lt;Udfyldningsark!$T40,"gu",        "")),
IF(AQ$17&lt;Udfyldningsark!$Q40, IF(AQ$17&lt;Udfyldningsark!$Q40-10,"g","gu"),
IF(AQ$17&lt;Udfyldningsark!$T40,"r",""
))))))))</f>
        <v/>
      </c>
      <c r="AR23" s="226" t="str">
        <f>IF(Udfyldningsark!$T40="","",
IF(AR$17=Udfyldningsark!$Q40,"s",
IF(AR$17=Udfyldningsark!$T40,"b",
IF(AR$17&lt;Udfyldningsark!$P40,"",
IF(Udfyldningsark!$T40&lt;Udfyldningsark!$Q40-10,IF(AR$17&lt;Udfyldningsark!$T40,"g",""),
IF(Udfyldningsark!$T40&lt;Udfyldningsark!$Q40,     IF(AR$17&lt;Udfyldningsark!$Q40-10,"g",     IF(AR$17&lt;Udfyldningsark!$T40,"gu",        "")),
IF(AR$17&lt;Udfyldningsark!$Q40, IF(AR$17&lt;Udfyldningsark!$Q40-10,"g","gu"),
IF(AR$17&lt;Udfyldningsark!$T40,"r",""
))))))))</f>
        <v/>
      </c>
      <c r="AS23" s="226" t="str">
        <f>IF(Udfyldningsark!$T40="","",
IF(AS$17=Udfyldningsark!$Q40,"s",
IF(AS$17=Udfyldningsark!$T40,"b",
IF(AS$17&lt;Udfyldningsark!$P40,"",
IF(Udfyldningsark!$T40&lt;Udfyldningsark!$Q40-10,IF(AS$17&lt;Udfyldningsark!$T40,"g",""),
IF(Udfyldningsark!$T40&lt;Udfyldningsark!$Q40,     IF(AS$17&lt;Udfyldningsark!$Q40-10,"g",     IF(AS$17&lt;Udfyldningsark!$T40,"gu",        "")),
IF(AS$17&lt;Udfyldningsark!$Q40, IF(AS$17&lt;Udfyldningsark!$Q40-10,"g","gu"),
IF(AS$17&lt;Udfyldningsark!$T40,"r",""
))))))))</f>
        <v/>
      </c>
      <c r="AT23" s="226" t="str">
        <f>IF(Udfyldningsark!$T40="","",
IF(AT$17=Udfyldningsark!$Q40,"s",
IF(AT$17=Udfyldningsark!$T40,"b",
IF(AT$17&lt;Udfyldningsark!$P40,"",
IF(Udfyldningsark!$T40&lt;Udfyldningsark!$Q40-10,IF(AT$17&lt;Udfyldningsark!$T40,"g",""),
IF(Udfyldningsark!$T40&lt;Udfyldningsark!$Q40,     IF(AT$17&lt;Udfyldningsark!$Q40-10,"g",     IF(AT$17&lt;Udfyldningsark!$T40,"gu",        "")),
IF(AT$17&lt;Udfyldningsark!$Q40, IF(AT$17&lt;Udfyldningsark!$Q40-10,"g","gu"),
IF(AT$17&lt;Udfyldningsark!$T40,"r",""
))))))))</f>
        <v/>
      </c>
      <c r="AU23" s="226" t="str">
        <f>IF(Udfyldningsark!$T40="","",
IF(AU$17=Udfyldningsark!$Q40,"s",
IF(AU$17=Udfyldningsark!$T40,"b",
IF(AU$17&lt;Udfyldningsark!$P40,"",
IF(Udfyldningsark!$T40&lt;Udfyldningsark!$Q40-10,IF(AU$17&lt;Udfyldningsark!$T40,"g",""),
IF(Udfyldningsark!$T40&lt;Udfyldningsark!$Q40,     IF(AU$17&lt;Udfyldningsark!$Q40-10,"g",     IF(AU$17&lt;Udfyldningsark!$T40,"gu",        "")),
IF(AU$17&lt;Udfyldningsark!$Q40, IF(AU$17&lt;Udfyldningsark!$Q40-10,"g","gu"),
IF(AU$17&lt;Udfyldningsark!$T40,"r",""
))))))))</f>
        <v/>
      </c>
      <c r="AV23" s="226" t="str">
        <f>IF(Udfyldningsark!$T40="","",
IF(AV$17=Udfyldningsark!$Q40,"s",
IF(AV$17=Udfyldningsark!$T40,"b",
IF(AV$17&lt;Udfyldningsark!$P40,"",
IF(Udfyldningsark!$T40&lt;Udfyldningsark!$Q40-10,IF(AV$17&lt;Udfyldningsark!$T40,"g",""),
IF(Udfyldningsark!$T40&lt;Udfyldningsark!$Q40,     IF(AV$17&lt;Udfyldningsark!$Q40-10,"g",     IF(AV$17&lt;Udfyldningsark!$T40,"gu",        "")),
IF(AV$17&lt;Udfyldningsark!$Q40, IF(AV$17&lt;Udfyldningsark!$Q40-10,"g","gu"),
IF(AV$17&lt;Udfyldningsark!$T40,"r",""
))))))))</f>
        <v/>
      </c>
      <c r="AW23" s="226" t="str">
        <f>IF(Udfyldningsark!$T40="","",
IF(AW$17=Udfyldningsark!$Q40,"s",
IF(AW$17=Udfyldningsark!$T40,"b",
IF(AW$17&lt;Udfyldningsark!$P40,"",
IF(Udfyldningsark!$T40&lt;Udfyldningsark!$Q40-10,IF(AW$17&lt;Udfyldningsark!$T40,"g",""),
IF(Udfyldningsark!$T40&lt;Udfyldningsark!$Q40,     IF(AW$17&lt;Udfyldningsark!$Q40-10,"g",     IF(AW$17&lt;Udfyldningsark!$T40,"gu",        "")),
IF(AW$17&lt;Udfyldningsark!$Q40, IF(AW$17&lt;Udfyldningsark!$Q40-10,"g","gu"),
IF(AW$17&lt;Udfyldningsark!$T40,"r",""
))))))))</f>
        <v/>
      </c>
      <c r="AX23" s="226" t="str">
        <f>IF(Udfyldningsark!$T40="","",
IF(AX$17=Udfyldningsark!$Q40,"s",
IF(AX$17=Udfyldningsark!$T40,"b",
IF(AX$17&lt;Udfyldningsark!$P40,"",
IF(Udfyldningsark!$T40&lt;Udfyldningsark!$Q40-10,IF(AX$17&lt;Udfyldningsark!$T40,"g",""),
IF(Udfyldningsark!$T40&lt;Udfyldningsark!$Q40,     IF(AX$17&lt;Udfyldningsark!$Q40-10,"g",     IF(AX$17&lt;Udfyldningsark!$T40,"gu",        "")),
IF(AX$17&lt;Udfyldningsark!$Q40, IF(AX$17&lt;Udfyldningsark!$Q40-10,"g","gu"),
IF(AX$17&lt;Udfyldningsark!$T40,"r",""
))))))))</f>
        <v/>
      </c>
      <c r="AY23" s="226" t="str">
        <f>IF(Udfyldningsark!$T40="","",
IF(AY$17=Udfyldningsark!$Q40,"s",
IF(AY$17=Udfyldningsark!$T40,"b",
IF(AY$17&lt;Udfyldningsark!$P40,"",
IF(Udfyldningsark!$T40&lt;Udfyldningsark!$Q40-10,IF(AY$17&lt;Udfyldningsark!$T40,"g",""),
IF(Udfyldningsark!$T40&lt;Udfyldningsark!$Q40,     IF(AY$17&lt;Udfyldningsark!$Q40-10,"g",     IF(AY$17&lt;Udfyldningsark!$T40,"gu",        "")),
IF(AY$17&lt;Udfyldningsark!$Q40, IF(AY$17&lt;Udfyldningsark!$Q40-10,"g","gu"),
IF(AY$17&lt;Udfyldningsark!$T40,"r",""
))))))))</f>
        <v/>
      </c>
      <c r="AZ23" s="226" t="str">
        <f>IF(Udfyldningsark!$T40="","",
IF(AZ$17=Udfyldningsark!$Q40,"s",
IF(AZ$17=Udfyldningsark!$T40,"b",
IF(AZ$17&lt;Udfyldningsark!$P40,"",
IF(Udfyldningsark!$T40&lt;Udfyldningsark!$Q40-10,IF(AZ$17&lt;Udfyldningsark!$T40,"g",""),
IF(Udfyldningsark!$T40&lt;Udfyldningsark!$Q40,     IF(AZ$17&lt;Udfyldningsark!$Q40-10,"g",     IF(AZ$17&lt;Udfyldningsark!$T40,"gu",        "")),
IF(AZ$17&lt;Udfyldningsark!$Q40, IF(AZ$17&lt;Udfyldningsark!$Q40-10,"g","gu"),
IF(AZ$17&lt;Udfyldningsark!$T40,"r",""
))))))))</f>
        <v/>
      </c>
      <c r="BA23" s="226" t="str">
        <f>IF(Udfyldningsark!$T40="","",
IF(BA$17=Udfyldningsark!$Q40,"s",
IF(BA$17=Udfyldningsark!$T40,"b",
IF(BA$17&lt;Udfyldningsark!$P40,"",
IF(Udfyldningsark!$T40&lt;Udfyldningsark!$Q40-10,IF(BA$17&lt;Udfyldningsark!$T40,"g",""),
IF(Udfyldningsark!$T40&lt;Udfyldningsark!$Q40,     IF(BA$17&lt;Udfyldningsark!$Q40-10,"g",     IF(BA$17&lt;Udfyldningsark!$T40,"gu",        "")),
IF(BA$17&lt;Udfyldningsark!$Q40, IF(BA$17&lt;Udfyldningsark!$Q40-10,"g","gu"),
IF(BA$17&lt;Udfyldningsark!$T40,"r",""
))))))))</f>
        <v/>
      </c>
      <c r="BB23" s="226" t="str">
        <f>IF(Udfyldningsark!$T40="","",
IF(BB$17=Udfyldningsark!$Q40,"s",
IF(BB$17=Udfyldningsark!$T40,"b",
IF(BB$17&lt;Udfyldningsark!$P40,"",
IF(Udfyldningsark!$T40&lt;Udfyldningsark!$Q40-10,IF(BB$17&lt;Udfyldningsark!$T40,"g",""),
IF(Udfyldningsark!$T40&lt;Udfyldningsark!$Q40,     IF(BB$17&lt;Udfyldningsark!$Q40-10,"g",     IF(BB$17&lt;Udfyldningsark!$T40,"gu",        "")),
IF(BB$17&lt;Udfyldningsark!$Q40, IF(BB$17&lt;Udfyldningsark!$Q40-10,"g","gu"),
IF(BB$17&lt;Udfyldningsark!$T40,"r",""
))))))))</f>
        <v/>
      </c>
      <c r="BC23" s="226" t="str">
        <f>IF(Udfyldningsark!$T40="","",
IF(BC$17=Udfyldningsark!$Q40,"s",
IF(BC$17=Udfyldningsark!$T40,"b",
IF(BC$17&lt;Udfyldningsark!$P40,"",
IF(Udfyldningsark!$T40&lt;Udfyldningsark!$Q40-10,IF(BC$17&lt;Udfyldningsark!$T40,"g",""),
IF(Udfyldningsark!$T40&lt;Udfyldningsark!$Q40,     IF(BC$17&lt;Udfyldningsark!$Q40-10,"g",     IF(BC$17&lt;Udfyldningsark!$T40,"gu",        "")),
IF(BC$17&lt;Udfyldningsark!$Q40, IF(BC$17&lt;Udfyldningsark!$Q40-10,"g","gu"),
IF(BC$17&lt;Udfyldningsark!$T40,"r",""
))))))))</f>
        <v/>
      </c>
      <c r="BD23" s="226" t="str">
        <f>IF(Udfyldningsark!$T40="","",
IF(BD$17=Udfyldningsark!$Q40,"s",
IF(BD$17=Udfyldningsark!$T40,"b",
IF(BD$17&lt;Udfyldningsark!$P40,"",
IF(Udfyldningsark!$T40&lt;Udfyldningsark!$Q40-10,IF(BD$17&lt;Udfyldningsark!$T40,"g",""),
IF(Udfyldningsark!$T40&lt;Udfyldningsark!$Q40,     IF(BD$17&lt;Udfyldningsark!$Q40-10,"g",     IF(BD$17&lt;Udfyldningsark!$T40,"gu",        "")),
IF(BD$17&lt;Udfyldningsark!$Q40, IF(BD$17&lt;Udfyldningsark!$Q40-10,"g","gu"),
IF(BD$17&lt;Udfyldningsark!$T40,"r",""
))))))))</f>
        <v/>
      </c>
      <c r="BE23" s="226" t="str">
        <f>IF(Udfyldningsark!$T40="","",
IF(BE$17=Udfyldningsark!$Q40,"s",
IF(BE$17=Udfyldningsark!$T40,"b",
IF(BE$17&lt;Udfyldningsark!$P40,"",
IF(Udfyldningsark!$T40&lt;Udfyldningsark!$Q40-10,IF(BE$17&lt;Udfyldningsark!$T40,"g",""),
IF(Udfyldningsark!$T40&lt;Udfyldningsark!$Q40,     IF(BE$17&lt;Udfyldningsark!$Q40-10,"g",     IF(BE$17&lt;Udfyldningsark!$T40,"gu",        "")),
IF(BE$17&lt;Udfyldningsark!$Q40, IF(BE$17&lt;Udfyldningsark!$Q40-10,"g","gu"),
IF(BE$17&lt;Udfyldningsark!$T40,"r",""
))))))))</f>
        <v/>
      </c>
      <c r="BF23" s="226" t="str">
        <f>IF(Udfyldningsark!$T40="","",
IF(BF$17=Udfyldningsark!$Q40,"s",
IF(BF$17=Udfyldningsark!$T40,"b",
IF(BF$17&lt;Udfyldningsark!$P40,"",
IF(Udfyldningsark!$T40&lt;Udfyldningsark!$Q40-10,IF(BF$17&lt;Udfyldningsark!$T40,"g",""),
IF(Udfyldningsark!$T40&lt;Udfyldningsark!$Q40,     IF(BF$17&lt;Udfyldningsark!$Q40-10,"g",     IF(BF$17&lt;Udfyldningsark!$T40,"gu",        "")),
IF(BF$17&lt;Udfyldningsark!$Q40, IF(BF$17&lt;Udfyldningsark!$Q40-10,"g","gu"),
IF(BF$17&lt;Udfyldningsark!$T40,"r",""
))))))))</f>
        <v/>
      </c>
      <c r="BG23" s="226" t="str">
        <f>IF(Udfyldningsark!$T40="","",
IF(BG$17=Udfyldningsark!$Q40,"s",
IF(BG$17=Udfyldningsark!$T40,"b",
IF(BG$17&lt;Udfyldningsark!$P40,"",
IF(Udfyldningsark!$T40&lt;Udfyldningsark!$Q40-10,IF(BG$17&lt;Udfyldningsark!$T40,"g",""),
IF(Udfyldningsark!$T40&lt;Udfyldningsark!$Q40,     IF(BG$17&lt;Udfyldningsark!$Q40-10,"g",     IF(BG$17&lt;Udfyldningsark!$T40,"gu",        "")),
IF(BG$17&lt;Udfyldningsark!$Q40, IF(BG$17&lt;Udfyldningsark!$Q40-10,"g","gu"),
IF(BG$17&lt;Udfyldningsark!$T40,"r",""
))))))))</f>
        <v/>
      </c>
      <c r="BH23" s="226" t="str">
        <f>IF(Udfyldningsark!$T40="","",
IF(BH$17=Udfyldningsark!$Q40,"s",
IF(BH$17=Udfyldningsark!$T40,"b",
IF(BH$17&lt;Udfyldningsark!$P40,"",
IF(Udfyldningsark!$T40&lt;Udfyldningsark!$Q40-10,IF(BH$17&lt;Udfyldningsark!$T40,"g",""),
IF(Udfyldningsark!$T40&lt;Udfyldningsark!$Q40,     IF(BH$17&lt;Udfyldningsark!$Q40-10,"g",     IF(BH$17&lt;Udfyldningsark!$T40,"gu",        "")),
IF(BH$17&lt;Udfyldningsark!$Q40, IF(BH$17&lt;Udfyldningsark!$Q40-10,"g","gu"),
IF(BH$17&lt;Udfyldningsark!$T40,"r",""
))))))))</f>
        <v/>
      </c>
      <c r="BI23" s="226" t="str">
        <f>IF(Udfyldningsark!$T40="","",
IF(BI$17=Udfyldningsark!$Q40,"s",
IF(BI$17=Udfyldningsark!$T40,"b",
IF(BI$17&lt;Udfyldningsark!$P40,"",
IF(Udfyldningsark!$T40&lt;Udfyldningsark!$Q40-10,IF(BI$17&lt;Udfyldningsark!$T40,"g",""),
IF(Udfyldningsark!$T40&lt;Udfyldningsark!$Q40,     IF(BI$17&lt;Udfyldningsark!$Q40-10,"g",     IF(BI$17&lt;Udfyldningsark!$T40,"gu",        "")),
IF(BI$17&lt;Udfyldningsark!$Q40, IF(BI$17&lt;Udfyldningsark!$Q40-10,"g","gu"),
IF(BI$17&lt;Udfyldningsark!$T40,"r",""
))))))))</f>
        <v/>
      </c>
      <c r="BJ23" s="226" t="str">
        <f>IF(Udfyldningsark!$T40="","",
IF(BJ$17=Udfyldningsark!$Q40,"s",
IF(BJ$17=Udfyldningsark!$T40,"b",
IF(BJ$17&lt;Udfyldningsark!$P40,"",
IF(Udfyldningsark!$T40&lt;Udfyldningsark!$Q40-10,IF(BJ$17&lt;Udfyldningsark!$T40,"g",""),
IF(Udfyldningsark!$T40&lt;Udfyldningsark!$Q40,     IF(BJ$17&lt;Udfyldningsark!$Q40-10,"g",     IF(BJ$17&lt;Udfyldningsark!$T40,"gu",        "")),
IF(BJ$17&lt;Udfyldningsark!$Q40, IF(BJ$17&lt;Udfyldningsark!$Q40-10,"g","gu"),
IF(BJ$17&lt;Udfyldningsark!$T40,"r",""
))))))))</f>
        <v/>
      </c>
      <c r="BK23" s="226" t="str">
        <f>IF(Udfyldningsark!$T40="","",
IF(BK$17=Udfyldningsark!$Q40,"s",
IF(BK$17=Udfyldningsark!$T40,"b",
IF(BK$17&lt;Udfyldningsark!$P40,"",
IF(Udfyldningsark!$T40&lt;Udfyldningsark!$Q40-10,IF(BK$17&lt;Udfyldningsark!$T40,"g",""),
IF(Udfyldningsark!$T40&lt;Udfyldningsark!$Q40,     IF(BK$17&lt;Udfyldningsark!$Q40-10,"g",     IF(BK$17&lt;Udfyldningsark!$T40,"gu",        "")),
IF(BK$17&lt;Udfyldningsark!$Q40, IF(BK$17&lt;Udfyldningsark!$Q40-10,"g","gu"),
IF(BK$17&lt;Udfyldningsark!$T40,"r",""
))))))))</f>
        <v/>
      </c>
      <c r="BL23" s="226" t="str">
        <f>IF(Udfyldningsark!$T40="","",
IF(BL$17=Udfyldningsark!$Q40,"s",
IF(BL$17=Udfyldningsark!$T40,"b",
IF(BL$17&lt;Udfyldningsark!$P40,"",
IF(Udfyldningsark!$T40&lt;Udfyldningsark!$Q40-10,IF(BL$17&lt;Udfyldningsark!$T40,"g",""),
IF(Udfyldningsark!$T40&lt;Udfyldningsark!$Q40,     IF(BL$17&lt;Udfyldningsark!$Q40-10,"g",     IF(BL$17&lt;Udfyldningsark!$T40,"gu",        "")),
IF(BL$17&lt;Udfyldningsark!$Q40, IF(BL$17&lt;Udfyldningsark!$Q40-10,"g","gu"),
IF(BL$17&lt;Udfyldningsark!$T40,"r",""
))))))))</f>
        <v/>
      </c>
      <c r="BM23" s="226" t="str">
        <f>IF(Udfyldningsark!$T40="","",
IF(BM$17=Udfyldningsark!$Q40,"s",
IF(BM$17=Udfyldningsark!$T40,"b",
IF(BM$17&lt;Udfyldningsark!$P40,"",
IF(Udfyldningsark!$T40&lt;Udfyldningsark!$Q40-10,IF(BM$17&lt;Udfyldningsark!$T40,"g",""),
IF(Udfyldningsark!$T40&lt;Udfyldningsark!$Q40,     IF(BM$17&lt;Udfyldningsark!$Q40-10,"g",     IF(BM$17&lt;Udfyldningsark!$T40,"gu",        "")),
IF(BM$17&lt;Udfyldningsark!$Q40, IF(BM$17&lt;Udfyldningsark!$Q40-10,"g","gu"),
IF(BM$17&lt;Udfyldningsark!$T40,"r",""
))))))))</f>
        <v/>
      </c>
      <c r="BN23" s="226" t="str">
        <f>IF(Udfyldningsark!$T40="","",
IF(BN$17=Udfyldningsark!$Q40,"s",
IF(BN$17=Udfyldningsark!$T40,"b",
IF(BN$17&lt;Udfyldningsark!$P40,"",
IF(Udfyldningsark!$T40&lt;Udfyldningsark!$Q40-10,IF(BN$17&lt;Udfyldningsark!$T40,"g",""),
IF(Udfyldningsark!$T40&lt;Udfyldningsark!$Q40,     IF(BN$17&lt;Udfyldningsark!$Q40-10,"g",     IF(BN$17&lt;Udfyldningsark!$T40,"gu",        "")),
IF(BN$17&lt;Udfyldningsark!$Q40, IF(BN$17&lt;Udfyldningsark!$Q40-10,"g","gu"),
IF(BN$17&lt;Udfyldningsark!$T40,"r",""
))))))))</f>
        <v/>
      </c>
      <c r="BO23" s="226" t="str">
        <f>IF(Udfyldningsark!$T40="","",
IF(BO$17=Udfyldningsark!$Q40,"s",
IF(BO$17=Udfyldningsark!$T40,"b",
IF(BO$17&lt;Udfyldningsark!$P40,"",
IF(Udfyldningsark!$T40&lt;Udfyldningsark!$Q40-10,IF(BO$17&lt;Udfyldningsark!$T40,"g",""),
IF(Udfyldningsark!$T40&lt;Udfyldningsark!$Q40,     IF(BO$17&lt;Udfyldningsark!$Q40-10,"g",     IF(BO$17&lt;Udfyldningsark!$T40,"gu",        "")),
IF(BO$17&lt;Udfyldningsark!$Q40, IF(BO$17&lt;Udfyldningsark!$Q40-10,"g","gu"),
IF(BO$17&lt;Udfyldningsark!$T40,"r",""
))))))))</f>
        <v/>
      </c>
      <c r="BP23" s="226" t="str">
        <f>IF(Udfyldningsark!$T40="","",
IF(BP$17=Udfyldningsark!$Q40,"s",
IF(BP$17=Udfyldningsark!$T40,"b",
IF(BP$17&lt;Udfyldningsark!$P40,"",
IF(Udfyldningsark!$T40&lt;Udfyldningsark!$Q40-10,IF(BP$17&lt;Udfyldningsark!$T40,"g",""),
IF(Udfyldningsark!$T40&lt;Udfyldningsark!$Q40,     IF(BP$17&lt;Udfyldningsark!$Q40-10,"g",     IF(BP$17&lt;Udfyldningsark!$T40,"gu",        "")),
IF(BP$17&lt;Udfyldningsark!$Q40, IF(BP$17&lt;Udfyldningsark!$Q40-10,"g","gu"),
IF(BP$17&lt;Udfyldningsark!$T40,"r",""
))))))))</f>
        <v/>
      </c>
      <c r="BQ23" s="226" t="str">
        <f>IF(Udfyldningsark!$T40="","",
IF(BQ$17=Udfyldningsark!$Q40,"s",
IF(BQ$17=Udfyldningsark!$T40,"b",
IF(BQ$17&lt;Udfyldningsark!$P40,"",
IF(Udfyldningsark!$T40&lt;Udfyldningsark!$Q40-10,IF(BQ$17&lt;Udfyldningsark!$T40,"g",""),
IF(Udfyldningsark!$T40&lt;Udfyldningsark!$Q40,     IF(BQ$17&lt;Udfyldningsark!$Q40-10,"g",     IF(BQ$17&lt;Udfyldningsark!$T40,"gu",        "")),
IF(BQ$17&lt;Udfyldningsark!$Q40, IF(BQ$17&lt;Udfyldningsark!$Q40-10,"g","gu"),
IF(BQ$17&lt;Udfyldningsark!$T40,"r",""
))))))))</f>
        <v/>
      </c>
      <c r="BR23" s="226" t="str">
        <f>IF(Udfyldningsark!$T40="","",
IF(BR$17=Udfyldningsark!$Q40,"s",
IF(BR$17=Udfyldningsark!$T40,"b",
IF(BR$17&lt;Udfyldningsark!$P40,"",
IF(Udfyldningsark!$T40&lt;Udfyldningsark!$Q40-10,IF(BR$17&lt;Udfyldningsark!$T40,"g",""),
IF(Udfyldningsark!$T40&lt;Udfyldningsark!$Q40,     IF(BR$17&lt;Udfyldningsark!$Q40-10,"g",     IF(BR$17&lt;Udfyldningsark!$T40,"gu",        "")),
IF(BR$17&lt;Udfyldningsark!$Q40, IF(BR$17&lt;Udfyldningsark!$Q40-10,"g","gu"),
IF(BR$17&lt;Udfyldningsark!$T40,"r",""
))))))))</f>
        <v/>
      </c>
      <c r="BS23" s="226" t="str">
        <f>IF(Udfyldningsark!$T40="","",
IF(BS$17=Udfyldningsark!$Q40,"s",
IF(BS$17=Udfyldningsark!$T40,"b",
IF(BS$17&lt;Udfyldningsark!$P40,"",
IF(Udfyldningsark!$T40&lt;Udfyldningsark!$Q40-10,IF(BS$17&lt;Udfyldningsark!$T40,"g",""),
IF(Udfyldningsark!$T40&lt;Udfyldningsark!$Q40,     IF(BS$17&lt;Udfyldningsark!$Q40-10,"g",     IF(BS$17&lt;Udfyldningsark!$T40,"gu",        "")),
IF(BS$17&lt;Udfyldningsark!$Q40, IF(BS$17&lt;Udfyldningsark!$Q40-10,"g","gu"),
IF(BS$17&lt;Udfyldningsark!$T40,"r",""
))))))))</f>
        <v/>
      </c>
      <c r="BT23" s="226" t="str">
        <f>IF(Udfyldningsark!$T40="","",
IF(BT$17=Udfyldningsark!$Q40,"s",
IF(BT$17=Udfyldningsark!$T40,"b",
IF(BT$17&lt;Udfyldningsark!$P40,"",
IF(Udfyldningsark!$T40&lt;Udfyldningsark!$Q40-10,IF(BT$17&lt;Udfyldningsark!$T40,"g",""),
IF(Udfyldningsark!$T40&lt;Udfyldningsark!$Q40,     IF(BT$17&lt;Udfyldningsark!$Q40-10,"g",     IF(BT$17&lt;Udfyldningsark!$T40,"gu",        "")),
IF(BT$17&lt;Udfyldningsark!$Q40, IF(BT$17&lt;Udfyldningsark!$Q40-10,"g","gu"),
IF(BT$17&lt;Udfyldningsark!$T40,"r",""
))))))))</f>
        <v/>
      </c>
      <c r="BU23" s="226" t="str">
        <f>IF(Udfyldningsark!$T40="","",
IF(BU$17=Udfyldningsark!$Q40,"s",
IF(BU$17=Udfyldningsark!$T40,"b",
IF(BU$17&lt;Udfyldningsark!$P40,"",
IF(Udfyldningsark!$T40&lt;Udfyldningsark!$Q40-10,IF(BU$17&lt;Udfyldningsark!$T40,"g",""),
IF(Udfyldningsark!$T40&lt;Udfyldningsark!$Q40,     IF(BU$17&lt;Udfyldningsark!$Q40-10,"g",     IF(BU$17&lt;Udfyldningsark!$T40,"gu",        "")),
IF(BU$17&lt;Udfyldningsark!$Q40, IF(BU$17&lt;Udfyldningsark!$Q40-10,"g","gu"),
IF(BU$17&lt;Udfyldningsark!$T40,"r",""
))))))))</f>
        <v/>
      </c>
      <c r="BV23" s="226" t="str">
        <f>IF(Udfyldningsark!$T40="","",
IF(BV$17=Udfyldningsark!$Q40,"s",
IF(BV$17=Udfyldningsark!$T40,"b",
IF(BV$17&lt;Udfyldningsark!$P40,"",
IF(Udfyldningsark!$T40&lt;Udfyldningsark!$Q40-10,IF(BV$17&lt;Udfyldningsark!$T40,"g",""),
IF(Udfyldningsark!$T40&lt;Udfyldningsark!$Q40,     IF(BV$17&lt;Udfyldningsark!$Q40-10,"g",     IF(BV$17&lt;Udfyldningsark!$T40,"gu",        "")),
IF(BV$17&lt;Udfyldningsark!$Q40, IF(BV$17&lt;Udfyldningsark!$Q40-10,"g","gu"),
IF(BV$17&lt;Udfyldningsark!$T40,"r",""
))))))))</f>
        <v/>
      </c>
      <c r="BW23" s="226" t="str">
        <f>IF(Udfyldningsark!$T40="","",
IF(BW$17=Udfyldningsark!$Q40,"s",
IF(BW$17=Udfyldningsark!$T40,"b",
IF(BW$17&lt;Udfyldningsark!$P40,"",
IF(Udfyldningsark!$T40&lt;Udfyldningsark!$Q40-10,IF(BW$17&lt;Udfyldningsark!$T40,"g",""),
IF(Udfyldningsark!$T40&lt;Udfyldningsark!$Q40,     IF(BW$17&lt;Udfyldningsark!$Q40-10,"g",     IF(BW$17&lt;Udfyldningsark!$T40,"gu",        "")),
IF(BW$17&lt;Udfyldningsark!$Q40, IF(BW$17&lt;Udfyldningsark!$Q40-10,"g","gu"),
IF(BW$17&lt;Udfyldningsark!$T40,"r",""
))))))))</f>
        <v/>
      </c>
      <c r="BX23" s="226" t="str">
        <f>IF(Udfyldningsark!$T40="","",
IF(BX$17=Udfyldningsark!$Q40,"s",
IF(BX$17=Udfyldningsark!$T40,"b",
IF(BX$17&lt;Udfyldningsark!$P40,"",
IF(Udfyldningsark!$T40&lt;Udfyldningsark!$Q40-10,IF(BX$17&lt;Udfyldningsark!$T40,"g",""),
IF(Udfyldningsark!$T40&lt;Udfyldningsark!$Q40,     IF(BX$17&lt;Udfyldningsark!$Q40-10,"g",     IF(BX$17&lt;Udfyldningsark!$T40,"gu",        "")),
IF(BX$17&lt;Udfyldningsark!$Q40, IF(BX$17&lt;Udfyldningsark!$Q40-10,"g","gu"),
IF(BX$17&lt;Udfyldningsark!$T40,"r",""
))))))))</f>
        <v/>
      </c>
      <c r="BY23" s="226" t="str">
        <f>IF(Udfyldningsark!$T40="","",
IF(BY$17=Udfyldningsark!$Q40,"s",
IF(BY$17=Udfyldningsark!$T40,"b",
IF(BY$17&lt;Udfyldningsark!$P40,"",
IF(Udfyldningsark!$T40&lt;Udfyldningsark!$Q40-10,IF(BY$17&lt;Udfyldningsark!$T40,"g",""),
IF(Udfyldningsark!$T40&lt;Udfyldningsark!$Q40,     IF(BY$17&lt;Udfyldningsark!$Q40-10,"g",     IF(BY$17&lt;Udfyldningsark!$T40,"gu",        "")),
IF(BY$17&lt;Udfyldningsark!$Q40, IF(BY$17&lt;Udfyldningsark!$Q40-10,"g","gu"),
IF(BY$17&lt;Udfyldningsark!$T40,"r",""
))))))))</f>
        <v/>
      </c>
      <c r="BZ23" s="226" t="str">
        <f>IF(Udfyldningsark!$T40="","",
IF(BZ$17=Udfyldningsark!$Q40,"s",
IF(BZ$17=Udfyldningsark!$T40,"b",
IF(BZ$17&lt;Udfyldningsark!$P40,"",
IF(Udfyldningsark!$T40&lt;Udfyldningsark!$Q40-10,IF(BZ$17&lt;Udfyldningsark!$T40,"g",""),
IF(Udfyldningsark!$T40&lt;Udfyldningsark!$Q40,     IF(BZ$17&lt;Udfyldningsark!$Q40-10,"g",     IF(BZ$17&lt;Udfyldningsark!$T40,"gu",        "")),
IF(BZ$17&lt;Udfyldningsark!$Q40, IF(BZ$17&lt;Udfyldningsark!$Q40-10,"g","gu"),
IF(BZ$17&lt;Udfyldningsark!$T40,"r",""
))))))))</f>
        <v/>
      </c>
      <c r="CA23" s="226" t="str">
        <f>IF(Udfyldningsark!$T40="","",
IF(CA$17=Udfyldningsark!$Q40,"s",
IF(CA$17=Udfyldningsark!$T40,"b",
IF(CA$17&lt;Udfyldningsark!$P40,"",
IF(Udfyldningsark!$T40&lt;Udfyldningsark!$Q40-10,IF(CA$17&lt;Udfyldningsark!$T40,"g",""),
IF(Udfyldningsark!$T40&lt;Udfyldningsark!$Q40,     IF(CA$17&lt;Udfyldningsark!$Q40-10,"g",     IF(CA$17&lt;Udfyldningsark!$T40,"gu",        "")),
IF(CA$17&lt;Udfyldningsark!$Q40, IF(CA$17&lt;Udfyldningsark!$Q40-10,"g","gu"),
IF(CA$17&lt;Udfyldningsark!$T40,"r",""
))))))))</f>
        <v/>
      </c>
      <c r="CB23" s="226" t="str">
        <f>IF(Udfyldningsark!$T40="","",
IF(CB$17=Udfyldningsark!$Q40,"s",
IF(CB$17=Udfyldningsark!$T40,"b",
IF(CB$17&lt;Udfyldningsark!$P40,"",
IF(Udfyldningsark!$T40&lt;Udfyldningsark!$Q40-10,IF(CB$17&lt;Udfyldningsark!$T40,"g",""),
IF(Udfyldningsark!$T40&lt;Udfyldningsark!$Q40,     IF(CB$17&lt;Udfyldningsark!$Q40-10,"g",     IF(CB$17&lt;Udfyldningsark!$T40,"gu",        "")),
IF(CB$17&lt;Udfyldningsark!$Q40, IF(CB$17&lt;Udfyldningsark!$Q40-10,"g","gu"),
IF(CB$17&lt;Udfyldningsark!$T40,"r",""
))))))))</f>
        <v/>
      </c>
      <c r="CC23" s="226" t="str">
        <f>IF(Udfyldningsark!$T40="","",
IF(CC$17=Udfyldningsark!$Q40,"s",
IF(CC$17=Udfyldningsark!$T40,"b",
IF(CC$17&lt;Udfyldningsark!$P40,"",
IF(Udfyldningsark!$T40&lt;Udfyldningsark!$Q40-10,IF(CC$17&lt;Udfyldningsark!$T40,"g",""),
IF(Udfyldningsark!$T40&lt;Udfyldningsark!$Q40,     IF(CC$17&lt;Udfyldningsark!$Q40-10,"g",     IF(CC$17&lt;Udfyldningsark!$T40,"gu",        "")),
IF(CC$17&lt;Udfyldningsark!$Q40, IF(CC$17&lt;Udfyldningsark!$Q40-10,"g","gu"),
IF(CC$17&lt;Udfyldningsark!$T40,"r",""
))))))))</f>
        <v/>
      </c>
      <c r="CD23" s="226" t="str">
        <f>IF(Udfyldningsark!$T40="","",
IF(CD$17=Udfyldningsark!$Q40,"s",
IF(CD$17=Udfyldningsark!$T40,"b",
IF(CD$17&lt;Udfyldningsark!$P40,"",
IF(Udfyldningsark!$T40&lt;Udfyldningsark!$Q40-10,IF(CD$17&lt;Udfyldningsark!$T40,"g",""),
IF(Udfyldningsark!$T40&lt;Udfyldningsark!$Q40,     IF(CD$17&lt;Udfyldningsark!$Q40-10,"g",     IF(CD$17&lt;Udfyldningsark!$T40,"gu",        "")),
IF(CD$17&lt;Udfyldningsark!$Q40, IF(CD$17&lt;Udfyldningsark!$Q40-10,"g","gu"),
IF(CD$17&lt;Udfyldningsark!$T40,"r",""
))))))))</f>
        <v/>
      </c>
      <c r="CE23" s="226" t="str">
        <f>IF(Udfyldningsark!$T40="","",
IF(CE$17=Udfyldningsark!$Q40,"s",
IF(CE$17=Udfyldningsark!$T40,"b",
IF(CE$17&lt;Udfyldningsark!$P40,"",
IF(Udfyldningsark!$T40&lt;Udfyldningsark!$Q40-10,IF(CE$17&lt;Udfyldningsark!$T40,"g",""),
IF(Udfyldningsark!$T40&lt;Udfyldningsark!$Q40,     IF(CE$17&lt;Udfyldningsark!$Q40-10,"g",     IF(CE$17&lt;Udfyldningsark!$T40,"gu",        "")),
IF(CE$17&lt;Udfyldningsark!$Q40, IF(CE$17&lt;Udfyldningsark!$Q40-10,"g","gu"),
IF(CE$17&lt;Udfyldningsark!$T40,"r",""
))))))))</f>
        <v/>
      </c>
      <c r="CF23" s="226" t="str">
        <f>IF(Udfyldningsark!$T40="","",
IF(CF$17=Udfyldningsark!$Q40,"s",
IF(CF$17=Udfyldningsark!$T40,"b",
IF(CF$17&lt;Udfyldningsark!$P40,"",
IF(Udfyldningsark!$T40&lt;Udfyldningsark!$Q40-10,IF(CF$17&lt;Udfyldningsark!$T40,"g",""),
IF(Udfyldningsark!$T40&lt;Udfyldningsark!$Q40,     IF(CF$17&lt;Udfyldningsark!$Q40-10,"g",     IF(CF$17&lt;Udfyldningsark!$T40,"gu",        "")),
IF(CF$17&lt;Udfyldningsark!$Q40, IF(CF$17&lt;Udfyldningsark!$Q40-10,"g","gu"),
IF(CF$17&lt;Udfyldningsark!$T40,"r",""
))))))))</f>
        <v/>
      </c>
      <c r="CG23" s="226" t="str">
        <f>IF(Udfyldningsark!$T40="","",
IF(CG$17=Udfyldningsark!$Q40,"s",
IF(CG$17=Udfyldningsark!$T40,"b",
IF(CG$17&lt;Udfyldningsark!$P40,"",
IF(Udfyldningsark!$T40&lt;Udfyldningsark!$Q40-10,IF(CG$17&lt;Udfyldningsark!$T40,"g",""),
IF(Udfyldningsark!$T40&lt;Udfyldningsark!$Q40,     IF(CG$17&lt;Udfyldningsark!$Q40-10,"g",     IF(CG$17&lt;Udfyldningsark!$T40,"gu",        "")),
IF(CG$17&lt;Udfyldningsark!$Q40, IF(CG$17&lt;Udfyldningsark!$Q40-10,"g","gu"),
IF(CG$17&lt;Udfyldningsark!$T40,"r",""
))))))))</f>
        <v/>
      </c>
      <c r="CH23" s="226" t="str">
        <f>IF(Udfyldningsark!$T40="","",
IF(CH$17=Udfyldningsark!$Q40,"s",
IF(CH$17=Udfyldningsark!$T40,"b",
IF(CH$17&lt;Udfyldningsark!$P40,"",
IF(Udfyldningsark!$T40&lt;Udfyldningsark!$Q40-10,IF(CH$17&lt;Udfyldningsark!$T40,"g",""),
IF(Udfyldningsark!$T40&lt;Udfyldningsark!$Q40,     IF(CH$17&lt;Udfyldningsark!$Q40-10,"g",     IF(CH$17&lt;Udfyldningsark!$T40,"gu",        "")),
IF(CH$17&lt;Udfyldningsark!$Q40, IF(CH$17&lt;Udfyldningsark!$Q40-10,"g","gu"),
IF(CH$17&lt;Udfyldningsark!$T40,"r",""
))))))))</f>
        <v/>
      </c>
      <c r="CI23" s="226" t="str">
        <f>IF(Udfyldningsark!$T40="","",
IF(CI$17=Udfyldningsark!$Q40,"s",
IF(CI$17=Udfyldningsark!$T40,"b",
IF(CI$17&lt;Udfyldningsark!$P40,"",
IF(Udfyldningsark!$T40&lt;Udfyldningsark!$Q40-10,IF(CI$17&lt;Udfyldningsark!$T40,"g",""),
IF(Udfyldningsark!$T40&lt;Udfyldningsark!$Q40,     IF(CI$17&lt;Udfyldningsark!$Q40-10,"g",     IF(CI$17&lt;Udfyldningsark!$T40,"gu",        "")),
IF(CI$17&lt;Udfyldningsark!$Q40, IF(CI$17&lt;Udfyldningsark!$Q40-10,"g","gu"),
IF(CI$17&lt;Udfyldningsark!$T40,"r",""
))))))))</f>
        <v/>
      </c>
      <c r="CJ23" s="226" t="str">
        <f>IF(Udfyldningsark!$T40="","",
IF(CJ$17=Udfyldningsark!$Q40,"s",
IF(CJ$17=Udfyldningsark!$T40,"b",
IF(CJ$17&lt;Udfyldningsark!$P40,"",
IF(Udfyldningsark!$T40&lt;Udfyldningsark!$Q40-10,IF(CJ$17&lt;Udfyldningsark!$T40,"g",""),
IF(Udfyldningsark!$T40&lt;Udfyldningsark!$Q40,     IF(CJ$17&lt;Udfyldningsark!$Q40-10,"g",     IF(CJ$17&lt;Udfyldningsark!$T40,"gu",        "")),
IF(CJ$17&lt;Udfyldningsark!$Q40, IF(CJ$17&lt;Udfyldningsark!$Q40-10,"g","gu"),
IF(CJ$17&lt;Udfyldningsark!$T40,"r",""
))))))))</f>
        <v/>
      </c>
      <c r="CK23" s="226" t="str">
        <f>IF(Udfyldningsark!$T40="","",
IF(CK$17=Udfyldningsark!$Q40,"s",
IF(CK$17=Udfyldningsark!$T40,"b",
IF(CK$17&lt;Udfyldningsark!$P40,"",
IF(Udfyldningsark!$T40&lt;Udfyldningsark!$Q40-10,IF(CK$17&lt;Udfyldningsark!$T40,"g",""),
IF(Udfyldningsark!$T40&lt;Udfyldningsark!$Q40,     IF(CK$17&lt;Udfyldningsark!$Q40-10,"g",     IF(CK$17&lt;Udfyldningsark!$T40,"gu",        "")),
IF(CK$17&lt;Udfyldningsark!$Q40, IF(CK$17&lt;Udfyldningsark!$Q40-10,"g","gu"),
IF(CK$17&lt;Udfyldningsark!$T40,"r",""
))))))))</f>
        <v/>
      </c>
      <c r="CL23" s="226" t="str">
        <f>IF(Udfyldningsark!$T40="","",
IF(CL$17=Udfyldningsark!$Q40,"s",
IF(CL$17=Udfyldningsark!$T40,"b",
IF(CL$17&lt;Udfyldningsark!$P40,"",
IF(Udfyldningsark!$T40&lt;Udfyldningsark!$Q40-10,IF(CL$17&lt;Udfyldningsark!$T40,"g",""),
IF(Udfyldningsark!$T40&lt;Udfyldningsark!$Q40,     IF(CL$17&lt;Udfyldningsark!$Q40-10,"g",     IF(CL$17&lt;Udfyldningsark!$T40,"gu",        "")),
IF(CL$17&lt;Udfyldningsark!$Q40, IF(CL$17&lt;Udfyldningsark!$Q40-10,"g","gu"),
IF(CL$17&lt;Udfyldningsark!$T40,"r",""
))))))))</f>
        <v/>
      </c>
      <c r="CM23" s="226" t="str">
        <f>IF(Udfyldningsark!$T40="","",
IF(CM$17=Udfyldningsark!$Q40,"s",
IF(CM$17=Udfyldningsark!$T40,"b",
IF(CM$17&lt;Udfyldningsark!$P40,"",
IF(Udfyldningsark!$T40&lt;Udfyldningsark!$Q40-10,IF(CM$17&lt;Udfyldningsark!$T40,"g",""),
IF(Udfyldningsark!$T40&lt;Udfyldningsark!$Q40,     IF(CM$17&lt;Udfyldningsark!$Q40-10,"g",     IF(CM$17&lt;Udfyldningsark!$T40,"gu",        "")),
IF(CM$17&lt;Udfyldningsark!$Q40, IF(CM$17&lt;Udfyldningsark!$Q40-10,"g","gu"),
IF(CM$17&lt;Udfyldningsark!$T40,"r",""
))))))))</f>
        <v/>
      </c>
      <c r="CN23" s="226" t="str">
        <f>IF(Udfyldningsark!$T40="","",
IF(CN$17=Udfyldningsark!$Q40,"s",
IF(CN$17=Udfyldningsark!$T40,"b",
IF(CN$17&lt;Udfyldningsark!$P40,"",
IF(Udfyldningsark!$T40&lt;Udfyldningsark!$Q40-10,IF(CN$17&lt;Udfyldningsark!$T40,"g",""),
IF(Udfyldningsark!$T40&lt;Udfyldningsark!$Q40,     IF(CN$17&lt;Udfyldningsark!$Q40-10,"g",     IF(CN$17&lt;Udfyldningsark!$T40,"gu",        "")),
IF(CN$17&lt;Udfyldningsark!$Q40, IF(CN$17&lt;Udfyldningsark!$Q40-10,"g","gu"),
IF(CN$17&lt;Udfyldningsark!$T40,"r",""
))))))))</f>
        <v/>
      </c>
      <c r="CO23" s="226" t="str">
        <f>IF(Udfyldningsark!$T40="","",
IF(CO$17=Udfyldningsark!$Q40,"s",
IF(CO$17=Udfyldningsark!$T40,"b",
IF(CO$17&lt;Udfyldningsark!$P40,"",
IF(Udfyldningsark!$T40&lt;Udfyldningsark!$Q40-10,IF(CO$17&lt;Udfyldningsark!$T40,"g",""),
IF(Udfyldningsark!$T40&lt;Udfyldningsark!$Q40,     IF(CO$17&lt;Udfyldningsark!$Q40-10,"g",     IF(CO$17&lt;Udfyldningsark!$T40,"gu",        "")),
IF(CO$17&lt;Udfyldningsark!$Q40, IF(CO$17&lt;Udfyldningsark!$Q40-10,"g","gu"),
IF(CO$17&lt;Udfyldningsark!$T40,"r",""
))))))))</f>
        <v/>
      </c>
      <c r="CP23" s="226" t="str">
        <f>IF(Udfyldningsark!$T40="","",
IF(CP$17=Udfyldningsark!$Q40,"s",
IF(CP$17=Udfyldningsark!$T40,"b",
IF(CP$17&lt;Udfyldningsark!$P40,"",
IF(Udfyldningsark!$T40&lt;Udfyldningsark!$Q40-10,IF(CP$17&lt;Udfyldningsark!$T40,"g",""),
IF(Udfyldningsark!$T40&lt;Udfyldningsark!$Q40,     IF(CP$17&lt;Udfyldningsark!$Q40-10,"g",     IF(CP$17&lt;Udfyldningsark!$T40,"gu",        "")),
IF(CP$17&lt;Udfyldningsark!$Q40, IF(CP$17&lt;Udfyldningsark!$Q40-10,"g","gu"),
IF(CP$17&lt;Udfyldningsark!$T40,"r",""
))))))))</f>
        <v/>
      </c>
      <c r="CQ23" s="226" t="str">
        <f>IF(Udfyldningsark!$T40="","",
IF(CQ$17=Udfyldningsark!$Q40,"s",
IF(CQ$17=Udfyldningsark!$T40,"b",
IF(CQ$17&lt;Udfyldningsark!$P40,"",
IF(Udfyldningsark!$T40&lt;Udfyldningsark!$Q40-10,IF(CQ$17&lt;Udfyldningsark!$T40,"g",""),
IF(Udfyldningsark!$T40&lt;Udfyldningsark!$Q40,     IF(CQ$17&lt;Udfyldningsark!$Q40-10,"g",     IF(CQ$17&lt;Udfyldningsark!$T40,"gu",        "")),
IF(CQ$17&lt;Udfyldningsark!$Q40, IF(CQ$17&lt;Udfyldningsark!$Q40-10,"g","gu"),
IF(CQ$17&lt;Udfyldningsark!$T40,"r",""
))))))))</f>
        <v/>
      </c>
      <c r="CR23" s="226" t="str">
        <f>IF(Udfyldningsark!$T40="","",
IF(CR$17=Udfyldningsark!$Q40,"s",
IF(CR$17=Udfyldningsark!$T40,"b",
IF(CR$17&lt;Udfyldningsark!$P40,"",
IF(Udfyldningsark!$T40&lt;Udfyldningsark!$Q40-10,IF(CR$17&lt;Udfyldningsark!$T40,"g",""),
IF(Udfyldningsark!$T40&lt;Udfyldningsark!$Q40,     IF(CR$17&lt;Udfyldningsark!$Q40-10,"g",     IF(CR$17&lt;Udfyldningsark!$T40,"gu",        "")),
IF(CR$17&lt;Udfyldningsark!$Q40, IF(CR$17&lt;Udfyldningsark!$Q40-10,"g","gu"),
IF(CR$17&lt;Udfyldningsark!$T40,"r",""
))))))))</f>
        <v/>
      </c>
      <c r="CS23" s="226" t="str">
        <f>IF(Udfyldningsark!$T40="","",
IF(CS$17=Udfyldningsark!$Q40,"s",
IF(CS$17=Udfyldningsark!$T40,"b",
IF(CS$17&lt;Udfyldningsark!$P40,"",
IF(Udfyldningsark!$T40&lt;Udfyldningsark!$Q40-10,IF(CS$17&lt;Udfyldningsark!$T40,"g",""),
IF(Udfyldningsark!$T40&lt;Udfyldningsark!$Q40,     IF(CS$17&lt;Udfyldningsark!$Q40-10,"g",     IF(CS$17&lt;Udfyldningsark!$T40,"gu",        "")),
IF(CS$17&lt;Udfyldningsark!$Q40, IF(CS$17&lt;Udfyldningsark!$Q40-10,"g","gu"),
IF(CS$17&lt;Udfyldningsark!$T40,"r",""
))))))))</f>
        <v/>
      </c>
      <c r="CT23" s="226" t="str">
        <f>IF(Udfyldningsark!$T40="","",
IF(CT$17=Udfyldningsark!$Q40,"s",
IF(CT$17=Udfyldningsark!$T40,"b",
IF(CT$17&lt;Udfyldningsark!$P40,"",
IF(Udfyldningsark!$T40&lt;Udfyldningsark!$Q40-10,IF(CT$17&lt;Udfyldningsark!$T40,"g",""),
IF(Udfyldningsark!$T40&lt;Udfyldningsark!$Q40,     IF(CT$17&lt;Udfyldningsark!$Q40-10,"g",     IF(CT$17&lt;Udfyldningsark!$T40,"gu",        "")),
IF(CT$17&lt;Udfyldningsark!$Q40, IF(CT$17&lt;Udfyldningsark!$Q40-10,"g","gu"),
IF(CT$17&lt;Udfyldningsark!$T40,"r",""
))))))))</f>
        <v/>
      </c>
      <c r="CU23" s="226" t="str">
        <f>IF(Udfyldningsark!$T40="","",
IF(CU$17=Udfyldningsark!$Q40,"s",
IF(CU$17=Udfyldningsark!$T40,"b",
IF(CU$17&lt;Udfyldningsark!$P40,"",
IF(Udfyldningsark!$T40&lt;Udfyldningsark!$Q40-10,IF(CU$17&lt;Udfyldningsark!$T40,"g",""),
IF(Udfyldningsark!$T40&lt;Udfyldningsark!$Q40,     IF(CU$17&lt;Udfyldningsark!$Q40-10,"g",     IF(CU$17&lt;Udfyldningsark!$T40,"gu",        "")),
IF(CU$17&lt;Udfyldningsark!$Q40, IF(CU$17&lt;Udfyldningsark!$Q40-10,"g","gu"),
IF(CU$17&lt;Udfyldningsark!$T40,"r",""
))))))))</f>
        <v/>
      </c>
      <c r="CV23" s="226" t="str">
        <f>IF(Udfyldningsark!$T40="","",
IF(CV$17=Udfyldningsark!$Q40,"s",
IF(CV$17=Udfyldningsark!$T40,"b",
IF(CV$17&lt;Udfyldningsark!$P40,"",
IF(Udfyldningsark!$T40&lt;Udfyldningsark!$Q40-10,IF(CV$17&lt;Udfyldningsark!$T40,"g",""),
IF(Udfyldningsark!$T40&lt;Udfyldningsark!$Q40,     IF(CV$17&lt;Udfyldningsark!$Q40-10,"g",     IF(CV$17&lt;Udfyldningsark!$T40,"gu",        "")),
IF(CV$17&lt;Udfyldningsark!$Q40, IF(CV$17&lt;Udfyldningsark!$Q40-10,"g","gu"),
IF(CV$17&lt;Udfyldningsark!$T40,"r",""
))))))))</f>
        <v/>
      </c>
      <c r="CW23" s="226" t="str">
        <f>IF(Udfyldningsark!$T40="","",
IF(CW$17=Udfyldningsark!$Q40,"s",
IF(CW$17=Udfyldningsark!$T40,"b",
IF(CW$17&lt;Udfyldningsark!$P40,"",
IF(Udfyldningsark!$T40&lt;Udfyldningsark!$Q40-10,IF(CW$17&lt;Udfyldningsark!$T40,"g",""),
IF(Udfyldningsark!$T40&lt;Udfyldningsark!$Q40,     IF(CW$17&lt;Udfyldningsark!$Q40-10,"g",     IF(CW$17&lt;Udfyldningsark!$T40,"gu",        "")),
IF(CW$17&lt;Udfyldningsark!$Q40, IF(CW$17&lt;Udfyldningsark!$Q40-10,"g","gu"),
IF(CW$17&lt;Udfyldningsark!$T40,"r",""
))))))))</f>
        <v/>
      </c>
      <c r="CX23" s="226" t="str">
        <f>IF(Udfyldningsark!$T40="","",
IF(CX$17=Udfyldningsark!$Q40,"s",
IF(CX$17=Udfyldningsark!$T40,"b",
IF(CX$17&lt;Udfyldningsark!$P40,"",
IF(Udfyldningsark!$T40&lt;Udfyldningsark!$Q40-10,IF(CX$17&lt;Udfyldningsark!$T40,"g",""),
IF(Udfyldningsark!$T40&lt;Udfyldningsark!$Q40,     IF(CX$17&lt;Udfyldningsark!$Q40-10,"g",     IF(CX$17&lt;Udfyldningsark!$T40,"gu",        "")),
IF(CX$17&lt;Udfyldningsark!$Q40, IF(CX$17&lt;Udfyldningsark!$Q40-10,"g","gu"),
IF(CX$17&lt;Udfyldningsark!$T40,"r",""
))))))))</f>
        <v/>
      </c>
      <c r="CY23" s="226" t="str">
        <f>IF(Udfyldningsark!$T40="","",
IF(CY$17=Udfyldningsark!$Q40,"s",
IF(CY$17=Udfyldningsark!$T40,"b",
IF(CY$17&lt;Udfyldningsark!$P40,"",
IF(Udfyldningsark!$T40&lt;Udfyldningsark!$Q40-10,IF(CY$17&lt;Udfyldningsark!$T40,"g",""),
IF(Udfyldningsark!$T40&lt;Udfyldningsark!$Q40,     IF(CY$17&lt;Udfyldningsark!$Q40-10,"g",     IF(CY$17&lt;Udfyldningsark!$T40,"gu",        "")),
IF(CY$17&lt;Udfyldningsark!$Q40, IF(CY$17&lt;Udfyldningsark!$Q40-10,"g","gu"),
IF(CY$17&lt;Udfyldningsark!$T40,"r",""
))))))))</f>
        <v/>
      </c>
      <c r="CZ23" s="226" t="str">
        <f>IF(Udfyldningsark!$T40="","",
IF(CZ$17=Udfyldningsark!$Q40,"s",
IF(CZ$17=Udfyldningsark!$T40,"b",
IF(CZ$17&lt;Udfyldningsark!$P40,"",
IF(Udfyldningsark!$T40&lt;Udfyldningsark!$Q40-10,IF(CZ$17&lt;Udfyldningsark!$T40,"g",""),
IF(Udfyldningsark!$T40&lt;Udfyldningsark!$Q40,     IF(CZ$17&lt;Udfyldningsark!$Q40-10,"g",     IF(CZ$17&lt;Udfyldningsark!$T40,"gu",        "")),
IF(CZ$17&lt;Udfyldningsark!$Q40, IF(CZ$17&lt;Udfyldningsark!$Q40-10,"g","gu"),
IF(CZ$17&lt;Udfyldningsark!$T40,"r",""
))))))))</f>
        <v/>
      </c>
      <c r="DA23" s="226" t="str">
        <f>IF(Udfyldningsark!$T40="","",
IF(DA$17=Udfyldningsark!$Q40,"s",
IF(DA$17=Udfyldningsark!$T40,"b",
IF(DA$17&lt;Udfyldningsark!$P40,"",
IF(Udfyldningsark!$T40&lt;Udfyldningsark!$Q40-10,IF(DA$17&lt;Udfyldningsark!$T40,"g",""),
IF(Udfyldningsark!$T40&lt;Udfyldningsark!$Q40,     IF(DA$17&lt;Udfyldningsark!$Q40-10,"g",     IF(DA$17&lt;Udfyldningsark!$T40,"gu",        "")),
IF(DA$17&lt;Udfyldningsark!$Q40, IF(DA$17&lt;Udfyldningsark!$Q40-10,"g","gu"),
IF(DA$17&lt;Udfyldningsark!$T40,"r",""
))))))))</f>
        <v/>
      </c>
      <c r="DB23" s="226" t="str">
        <f>IF(Udfyldningsark!$T40="","",
IF(DB$17=Udfyldningsark!$Q40,"s",
IF(DB$17=Udfyldningsark!$T40,"b",
IF(DB$17&lt;Udfyldningsark!$P40,"",
IF(Udfyldningsark!$T40&lt;Udfyldningsark!$Q40-10,IF(DB$17&lt;Udfyldningsark!$T40,"g",""),
IF(Udfyldningsark!$T40&lt;Udfyldningsark!$Q40,     IF(DB$17&lt;Udfyldningsark!$Q40-10,"g",     IF(DB$17&lt;Udfyldningsark!$T40,"gu",        "")),
IF(DB$17&lt;Udfyldningsark!$Q40, IF(DB$17&lt;Udfyldningsark!$Q40-10,"g","gu"),
IF(DB$17&lt;Udfyldningsark!$T40,"r",""
))))))))</f>
        <v/>
      </c>
      <c r="DC23" s="226" t="str">
        <f>IF(Udfyldningsark!$T40="","",
IF(DC$17=Udfyldningsark!$Q40,"s",
IF(DC$17=Udfyldningsark!$T40,"b",
IF(DC$17&lt;Udfyldningsark!$P40,"",
IF(Udfyldningsark!$T40&lt;Udfyldningsark!$Q40-10,IF(DC$17&lt;Udfyldningsark!$T40,"g",""),
IF(Udfyldningsark!$T40&lt;Udfyldningsark!$Q40,     IF(DC$17&lt;Udfyldningsark!$Q40-10,"g",     IF(DC$17&lt;Udfyldningsark!$T40,"gu",        "")),
IF(DC$17&lt;Udfyldningsark!$Q40, IF(DC$17&lt;Udfyldningsark!$Q40-10,"g","gu"),
IF(DC$17&lt;Udfyldningsark!$T40,"r",""
))))))))</f>
        <v/>
      </c>
      <c r="DD23" s="226" t="str">
        <f>IF(Udfyldningsark!$T40="","",
IF(DD$17=Udfyldningsark!$Q40,"s",
IF(DD$17=Udfyldningsark!$T40,"b",
IF(DD$17&lt;Udfyldningsark!$P40,"",
IF(Udfyldningsark!$T40&lt;Udfyldningsark!$Q40-10,IF(DD$17&lt;Udfyldningsark!$T40,"g",""),
IF(Udfyldningsark!$T40&lt;Udfyldningsark!$Q40,     IF(DD$17&lt;Udfyldningsark!$Q40-10,"g",     IF(DD$17&lt;Udfyldningsark!$T40,"gu",        "")),
IF(DD$17&lt;Udfyldningsark!$Q40, IF(DD$17&lt;Udfyldningsark!$Q40-10,"g","gu"),
IF(DD$17&lt;Udfyldningsark!$T40,"r",""
))))))))</f>
        <v/>
      </c>
      <c r="DE23" s="226" t="str">
        <f>IF(Udfyldningsark!$T40="","",
IF(DE$17=Udfyldningsark!$Q40,"s",
IF(DE$17=Udfyldningsark!$T40,"b",
IF(DE$17&lt;Udfyldningsark!$P40,"",
IF(Udfyldningsark!$T40&lt;Udfyldningsark!$Q40-10,IF(DE$17&lt;Udfyldningsark!$T40,"g",""),
IF(Udfyldningsark!$T40&lt;Udfyldningsark!$Q40,     IF(DE$17&lt;Udfyldningsark!$Q40-10,"g",     IF(DE$17&lt;Udfyldningsark!$T40,"gu",        "")),
IF(DE$17&lt;Udfyldningsark!$Q40, IF(DE$17&lt;Udfyldningsark!$Q40-10,"g","gu"),
IF(DE$17&lt;Udfyldningsark!$T40,"r",""
))))))))</f>
        <v/>
      </c>
      <c r="DF23" s="226" t="str">
        <f>IF(Udfyldningsark!$T40="","",
IF(DF$17=Udfyldningsark!$Q40,"s",
IF(DF$17=Udfyldningsark!$T40,"b",
IF(DF$17&lt;Udfyldningsark!$P40,"",
IF(Udfyldningsark!$T40&lt;Udfyldningsark!$Q40-10,IF(DF$17&lt;Udfyldningsark!$T40,"g",""),
IF(Udfyldningsark!$T40&lt;Udfyldningsark!$Q40,     IF(DF$17&lt;Udfyldningsark!$Q40-10,"g",     IF(DF$17&lt;Udfyldningsark!$T40,"gu",        "")),
IF(DF$17&lt;Udfyldningsark!$Q40, IF(DF$17&lt;Udfyldningsark!$Q40-10,"g","gu"),
IF(DF$17&lt;Udfyldningsark!$T40,"r",""
))))))))</f>
        <v/>
      </c>
      <c r="DG23" s="226" t="str">
        <f>IF(Udfyldningsark!$T40="","",
IF(DG$17=Udfyldningsark!$Q40,"s",
IF(DG$17=Udfyldningsark!$T40,"b",
IF(DG$17&lt;Udfyldningsark!$P40,"",
IF(Udfyldningsark!$T40&lt;Udfyldningsark!$Q40-10,IF(DG$17&lt;Udfyldningsark!$T40,"g",""),
IF(Udfyldningsark!$T40&lt;Udfyldningsark!$Q40,     IF(DG$17&lt;Udfyldningsark!$Q40-10,"g",     IF(DG$17&lt;Udfyldningsark!$T40,"gu",        "")),
IF(DG$17&lt;Udfyldningsark!$Q40, IF(DG$17&lt;Udfyldningsark!$Q40-10,"g","gu"),
IF(DG$17&lt;Udfyldningsark!$T40,"r",""
))))))))</f>
        <v/>
      </c>
      <c r="DH23" s="226" t="str">
        <f>IF(Udfyldningsark!$T40="","",
IF(DH$17=Udfyldningsark!$Q40,"s",
IF(DH$17=Udfyldningsark!$T40,"b",
IF(DH$17&lt;Udfyldningsark!$P40,"",
IF(Udfyldningsark!$T40&lt;Udfyldningsark!$Q40-10,IF(DH$17&lt;Udfyldningsark!$T40,"g",""),
IF(Udfyldningsark!$T40&lt;Udfyldningsark!$Q40,     IF(DH$17&lt;Udfyldningsark!$Q40-10,"g",     IF(DH$17&lt;Udfyldningsark!$T40,"gu",        "")),
IF(DH$17&lt;Udfyldningsark!$Q40, IF(DH$17&lt;Udfyldningsark!$Q40-10,"g","gu"),
IF(DH$17&lt;Udfyldningsark!$T40,"r",""
))))))))</f>
        <v/>
      </c>
      <c r="DI23" s="226" t="str">
        <f>IF(Udfyldningsark!$T40="","",
IF(DI$17=Udfyldningsark!$Q40,"s",
IF(DI$17=Udfyldningsark!$T40,"b",
IF(DI$17&lt;Udfyldningsark!$P40,"",
IF(Udfyldningsark!$T40&lt;Udfyldningsark!$Q40-10,IF(DI$17&lt;Udfyldningsark!$T40,"g",""),
IF(Udfyldningsark!$T40&lt;Udfyldningsark!$Q40,     IF(DI$17&lt;Udfyldningsark!$Q40-10,"g",     IF(DI$17&lt;Udfyldningsark!$T40,"gu",        "")),
IF(DI$17&lt;Udfyldningsark!$Q40, IF(DI$17&lt;Udfyldningsark!$Q40-10,"g","gu"),
IF(DI$17&lt;Udfyldningsark!$T40,"r",""
))))))))</f>
        <v/>
      </c>
      <c r="DJ23" s="226" t="str">
        <f>IF(Udfyldningsark!$T40="","",
IF(DJ$17=Udfyldningsark!$Q40,"s",
IF(DJ$17=Udfyldningsark!$T40,"b",
IF(DJ$17&lt;Udfyldningsark!$P40,"",
IF(Udfyldningsark!$T40&lt;Udfyldningsark!$Q40-10,IF(DJ$17&lt;Udfyldningsark!$T40,"g",""),
IF(Udfyldningsark!$T40&lt;Udfyldningsark!$Q40,     IF(DJ$17&lt;Udfyldningsark!$Q40-10,"g",     IF(DJ$17&lt;Udfyldningsark!$T40,"gu",        "")),
IF(DJ$17&lt;Udfyldningsark!$Q40, IF(DJ$17&lt;Udfyldningsark!$Q40-10,"g","gu"),
IF(DJ$17&lt;Udfyldningsark!$T40,"r",""
))))))))</f>
        <v/>
      </c>
      <c r="DK23" s="226" t="str">
        <f>IF(Udfyldningsark!$T40="","",
IF(DK$17=Udfyldningsark!$Q40,"s",
IF(DK$17=Udfyldningsark!$T40,"b",
IF(DK$17&lt;Udfyldningsark!$P40,"",
IF(Udfyldningsark!$T40&lt;Udfyldningsark!$Q40-10,IF(DK$17&lt;Udfyldningsark!$T40,"g",""),
IF(Udfyldningsark!$T40&lt;Udfyldningsark!$Q40,     IF(DK$17&lt;Udfyldningsark!$Q40-10,"g",     IF(DK$17&lt;Udfyldningsark!$T40,"gu",        "")),
IF(DK$17&lt;Udfyldningsark!$Q40, IF(DK$17&lt;Udfyldningsark!$Q40-10,"g","gu"),
IF(DK$17&lt;Udfyldningsark!$T40,"r",""
))))))))</f>
        <v/>
      </c>
    </row>
    <row r="24" spans="1:117" s="2" customFormat="1" ht="8.4499999999999993" customHeight="1" x14ac:dyDescent="0.2">
      <c r="A24" s="29"/>
      <c r="B24" s="56" t="str">
        <f>IF(Udfyldningsark!C41=1,Udfyldningsark!E41,"")</f>
        <v/>
      </c>
      <c r="C24" s="405" t="str">
        <f>IF(Udfyldningsark!I41="","",IF(Udfyldningsark!I41&gt;=1,Udfyldningsark!I41))</f>
        <v/>
      </c>
      <c r="D24" s="406"/>
      <c r="E24" s="407"/>
      <c r="F24" s="48"/>
      <c r="G24" s="275" t="str">
        <f>IF(Udfyldningsark!L41="","",IF(Udfyldningsark!L41&gt;=1,Udfyldningsark!L41))</f>
        <v/>
      </c>
      <c r="H24" s="48"/>
      <c r="I24" s="87" t="str">
        <f>IF(Udfyldningsark!P41="","",IF(Udfyldningsark!P41&gt;=1,Udfyldningsark!P41))</f>
        <v/>
      </c>
      <c r="J24" s="49"/>
      <c r="K24" s="88" t="str">
        <f>IF(Udfyldningsark!G41="","",IF(Udfyldningsark!G41=Data!$T$7,Data!$U$7,IF(Udfyldningsark!G41=Data!$T$8,Data!$U$8,IF(Udfyldningsark!G41=Data!$T$9,Data!$U$9,IF(Udfyldningsark!G41=Data!$T$10,Data!$U$10,IF(Udfyldningsark!G41=Data!$T$11,Data!$U$11,IF(Udfyldningsark!G41=Data!$T$12,Data!$U$12,IF(Udfyldningsark!G41=Data!$T$13,Data!$U$13,IF(Udfyldningsark!G41=Data!$T$14,Data!$U$14,IF(Udfyldningsark!G41=Data!$T$15,Data!$U$15,IF(Udfyldningsark!G41=Data!$T$16,Data!$U$16,IF(Udfyldningsark!G41=Data!$T$17,Data!$U$17,IF(Udfyldningsark!G41=Data!$T$18,Data!$U$18,IF(Udfyldningsark!G41=Data!$T$19,Data!$U$19,IF(Udfyldningsark!G41=Data!$T$20,Data!$U$20,IF(Udfyldningsark!G41=Data!$T$21,Data!$U$21,IF(Udfyldningsark!G41=Data!$T$22,Data!$U$22,IF(Udfyldningsark!G41=Data!$T$23,Data!$U$23,IF(Udfyldningsark!G41=Data!$T$24,Data!$U$24,IF(Udfyldningsark!G41=Data!$T$25,Data!$U$25,IF(Udfyldningsark!G41=Data!$T$26,Data!$U$26,IF(Udfyldningsark!G41=Data!$T$27,Data!$U$27))))))))))))))))))))))</f>
        <v/>
      </c>
      <c r="L24" s="49"/>
      <c r="M24" s="88" t="str">
        <f>IF(Udfyldningsark!G41="","",IF(Udfyldningsark!G41=Data!$T$7,Data!$V$7,IF(Udfyldningsark!G41=Data!$T$8,Data!$V$8,IF(Udfyldningsark!G41=Data!$T$9,Data!$V$9,IF(Udfyldningsark!G41=Data!$T$10,Data!$V$10,IF(Udfyldningsark!G41=Data!$T$11,Data!$V$11,IF(Udfyldningsark!G41=Data!$T$12,Data!$V$12,IF(Udfyldningsark!G41=Data!$T$13,Data!$V$13,IF(Udfyldningsark!G41=Data!$T$14,Data!$V$14,IF(Udfyldningsark!G41=Data!$T$15,Data!$V$15,IF(Udfyldningsark!G41=Data!$T$16,Data!$V$16,IF(Udfyldningsark!G41=Data!$T$17,Data!$V$17,IF(Udfyldningsark!G41=Data!$T$18,Data!$V$18,IF(Udfyldningsark!G41=Data!$T$19,Data!$V$19,IF(Udfyldningsark!G41=Data!$T$20,Data!$V$20,IF(Udfyldningsark!G41=Data!$T$21,Data!$V$21,IF(Udfyldningsark!G41=Data!$T$22,Data!$V$22,IF(Udfyldningsark!G41=Data!$T$23,Data!$V$23,IF(Udfyldningsark!G41=Data!$T$24,Data!$V$24,IF(Udfyldningsark!G41=Data!$T$25,Data!$V$25,IF(Udfyldningsark!G41=Data!$T$26,Data!$V$26,IF(Udfyldningsark!G41=Data!$T$27,Data!$V$27,))))))))))))))))))))))</f>
        <v/>
      </c>
      <c r="N24" s="20"/>
      <c r="O24" s="226" t="str">
        <f>IF(Udfyldningsark!$T41="","",
IF(O$17=Udfyldningsark!$Q41,"s",
IF(O$17=Udfyldningsark!$T41,"b",
IF(O$17&lt;Udfyldningsark!$P41,"",
IF(Udfyldningsark!$T41&lt;Udfyldningsark!$Q41-10,IF(O$17&lt;Udfyldningsark!$T41,"g",""),
IF(Udfyldningsark!$T41&lt;Udfyldningsark!$Q41,     IF(O$17&lt;Udfyldningsark!$Q41-10,"g",     IF(O$17&lt;Udfyldningsark!$T41,"gu",        "")),
IF(O$17&lt;Udfyldningsark!$Q41, IF(O$17&lt;Udfyldningsark!$Q41-10,"g","gu"),
IF(O$17&lt;Udfyldningsark!$T41,"r",""
))))))))</f>
        <v/>
      </c>
      <c r="P24" s="226" t="str">
        <f>IF(Udfyldningsark!$T41="","",
IF(P$17=Udfyldningsark!$Q41,"s",
IF(P$17=Udfyldningsark!$T41,"b",
IF(P$17&lt;Udfyldningsark!$P41,"",
IF(Udfyldningsark!$T41&lt;Udfyldningsark!$Q41-10,IF(P$17&lt;Udfyldningsark!$T41,"g",""),
IF(Udfyldningsark!$T41&lt;Udfyldningsark!$Q41,     IF(P$17&lt;Udfyldningsark!$Q41-10,"g",     IF(P$17&lt;Udfyldningsark!$T41,"gu",        "")),
IF(P$17&lt;Udfyldningsark!$Q41, IF(P$17&lt;Udfyldningsark!$Q41-10,"g","gu"),
IF(P$17&lt;Udfyldningsark!$T41,"r",""
))))))))</f>
        <v/>
      </c>
      <c r="Q24" s="226" t="str">
        <f>IF(Udfyldningsark!$T41="","",
IF(Q$17=Udfyldningsark!$Q41,"s",
IF(Q$17=Udfyldningsark!$T41,"b",
IF(Q$17&lt;Udfyldningsark!$P41,"",
IF(Udfyldningsark!$T41&lt;Udfyldningsark!$Q41-10,IF(Q$17&lt;Udfyldningsark!$T41,"g",""),
IF(Udfyldningsark!$T41&lt;Udfyldningsark!$Q41,     IF(Q$17&lt;Udfyldningsark!$Q41-10,"g",     IF(Q$17&lt;Udfyldningsark!$T41,"gu",        "")),
IF(Q$17&lt;Udfyldningsark!$Q41, IF(Q$17&lt;Udfyldningsark!$Q41-10,"g","gu"),
IF(Q$17&lt;Udfyldningsark!$T41,"r",""
))))))))</f>
        <v/>
      </c>
      <c r="R24" s="226" t="str">
        <f>IF(Udfyldningsark!$T41="","",
IF(R$17=Udfyldningsark!$Q41,"s",
IF(R$17=Udfyldningsark!$T41,"b",
IF(R$17&lt;Udfyldningsark!$P41,"",
IF(Udfyldningsark!$T41&lt;Udfyldningsark!$Q41-10,IF(R$17&lt;Udfyldningsark!$T41,"g",""),
IF(Udfyldningsark!$T41&lt;Udfyldningsark!$Q41,     IF(R$17&lt;Udfyldningsark!$Q41-10,"g",     IF(R$17&lt;Udfyldningsark!$T41,"gu",        "")),
IF(R$17&lt;Udfyldningsark!$Q41, IF(R$17&lt;Udfyldningsark!$Q41-10,"g","gu"),
IF(R$17&lt;Udfyldningsark!$T41,"r",""
))))))))</f>
        <v/>
      </c>
      <c r="S24" s="226" t="str">
        <f>IF(Udfyldningsark!$T41="","",
IF(S$17=Udfyldningsark!$Q41,"s",
IF(S$17=Udfyldningsark!$T41,"b",
IF(S$17&lt;Udfyldningsark!$P41,"",
IF(Udfyldningsark!$T41&lt;Udfyldningsark!$Q41-10,IF(S$17&lt;Udfyldningsark!$T41,"g",""),
IF(Udfyldningsark!$T41&lt;Udfyldningsark!$Q41,     IF(S$17&lt;Udfyldningsark!$Q41-10,"g",     IF(S$17&lt;Udfyldningsark!$T41,"gu",        "")),
IF(S$17&lt;Udfyldningsark!$Q41, IF(S$17&lt;Udfyldningsark!$Q41-10,"g","gu"),
IF(S$17&lt;Udfyldningsark!$T41,"r",""
))))))))</f>
        <v/>
      </c>
      <c r="T24" s="226" t="str">
        <f>IF(Udfyldningsark!$T41="","",
IF(T$17=Udfyldningsark!$Q41,"s",
IF(T$17=Udfyldningsark!$T41,"b",
IF(T$17&lt;Udfyldningsark!$P41,"",
IF(Udfyldningsark!$T41&lt;Udfyldningsark!$Q41-10,IF(T$17&lt;Udfyldningsark!$T41,"g",""),
IF(Udfyldningsark!$T41&lt;Udfyldningsark!$Q41,     IF(T$17&lt;Udfyldningsark!$Q41-10,"g",     IF(T$17&lt;Udfyldningsark!$T41,"gu",        "")),
IF(T$17&lt;Udfyldningsark!$Q41, IF(T$17&lt;Udfyldningsark!$Q41-10,"g","gu"),
IF(T$17&lt;Udfyldningsark!$T41,"r",""
))))))))</f>
        <v/>
      </c>
      <c r="U24" s="226" t="str">
        <f>IF(Udfyldningsark!$T41="","",
IF(U$17=Udfyldningsark!$Q41,"s",
IF(U$17=Udfyldningsark!$T41,"b",
IF(U$17&lt;Udfyldningsark!$P41,"",
IF(Udfyldningsark!$T41&lt;Udfyldningsark!$Q41-10,IF(U$17&lt;Udfyldningsark!$T41,"g",""),
IF(Udfyldningsark!$T41&lt;Udfyldningsark!$Q41,     IF(U$17&lt;Udfyldningsark!$Q41-10,"g",     IF(U$17&lt;Udfyldningsark!$T41,"gu",        "")),
IF(U$17&lt;Udfyldningsark!$Q41, IF(U$17&lt;Udfyldningsark!$Q41-10,"g","gu"),
IF(U$17&lt;Udfyldningsark!$T41,"r",""
))))))))</f>
        <v/>
      </c>
      <c r="V24" s="226" t="str">
        <f>IF(Udfyldningsark!$T41="","",
IF(V$17=Udfyldningsark!$Q41,"s",
IF(V$17=Udfyldningsark!$T41,"b",
IF(V$17&lt;Udfyldningsark!$P41,"",
IF(Udfyldningsark!$T41&lt;Udfyldningsark!$Q41-10,IF(V$17&lt;Udfyldningsark!$T41,"g",""),
IF(Udfyldningsark!$T41&lt;Udfyldningsark!$Q41,     IF(V$17&lt;Udfyldningsark!$Q41-10,"g",     IF(V$17&lt;Udfyldningsark!$T41,"gu",        "")),
IF(V$17&lt;Udfyldningsark!$Q41, IF(V$17&lt;Udfyldningsark!$Q41-10,"g","gu"),
IF(V$17&lt;Udfyldningsark!$T41,"r",""
))))))))</f>
        <v/>
      </c>
      <c r="W24" s="226" t="str">
        <f>IF(Udfyldningsark!$T41="","",
IF(W$17=Udfyldningsark!$Q41,"s",
IF(W$17=Udfyldningsark!$T41,"b",
IF(W$17&lt;Udfyldningsark!$P41,"",
IF(Udfyldningsark!$T41&lt;Udfyldningsark!$Q41-10,IF(W$17&lt;Udfyldningsark!$T41,"g",""),
IF(Udfyldningsark!$T41&lt;Udfyldningsark!$Q41,     IF(W$17&lt;Udfyldningsark!$Q41-10,"g",     IF(W$17&lt;Udfyldningsark!$T41,"gu",        "")),
IF(W$17&lt;Udfyldningsark!$Q41, IF(W$17&lt;Udfyldningsark!$Q41-10,"g","gu"),
IF(W$17&lt;Udfyldningsark!$T41,"r",""
))))))))</f>
        <v/>
      </c>
      <c r="X24" s="226" t="str">
        <f>IF(Udfyldningsark!$T41="","",
IF(X$17=Udfyldningsark!$Q41,"s",
IF(X$17=Udfyldningsark!$T41,"b",
IF(X$17&lt;Udfyldningsark!$P41,"",
IF(Udfyldningsark!$T41&lt;Udfyldningsark!$Q41-10,IF(X$17&lt;Udfyldningsark!$T41,"g",""),
IF(Udfyldningsark!$T41&lt;Udfyldningsark!$Q41,     IF(X$17&lt;Udfyldningsark!$Q41-10,"g",     IF(X$17&lt;Udfyldningsark!$T41,"gu",        "")),
IF(X$17&lt;Udfyldningsark!$Q41, IF(X$17&lt;Udfyldningsark!$Q41-10,"g","gu"),
IF(X$17&lt;Udfyldningsark!$T41,"r",""
))))))))</f>
        <v/>
      </c>
      <c r="Y24" s="226" t="str">
        <f>IF(Udfyldningsark!$T41="","",
IF(Y$17=Udfyldningsark!$Q41,"s",
IF(Y$17=Udfyldningsark!$T41,"b",
IF(Y$17&lt;Udfyldningsark!$P41,"",
IF(Udfyldningsark!$T41&lt;Udfyldningsark!$Q41-10,IF(Y$17&lt;Udfyldningsark!$T41,"g",""),
IF(Udfyldningsark!$T41&lt;Udfyldningsark!$Q41,     IF(Y$17&lt;Udfyldningsark!$Q41-10,"g",     IF(Y$17&lt;Udfyldningsark!$T41,"gu",        "")),
IF(Y$17&lt;Udfyldningsark!$Q41, IF(Y$17&lt;Udfyldningsark!$Q41-10,"g","gu"),
IF(Y$17&lt;Udfyldningsark!$T41,"r",""
))))))))</f>
        <v/>
      </c>
      <c r="Z24" s="226" t="str">
        <f>IF(Udfyldningsark!$T41="","",
IF(Z$17=Udfyldningsark!$Q41,"s",
IF(Z$17=Udfyldningsark!$T41,"b",
IF(Z$17&lt;Udfyldningsark!$P41,"",
IF(Udfyldningsark!$T41&lt;Udfyldningsark!$Q41-10,IF(Z$17&lt;Udfyldningsark!$T41,"g",""),
IF(Udfyldningsark!$T41&lt;Udfyldningsark!$Q41,     IF(Z$17&lt;Udfyldningsark!$Q41-10,"g",     IF(Z$17&lt;Udfyldningsark!$T41,"gu",        "")),
IF(Z$17&lt;Udfyldningsark!$Q41, IF(Z$17&lt;Udfyldningsark!$Q41-10,"g","gu"),
IF(Z$17&lt;Udfyldningsark!$T41,"r",""
))))))))</f>
        <v/>
      </c>
      <c r="AA24" s="226" t="str">
        <f>IF(Udfyldningsark!$T41="","",
IF(AA$17=Udfyldningsark!$Q41,"s",
IF(AA$17=Udfyldningsark!$T41,"b",
IF(AA$17&lt;Udfyldningsark!$P41,"",
IF(Udfyldningsark!$T41&lt;Udfyldningsark!$Q41-10,IF(AA$17&lt;Udfyldningsark!$T41,"g",""),
IF(Udfyldningsark!$T41&lt;Udfyldningsark!$Q41,     IF(AA$17&lt;Udfyldningsark!$Q41-10,"g",     IF(AA$17&lt;Udfyldningsark!$T41,"gu",        "")),
IF(AA$17&lt;Udfyldningsark!$Q41, IF(AA$17&lt;Udfyldningsark!$Q41-10,"g","gu"),
IF(AA$17&lt;Udfyldningsark!$T41,"r",""
))))))))</f>
        <v/>
      </c>
      <c r="AB24" s="226" t="str">
        <f>IF(Udfyldningsark!$T41="","",
IF(AB$17=Udfyldningsark!$Q41,"s",
IF(AB$17=Udfyldningsark!$T41,"b",
IF(AB$17&lt;Udfyldningsark!$P41,"",
IF(Udfyldningsark!$T41&lt;Udfyldningsark!$Q41-10,IF(AB$17&lt;Udfyldningsark!$T41,"g",""),
IF(Udfyldningsark!$T41&lt;Udfyldningsark!$Q41,     IF(AB$17&lt;Udfyldningsark!$Q41-10,"g",     IF(AB$17&lt;Udfyldningsark!$T41,"gu",        "")),
IF(AB$17&lt;Udfyldningsark!$Q41, IF(AB$17&lt;Udfyldningsark!$Q41-10,"g","gu"),
IF(AB$17&lt;Udfyldningsark!$T41,"r",""
))))))))</f>
        <v/>
      </c>
      <c r="AC24" s="226" t="str">
        <f>IF(Udfyldningsark!$T41="","",
IF(AC$17=Udfyldningsark!$Q41,"s",
IF(AC$17=Udfyldningsark!$T41,"b",
IF(AC$17&lt;Udfyldningsark!$P41,"",
IF(Udfyldningsark!$T41&lt;Udfyldningsark!$Q41-10,IF(AC$17&lt;Udfyldningsark!$T41,"g",""),
IF(Udfyldningsark!$T41&lt;Udfyldningsark!$Q41,     IF(AC$17&lt;Udfyldningsark!$Q41-10,"g",     IF(AC$17&lt;Udfyldningsark!$T41,"gu",        "")),
IF(AC$17&lt;Udfyldningsark!$Q41, IF(AC$17&lt;Udfyldningsark!$Q41-10,"g","gu"),
IF(AC$17&lt;Udfyldningsark!$T41,"r",""
))))))))</f>
        <v/>
      </c>
      <c r="AD24" s="226" t="str">
        <f>IF(Udfyldningsark!$T41="","",
IF(AD$17=Udfyldningsark!$Q41,"s",
IF(AD$17=Udfyldningsark!$T41,"b",
IF(AD$17&lt;Udfyldningsark!$P41,"",
IF(Udfyldningsark!$T41&lt;Udfyldningsark!$Q41-10,IF(AD$17&lt;Udfyldningsark!$T41,"g",""),
IF(Udfyldningsark!$T41&lt;Udfyldningsark!$Q41,     IF(AD$17&lt;Udfyldningsark!$Q41-10,"g",     IF(AD$17&lt;Udfyldningsark!$T41,"gu",        "")),
IF(AD$17&lt;Udfyldningsark!$Q41, IF(AD$17&lt;Udfyldningsark!$Q41-10,"g","gu"),
IF(AD$17&lt;Udfyldningsark!$T41,"r",""
))))))))</f>
        <v/>
      </c>
      <c r="AE24" s="226" t="str">
        <f>IF(Udfyldningsark!$T41="","",
IF(AE$17=Udfyldningsark!$Q41,"s",
IF(AE$17=Udfyldningsark!$T41,"b",
IF(AE$17&lt;Udfyldningsark!$P41,"",
IF(Udfyldningsark!$T41&lt;Udfyldningsark!$Q41-10,IF(AE$17&lt;Udfyldningsark!$T41,"g",""),
IF(Udfyldningsark!$T41&lt;Udfyldningsark!$Q41,     IF(AE$17&lt;Udfyldningsark!$Q41-10,"g",     IF(AE$17&lt;Udfyldningsark!$T41,"gu",        "")),
IF(AE$17&lt;Udfyldningsark!$Q41, IF(AE$17&lt;Udfyldningsark!$Q41-10,"g","gu"),
IF(AE$17&lt;Udfyldningsark!$T41,"r",""
))))))))</f>
        <v/>
      </c>
      <c r="AF24" s="226" t="str">
        <f>IF(Udfyldningsark!$T41="","",
IF(AF$17=Udfyldningsark!$Q41,"s",
IF(AF$17=Udfyldningsark!$T41,"b",
IF(AF$17&lt;Udfyldningsark!$P41,"",
IF(Udfyldningsark!$T41&lt;Udfyldningsark!$Q41-10,IF(AF$17&lt;Udfyldningsark!$T41,"g",""),
IF(Udfyldningsark!$T41&lt;Udfyldningsark!$Q41,     IF(AF$17&lt;Udfyldningsark!$Q41-10,"g",     IF(AF$17&lt;Udfyldningsark!$T41,"gu",        "")),
IF(AF$17&lt;Udfyldningsark!$Q41, IF(AF$17&lt;Udfyldningsark!$Q41-10,"g","gu"),
IF(AF$17&lt;Udfyldningsark!$T41,"r",""
))))))))</f>
        <v/>
      </c>
      <c r="AG24" s="226" t="str">
        <f>IF(Udfyldningsark!$T41="","",
IF(AG$17=Udfyldningsark!$Q41,"s",
IF(AG$17=Udfyldningsark!$T41,"b",
IF(AG$17&lt;Udfyldningsark!$P41,"",
IF(Udfyldningsark!$T41&lt;Udfyldningsark!$Q41-10,IF(AG$17&lt;Udfyldningsark!$T41,"g",""),
IF(Udfyldningsark!$T41&lt;Udfyldningsark!$Q41,     IF(AG$17&lt;Udfyldningsark!$Q41-10,"g",     IF(AG$17&lt;Udfyldningsark!$T41,"gu",        "")),
IF(AG$17&lt;Udfyldningsark!$Q41, IF(AG$17&lt;Udfyldningsark!$Q41-10,"g","gu"),
IF(AG$17&lt;Udfyldningsark!$T41,"r",""
))))))))</f>
        <v/>
      </c>
      <c r="AH24" s="226" t="str">
        <f>IF(Udfyldningsark!$T41="","",
IF(AH$17=Udfyldningsark!$Q41,"s",
IF(AH$17=Udfyldningsark!$T41,"b",
IF(AH$17&lt;Udfyldningsark!$P41,"",
IF(Udfyldningsark!$T41&lt;Udfyldningsark!$Q41-10,IF(AH$17&lt;Udfyldningsark!$T41,"g",""),
IF(Udfyldningsark!$T41&lt;Udfyldningsark!$Q41,     IF(AH$17&lt;Udfyldningsark!$Q41-10,"g",     IF(AH$17&lt;Udfyldningsark!$T41,"gu",        "")),
IF(AH$17&lt;Udfyldningsark!$Q41, IF(AH$17&lt;Udfyldningsark!$Q41-10,"g","gu"),
IF(AH$17&lt;Udfyldningsark!$T41,"r",""
))))))))</f>
        <v/>
      </c>
      <c r="AI24" s="226" t="str">
        <f>IF(Udfyldningsark!$T41="","",
IF(AI$17=Udfyldningsark!$Q41,"s",
IF(AI$17=Udfyldningsark!$T41,"b",
IF(AI$17&lt;Udfyldningsark!$P41,"",
IF(Udfyldningsark!$T41&lt;Udfyldningsark!$Q41-10,IF(AI$17&lt;Udfyldningsark!$T41,"g",""),
IF(Udfyldningsark!$T41&lt;Udfyldningsark!$Q41,     IF(AI$17&lt;Udfyldningsark!$Q41-10,"g",     IF(AI$17&lt;Udfyldningsark!$T41,"gu",        "")),
IF(AI$17&lt;Udfyldningsark!$Q41, IF(AI$17&lt;Udfyldningsark!$Q41-10,"g","gu"),
IF(AI$17&lt;Udfyldningsark!$T41,"r",""
))))))))</f>
        <v/>
      </c>
      <c r="AJ24" s="226" t="str">
        <f>IF(Udfyldningsark!$T41="","",
IF(AJ$17=Udfyldningsark!$Q41,"s",
IF(AJ$17=Udfyldningsark!$T41,"b",
IF(AJ$17&lt;Udfyldningsark!$P41,"",
IF(Udfyldningsark!$T41&lt;Udfyldningsark!$Q41-10,IF(AJ$17&lt;Udfyldningsark!$T41,"g",""),
IF(Udfyldningsark!$T41&lt;Udfyldningsark!$Q41,     IF(AJ$17&lt;Udfyldningsark!$Q41-10,"g",     IF(AJ$17&lt;Udfyldningsark!$T41,"gu",        "")),
IF(AJ$17&lt;Udfyldningsark!$Q41, IF(AJ$17&lt;Udfyldningsark!$Q41-10,"g","gu"),
IF(AJ$17&lt;Udfyldningsark!$T41,"r",""
))))))))</f>
        <v/>
      </c>
      <c r="AK24" s="226" t="str">
        <f>IF(Udfyldningsark!$T41="","",
IF(AK$17=Udfyldningsark!$Q41,"s",
IF(AK$17=Udfyldningsark!$T41,"b",
IF(AK$17&lt;Udfyldningsark!$P41,"",
IF(Udfyldningsark!$T41&lt;Udfyldningsark!$Q41-10,IF(AK$17&lt;Udfyldningsark!$T41,"g",""),
IF(Udfyldningsark!$T41&lt;Udfyldningsark!$Q41,     IF(AK$17&lt;Udfyldningsark!$Q41-10,"g",     IF(AK$17&lt;Udfyldningsark!$T41,"gu",        "")),
IF(AK$17&lt;Udfyldningsark!$Q41, IF(AK$17&lt;Udfyldningsark!$Q41-10,"g","gu"),
IF(AK$17&lt;Udfyldningsark!$T41,"r",""
))))))))</f>
        <v/>
      </c>
      <c r="AL24" s="226" t="str">
        <f>IF(Udfyldningsark!$T41="","",
IF(AL$17=Udfyldningsark!$Q41,"s",
IF(AL$17=Udfyldningsark!$T41,"b",
IF(AL$17&lt;Udfyldningsark!$P41,"",
IF(Udfyldningsark!$T41&lt;Udfyldningsark!$Q41-10,IF(AL$17&lt;Udfyldningsark!$T41,"g",""),
IF(Udfyldningsark!$T41&lt;Udfyldningsark!$Q41,     IF(AL$17&lt;Udfyldningsark!$Q41-10,"g",     IF(AL$17&lt;Udfyldningsark!$T41,"gu",        "")),
IF(AL$17&lt;Udfyldningsark!$Q41, IF(AL$17&lt;Udfyldningsark!$Q41-10,"g","gu"),
IF(AL$17&lt;Udfyldningsark!$T41,"r",""
))))))))</f>
        <v/>
      </c>
      <c r="AM24" s="226" t="str">
        <f>IF(Udfyldningsark!$T41="","",
IF(AM$17=Udfyldningsark!$Q41,"s",
IF(AM$17=Udfyldningsark!$T41,"b",
IF(AM$17&lt;Udfyldningsark!$P41,"",
IF(Udfyldningsark!$T41&lt;Udfyldningsark!$Q41-10,IF(AM$17&lt;Udfyldningsark!$T41,"g",""),
IF(Udfyldningsark!$T41&lt;Udfyldningsark!$Q41,     IF(AM$17&lt;Udfyldningsark!$Q41-10,"g",     IF(AM$17&lt;Udfyldningsark!$T41,"gu",        "")),
IF(AM$17&lt;Udfyldningsark!$Q41, IF(AM$17&lt;Udfyldningsark!$Q41-10,"g","gu"),
IF(AM$17&lt;Udfyldningsark!$T41,"r",""
))))))))</f>
        <v/>
      </c>
      <c r="AN24" s="226" t="str">
        <f>IF(Udfyldningsark!$T41="","",
IF(AN$17=Udfyldningsark!$Q41,"s",
IF(AN$17=Udfyldningsark!$T41,"b",
IF(AN$17&lt;Udfyldningsark!$P41,"",
IF(Udfyldningsark!$T41&lt;Udfyldningsark!$Q41-10,IF(AN$17&lt;Udfyldningsark!$T41,"g",""),
IF(Udfyldningsark!$T41&lt;Udfyldningsark!$Q41,     IF(AN$17&lt;Udfyldningsark!$Q41-10,"g",     IF(AN$17&lt;Udfyldningsark!$T41,"gu",        "")),
IF(AN$17&lt;Udfyldningsark!$Q41, IF(AN$17&lt;Udfyldningsark!$Q41-10,"g","gu"),
IF(AN$17&lt;Udfyldningsark!$T41,"r",""
))))))))</f>
        <v/>
      </c>
      <c r="AO24" s="226" t="str">
        <f>IF(Udfyldningsark!$T41="","",
IF(AO$17=Udfyldningsark!$Q41,"s",
IF(AO$17=Udfyldningsark!$T41,"b",
IF(AO$17&lt;Udfyldningsark!$P41,"",
IF(Udfyldningsark!$T41&lt;Udfyldningsark!$Q41-10,IF(AO$17&lt;Udfyldningsark!$T41,"g",""),
IF(Udfyldningsark!$T41&lt;Udfyldningsark!$Q41,     IF(AO$17&lt;Udfyldningsark!$Q41-10,"g",     IF(AO$17&lt;Udfyldningsark!$T41,"gu",        "")),
IF(AO$17&lt;Udfyldningsark!$Q41, IF(AO$17&lt;Udfyldningsark!$Q41-10,"g","gu"),
IF(AO$17&lt;Udfyldningsark!$T41,"r",""
))))))))</f>
        <v/>
      </c>
      <c r="AP24" s="226" t="str">
        <f>IF(Udfyldningsark!$T41="","",
IF(AP$17=Udfyldningsark!$Q41,"s",
IF(AP$17=Udfyldningsark!$T41,"b",
IF(AP$17&lt;Udfyldningsark!$P41,"",
IF(Udfyldningsark!$T41&lt;Udfyldningsark!$Q41-10,IF(AP$17&lt;Udfyldningsark!$T41,"g",""),
IF(Udfyldningsark!$T41&lt;Udfyldningsark!$Q41,     IF(AP$17&lt;Udfyldningsark!$Q41-10,"g",     IF(AP$17&lt;Udfyldningsark!$T41,"gu",        "")),
IF(AP$17&lt;Udfyldningsark!$Q41, IF(AP$17&lt;Udfyldningsark!$Q41-10,"g","gu"),
IF(AP$17&lt;Udfyldningsark!$T41,"r",""
))))))))</f>
        <v/>
      </c>
      <c r="AQ24" s="226" t="str">
        <f>IF(Udfyldningsark!$T41="","",
IF(AQ$17=Udfyldningsark!$Q41,"s",
IF(AQ$17=Udfyldningsark!$T41,"b",
IF(AQ$17&lt;Udfyldningsark!$P41,"",
IF(Udfyldningsark!$T41&lt;Udfyldningsark!$Q41-10,IF(AQ$17&lt;Udfyldningsark!$T41,"g",""),
IF(Udfyldningsark!$T41&lt;Udfyldningsark!$Q41,     IF(AQ$17&lt;Udfyldningsark!$Q41-10,"g",     IF(AQ$17&lt;Udfyldningsark!$T41,"gu",        "")),
IF(AQ$17&lt;Udfyldningsark!$Q41, IF(AQ$17&lt;Udfyldningsark!$Q41-10,"g","gu"),
IF(AQ$17&lt;Udfyldningsark!$T41,"r",""
))))))))</f>
        <v/>
      </c>
      <c r="AR24" s="226" t="str">
        <f>IF(Udfyldningsark!$T41="","",
IF(AR$17=Udfyldningsark!$Q41,"s",
IF(AR$17=Udfyldningsark!$T41,"b",
IF(AR$17&lt;Udfyldningsark!$P41,"",
IF(Udfyldningsark!$T41&lt;Udfyldningsark!$Q41-10,IF(AR$17&lt;Udfyldningsark!$T41,"g",""),
IF(Udfyldningsark!$T41&lt;Udfyldningsark!$Q41,     IF(AR$17&lt;Udfyldningsark!$Q41-10,"g",     IF(AR$17&lt;Udfyldningsark!$T41,"gu",        "")),
IF(AR$17&lt;Udfyldningsark!$Q41, IF(AR$17&lt;Udfyldningsark!$Q41-10,"g","gu"),
IF(AR$17&lt;Udfyldningsark!$T41,"r",""
))))))))</f>
        <v/>
      </c>
      <c r="AS24" s="226" t="str">
        <f>IF(Udfyldningsark!$T41="","",
IF(AS$17=Udfyldningsark!$Q41,"s",
IF(AS$17=Udfyldningsark!$T41,"b",
IF(AS$17&lt;Udfyldningsark!$P41,"",
IF(Udfyldningsark!$T41&lt;Udfyldningsark!$Q41-10,IF(AS$17&lt;Udfyldningsark!$T41,"g",""),
IF(Udfyldningsark!$T41&lt;Udfyldningsark!$Q41,     IF(AS$17&lt;Udfyldningsark!$Q41-10,"g",     IF(AS$17&lt;Udfyldningsark!$T41,"gu",        "")),
IF(AS$17&lt;Udfyldningsark!$Q41, IF(AS$17&lt;Udfyldningsark!$Q41-10,"g","gu"),
IF(AS$17&lt;Udfyldningsark!$T41,"r",""
))))))))</f>
        <v/>
      </c>
      <c r="AT24" s="226" t="str">
        <f>IF(Udfyldningsark!$T41="","",
IF(AT$17=Udfyldningsark!$Q41,"s",
IF(AT$17=Udfyldningsark!$T41,"b",
IF(AT$17&lt;Udfyldningsark!$P41,"",
IF(Udfyldningsark!$T41&lt;Udfyldningsark!$Q41-10,IF(AT$17&lt;Udfyldningsark!$T41,"g",""),
IF(Udfyldningsark!$T41&lt;Udfyldningsark!$Q41,     IF(AT$17&lt;Udfyldningsark!$Q41-10,"g",     IF(AT$17&lt;Udfyldningsark!$T41,"gu",        "")),
IF(AT$17&lt;Udfyldningsark!$Q41, IF(AT$17&lt;Udfyldningsark!$Q41-10,"g","gu"),
IF(AT$17&lt;Udfyldningsark!$T41,"r",""
))))))))</f>
        <v/>
      </c>
      <c r="AU24" s="226" t="str">
        <f>IF(Udfyldningsark!$T41="","",
IF(AU$17=Udfyldningsark!$Q41,"s",
IF(AU$17=Udfyldningsark!$T41,"b",
IF(AU$17&lt;Udfyldningsark!$P41,"",
IF(Udfyldningsark!$T41&lt;Udfyldningsark!$Q41-10,IF(AU$17&lt;Udfyldningsark!$T41,"g",""),
IF(Udfyldningsark!$T41&lt;Udfyldningsark!$Q41,     IF(AU$17&lt;Udfyldningsark!$Q41-10,"g",     IF(AU$17&lt;Udfyldningsark!$T41,"gu",        "")),
IF(AU$17&lt;Udfyldningsark!$Q41, IF(AU$17&lt;Udfyldningsark!$Q41-10,"g","gu"),
IF(AU$17&lt;Udfyldningsark!$T41,"r",""
))))))))</f>
        <v/>
      </c>
      <c r="AV24" s="226" t="str">
        <f>IF(Udfyldningsark!$T41="","",
IF(AV$17=Udfyldningsark!$Q41,"s",
IF(AV$17=Udfyldningsark!$T41,"b",
IF(AV$17&lt;Udfyldningsark!$P41,"",
IF(Udfyldningsark!$T41&lt;Udfyldningsark!$Q41-10,IF(AV$17&lt;Udfyldningsark!$T41,"g",""),
IF(Udfyldningsark!$T41&lt;Udfyldningsark!$Q41,     IF(AV$17&lt;Udfyldningsark!$Q41-10,"g",     IF(AV$17&lt;Udfyldningsark!$T41,"gu",        "")),
IF(AV$17&lt;Udfyldningsark!$Q41, IF(AV$17&lt;Udfyldningsark!$Q41-10,"g","gu"),
IF(AV$17&lt;Udfyldningsark!$T41,"r",""
))))))))</f>
        <v/>
      </c>
      <c r="AW24" s="226" t="str">
        <f>IF(Udfyldningsark!$T41="","",
IF(AW$17=Udfyldningsark!$Q41,"s",
IF(AW$17=Udfyldningsark!$T41,"b",
IF(AW$17&lt;Udfyldningsark!$P41,"",
IF(Udfyldningsark!$T41&lt;Udfyldningsark!$Q41-10,IF(AW$17&lt;Udfyldningsark!$T41,"g",""),
IF(Udfyldningsark!$T41&lt;Udfyldningsark!$Q41,     IF(AW$17&lt;Udfyldningsark!$Q41-10,"g",     IF(AW$17&lt;Udfyldningsark!$T41,"gu",        "")),
IF(AW$17&lt;Udfyldningsark!$Q41, IF(AW$17&lt;Udfyldningsark!$Q41-10,"g","gu"),
IF(AW$17&lt;Udfyldningsark!$T41,"r",""
))))))))</f>
        <v/>
      </c>
      <c r="AX24" s="226" t="str">
        <f>IF(Udfyldningsark!$T41="","",
IF(AX$17=Udfyldningsark!$Q41,"s",
IF(AX$17=Udfyldningsark!$T41,"b",
IF(AX$17&lt;Udfyldningsark!$P41,"",
IF(Udfyldningsark!$T41&lt;Udfyldningsark!$Q41-10,IF(AX$17&lt;Udfyldningsark!$T41,"g",""),
IF(Udfyldningsark!$T41&lt;Udfyldningsark!$Q41,     IF(AX$17&lt;Udfyldningsark!$Q41-10,"g",     IF(AX$17&lt;Udfyldningsark!$T41,"gu",        "")),
IF(AX$17&lt;Udfyldningsark!$Q41, IF(AX$17&lt;Udfyldningsark!$Q41-10,"g","gu"),
IF(AX$17&lt;Udfyldningsark!$T41,"r",""
))))))))</f>
        <v/>
      </c>
      <c r="AY24" s="226" t="str">
        <f>IF(Udfyldningsark!$T41="","",
IF(AY$17=Udfyldningsark!$Q41,"s",
IF(AY$17=Udfyldningsark!$T41,"b",
IF(AY$17&lt;Udfyldningsark!$P41,"",
IF(Udfyldningsark!$T41&lt;Udfyldningsark!$Q41-10,IF(AY$17&lt;Udfyldningsark!$T41,"g",""),
IF(Udfyldningsark!$T41&lt;Udfyldningsark!$Q41,     IF(AY$17&lt;Udfyldningsark!$Q41-10,"g",     IF(AY$17&lt;Udfyldningsark!$T41,"gu",        "")),
IF(AY$17&lt;Udfyldningsark!$Q41, IF(AY$17&lt;Udfyldningsark!$Q41-10,"g","gu"),
IF(AY$17&lt;Udfyldningsark!$T41,"r",""
))))))))</f>
        <v/>
      </c>
      <c r="AZ24" s="226" t="str">
        <f>IF(Udfyldningsark!$T41="","",
IF(AZ$17=Udfyldningsark!$Q41,"s",
IF(AZ$17=Udfyldningsark!$T41,"b",
IF(AZ$17&lt;Udfyldningsark!$P41,"",
IF(Udfyldningsark!$T41&lt;Udfyldningsark!$Q41-10,IF(AZ$17&lt;Udfyldningsark!$T41,"g",""),
IF(Udfyldningsark!$T41&lt;Udfyldningsark!$Q41,     IF(AZ$17&lt;Udfyldningsark!$Q41-10,"g",     IF(AZ$17&lt;Udfyldningsark!$T41,"gu",        "")),
IF(AZ$17&lt;Udfyldningsark!$Q41, IF(AZ$17&lt;Udfyldningsark!$Q41-10,"g","gu"),
IF(AZ$17&lt;Udfyldningsark!$T41,"r",""
))))))))</f>
        <v/>
      </c>
      <c r="BA24" s="226" t="str">
        <f>IF(Udfyldningsark!$T41="","",
IF(BA$17=Udfyldningsark!$Q41,"s",
IF(BA$17=Udfyldningsark!$T41,"b",
IF(BA$17&lt;Udfyldningsark!$P41,"",
IF(Udfyldningsark!$T41&lt;Udfyldningsark!$Q41-10,IF(BA$17&lt;Udfyldningsark!$T41,"g",""),
IF(Udfyldningsark!$T41&lt;Udfyldningsark!$Q41,     IF(BA$17&lt;Udfyldningsark!$Q41-10,"g",     IF(BA$17&lt;Udfyldningsark!$T41,"gu",        "")),
IF(BA$17&lt;Udfyldningsark!$Q41, IF(BA$17&lt;Udfyldningsark!$Q41-10,"g","gu"),
IF(BA$17&lt;Udfyldningsark!$T41,"r",""
))))))))</f>
        <v/>
      </c>
      <c r="BB24" s="226" t="str">
        <f>IF(Udfyldningsark!$T41="","",
IF(BB$17=Udfyldningsark!$Q41,"s",
IF(BB$17=Udfyldningsark!$T41,"b",
IF(BB$17&lt;Udfyldningsark!$P41,"",
IF(Udfyldningsark!$T41&lt;Udfyldningsark!$Q41-10,IF(BB$17&lt;Udfyldningsark!$T41,"g",""),
IF(Udfyldningsark!$T41&lt;Udfyldningsark!$Q41,     IF(BB$17&lt;Udfyldningsark!$Q41-10,"g",     IF(BB$17&lt;Udfyldningsark!$T41,"gu",        "")),
IF(BB$17&lt;Udfyldningsark!$Q41, IF(BB$17&lt;Udfyldningsark!$Q41-10,"g","gu"),
IF(BB$17&lt;Udfyldningsark!$T41,"r",""
))))))))</f>
        <v/>
      </c>
      <c r="BC24" s="226" t="str">
        <f>IF(Udfyldningsark!$T41="","",
IF(BC$17=Udfyldningsark!$Q41,"s",
IF(BC$17=Udfyldningsark!$T41,"b",
IF(BC$17&lt;Udfyldningsark!$P41,"",
IF(Udfyldningsark!$T41&lt;Udfyldningsark!$Q41-10,IF(BC$17&lt;Udfyldningsark!$T41,"g",""),
IF(Udfyldningsark!$T41&lt;Udfyldningsark!$Q41,     IF(BC$17&lt;Udfyldningsark!$Q41-10,"g",     IF(BC$17&lt;Udfyldningsark!$T41,"gu",        "")),
IF(BC$17&lt;Udfyldningsark!$Q41, IF(BC$17&lt;Udfyldningsark!$Q41-10,"g","gu"),
IF(BC$17&lt;Udfyldningsark!$T41,"r",""
))))))))</f>
        <v/>
      </c>
      <c r="BD24" s="226" t="str">
        <f>IF(Udfyldningsark!$T41="","",
IF(BD$17=Udfyldningsark!$Q41,"s",
IF(BD$17=Udfyldningsark!$T41,"b",
IF(BD$17&lt;Udfyldningsark!$P41,"",
IF(Udfyldningsark!$T41&lt;Udfyldningsark!$Q41-10,IF(BD$17&lt;Udfyldningsark!$T41,"g",""),
IF(Udfyldningsark!$T41&lt;Udfyldningsark!$Q41,     IF(BD$17&lt;Udfyldningsark!$Q41-10,"g",     IF(BD$17&lt;Udfyldningsark!$T41,"gu",        "")),
IF(BD$17&lt;Udfyldningsark!$Q41, IF(BD$17&lt;Udfyldningsark!$Q41-10,"g","gu"),
IF(BD$17&lt;Udfyldningsark!$T41,"r",""
))))))))</f>
        <v/>
      </c>
      <c r="BE24" s="226" t="str">
        <f>IF(Udfyldningsark!$T41="","",
IF(BE$17=Udfyldningsark!$Q41,"s",
IF(BE$17=Udfyldningsark!$T41,"b",
IF(BE$17&lt;Udfyldningsark!$P41,"",
IF(Udfyldningsark!$T41&lt;Udfyldningsark!$Q41-10,IF(BE$17&lt;Udfyldningsark!$T41,"g",""),
IF(Udfyldningsark!$T41&lt;Udfyldningsark!$Q41,     IF(BE$17&lt;Udfyldningsark!$Q41-10,"g",     IF(BE$17&lt;Udfyldningsark!$T41,"gu",        "")),
IF(BE$17&lt;Udfyldningsark!$Q41, IF(BE$17&lt;Udfyldningsark!$Q41-10,"g","gu"),
IF(BE$17&lt;Udfyldningsark!$T41,"r",""
))))))))</f>
        <v/>
      </c>
      <c r="BF24" s="226" t="str">
        <f>IF(Udfyldningsark!$T41="","",
IF(BF$17=Udfyldningsark!$Q41,"s",
IF(BF$17=Udfyldningsark!$T41,"b",
IF(BF$17&lt;Udfyldningsark!$P41,"",
IF(Udfyldningsark!$T41&lt;Udfyldningsark!$Q41-10,IF(BF$17&lt;Udfyldningsark!$T41,"g",""),
IF(Udfyldningsark!$T41&lt;Udfyldningsark!$Q41,     IF(BF$17&lt;Udfyldningsark!$Q41-10,"g",     IF(BF$17&lt;Udfyldningsark!$T41,"gu",        "")),
IF(BF$17&lt;Udfyldningsark!$Q41, IF(BF$17&lt;Udfyldningsark!$Q41-10,"g","gu"),
IF(BF$17&lt;Udfyldningsark!$T41,"r",""
))))))))</f>
        <v/>
      </c>
      <c r="BG24" s="226" t="str">
        <f>IF(Udfyldningsark!$T41="","",
IF(BG$17=Udfyldningsark!$Q41,"s",
IF(BG$17=Udfyldningsark!$T41,"b",
IF(BG$17&lt;Udfyldningsark!$P41,"",
IF(Udfyldningsark!$T41&lt;Udfyldningsark!$Q41-10,IF(BG$17&lt;Udfyldningsark!$T41,"g",""),
IF(Udfyldningsark!$T41&lt;Udfyldningsark!$Q41,     IF(BG$17&lt;Udfyldningsark!$Q41-10,"g",     IF(BG$17&lt;Udfyldningsark!$T41,"gu",        "")),
IF(BG$17&lt;Udfyldningsark!$Q41, IF(BG$17&lt;Udfyldningsark!$Q41-10,"g","gu"),
IF(BG$17&lt;Udfyldningsark!$T41,"r",""
))))))))</f>
        <v/>
      </c>
      <c r="BH24" s="226" t="str">
        <f>IF(Udfyldningsark!$T41="","",
IF(BH$17=Udfyldningsark!$Q41,"s",
IF(BH$17=Udfyldningsark!$T41,"b",
IF(BH$17&lt;Udfyldningsark!$P41,"",
IF(Udfyldningsark!$T41&lt;Udfyldningsark!$Q41-10,IF(BH$17&lt;Udfyldningsark!$T41,"g",""),
IF(Udfyldningsark!$T41&lt;Udfyldningsark!$Q41,     IF(BH$17&lt;Udfyldningsark!$Q41-10,"g",     IF(BH$17&lt;Udfyldningsark!$T41,"gu",        "")),
IF(BH$17&lt;Udfyldningsark!$Q41, IF(BH$17&lt;Udfyldningsark!$Q41-10,"g","gu"),
IF(BH$17&lt;Udfyldningsark!$T41,"r",""
))))))))</f>
        <v/>
      </c>
      <c r="BI24" s="226" t="str">
        <f>IF(Udfyldningsark!$T41="","",
IF(BI$17=Udfyldningsark!$Q41,"s",
IF(BI$17=Udfyldningsark!$T41,"b",
IF(BI$17&lt;Udfyldningsark!$P41,"",
IF(Udfyldningsark!$T41&lt;Udfyldningsark!$Q41-10,IF(BI$17&lt;Udfyldningsark!$T41,"g",""),
IF(Udfyldningsark!$T41&lt;Udfyldningsark!$Q41,     IF(BI$17&lt;Udfyldningsark!$Q41-10,"g",     IF(BI$17&lt;Udfyldningsark!$T41,"gu",        "")),
IF(BI$17&lt;Udfyldningsark!$Q41, IF(BI$17&lt;Udfyldningsark!$Q41-10,"g","gu"),
IF(BI$17&lt;Udfyldningsark!$T41,"r",""
))))))))</f>
        <v/>
      </c>
      <c r="BJ24" s="226" t="str">
        <f>IF(Udfyldningsark!$T41="","",
IF(BJ$17=Udfyldningsark!$Q41,"s",
IF(BJ$17=Udfyldningsark!$T41,"b",
IF(BJ$17&lt;Udfyldningsark!$P41,"",
IF(Udfyldningsark!$T41&lt;Udfyldningsark!$Q41-10,IF(BJ$17&lt;Udfyldningsark!$T41,"g",""),
IF(Udfyldningsark!$T41&lt;Udfyldningsark!$Q41,     IF(BJ$17&lt;Udfyldningsark!$Q41-10,"g",     IF(BJ$17&lt;Udfyldningsark!$T41,"gu",        "")),
IF(BJ$17&lt;Udfyldningsark!$Q41, IF(BJ$17&lt;Udfyldningsark!$Q41-10,"g","gu"),
IF(BJ$17&lt;Udfyldningsark!$T41,"r",""
))))))))</f>
        <v/>
      </c>
      <c r="BK24" s="226" t="str">
        <f>IF(Udfyldningsark!$T41="","",
IF(BK$17=Udfyldningsark!$Q41,"s",
IF(BK$17=Udfyldningsark!$T41,"b",
IF(BK$17&lt;Udfyldningsark!$P41,"",
IF(Udfyldningsark!$T41&lt;Udfyldningsark!$Q41-10,IF(BK$17&lt;Udfyldningsark!$T41,"g",""),
IF(Udfyldningsark!$T41&lt;Udfyldningsark!$Q41,     IF(BK$17&lt;Udfyldningsark!$Q41-10,"g",     IF(BK$17&lt;Udfyldningsark!$T41,"gu",        "")),
IF(BK$17&lt;Udfyldningsark!$Q41, IF(BK$17&lt;Udfyldningsark!$Q41-10,"g","gu"),
IF(BK$17&lt;Udfyldningsark!$T41,"r",""
))))))))</f>
        <v/>
      </c>
      <c r="BL24" s="226" t="str">
        <f>IF(Udfyldningsark!$T41="","",
IF(BL$17=Udfyldningsark!$Q41,"s",
IF(BL$17=Udfyldningsark!$T41,"b",
IF(BL$17&lt;Udfyldningsark!$P41,"",
IF(Udfyldningsark!$T41&lt;Udfyldningsark!$Q41-10,IF(BL$17&lt;Udfyldningsark!$T41,"g",""),
IF(Udfyldningsark!$T41&lt;Udfyldningsark!$Q41,     IF(BL$17&lt;Udfyldningsark!$Q41-10,"g",     IF(BL$17&lt;Udfyldningsark!$T41,"gu",        "")),
IF(BL$17&lt;Udfyldningsark!$Q41, IF(BL$17&lt;Udfyldningsark!$Q41-10,"g","gu"),
IF(BL$17&lt;Udfyldningsark!$T41,"r",""
))))))))</f>
        <v/>
      </c>
      <c r="BM24" s="226" t="str">
        <f>IF(Udfyldningsark!$T41="","",
IF(BM$17=Udfyldningsark!$Q41,"s",
IF(BM$17=Udfyldningsark!$T41,"b",
IF(BM$17&lt;Udfyldningsark!$P41,"",
IF(Udfyldningsark!$T41&lt;Udfyldningsark!$Q41-10,IF(BM$17&lt;Udfyldningsark!$T41,"g",""),
IF(Udfyldningsark!$T41&lt;Udfyldningsark!$Q41,     IF(BM$17&lt;Udfyldningsark!$Q41-10,"g",     IF(BM$17&lt;Udfyldningsark!$T41,"gu",        "")),
IF(BM$17&lt;Udfyldningsark!$Q41, IF(BM$17&lt;Udfyldningsark!$Q41-10,"g","gu"),
IF(BM$17&lt;Udfyldningsark!$T41,"r",""
))))))))</f>
        <v/>
      </c>
      <c r="BN24" s="226" t="str">
        <f>IF(Udfyldningsark!$T41="","",
IF(BN$17=Udfyldningsark!$Q41,"s",
IF(BN$17=Udfyldningsark!$T41,"b",
IF(BN$17&lt;Udfyldningsark!$P41,"",
IF(Udfyldningsark!$T41&lt;Udfyldningsark!$Q41-10,IF(BN$17&lt;Udfyldningsark!$T41,"g",""),
IF(Udfyldningsark!$T41&lt;Udfyldningsark!$Q41,     IF(BN$17&lt;Udfyldningsark!$Q41-10,"g",     IF(BN$17&lt;Udfyldningsark!$T41,"gu",        "")),
IF(BN$17&lt;Udfyldningsark!$Q41, IF(BN$17&lt;Udfyldningsark!$Q41-10,"g","gu"),
IF(BN$17&lt;Udfyldningsark!$T41,"r",""
))))))))</f>
        <v/>
      </c>
      <c r="BO24" s="226" t="str">
        <f>IF(Udfyldningsark!$T41="","",
IF(BO$17=Udfyldningsark!$Q41,"s",
IF(BO$17=Udfyldningsark!$T41,"b",
IF(BO$17&lt;Udfyldningsark!$P41,"",
IF(Udfyldningsark!$T41&lt;Udfyldningsark!$Q41-10,IF(BO$17&lt;Udfyldningsark!$T41,"g",""),
IF(Udfyldningsark!$T41&lt;Udfyldningsark!$Q41,     IF(BO$17&lt;Udfyldningsark!$Q41-10,"g",     IF(BO$17&lt;Udfyldningsark!$T41,"gu",        "")),
IF(BO$17&lt;Udfyldningsark!$Q41, IF(BO$17&lt;Udfyldningsark!$Q41-10,"g","gu"),
IF(BO$17&lt;Udfyldningsark!$T41,"r",""
))))))))</f>
        <v/>
      </c>
      <c r="BP24" s="226" t="str">
        <f>IF(Udfyldningsark!$T41="","",
IF(BP$17=Udfyldningsark!$Q41,"s",
IF(BP$17=Udfyldningsark!$T41,"b",
IF(BP$17&lt;Udfyldningsark!$P41,"",
IF(Udfyldningsark!$T41&lt;Udfyldningsark!$Q41-10,IF(BP$17&lt;Udfyldningsark!$T41,"g",""),
IF(Udfyldningsark!$T41&lt;Udfyldningsark!$Q41,     IF(BP$17&lt;Udfyldningsark!$Q41-10,"g",     IF(BP$17&lt;Udfyldningsark!$T41,"gu",        "")),
IF(BP$17&lt;Udfyldningsark!$Q41, IF(BP$17&lt;Udfyldningsark!$Q41-10,"g","gu"),
IF(BP$17&lt;Udfyldningsark!$T41,"r",""
))))))))</f>
        <v/>
      </c>
      <c r="BQ24" s="226" t="str">
        <f>IF(Udfyldningsark!$T41="","",
IF(BQ$17=Udfyldningsark!$Q41,"s",
IF(BQ$17=Udfyldningsark!$T41,"b",
IF(BQ$17&lt;Udfyldningsark!$P41,"",
IF(Udfyldningsark!$T41&lt;Udfyldningsark!$Q41-10,IF(BQ$17&lt;Udfyldningsark!$T41,"g",""),
IF(Udfyldningsark!$T41&lt;Udfyldningsark!$Q41,     IF(BQ$17&lt;Udfyldningsark!$Q41-10,"g",     IF(BQ$17&lt;Udfyldningsark!$T41,"gu",        "")),
IF(BQ$17&lt;Udfyldningsark!$Q41, IF(BQ$17&lt;Udfyldningsark!$Q41-10,"g","gu"),
IF(BQ$17&lt;Udfyldningsark!$T41,"r",""
))))))))</f>
        <v/>
      </c>
      <c r="BR24" s="226" t="str">
        <f>IF(Udfyldningsark!$T41="","",
IF(BR$17=Udfyldningsark!$Q41,"s",
IF(BR$17=Udfyldningsark!$T41,"b",
IF(BR$17&lt;Udfyldningsark!$P41,"",
IF(Udfyldningsark!$T41&lt;Udfyldningsark!$Q41-10,IF(BR$17&lt;Udfyldningsark!$T41,"g",""),
IF(Udfyldningsark!$T41&lt;Udfyldningsark!$Q41,     IF(BR$17&lt;Udfyldningsark!$Q41-10,"g",     IF(BR$17&lt;Udfyldningsark!$T41,"gu",        "")),
IF(BR$17&lt;Udfyldningsark!$Q41, IF(BR$17&lt;Udfyldningsark!$Q41-10,"g","gu"),
IF(BR$17&lt;Udfyldningsark!$T41,"r",""
))))))))</f>
        <v/>
      </c>
      <c r="BS24" s="226" t="str">
        <f>IF(Udfyldningsark!$T41="","",
IF(BS$17=Udfyldningsark!$Q41,"s",
IF(BS$17=Udfyldningsark!$T41,"b",
IF(BS$17&lt;Udfyldningsark!$P41,"",
IF(Udfyldningsark!$T41&lt;Udfyldningsark!$Q41-10,IF(BS$17&lt;Udfyldningsark!$T41,"g",""),
IF(Udfyldningsark!$T41&lt;Udfyldningsark!$Q41,     IF(BS$17&lt;Udfyldningsark!$Q41-10,"g",     IF(BS$17&lt;Udfyldningsark!$T41,"gu",        "")),
IF(BS$17&lt;Udfyldningsark!$Q41, IF(BS$17&lt;Udfyldningsark!$Q41-10,"g","gu"),
IF(BS$17&lt;Udfyldningsark!$T41,"r",""
))))))))</f>
        <v/>
      </c>
      <c r="BT24" s="226" t="str">
        <f>IF(Udfyldningsark!$T41="","",
IF(BT$17=Udfyldningsark!$Q41,"s",
IF(BT$17=Udfyldningsark!$T41,"b",
IF(BT$17&lt;Udfyldningsark!$P41,"",
IF(Udfyldningsark!$T41&lt;Udfyldningsark!$Q41-10,IF(BT$17&lt;Udfyldningsark!$T41,"g",""),
IF(Udfyldningsark!$T41&lt;Udfyldningsark!$Q41,     IF(BT$17&lt;Udfyldningsark!$Q41-10,"g",     IF(BT$17&lt;Udfyldningsark!$T41,"gu",        "")),
IF(BT$17&lt;Udfyldningsark!$Q41, IF(BT$17&lt;Udfyldningsark!$Q41-10,"g","gu"),
IF(BT$17&lt;Udfyldningsark!$T41,"r",""
))))))))</f>
        <v/>
      </c>
      <c r="BU24" s="226" t="str">
        <f>IF(Udfyldningsark!$T41="","",
IF(BU$17=Udfyldningsark!$Q41,"s",
IF(BU$17=Udfyldningsark!$T41,"b",
IF(BU$17&lt;Udfyldningsark!$P41,"",
IF(Udfyldningsark!$T41&lt;Udfyldningsark!$Q41-10,IF(BU$17&lt;Udfyldningsark!$T41,"g",""),
IF(Udfyldningsark!$T41&lt;Udfyldningsark!$Q41,     IF(BU$17&lt;Udfyldningsark!$Q41-10,"g",     IF(BU$17&lt;Udfyldningsark!$T41,"gu",        "")),
IF(BU$17&lt;Udfyldningsark!$Q41, IF(BU$17&lt;Udfyldningsark!$Q41-10,"g","gu"),
IF(BU$17&lt;Udfyldningsark!$T41,"r",""
))))))))</f>
        <v/>
      </c>
      <c r="BV24" s="226" t="str">
        <f>IF(Udfyldningsark!$T41="","",
IF(BV$17=Udfyldningsark!$Q41,"s",
IF(BV$17=Udfyldningsark!$T41,"b",
IF(BV$17&lt;Udfyldningsark!$P41,"",
IF(Udfyldningsark!$T41&lt;Udfyldningsark!$Q41-10,IF(BV$17&lt;Udfyldningsark!$T41,"g",""),
IF(Udfyldningsark!$T41&lt;Udfyldningsark!$Q41,     IF(BV$17&lt;Udfyldningsark!$Q41-10,"g",     IF(BV$17&lt;Udfyldningsark!$T41,"gu",        "")),
IF(BV$17&lt;Udfyldningsark!$Q41, IF(BV$17&lt;Udfyldningsark!$Q41-10,"g","gu"),
IF(BV$17&lt;Udfyldningsark!$T41,"r",""
))))))))</f>
        <v/>
      </c>
      <c r="BW24" s="226" t="str">
        <f>IF(Udfyldningsark!$T41="","",
IF(BW$17=Udfyldningsark!$Q41,"s",
IF(BW$17=Udfyldningsark!$T41,"b",
IF(BW$17&lt;Udfyldningsark!$P41,"",
IF(Udfyldningsark!$T41&lt;Udfyldningsark!$Q41-10,IF(BW$17&lt;Udfyldningsark!$T41,"g",""),
IF(Udfyldningsark!$T41&lt;Udfyldningsark!$Q41,     IF(BW$17&lt;Udfyldningsark!$Q41-10,"g",     IF(BW$17&lt;Udfyldningsark!$T41,"gu",        "")),
IF(BW$17&lt;Udfyldningsark!$Q41, IF(BW$17&lt;Udfyldningsark!$Q41-10,"g","gu"),
IF(BW$17&lt;Udfyldningsark!$T41,"r",""
))))))))</f>
        <v/>
      </c>
      <c r="BX24" s="226" t="str">
        <f>IF(Udfyldningsark!$T41="","",
IF(BX$17=Udfyldningsark!$Q41,"s",
IF(BX$17=Udfyldningsark!$T41,"b",
IF(BX$17&lt;Udfyldningsark!$P41,"",
IF(Udfyldningsark!$T41&lt;Udfyldningsark!$Q41-10,IF(BX$17&lt;Udfyldningsark!$T41,"g",""),
IF(Udfyldningsark!$T41&lt;Udfyldningsark!$Q41,     IF(BX$17&lt;Udfyldningsark!$Q41-10,"g",     IF(BX$17&lt;Udfyldningsark!$T41,"gu",        "")),
IF(BX$17&lt;Udfyldningsark!$Q41, IF(BX$17&lt;Udfyldningsark!$Q41-10,"g","gu"),
IF(BX$17&lt;Udfyldningsark!$T41,"r",""
))))))))</f>
        <v/>
      </c>
      <c r="BY24" s="226" t="str">
        <f>IF(Udfyldningsark!$T41="","",
IF(BY$17=Udfyldningsark!$Q41,"s",
IF(BY$17=Udfyldningsark!$T41,"b",
IF(BY$17&lt;Udfyldningsark!$P41,"",
IF(Udfyldningsark!$T41&lt;Udfyldningsark!$Q41-10,IF(BY$17&lt;Udfyldningsark!$T41,"g",""),
IF(Udfyldningsark!$T41&lt;Udfyldningsark!$Q41,     IF(BY$17&lt;Udfyldningsark!$Q41-10,"g",     IF(BY$17&lt;Udfyldningsark!$T41,"gu",        "")),
IF(BY$17&lt;Udfyldningsark!$Q41, IF(BY$17&lt;Udfyldningsark!$Q41-10,"g","gu"),
IF(BY$17&lt;Udfyldningsark!$T41,"r",""
))))))))</f>
        <v/>
      </c>
      <c r="BZ24" s="226" t="str">
        <f>IF(Udfyldningsark!$T41="","",
IF(BZ$17=Udfyldningsark!$Q41,"s",
IF(BZ$17=Udfyldningsark!$T41,"b",
IF(BZ$17&lt;Udfyldningsark!$P41,"",
IF(Udfyldningsark!$T41&lt;Udfyldningsark!$Q41-10,IF(BZ$17&lt;Udfyldningsark!$T41,"g",""),
IF(Udfyldningsark!$T41&lt;Udfyldningsark!$Q41,     IF(BZ$17&lt;Udfyldningsark!$Q41-10,"g",     IF(BZ$17&lt;Udfyldningsark!$T41,"gu",        "")),
IF(BZ$17&lt;Udfyldningsark!$Q41, IF(BZ$17&lt;Udfyldningsark!$Q41-10,"g","gu"),
IF(BZ$17&lt;Udfyldningsark!$T41,"r",""
))))))))</f>
        <v/>
      </c>
      <c r="CA24" s="226" t="str">
        <f>IF(Udfyldningsark!$T41="","",
IF(CA$17=Udfyldningsark!$Q41,"s",
IF(CA$17=Udfyldningsark!$T41,"b",
IF(CA$17&lt;Udfyldningsark!$P41,"",
IF(Udfyldningsark!$T41&lt;Udfyldningsark!$Q41-10,IF(CA$17&lt;Udfyldningsark!$T41,"g",""),
IF(Udfyldningsark!$T41&lt;Udfyldningsark!$Q41,     IF(CA$17&lt;Udfyldningsark!$Q41-10,"g",     IF(CA$17&lt;Udfyldningsark!$T41,"gu",        "")),
IF(CA$17&lt;Udfyldningsark!$Q41, IF(CA$17&lt;Udfyldningsark!$Q41-10,"g","gu"),
IF(CA$17&lt;Udfyldningsark!$T41,"r",""
))))))))</f>
        <v/>
      </c>
      <c r="CB24" s="226" t="str">
        <f>IF(Udfyldningsark!$T41="","",
IF(CB$17=Udfyldningsark!$Q41,"s",
IF(CB$17=Udfyldningsark!$T41,"b",
IF(CB$17&lt;Udfyldningsark!$P41,"",
IF(Udfyldningsark!$T41&lt;Udfyldningsark!$Q41-10,IF(CB$17&lt;Udfyldningsark!$T41,"g",""),
IF(Udfyldningsark!$T41&lt;Udfyldningsark!$Q41,     IF(CB$17&lt;Udfyldningsark!$Q41-10,"g",     IF(CB$17&lt;Udfyldningsark!$T41,"gu",        "")),
IF(CB$17&lt;Udfyldningsark!$Q41, IF(CB$17&lt;Udfyldningsark!$Q41-10,"g","gu"),
IF(CB$17&lt;Udfyldningsark!$T41,"r",""
))))))))</f>
        <v/>
      </c>
      <c r="CC24" s="226" t="str">
        <f>IF(Udfyldningsark!$T41="","",
IF(CC$17=Udfyldningsark!$Q41,"s",
IF(CC$17=Udfyldningsark!$T41,"b",
IF(CC$17&lt;Udfyldningsark!$P41,"",
IF(Udfyldningsark!$T41&lt;Udfyldningsark!$Q41-10,IF(CC$17&lt;Udfyldningsark!$T41,"g",""),
IF(Udfyldningsark!$T41&lt;Udfyldningsark!$Q41,     IF(CC$17&lt;Udfyldningsark!$Q41-10,"g",     IF(CC$17&lt;Udfyldningsark!$T41,"gu",        "")),
IF(CC$17&lt;Udfyldningsark!$Q41, IF(CC$17&lt;Udfyldningsark!$Q41-10,"g","gu"),
IF(CC$17&lt;Udfyldningsark!$T41,"r",""
))))))))</f>
        <v/>
      </c>
      <c r="CD24" s="226" t="str">
        <f>IF(Udfyldningsark!$T41="","",
IF(CD$17=Udfyldningsark!$Q41,"s",
IF(CD$17=Udfyldningsark!$T41,"b",
IF(CD$17&lt;Udfyldningsark!$P41,"",
IF(Udfyldningsark!$T41&lt;Udfyldningsark!$Q41-10,IF(CD$17&lt;Udfyldningsark!$T41,"g",""),
IF(Udfyldningsark!$T41&lt;Udfyldningsark!$Q41,     IF(CD$17&lt;Udfyldningsark!$Q41-10,"g",     IF(CD$17&lt;Udfyldningsark!$T41,"gu",        "")),
IF(CD$17&lt;Udfyldningsark!$Q41, IF(CD$17&lt;Udfyldningsark!$Q41-10,"g","gu"),
IF(CD$17&lt;Udfyldningsark!$T41,"r",""
))))))))</f>
        <v/>
      </c>
      <c r="CE24" s="226" t="str">
        <f>IF(Udfyldningsark!$T41="","",
IF(CE$17=Udfyldningsark!$Q41,"s",
IF(CE$17=Udfyldningsark!$T41,"b",
IF(CE$17&lt;Udfyldningsark!$P41,"",
IF(Udfyldningsark!$T41&lt;Udfyldningsark!$Q41-10,IF(CE$17&lt;Udfyldningsark!$T41,"g",""),
IF(Udfyldningsark!$T41&lt;Udfyldningsark!$Q41,     IF(CE$17&lt;Udfyldningsark!$Q41-10,"g",     IF(CE$17&lt;Udfyldningsark!$T41,"gu",        "")),
IF(CE$17&lt;Udfyldningsark!$Q41, IF(CE$17&lt;Udfyldningsark!$Q41-10,"g","gu"),
IF(CE$17&lt;Udfyldningsark!$T41,"r",""
))))))))</f>
        <v/>
      </c>
      <c r="CF24" s="226" t="str">
        <f>IF(Udfyldningsark!$T41="","",
IF(CF$17=Udfyldningsark!$Q41,"s",
IF(CF$17=Udfyldningsark!$T41,"b",
IF(CF$17&lt;Udfyldningsark!$P41,"",
IF(Udfyldningsark!$T41&lt;Udfyldningsark!$Q41-10,IF(CF$17&lt;Udfyldningsark!$T41,"g",""),
IF(Udfyldningsark!$T41&lt;Udfyldningsark!$Q41,     IF(CF$17&lt;Udfyldningsark!$Q41-10,"g",     IF(CF$17&lt;Udfyldningsark!$T41,"gu",        "")),
IF(CF$17&lt;Udfyldningsark!$Q41, IF(CF$17&lt;Udfyldningsark!$Q41-10,"g","gu"),
IF(CF$17&lt;Udfyldningsark!$T41,"r",""
))))))))</f>
        <v/>
      </c>
      <c r="CG24" s="226" t="str">
        <f>IF(Udfyldningsark!$T41="","",
IF(CG$17=Udfyldningsark!$Q41,"s",
IF(CG$17=Udfyldningsark!$T41,"b",
IF(CG$17&lt;Udfyldningsark!$P41,"",
IF(Udfyldningsark!$T41&lt;Udfyldningsark!$Q41-10,IF(CG$17&lt;Udfyldningsark!$T41,"g",""),
IF(Udfyldningsark!$T41&lt;Udfyldningsark!$Q41,     IF(CG$17&lt;Udfyldningsark!$Q41-10,"g",     IF(CG$17&lt;Udfyldningsark!$T41,"gu",        "")),
IF(CG$17&lt;Udfyldningsark!$Q41, IF(CG$17&lt;Udfyldningsark!$Q41-10,"g","gu"),
IF(CG$17&lt;Udfyldningsark!$T41,"r",""
))))))))</f>
        <v/>
      </c>
      <c r="CH24" s="226" t="str">
        <f>IF(Udfyldningsark!$T41="","",
IF(CH$17=Udfyldningsark!$Q41,"s",
IF(CH$17=Udfyldningsark!$T41,"b",
IF(CH$17&lt;Udfyldningsark!$P41,"",
IF(Udfyldningsark!$T41&lt;Udfyldningsark!$Q41-10,IF(CH$17&lt;Udfyldningsark!$T41,"g",""),
IF(Udfyldningsark!$T41&lt;Udfyldningsark!$Q41,     IF(CH$17&lt;Udfyldningsark!$Q41-10,"g",     IF(CH$17&lt;Udfyldningsark!$T41,"gu",        "")),
IF(CH$17&lt;Udfyldningsark!$Q41, IF(CH$17&lt;Udfyldningsark!$Q41-10,"g","gu"),
IF(CH$17&lt;Udfyldningsark!$T41,"r",""
))))))))</f>
        <v/>
      </c>
      <c r="CI24" s="226" t="str">
        <f>IF(Udfyldningsark!$T41="","",
IF(CI$17=Udfyldningsark!$Q41,"s",
IF(CI$17=Udfyldningsark!$T41,"b",
IF(CI$17&lt;Udfyldningsark!$P41,"",
IF(Udfyldningsark!$T41&lt;Udfyldningsark!$Q41-10,IF(CI$17&lt;Udfyldningsark!$T41,"g",""),
IF(Udfyldningsark!$T41&lt;Udfyldningsark!$Q41,     IF(CI$17&lt;Udfyldningsark!$Q41-10,"g",     IF(CI$17&lt;Udfyldningsark!$T41,"gu",        "")),
IF(CI$17&lt;Udfyldningsark!$Q41, IF(CI$17&lt;Udfyldningsark!$Q41-10,"g","gu"),
IF(CI$17&lt;Udfyldningsark!$T41,"r",""
))))))))</f>
        <v/>
      </c>
      <c r="CJ24" s="226" t="str">
        <f>IF(Udfyldningsark!$T41="","",
IF(CJ$17=Udfyldningsark!$Q41,"s",
IF(CJ$17=Udfyldningsark!$T41,"b",
IF(CJ$17&lt;Udfyldningsark!$P41,"",
IF(Udfyldningsark!$T41&lt;Udfyldningsark!$Q41-10,IF(CJ$17&lt;Udfyldningsark!$T41,"g",""),
IF(Udfyldningsark!$T41&lt;Udfyldningsark!$Q41,     IF(CJ$17&lt;Udfyldningsark!$Q41-10,"g",     IF(CJ$17&lt;Udfyldningsark!$T41,"gu",        "")),
IF(CJ$17&lt;Udfyldningsark!$Q41, IF(CJ$17&lt;Udfyldningsark!$Q41-10,"g","gu"),
IF(CJ$17&lt;Udfyldningsark!$T41,"r",""
))))))))</f>
        <v/>
      </c>
      <c r="CK24" s="226" t="str">
        <f>IF(Udfyldningsark!$T41="","",
IF(CK$17=Udfyldningsark!$Q41,"s",
IF(CK$17=Udfyldningsark!$T41,"b",
IF(CK$17&lt;Udfyldningsark!$P41,"",
IF(Udfyldningsark!$T41&lt;Udfyldningsark!$Q41-10,IF(CK$17&lt;Udfyldningsark!$T41,"g",""),
IF(Udfyldningsark!$T41&lt;Udfyldningsark!$Q41,     IF(CK$17&lt;Udfyldningsark!$Q41-10,"g",     IF(CK$17&lt;Udfyldningsark!$T41,"gu",        "")),
IF(CK$17&lt;Udfyldningsark!$Q41, IF(CK$17&lt;Udfyldningsark!$Q41-10,"g","gu"),
IF(CK$17&lt;Udfyldningsark!$T41,"r",""
))))))))</f>
        <v/>
      </c>
      <c r="CL24" s="226" t="str">
        <f>IF(Udfyldningsark!$T41="","",
IF(CL$17=Udfyldningsark!$Q41,"s",
IF(CL$17=Udfyldningsark!$T41,"b",
IF(CL$17&lt;Udfyldningsark!$P41,"",
IF(Udfyldningsark!$T41&lt;Udfyldningsark!$Q41-10,IF(CL$17&lt;Udfyldningsark!$T41,"g",""),
IF(Udfyldningsark!$T41&lt;Udfyldningsark!$Q41,     IF(CL$17&lt;Udfyldningsark!$Q41-10,"g",     IF(CL$17&lt;Udfyldningsark!$T41,"gu",        "")),
IF(CL$17&lt;Udfyldningsark!$Q41, IF(CL$17&lt;Udfyldningsark!$Q41-10,"g","gu"),
IF(CL$17&lt;Udfyldningsark!$T41,"r",""
))))))))</f>
        <v/>
      </c>
      <c r="CM24" s="226" t="str">
        <f>IF(Udfyldningsark!$T41="","",
IF(CM$17=Udfyldningsark!$Q41,"s",
IF(CM$17=Udfyldningsark!$T41,"b",
IF(CM$17&lt;Udfyldningsark!$P41,"",
IF(Udfyldningsark!$T41&lt;Udfyldningsark!$Q41-10,IF(CM$17&lt;Udfyldningsark!$T41,"g",""),
IF(Udfyldningsark!$T41&lt;Udfyldningsark!$Q41,     IF(CM$17&lt;Udfyldningsark!$Q41-10,"g",     IF(CM$17&lt;Udfyldningsark!$T41,"gu",        "")),
IF(CM$17&lt;Udfyldningsark!$Q41, IF(CM$17&lt;Udfyldningsark!$Q41-10,"g","gu"),
IF(CM$17&lt;Udfyldningsark!$T41,"r",""
))))))))</f>
        <v/>
      </c>
      <c r="CN24" s="226" t="str">
        <f>IF(Udfyldningsark!$T41="","",
IF(CN$17=Udfyldningsark!$Q41,"s",
IF(CN$17=Udfyldningsark!$T41,"b",
IF(CN$17&lt;Udfyldningsark!$P41,"",
IF(Udfyldningsark!$T41&lt;Udfyldningsark!$Q41-10,IF(CN$17&lt;Udfyldningsark!$T41,"g",""),
IF(Udfyldningsark!$T41&lt;Udfyldningsark!$Q41,     IF(CN$17&lt;Udfyldningsark!$Q41-10,"g",     IF(CN$17&lt;Udfyldningsark!$T41,"gu",        "")),
IF(CN$17&lt;Udfyldningsark!$Q41, IF(CN$17&lt;Udfyldningsark!$Q41-10,"g","gu"),
IF(CN$17&lt;Udfyldningsark!$T41,"r",""
))))))))</f>
        <v/>
      </c>
      <c r="CO24" s="226" t="str">
        <f>IF(Udfyldningsark!$T41="","",
IF(CO$17=Udfyldningsark!$Q41,"s",
IF(CO$17=Udfyldningsark!$T41,"b",
IF(CO$17&lt;Udfyldningsark!$P41,"",
IF(Udfyldningsark!$T41&lt;Udfyldningsark!$Q41-10,IF(CO$17&lt;Udfyldningsark!$T41,"g",""),
IF(Udfyldningsark!$T41&lt;Udfyldningsark!$Q41,     IF(CO$17&lt;Udfyldningsark!$Q41-10,"g",     IF(CO$17&lt;Udfyldningsark!$T41,"gu",        "")),
IF(CO$17&lt;Udfyldningsark!$Q41, IF(CO$17&lt;Udfyldningsark!$Q41-10,"g","gu"),
IF(CO$17&lt;Udfyldningsark!$T41,"r",""
))))))))</f>
        <v/>
      </c>
      <c r="CP24" s="226" t="str">
        <f>IF(Udfyldningsark!$T41="","",
IF(CP$17=Udfyldningsark!$Q41,"s",
IF(CP$17=Udfyldningsark!$T41,"b",
IF(CP$17&lt;Udfyldningsark!$P41,"",
IF(Udfyldningsark!$T41&lt;Udfyldningsark!$Q41-10,IF(CP$17&lt;Udfyldningsark!$T41,"g",""),
IF(Udfyldningsark!$T41&lt;Udfyldningsark!$Q41,     IF(CP$17&lt;Udfyldningsark!$Q41-10,"g",     IF(CP$17&lt;Udfyldningsark!$T41,"gu",        "")),
IF(CP$17&lt;Udfyldningsark!$Q41, IF(CP$17&lt;Udfyldningsark!$Q41-10,"g","gu"),
IF(CP$17&lt;Udfyldningsark!$T41,"r",""
))))))))</f>
        <v/>
      </c>
      <c r="CQ24" s="226" t="str">
        <f>IF(Udfyldningsark!$T41="","",
IF(CQ$17=Udfyldningsark!$Q41,"s",
IF(CQ$17=Udfyldningsark!$T41,"b",
IF(CQ$17&lt;Udfyldningsark!$P41,"",
IF(Udfyldningsark!$T41&lt;Udfyldningsark!$Q41-10,IF(CQ$17&lt;Udfyldningsark!$T41,"g",""),
IF(Udfyldningsark!$T41&lt;Udfyldningsark!$Q41,     IF(CQ$17&lt;Udfyldningsark!$Q41-10,"g",     IF(CQ$17&lt;Udfyldningsark!$T41,"gu",        "")),
IF(CQ$17&lt;Udfyldningsark!$Q41, IF(CQ$17&lt;Udfyldningsark!$Q41-10,"g","gu"),
IF(CQ$17&lt;Udfyldningsark!$T41,"r",""
))))))))</f>
        <v/>
      </c>
      <c r="CR24" s="226" t="str">
        <f>IF(Udfyldningsark!$T41="","",
IF(CR$17=Udfyldningsark!$Q41,"s",
IF(CR$17=Udfyldningsark!$T41,"b",
IF(CR$17&lt;Udfyldningsark!$P41,"",
IF(Udfyldningsark!$T41&lt;Udfyldningsark!$Q41-10,IF(CR$17&lt;Udfyldningsark!$T41,"g",""),
IF(Udfyldningsark!$T41&lt;Udfyldningsark!$Q41,     IF(CR$17&lt;Udfyldningsark!$Q41-10,"g",     IF(CR$17&lt;Udfyldningsark!$T41,"gu",        "")),
IF(CR$17&lt;Udfyldningsark!$Q41, IF(CR$17&lt;Udfyldningsark!$Q41-10,"g","gu"),
IF(CR$17&lt;Udfyldningsark!$T41,"r",""
))))))))</f>
        <v/>
      </c>
      <c r="CS24" s="226" t="str">
        <f>IF(Udfyldningsark!$T41="","",
IF(CS$17=Udfyldningsark!$Q41,"s",
IF(CS$17=Udfyldningsark!$T41,"b",
IF(CS$17&lt;Udfyldningsark!$P41,"",
IF(Udfyldningsark!$T41&lt;Udfyldningsark!$Q41-10,IF(CS$17&lt;Udfyldningsark!$T41,"g",""),
IF(Udfyldningsark!$T41&lt;Udfyldningsark!$Q41,     IF(CS$17&lt;Udfyldningsark!$Q41-10,"g",     IF(CS$17&lt;Udfyldningsark!$T41,"gu",        "")),
IF(CS$17&lt;Udfyldningsark!$Q41, IF(CS$17&lt;Udfyldningsark!$Q41-10,"g","gu"),
IF(CS$17&lt;Udfyldningsark!$T41,"r",""
))))))))</f>
        <v/>
      </c>
      <c r="CT24" s="226" t="str">
        <f>IF(Udfyldningsark!$T41="","",
IF(CT$17=Udfyldningsark!$Q41,"s",
IF(CT$17=Udfyldningsark!$T41,"b",
IF(CT$17&lt;Udfyldningsark!$P41,"",
IF(Udfyldningsark!$T41&lt;Udfyldningsark!$Q41-10,IF(CT$17&lt;Udfyldningsark!$T41,"g",""),
IF(Udfyldningsark!$T41&lt;Udfyldningsark!$Q41,     IF(CT$17&lt;Udfyldningsark!$Q41-10,"g",     IF(CT$17&lt;Udfyldningsark!$T41,"gu",        "")),
IF(CT$17&lt;Udfyldningsark!$Q41, IF(CT$17&lt;Udfyldningsark!$Q41-10,"g","gu"),
IF(CT$17&lt;Udfyldningsark!$T41,"r",""
))))))))</f>
        <v/>
      </c>
      <c r="CU24" s="226" t="str">
        <f>IF(Udfyldningsark!$T41="","",
IF(CU$17=Udfyldningsark!$Q41,"s",
IF(CU$17=Udfyldningsark!$T41,"b",
IF(CU$17&lt;Udfyldningsark!$P41,"",
IF(Udfyldningsark!$T41&lt;Udfyldningsark!$Q41-10,IF(CU$17&lt;Udfyldningsark!$T41,"g",""),
IF(Udfyldningsark!$T41&lt;Udfyldningsark!$Q41,     IF(CU$17&lt;Udfyldningsark!$Q41-10,"g",     IF(CU$17&lt;Udfyldningsark!$T41,"gu",        "")),
IF(CU$17&lt;Udfyldningsark!$Q41, IF(CU$17&lt;Udfyldningsark!$Q41-10,"g","gu"),
IF(CU$17&lt;Udfyldningsark!$T41,"r",""
))))))))</f>
        <v/>
      </c>
      <c r="CV24" s="226" t="str">
        <f>IF(Udfyldningsark!$T41="","",
IF(CV$17=Udfyldningsark!$Q41,"s",
IF(CV$17=Udfyldningsark!$T41,"b",
IF(CV$17&lt;Udfyldningsark!$P41,"",
IF(Udfyldningsark!$T41&lt;Udfyldningsark!$Q41-10,IF(CV$17&lt;Udfyldningsark!$T41,"g",""),
IF(Udfyldningsark!$T41&lt;Udfyldningsark!$Q41,     IF(CV$17&lt;Udfyldningsark!$Q41-10,"g",     IF(CV$17&lt;Udfyldningsark!$T41,"gu",        "")),
IF(CV$17&lt;Udfyldningsark!$Q41, IF(CV$17&lt;Udfyldningsark!$Q41-10,"g","gu"),
IF(CV$17&lt;Udfyldningsark!$T41,"r",""
))))))))</f>
        <v/>
      </c>
      <c r="CW24" s="226" t="str">
        <f>IF(Udfyldningsark!$T41="","",
IF(CW$17=Udfyldningsark!$Q41,"s",
IF(CW$17=Udfyldningsark!$T41,"b",
IF(CW$17&lt;Udfyldningsark!$P41,"",
IF(Udfyldningsark!$T41&lt;Udfyldningsark!$Q41-10,IF(CW$17&lt;Udfyldningsark!$T41,"g",""),
IF(Udfyldningsark!$T41&lt;Udfyldningsark!$Q41,     IF(CW$17&lt;Udfyldningsark!$Q41-10,"g",     IF(CW$17&lt;Udfyldningsark!$T41,"gu",        "")),
IF(CW$17&lt;Udfyldningsark!$Q41, IF(CW$17&lt;Udfyldningsark!$Q41-10,"g","gu"),
IF(CW$17&lt;Udfyldningsark!$T41,"r",""
))))))))</f>
        <v/>
      </c>
      <c r="CX24" s="226" t="str">
        <f>IF(Udfyldningsark!$T41="","",
IF(CX$17=Udfyldningsark!$Q41,"s",
IF(CX$17=Udfyldningsark!$T41,"b",
IF(CX$17&lt;Udfyldningsark!$P41,"",
IF(Udfyldningsark!$T41&lt;Udfyldningsark!$Q41-10,IF(CX$17&lt;Udfyldningsark!$T41,"g",""),
IF(Udfyldningsark!$T41&lt;Udfyldningsark!$Q41,     IF(CX$17&lt;Udfyldningsark!$Q41-10,"g",     IF(CX$17&lt;Udfyldningsark!$T41,"gu",        "")),
IF(CX$17&lt;Udfyldningsark!$Q41, IF(CX$17&lt;Udfyldningsark!$Q41-10,"g","gu"),
IF(CX$17&lt;Udfyldningsark!$T41,"r",""
))))))))</f>
        <v/>
      </c>
      <c r="CY24" s="226" t="str">
        <f>IF(Udfyldningsark!$T41="","",
IF(CY$17=Udfyldningsark!$Q41,"s",
IF(CY$17=Udfyldningsark!$T41,"b",
IF(CY$17&lt;Udfyldningsark!$P41,"",
IF(Udfyldningsark!$T41&lt;Udfyldningsark!$Q41-10,IF(CY$17&lt;Udfyldningsark!$T41,"g",""),
IF(Udfyldningsark!$T41&lt;Udfyldningsark!$Q41,     IF(CY$17&lt;Udfyldningsark!$Q41-10,"g",     IF(CY$17&lt;Udfyldningsark!$T41,"gu",        "")),
IF(CY$17&lt;Udfyldningsark!$Q41, IF(CY$17&lt;Udfyldningsark!$Q41-10,"g","gu"),
IF(CY$17&lt;Udfyldningsark!$T41,"r",""
))))))))</f>
        <v/>
      </c>
      <c r="CZ24" s="226" t="str">
        <f>IF(Udfyldningsark!$T41="","",
IF(CZ$17=Udfyldningsark!$Q41,"s",
IF(CZ$17=Udfyldningsark!$T41,"b",
IF(CZ$17&lt;Udfyldningsark!$P41,"",
IF(Udfyldningsark!$T41&lt;Udfyldningsark!$Q41-10,IF(CZ$17&lt;Udfyldningsark!$T41,"g",""),
IF(Udfyldningsark!$T41&lt;Udfyldningsark!$Q41,     IF(CZ$17&lt;Udfyldningsark!$Q41-10,"g",     IF(CZ$17&lt;Udfyldningsark!$T41,"gu",        "")),
IF(CZ$17&lt;Udfyldningsark!$Q41, IF(CZ$17&lt;Udfyldningsark!$Q41-10,"g","gu"),
IF(CZ$17&lt;Udfyldningsark!$T41,"r",""
))))))))</f>
        <v/>
      </c>
      <c r="DA24" s="226" t="str">
        <f>IF(Udfyldningsark!$T41="","",
IF(DA$17=Udfyldningsark!$Q41,"s",
IF(DA$17=Udfyldningsark!$T41,"b",
IF(DA$17&lt;Udfyldningsark!$P41,"",
IF(Udfyldningsark!$T41&lt;Udfyldningsark!$Q41-10,IF(DA$17&lt;Udfyldningsark!$T41,"g",""),
IF(Udfyldningsark!$T41&lt;Udfyldningsark!$Q41,     IF(DA$17&lt;Udfyldningsark!$Q41-10,"g",     IF(DA$17&lt;Udfyldningsark!$T41,"gu",        "")),
IF(DA$17&lt;Udfyldningsark!$Q41, IF(DA$17&lt;Udfyldningsark!$Q41-10,"g","gu"),
IF(DA$17&lt;Udfyldningsark!$T41,"r",""
))))))))</f>
        <v/>
      </c>
      <c r="DB24" s="226" t="str">
        <f>IF(Udfyldningsark!$T41="","",
IF(DB$17=Udfyldningsark!$Q41,"s",
IF(DB$17=Udfyldningsark!$T41,"b",
IF(DB$17&lt;Udfyldningsark!$P41,"",
IF(Udfyldningsark!$T41&lt;Udfyldningsark!$Q41-10,IF(DB$17&lt;Udfyldningsark!$T41,"g",""),
IF(Udfyldningsark!$T41&lt;Udfyldningsark!$Q41,     IF(DB$17&lt;Udfyldningsark!$Q41-10,"g",     IF(DB$17&lt;Udfyldningsark!$T41,"gu",        "")),
IF(DB$17&lt;Udfyldningsark!$Q41, IF(DB$17&lt;Udfyldningsark!$Q41-10,"g","gu"),
IF(DB$17&lt;Udfyldningsark!$T41,"r",""
))))))))</f>
        <v/>
      </c>
      <c r="DC24" s="226" t="str">
        <f>IF(Udfyldningsark!$T41="","",
IF(DC$17=Udfyldningsark!$Q41,"s",
IF(DC$17=Udfyldningsark!$T41,"b",
IF(DC$17&lt;Udfyldningsark!$P41,"",
IF(Udfyldningsark!$T41&lt;Udfyldningsark!$Q41-10,IF(DC$17&lt;Udfyldningsark!$T41,"g",""),
IF(Udfyldningsark!$T41&lt;Udfyldningsark!$Q41,     IF(DC$17&lt;Udfyldningsark!$Q41-10,"g",     IF(DC$17&lt;Udfyldningsark!$T41,"gu",        "")),
IF(DC$17&lt;Udfyldningsark!$Q41, IF(DC$17&lt;Udfyldningsark!$Q41-10,"g","gu"),
IF(DC$17&lt;Udfyldningsark!$T41,"r",""
))))))))</f>
        <v/>
      </c>
      <c r="DD24" s="226" t="str">
        <f>IF(Udfyldningsark!$T41="","",
IF(DD$17=Udfyldningsark!$Q41,"s",
IF(DD$17=Udfyldningsark!$T41,"b",
IF(DD$17&lt;Udfyldningsark!$P41,"",
IF(Udfyldningsark!$T41&lt;Udfyldningsark!$Q41-10,IF(DD$17&lt;Udfyldningsark!$T41,"g",""),
IF(Udfyldningsark!$T41&lt;Udfyldningsark!$Q41,     IF(DD$17&lt;Udfyldningsark!$Q41-10,"g",     IF(DD$17&lt;Udfyldningsark!$T41,"gu",        "")),
IF(DD$17&lt;Udfyldningsark!$Q41, IF(DD$17&lt;Udfyldningsark!$Q41-10,"g","gu"),
IF(DD$17&lt;Udfyldningsark!$T41,"r",""
))))))))</f>
        <v/>
      </c>
      <c r="DE24" s="226" t="str">
        <f>IF(Udfyldningsark!$T41="","",
IF(DE$17=Udfyldningsark!$Q41,"s",
IF(DE$17=Udfyldningsark!$T41,"b",
IF(DE$17&lt;Udfyldningsark!$P41,"",
IF(Udfyldningsark!$T41&lt;Udfyldningsark!$Q41-10,IF(DE$17&lt;Udfyldningsark!$T41,"g",""),
IF(Udfyldningsark!$T41&lt;Udfyldningsark!$Q41,     IF(DE$17&lt;Udfyldningsark!$Q41-10,"g",     IF(DE$17&lt;Udfyldningsark!$T41,"gu",        "")),
IF(DE$17&lt;Udfyldningsark!$Q41, IF(DE$17&lt;Udfyldningsark!$Q41-10,"g","gu"),
IF(DE$17&lt;Udfyldningsark!$T41,"r",""
))))))))</f>
        <v/>
      </c>
      <c r="DF24" s="226" t="str">
        <f>IF(Udfyldningsark!$T41="","",
IF(DF$17=Udfyldningsark!$Q41,"s",
IF(DF$17=Udfyldningsark!$T41,"b",
IF(DF$17&lt;Udfyldningsark!$P41,"",
IF(Udfyldningsark!$T41&lt;Udfyldningsark!$Q41-10,IF(DF$17&lt;Udfyldningsark!$T41,"g",""),
IF(Udfyldningsark!$T41&lt;Udfyldningsark!$Q41,     IF(DF$17&lt;Udfyldningsark!$Q41-10,"g",     IF(DF$17&lt;Udfyldningsark!$T41,"gu",        "")),
IF(DF$17&lt;Udfyldningsark!$Q41, IF(DF$17&lt;Udfyldningsark!$Q41-10,"g","gu"),
IF(DF$17&lt;Udfyldningsark!$T41,"r",""
))))))))</f>
        <v/>
      </c>
      <c r="DG24" s="226" t="str">
        <f>IF(Udfyldningsark!$T41="","",
IF(DG$17=Udfyldningsark!$Q41,"s",
IF(DG$17=Udfyldningsark!$T41,"b",
IF(DG$17&lt;Udfyldningsark!$P41,"",
IF(Udfyldningsark!$T41&lt;Udfyldningsark!$Q41-10,IF(DG$17&lt;Udfyldningsark!$T41,"g",""),
IF(Udfyldningsark!$T41&lt;Udfyldningsark!$Q41,     IF(DG$17&lt;Udfyldningsark!$Q41-10,"g",     IF(DG$17&lt;Udfyldningsark!$T41,"gu",        "")),
IF(DG$17&lt;Udfyldningsark!$Q41, IF(DG$17&lt;Udfyldningsark!$Q41-10,"g","gu"),
IF(DG$17&lt;Udfyldningsark!$T41,"r",""
))))))))</f>
        <v/>
      </c>
      <c r="DH24" s="226" t="str">
        <f>IF(Udfyldningsark!$T41="","",
IF(DH$17=Udfyldningsark!$Q41,"s",
IF(DH$17=Udfyldningsark!$T41,"b",
IF(DH$17&lt;Udfyldningsark!$P41,"",
IF(Udfyldningsark!$T41&lt;Udfyldningsark!$Q41-10,IF(DH$17&lt;Udfyldningsark!$T41,"g",""),
IF(Udfyldningsark!$T41&lt;Udfyldningsark!$Q41,     IF(DH$17&lt;Udfyldningsark!$Q41-10,"g",     IF(DH$17&lt;Udfyldningsark!$T41,"gu",        "")),
IF(DH$17&lt;Udfyldningsark!$Q41, IF(DH$17&lt;Udfyldningsark!$Q41-10,"g","gu"),
IF(DH$17&lt;Udfyldningsark!$T41,"r",""
))))))))</f>
        <v/>
      </c>
      <c r="DI24" s="226" t="str">
        <f>IF(Udfyldningsark!$T41="","",
IF(DI$17=Udfyldningsark!$Q41,"s",
IF(DI$17=Udfyldningsark!$T41,"b",
IF(DI$17&lt;Udfyldningsark!$P41,"",
IF(Udfyldningsark!$T41&lt;Udfyldningsark!$Q41-10,IF(DI$17&lt;Udfyldningsark!$T41,"g",""),
IF(Udfyldningsark!$T41&lt;Udfyldningsark!$Q41,     IF(DI$17&lt;Udfyldningsark!$Q41-10,"g",     IF(DI$17&lt;Udfyldningsark!$T41,"gu",        "")),
IF(DI$17&lt;Udfyldningsark!$Q41, IF(DI$17&lt;Udfyldningsark!$Q41-10,"g","gu"),
IF(DI$17&lt;Udfyldningsark!$T41,"r",""
))))))))</f>
        <v/>
      </c>
      <c r="DJ24" s="226" t="str">
        <f>IF(Udfyldningsark!$T41="","",
IF(DJ$17=Udfyldningsark!$Q41,"s",
IF(DJ$17=Udfyldningsark!$T41,"b",
IF(DJ$17&lt;Udfyldningsark!$P41,"",
IF(Udfyldningsark!$T41&lt;Udfyldningsark!$Q41-10,IF(DJ$17&lt;Udfyldningsark!$T41,"g",""),
IF(Udfyldningsark!$T41&lt;Udfyldningsark!$Q41,     IF(DJ$17&lt;Udfyldningsark!$Q41-10,"g",     IF(DJ$17&lt;Udfyldningsark!$T41,"gu",        "")),
IF(DJ$17&lt;Udfyldningsark!$Q41, IF(DJ$17&lt;Udfyldningsark!$Q41-10,"g","gu"),
IF(DJ$17&lt;Udfyldningsark!$T41,"r",""
))))))))</f>
        <v/>
      </c>
      <c r="DK24" s="226" t="str">
        <f>IF(Udfyldningsark!$T41="","",
IF(DK$17=Udfyldningsark!$Q41,"s",
IF(DK$17=Udfyldningsark!$T41,"b",
IF(DK$17&lt;Udfyldningsark!$P41,"",
IF(Udfyldningsark!$T41&lt;Udfyldningsark!$Q41-10,IF(DK$17&lt;Udfyldningsark!$T41,"g",""),
IF(Udfyldningsark!$T41&lt;Udfyldningsark!$Q41,     IF(DK$17&lt;Udfyldningsark!$Q41-10,"g",     IF(DK$17&lt;Udfyldningsark!$T41,"gu",        "")),
IF(DK$17&lt;Udfyldningsark!$Q41, IF(DK$17&lt;Udfyldningsark!$Q41-10,"g","gu"),
IF(DK$17&lt;Udfyldningsark!$T41,"r",""
))))))))</f>
        <v/>
      </c>
      <c r="DL24" s="13"/>
      <c r="DM24" s="13"/>
    </row>
    <row r="25" spans="1:117" s="2" customFormat="1" ht="8.4499999999999993" customHeight="1" x14ac:dyDescent="0.2">
      <c r="A25" s="29"/>
      <c r="B25" s="56" t="str">
        <f>IF(Udfyldningsark!C42=1,Udfyldningsark!E42,"")</f>
        <v/>
      </c>
      <c r="C25" s="405" t="str">
        <f>IF(Udfyldningsark!I42="","",IF(Udfyldningsark!I42&gt;=1,Udfyldningsark!I42))</f>
        <v/>
      </c>
      <c r="D25" s="406"/>
      <c r="E25" s="407"/>
      <c r="F25" s="48"/>
      <c r="G25" s="276" t="str">
        <f>IF(Udfyldningsark!L42="","",IF(Udfyldningsark!L42&gt;=1,Udfyldningsark!L42))</f>
        <v/>
      </c>
      <c r="H25" s="48"/>
      <c r="I25" s="87" t="str">
        <f>IF(Udfyldningsark!P42="","",IF(Udfyldningsark!P42&gt;=1,Udfyldningsark!P42))</f>
        <v/>
      </c>
      <c r="J25" s="49"/>
      <c r="K25" s="88" t="str">
        <f>IF(Udfyldningsark!G42="","",IF(Udfyldningsark!G42=Data!$T$7,Data!$U$7,IF(Udfyldningsark!G42=Data!$T$8,Data!$U$8,IF(Udfyldningsark!G42=Data!$T$9,Data!$U$9,IF(Udfyldningsark!G42=Data!$T$10,Data!$U$10,IF(Udfyldningsark!G42=Data!$T$11,Data!$U$11,IF(Udfyldningsark!G42=Data!$T$12,Data!$U$12,IF(Udfyldningsark!G42=Data!$T$13,Data!$U$13,IF(Udfyldningsark!G42=Data!$T$14,Data!$U$14,IF(Udfyldningsark!G42=Data!$T$15,Data!$U$15,IF(Udfyldningsark!G42=Data!$T$16,Data!$U$16,IF(Udfyldningsark!G42=Data!$T$17,Data!$U$17,IF(Udfyldningsark!G42=Data!$T$18,Data!$U$18,IF(Udfyldningsark!G42=Data!$T$19,Data!$U$19,IF(Udfyldningsark!G42=Data!$T$20,Data!$U$20,IF(Udfyldningsark!G42=Data!$T$21,Data!$U$21,IF(Udfyldningsark!G42=Data!$T$22,Data!$U$22,IF(Udfyldningsark!G42=Data!$T$23,Data!$U$23,IF(Udfyldningsark!G42=Data!$T$24,Data!$U$24,IF(Udfyldningsark!G42=Data!$T$25,Data!$U$25,IF(Udfyldningsark!G42=Data!$T$26,Data!$U$26,IF(Udfyldningsark!G42=Data!$T$27,Data!$U$27))))))))))))))))))))))</f>
        <v/>
      </c>
      <c r="L25" s="49"/>
      <c r="M25" s="89" t="str">
        <f>IF(Udfyldningsark!G42="","",IF(Udfyldningsark!G42=Data!$T$7,Data!$V$7,IF(Udfyldningsark!G42=Data!$T$8,Data!$V$8,IF(Udfyldningsark!G42=Data!$T$9,Data!$V$9,IF(Udfyldningsark!G42=Data!$T$10,Data!$V$10,IF(Udfyldningsark!G42=Data!$T$11,Data!$V$11,IF(Udfyldningsark!G42=Data!$T$12,Data!$V$12,IF(Udfyldningsark!G42=Data!$T$13,Data!$V$13,IF(Udfyldningsark!G42=Data!$T$14,Data!$V$14,IF(Udfyldningsark!G42=Data!$T$15,Data!$V$15,IF(Udfyldningsark!G42=Data!$T$16,Data!$V$16,IF(Udfyldningsark!G42=Data!$T$17,Data!$V$17,IF(Udfyldningsark!G42=Data!$T$18,Data!$V$18,IF(Udfyldningsark!G42=Data!$T$19,Data!$V$19,IF(Udfyldningsark!G42=Data!$T$20,Data!$V$20,IF(Udfyldningsark!G42=Data!$T$21,Data!$V$21,IF(Udfyldningsark!G42=Data!$T$22,Data!$V$22,IF(Udfyldningsark!G42=Data!$T$23,Data!$V$23,IF(Udfyldningsark!G42=Data!$T$24,Data!$V$24,IF(Udfyldningsark!G42=Data!$T$25,Data!$V$25,IF(Udfyldningsark!G42=Data!$T$26,Data!$V$26,IF(Udfyldningsark!G42=Data!$T$27,Data!$V$27,))))))))))))))))))))))</f>
        <v/>
      </c>
      <c r="N25" s="20"/>
      <c r="O25" s="226" t="str">
        <f>IF(Udfyldningsark!$T42="","",
IF(O$17=Udfyldningsark!$Q42,"s",
IF(O$17=Udfyldningsark!$T42,"b",
IF(O$17&lt;Udfyldningsark!$P42,"",
IF(Udfyldningsark!$T42&lt;Udfyldningsark!$Q42-10,IF(O$17&lt;Udfyldningsark!$T42,"g",""),
IF(Udfyldningsark!$T42&lt;Udfyldningsark!$Q42,     IF(O$17&lt;Udfyldningsark!$Q42-10,"g",     IF(O$17&lt;Udfyldningsark!$T42,"gu",        "")),
IF(O$17&lt;Udfyldningsark!$Q42, IF(O$17&lt;Udfyldningsark!$Q42-10,"g","gu"),
IF(O$17&lt;Udfyldningsark!$T42,"r",""
))))))))</f>
        <v/>
      </c>
      <c r="P25" s="226" t="str">
        <f>IF(Udfyldningsark!$T42="","",
IF(P$17=Udfyldningsark!$Q42,"s",
IF(P$17=Udfyldningsark!$T42,"b",
IF(P$17&lt;Udfyldningsark!$P42,"",
IF(Udfyldningsark!$T42&lt;Udfyldningsark!$Q42-10,IF(P$17&lt;Udfyldningsark!$T42,"g",""),
IF(Udfyldningsark!$T42&lt;Udfyldningsark!$Q42,     IF(P$17&lt;Udfyldningsark!$Q42-10,"g",     IF(P$17&lt;Udfyldningsark!$T42,"gu",        "")),
IF(P$17&lt;Udfyldningsark!$Q42, IF(P$17&lt;Udfyldningsark!$Q42-10,"g","gu"),
IF(P$17&lt;Udfyldningsark!$T42,"r",""
))))))))</f>
        <v/>
      </c>
      <c r="Q25" s="226" t="str">
        <f>IF(Udfyldningsark!$T42="","",
IF(Q$17=Udfyldningsark!$Q42,"s",
IF(Q$17=Udfyldningsark!$T42,"b",
IF(Q$17&lt;Udfyldningsark!$P42,"",
IF(Udfyldningsark!$T42&lt;Udfyldningsark!$Q42-10,IF(Q$17&lt;Udfyldningsark!$T42,"g",""),
IF(Udfyldningsark!$T42&lt;Udfyldningsark!$Q42,     IF(Q$17&lt;Udfyldningsark!$Q42-10,"g",     IF(Q$17&lt;Udfyldningsark!$T42,"gu",        "")),
IF(Q$17&lt;Udfyldningsark!$Q42, IF(Q$17&lt;Udfyldningsark!$Q42-10,"g","gu"),
IF(Q$17&lt;Udfyldningsark!$T42,"r",""
))))))))</f>
        <v/>
      </c>
      <c r="R25" s="226" t="str">
        <f>IF(Udfyldningsark!$T42="","",
IF(R$17=Udfyldningsark!$Q42,"s",
IF(R$17=Udfyldningsark!$T42,"b",
IF(R$17&lt;Udfyldningsark!$P42,"",
IF(Udfyldningsark!$T42&lt;Udfyldningsark!$Q42-10,IF(R$17&lt;Udfyldningsark!$T42,"g",""),
IF(Udfyldningsark!$T42&lt;Udfyldningsark!$Q42,     IF(R$17&lt;Udfyldningsark!$Q42-10,"g",     IF(R$17&lt;Udfyldningsark!$T42,"gu",        "")),
IF(R$17&lt;Udfyldningsark!$Q42, IF(R$17&lt;Udfyldningsark!$Q42-10,"g","gu"),
IF(R$17&lt;Udfyldningsark!$T42,"r",""
))))))))</f>
        <v/>
      </c>
      <c r="S25" s="226" t="str">
        <f>IF(Udfyldningsark!$T42="","",
IF(S$17=Udfyldningsark!$Q42,"s",
IF(S$17=Udfyldningsark!$T42,"b",
IF(S$17&lt;Udfyldningsark!$P42,"",
IF(Udfyldningsark!$T42&lt;Udfyldningsark!$Q42-10,IF(S$17&lt;Udfyldningsark!$T42,"g",""),
IF(Udfyldningsark!$T42&lt;Udfyldningsark!$Q42,     IF(S$17&lt;Udfyldningsark!$Q42-10,"g",     IF(S$17&lt;Udfyldningsark!$T42,"gu",        "")),
IF(S$17&lt;Udfyldningsark!$Q42, IF(S$17&lt;Udfyldningsark!$Q42-10,"g","gu"),
IF(S$17&lt;Udfyldningsark!$T42,"r",""
))))))))</f>
        <v/>
      </c>
      <c r="T25" s="226" t="str">
        <f>IF(Udfyldningsark!$T42="","",
IF(T$17=Udfyldningsark!$Q42,"s",
IF(T$17=Udfyldningsark!$T42,"b",
IF(T$17&lt;Udfyldningsark!$P42,"",
IF(Udfyldningsark!$T42&lt;Udfyldningsark!$Q42-10,IF(T$17&lt;Udfyldningsark!$T42,"g",""),
IF(Udfyldningsark!$T42&lt;Udfyldningsark!$Q42,     IF(T$17&lt;Udfyldningsark!$Q42-10,"g",     IF(T$17&lt;Udfyldningsark!$T42,"gu",        "")),
IF(T$17&lt;Udfyldningsark!$Q42, IF(T$17&lt;Udfyldningsark!$Q42-10,"g","gu"),
IF(T$17&lt;Udfyldningsark!$T42,"r",""
))))))))</f>
        <v/>
      </c>
      <c r="U25" s="226" t="str">
        <f>IF(Udfyldningsark!$T42="","",
IF(U$17=Udfyldningsark!$Q42,"s",
IF(U$17=Udfyldningsark!$T42,"b",
IF(U$17&lt;Udfyldningsark!$P42,"",
IF(Udfyldningsark!$T42&lt;Udfyldningsark!$Q42-10,IF(U$17&lt;Udfyldningsark!$T42,"g",""),
IF(Udfyldningsark!$T42&lt;Udfyldningsark!$Q42,     IF(U$17&lt;Udfyldningsark!$Q42-10,"g",     IF(U$17&lt;Udfyldningsark!$T42,"gu",        "")),
IF(U$17&lt;Udfyldningsark!$Q42, IF(U$17&lt;Udfyldningsark!$Q42-10,"g","gu"),
IF(U$17&lt;Udfyldningsark!$T42,"r",""
))))))))</f>
        <v/>
      </c>
      <c r="V25" s="226" t="str">
        <f>IF(Udfyldningsark!$T42="","",
IF(V$17=Udfyldningsark!$Q42,"s",
IF(V$17=Udfyldningsark!$T42,"b",
IF(V$17&lt;Udfyldningsark!$P42,"",
IF(Udfyldningsark!$T42&lt;Udfyldningsark!$Q42-10,IF(V$17&lt;Udfyldningsark!$T42,"g",""),
IF(Udfyldningsark!$T42&lt;Udfyldningsark!$Q42,     IF(V$17&lt;Udfyldningsark!$Q42-10,"g",     IF(V$17&lt;Udfyldningsark!$T42,"gu",        "")),
IF(V$17&lt;Udfyldningsark!$Q42, IF(V$17&lt;Udfyldningsark!$Q42-10,"g","gu"),
IF(V$17&lt;Udfyldningsark!$T42,"r",""
))))))))</f>
        <v/>
      </c>
      <c r="W25" s="226" t="str">
        <f>IF(Udfyldningsark!$T42="","",
IF(W$17=Udfyldningsark!$Q42,"s",
IF(W$17=Udfyldningsark!$T42,"b",
IF(W$17&lt;Udfyldningsark!$P42,"",
IF(Udfyldningsark!$T42&lt;Udfyldningsark!$Q42-10,IF(W$17&lt;Udfyldningsark!$T42,"g",""),
IF(Udfyldningsark!$T42&lt;Udfyldningsark!$Q42,     IF(W$17&lt;Udfyldningsark!$Q42-10,"g",     IF(W$17&lt;Udfyldningsark!$T42,"gu",        "")),
IF(W$17&lt;Udfyldningsark!$Q42, IF(W$17&lt;Udfyldningsark!$Q42-10,"g","gu"),
IF(W$17&lt;Udfyldningsark!$T42,"r",""
))))))))</f>
        <v/>
      </c>
      <c r="X25" s="226" t="str">
        <f>IF(Udfyldningsark!$T42="","",
IF(X$17=Udfyldningsark!$Q42,"s",
IF(X$17=Udfyldningsark!$T42,"b",
IF(X$17&lt;Udfyldningsark!$P42,"",
IF(Udfyldningsark!$T42&lt;Udfyldningsark!$Q42-10,IF(X$17&lt;Udfyldningsark!$T42,"g",""),
IF(Udfyldningsark!$T42&lt;Udfyldningsark!$Q42,     IF(X$17&lt;Udfyldningsark!$Q42-10,"g",     IF(X$17&lt;Udfyldningsark!$T42,"gu",        "")),
IF(X$17&lt;Udfyldningsark!$Q42, IF(X$17&lt;Udfyldningsark!$Q42-10,"g","gu"),
IF(X$17&lt;Udfyldningsark!$T42,"r",""
))))))))</f>
        <v/>
      </c>
      <c r="Y25" s="226" t="str">
        <f>IF(Udfyldningsark!$T42="","",
IF(Y$17=Udfyldningsark!$Q42,"s",
IF(Y$17=Udfyldningsark!$T42,"b",
IF(Y$17&lt;Udfyldningsark!$P42,"",
IF(Udfyldningsark!$T42&lt;Udfyldningsark!$Q42-10,IF(Y$17&lt;Udfyldningsark!$T42,"g",""),
IF(Udfyldningsark!$T42&lt;Udfyldningsark!$Q42,     IF(Y$17&lt;Udfyldningsark!$Q42-10,"g",     IF(Y$17&lt;Udfyldningsark!$T42,"gu",        "")),
IF(Y$17&lt;Udfyldningsark!$Q42, IF(Y$17&lt;Udfyldningsark!$Q42-10,"g","gu"),
IF(Y$17&lt;Udfyldningsark!$T42,"r",""
))))))))</f>
        <v/>
      </c>
      <c r="Z25" s="226" t="str">
        <f>IF(Udfyldningsark!$T42="","",
IF(Z$17=Udfyldningsark!$Q42,"s",
IF(Z$17=Udfyldningsark!$T42,"b",
IF(Z$17&lt;Udfyldningsark!$P42,"",
IF(Udfyldningsark!$T42&lt;Udfyldningsark!$Q42-10,IF(Z$17&lt;Udfyldningsark!$T42,"g",""),
IF(Udfyldningsark!$T42&lt;Udfyldningsark!$Q42,     IF(Z$17&lt;Udfyldningsark!$Q42-10,"g",     IF(Z$17&lt;Udfyldningsark!$T42,"gu",        "")),
IF(Z$17&lt;Udfyldningsark!$Q42, IF(Z$17&lt;Udfyldningsark!$Q42-10,"g","gu"),
IF(Z$17&lt;Udfyldningsark!$T42,"r",""
))))))))</f>
        <v/>
      </c>
      <c r="AA25" s="226" t="str">
        <f>IF(Udfyldningsark!$T42="","",
IF(AA$17=Udfyldningsark!$Q42,"s",
IF(AA$17=Udfyldningsark!$T42,"b",
IF(AA$17&lt;Udfyldningsark!$P42,"",
IF(Udfyldningsark!$T42&lt;Udfyldningsark!$Q42-10,IF(AA$17&lt;Udfyldningsark!$T42,"g",""),
IF(Udfyldningsark!$T42&lt;Udfyldningsark!$Q42,     IF(AA$17&lt;Udfyldningsark!$Q42-10,"g",     IF(AA$17&lt;Udfyldningsark!$T42,"gu",        "")),
IF(AA$17&lt;Udfyldningsark!$Q42, IF(AA$17&lt;Udfyldningsark!$Q42-10,"g","gu"),
IF(AA$17&lt;Udfyldningsark!$T42,"r",""
))))))))</f>
        <v/>
      </c>
      <c r="AB25" s="226" t="str">
        <f>IF(Udfyldningsark!$T42="","",
IF(AB$17=Udfyldningsark!$Q42,"s",
IF(AB$17=Udfyldningsark!$T42,"b",
IF(AB$17&lt;Udfyldningsark!$P42,"",
IF(Udfyldningsark!$T42&lt;Udfyldningsark!$Q42-10,IF(AB$17&lt;Udfyldningsark!$T42,"g",""),
IF(Udfyldningsark!$T42&lt;Udfyldningsark!$Q42,     IF(AB$17&lt;Udfyldningsark!$Q42-10,"g",     IF(AB$17&lt;Udfyldningsark!$T42,"gu",        "")),
IF(AB$17&lt;Udfyldningsark!$Q42, IF(AB$17&lt;Udfyldningsark!$Q42-10,"g","gu"),
IF(AB$17&lt;Udfyldningsark!$T42,"r",""
))))))))</f>
        <v/>
      </c>
      <c r="AC25" s="226" t="str">
        <f>IF(Udfyldningsark!$T42="","",
IF(AC$17=Udfyldningsark!$Q42,"s",
IF(AC$17=Udfyldningsark!$T42,"b",
IF(AC$17&lt;Udfyldningsark!$P42,"",
IF(Udfyldningsark!$T42&lt;Udfyldningsark!$Q42-10,IF(AC$17&lt;Udfyldningsark!$T42,"g",""),
IF(Udfyldningsark!$T42&lt;Udfyldningsark!$Q42,     IF(AC$17&lt;Udfyldningsark!$Q42-10,"g",     IF(AC$17&lt;Udfyldningsark!$T42,"gu",        "")),
IF(AC$17&lt;Udfyldningsark!$Q42, IF(AC$17&lt;Udfyldningsark!$Q42-10,"g","gu"),
IF(AC$17&lt;Udfyldningsark!$T42,"r",""
))))))))</f>
        <v/>
      </c>
      <c r="AD25" s="226" t="str">
        <f>IF(Udfyldningsark!$T42="","",
IF(AD$17=Udfyldningsark!$Q42,"s",
IF(AD$17=Udfyldningsark!$T42,"b",
IF(AD$17&lt;Udfyldningsark!$P42,"",
IF(Udfyldningsark!$T42&lt;Udfyldningsark!$Q42-10,IF(AD$17&lt;Udfyldningsark!$T42,"g",""),
IF(Udfyldningsark!$T42&lt;Udfyldningsark!$Q42,     IF(AD$17&lt;Udfyldningsark!$Q42-10,"g",     IF(AD$17&lt;Udfyldningsark!$T42,"gu",        "")),
IF(AD$17&lt;Udfyldningsark!$Q42, IF(AD$17&lt;Udfyldningsark!$Q42-10,"g","gu"),
IF(AD$17&lt;Udfyldningsark!$T42,"r",""
))))))))</f>
        <v/>
      </c>
      <c r="AE25" s="226" t="str">
        <f>IF(Udfyldningsark!$T42="","",
IF(AE$17=Udfyldningsark!$Q42,"s",
IF(AE$17=Udfyldningsark!$T42,"b",
IF(AE$17&lt;Udfyldningsark!$P42,"",
IF(Udfyldningsark!$T42&lt;Udfyldningsark!$Q42-10,IF(AE$17&lt;Udfyldningsark!$T42,"g",""),
IF(Udfyldningsark!$T42&lt;Udfyldningsark!$Q42,     IF(AE$17&lt;Udfyldningsark!$Q42-10,"g",     IF(AE$17&lt;Udfyldningsark!$T42,"gu",        "")),
IF(AE$17&lt;Udfyldningsark!$Q42, IF(AE$17&lt;Udfyldningsark!$Q42-10,"g","gu"),
IF(AE$17&lt;Udfyldningsark!$T42,"r",""
))))))))</f>
        <v/>
      </c>
      <c r="AF25" s="226" t="str">
        <f>IF(Udfyldningsark!$T42="","",
IF(AF$17=Udfyldningsark!$Q42,"s",
IF(AF$17=Udfyldningsark!$T42,"b",
IF(AF$17&lt;Udfyldningsark!$P42,"",
IF(Udfyldningsark!$T42&lt;Udfyldningsark!$Q42-10,IF(AF$17&lt;Udfyldningsark!$T42,"g",""),
IF(Udfyldningsark!$T42&lt;Udfyldningsark!$Q42,     IF(AF$17&lt;Udfyldningsark!$Q42-10,"g",     IF(AF$17&lt;Udfyldningsark!$T42,"gu",        "")),
IF(AF$17&lt;Udfyldningsark!$Q42, IF(AF$17&lt;Udfyldningsark!$Q42-10,"g","gu"),
IF(AF$17&lt;Udfyldningsark!$T42,"r",""
))))))))</f>
        <v/>
      </c>
      <c r="AG25" s="226" t="str">
        <f>IF(Udfyldningsark!$T42="","",
IF(AG$17=Udfyldningsark!$Q42,"s",
IF(AG$17=Udfyldningsark!$T42,"b",
IF(AG$17&lt;Udfyldningsark!$P42,"",
IF(Udfyldningsark!$T42&lt;Udfyldningsark!$Q42-10,IF(AG$17&lt;Udfyldningsark!$T42,"g",""),
IF(Udfyldningsark!$T42&lt;Udfyldningsark!$Q42,     IF(AG$17&lt;Udfyldningsark!$Q42-10,"g",     IF(AG$17&lt;Udfyldningsark!$T42,"gu",        "")),
IF(AG$17&lt;Udfyldningsark!$Q42, IF(AG$17&lt;Udfyldningsark!$Q42-10,"g","gu"),
IF(AG$17&lt;Udfyldningsark!$T42,"r",""
))))))))</f>
        <v/>
      </c>
      <c r="AH25" s="226" t="str">
        <f>IF(Udfyldningsark!$T42="","",
IF(AH$17=Udfyldningsark!$Q42,"s",
IF(AH$17=Udfyldningsark!$T42,"b",
IF(AH$17&lt;Udfyldningsark!$P42,"",
IF(Udfyldningsark!$T42&lt;Udfyldningsark!$Q42-10,IF(AH$17&lt;Udfyldningsark!$T42,"g",""),
IF(Udfyldningsark!$T42&lt;Udfyldningsark!$Q42,     IF(AH$17&lt;Udfyldningsark!$Q42-10,"g",     IF(AH$17&lt;Udfyldningsark!$T42,"gu",        "")),
IF(AH$17&lt;Udfyldningsark!$Q42, IF(AH$17&lt;Udfyldningsark!$Q42-10,"g","gu"),
IF(AH$17&lt;Udfyldningsark!$T42,"r",""
))))))))</f>
        <v/>
      </c>
      <c r="AI25" s="226" t="str">
        <f>IF(Udfyldningsark!$T42="","",
IF(AI$17=Udfyldningsark!$Q42,"s",
IF(AI$17=Udfyldningsark!$T42,"b",
IF(AI$17&lt;Udfyldningsark!$P42,"",
IF(Udfyldningsark!$T42&lt;Udfyldningsark!$Q42-10,IF(AI$17&lt;Udfyldningsark!$T42,"g",""),
IF(Udfyldningsark!$T42&lt;Udfyldningsark!$Q42,     IF(AI$17&lt;Udfyldningsark!$Q42-10,"g",     IF(AI$17&lt;Udfyldningsark!$T42,"gu",        "")),
IF(AI$17&lt;Udfyldningsark!$Q42, IF(AI$17&lt;Udfyldningsark!$Q42-10,"g","gu"),
IF(AI$17&lt;Udfyldningsark!$T42,"r",""
))))))))</f>
        <v/>
      </c>
      <c r="AJ25" s="226" t="str">
        <f>IF(Udfyldningsark!$T42="","",
IF(AJ$17=Udfyldningsark!$Q42,"s",
IF(AJ$17=Udfyldningsark!$T42,"b",
IF(AJ$17&lt;Udfyldningsark!$P42,"",
IF(Udfyldningsark!$T42&lt;Udfyldningsark!$Q42-10,IF(AJ$17&lt;Udfyldningsark!$T42,"g",""),
IF(Udfyldningsark!$T42&lt;Udfyldningsark!$Q42,     IF(AJ$17&lt;Udfyldningsark!$Q42-10,"g",     IF(AJ$17&lt;Udfyldningsark!$T42,"gu",        "")),
IF(AJ$17&lt;Udfyldningsark!$Q42, IF(AJ$17&lt;Udfyldningsark!$Q42-10,"g","gu"),
IF(AJ$17&lt;Udfyldningsark!$T42,"r",""
))))))))</f>
        <v/>
      </c>
      <c r="AK25" s="226" t="str">
        <f>IF(Udfyldningsark!$T42="","",
IF(AK$17=Udfyldningsark!$Q42,"s",
IF(AK$17=Udfyldningsark!$T42,"b",
IF(AK$17&lt;Udfyldningsark!$P42,"",
IF(Udfyldningsark!$T42&lt;Udfyldningsark!$Q42-10,IF(AK$17&lt;Udfyldningsark!$T42,"g",""),
IF(Udfyldningsark!$T42&lt;Udfyldningsark!$Q42,     IF(AK$17&lt;Udfyldningsark!$Q42-10,"g",     IF(AK$17&lt;Udfyldningsark!$T42,"gu",        "")),
IF(AK$17&lt;Udfyldningsark!$Q42, IF(AK$17&lt;Udfyldningsark!$Q42-10,"g","gu"),
IF(AK$17&lt;Udfyldningsark!$T42,"r",""
))))))))</f>
        <v/>
      </c>
      <c r="AL25" s="226" t="str">
        <f>IF(Udfyldningsark!$T42="","",
IF(AL$17=Udfyldningsark!$Q42,"s",
IF(AL$17=Udfyldningsark!$T42,"b",
IF(AL$17&lt;Udfyldningsark!$P42,"",
IF(Udfyldningsark!$T42&lt;Udfyldningsark!$Q42-10,IF(AL$17&lt;Udfyldningsark!$T42,"g",""),
IF(Udfyldningsark!$T42&lt;Udfyldningsark!$Q42,     IF(AL$17&lt;Udfyldningsark!$Q42-10,"g",     IF(AL$17&lt;Udfyldningsark!$T42,"gu",        "")),
IF(AL$17&lt;Udfyldningsark!$Q42, IF(AL$17&lt;Udfyldningsark!$Q42-10,"g","gu"),
IF(AL$17&lt;Udfyldningsark!$T42,"r",""
))))))))</f>
        <v/>
      </c>
      <c r="AM25" s="226" t="str">
        <f>IF(Udfyldningsark!$T42="","",
IF(AM$17=Udfyldningsark!$Q42,"s",
IF(AM$17=Udfyldningsark!$T42,"b",
IF(AM$17&lt;Udfyldningsark!$P42,"",
IF(Udfyldningsark!$T42&lt;Udfyldningsark!$Q42-10,IF(AM$17&lt;Udfyldningsark!$T42,"g",""),
IF(Udfyldningsark!$T42&lt;Udfyldningsark!$Q42,     IF(AM$17&lt;Udfyldningsark!$Q42-10,"g",     IF(AM$17&lt;Udfyldningsark!$T42,"gu",        "")),
IF(AM$17&lt;Udfyldningsark!$Q42, IF(AM$17&lt;Udfyldningsark!$Q42-10,"g","gu"),
IF(AM$17&lt;Udfyldningsark!$T42,"r",""
))))))))</f>
        <v/>
      </c>
      <c r="AN25" s="226" t="str">
        <f>IF(Udfyldningsark!$T42="","",
IF(AN$17=Udfyldningsark!$Q42,"s",
IF(AN$17=Udfyldningsark!$T42,"b",
IF(AN$17&lt;Udfyldningsark!$P42,"",
IF(Udfyldningsark!$T42&lt;Udfyldningsark!$Q42-10,IF(AN$17&lt;Udfyldningsark!$T42,"g",""),
IF(Udfyldningsark!$T42&lt;Udfyldningsark!$Q42,     IF(AN$17&lt;Udfyldningsark!$Q42-10,"g",     IF(AN$17&lt;Udfyldningsark!$T42,"gu",        "")),
IF(AN$17&lt;Udfyldningsark!$Q42, IF(AN$17&lt;Udfyldningsark!$Q42-10,"g","gu"),
IF(AN$17&lt;Udfyldningsark!$T42,"r",""
))))))))</f>
        <v/>
      </c>
      <c r="AO25" s="226" t="str">
        <f>IF(Udfyldningsark!$T42="","",
IF(AO$17=Udfyldningsark!$Q42,"s",
IF(AO$17=Udfyldningsark!$T42,"b",
IF(AO$17&lt;Udfyldningsark!$P42,"",
IF(Udfyldningsark!$T42&lt;Udfyldningsark!$Q42-10,IF(AO$17&lt;Udfyldningsark!$T42,"g",""),
IF(Udfyldningsark!$T42&lt;Udfyldningsark!$Q42,     IF(AO$17&lt;Udfyldningsark!$Q42-10,"g",     IF(AO$17&lt;Udfyldningsark!$T42,"gu",        "")),
IF(AO$17&lt;Udfyldningsark!$Q42, IF(AO$17&lt;Udfyldningsark!$Q42-10,"g","gu"),
IF(AO$17&lt;Udfyldningsark!$T42,"r",""
))))))))</f>
        <v/>
      </c>
      <c r="AP25" s="226" t="str">
        <f>IF(Udfyldningsark!$T42="","",
IF(AP$17=Udfyldningsark!$Q42,"s",
IF(AP$17=Udfyldningsark!$T42,"b",
IF(AP$17&lt;Udfyldningsark!$P42,"",
IF(Udfyldningsark!$T42&lt;Udfyldningsark!$Q42-10,IF(AP$17&lt;Udfyldningsark!$T42,"g",""),
IF(Udfyldningsark!$T42&lt;Udfyldningsark!$Q42,     IF(AP$17&lt;Udfyldningsark!$Q42-10,"g",     IF(AP$17&lt;Udfyldningsark!$T42,"gu",        "")),
IF(AP$17&lt;Udfyldningsark!$Q42, IF(AP$17&lt;Udfyldningsark!$Q42-10,"g","gu"),
IF(AP$17&lt;Udfyldningsark!$T42,"r",""
))))))))</f>
        <v/>
      </c>
      <c r="AQ25" s="226" t="str">
        <f>IF(Udfyldningsark!$T42="","",
IF(AQ$17=Udfyldningsark!$Q42,"s",
IF(AQ$17=Udfyldningsark!$T42,"b",
IF(AQ$17&lt;Udfyldningsark!$P42,"",
IF(Udfyldningsark!$T42&lt;Udfyldningsark!$Q42-10,IF(AQ$17&lt;Udfyldningsark!$T42,"g",""),
IF(Udfyldningsark!$T42&lt;Udfyldningsark!$Q42,     IF(AQ$17&lt;Udfyldningsark!$Q42-10,"g",     IF(AQ$17&lt;Udfyldningsark!$T42,"gu",        "")),
IF(AQ$17&lt;Udfyldningsark!$Q42, IF(AQ$17&lt;Udfyldningsark!$Q42-10,"g","gu"),
IF(AQ$17&lt;Udfyldningsark!$T42,"r",""
))))))))</f>
        <v/>
      </c>
      <c r="AR25" s="226" t="str">
        <f>IF(Udfyldningsark!$T42="","",
IF(AR$17=Udfyldningsark!$Q42,"s",
IF(AR$17=Udfyldningsark!$T42,"b",
IF(AR$17&lt;Udfyldningsark!$P42,"",
IF(Udfyldningsark!$T42&lt;Udfyldningsark!$Q42-10,IF(AR$17&lt;Udfyldningsark!$T42,"g",""),
IF(Udfyldningsark!$T42&lt;Udfyldningsark!$Q42,     IF(AR$17&lt;Udfyldningsark!$Q42-10,"g",     IF(AR$17&lt;Udfyldningsark!$T42,"gu",        "")),
IF(AR$17&lt;Udfyldningsark!$Q42, IF(AR$17&lt;Udfyldningsark!$Q42-10,"g","gu"),
IF(AR$17&lt;Udfyldningsark!$T42,"r",""
))))))))</f>
        <v/>
      </c>
      <c r="AS25" s="226" t="str">
        <f>IF(Udfyldningsark!$T42="","",
IF(AS$17=Udfyldningsark!$Q42,"s",
IF(AS$17=Udfyldningsark!$T42,"b",
IF(AS$17&lt;Udfyldningsark!$P42,"",
IF(Udfyldningsark!$T42&lt;Udfyldningsark!$Q42-10,IF(AS$17&lt;Udfyldningsark!$T42,"g",""),
IF(Udfyldningsark!$T42&lt;Udfyldningsark!$Q42,     IF(AS$17&lt;Udfyldningsark!$Q42-10,"g",     IF(AS$17&lt;Udfyldningsark!$T42,"gu",        "")),
IF(AS$17&lt;Udfyldningsark!$Q42, IF(AS$17&lt;Udfyldningsark!$Q42-10,"g","gu"),
IF(AS$17&lt;Udfyldningsark!$T42,"r",""
))))))))</f>
        <v/>
      </c>
      <c r="AT25" s="226" t="str">
        <f>IF(Udfyldningsark!$T42="","",
IF(AT$17=Udfyldningsark!$Q42,"s",
IF(AT$17=Udfyldningsark!$T42,"b",
IF(AT$17&lt;Udfyldningsark!$P42,"",
IF(Udfyldningsark!$T42&lt;Udfyldningsark!$Q42-10,IF(AT$17&lt;Udfyldningsark!$T42,"g",""),
IF(Udfyldningsark!$T42&lt;Udfyldningsark!$Q42,     IF(AT$17&lt;Udfyldningsark!$Q42-10,"g",     IF(AT$17&lt;Udfyldningsark!$T42,"gu",        "")),
IF(AT$17&lt;Udfyldningsark!$Q42, IF(AT$17&lt;Udfyldningsark!$Q42-10,"g","gu"),
IF(AT$17&lt;Udfyldningsark!$T42,"r",""
))))))))</f>
        <v/>
      </c>
      <c r="AU25" s="226" t="str">
        <f>IF(Udfyldningsark!$T42="","",
IF(AU$17=Udfyldningsark!$Q42,"s",
IF(AU$17=Udfyldningsark!$T42,"b",
IF(AU$17&lt;Udfyldningsark!$P42,"",
IF(Udfyldningsark!$T42&lt;Udfyldningsark!$Q42-10,IF(AU$17&lt;Udfyldningsark!$T42,"g",""),
IF(Udfyldningsark!$T42&lt;Udfyldningsark!$Q42,     IF(AU$17&lt;Udfyldningsark!$Q42-10,"g",     IF(AU$17&lt;Udfyldningsark!$T42,"gu",        "")),
IF(AU$17&lt;Udfyldningsark!$Q42, IF(AU$17&lt;Udfyldningsark!$Q42-10,"g","gu"),
IF(AU$17&lt;Udfyldningsark!$T42,"r",""
))))))))</f>
        <v/>
      </c>
      <c r="AV25" s="226" t="str">
        <f>IF(Udfyldningsark!$T42="","",
IF(AV$17=Udfyldningsark!$Q42,"s",
IF(AV$17=Udfyldningsark!$T42,"b",
IF(AV$17&lt;Udfyldningsark!$P42,"",
IF(Udfyldningsark!$T42&lt;Udfyldningsark!$Q42-10,IF(AV$17&lt;Udfyldningsark!$T42,"g",""),
IF(Udfyldningsark!$T42&lt;Udfyldningsark!$Q42,     IF(AV$17&lt;Udfyldningsark!$Q42-10,"g",     IF(AV$17&lt;Udfyldningsark!$T42,"gu",        "")),
IF(AV$17&lt;Udfyldningsark!$Q42, IF(AV$17&lt;Udfyldningsark!$Q42-10,"g","gu"),
IF(AV$17&lt;Udfyldningsark!$T42,"r",""
))))))))</f>
        <v/>
      </c>
      <c r="AW25" s="226" t="str">
        <f>IF(Udfyldningsark!$T42="","",
IF(AW$17=Udfyldningsark!$Q42,"s",
IF(AW$17=Udfyldningsark!$T42,"b",
IF(AW$17&lt;Udfyldningsark!$P42,"",
IF(Udfyldningsark!$T42&lt;Udfyldningsark!$Q42-10,IF(AW$17&lt;Udfyldningsark!$T42,"g",""),
IF(Udfyldningsark!$T42&lt;Udfyldningsark!$Q42,     IF(AW$17&lt;Udfyldningsark!$Q42-10,"g",     IF(AW$17&lt;Udfyldningsark!$T42,"gu",        "")),
IF(AW$17&lt;Udfyldningsark!$Q42, IF(AW$17&lt;Udfyldningsark!$Q42-10,"g","gu"),
IF(AW$17&lt;Udfyldningsark!$T42,"r",""
))))))))</f>
        <v/>
      </c>
      <c r="AX25" s="226" t="str">
        <f>IF(Udfyldningsark!$T42="","",
IF(AX$17=Udfyldningsark!$Q42,"s",
IF(AX$17=Udfyldningsark!$T42,"b",
IF(AX$17&lt;Udfyldningsark!$P42,"",
IF(Udfyldningsark!$T42&lt;Udfyldningsark!$Q42-10,IF(AX$17&lt;Udfyldningsark!$T42,"g",""),
IF(Udfyldningsark!$T42&lt;Udfyldningsark!$Q42,     IF(AX$17&lt;Udfyldningsark!$Q42-10,"g",     IF(AX$17&lt;Udfyldningsark!$T42,"gu",        "")),
IF(AX$17&lt;Udfyldningsark!$Q42, IF(AX$17&lt;Udfyldningsark!$Q42-10,"g","gu"),
IF(AX$17&lt;Udfyldningsark!$T42,"r",""
))))))))</f>
        <v/>
      </c>
      <c r="AY25" s="226" t="str">
        <f>IF(Udfyldningsark!$T42="","",
IF(AY$17=Udfyldningsark!$Q42,"s",
IF(AY$17=Udfyldningsark!$T42,"b",
IF(AY$17&lt;Udfyldningsark!$P42,"",
IF(Udfyldningsark!$T42&lt;Udfyldningsark!$Q42-10,IF(AY$17&lt;Udfyldningsark!$T42,"g",""),
IF(Udfyldningsark!$T42&lt;Udfyldningsark!$Q42,     IF(AY$17&lt;Udfyldningsark!$Q42-10,"g",     IF(AY$17&lt;Udfyldningsark!$T42,"gu",        "")),
IF(AY$17&lt;Udfyldningsark!$Q42, IF(AY$17&lt;Udfyldningsark!$Q42-10,"g","gu"),
IF(AY$17&lt;Udfyldningsark!$T42,"r",""
))))))))</f>
        <v/>
      </c>
      <c r="AZ25" s="226" t="str">
        <f>IF(Udfyldningsark!$T42="","",
IF(AZ$17=Udfyldningsark!$Q42,"s",
IF(AZ$17=Udfyldningsark!$T42,"b",
IF(AZ$17&lt;Udfyldningsark!$P42,"",
IF(Udfyldningsark!$T42&lt;Udfyldningsark!$Q42-10,IF(AZ$17&lt;Udfyldningsark!$T42,"g",""),
IF(Udfyldningsark!$T42&lt;Udfyldningsark!$Q42,     IF(AZ$17&lt;Udfyldningsark!$Q42-10,"g",     IF(AZ$17&lt;Udfyldningsark!$T42,"gu",        "")),
IF(AZ$17&lt;Udfyldningsark!$Q42, IF(AZ$17&lt;Udfyldningsark!$Q42-10,"g","gu"),
IF(AZ$17&lt;Udfyldningsark!$T42,"r",""
))))))))</f>
        <v/>
      </c>
      <c r="BA25" s="226" t="str">
        <f>IF(Udfyldningsark!$T42="","",
IF(BA$17=Udfyldningsark!$Q42,"s",
IF(BA$17=Udfyldningsark!$T42,"b",
IF(BA$17&lt;Udfyldningsark!$P42,"",
IF(Udfyldningsark!$T42&lt;Udfyldningsark!$Q42-10,IF(BA$17&lt;Udfyldningsark!$T42,"g",""),
IF(Udfyldningsark!$T42&lt;Udfyldningsark!$Q42,     IF(BA$17&lt;Udfyldningsark!$Q42-10,"g",     IF(BA$17&lt;Udfyldningsark!$T42,"gu",        "")),
IF(BA$17&lt;Udfyldningsark!$Q42, IF(BA$17&lt;Udfyldningsark!$Q42-10,"g","gu"),
IF(BA$17&lt;Udfyldningsark!$T42,"r",""
))))))))</f>
        <v/>
      </c>
      <c r="BB25" s="226" t="str">
        <f>IF(Udfyldningsark!$T42="","",
IF(BB$17=Udfyldningsark!$Q42,"s",
IF(BB$17=Udfyldningsark!$T42,"b",
IF(BB$17&lt;Udfyldningsark!$P42,"",
IF(Udfyldningsark!$T42&lt;Udfyldningsark!$Q42-10,IF(BB$17&lt;Udfyldningsark!$T42,"g",""),
IF(Udfyldningsark!$T42&lt;Udfyldningsark!$Q42,     IF(BB$17&lt;Udfyldningsark!$Q42-10,"g",     IF(BB$17&lt;Udfyldningsark!$T42,"gu",        "")),
IF(BB$17&lt;Udfyldningsark!$Q42, IF(BB$17&lt;Udfyldningsark!$Q42-10,"g","gu"),
IF(BB$17&lt;Udfyldningsark!$T42,"r",""
))))))))</f>
        <v/>
      </c>
      <c r="BC25" s="226" t="str">
        <f>IF(Udfyldningsark!$T42="","",
IF(BC$17=Udfyldningsark!$Q42,"s",
IF(BC$17=Udfyldningsark!$T42,"b",
IF(BC$17&lt;Udfyldningsark!$P42,"",
IF(Udfyldningsark!$T42&lt;Udfyldningsark!$Q42-10,IF(BC$17&lt;Udfyldningsark!$T42,"g",""),
IF(Udfyldningsark!$T42&lt;Udfyldningsark!$Q42,     IF(BC$17&lt;Udfyldningsark!$Q42-10,"g",     IF(BC$17&lt;Udfyldningsark!$T42,"gu",        "")),
IF(BC$17&lt;Udfyldningsark!$Q42, IF(BC$17&lt;Udfyldningsark!$Q42-10,"g","gu"),
IF(BC$17&lt;Udfyldningsark!$T42,"r",""
))))))))</f>
        <v/>
      </c>
      <c r="BD25" s="226" t="str">
        <f>IF(Udfyldningsark!$T42="","",
IF(BD$17=Udfyldningsark!$Q42,"s",
IF(BD$17=Udfyldningsark!$T42,"b",
IF(BD$17&lt;Udfyldningsark!$P42,"",
IF(Udfyldningsark!$T42&lt;Udfyldningsark!$Q42-10,IF(BD$17&lt;Udfyldningsark!$T42,"g",""),
IF(Udfyldningsark!$T42&lt;Udfyldningsark!$Q42,     IF(BD$17&lt;Udfyldningsark!$Q42-10,"g",     IF(BD$17&lt;Udfyldningsark!$T42,"gu",        "")),
IF(BD$17&lt;Udfyldningsark!$Q42, IF(BD$17&lt;Udfyldningsark!$Q42-10,"g","gu"),
IF(BD$17&lt;Udfyldningsark!$T42,"r",""
))))))))</f>
        <v/>
      </c>
      <c r="BE25" s="226" t="str">
        <f>IF(Udfyldningsark!$T42="","",
IF(BE$17=Udfyldningsark!$Q42,"s",
IF(BE$17=Udfyldningsark!$T42,"b",
IF(BE$17&lt;Udfyldningsark!$P42,"",
IF(Udfyldningsark!$T42&lt;Udfyldningsark!$Q42-10,IF(BE$17&lt;Udfyldningsark!$T42,"g",""),
IF(Udfyldningsark!$T42&lt;Udfyldningsark!$Q42,     IF(BE$17&lt;Udfyldningsark!$Q42-10,"g",     IF(BE$17&lt;Udfyldningsark!$T42,"gu",        "")),
IF(BE$17&lt;Udfyldningsark!$Q42, IF(BE$17&lt;Udfyldningsark!$Q42-10,"g","gu"),
IF(BE$17&lt;Udfyldningsark!$T42,"r",""
))))))))</f>
        <v/>
      </c>
      <c r="BF25" s="226" t="str">
        <f>IF(Udfyldningsark!$T42="","",
IF(BF$17=Udfyldningsark!$Q42,"s",
IF(BF$17=Udfyldningsark!$T42,"b",
IF(BF$17&lt;Udfyldningsark!$P42,"",
IF(Udfyldningsark!$T42&lt;Udfyldningsark!$Q42-10,IF(BF$17&lt;Udfyldningsark!$T42,"g",""),
IF(Udfyldningsark!$T42&lt;Udfyldningsark!$Q42,     IF(BF$17&lt;Udfyldningsark!$Q42-10,"g",     IF(BF$17&lt;Udfyldningsark!$T42,"gu",        "")),
IF(BF$17&lt;Udfyldningsark!$Q42, IF(BF$17&lt;Udfyldningsark!$Q42-10,"g","gu"),
IF(BF$17&lt;Udfyldningsark!$T42,"r",""
))))))))</f>
        <v/>
      </c>
      <c r="BG25" s="226" t="str">
        <f>IF(Udfyldningsark!$T42="","",
IF(BG$17=Udfyldningsark!$Q42,"s",
IF(BG$17=Udfyldningsark!$T42,"b",
IF(BG$17&lt;Udfyldningsark!$P42,"",
IF(Udfyldningsark!$T42&lt;Udfyldningsark!$Q42-10,IF(BG$17&lt;Udfyldningsark!$T42,"g",""),
IF(Udfyldningsark!$T42&lt;Udfyldningsark!$Q42,     IF(BG$17&lt;Udfyldningsark!$Q42-10,"g",     IF(BG$17&lt;Udfyldningsark!$T42,"gu",        "")),
IF(BG$17&lt;Udfyldningsark!$Q42, IF(BG$17&lt;Udfyldningsark!$Q42-10,"g","gu"),
IF(BG$17&lt;Udfyldningsark!$T42,"r",""
))))))))</f>
        <v/>
      </c>
      <c r="BH25" s="226" t="str">
        <f>IF(Udfyldningsark!$T42="","",
IF(BH$17=Udfyldningsark!$Q42,"s",
IF(BH$17=Udfyldningsark!$T42,"b",
IF(BH$17&lt;Udfyldningsark!$P42,"",
IF(Udfyldningsark!$T42&lt;Udfyldningsark!$Q42-10,IF(BH$17&lt;Udfyldningsark!$T42,"g",""),
IF(Udfyldningsark!$T42&lt;Udfyldningsark!$Q42,     IF(BH$17&lt;Udfyldningsark!$Q42-10,"g",     IF(BH$17&lt;Udfyldningsark!$T42,"gu",        "")),
IF(BH$17&lt;Udfyldningsark!$Q42, IF(BH$17&lt;Udfyldningsark!$Q42-10,"g","gu"),
IF(BH$17&lt;Udfyldningsark!$T42,"r",""
))))))))</f>
        <v/>
      </c>
      <c r="BI25" s="226" t="str">
        <f>IF(Udfyldningsark!$T42="","",
IF(BI$17=Udfyldningsark!$Q42,"s",
IF(BI$17=Udfyldningsark!$T42,"b",
IF(BI$17&lt;Udfyldningsark!$P42,"",
IF(Udfyldningsark!$T42&lt;Udfyldningsark!$Q42-10,IF(BI$17&lt;Udfyldningsark!$T42,"g",""),
IF(Udfyldningsark!$T42&lt;Udfyldningsark!$Q42,     IF(BI$17&lt;Udfyldningsark!$Q42-10,"g",     IF(BI$17&lt;Udfyldningsark!$T42,"gu",        "")),
IF(BI$17&lt;Udfyldningsark!$Q42, IF(BI$17&lt;Udfyldningsark!$Q42-10,"g","gu"),
IF(BI$17&lt;Udfyldningsark!$T42,"r",""
))))))))</f>
        <v/>
      </c>
      <c r="BJ25" s="226" t="str">
        <f>IF(Udfyldningsark!$T42="","",
IF(BJ$17=Udfyldningsark!$Q42,"s",
IF(BJ$17=Udfyldningsark!$T42,"b",
IF(BJ$17&lt;Udfyldningsark!$P42,"",
IF(Udfyldningsark!$T42&lt;Udfyldningsark!$Q42-10,IF(BJ$17&lt;Udfyldningsark!$T42,"g",""),
IF(Udfyldningsark!$T42&lt;Udfyldningsark!$Q42,     IF(BJ$17&lt;Udfyldningsark!$Q42-10,"g",     IF(BJ$17&lt;Udfyldningsark!$T42,"gu",        "")),
IF(BJ$17&lt;Udfyldningsark!$Q42, IF(BJ$17&lt;Udfyldningsark!$Q42-10,"g","gu"),
IF(BJ$17&lt;Udfyldningsark!$T42,"r",""
))))))))</f>
        <v/>
      </c>
      <c r="BK25" s="226" t="str">
        <f>IF(Udfyldningsark!$T42="","",
IF(BK$17=Udfyldningsark!$Q42,"s",
IF(BK$17=Udfyldningsark!$T42,"b",
IF(BK$17&lt;Udfyldningsark!$P42,"",
IF(Udfyldningsark!$T42&lt;Udfyldningsark!$Q42-10,IF(BK$17&lt;Udfyldningsark!$T42,"g",""),
IF(Udfyldningsark!$T42&lt;Udfyldningsark!$Q42,     IF(BK$17&lt;Udfyldningsark!$Q42-10,"g",     IF(BK$17&lt;Udfyldningsark!$T42,"gu",        "")),
IF(BK$17&lt;Udfyldningsark!$Q42, IF(BK$17&lt;Udfyldningsark!$Q42-10,"g","gu"),
IF(BK$17&lt;Udfyldningsark!$T42,"r",""
))))))))</f>
        <v/>
      </c>
      <c r="BL25" s="226" t="str">
        <f>IF(Udfyldningsark!$T42="","",
IF(BL$17=Udfyldningsark!$Q42,"s",
IF(BL$17=Udfyldningsark!$T42,"b",
IF(BL$17&lt;Udfyldningsark!$P42,"",
IF(Udfyldningsark!$T42&lt;Udfyldningsark!$Q42-10,IF(BL$17&lt;Udfyldningsark!$T42,"g",""),
IF(Udfyldningsark!$T42&lt;Udfyldningsark!$Q42,     IF(BL$17&lt;Udfyldningsark!$Q42-10,"g",     IF(BL$17&lt;Udfyldningsark!$T42,"gu",        "")),
IF(BL$17&lt;Udfyldningsark!$Q42, IF(BL$17&lt;Udfyldningsark!$Q42-10,"g","gu"),
IF(BL$17&lt;Udfyldningsark!$T42,"r",""
))))))))</f>
        <v/>
      </c>
      <c r="BM25" s="226" t="str">
        <f>IF(Udfyldningsark!$T42="","",
IF(BM$17=Udfyldningsark!$Q42,"s",
IF(BM$17=Udfyldningsark!$T42,"b",
IF(BM$17&lt;Udfyldningsark!$P42,"",
IF(Udfyldningsark!$T42&lt;Udfyldningsark!$Q42-10,IF(BM$17&lt;Udfyldningsark!$T42,"g",""),
IF(Udfyldningsark!$T42&lt;Udfyldningsark!$Q42,     IF(BM$17&lt;Udfyldningsark!$Q42-10,"g",     IF(BM$17&lt;Udfyldningsark!$T42,"gu",        "")),
IF(BM$17&lt;Udfyldningsark!$Q42, IF(BM$17&lt;Udfyldningsark!$Q42-10,"g","gu"),
IF(BM$17&lt;Udfyldningsark!$T42,"r",""
))))))))</f>
        <v/>
      </c>
      <c r="BN25" s="226" t="str">
        <f>IF(Udfyldningsark!$T42="","",
IF(BN$17=Udfyldningsark!$Q42,"s",
IF(BN$17=Udfyldningsark!$T42,"b",
IF(BN$17&lt;Udfyldningsark!$P42,"",
IF(Udfyldningsark!$T42&lt;Udfyldningsark!$Q42-10,IF(BN$17&lt;Udfyldningsark!$T42,"g",""),
IF(Udfyldningsark!$T42&lt;Udfyldningsark!$Q42,     IF(BN$17&lt;Udfyldningsark!$Q42-10,"g",     IF(BN$17&lt;Udfyldningsark!$T42,"gu",        "")),
IF(BN$17&lt;Udfyldningsark!$Q42, IF(BN$17&lt;Udfyldningsark!$Q42-10,"g","gu"),
IF(BN$17&lt;Udfyldningsark!$T42,"r",""
))))))))</f>
        <v/>
      </c>
      <c r="BO25" s="226" t="str">
        <f>IF(Udfyldningsark!$T42="","",
IF(BO$17=Udfyldningsark!$Q42,"s",
IF(BO$17=Udfyldningsark!$T42,"b",
IF(BO$17&lt;Udfyldningsark!$P42,"",
IF(Udfyldningsark!$T42&lt;Udfyldningsark!$Q42-10,IF(BO$17&lt;Udfyldningsark!$T42,"g",""),
IF(Udfyldningsark!$T42&lt;Udfyldningsark!$Q42,     IF(BO$17&lt;Udfyldningsark!$Q42-10,"g",     IF(BO$17&lt;Udfyldningsark!$T42,"gu",        "")),
IF(BO$17&lt;Udfyldningsark!$Q42, IF(BO$17&lt;Udfyldningsark!$Q42-10,"g","gu"),
IF(BO$17&lt;Udfyldningsark!$T42,"r",""
))))))))</f>
        <v/>
      </c>
      <c r="BP25" s="226" t="str">
        <f>IF(Udfyldningsark!$T42="","",
IF(BP$17=Udfyldningsark!$Q42,"s",
IF(BP$17=Udfyldningsark!$T42,"b",
IF(BP$17&lt;Udfyldningsark!$P42,"",
IF(Udfyldningsark!$T42&lt;Udfyldningsark!$Q42-10,IF(BP$17&lt;Udfyldningsark!$T42,"g",""),
IF(Udfyldningsark!$T42&lt;Udfyldningsark!$Q42,     IF(BP$17&lt;Udfyldningsark!$Q42-10,"g",     IF(BP$17&lt;Udfyldningsark!$T42,"gu",        "")),
IF(BP$17&lt;Udfyldningsark!$Q42, IF(BP$17&lt;Udfyldningsark!$Q42-10,"g","gu"),
IF(BP$17&lt;Udfyldningsark!$T42,"r",""
))))))))</f>
        <v/>
      </c>
      <c r="BQ25" s="226" t="str">
        <f>IF(Udfyldningsark!$T42="","",
IF(BQ$17=Udfyldningsark!$Q42,"s",
IF(BQ$17=Udfyldningsark!$T42,"b",
IF(BQ$17&lt;Udfyldningsark!$P42,"",
IF(Udfyldningsark!$T42&lt;Udfyldningsark!$Q42-10,IF(BQ$17&lt;Udfyldningsark!$T42,"g",""),
IF(Udfyldningsark!$T42&lt;Udfyldningsark!$Q42,     IF(BQ$17&lt;Udfyldningsark!$Q42-10,"g",     IF(BQ$17&lt;Udfyldningsark!$T42,"gu",        "")),
IF(BQ$17&lt;Udfyldningsark!$Q42, IF(BQ$17&lt;Udfyldningsark!$Q42-10,"g","gu"),
IF(BQ$17&lt;Udfyldningsark!$T42,"r",""
))))))))</f>
        <v/>
      </c>
      <c r="BR25" s="226" t="str">
        <f>IF(Udfyldningsark!$T42="","",
IF(BR$17=Udfyldningsark!$Q42,"s",
IF(BR$17=Udfyldningsark!$T42,"b",
IF(BR$17&lt;Udfyldningsark!$P42,"",
IF(Udfyldningsark!$T42&lt;Udfyldningsark!$Q42-10,IF(BR$17&lt;Udfyldningsark!$T42,"g",""),
IF(Udfyldningsark!$T42&lt;Udfyldningsark!$Q42,     IF(BR$17&lt;Udfyldningsark!$Q42-10,"g",     IF(BR$17&lt;Udfyldningsark!$T42,"gu",        "")),
IF(BR$17&lt;Udfyldningsark!$Q42, IF(BR$17&lt;Udfyldningsark!$Q42-10,"g","gu"),
IF(BR$17&lt;Udfyldningsark!$T42,"r",""
))))))))</f>
        <v/>
      </c>
      <c r="BS25" s="226" t="str">
        <f>IF(Udfyldningsark!$T42="","",
IF(BS$17=Udfyldningsark!$Q42,"s",
IF(BS$17=Udfyldningsark!$T42,"b",
IF(BS$17&lt;Udfyldningsark!$P42,"",
IF(Udfyldningsark!$T42&lt;Udfyldningsark!$Q42-10,IF(BS$17&lt;Udfyldningsark!$T42,"g",""),
IF(Udfyldningsark!$T42&lt;Udfyldningsark!$Q42,     IF(BS$17&lt;Udfyldningsark!$Q42-10,"g",     IF(BS$17&lt;Udfyldningsark!$T42,"gu",        "")),
IF(BS$17&lt;Udfyldningsark!$Q42, IF(BS$17&lt;Udfyldningsark!$Q42-10,"g","gu"),
IF(BS$17&lt;Udfyldningsark!$T42,"r",""
))))))))</f>
        <v/>
      </c>
      <c r="BT25" s="226" t="str">
        <f>IF(Udfyldningsark!$T42="","",
IF(BT$17=Udfyldningsark!$Q42,"s",
IF(BT$17=Udfyldningsark!$T42,"b",
IF(BT$17&lt;Udfyldningsark!$P42,"",
IF(Udfyldningsark!$T42&lt;Udfyldningsark!$Q42-10,IF(BT$17&lt;Udfyldningsark!$T42,"g",""),
IF(Udfyldningsark!$T42&lt;Udfyldningsark!$Q42,     IF(BT$17&lt;Udfyldningsark!$Q42-10,"g",     IF(BT$17&lt;Udfyldningsark!$T42,"gu",        "")),
IF(BT$17&lt;Udfyldningsark!$Q42, IF(BT$17&lt;Udfyldningsark!$Q42-10,"g","gu"),
IF(BT$17&lt;Udfyldningsark!$T42,"r",""
))))))))</f>
        <v/>
      </c>
      <c r="BU25" s="226" t="str">
        <f>IF(Udfyldningsark!$T42="","",
IF(BU$17=Udfyldningsark!$Q42,"s",
IF(BU$17=Udfyldningsark!$T42,"b",
IF(BU$17&lt;Udfyldningsark!$P42,"",
IF(Udfyldningsark!$T42&lt;Udfyldningsark!$Q42-10,IF(BU$17&lt;Udfyldningsark!$T42,"g",""),
IF(Udfyldningsark!$T42&lt;Udfyldningsark!$Q42,     IF(BU$17&lt;Udfyldningsark!$Q42-10,"g",     IF(BU$17&lt;Udfyldningsark!$T42,"gu",        "")),
IF(BU$17&lt;Udfyldningsark!$Q42, IF(BU$17&lt;Udfyldningsark!$Q42-10,"g","gu"),
IF(BU$17&lt;Udfyldningsark!$T42,"r",""
))))))))</f>
        <v/>
      </c>
      <c r="BV25" s="226" t="str">
        <f>IF(Udfyldningsark!$T42="","",
IF(BV$17=Udfyldningsark!$Q42,"s",
IF(BV$17=Udfyldningsark!$T42,"b",
IF(BV$17&lt;Udfyldningsark!$P42,"",
IF(Udfyldningsark!$T42&lt;Udfyldningsark!$Q42-10,IF(BV$17&lt;Udfyldningsark!$T42,"g",""),
IF(Udfyldningsark!$T42&lt;Udfyldningsark!$Q42,     IF(BV$17&lt;Udfyldningsark!$Q42-10,"g",     IF(BV$17&lt;Udfyldningsark!$T42,"gu",        "")),
IF(BV$17&lt;Udfyldningsark!$Q42, IF(BV$17&lt;Udfyldningsark!$Q42-10,"g","gu"),
IF(BV$17&lt;Udfyldningsark!$T42,"r",""
))))))))</f>
        <v/>
      </c>
      <c r="BW25" s="226" t="str">
        <f>IF(Udfyldningsark!$T42="","",
IF(BW$17=Udfyldningsark!$Q42,"s",
IF(BW$17=Udfyldningsark!$T42,"b",
IF(BW$17&lt;Udfyldningsark!$P42,"",
IF(Udfyldningsark!$T42&lt;Udfyldningsark!$Q42-10,IF(BW$17&lt;Udfyldningsark!$T42,"g",""),
IF(Udfyldningsark!$T42&lt;Udfyldningsark!$Q42,     IF(BW$17&lt;Udfyldningsark!$Q42-10,"g",     IF(BW$17&lt;Udfyldningsark!$T42,"gu",        "")),
IF(BW$17&lt;Udfyldningsark!$Q42, IF(BW$17&lt;Udfyldningsark!$Q42-10,"g","gu"),
IF(BW$17&lt;Udfyldningsark!$T42,"r",""
))))))))</f>
        <v/>
      </c>
      <c r="BX25" s="226" t="str">
        <f>IF(Udfyldningsark!$T42="","",
IF(BX$17=Udfyldningsark!$Q42,"s",
IF(BX$17=Udfyldningsark!$T42,"b",
IF(BX$17&lt;Udfyldningsark!$P42,"",
IF(Udfyldningsark!$T42&lt;Udfyldningsark!$Q42-10,IF(BX$17&lt;Udfyldningsark!$T42,"g",""),
IF(Udfyldningsark!$T42&lt;Udfyldningsark!$Q42,     IF(BX$17&lt;Udfyldningsark!$Q42-10,"g",     IF(BX$17&lt;Udfyldningsark!$T42,"gu",        "")),
IF(BX$17&lt;Udfyldningsark!$Q42, IF(BX$17&lt;Udfyldningsark!$Q42-10,"g","gu"),
IF(BX$17&lt;Udfyldningsark!$T42,"r",""
))))))))</f>
        <v/>
      </c>
      <c r="BY25" s="226" t="str">
        <f>IF(Udfyldningsark!$T42="","",
IF(BY$17=Udfyldningsark!$Q42,"s",
IF(BY$17=Udfyldningsark!$T42,"b",
IF(BY$17&lt;Udfyldningsark!$P42,"",
IF(Udfyldningsark!$T42&lt;Udfyldningsark!$Q42-10,IF(BY$17&lt;Udfyldningsark!$T42,"g",""),
IF(Udfyldningsark!$T42&lt;Udfyldningsark!$Q42,     IF(BY$17&lt;Udfyldningsark!$Q42-10,"g",     IF(BY$17&lt;Udfyldningsark!$T42,"gu",        "")),
IF(BY$17&lt;Udfyldningsark!$Q42, IF(BY$17&lt;Udfyldningsark!$Q42-10,"g","gu"),
IF(BY$17&lt;Udfyldningsark!$T42,"r",""
))))))))</f>
        <v/>
      </c>
      <c r="BZ25" s="226" t="str">
        <f>IF(Udfyldningsark!$T42="","",
IF(BZ$17=Udfyldningsark!$Q42,"s",
IF(BZ$17=Udfyldningsark!$T42,"b",
IF(BZ$17&lt;Udfyldningsark!$P42,"",
IF(Udfyldningsark!$T42&lt;Udfyldningsark!$Q42-10,IF(BZ$17&lt;Udfyldningsark!$T42,"g",""),
IF(Udfyldningsark!$T42&lt;Udfyldningsark!$Q42,     IF(BZ$17&lt;Udfyldningsark!$Q42-10,"g",     IF(BZ$17&lt;Udfyldningsark!$T42,"gu",        "")),
IF(BZ$17&lt;Udfyldningsark!$Q42, IF(BZ$17&lt;Udfyldningsark!$Q42-10,"g","gu"),
IF(BZ$17&lt;Udfyldningsark!$T42,"r",""
))))))))</f>
        <v/>
      </c>
      <c r="CA25" s="226" t="str">
        <f>IF(Udfyldningsark!$T42="","",
IF(CA$17=Udfyldningsark!$Q42,"s",
IF(CA$17=Udfyldningsark!$T42,"b",
IF(CA$17&lt;Udfyldningsark!$P42,"",
IF(Udfyldningsark!$T42&lt;Udfyldningsark!$Q42-10,IF(CA$17&lt;Udfyldningsark!$T42,"g",""),
IF(Udfyldningsark!$T42&lt;Udfyldningsark!$Q42,     IF(CA$17&lt;Udfyldningsark!$Q42-10,"g",     IF(CA$17&lt;Udfyldningsark!$T42,"gu",        "")),
IF(CA$17&lt;Udfyldningsark!$Q42, IF(CA$17&lt;Udfyldningsark!$Q42-10,"g","gu"),
IF(CA$17&lt;Udfyldningsark!$T42,"r",""
))))))))</f>
        <v/>
      </c>
      <c r="CB25" s="226" t="str">
        <f>IF(Udfyldningsark!$T42="","",
IF(CB$17=Udfyldningsark!$Q42,"s",
IF(CB$17=Udfyldningsark!$T42,"b",
IF(CB$17&lt;Udfyldningsark!$P42,"",
IF(Udfyldningsark!$T42&lt;Udfyldningsark!$Q42-10,IF(CB$17&lt;Udfyldningsark!$T42,"g",""),
IF(Udfyldningsark!$T42&lt;Udfyldningsark!$Q42,     IF(CB$17&lt;Udfyldningsark!$Q42-10,"g",     IF(CB$17&lt;Udfyldningsark!$T42,"gu",        "")),
IF(CB$17&lt;Udfyldningsark!$Q42, IF(CB$17&lt;Udfyldningsark!$Q42-10,"g","gu"),
IF(CB$17&lt;Udfyldningsark!$T42,"r",""
))))))))</f>
        <v/>
      </c>
      <c r="CC25" s="226" t="str">
        <f>IF(Udfyldningsark!$T42="","",
IF(CC$17=Udfyldningsark!$Q42,"s",
IF(CC$17=Udfyldningsark!$T42,"b",
IF(CC$17&lt;Udfyldningsark!$P42,"",
IF(Udfyldningsark!$T42&lt;Udfyldningsark!$Q42-10,IF(CC$17&lt;Udfyldningsark!$T42,"g",""),
IF(Udfyldningsark!$T42&lt;Udfyldningsark!$Q42,     IF(CC$17&lt;Udfyldningsark!$Q42-10,"g",     IF(CC$17&lt;Udfyldningsark!$T42,"gu",        "")),
IF(CC$17&lt;Udfyldningsark!$Q42, IF(CC$17&lt;Udfyldningsark!$Q42-10,"g","gu"),
IF(CC$17&lt;Udfyldningsark!$T42,"r",""
))))))))</f>
        <v/>
      </c>
      <c r="CD25" s="226" t="str">
        <f>IF(Udfyldningsark!$T42="","",
IF(CD$17=Udfyldningsark!$Q42,"s",
IF(CD$17=Udfyldningsark!$T42,"b",
IF(CD$17&lt;Udfyldningsark!$P42,"",
IF(Udfyldningsark!$T42&lt;Udfyldningsark!$Q42-10,IF(CD$17&lt;Udfyldningsark!$T42,"g",""),
IF(Udfyldningsark!$T42&lt;Udfyldningsark!$Q42,     IF(CD$17&lt;Udfyldningsark!$Q42-10,"g",     IF(CD$17&lt;Udfyldningsark!$T42,"gu",        "")),
IF(CD$17&lt;Udfyldningsark!$Q42, IF(CD$17&lt;Udfyldningsark!$Q42-10,"g","gu"),
IF(CD$17&lt;Udfyldningsark!$T42,"r",""
))))))))</f>
        <v/>
      </c>
      <c r="CE25" s="226" t="str">
        <f>IF(Udfyldningsark!$T42="","",
IF(CE$17=Udfyldningsark!$Q42,"s",
IF(CE$17=Udfyldningsark!$T42,"b",
IF(CE$17&lt;Udfyldningsark!$P42,"",
IF(Udfyldningsark!$T42&lt;Udfyldningsark!$Q42-10,IF(CE$17&lt;Udfyldningsark!$T42,"g",""),
IF(Udfyldningsark!$T42&lt;Udfyldningsark!$Q42,     IF(CE$17&lt;Udfyldningsark!$Q42-10,"g",     IF(CE$17&lt;Udfyldningsark!$T42,"gu",        "")),
IF(CE$17&lt;Udfyldningsark!$Q42, IF(CE$17&lt;Udfyldningsark!$Q42-10,"g","gu"),
IF(CE$17&lt;Udfyldningsark!$T42,"r",""
))))))))</f>
        <v/>
      </c>
      <c r="CF25" s="226" t="str">
        <f>IF(Udfyldningsark!$T42="","",
IF(CF$17=Udfyldningsark!$Q42,"s",
IF(CF$17=Udfyldningsark!$T42,"b",
IF(CF$17&lt;Udfyldningsark!$P42,"",
IF(Udfyldningsark!$T42&lt;Udfyldningsark!$Q42-10,IF(CF$17&lt;Udfyldningsark!$T42,"g",""),
IF(Udfyldningsark!$T42&lt;Udfyldningsark!$Q42,     IF(CF$17&lt;Udfyldningsark!$Q42-10,"g",     IF(CF$17&lt;Udfyldningsark!$T42,"gu",        "")),
IF(CF$17&lt;Udfyldningsark!$Q42, IF(CF$17&lt;Udfyldningsark!$Q42-10,"g","gu"),
IF(CF$17&lt;Udfyldningsark!$T42,"r",""
))))))))</f>
        <v/>
      </c>
      <c r="CG25" s="226" t="str">
        <f>IF(Udfyldningsark!$T42="","",
IF(CG$17=Udfyldningsark!$Q42,"s",
IF(CG$17=Udfyldningsark!$T42,"b",
IF(CG$17&lt;Udfyldningsark!$P42,"",
IF(Udfyldningsark!$T42&lt;Udfyldningsark!$Q42-10,IF(CG$17&lt;Udfyldningsark!$T42,"g",""),
IF(Udfyldningsark!$T42&lt;Udfyldningsark!$Q42,     IF(CG$17&lt;Udfyldningsark!$Q42-10,"g",     IF(CG$17&lt;Udfyldningsark!$T42,"gu",        "")),
IF(CG$17&lt;Udfyldningsark!$Q42, IF(CG$17&lt;Udfyldningsark!$Q42-10,"g","gu"),
IF(CG$17&lt;Udfyldningsark!$T42,"r",""
))))))))</f>
        <v/>
      </c>
      <c r="CH25" s="226" t="str">
        <f>IF(Udfyldningsark!$T42="","",
IF(CH$17=Udfyldningsark!$Q42,"s",
IF(CH$17=Udfyldningsark!$T42,"b",
IF(CH$17&lt;Udfyldningsark!$P42,"",
IF(Udfyldningsark!$T42&lt;Udfyldningsark!$Q42-10,IF(CH$17&lt;Udfyldningsark!$T42,"g",""),
IF(Udfyldningsark!$T42&lt;Udfyldningsark!$Q42,     IF(CH$17&lt;Udfyldningsark!$Q42-10,"g",     IF(CH$17&lt;Udfyldningsark!$T42,"gu",        "")),
IF(CH$17&lt;Udfyldningsark!$Q42, IF(CH$17&lt;Udfyldningsark!$Q42-10,"g","gu"),
IF(CH$17&lt;Udfyldningsark!$T42,"r",""
))))))))</f>
        <v/>
      </c>
      <c r="CI25" s="226" t="str">
        <f>IF(Udfyldningsark!$T42="","",
IF(CI$17=Udfyldningsark!$Q42,"s",
IF(CI$17=Udfyldningsark!$T42,"b",
IF(CI$17&lt;Udfyldningsark!$P42,"",
IF(Udfyldningsark!$T42&lt;Udfyldningsark!$Q42-10,IF(CI$17&lt;Udfyldningsark!$T42,"g",""),
IF(Udfyldningsark!$T42&lt;Udfyldningsark!$Q42,     IF(CI$17&lt;Udfyldningsark!$Q42-10,"g",     IF(CI$17&lt;Udfyldningsark!$T42,"gu",        "")),
IF(CI$17&lt;Udfyldningsark!$Q42, IF(CI$17&lt;Udfyldningsark!$Q42-10,"g","gu"),
IF(CI$17&lt;Udfyldningsark!$T42,"r",""
))))))))</f>
        <v/>
      </c>
      <c r="CJ25" s="226" t="str">
        <f>IF(Udfyldningsark!$T42="","",
IF(CJ$17=Udfyldningsark!$Q42,"s",
IF(CJ$17=Udfyldningsark!$T42,"b",
IF(CJ$17&lt;Udfyldningsark!$P42,"",
IF(Udfyldningsark!$T42&lt;Udfyldningsark!$Q42-10,IF(CJ$17&lt;Udfyldningsark!$T42,"g",""),
IF(Udfyldningsark!$T42&lt;Udfyldningsark!$Q42,     IF(CJ$17&lt;Udfyldningsark!$Q42-10,"g",     IF(CJ$17&lt;Udfyldningsark!$T42,"gu",        "")),
IF(CJ$17&lt;Udfyldningsark!$Q42, IF(CJ$17&lt;Udfyldningsark!$Q42-10,"g","gu"),
IF(CJ$17&lt;Udfyldningsark!$T42,"r",""
))))))))</f>
        <v/>
      </c>
      <c r="CK25" s="226" t="str">
        <f>IF(Udfyldningsark!$T42="","",
IF(CK$17=Udfyldningsark!$Q42,"s",
IF(CK$17=Udfyldningsark!$T42,"b",
IF(CK$17&lt;Udfyldningsark!$P42,"",
IF(Udfyldningsark!$T42&lt;Udfyldningsark!$Q42-10,IF(CK$17&lt;Udfyldningsark!$T42,"g",""),
IF(Udfyldningsark!$T42&lt;Udfyldningsark!$Q42,     IF(CK$17&lt;Udfyldningsark!$Q42-10,"g",     IF(CK$17&lt;Udfyldningsark!$T42,"gu",        "")),
IF(CK$17&lt;Udfyldningsark!$Q42, IF(CK$17&lt;Udfyldningsark!$Q42-10,"g","gu"),
IF(CK$17&lt;Udfyldningsark!$T42,"r",""
))))))))</f>
        <v/>
      </c>
      <c r="CL25" s="226" t="str">
        <f>IF(Udfyldningsark!$T42="","",
IF(CL$17=Udfyldningsark!$Q42,"s",
IF(CL$17=Udfyldningsark!$T42,"b",
IF(CL$17&lt;Udfyldningsark!$P42,"",
IF(Udfyldningsark!$T42&lt;Udfyldningsark!$Q42-10,IF(CL$17&lt;Udfyldningsark!$T42,"g",""),
IF(Udfyldningsark!$T42&lt;Udfyldningsark!$Q42,     IF(CL$17&lt;Udfyldningsark!$Q42-10,"g",     IF(CL$17&lt;Udfyldningsark!$T42,"gu",        "")),
IF(CL$17&lt;Udfyldningsark!$Q42, IF(CL$17&lt;Udfyldningsark!$Q42-10,"g","gu"),
IF(CL$17&lt;Udfyldningsark!$T42,"r",""
))))))))</f>
        <v/>
      </c>
      <c r="CM25" s="226" t="str">
        <f>IF(Udfyldningsark!$T42="","",
IF(CM$17=Udfyldningsark!$Q42,"s",
IF(CM$17=Udfyldningsark!$T42,"b",
IF(CM$17&lt;Udfyldningsark!$P42,"",
IF(Udfyldningsark!$T42&lt;Udfyldningsark!$Q42-10,IF(CM$17&lt;Udfyldningsark!$T42,"g",""),
IF(Udfyldningsark!$T42&lt;Udfyldningsark!$Q42,     IF(CM$17&lt;Udfyldningsark!$Q42-10,"g",     IF(CM$17&lt;Udfyldningsark!$T42,"gu",        "")),
IF(CM$17&lt;Udfyldningsark!$Q42, IF(CM$17&lt;Udfyldningsark!$Q42-10,"g","gu"),
IF(CM$17&lt;Udfyldningsark!$T42,"r",""
))))))))</f>
        <v/>
      </c>
      <c r="CN25" s="226" t="str">
        <f>IF(Udfyldningsark!$T42="","",
IF(CN$17=Udfyldningsark!$Q42,"s",
IF(CN$17=Udfyldningsark!$T42,"b",
IF(CN$17&lt;Udfyldningsark!$P42,"",
IF(Udfyldningsark!$T42&lt;Udfyldningsark!$Q42-10,IF(CN$17&lt;Udfyldningsark!$T42,"g",""),
IF(Udfyldningsark!$T42&lt;Udfyldningsark!$Q42,     IF(CN$17&lt;Udfyldningsark!$Q42-10,"g",     IF(CN$17&lt;Udfyldningsark!$T42,"gu",        "")),
IF(CN$17&lt;Udfyldningsark!$Q42, IF(CN$17&lt;Udfyldningsark!$Q42-10,"g","gu"),
IF(CN$17&lt;Udfyldningsark!$T42,"r",""
))))))))</f>
        <v/>
      </c>
      <c r="CO25" s="226" t="str">
        <f>IF(Udfyldningsark!$T42="","",
IF(CO$17=Udfyldningsark!$Q42,"s",
IF(CO$17=Udfyldningsark!$T42,"b",
IF(CO$17&lt;Udfyldningsark!$P42,"",
IF(Udfyldningsark!$T42&lt;Udfyldningsark!$Q42-10,IF(CO$17&lt;Udfyldningsark!$T42,"g",""),
IF(Udfyldningsark!$T42&lt;Udfyldningsark!$Q42,     IF(CO$17&lt;Udfyldningsark!$Q42-10,"g",     IF(CO$17&lt;Udfyldningsark!$T42,"gu",        "")),
IF(CO$17&lt;Udfyldningsark!$Q42, IF(CO$17&lt;Udfyldningsark!$Q42-10,"g","gu"),
IF(CO$17&lt;Udfyldningsark!$T42,"r",""
))))))))</f>
        <v/>
      </c>
      <c r="CP25" s="226" t="str">
        <f>IF(Udfyldningsark!$T42="","",
IF(CP$17=Udfyldningsark!$Q42,"s",
IF(CP$17=Udfyldningsark!$T42,"b",
IF(CP$17&lt;Udfyldningsark!$P42,"",
IF(Udfyldningsark!$T42&lt;Udfyldningsark!$Q42-10,IF(CP$17&lt;Udfyldningsark!$T42,"g",""),
IF(Udfyldningsark!$T42&lt;Udfyldningsark!$Q42,     IF(CP$17&lt;Udfyldningsark!$Q42-10,"g",     IF(CP$17&lt;Udfyldningsark!$T42,"gu",        "")),
IF(CP$17&lt;Udfyldningsark!$Q42, IF(CP$17&lt;Udfyldningsark!$Q42-10,"g","gu"),
IF(CP$17&lt;Udfyldningsark!$T42,"r",""
))))))))</f>
        <v/>
      </c>
      <c r="CQ25" s="226" t="str">
        <f>IF(Udfyldningsark!$T42="","",
IF(CQ$17=Udfyldningsark!$Q42,"s",
IF(CQ$17=Udfyldningsark!$T42,"b",
IF(CQ$17&lt;Udfyldningsark!$P42,"",
IF(Udfyldningsark!$T42&lt;Udfyldningsark!$Q42-10,IF(CQ$17&lt;Udfyldningsark!$T42,"g",""),
IF(Udfyldningsark!$T42&lt;Udfyldningsark!$Q42,     IF(CQ$17&lt;Udfyldningsark!$Q42-10,"g",     IF(CQ$17&lt;Udfyldningsark!$T42,"gu",        "")),
IF(CQ$17&lt;Udfyldningsark!$Q42, IF(CQ$17&lt;Udfyldningsark!$Q42-10,"g","gu"),
IF(CQ$17&lt;Udfyldningsark!$T42,"r",""
))))))))</f>
        <v/>
      </c>
      <c r="CR25" s="226" t="str">
        <f>IF(Udfyldningsark!$T42="","",
IF(CR$17=Udfyldningsark!$Q42,"s",
IF(CR$17=Udfyldningsark!$T42,"b",
IF(CR$17&lt;Udfyldningsark!$P42,"",
IF(Udfyldningsark!$T42&lt;Udfyldningsark!$Q42-10,IF(CR$17&lt;Udfyldningsark!$T42,"g",""),
IF(Udfyldningsark!$T42&lt;Udfyldningsark!$Q42,     IF(CR$17&lt;Udfyldningsark!$Q42-10,"g",     IF(CR$17&lt;Udfyldningsark!$T42,"gu",        "")),
IF(CR$17&lt;Udfyldningsark!$Q42, IF(CR$17&lt;Udfyldningsark!$Q42-10,"g","gu"),
IF(CR$17&lt;Udfyldningsark!$T42,"r",""
))))))))</f>
        <v/>
      </c>
      <c r="CS25" s="226" t="str">
        <f>IF(Udfyldningsark!$T42="","",
IF(CS$17=Udfyldningsark!$Q42,"s",
IF(CS$17=Udfyldningsark!$T42,"b",
IF(CS$17&lt;Udfyldningsark!$P42,"",
IF(Udfyldningsark!$T42&lt;Udfyldningsark!$Q42-10,IF(CS$17&lt;Udfyldningsark!$T42,"g",""),
IF(Udfyldningsark!$T42&lt;Udfyldningsark!$Q42,     IF(CS$17&lt;Udfyldningsark!$Q42-10,"g",     IF(CS$17&lt;Udfyldningsark!$T42,"gu",        "")),
IF(CS$17&lt;Udfyldningsark!$Q42, IF(CS$17&lt;Udfyldningsark!$Q42-10,"g","gu"),
IF(CS$17&lt;Udfyldningsark!$T42,"r",""
))))))))</f>
        <v/>
      </c>
      <c r="CT25" s="226" t="str">
        <f>IF(Udfyldningsark!$T42="","",
IF(CT$17=Udfyldningsark!$Q42,"s",
IF(CT$17=Udfyldningsark!$T42,"b",
IF(CT$17&lt;Udfyldningsark!$P42,"",
IF(Udfyldningsark!$T42&lt;Udfyldningsark!$Q42-10,IF(CT$17&lt;Udfyldningsark!$T42,"g",""),
IF(Udfyldningsark!$T42&lt;Udfyldningsark!$Q42,     IF(CT$17&lt;Udfyldningsark!$Q42-10,"g",     IF(CT$17&lt;Udfyldningsark!$T42,"gu",        "")),
IF(CT$17&lt;Udfyldningsark!$Q42, IF(CT$17&lt;Udfyldningsark!$Q42-10,"g","gu"),
IF(CT$17&lt;Udfyldningsark!$T42,"r",""
))))))))</f>
        <v/>
      </c>
      <c r="CU25" s="226" t="str">
        <f>IF(Udfyldningsark!$T42="","",
IF(CU$17=Udfyldningsark!$Q42,"s",
IF(CU$17=Udfyldningsark!$T42,"b",
IF(CU$17&lt;Udfyldningsark!$P42,"",
IF(Udfyldningsark!$T42&lt;Udfyldningsark!$Q42-10,IF(CU$17&lt;Udfyldningsark!$T42,"g",""),
IF(Udfyldningsark!$T42&lt;Udfyldningsark!$Q42,     IF(CU$17&lt;Udfyldningsark!$Q42-10,"g",     IF(CU$17&lt;Udfyldningsark!$T42,"gu",        "")),
IF(CU$17&lt;Udfyldningsark!$Q42, IF(CU$17&lt;Udfyldningsark!$Q42-10,"g","gu"),
IF(CU$17&lt;Udfyldningsark!$T42,"r",""
))))))))</f>
        <v/>
      </c>
      <c r="CV25" s="226" t="str">
        <f>IF(Udfyldningsark!$T42="","",
IF(CV$17=Udfyldningsark!$Q42,"s",
IF(CV$17=Udfyldningsark!$T42,"b",
IF(CV$17&lt;Udfyldningsark!$P42,"",
IF(Udfyldningsark!$T42&lt;Udfyldningsark!$Q42-10,IF(CV$17&lt;Udfyldningsark!$T42,"g",""),
IF(Udfyldningsark!$T42&lt;Udfyldningsark!$Q42,     IF(CV$17&lt;Udfyldningsark!$Q42-10,"g",     IF(CV$17&lt;Udfyldningsark!$T42,"gu",        "")),
IF(CV$17&lt;Udfyldningsark!$Q42, IF(CV$17&lt;Udfyldningsark!$Q42-10,"g","gu"),
IF(CV$17&lt;Udfyldningsark!$T42,"r",""
))))))))</f>
        <v/>
      </c>
      <c r="CW25" s="226" t="str">
        <f>IF(Udfyldningsark!$T42="","",
IF(CW$17=Udfyldningsark!$Q42,"s",
IF(CW$17=Udfyldningsark!$T42,"b",
IF(CW$17&lt;Udfyldningsark!$P42,"",
IF(Udfyldningsark!$T42&lt;Udfyldningsark!$Q42-10,IF(CW$17&lt;Udfyldningsark!$T42,"g",""),
IF(Udfyldningsark!$T42&lt;Udfyldningsark!$Q42,     IF(CW$17&lt;Udfyldningsark!$Q42-10,"g",     IF(CW$17&lt;Udfyldningsark!$T42,"gu",        "")),
IF(CW$17&lt;Udfyldningsark!$Q42, IF(CW$17&lt;Udfyldningsark!$Q42-10,"g","gu"),
IF(CW$17&lt;Udfyldningsark!$T42,"r",""
))))))))</f>
        <v/>
      </c>
      <c r="CX25" s="226" t="str">
        <f>IF(Udfyldningsark!$T42="","",
IF(CX$17=Udfyldningsark!$Q42,"s",
IF(CX$17=Udfyldningsark!$T42,"b",
IF(CX$17&lt;Udfyldningsark!$P42,"",
IF(Udfyldningsark!$T42&lt;Udfyldningsark!$Q42-10,IF(CX$17&lt;Udfyldningsark!$T42,"g",""),
IF(Udfyldningsark!$T42&lt;Udfyldningsark!$Q42,     IF(CX$17&lt;Udfyldningsark!$Q42-10,"g",     IF(CX$17&lt;Udfyldningsark!$T42,"gu",        "")),
IF(CX$17&lt;Udfyldningsark!$Q42, IF(CX$17&lt;Udfyldningsark!$Q42-10,"g","gu"),
IF(CX$17&lt;Udfyldningsark!$T42,"r",""
))))))))</f>
        <v/>
      </c>
      <c r="CY25" s="226" t="str">
        <f>IF(Udfyldningsark!$T42="","",
IF(CY$17=Udfyldningsark!$Q42,"s",
IF(CY$17=Udfyldningsark!$T42,"b",
IF(CY$17&lt;Udfyldningsark!$P42,"",
IF(Udfyldningsark!$T42&lt;Udfyldningsark!$Q42-10,IF(CY$17&lt;Udfyldningsark!$T42,"g",""),
IF(Udfyldningsark!$T42&lt;Udfyldningsark!$Q42,     IF(CY$17&lt;Udfyldningsark!$Q42-10,"g",     IF(CY$17&lt;Udfyldningsark!$T42,"gu",        "")),
IF(CY$17&lt;Udfyldningsark!$Q42, IF(CY$17&lt;Udfyldningsark!$Q42-10,"g","gu"),
IF(CY$17&lt;Udfyldningsark!$T42,"r",""
))))))))</f>
        <v/>
      </c>
      <c r="CZ25" s="226" t="str">
        <f>IF(Udfyldningsark!$T42="","",
IF(CZ$17=Udfyldningsark!$Q42,"s",
IF(CZ$17=Udfyldningsark!$T42,"b",
IF(CZ$17&lt;Udfyldningsark!$P42,"",
IF(Udfyldningsark!$T42&lt;Udfyldningsark!$Q42-10,IF(CZ$17&lt;Udfyldningsark!$T42,"g",""),
IF(Udfyldningsark!$T42&lt;Udfyldningsark!$Q42,     IF(CZ$17&lt;Udfyldningsark!$Q42-10,"g",     IF(CZ$17&lt;Udfyldningsark!$T42,"gu",        "")),
IF(CZ$17&lt;Udfyldningsark!$Q42, IF(CZ$17&lt;Udfyldningsark!$Q42-10,"g","gu"),
IF(CZ$17&lt;Udfyldningsark!$T42,"r",""
))))))))</f>
        <v/>
      </c>
      <c r="DA25" s="226" t="str">
        <f>IF(Udfyldningsark!$T42="","",
IF(DA$17=Udfyldningsark!$Q42,"s",
IF(DA$17=Udfyldningsark!$T42,"b",
IF(DA$17&lt;Udfyldningsark!$P42,"",
IF(Udfyldningsark!$T42&lt;Udfyldningsark!$Q42-10,IF(DA$17&lt;Udfyldningsark!$T42,"g",""),
IF(Udfyldningsark!$T42&lt;Udfyldningsark!$Q42,     IF(DA$17&lt;Udfyldningsark!$Q42-10,"g",     IF(DA$17&lt;Udfyldningsark!$T42,"gu",        "")),
IF(DA$17&lt;Udfyldningsark!$Q42, IF(DA$17&lt;Udfyldningsark!$Q42-10,"g","gu"),
IF(DA$17&lt;Udfyldningsark!$T42,"r",""
))))))))</f>
        <v/>
      </c>
      <c r="DB25" s="226" t="str">
        <f>IF(Udfyldningsark!$T42="","",
IF(DB$17=Udfyldningsark!$Q42,"s",
IF(DB$17=Udfyldningsark!$T42,"b",
IF(DB$17&lt;Udfyldningsark!$P42,"",
IF(Udfyldningsark!$T42&lt;Udfyldningsark!$Q42-10,IF(DB$17&lt;Udfyldningsark!$T42,"g",""),
IF(Udfyldningsark!$T42&lt;Udfyldningsark!$Q42,     IF(DB$17&lt;Udfyldningsark!$Q42-10,"g",     IF(DB$17&lt;Udfyldningsark!$T42,"gu",        "")),
IF(DB$17&lt;Udfyldningsark!$Q42, IF(DB$17&lt;Udfyldningsark!$Q42-10,"g","gu"),
IF(DB$17&lt;Udfyldningsark!$T42,"r",""
))))))))</f>
        <v/>
      </c>
      <c r="DC25" s="226" t="str">
        <f>IF(Udfyldningsark!$T42="","",
IF(DC$17=Udfyldningsark!$Q42,"s",
IF(DC$17=Udfyldningsark!$T42,"b",
IF(DC$17&lt;Udfyldningsark!$P42,"",
IF(Udfyldningsark!$T42&lt;Udfyldningsark!$Q42-10,IF(DC$17&lt;Udfyldningsark!$T42,"g",""),
IF(Udfyldningsark!$T42&lt;Udfyldningsark!$Q42,     IF(DC$17&lt;Udfyldningsark!$Q42-10,"g",     IF(DC$17&lt;Udfyldningsark!$T42,"gu",        "")),
IF(DC$17&lt;Udfyldningsark!$Q42, IF(DC$17&lt;Udfyldningsark!$Q42-10,"g","gu"),
IF(DC$17&lt;Udfyldningsark!$T42,"r",""
))))))))</f>
        <v/>
      </c>
      <c r="DD25" s="226" t="str">
        <f>IF(Udfyldningsark!$T42="","",
IF(DD$17=Udfyldningsark!$Q42,"s",
IF(DD$17=Udfyldningsark!$T42,"b",
IF(DD$17&lt;Udfyldningsark!$P42,"",
IF(Udfyldningsark!$T42&lt;Udfyldningsark!$Q42-10,IF(DD$17&lt;Udfyldningsark!$T42,"g",""),
IF(Udfyldningsark!$T42&lt;Udfyldningsark!$Q42,     IF(DD$17&lt;Udfyldningsark!$Q42-10,"g",     IF(DD$17&lt;Udfyldningsark!$T42,"gu",        "")),
IF(DD$17&lt;Udfyldningsark!$Q42, IF(DD$17&lt;Udfyldningsark!$Q42-10,"g","gu"),
IF(DD$17&lt;Udfyldningsark!$T42,"r",""
))))))))</f>
        <v/>
      </c>
      <c r="DE25" s="226" t="str">
        <f>IF(Udfyldningsark!$T42="","",
IF(DE$17=Udfyldningsark!$Q42,"s",
IF(DE$17=Udfyldningsark!$T42,"b",
IF(DE$17&lt;Udfyldningsark!$P42,"",
IF(Udfyldningsark!$T42&lt;Udfyldningsark!$Q42-10,IF(DE$17&lt;Udfyldningsark!$T42,"g",""),
IF(Udfyldningsark!$T42&lt;Udfyldningsark!$Q42,     IF(DE$17&lt;Udfyldningsark!$Q42-10,"g",     IF(DE$17&lt;Udfyldningsark!$T42,"gu",        "")),
IF(DE$17&lt;Udfyldningsark!$Q42, IF(DE$17&lt;Udfyldningsark!$Q42-10,"g","gu"),
IF(DE$17&lt;Udfyldningsark!$T42,"r",""
))))))))</f>
        <v/>
      </c>
      <c r="DF25" s="226" t="str">
        <f>IF(Udfyldningsark!$T42="","",
IF(DF$17=Udfyldningsark!$Q42,"s",
IF(DF$17=Udfyldningsark!$T42,"b",
IF(DF$17&lt;Udfyldningsark!$P42,"",
IF(Udfyldningsark!$T42&lt;Udfyldningsark!$Q42-10,IF(DF$17&lt;Udfyldningsark!$T42,"g",""),
IF(Udfyldningsark!$T42&lt;Udfyldningsark!$Q42,     IF(DF$17&lt;Udfyldningsark!$Q42-10,"g",     IF(DF$17&lt;Udfyldningsark!$T42,"gu",        "")),
IF(DF$17&lt;Udfyldningsark!$Q42, IF(DF$17&lt;Udfyldningsark!$Q42-10,"g","gu"),
IF(DF$17&lt;Udfyldningsark!$T42,"r",""
))))))))</f>
        <v/>
      </c>
      <c r="DG25" s="226" t="str">
        <f>IF(Udfyldningsark!$T42="","",
IF(DG$17=Udfyldningsark!$Q42,"s",
IF(DG$17=Udfyldningsark!$T42,"b",
IF(DG$17&lt;Udfyldningsark!$P42,"",
IF(Udfyldningsark!$T42&lt;Udfyldningsark!$Q42-10,IF(DG$17&lt;Udfyldningsark!$T42,"g",""),
IF(Udfyldningsark!$T42&lt;Udfyldningsark!$Q42,     IF(DG$17&lt;Udfyldningsark!$Q42-10,"g",     IF(DG$17&lt;Udfyldningsark!$T42,"gu",        "")),
IF(DG$17&lt;Udfyldningsark!$Q42, IF(DG$17&lt;Udfyldningsark!$Q42-10,"g","gu"),
IF(DG$17&lt;Udfyldningsark!$T42,"r",""
))))))))</f>
        <v/>
      </c>
      <c r="DH25" s="226" t="str">
        <f>IF(Udfyldningsark!$T42="","",
IF(DH$17=Udfyldningsark!$Q42,"s",
IF(DH$17=Udfyldningsark!$T42,"b",
IF(DH$17&lt;Udfyldningsark!$P42,"",
IF(Udfyldningsark!$T42&lt;Udfyldningsark!$Q42-10,IF(DH$17&lt;Udfyldningsark!$T42,"g",""),
IF(Udfyldningsark!$T42&lt;Udfyldningsark!$Q42,     IF(DH$17&lt;Udfyldningsark!$Q42-10,"g",     IF(DH$17&lt;Udfyldningsark!$T42,"gu",        "")),
IF(DH$17&lt;Udfyldningsark!$Q42, IF(DH$17&lt;Udfyldningsark!$Q42-10,"g","gu"),
IF(DH$17&lt;Udfyldningsark!$T42,"r",""
))))))))</f>
        <v/>
      </c>
      <c r="DI25" s="226" t="str">
        <f>IF(Udfyldningsark!$T42="","",
IF(DI$17=Udfyldningsark!$Q42,"s",
IF(DI$17=Udfyldningsark!$T42,"b",
IF(DI$17&lt;Udfyldningsark!$P42,"",
IF(Udfyldningsark!$T42&lt;Udfyldningsark!$Q42-10,IF(DI$17&lt;Udfyldningsark!$T42,"g",""),
IF(Udfyldningsark!$T42&lt;Udfyldningsark!$Q42,     IF(DI$17&lt;Udfyldningsark!$Q42-10,"g",     IF(DI$17&lt;Udfyldningsark!$T42,"gu",        "")),
IF(DI$17&lt;Udfyldningsark!$Q42, IF(DI$17&lt;Udfyldningsark!$Q42-10,"g","gu"),
IF(DI$17&lt;Udfyldningsark!$T42,"r",""
))))))))</f>
        <v/>
      </c>
      <c r="DJ25" s="226" t="str">
        <f>IF(Udfyldningsark!$T42="","",
IF(DJ$17=Udfyldningsark!$Q42,"s",
IF(DJ$17=Udfyldningsark!$T42,"b",
IF(DJ$17&lt;Udfyldningsark!$P42,"",
IF(Udfyldningsark!$T42&lt;Udfyldningsark!$Q42-10,IF(DJ$17&lt;Udfyldningsark!$T42,"g",""),
IF(Udfyldningsark!$T42&lt;Udfyldningsark!$Q42,     IF(DJ$17&lt;Udfyldningsark!$Q42-10,"g",     IF(DJ$17&lt;Udfyldningsark!$T42,"gu",        "")),
IF(DJ$17&lt;Udfyldningsark!$Q42, IF(DJ$17&lt;Udfyldningsark!$Q42-10,"g","gu"),
IF(DJ$17&lt;Udfyldningsark!$T42,"r",""
))))))))</f>
        <v/>
      </c>
      <c r="DK25" s="226" t="str">
        <f>IF(Udfyldningsark!$T42="","",
IF(DK$17=Udfyldningsark!$Q42,"s",
IF(DK$17=Udfyldningsark!$T42,"b",
IF(DK$17&lt;Udfyldningsark!$P42,"",
IF(Udfyldningsark!$T42&lt;Udfyldningsark!$Q42-10,IF(DK$17&lt;Udfyldningsark!$T42,"g",""),
IF(Udfyldningsark!$T42&lt;Udfyldningsark!$Q42,     IF(DK$17&lt;Udfyldningsark!$Q42-10,"g",     IF(DK$17&lt;Udfyldningsark!$T42,"gu",        "")),
IF(DK$17&lt;Udfyldningsark!$Q42, IF(DK$17&lt;Udfyldningsark!$Q42-10,"g","gu"),
IF(DK$17&lt;Udfyldningsark!$T42,"r",""
))))))))</f>
        <v/>
      </c>
      <c r="DL25" s="13"/>
      <c r="DM25" s="13"/>
    </row>
    <row r="26" spans="1:117" s="2" customFormat="1" ht="8.4499999999999993" customHeight="1" x14ac:dyDescent="0.2">
      <c r="A26" s="29"/>
      <c r="B26" s="56" t="str">
        <f>IF(Udfyldningsark!C43=1,Udfyldningsark!E43,"")</f>
        <v/>
      </c>
      <c r="C26" s="405" t="str">
        <f>IF(Udfyldningsark!I43="","",IF(Udfyldningsark!I43&gt;=1,Udfyldningsark!I43))</f>
        <v/>
      </c>
      <c r="D26" s="406"/>
      <c r="E26" s="407"/>
      <c r="F26" s="48"/>
      <c r="G26" s="276" t="str">
        <f>IF(Udfyldningsark!L43="","",IF(Udfyldningsark!L43&gt;=1,Udfyldningsark!L43))</f>
        <v/>
      </c>
      <c r="H26" s="48"/>
      <c r="I26" s="87" t="str">
        <f>IF(Udfyldningsark!P43="","",IF(Udfyldningsark!P43&gt;=1,Udfyldningsark!P43))</f>
        <v/>
      </c>
      <c r="J26" s="49"/>
      <c r="K26" s="88" t="str">
        <f>IF(Udfyldningsark!G43="","",IF(Udfyldningsark!G43=Data!$T$7,Data!$U$7,IF(Udfyldningsark!G43=Data!$T$8,Data!$U$8,IF(Udfyldningsark!G43=Data!$T$9,Data!$U$9,IF(Udfyldningsark!G43=Data!$T$10,Data!$U$10,IF(Udfyldningsark!G43=Data!$T$11,Data!$U$11,IF(Udfyldningsark!G43=Data!$T$12,Data!$U$12,IF(Udfyldningsark!G43=Data!$T$13,Data!$U$13,IF(Udfyldningsark!G43=Data!$T$14,Data!$U$14,IF(Udfyldningsark!G43=Data!$T$15,Data!$U$15,IF(Udfyldningsark!G43=Data!$T$16,Data!$U$16,IF(Udfyldningsark!G43=Data!$T$17,Data!$U$17,IF(Udfyldningsark!G43=Data!$T$18,Data!$U$18,IF(Udfyldningsark!G43=Data!$T$19,Data!$U$19,IF(Udfyldningsark!G43=Data!$T$20,Data!$U$20,IF(Udfyldningsark!G43=Data!$T$21,Data!$U$21,IF(Udfyldningsark!G43=Data!$T$22,Data!$U$22,IF(Udfyldningsark!G43=Data!$T$23,Data!$U$23,IF(Udfyldningsark!G43=Data!$T$24,Data!$U$24,IF(Udfyldningsark!G43=Data!$T$25,Data!$U$25,IF(Udfyldningsark!G43=Data!$T$26,Data!$U$26,IF(Udfyldningsark!G43=Data!$T$27,Data!$U$27))))))))))))))))))))))</f>
        <v/>
      </c>
      <c r="L26" s="49"/>
      <c r="M26" s="89" t="str">
        <f>IF(Udfyldningsark!G43="","",IF(Udfyldningsark!G43=Data!$T$7,Data!$V$7,IF(Udfyldningsark!G43=Data!$T$8,Data!$V$8,IF(Udfyldningsark!G43=Data!$T$9,Data!$V$9,IF(Udfyldningsark!G43=Data!$T$10,Data!$V$10,IF(Udfyldningsark!G43=Data!$T$11,Data!$V$11,IF(Udfyldningsark!G43=Data!$T$12,Data!$V$12,IF(Udfyldningsark!G43=Data!$T$13,Data!$V$13,IF(Udfyldningsark!G43=Data!$T$14,Data!$V$14,IF(Udfyldningsark!G43=Data!$T$15,Data!$V$15,IF(Udfyldningsark!G43=Data!$T$16,Data!$V$16,IF(Udfyldningsark!G43=Data!$T$17,Data!$V$17,IF(Udfyldningsark!G43=Data!$T$18,Data!$V$18,IF(Udfyldningsark!G43=Data!$T$19,Data!$V$19,IF(Udfyldningsark!G43=Data!$T$20,Data!$V$20,IF(Udfyldningsark!G43=Data!$T$21,Data!$V$21,IF(Udfyldningsark!G43=Data!$T$22,Data!$V$22,IF(Udfyldningsark!G43=Data!$T$23,Data!$V$23,IF(Udfyldningsark!G43=Data!$T$24,Data!$V$24,IF(Udfyldningsark!G43=Data!$T$25,Data!$V$25,IF(Udfyldningsark!G43=Data!$T$26,Data!$V$26,IF(Udfyldningsark!G43=Data!$T$27,Data!$V$27,))))))))))))))))))))))</f>
        <v/>
      </c>
      <c r="N26" s="20"/>
      <c r="O26" s="226" t="str">
        <f>IF(Udfyldningsark!$T43="","",
IF(O$17=Udfyldningsark!$Q43,"s",
IF(O$17=Udfyldningsark!$T43,"b",
IF(O$17&lt;Udfyldningsark!$P43,"",
IF(Udfyldningsark!$T43&lt;Udfyldningsark!$Q43-10,IF(O$17&lt;Udfyldningsark!$T43,"g",""),
IF(Udfyldningsark!$T43&lt;Udfyldningsark!$Q43,     IF(O$17&lt;Udfyldningsark!$Q43-10,"g",     IF(O$17&lt;Udfyldningsark!$T43,"gu",        "")),
IF(O$17&lt;Udfyldningsark!$Q43, IF(O$17&lt;Udfyldningsark!$Q43-10,"g","gu"),
IF(O$17&lt;Udfyldningsark!$T43,"r",""
))))))))</f>
        <v/>
      </c>
      <c r="P26" s="226" t="str">
        <f>IF(Udfyldningsark!$T43="","",
IF(P$17=Udfyldningsark!$Q43,"s",
IF(P$17=Udfyldningsark!$T43,"b",
IF(P$17&lt;Udfyldningsark!$P43,"",
IF(Udfyldningsark!$T43&lt;Udfyldningsark!$Q43-10,IF(P$17&lt;Udfyldningsark!$T43,"g",""),
IF(Udfyldningsark!$T43&lt;Udfyldningsark!$Q43,     IF(P$17&lt;Udfyldningsark!$Q43-10,"g",     IF(P$17&lt;Udfyldningsark!$T43,"gu",        "")),
IF(P$17&lt;Udfyldningsark!$Q43, IF(P$17&lt;Udfyldningsark!$Q43-10,"g","gu"),
IF(P$17&lt;Udfyldningsark!$T43,"r",""
))))))))</f>
        <v/>
      </c>
      <c r="Q26" s="226" t="str">
        <f>IF(Udfyldningsark!$T43="","",
IF(Q$17=Udfyldningsark!$Q43,"s",
IF(Q$17=Udfyldningsark!$T43,"b",
IF(Q$17&lt;Udfyldningsark!$P43,"",
IF(Udfyldningsark!$T43&lt;Udfyldningsark!$Q43-10,IF(Q$17&lt;Udfyldningsark!$T43,"g",""),
IF(Udfyldningsark!$T43&lt;Udfyldningsark!$Q43,     IF(Q$17&lt;Udfyldningsark!$Q43-10,"g",     IF(Q$17&lt;Udfyldningsark!$T43,"gu",        "")),
IF(Q$17&lt;Udfyldningsark!$Q43, IF(Q$17&lt;Udfyldningsark!$Q43-10,"g","gu"),
IF(Q$17&lt;Udfyldningsark!$T43,"r",""
))))))))</f>
        <v/>
      </c>
      <c r="R26" s="226" t="str">
        <f>IF(Udfyldningsark!$T43="","",
IF(R$17=Udfyldningsark!$Q43,"s",
IF(R$17=Udfyldningsark!$T43,"b",
IF(R$17&lt;Udfyldningsark!$P43,"",
IF(Udfyldningsark!$T43&lt;Udfyldningsark!$Q43-10,IF(R$17&lt;Udfyldningsark!$T43,"g",""),
IF(Udfyldningsark!$T43&lt;Udfyldningsark!$Q43,     IF(R$17&lt;Udfyldningsark!$Q43-10,"g",     IF(R$17&lt;Udfyldningsark!$T43,"gu",        "")),
IF(R$17&lt;Udfyldningsark!$Q43, IF(R$17&lt;Udfyldningsark!$Q43-10,"g","gu"),
IF(R$17&lt;Udfyldningsark!$T43,"r",""
))))))))</f>
        <v/>
      </c>
      <c r="S26" s="226" t="str">
        <f>IF(Udfyldningsark!$T43="","",
IF(S$17=Udfyldningsark!$Q43,"s",
IF(S$17=Udfyldningsark!$T43,"b",
IF(S$17&lt;Udfyldningsark!$P43,"",
IF(Udfyldningsark!$T43&lt;Udfyldningsark!$Q43-10,IF(S$17&lt;Udfyldningsark!$T43,"g",""),
IF(Udfyldningsark!$T43&lt;Udfyldningsark!$Q43,     IF(S$17&lt;Udfyldningsark!$Q43-10,"g",     IF(S$17&lt;Udfyldningsark!$T43,"gu",        "")),
IF(S$17&lt;Udfyldningsark!$Q43, IF(S$17&lt;Udfyldningsark!$Q43-10,"g","gu"),
IF(S$17&lt;Udfyldningsark!$T43,"r",""
))))))))</f>
        <v/>
      </c>
      <c r="T26" s="226" t="str">
        <f>IF(Udfyldningsark!$T43="","",
IF(T$17=Udfyldningsark!$Q43,"s",
IF(T$17=Udfyldningsark!$T43,"b",
IF(T$17&lt;Udfyldningsark!$P43,"",
IF(Udfyldningsark!$T43&lt;Udfyldningsark!$Q43-10,IF(T$17&lt;Udfyldningsark!$T43,"g",""),
IF(Udfyldningsark!$T43&lt;Udfyldningsark!$Q43,     IF(T$17&lt;Udfyldningsark!$Q43-10,"g",     IF(T$17&lt;Udfyldningsark!$T43,"gu",        "")),
IF(T$17&lt;Udfyldningsark!$Q43, IF(T$17&lt;Udfyldningsark!$Q43-10,"g","gu"),
IF(T$17&lt;Udfyldningsark!$T43,"r",""
))))))))</f>
        <v/>
      </c>
      <c r="U26" s="226" t="str">
        <f>IF(Udfyldningsark!$T43="","",
IF(U$17=Udfyldningsark!$Q43,"s",
IF(U$17=Udfyldningsark!$T43,"b",
IF(U$17&lt;Udfyldningsark!$P43,"",
IF(Udfyldningsark!$T43&lt;Udfyldningsark!$Q43-10,IF(U$17&lt;Udfyldningsark!$T43,"g",""),
IF(Udfyldningsark!$T43&lt;Udfyldningsark!$Q43,     IF(U$17&lt;Udfyldningsark!$Q43-10,"g",     IF(U$17&lt;Udfyldningsark!$T43,"gu",        "")),
IF(U$17&lt;Udfyldningsark!$Q43, IF(U$17&lt;Udfyldningsark!$Q43-10,"g","gu"),
IF(U$17&lt;Udfyldningsark!$T43,"r",""
))))))))</f>
        <v/>
      </c>
      <c r="V26" s="226" t="str">
        <f>IF(Udfyldningsark!$T43="","",
IF(V$17=Udfyldningsark!$Q43,"s",
IF(V$17=Udfyldningsark!$T43,"b",
IF(V$17&lt;Udfyldningsark!$P43,"",
IF(Udfyldningsark!$T43&lt;Udfyldningsark!$Q43-10,IF(V$17&lt;Udfyldningsark!$T43,"g",""),
IF(Udfyldningsark!$T43&lt;Udfyldningsark!$Q43,     IF(V$17&lt;Udfyldningsark!$Q43-10,"g",     IF(V$17&lt;Udfyldningsark!$T43,"gu",        "")),
IF(V$17&lt;Udfyldningsark!$Q43, IF(V$17&lt;Udfyldningsark!$Q43-10,"g","gu"),
IF(V$17&lt;Udfyldningsark!$T43,"r",""
))))))))</f>
        <v/>
      </c>
      <c r="W26" s="226" t="str">
        <f>IF(Udfyldningsark!$T43="","",
IF(W$17=Udfyldningsark!$Q43,"s",
IF(W$17=Udfyldningsark!$T43,"b",
IF(W$17&lt;Udfyldningsark!$P43,"",
IF(Udfyldningsark!$T43&lt;Udfyldningsark!$Q43-10,IF(W$17&lt;Udfyldningsark!$T43,"g",""),
IF(Udfyldningsark!$T43&lt;Udfyldningsark!$Q43,     IF(W$17&lt;Udfyldningsark!$Q43-10,"g",     IF(W$17&lt;Udfyldningsark!$T43,"gu",        "")),
IF(W$17&lt;Udfyldningsark!$Q43, IF(W$17&lt;Udfyldningsark!$Q43-10,"g","gu"),
IF(W$17&lt;Udfyldningsark!$T43,"r",""
))))))))</f>
        <v/>
      </c>
      <c r="X26" s="226" t="str">
        <f>IF(Udfyldningsark!$T43="","",
IF(X$17=Udfyldningsark!$Q43,"s",
IF(X$17=Udfyldningsark!$T43,"b",
IF(X$17&lt;Udfyldningsark!$P43,"",
IF(Udfyldningsark!$T43&lt;Udfyldningsark!$Q43-10,IF(X$17&lt;Udfyldningsark!$T43,"g",""),
IF(Udfyldningsark!$T43&lt;Udfyldningsark!$Q43,     IF(X$17&lt;Udfyldningsark!$Q43-10,"g",     IF(X$17&lt;Udfyldningsark!$T43,"gu",        "")),
IF(X$17&lt;Udfyldningsark!$Q43, IF(X$17&lt;Udfyldningsark!$Q43-10,"g","gu"),
IF(X$17&lt;Udfyldningsark!$T43,"r",""
))))))))</f>
        <v/>
      </c>
      <c r="Y26" s="226" t="str">
        <f>IF(Udfyldningsark!$T43="","",
IF(Y$17=Udfyldningsark!$Q43,"s",
IF(Y$17=Udfyldningsark!$T43,"b",
IF(Y$17&lt;Udfyldningsark!$P43,"",
IF(Udfyldningsark!$T43&lt;Udfyldningsark!$Q43-10,IF(Y$17&lt;Udfyldningsark!$T43,"g",""),
IF(Udfyldningsark!$T43&lt;Udfyldningsark!$Q43,     IF(Y$17&lt;Udfyldningsark!$Q43-10,"g",     IF(Y$17&lt;Udfyldningsark!$T43,"gu",        "")),
IF(Y$17&lt;Udfyldningsark!$Q43, IF(Y$17&lt;Udfyldningsark!$Q43-10,"g","gu"),
IF(Y$17&lt;Udfyldningsark!$T43,"r",""
))))))))</f>
        <v/>
      </c>
      <c r="Z26" s="226" t="str">
        <f>IF(Udfyldningsark!$T43="","",
IF(Z$17=Udfyldningsark!$Q43,"s",
IF(Z$17=Udfyldningsark!$T43,"b",
IF(Z$17&lt;Udfyldningsark!$P43,"",
IF(Udfyldningsark!$T43&lt;Udfyldningsark!$Q43-10,IF(Z$17&lt;Udfyldningsark!$T43,"g",""),
IF(Udfyldningsark!$T43&lt;Udfyldningsark!$Q43,     IF(Z$17&lt;Udfyldningsark!$Q43-10,"g",     IF(Z$17&lt;Udfyldningsark!$T43,"gu",        "")),
IF(Z$17&lt;Udfyldningsark!$Q43, IF(Z$17&lt;Udfyldningsark!$Q43-10,"g","gu"),
IF(Z$17&lt;Udfyldningsark!$T43,"r",""
))))))))</f>
        <v/>
      </c>
      <c r="AA26" s="226" t="str">
        <f>IF(Udfyldningsark!$T43="","",
IF(AA$17=Udfyldningsark!$Q43,"s",
IF(AA$17=Udfyldningsark!$T43,"b",
IF(AA$17&lt;Udfyldningsark!$P43,"",
IF(Udfyldningsark!$T43&lt;Udfyldningsark!$Q43-10,IF(AA$17&lt;Udfyldningsark!$T43,"g",""),
IF(Udfyldningsark!$T43&lt;Udfyldningsark!$Q43,     IF(AA$17&lt;Udfyldningsark!$Q43-10,"g",     IF(AA$17&lt;Udfyldningsark!$T43,"gu",        "")),
IF(AA$17&lt;Udfyldningsark!$Q43, IF(AA$17&lt;Udfyldningsark!$Q43-10,"g","gu"),
IF(AA$17&lt;Udfyldningsark!$T43,"r",""
))))))))</f>
        <v/>
      </c>
      <c r="AB26" s="226" t="str">
        <f>IF(Udfyldningsark!$T43="","",
IF(AB$17=Udfyldningsark!$Q43,"s",
IF(AB$17=Udfyldningsark!$T43,"b",
IF(AB$17&lt;Udfyldningsark!$P43,"",
IF(Udfyldningsark!$T43&lt;Udfyldningsark!$Q43-10,IF(AB$17&lt;Udfyldningsark!$T43,"g",""),
IF(Udfyldningsark!$T43&lt;Udfyldningsark!$Q43,     IF(AB$17&lt;Udfyldningsark!$Q43-10,"g",     IF(AB$17&lt;Udfyldningsark!$T43,"gu",        "")),
IF(AB$17&lt;Udfyldningsark!$Q43, IF(AB$17&lt;Udfyldningsark!$Q43-10,"g","gu"),
IF(AB$17&lt;Udfyldningsark!$T43,"r",""
))))))))</f>
        <v/>
      </c>
      <c r="AC26" s="226" t="str">
        <f>IF(Udfyldningsark!$T43="","",
IF(AC$17=Udfyldningsark!$Q43,"s",
IF(AC$17=Udfyldningsark!$T43,"b",
IF(AC$17&lt;Udfyldningsark!$P43,"",
IF(Udfyldningsark!$T43&lt;Udfyldningsark!$Q43-10,IF(AC$17&lt;Udfyldningsark!$T43,"g",""),
IF(Udfyldningsark!$T43&lt;Udfyldningsark!$Q43,     IF(AC$17&lt;Udfyldningsark!$Q43-10,"g",     IF(AC$17&lt;Udfyldningsark!$T43,"gu",        "")),
IF(AC$17&lt;Udfyldningsark!$Q43, IF(AC$17&lt;Udfyldningsark!$Q43-10,"g","gu"),
IF(AC$17&lt;Udfyldningsark!$T43,"r",""
))))))))</f>
        <v/>
      </c>
      <c r="AD26" s="226" t="str">
        <f>IF(Udfyldningsark!$T43="","",
IF(AD$17=Udfyldningsark!$Q43,"s",
IF(AD$17=Udfyldningsark!$T43,"b",
IF(AD$17&lt;Udfyldningsark!$P43,"",
IF(Udfyldningsark!$T43&lt;Udfyldningsark!$Q43-10,IF(AD$17&lt;Udfyldningsark!$T43,"g",""),
IF(Udfyldningsark!$T43&lt;Udfyldningsark!$Q43,     IF(AD$17&lt;Udfyldningsark!$Q43-10,"g",     IF(AD$17&lt;Udfyldningsark!$T43,"gu",        "")),
IF(AD$17&lt;Udfyldningsark!$Q43, IF(AD$17&lt;Udfyldningsark!$Q43-10,"g","gu"),
IF(AD$17&lt;Udfyldningsark!$T43,"r",""
))))))))</f>
        <v/>
      </c>
      <c r="AE26" s="226" t="str">
        <f>IF(Udfyldningsark!$T43="","",
IF(AE$17=Udfyldningsark!$Q43,"s",
IF(AE$17=Udfyldningsark!$T43,"b",
IF(AE$17&lt;Udfyldningsark!$P43,"",
IF(Udfyldningsark!$T43&lt;Udfyldningsark!$Q43-10,IF(AE$17&lt;Udfyldningsark!$T43,"g",""),
IF(Udfyldningsark!$T43&lt;Udfyldningsark!$Q43,     IF(AE$17&lt;Udfyldningsark!$Q43-10,"g",     IF(AE$17&lt;Udfyldningsark!$T43,"gu",        "")),
IF(AE$17&lt;Udfyldningsark!$Q43, IF(AE$17&lt;Udfyldningsark!$Q43-10,"g","gu"),
IF(AE$17&lt;Udfyldningsark!$T43,"r",""
))))))))</f>
        <v/>
      </c>
      <c r="AF26" s="226" t="str">
        <f>IF(Udfyldningsark!$T43="","",
IF(AF$17=Udfyldningsark!$Q43,"s",
IF(AF$17=Udfyldningsark!$T43,"b",
IF(AF$17&lt;Udfyldningsark!$P43,"",
IF(Udfyldningsark!$T43&lt;Udfyldningsark!$Q43-10,IF(AF$17&lt;Udfyldningsark!$T43,"g",""),
IF(Udfyldningsark!$T43&lt;Udfyldningsark!$Q43,     IF(AF$17&lt;Udfyldningsark!$Q43-10,"g",     IF(AF$17&lt;Udfyldningsark!$T43,"gu",        "")),
IF(AF$17&lt;Udfyldningsark!$Q43, IF(AF$17&lt;Udfyldningsark!$Q43-10,"g","gu"),
IF(AF$17&lt;Udfyldningsark!$T43,"r",""
))))))))</f>
        <v/>
      </c>
      <c r="AG26" s="226" t="str">
        <f>IF(Udfyldningsark!$T43="","",
IF(AG$17=Udfyldningsark!$Q43,"s",
IF(AG$17=Udfyldningsark!$T43,"b",
IF(AG$17&lt;Udfyldningsark!$P43,"",
IF(Udfyldningsark!$T43&lt;Udfyldningsark!$Q43-10,IF(AG$17&lt;Udfyldningsark!$T43,"g",""),
IF(Udfyldningsark!$T43&lt;Udfyldningsark!$Q43,     IF(AG$17&lt;Udfyldningsark!$Q43-10,"g",     IF(AG$17&lt;Udfyldningsark!$T43,"gu",        "")),
IF(AG$17&lt;Udfyldningsark!$Q43, IF(AG$17&lt;Udfyldningsark!$Q43-10,"g","gu"),
IF(AG$17&lt;Udfyldningsark!$T43,"r",""
))))))))</f>
        <v/>
      </c>
      <c r="AH26" s="226" t="str">
        <f>IF(Udfyldningsark!$T43="","",
IF(AH$17=Udfyldningsark!$Q43,"s",
IF(AH$17=Udfyldningsark!$T43,"b",
IF(AH$17&lt;Udfyldningsark!$P43,"",
IF(Udfyldningsark!$T43&lt;Udfyldningsark!$Q43-10,IF(AH$17&lt;Udfyldningsark!$T43,"g",""),
IF(Udfyldningsark!$T43&lt;Udfyldningsark!$Q43,     IF(AH$17&lt;Udfyldningsark!$Q43-10,"g",     IF(AH$17&lt;Udfyldningsark!$T43,"gu",        "")),
IF(AH$17&lt;Udfyldningsark!$Q43, IF(AH$17&lt;Udfyldningsark!$Q43-10,"g","gu"),
IF(AH$17&lt;Udfyldningsark!$T43,"r",""
))))))))</f>
        <v/>
      </c>
      <c r="AI26" s="226" t="str">
        <f>IF(Udfyldningsark!$T43="","",
IF(AI$17=Udfyldningsark!$Q43,"s",
IF(AI$17=Udfyldningsark!$T43,"b",
IF(AI$17&lt;Udfyldningsark!$P43,"",
IF(Udfyldningsark!$T43&lt;Udfyldningsark!$Q43-10,IF(AI$17&lt;Udfyldningsark!$T43,"g",""),
IF(Udfyldningsark!$T43&lt;Udfyldningsark!$Q43,     IF(AI$17&lt;Udfyldningsark!$Q43-10,"g",     IF(AI$17&lt;Udfyldningsark!$T43,"gu",        "")),
IF(AI$17&lt;Udfyldningsark!$Q43, IF(AI$17&lt;Udfyldningsark!$Q43-10,"g","gu"),
IF(AI$17&lt;Udfyldningsark!$T43,"r",""
))))))))</f>
        <v/>
      </c>
      <c r="AJ26" s="226" t="str">
        <f>IF(Udfyldningsark!$T43="","",
IF(AJ$17=Udfyldningsark!$Q43,"s",
IF(AJ$17=Udfyldningsark!$T43,"b",
IF(AJ$17&lt;Udfyldningsark!$P43,"",
IF(Udfyldningsark!$T43&lt;Udfyldningsark!$Q43-10,IF(AJ$17&lt;Udfyldningsark!$T43,"g",""),
IF(Udfyldningsark!$T43&lt;Udfyldningsark!$Q43,     IF(AJ$17&lt;Udfyldningsark!$Q43-10,"g",     IF(AJ$17&lt;Udfyldningsark!$T43,"gu",        "")),
IF(AJ$17&lt;Udfyldningsark!$Q43, IF(AJ$17&lt;Udfyldningsark!$Q43-10,"g","gu"),
IF(AJ$17&lt;Udfyldningsark!$T43,"r",""
))))))))</f>
        <v/>
      </c>
      <c r="AK26" s="226" t="str">
        <f>IF(Udfyldningsark!$T43="","",
IF(AK$17=Udfyldningsark!$Q43,"s",
IF(AK$17=Udfyldningsark!$T43,"b",
IF(AK$17&lt;Udfyldningsark!$P43,"",
IF(Udfyldningsark!$T43&lt;Udfyldningsark!$Q43-10,IF(AK$17&lt;Udfyldningsark!$T43,"g",""),
IF(Udfyldningsark!$T43&lt;Udfyldningsark!$Q43,     IF(AK$17&lt;Udfyldningsark!$Q43-10,"g",     IF(AK$17&lt;Udfyldningsark!$T43,"gu",        "")),
IF(AK$17&lt;Udfyldningsark!$Q43, IF(AK$17&lt;Udfyldningsark!$Q43-10,"g","gu"),
IF(AK$17&lt;Udfyldningsark!$T43,"r",""
))))))))</f>
        <v/>
      </c>
      <c r="AL26" s="226" t="str">
        <f>IF(Udfyldningsark!$T43="","",
IF(AL$17=Udfyldningsark!$Q43,"s",
IF(AL$17=Udfyldningsark!$T43,"b",
IF(AL$17&lt;Udfyldningsark!$P43,"",
IF(Udfyldningsark!$T43&lt;Udfyldningsark!$Q43-10,IF(AL$17&lt;Udfyldningsark!$T43,"g",""),
IF(Udfyldningsark!$T43&lt;Udfyldningsark!$Q43,     IF(AL$17&lt;Udfyldningsark!$Q43-10,"g",     IF(AL$17&lt;Udfyldningsark!$T43,"gu",        "")),
IF(AL$17&lt;Udfyldningsark!$Q43, IF(AL$17&lt;Udfyldningsark!$Q43-10,"g","gu"),
IF(AL$17&lt;Udfyldningsark!$T43,"r",""
))))))))</f>
        <v/>
      </c>
      <c r="AM26" s="226" t="str">
        <f>IF(Udfyldningsark!$T43="","",
IF(AM$17=Udfyldningsark!$Q43,"s",
IF(AM$17=Udfyldningsark!$T43,"b",
IF(AM$17&lt;Udfyldningsark!$P43,"",
IF(Udfyldningsark!$T43&lt;Udfyldningsark!$Q43-10,IF(AM$17&lt;Udfyldningsark!$T43,"g",""),
IF(Udfyldningsark!$T43&lt;Udfyldningsark!$Q43,     IF(AM$17&lt;Udfyldningsark!$Q43-10,"g",     IF(AM$17&lt;Udfyldningsark!$T43,"gu",        "")),
IF(AM$17&lt;Udfyldningsark!$Q43, IF(AM$17&lt;Udfyldningsark!$Q43-10,"g","gu"),
IF(AM$17&lt;Udfyldningsark!$T43,"r",""
))))))))</f>
        <v/>
      </c>
      <c r="AN26" s="226" t="str">
        <f>IF(Udfyldningsark!$T43="","",
IF(AN$17=Udfyldningsark!$Q43,"s",
IF(AN$17=Udfyldningsark!$T43,"b",
IF(AN$17&lt;Udfyldningsark!$P43,"",
IF(Udfyldningsark!$T43&lt;Udfyldningsark!$Q43-10,IF(AN$17&lt;Udfyldningsark!$T43,"g",""),
IF(Udfyldningsark!$T43&lt;Udfyldningsark!$Q43,     IF(AN$17&lt;Udfyldningsark!$Q43-10,"g",     IF(AN$17&lt;Udfyldningsark!$T43,"gu",        "")),
IF(AN$17&lt;Udfyldningsark!$Q43, IF(AN$17&lt;Udfyldningsark!$Q43-10,"g","gu"),
IF(AN$17&lt;Udfyldningsark!$T43,"r",""
))))))))</f>
        <v/>
      </c>
      <c r="AO26" s="226" t="str">
        <f>IF(Udfyldningsark!$T43="","",
IF(AO$17=Udfyldningsark!$Q43,"s",
IF(AO$17=Udfyldningsark!$T43,"b",
IF(AO$17&lt;Udfyldningsark!$P43,"",
IF(Udfyldningsark!$T43&lt;Udfyldningsark!$Q43-10,IF(AO$17&lt;Udfyldningsark!$T43,"g",""),
IF(Udfyldningsark!$T43&lt;Udfyldningsark!$Q43,     IF(AO$17&lt;Udfyldningsark!$Q43-10,"g",     IF(AO$17&lt;Udfyldningsark!$T43,"gu",        "")),
IF(AO$17&lt;Udfyldningsark!$Q43, IF(AO$17&lt;Udfyldningsark!$Q43-10,"g","gu"),
IF(AO$17&lt;Udfyldningsark!$T43,"r",""
))))))))</f>
        <v/>
      </c>
      <c r="AP26" s="226" t="str">
        <f>IF(Udfyldningsark!$T43="","",
IF(AP$17=Udfyldningsark!$Q43,"s",
IF(AP$17=Udfyldningsark!$T43,"b",
IF(AP$17&lt;Udfyldningsark!$P43,"",
IF(Udfyldningsark!$T43&lt;Udfyldningsark!$Q43-10,IF(AP$17&lt;Udfyldningsark!$T43,"g",""),
IF(Udfyldningsark!$T43&lt;Udfyldningsark!$Q43,     IF(AP$17&lt;Udfyldningsark!$Q43-10,"g",     IF(AP$17&lt;Udfyldningsark!$T43,"gu",        "")),
IF(AP$17&lt;Udfyldningsark!$Q43, IF(AP$17&lt;Udfyldningsark!$Q43-10,"g","gu"),
IF(AP$17&lt;Udfyldningsark!$T43,"r",""
))))))))</f>
        <v/>
      </c>
      <c r="AQ26" s="226" t="str">
        <f>IF(Udfyldningsark!$T43="","",
IF(AQ$17=Udfyldningsark!$Q43,"s",
IF(AQ$17=Udfyldningsark!$T43,"b",
IF(AQ$17&lt;Udfyldningsark!$P43,"",
IF(Udfyldningsark!$T43&lt;Udfyldningsark!$Q43-10,IF(AQ$17&lt;Udfyldningsark!$T43,"g",""),
IF(Udfyldningsark!$T43&lt;Udfyldningsark!$Q43,     IF(AQ$17&lt;Udfyldningsark!$Q43-10,"g",     IF(AQ$17&lt;Udfyldningsark!$T43,"gu",        "")),
IF(AQ$17&lt;Udfyldningsark!$Q43, IF(AQ$17&lt;Udfyldningsark!$Q43-10,"g","gu"),
IF(AQ$17&lt;Udfyldningsark!$T43,"r",""
))))))))</f>
        <v/>
      </c>
      <c r="AR26" s="226" t="str">
        <f>IF(Udfyldningsark!$T43="","",
IF(AR$17=Udfyldningsark!$Q43,"s",
IF(AR$17=Udfyldningsark!$T43,"b",
IF(AR$17&lt;Udfyldningsark!$P43,"",
IF(Udfyldningsark!$T43&lt;Udfyldningsark!$Q43-10,IF(AR$17&lt;Udfyldningsark!$T43,"g",""),
IF(Udfyldningsark!$T43&lt;Udfyldningsark!$Q43,     IF(AR$17&lt;Udfyldningsark!$Q43-10,"g",     IF(AR$17&lt;Udfyldningsark!$T43,"gu",        "")),
IF(AR$17&lt;Udfyldningsark!$Q43, IF(AR$17&lt;Udfyldningsark!$Q43-10,"g","gu"),
IF(AR$17&lt;Udfyldningsark!$T43,"r",""
))))))))</f>
        <v/>
      </c>
      <c r="AS26" s="226" t="str">
        <f>IF(Udfyldningsark!$T43="","",
IF(AS$17=Udfyldningsark!$Q43,"s",
IF(AS$17=Udfyldningsark!$T43,"b",
IF(AS$17&lt;Udfyldningsark!$P43,"",
IF(Udfyldningsark!$T43&lt;Udfyldningsark!$Q43-10,IF(AS$17&lt;Udfyldningsark!$T43,"g",""),
IF(Udfyldningsark!$T43&lt;Udfyldningsark!$Q43,     IF(AS$17&lt;Udfyldningsark!$Q43-10,"g",     IF(AS$17&lt;Udfyldningsark!$T43,"gu",        "")),
IF(AS$17&lt;Udfyldningsark!$Q43, IF(AS$17&lt;Udfyldningsark!$Q43-10,"g","gu"),
IF(AS$17&lt;Udfyldningsark!$T43,"r",""
))))))))</f>
        <v/>
      </c>
      <c r="AT26" s="226" t="str">
        <f>IF(Udfyldningsark!$T43="","",
IF(AT$17=Udfyldningsark!$Q43,"s",
IF(AT$17=Udfyldningsark!$T43,"b",
IF(AT$17&lt;Udfyldningsark!$P43,"",
IF(Udfyldningsark!$T43&lt;Udfyldningsark!$Q43-10,IF(AT$17&lt;Udfyldningsark!$T43,"g",""),
IF(Udfyldningsark!$T43&lt;Udfyldningsark!$Q43,     IF(AT$17&lt;Udfyldningsark!$Q43-10,"g",     IF(AT$17&lt;Udfyldningsark!$T43,"gu",        "")),
IF(AT$17&lt;Udfyldningsark!$Q43, IF(AT$17&lt;Udfyldningsark!$Q43-10,"g","gu"),
IF(AT$17&lt;Udfyldningsark!$T43,"r",""
))))))))</f>
        <v/>
      </c>
      <c r="AU26" s="226" t="str">
        <f>IF(Udfyldningsark!$T43="","",
IF(AU$17=Udfyldningsark!$Q43,"s",
IF(AU$17=Udfyldningsark!$T43,"b",
IF(AU$17&lt;Udfyldningsark!$P43,"",
IF(Udfyldningsark!$T43&lt;Udfyldningsark!$Q43-10,IF(AU$17&lt;Udfyldningsark!$T43,"g",""),
IF(Udfyldningsark!$T43&lt;Udfyldningsark!$Q43,     IF(AU$17&lt;Udfyldningsark!$Q43-10,"g",     IF(AU$17&lt;Udfyldningsark!$T43,"gu",        "")),
IF(AU$17&lt;Udfyldningsark!$Q43, IF(AU$17&lt;Udfyldningsark!$Q43-10,"g","gu"),
IF(AU$17&lt;Udfyldningsark!$T43,"r",""
))))))))</f>
        <v/>
      </c>
      <c r="AV26" s="226" t="str">
        <f>IF(Udfyldningsark!$T43="","",
IF(AV$17=Udfyldningsark!$Q43,"s",
IF(AV$17=Udfyldningsark!$T43,"b",
IF(AV$17&lt;Udfyldningsark!$P43,"",
IF(Udfyldningsark!$T43&lt;Udfyldningsark!$Q43-10,IF(AV$17&lt;Udfyldningsark!$T43,"g",""),
IF(Udfyldningsark!$T43&lt;Udfyldningsark!$Q43,     IF(AV$17&lt;Udfyldningsark!$Q43-10,"g",     IF(AV$17&lt;Udfyldningsark!$T43,"gu",        "")),
IF(AV$17&lt;Udfyldningsark!$Q43, IF(AV$17&lt;Udfyldningsark!$Q43-10,"g","gu"),
IF(AV$17&lt;Udfyldningsark!$T43,"r",""
))))))))</f>
        <v/>
      </c>
      <c r="AW26" s="226" t="str">
        <f>IF(Udfyldningsark!$T43="","",
IF(AW$17=Udfyldningsark!$Q43,"s",
IF(AW$17=Udfyldningsark!$T43,"b",
IF(AW$17&lt;Udfyldningsark!$P43,"",
IF(Udfyldningsark!$T43&lt;Udfyldningsark!$Q43-10,IF(AW$17&lt;Udfyldningsark!$T43,"g",""),
IF(Udfyldningsark!$T43&lt;Udfyldningsark!$Q43,     IF(AW$17&lt;Udfyldningsark!$Q43-10,"g",     IF(AW$17&lt;Udfyldningsark!$T43,"gu",        "")),
IF(AW$17&lt;Udfyldningsark!$Q43, IF(AW$17&lt;Udfyldningsark!$Q43-10,"g","gu"),
IF(AW$17&lt;Udfyldningsark!$T43,"r",""
))))))))</f>
        <v/>
      </c>
      <c r="AX26" s="226" t="str">
        <f>IF(Udfyldningsark!$T43="","",
IF(AX$17=Udfyldningsark!$Q43,"s",
IF(AX$17=Udfyldningsark!$T43,"b",
IF(AX$17&lt;Udfyldningsark!$P43,"",
IF(Udfyldningsark!$T43&lt;Udfyldningsark!$Q43-10,IF(AX$17&lt;Udfyldningsark!$T43,"g",""),
IF(Udfyldningsark!$T43&lt;Udfyldningsark!$Q43,     IF(AX$17&lt;Udfyldningsark!$Q43-10,"g",     IF(AX$17&lt;Udfyldningsark!$T43,"gu",        "")),
IF(AX$17&lt;Udfyldningsark!$Q43, IF(AX$17&lt;Udfyldningsark!$Q43-10,"g","gu"),
IF(AX$17&lt;Udfyldningsark!$T43,"r",""
))))))))</f>
        <v/>
      </c>
      <c r="AY26" s="226" t="str">
        <f>IF(Udfyldningsark!$T43="","",
IF(AY$17=Udfyldningsark!$Q43,"s",
IF(AY$17=Udfyldningsark!$T43,"b",
IF(AY$17&lt;Udfyldningsark!$P43,"",
IF(Udfyldningsark!$T43&lt;Udfyldningsark!$Q43-10,IF(AY$17&lt;Udfyldningsark!$T43,"g",""),
IF(Udfyldningsark!$T43&lt;Udfyldningsark!$Q43,     IF(AY$17&lt;Udfyldningsark!$Q43-10,"g",     IF(AY$17&lt;Udfyldningsark!$T43,"gu",        "")),
IF(AY$17&lt;Udfyldningsark!$Q43, IF(AY$17&lt;Udfyldningsark!$Q43-10,"g","gu"),
IF(AY$17&lt;Udfyldningsark!$T43,"r",""
))))))))</f>
        <v/>
      </c>
      <c r="AZ26" s="226" t="str">
        <f>IF(Udfyldningsark!$T43="","",
IF(AZ$17=Udfyldningsark!$Q43,"s",
IF(AZ$17=Udfyldningsark!$T43,"b",
IF(AZ$17&lt;Udfyldningsark!$P43,"",
IF(Udfyldningsark!$T43&lt;Udfyldningsark!$Q43-10,IF(AZ$17&lt;Udfyldningsark!$T43,"g",""),
IF(Udfyldningsark!$T43&lt;Udfyldningsark!$Q43,     IF(AZ$17&lt;Udfyldningsark!$Q43-10,"g",     IF(AZ$17&lt;Udfyldningsark!$T43,"gu",        "")),
IF(AZ$17&lt;Udfyldningsark!$Q43, IF(AZ$17&lt;Udfyldningsark!$Q43-10,"g","gu"),
IF(AZ$17&lt;Udfyldningsark!$T43,"r",""
))))))))</f>
        <v/>
      </c>
      <c r="BA26" s="226" t="str">
        <f>IF(Udfyldningsark!$T43="","",
IF(BA$17=Udfyldningsark!$Q43,"s",
IF(BA$17=Udfyldningsark!$T43,"b",
IF(BA$17&lt;Udfyldningsark!$P43,"",
IF(Udfyldningsark!$T43&lt;Udfyldningsark!$Q43-10,IF(BA$17&lt;Udfyldningsark!$T43,"g",""),
IF(Udfyldningsark!$T43&lt;Udfyldningsark!$Q43,     IF(BA$17&lt;Udfyldningsark!$Q43-10,"g",     IF(BA$17&lt;Udfyldningsark!$T43,"gu",        "")),
IF(BA$17&lt;Udfyldningsark!$Q43, IF(BA$17&lt;Udfyldningsark!$Q43-10,"g","gu"),
IF(BA$17&lt;Udfyldningsark!$T43,"r",""
))))))))</f>
        <v/>
      </c>
      <c r="BB26" s="226" t="str">
        <f>IF(Udfyldningsark!$T43="","",
IF(BB$17=Udfyldningsark!$Q43,"s",
IF(BB$17=Udfyldningsark!$T43,"b",
IF(BB$17&lt;Udfyldningsark!$P43,"",
IF(Udfyldningsark!$T43&lt;Udfyldningsark!$Q43-10,IF(BB$17&lt;Udfyldningsark!$T43,"g",""),
IF(Udfyldningsark!$T43&lt;Udfyldningsark!$Q43,     IF(BB$17&lt;Udfyldningsark!$Q43-10,"g",     IF(BB$17&lt;Udfyldningsark!$T43,"gu",        "")),
IF(BB$17&lt;Udfyldningsark!$Q43, IF(BB$17&lt;Udfyldningsark!$Q43-10,"g","gu"),
IF(BB$17&lt;Udfyldningsark!$T43,"r",""
))))))))</f>
        <v/>
      </c>
      <c r="BC26" s="226" t="str">
        <f>IF(Udfyldningsark!$T43="","",
IF(BC$17=Udfyldningsark!$Q43,"s",
IF(BC$17=Udfyldningsark!$T43,"b",
IF(BC$17&lt;Udfyldningsark!$P43,"",
IF(Udfyldningsark!$T43&lt;Udfyldningsark!$Q43-10,IF(BC$17&lt;Udfyldningsark!$T43,"g",""),
IF(Udfyldningsark!$T43&lt;Udfyldningsark!$Q43,     IF(BC$17&lt;Udfyldningsark!$Q43-10,"g",     IF(BC$17&lt;Udfyldningsark!$T43,"gu",        "")),
IF(BC$17&lt;Udfyldningsark!$Q43, IF(BC$17&lt;Udfyldningsark!$Q43-10,"g","gu"),
IF(BC$17&lt;Udfyldningsark!$T43,"r",""
))))))))</f>
        <v/>
      </c>
      <c r="BD26" s="226" t="str">
        <f>IF(Udfyldningsark!$T43="","",
IF(BD$17=Udfyldningsark!$Q43,"s",
IF(BD$17=Udfyldningsark!$T43,"b",
IF(BD$17&lt;Udfyldningsark!$P43,"",
IF(Udfyldningsark!$T43&lt;Udfyldningsark!$Q43-10,IF(BD$17&lt;Udfyldningsark!$T43,"g",""),
IF(Udfyldningsark!$T43&lt;Udfyldningsark!$Q43,     IF(BD$17&lt;Udfyldningsark!$Q43-10,"g",     IF(BD$17&lt;Udfyldningsark!$T43,"gu",        "")),
IF(BD$17&lt;Udfyldningsark!$Q43, IF(BD$17&lt;Udfyldningsark!$Q43-10,"g","gu"),
IF(BD$17&lt;Udfyldningsark!$T43,"r",""
))))))))</f>
        <v/>
      </c>
      <c r="BE26" s="226" t="str">
        <f>IF(Udfyldningsark!$T43="","",
IF(BE$17=Udfyldningsark!$Q43,"s",
IF(BE$17=Udfyldningsark!$T43,"b",
IF(BE$17&lt;Udfyldningsark!$P43,"",
IF(Udfyldningsark!$T43&lt;Udfyldningsark!$Q43-10,IF(BE$17&lt;Udfyldningsark!$T43,"g",""),
IF(Udfyldningsark!$T43&lt;Udfyldningsark!$Q43,     IF(BE$17&lt;Udfyldningsark!$Q43-10,"g",     IF(BE$17&lt;Udfyldningsark!$T43,"gu",        "")),
IF(BE$17&lt;Udfyldningsark!$Q43, IF(BE$17&lt;Udfyldningsark!$Q43-10,"g","gu"),
IF(BE$17&lt;Udfyldningsark!$T43,"r",""
))))))))</f>
        <v/>
      </c>
      <c r="BF26" s="226" t="str">
        <f>IF(Udfyldningsark!$T43="","",
IF(BF$17=Udfyldningsark!$Q43,"s",
IF(BF$17=Udfyldningsark!$T43,"b",
IF(BF$17&lt;Udfyldningsark!$P43,"",
IF(Udfyldningsark!$T43&lt;Udfyldningsark!$Q43-10,IF(BF$17&lt;Udfyldningsark!$T43,"g",""),
IF(Udfyldningsark!$T43&lt;Udfyldningsark!$Q43,     IF(BF$17&lt;Udfyldningsark!$Q43-10,"g",     IF(BF$17&lt;Udfyldningsark!$T43,"gu",        "")),
IF(BF$17&lt;Udfyldningsark!$Q43, IF(BF$17&lt;Udfyldningsark!$Q43-10,"g","gu"),
IF(BF$17&lt;Udfyldningsark!$T43,"r",""
))))))))</f>
        <v/>
      </c>
      <c r="BG26" s="226" t="str">
        <f>IF(Udfyldningsark!$T43="","",
IF(BG$17=Udfyldningsark!$Q43,"s",
IF(BG$17=Udfyldningsark!$T43,"b",
IF(BG$17&lt;Udfyldningsark!$P43,"",
IF(Udfyldningsark!$T43&lt;Udfyldningsark!$Q43-10,IF(BG$17&lt;Udfyldningsark!$T43,"g",""),
IF(Udfyldningsark!$T43&lt;Udfyldningsark!$Q43,     IF(BG$17&lt;Udfyldningsark!$Q43-10,"g",     IF(BG$17&lt;Udfyldningsark!$T43,"gu",        "")),
IF(BG$17&lt;Udfyldningsark!$Q43, IF(BG$17&lt;Udfyldningsark!$Q43-10,"g","gu"),
IF(BG$17&lt;Udfyldningsark!$T43,"r",""
))))))))</f>
        <v/>
      </c>
      <c r="BH26" s="226" t="str">
        <f>IF(Udfyldningsark!$T43="","",
IF(BH$17=Udfyldningsark!$Q43,"s",
IF(BH$17=Udfyldningsark!$T43,"b",
IF(BH$17&lt;Udfyldningsark!$P43,"",
IF(Udfyldningsark!$T43&lt;Udfyldningsark!$Q43-10,IF(BH$17&lt;Udfyldningsark!$T43,"g",""),
IF(Udfyldningsark!$T43&lt;Udfyldningsark!$Q43,     IF(BH$17&lt;Udfyldningsark!$Q43-10,"g",     IF(BH$17&lt;Udfyldningsark!$T43,"gu",        "")),
IF(BH$17&lt;Udfyldningsark!$Q43, IF(BH$17&lt;Udfyldningsark!$Q43-10,"g","gu"),
IF(BH$17&lt;Udfyldningsark!$T43,"r",""
))))))))</f>
        <v/>
      </c>
      <c r="BI26" s="226" t="str">
        <f>IF(Udfyldningsark!$T43="","",
IF(BI$17=Udfyldningsark!$Q43,"s",
IF(BI$17=Udfyldningsark!$T43,"b",
IF(BI$17&lt;Udfyldningsark!$P43,"",
IF(Udfyldningsark!$T43&lt;Udfyldningsark!$Q43-10,IF(BI$17&lt;Udfyldningsark!$T43,"g",""),
IF(Udfyldningsark!$T43&lt;Udfyldningsark!$Q43,     IF(BI$17&lt;Udfyldningsark!$Q43-10,"g",     IF(BI$17&lt;Udfyldningsark!$T43,"gu",        "")),
IF(BI$17&lt;Udfyldningsark!$Q43, IF(BI$17&lt;Udfyldningsark!$Q43-10,"g","gu"),
IF(BI$17&lt;Udfyldningsark!$T43,"r",""
))))))))</f>
        <v/>
      </c>
      <c r="BJ26" s="226" t="str">
        <f>IF(Udfyldningsark!$T43="","",
IF(BJ$17=Udfyldningsark!$Q43,"s",
IF(BJ$17=Udfyldningsark!$T43,"b",
IF(BJ$17&lt;Udfyldningsark!$P43,"",
IF(Udfyldningsark!$T43&lt;Udfyldningsark!$Q43-10,IF(BJ$17&lt;Udfyldningsark!$T43,"g",""),
IF(Udfyldningsark!$T43&lt;Udfyldningsark!$Q43,     IF(BJ$17&lt;Udfyldningsark!$Q43-10,"g",     IF(BJ$17&lt;Udfyldningsark!$T43,"gu",        "")),
IF(BJ$17&lt;Udfyldningsark!$Q43, IF(BJ$17&lt;Udfyldningsark!$Q43-10,"g","gu"),
IF(BJ$17&lt;Udfyldningsark!$T43,"r",""
))))))))</f>
        <v/>
      </c>
      <c r="BK26" s="226" t="str">
        <f>IF(Udfyldningsark!$T43="","",
IF(BK$17=Udfyldningsark!$Q43,"s",
IF(BK$17=Udfyldningsark!$T43,"b",
IF(BK$17&lt;Udfyldningsark!$P43,"",
IF(Udfyldningsark!$T43&lt;Udfyldningsark!$Q43-10,IF(BK$17&lt;Udfyldningsark!$T43,"g",""),
IF(Udfyldningsark!$T43&lt;Udfyldningsark!$Q43,     IF(BK$17&lt;Udfyldningsark!$Q43-10,"g",     IF(BK$17&lt;Udfyldningsark!$T43,"gu",        "")),
IF(BK$17&lt;Udfyldningsark!$Q43, IF(BK$17&lt;Udfyldningsark!$Q43-10,"g","gu"),
IF(BK$17&lt;Udfyldningsark!$T43,"r",""
))))))))</f>
        <v/>
      </c>
      <c r="BL26" s="226" t="str">
        <f>IF(Udfyldningsark!$T43="","",
IF(BL$17=Udfyldningsark!$Q43,"s",
IF(BL$17=Udfyldningsark!$T43,"b",
IF(BL$17&lt;Udfyldningsark!$P43,"",
IF(Udfyldningsark!$T43&lt;Udfyldningsark!$Q43-10,IF(BL$17&lt;Udfyldningsark!$T43,"g",""),
IF(Udfyldningsark!$T43&lt;Udfyldningsark!$Q43,     IF(BL$17&lt;Udfyldningsark!$Q43-10,"g",     IF(BL$17&lt;Udfyldningsark!$T43,"gu",        "")),
IF(BL$17&lt;Udfyldningsark!$Q43, IF(BL$17&lt;Udfyldningsark!$Q43-10,"g","gu"),
IF(BL$17&lt;Udfyldningsark!$T43,"r",""
))))))))</f>
        <v/>
      </c>
      <c r="BM26" s="226" t="str">
        <f>IF(Udfyldningsark!$T43="","",
IF(BM$17=Udfyldningsark!$Q43,"s",
IF(BM$17=Udfyldningsark!$T43,"b",
IF(BM$17&lt;Udfyldningsark!$P43,"",
IF(Udfyldningsark!$T43&lt;Udfyldningsark!$Q43-10,IF(BM$17&lt;Udfyldningsark!$T43,"g",""),
IF(Udfyldningsark!$T43&lt;Udfyldningsark!$Q43,     IF(BM$17&lt;Udfyldningsark!$Q43-10,"g",     IF(BM$17&lt;Udfyldningsark!$T43,"gu",        "")),
IF(BM$17&lt;Udfyldningsark!$Q43, IF(BM$17&lt;Udfyldningsark!$Q43-10,"g","gu"),
IF(BM$17&lt;Udfyldningsark!$T43,"r",""
))))))))</f>
        <v/>
      </c>
      <c r="BN26" s="226" t="str">
        <f>IF(Udfyldningsark!$T43="","",
IF(BN$17=Udfyldningsark!$Q43,"s",
IF(BN$17=Udfyldningsark!$T43,"b",
IF(BN$17&lt;Udfyldningsark!$P43,"",
IF(Udfyldningsark!$T43&lt;Udfyldningsark!$Q43-10,IF(BN$17&lt;Udfyldningsark!$T43,"g",""),
IF(Udfyldningsark!$T43&lt;Udfyldningsark!$Q43,     IF(BN$17&lt;Udfyldningsark!$Q43-10,"g",     IF(BN$17&lt;Udfyldningsark!$T43,"gu",        "")),
IF(BN$17&lt;Udfyldningsark!$Q43, IF(BN$17&lt;Udfyldningsark!$Q43-10,"g","gu"),
IF(BN$17&lt;Udfyldningsark!$T43,"r",""
))))))))</f>
        <v/>
      </c>
      <c r="BO26" s="226" t="str">
        <f>IF(Udfyldningsark!$T43="","",
IF(BO$17=Udfyldningsark!$Q43,"s",
IF(BO$17=Udfyldningsark!$T43,"b",
IF(BO$17&lt;Udfyldningsark!$P43,"",
IF(Udfyldningsark!$T43&lt;Udfyldningsark!$Q43-10,IF(BO$17&lt;Udfyldningsark!$T43,"g",""),
IF(Udfyldningsark!$T43&lt;Udfyldningsark!$Q43,     IF(BO$17&lt;Udfyldningsark!$Q43-10,"g",     IF(BO$17&lt;Udfyldningsark!$T43,"gu",        "")),
IF(BO$17&lt;Udfyldningsark!$Q43, IF(BO$17&lt;Udfyldningsark!$Q43-10,"g","gu"),
IF(BO$17&lt;Udfyldningsark!$T43,"r",""
))))))))</f>
        <v/>
      </c>
      <c r="BP26" s="226" t="str">
        <f>IF(Udfyldningsark!$T43="","",
IF(BP$17=Udfyldningsark!$Q43,"s",
IF(BP$17=Udfyldningsark!$T43,"b",
IF(BP$17&lt;Udfyldningsark!$P43,"",
IF(Udfyldningsark!$T43&lt;Udfyldningsark!$Q43-10,IF(BP$17&lt;Udfyldningsark!$T43,"g",""),
IF(Udfyldningsark!$T43&lt;Udfyldningsark!$Q43,     IF(BP$17&lt;Udfyldningsark!$Q43-10,"g",     IF(BP$17&lt;Udfyldningsark!$T43,"gu",        "")),
IF(BP$17&lt;Udfyldningsark!$Q43, IF(BP$17&lt;Udfyldningsark!$Q43-10,"g","gu"),
IF(BP$17&lt;Udfyldningsark!$T43,"r",""
))))))))</f>
        <v/>
      </c>
      <c r="BQ26" s="226" t="str">
        <f>IF(Udfyldningsark!$T43="","",
IF(BQ$17=Udfyldningsark!$Q43,"s",
IF(BQ$17=Udfyldningsark!$T43,"b",
IF(BQ$17&lt;Udfyldningsark!$P43,"",
IF(Udfyldningsark!$T43&lt;Udfyldningsark!$Q43-10,IF(BQ$17&lt;Udfyldningsark!$T43,"g",""),
IF(Udfyldningsark!$T43&lt;Udfyldningsark!$Q43,     IF(BQ$17&lt;Udfyldningsark!$Q43-10,"g",     IF(BQ$17&lt;Udfyldningsark!$T43,"gu",        "")),
IF(BQ$17&lt;Udfyldningsark!$Q43, IF(BQ$17&lt;Udfyldningsark!$Q43-10,"g","gu"),
IF(BQ$17&lt;Udfyldningsark!$T43,"r",""
))))))))</f>
        <v/>
      </c>
      <c r="BR26" s="226" t="str">
        <f>IF(Udfyldningsark!$T43="","",
IF(BR$17=Udfyldningsark!$Q43,"s",
IF(BR$17=Udfyldningsark!$T43,"b",
IF(BR$17&lt;Udfyldningsark!$P43,"",
IF(Udfyldningsark!$T43&lt;Udfyldningsark!$Q43-10,IF(BR$17&lt;Udfyldningsark!$T43,"g",""),
IF(Udfyldningsark!$T43&lt;Udfyldningsark!$Q43,     IF(BR$17&lt;Udfyldningsark!$Q43-10,"g",     IF(BR$17&lt;Udfyldningsark!$T43,"gu",        "")),
IF(BR$17&lt;Udfyldningsark!$Q43, IF(BR$17&lt;Udfyldningsark!$Q43-10,"g","gu"),
IF(BR$17&lt;Udfyldningsark!$T43,"r",""
))))))))</f>
        <v/>
      </c>
      <c r="BS26" s="226" t="str">
        <f>IF(Udfyldningsark!$T43="","",
IF(BS$17=Udfyldningsark!$Q43,"s",
IF(BS$17=Udfyldningsark!$T43,"b",
IF(BS$17&lt;Udfyldningsark!$P43,"",
IF(Udfyldningsark!$T43&lt;Udfyldningsark!$Q43-10,IF(BS$17&lt;Udfyldningsark!$T43,"g",""),
IF(Udfyldningsark!$T43&lt;Udfyldningsark!$Q43,     IF(BS$17&lt;Udfyldningsark!$Q43-10,"g",     IF(BS$17&lt;Udfyldningsark!$T43,"gu",        "")),
IF(BS$17&lt;Udfyldningsark!$Q43, IF(BS$17&lt;Udfyldningsark!$Q43-10,"g","gu"),
IF(BS$17&lt;Udfyldningsark!$T43,"r",""
))))))))</f>
        <v/>
      </c>
      <c r="BT26" s="226" t="str">
        <f>IF(Udfyldningsark!$T43="","",
IF(BT$17=Udfyldningsark!$Q43,"s",
IF(BT$17=Udfyldningsark!$T43,"b",
IF(BT$17&lt;Udfyldningsark!$P43,"",
IF(Udfyldningsark!$T43&lt;Udfyldningsark!$Q43-10,IF(BT$17&lt;Udfyldningsark!$T43,"g",""),
IF(Udfyldningsark!$T43&lt;Udfyldningsark!$Q43,     IF(BT$17&lt;Udfyldningsark!$Q43-10,"g",     IF(BT$17&lt;Udfyldningsark!$T43,"gu",        "")),
IF(BT$17&lt;Udfyldningsark!$Q43, IF(BT$17&lt;Udfyldningsark!$Q43-10,"g","gu"),
IF(BT$17&lt;Udfyldningsark!$T43,"r",""
))))))))</f>
        <v/>
      </c>
      <c r="BU26" s="226" t="str">
        <f>IF(Udfyldningsark!$T43="","",
IF(BU$17=Udfyldningsark!$Q43,"s",
IF(BU$17=Udfyldningsark!$T43,"b",
IF(BU$17&lt;Udfyldningsark!$P43,"",
IF(Udfyldningsark!$T43&lt;Udfyldningsark!$Q43-10,IF(BU$17&lt;Udfyldningsark!$T43,"g",""),
IF(Udfyldningsark!$T43&lt;Udfyldningsark!$Q43,     IF(BU$17&lt;Udfyldningsark!$Q43-10,"g",     IF(BU$17&lt;Udfyldningsark!$T43,"gu",        "")),
IF(BU$17&lt;Udfyldningsark!$Q43, IF(BU$17&lt;Udfyldningsark!$Q43-10,"g","gu"),
IF(BU$17&lt;Udfyldningsark!$T43,"r",""
))))))))</f>
        <v/>
      </c>
      <c r="BV26" s="226" t="str">
        <f>IF(Udfyldningsark!$T43="","",
IF(BV$17=Udfyldningsark!$Q43,"s",
IF(BV$17=Udfyldningsark!$T43,"b",
IF(BV$17&lt;Udfyldningsark!$P43,"",
IF(Udfyldningsark!$T43&lt;Udfyldningsark!$Q43-10,IF(BV$17&lt;Udfyldningsark!$T43,"g",""),
IF(Udfyldningsark!$T43&lt;Udfyldningsark!$Q43,     IF(BV$17&lt;Udfyldningsark!$Q43-10,"g",     IF(BV$17&lt;Udfyldningsark!$T43,"gu",        "")),
IF(BV$17&lt;Udfyldningsark!$Q43, IF(BV$17&lt;Udfyldningsark!$Q43-10,"g","gu"),
IF(BV$17&lt;Udfyldningsark!$T43,"r",""
))))))))</f>
        <v/>
      </c>
      <c r="BW26" s="226" t="str">
        <f>IF(Udfyldningsark!$T43="","",
IF(BW$17=Udfyldningsark!$Q43,"s",
IF(BW$17=Udfyldningsark!$T43,"b",
IF(BW$17&lt;Udfyldningsark!$P43,"",
IF(Udfyldningsark!$T43&lt;Udfyldningsark!$Q43-10,IF(BW$17&lt;Udfyldningsark!$T43,"g",""),
IF(Udfyldningsark!$T43&lt;Udfyldningsark!$Q43,     IF(BW$17&lt;Udfyldningsark!$Q43-10,"g",     IF(BW$17&lt;Udfyldningsark!$T43,"gu",        "")),
IF(BW$17&lt;Udfyldningsark!$Q43, IF(BW$17&lt;Udfyldningsark!$Q43-10,"g","gu"),
IF(BW$17&lt;Udfyldningsark!$T43,"r",""
))))))))</f>
        <v/>
      </c>
      <c r="BX26" s="226" t="str">
        <f>IF(Udfyldningsark!$T43="","",
IF(BX$17=Udfyldningsark!$Q43,"s",
IF(BX$17=Udfyldningsark!$T43,"b",
IF(BX$17&lt;Udfyldningsark!$P43,"",
IF(Udfyldningsark!$T43&lt;Udfyldningsark!$Q43-10,IF(BX$17&lt;Udfyldningsark!$T43,"g",""),
IF(Udfyldningsark!$T43&lt;Udfyldningsark!$Q43,     IF(BX$17&lt;Udfyldningsark!$Q43-10,"g",     IF(BX$17&lt;Udfyldningsark!$T43,"gu",        "")),
IF(BX$17&lt;Udfyldningsark!$Q43, IF(BX$17&lt;Udfyldningsark!$Q43-10,"g","gu"),
IF(BX$17&lt;Udfyldningsark!$T43,"r",""
))))))))</f>
        <v/>
      </c>
      <c r="BY26" s="226" t="str">
        <f>IF(Udfyldningsark!$T43="","",
IF(BY$17=Udfyldningsark!$Q43,"s",
IF(BY$17=Udfyldningsark!$T43,"b",
IF(BY$17&lt;Udfyldningsark!$P43,"",
IF(Udfyldningsark!$T43&lt;Udfyldningsark!$Q43-10,IF(BY$17&lt;Udfyldningsark!$T43,"g",""),
IF(Udfyldningsark!$T43&lt;Udfyldningsark!$Q43,     IF(BY$17&lt;Udfyldningsark!$Q43-10,"g",     IF(BY$17&lt;Udfyldningsark!$T43,"gu",        "")),
IF(BY$17&lt;Udfyldningsark!$Q43, IF(BY$17&lt;Udfyldningsark!$Q43-10,"g","gu"),
IF(BY$17&lt;Udfyldningsark!$T43,"r",""
))))))))</f>
        <v/>
      </c>
      <c r="BZ26" s="226" t="str">
        <f>IF(Udfyldningsark!$T43="","",
IF(BZ$17=Udfyldningsark!$Q43,"s",
IF(BZ$17=Udfyldningsark!$T43,"b",
IF(BZ$17&lt;Udfyldningsark!$P43,"",
IF(Udfyldningsark!$T43&lt;Udfyldningsark!$Q43-10,IF(BZ$17&lt;Udfyldningsark!$T43,"g",""),
IF(Udfyldningsark!$T43&lt;Udfyldningsark!$Q43,     IF(BZ$17&lt;Udfyldningsark!$Q43-10,"g",     IF(BZ$17&lt;Udfyldningsark!$T43,"gu",        "")),
IF(BZ$17&lt;Udfyldningsark!$Q43, IF(BZ$17&lt;Udfyldningsark!$Q43-10,"g","gu"),
IF(BZ$17&lt;Udfyldningsark!$T43,"r",""
))))))))</f>
        <v/>
      </c>
      <c r="CA26" s="226" t="str">
        <f>IF(Udfyldningsark!$T43="","",
IF(CA$17=Udfyldningsark!$Q43,"s",
IF(CA$17=Udfyldningsark!$T43,"b",
IF(CA$17&lt;Udfyldningsark!$P43,"",
IF(Udfyldningsark!$T43&lt;Udfyldningsark!$Q43-10,IF(CA$17&lt;Udfyldningsark!$T43,"g",""),
IF(Udfyldningsark!$T43&lt;Udfyldningsark!$Q43,     IF(CA$17&lt;Udfyldningsark!$Q43-10,"g",     IF(CA$17&lt;Udfyldningsark!$T43,"gu",        "")),
IF(CA$17&lt;Udfyldningsark!$Q43, IF(CA$17&lt;Udfyldningsark!$Q43-10,"g","gu"),
IF(CA$17&lt;Udfyldningsark!$T43,"r",""
))))))))</f>
        <v/>
      </c>
      <c r="CB26" s="226" t="str">
        <f>IF(Udfyldningsark!$T43="","",
IF(CB$17=Udfyldningsark!$Q43,"s",
IF(CB$17=Udfyldningsark!$T43,"b",
IF(CB$17&lt;Udfyldningsark!$P43,"",
IF(Udfyldningsark!$T43&lt;Udfyldningsark!$Q43-10,IF(CB$17&lt;Udfyldningsark!$T43,"g",""),
IF(Udfyldningsark!$T43&lt;Udfyldningsark!$Q43,     IF(CB$17&lt;Udfyldningsark!$Q43-10,"g",     IF(CB$17&lt;Udfyldningsark!$T43,"gu",        "")),
IF(CB$17&lt;Udfyldningsark!$Q43, IF(CB$17&lt;Udfyldningsark!$Q43-10,"g","gu"),
IF(CB$17&lt;Udfyldningsark!$T43,"r",""
))))))))</f>
        <v/>
      </c>
      <c r="CC26" s="226" t="str">
        <f>IF(Udfyldningsark!$T43="","",
IF(CC$17=Udfyldningsark!$Q43,"s",
IF(CC$17=Udfyldningsark!$T43,"b",
IF(CC$17&lt;Udfyldningsark!$P43,"",
IF(Udfyldningsark!$T43&lt;Udfyldningsark!$Q43-10,IF(CC$17&lt;Udfyldningsark!$T43,"g",""),
IF(Udfyldningsark!$T43&lt;Udfyldningsark!$Q43,     IF(CC$17&lt;Udfyldningsark!$Q43-10,"g",     IF(CC$17&lt;Udfyldningsark!$T43,"gu",        "")),
IF(CC$17&lt;Udfyldningsark!$Q43, IF(CC$17&lt;Udfyldningsark!$Q43-10,"g","gu"),
IF(CC$17&lt;Udfyldningsark!$T43,"r",""
))))))))</f>
        <v/>
      </c>
      <c r="CD26" s="226" t="str">
        <f>IF(Udfyldningsark!$T43="","",
IF(CD$17=Udfyldningsark!$Q43,"s",
IF(CD$17=Udfyldningsark!$T43,"b",
IF(CD$17&lt;Udfyldningsark!$P43,"",
IF(Udfyldningsark!$T43&lt;Udfyldningsark!$Q43-10,IF(CD$17&lt;Udfyldningsark!$T43,"g",""),
IF(Udfyldningsark!$T43&lt;Udfyldningsark!$Q43,     IF(CD$17&lt;Udfyldningsark!$Q43-10,"g",     IF(CD$17&lt;Udfyldningsark!$T43,"gu",        "")),
IF(CD$17&lt;Udfyldningsark!$Q43, IF(CD$17&lt;Udfyldningsark!$Q43-10,"g","gu"),
IF(CD$17&lt;Udfyldningsark!$T43,"r",""
))))))))</f>
        <v/>
      </c>
      <c r="CE26" s="226" t="str">
        <f>IF(Udfyldningsark!$T43="","",
IF(CE$17=Udfyldningsark!$Q43,"s",
IF(CE$17=Udfyldningsark!$T43,"b",
IF(CE$17&lt;Udfyldningsark!$P43,"",
IF(Udfyldningsark!$T43&lt;Udfyldningsark!$Q43-10,IF(CE$17&lt;Udfyldningsark!$T43,"g",""),
IF(Udfyldningsark!$T43&lt;Udfyldningsark!$Q43,     IF(CE$17&lt;Udfyldningsark!$Q43-10,"g",     IF(CE$17&lt;Udfyldningsark!$T43,"gu",        "")),
IF(CE$17&lt;Udfyldningsark!$Q43, IF(CE$17&lt;Udfyldningsark!$Q43-10,"g","gu"),
IF(CE$17&lt;Udfyldningsark!$T43,"r",""
))))))))</f>
        <v/>
      </c>
      <c r="CF26" s="226" t="str">
        <f>IF(Udfyldningsark!$T43="","",
IF(CF$17=Udfyldningsark!$Q43,"s",
IF(CF$17=Udfyldningsark!$T43,"b",
IF(CF$17&lt;Udfyldningsark!$P43,"",
IF(Udfyldningsark!$T43&lt;Udfyldningsark!$Q43-10,IF(CF$17&lt;Udfyldningsark!$T43,"g",""),
IF(Udfyldningsark!$T43&lt;Udfyldningsark!$Q43,     IF(CF$17&lt;Udfyldningsark!$Q43-10,"g",     IF(CF$17&lt;Udfyldningsark!$T43,"gu",        "")),
IF(CF$17&lt;Udfyldningsark!$Q43, IF(CF$17&lt;Udfyldningsark!$Q43-10,"g","gu"),
IF(CF$17&lt;Udfyldningsark!$T43,"r",""
))))))))</f>
        <v/>
      </c>
      <c r="CG26" s="226" t="str">
        <f>IF(Udfyldningsark!$T43="","",
IF(CG$17=Udfyldningsark!$Q43,"s",
IF(CG$17=Udfyldningsark!$T43,"b",
IF(CG$17&lt;Udfyldningsark!$P43,"",
IF(Udfyldningsark!$T43&lt;Udfyldningsark!$Q43-10,IF(CG$17&lt;Udfyldningsark!$T43,"g",""),
IF(Udfyldningsark!$T43&lt;Udfyldningsark!$Q43,     IF(CG$17&lt;Udfyldningsark!$Q43-10,"g",     IF(CG$17&lt;Udfyldningsark!$T43,"gu",        "")),
IF(CG$17&lt;Udfyldningsark!$Q43, IF(CG$17&lt;Udfyldningsark!$Q43-10,"g","gu"),
IF(CG$17&lt;Udfyldningsark!$T43,"r",""
))))))))</f>
        <v/>
      </c>
      <c r="CH26" s="226" t="str">
        <f>IF(Udfyldningsark!$T43="","",
IF(CH$17=Udfyldningsark!$Q43,"s",
IF(CH$17=Udfyldningsark!$T43,"b",
IF(CH$17&lt;Udfyldningsark!$P43,"",
IF(Udfyldningsark!$T43&lt;Udfyldningsark!$Q43-10,IF(CH$17&lt;Udfyldningsark!$T43,"g",""),
IF(Udfyldningsark!$T43&lt;Udfyldningsark!$Q43,     IF(CH$17&lt;Udfyldningsark!$Q43-10,"g",     IF(CH$17&lt;Udfyldningsark!$T43,"gu",        "")),
IF(CH$17&lt;Udfyldningsark!$Q43, IF(CH$17&lt;Udfyldningsark!$Q43-10,"g","gu"),
IF(CH$17&lt;Udfyldningsark!$T43,"r",""
))))))))</f>
        <v/>
      </c>
      <c r="CI26" s="226" t="str">
        <f>IF(Udfyldningsark!$T43="","",
IF(CI$17=Udfyldningsark!$Q43,"s",
IF(CI$17=Udfyldningsark!$T43,"b",
IF(CI$17&lt;Udfyldningsark!$P43,"",
IF(Udfyldningsark!$T43&lt;Udfyldningsark!$Q43-10,IF(CI$17&lt;Udfyldningsark!$T43,"g",""),
IF(Udfyldningsark!$T43&lt;Udfyldningsark!$Q43,     IF(CI$17&lt;Udfyldningsark!$Q43-10,"g",     IF(CI$17&lt;Udfyldningsark!$T43,"gu",        "")),
IF(CI$17&lt;Udfyldningsark!$Q43, IF(CI$17&lt;Udfyldningsark!$Q43-10,"g","gu"),
IF(CI$17&lt;Udfyldningsark!$T43,"r",""
))))))))</f>
        <v/>
      </c>
      <c r="CJ26" s="226" t="str">
        <f>IF(Udfyldningsark!$T43="","",
IF(CJ$17=Udfyldningsark!$Q43,"s",
IF(CJ$17=Udfyldningsark!$T43,"b",
IF(CJ$17&lt;Udfyldningsark!$P43,"",
IF(Udfyldningsark!$T43&lt;Udfyldningsark!$Q43-10,IF(CJ$17&lt;Udfyldningsark!$T43,"g",""),
IF(Udfyldningsark!$T43&lt;Udfyldningsark!$Q43,     IF(CJ$17&lt;Udfyldningsark!$Q43-10,"g",     IF(CJ$17&lt;Udfyldningsark!$T43,"gu",        "")),
IF(CJ$17&lt;Udfyldningsark!$Q43, IF(CJ$17&lt;Udfyldningsark!$Q43-10,"g","gu"),
IF(CJ$17&lt;Udfyldningsark!$T43,"r",""
))))))))</f>
        <v/>
      </c>
      <c r="CK26" s="226" t="str">
        <f>IF(Udfyldningsark!$T43="","",
IF(CK$17=Udfyldningsark!$Q43,"s",
IF(CK$17=Udfyldningsark!$T43,"b",
IF(CK$17&lt;Udfyldningsark!$P43,"",
IF(Udfyldningsark!$T43&lt;Udfyldningsark!$Q43-10,IF(CK$17&lt;Udfyldningsark!$T43,"g",""),
IF(Udfyldningsark!$T43&lt;Udfyldningsark!$Q43,     IF(CK$17&lt;Udfyldningsark!$Q43-10,"g",     IF(CK$17&lt;Udfyldningsark!$T43,"gu",        "")),
IF(CK$17&lt;Udfyldningsark!$Q43, IF(CK$17&lt;Udfyldningsark!$Q43-10,"g","gu"),
IF(CK$17&lt;Udfyldningsark!$T43,"r",""
))))))))</f>
        <v/>
      </c>
      <c r="CL26" s="226" t="str">
        <f>IF(Udfyldningsark!$T43="","",
IF(CL$17=Udfyldningsark!$Q43,"s",
IF(CL$17=Udfyldningsark!$T43,"b",
IF(CL$17&lt;Udfyldningsark!$P43,"",
IF(Udfyldningsark!$T43&lt;Udfyldningsark!$Q43-10,IF(CL$17&lt;Udfyldningsark!$T43,"g",""),
IF(Udfyldningsark!$T43&lt;Udfyldningsark!$Q43,     IF(CL$17&lt;Udfyldningsark!$Q43-10,"g",     IF(CL$17&lt;Udfyldningsark!$T43,"gu",        "")),
IF(CL$17&lt;Udfyldningsark!$Q43, IF(CL$17&lt;Udfyldningsark!$Q43-10,"g","gu"),
IF(CL$17&lt;Udfyldningsark!$T43,"r",""
))))))))</f>
        <v/>
      </c>
      <c r="CM26" s="226" t="str">
        <f>IF(Udfyldningsark!$T43="","",
IF(CM$17=Udfyldningsark!$Q43,"s",
IF(CM$17=Udfyldningsark!$T43,"b",
IF(CM$17&lt;Udfyldningsark!$P43,"",
IF(Udfyldningsark!$T43&lt;Udfyldningsark!$Q43-10,IF(CM$17&lt;Udfyldningsark!$T43,"g",""),
IF(Udfyldningsark!$T43&lt;Udfyldningsark!$Q43,     IF(CM$17&lt;Udfyldningsark!$Q43-10,"g",     IF(CM$17&lt;Udfyldningsark!$T43,"gu",        "")),
IF(CM$17&lt;Udfyldningsark!$Q43, IF(CM$17&lt;Udfyldningsark!$Q43-10,"g","gu"),
IF(CM$17&lt;Udfyldningsark!$T43,"r",""
))))))))</f>
        <v/>
      </c>
      <c r="CN26" s="226" t="str">
        <f>IF(Udfyldningsark!$T43="","",
IF(CN$17=Udfyldningsark!$Q43,"s",
IF(CN$17=Udfyldningsark!$T43,"b",
IF(CN$17&lt;Udfyldningsark!$P43,"",
IF(Udfyldningsark!$T43&lt;Udfyldningsark!$Q43-10,IF(CN$17&lt;Udfyldningsark!$T43,"g",""),
IF(Udfyldningsark!$T43&lt;Udfyldningsark!$Q43,     IF(CN$17&lt;Udfyldningsark!$Q43-10,"g",     IF(CN$17&lt;Udfyldningsark!$T43,"gu",        "")),
IF(CN$17&lt;Udfyldningsark!$Q43, IF(CN$17&lt;Udfyldningsark!$Q43-10,"g","gu"),
IF(CN$17&lt;Udfyldningsark!$T43,"r",""
))))))))</f>
        <v/>
      </c>
      <c r="CO26" s="226" t="str">
        <f>IF(Udfyldningsark!$T43="","",
IF(CO$17=Udfyldningsark!$Q43,"s",
IF(CO$17=Udfyldningsark!$T43,"b",
IF(CO$17&lt;Udfyldningsark!$P43,"",
IF(Udfyldningsark!$T43&lt;Udfyldningsark!$Q43-10,IF(CO$17&lt;Udfyldningsark!$T43,"g",""),
IF(Udfyldningsark!$T43&lt;Udfyldningsark!$Q43,     IF(CO$17&lt;Udfyldningsark!$Q43-10,"g",     IF(CO$17&lt;Udfyldningsark!$T43,"gu",        "")),
IF(CO$17&lt;Udfyldningsark!$Q43, IF(CO$17&lt;Udfyldningsark!$Q43-10,"g","gu"),
IF(CO$17&lt;Udfyldningsark!$T43,"r",""
))))))))</f>
        <v/>
      </c>
      <c r="CP26" s="226" t="str">
        <f>IF(Udfyldningsark!$T43="","",
IF(CP$17=Udfyldningsark!$Q43,"s",
IF(CP$17=Udfyldningsark!$T43,"b",
IF(CP$17&lt;Udfyldningsark!$P43,"",
IF(Udfyldningsark!$T43&lt;Udfyldningsark!$Q43-10,IF(CP$17&lt;Udfyldningsark!$T43,"g",""),
IF(Udfyldningsark!$T43&lt;Udfyldningsark!$Q43,     IF(CP$17&lt;Udfyldningsark!$Q43-10,"g",     IF(CP$17&lt;Udfyldningsark!$T43,"gu",        "")),
IF(CP$17&lt;Udfyldningsark!$Q43, IF(CP$17&lt;Udfyldningsark!$Q43-10,"g","gu"),
IF(CP$17&lt;Udfyldningsark!$T43,"r",""
))))))))</f>
        <v/>
      </c>
      <c r="CQ26" s="226" t="str">
        <f>IF(Udfyldningsark!$T43="","",
IF(CQ$17=Udfyldningsark!$Q43,"s",
IF(CQ$17=Udfyldningsark!$T43,"b",
IF(CQ$17&lt;Udfyldningsark!$P43,"",
IF(Udfyldningsark!$T43&lt;Udfyldningsark!$Q43-10,IF(CQ$17&lt;Udfyldningsark!$T43,"g",""),
IF(Udfyldningsark!$T43&lt;Udfyldningsark!$Q43,     IF(CQ$17&lt;Udfyldningsark!$Q43-10,"g",     IF(CQ$17&lt;Udfyldningsark!$T43,"gu",        "")),
IF(CQ$17&lt;Udfyldningsark!$Q43, IF(CQ$17&lt;Udfyldningsark!$Q43-10,"g","gu"),
IF(CQ$17&lt;Udfyldningsark!$T43,"r",""
))))))))</f>
        <v/>
      </c>
      <c r="CR26" s="226" t="str">
        <f>IF(Udfyldningsark!$T43="","",
IF(CR$17=Udfyldningsark!$Q43,"s",
IF(CR$17=Udfyldningsark!$T43,"b",
IF(CR$17&lt;Udfyldningsark!$P43,"",
IF(Udfyldningsark!$T43&lt;Udfyldningsark!$Q43-10,IF(CR$17&lt;Udfyldningsark!$T43,"g",""),
IF(Udfyldningsark!$T43&lt;Udfyldningsark!$Q43,     IF(CR$17&lt;Udfyldningsark!$Q43-10,"g",     IF(CR$17&lt;Udfyldningsark!$T43,"gu",        "")),
IF(CR$17&lt;Udfyldningsark!$Q43, IF(CR$17&lt;Udfyldningsark!$Q43-10,"g","gu"),
IF(CR$17&lt;Udfyldningsark!$T43,"r",""
))))))))</f>
        <v/>
      </c>
      <c r="CS26" s="226" t="str">
        <f>IF(Udfyldningsark!$T43="","",
IF(CS$17=Udfyldningsark!$Q43,"s",
IF(CS$17=Udfyldningsark!$T43,"b",
IF(CS$17&lt;Udfyldningsark!$P43,"",
IF(Udfyldningsark!$T43&lt;Udfyldningsark!$Q43-10,IF(CS$17&lt;Udfyldningsark!$T43,"g",""),
IF(Udfyldningsark!$T43&lt;Udfyldningsark!$Q43,     IF(CS$17&lt;Udfyldningsark!$Q43-10,"g",     IF(CS$17&lt;Udfyldningsark!$T43,"gu",        "")),
IF(CS$17&lt;Udfyldningsark!$Q43, IF(CS$17&lt;Udfyldningsark!$Q43-10,"g","gu"),
IF(CS$17&lt;Udfyldningsark!$T43,"r",""
))))))))</f>
        <v/>
      </c>
      <c r="CT26" s="226" t="str">
        <f>IF(Udfyldningsark!$T43="","",
IF(CT$17=Udfyldningsark!$Q43,"s",
IF(CT$17=Udfyldningsark!$T43,"b",
IF(CT$17&lt;Udfyldningsark!$P43,"",
IF(Udfyldningsark!$T43&lt;Udfyldningsark!$Q43-10,IF(CT$17&lt;Udfyldningsark!$T43,"g",""),
IF(Udfyldningsark!$T43&lt;Udfyldningsark!$Q43,     IF(CT$17&lt;Udfyldningsark!$Q43-10,"g",     IF(CT$17&lt;Udfyldningsark!$T43,"gu",        "")),
IF(CT$17&lt;Udfyldningsark!$Q43, IF(CT$17&lt;Udfyldningsark!$Q43-10,"g","gu"),
IF(CT$17&lt;Udfyldningsark!$T43,"r",""
))))))))</f>
        <v/>
      </c>
      <c r="CU26" s="226" t="str">
        <f>IF(Udfyldningsark!$T43="","",
IF(CU$17=Udfyldningsark!$Q43,"s",
IF(CU$17=Udfyldningsark!$T43,"b",
IF(CU$17&lt;Udfyldningsark!$P43,"",
IF(Udfyldningsark!$T43&lt;Udfyldningsark!$Q43-10,IF(CU$17&lt;Udfyldningsark!$T43,"g",""),
IF(Udfyldningsark!$T43&lt;Udfyldningsark!$Q43,     IF(CU$17&lt;Udfyldningsark!$Q43-10,"g",     IF(CU$17&lt;Udfyldningsark!$T43,"gu",        "")),
IF(CU$17&lt;Udfyldningsark!$Q43, IF(CU$17&lt;Udfyldningsark!$Q43-10,"g","gu"),
IF(CU$17&lt;Udfyldningsark!$T43,"r",""
))))))))</f>
        <v/>
      </c>
      <c r="CV26" s="226" t="str">
        <f>IF(Udfyldningsark!$T43="","",
IF(CV$17=Udfyldningsark!$Q43,"s",
IF(CV$17=Udfyldningsark!$T43,"b",
IF(CV$17&lt;Udfyldningsark!$P43,"",
IF(Udfyldningsark!$T43&lt;Udfyldningsark!$Q43-10,IF(CV$17&lt;Udfyldningsark!$T43,"g",""),
IF(Udfyldningsark!$T43&lt;Udfyldningsark!$Q43,     IF(CV$17&lt;Udfyldningsark!$Q43-10,"g",     IF(CV$17&lt;Udfyldningsark!$T43,"gu",        "")),
IF(CV$17&lt;Udfyldningsark!$Q43, IF(CV$17&lt;Udfyldningsark!$Q43-10,"g","gu"),
IF(CV$17&lt;Udfyldningsark!$T43,"r",""
))))))))</f>
        <v/>
      </c>
      <c r="CW26" s="226" t="str">
        <f>IF(Udfyldningsark!$T43="","",
IF(CW$17=Udfyldningsark!$Q43,"s",
IF(CW$17=Udfyldningsark!$T43,"b",
IF(CW$17&lt;Udfyldningsark!$P43,"",
IF(Udfyldningsark!$T43&lt;Udfyldningsark!$Q43-10,IF(CW$17&lt;Udfyldningsark!$T43,"g",""),
IF(Udfyldningsark!$T43&lt;Udfyldningsark!$Q43,     IF(CW$17&lt;Udfyldningsark!$Q43-10,"g",     IF(CW$17&lt;Udfyldningsark!$T43,"gu",        "")),
IF(CW$17&lt;Udfyldningsark!$Q43, IF(CW$17&lt;Udfyldningsark!$Q43-10,"g","gu"),
IF(CW$17&lt;Udfyldningsark!$T43,"r",""
))))))))</f>
        <v/>
      </c>
      <c r="CX26" s="226" t="str">
        <f>IF(Udfyldningsark!$T43="","",
IF(CX$17=Udfyldningsark!$Q43,"s",
IF(CX$17=Udfyldningsark!$T43,"b",
IF(CX$17&lt;Udfyldningsark!$P43,"",
IF(Udfyldningsark!$T43&lt;Udfyldningsark!$Q43-10,IF(CX$17&lt;Udfyldningsark!$T43,"g",""),
IF(Udfyldningsark!$T43&lt;Udfyldningsark!$Q43,     IF(CX$17&lt;Udfyldningsark!$Q43-10,"g",     IF(CX$17&lt;Udfyldningsark!$T43,"gu",        "")),
IF(CX$17&lt;Udfyldningsark!$Q43, IF(CX$17&lt;Udfyldningsark!$Q43-10,"g","gu"),
IF(CX$17&lt;Udfyldningsark!$T43,"r",""
))))))))</f>
        <v/>
      </c>
      <c r="CY26" s="226" t="str">
        <f>IF(Udfyldningsark!$T43="","",
IF(CY$17=Udfyldningsark!$Q43,"s",
IF(CY$17=Udfyldningsark!$T43,"b",
IF(CY$17&lt;Udfyldningsark!$P43,"",
IF(Udfyldningsark!$T43&lt;Udfyldningsark!$Q43-10,IF(CY$17&lt;Udfyldningsark!$T43,"g",""),
IF(Udfyldningsark!$T43&lt;Udfyldningsark!$Q43,     IF(CY$17&lt;Udfyldningsark!$Q43-10,"g",     IF(CY$17&lt;Udfyldningsark!$T43,"gu",        "")),
IF(CY$17&lt;Udfyldningsark!$Q43, IF(CY$17&lt;Udfyldningsark!$Q43-10,"g","gu"),
IF(CY$17&lt;Udfyldningsark!$T43,"r",""
))))))))</f>
        <v/>
      </c>
      <c r="CZ26" s="226" t="str">
        <f>IF(Udfyldningsark!$T43="","",
IF(CZ$17=Udfyldningsark!$Q43,"s",
IF(CZ$17=Udfyldningsark!$T43,"b",
IF(CZ$17&lt;Udfyldningsark!$P43,"",
IF(Udfyldningsark!$T43&lt;Udfyldningsark!$Q43-10,IF(CZ$17&lt;Udfyldningsark!$T43,"g",""),
IF(Udfyldningsark!$T43&lt;Udfyldningsark!$Q43,     IF(CZ$17&lt;Udfyldningsark!$Q43-10,"g",     IF(CZ$17&lt;Udfyldningsark!$T43,"gu",        "")),
IF(CZ$17&lt;Udfyldningsark!$Q43, IF(CZ$17&lt;Udfyldningsark!$Q43-10,"g","gu"),
IF(CZ$17&lt;Udfyldningsark!$T43,"r",""
))))))))</f>
        <v/>
      </c>
      <c r="DA26" s="226" t="str">
        <f>IF(Udfyldningsark!$T43="","",
IF(DA$17=Udfyldningsark!$Q43,"s",
IF(DA$17=Udfyldningsark!$T43,"b",
IF(DA$17&lt;Udfyldningsark!$P43,"",
IF(Udfyldningsark!$T43&lt;Udfyldningsark!$Q43-10,IF(DA$17&lt;Udfyldningsark!$T43,"g",""),
IF(Udfyldningsark!$T43&lt;Udfyldningsark!$Q43,     IF(DA$17&lt;Udfyldningsark!$Q43-10,"g",     IF(DA$17&lt;Udfyldningsark!$T43,"gu",        "")),
IF(DA$17&lt;Udfyldningsark!$Q43, IF(DA$17&lt;Udfyldningsark!$Q43-10,"g","gu"),
IF(DA$17&lt;Udfyldningsark!$T43,"r",""
))))))))</f>
        <v/>
      </c>
      <c r="DB26" s="226" t="str">
        <f>IF(Udfyldningsark!$T43="","",
IF(DB$17=Udfyldningsark!$Q43,"s",
IF(DB$17=Udfyldningsark!$T43,"b",
IF(DB$17&lt;Udfyldningsark!$P43,"",
IF(Udfyldningsark!$T43&lt;Udfyldningsark!$Q43-10,IF(DB$17&lt;Udfyldningsark!$T43,"g",""),
IF(Udfyldningsark!$T43&lt;Udfyldningsark!$Q43,     IF(DB$17&lt;Udfyldningsark!$Q43-10,"g",     IF(DB$17&lt;Udfyldningsark!$T43,"gu",        "")),
IF(DB$17&lt;Udfyldningsark!$Q43, IF(DB$17&lt;Udfyldningsark!$Q43-10,"g","gu"),
IF(DB$17&lt;Udfyldningsark!$T43,"r",""
))))))))</f>
        <v/>
      </c>
      <c r="DC26" s="226" t="str">
        <f>IF(Udfyldningsark!$T43="","",
IF(DC$17=Udfyldningsark!$Q43,"s",
IF(DC$17=Udfyldningsark!$T43,"b",
IF(DC$17&lt;Udfyldningsark!$P43,"",
IF(Udfyldningsark!$T43&lt;Udfyldningsark!$Q43-10,IF(DC$17&lt;Udfyldningsark!$T43,"g",""),
IF(Udfyldningsark!$T43&lt;Udfyldningsark!$Q43,     IF(DC$17&lt;Udfyldningsark!$Q43-10,"g",     IF(DC$17&lt;Udfyldningsark!$T43,"gu",        "")),
IF(DC$17&lt;Udfyldningsark!$Q43, IF(DC$17&lt;Udfyldningsark!$Q43-10,"g","gu"),
IF(DC$17&lt;Udfyldningsark!$T43,"r",""
))))))))</f>
        <v/>
      </c>
      <c r="DD26" s="226" t="str">
        <f>IF(Udfyldningsark!$T43="","",
IF(DD$17=Udfyldningsark!$Q43,"s",
IF(DD$17=Udfyldningsark!$T43,"b",
IF(DD$17&lt;Udfyldningsark!$P43,"",
IF(Udfyldningsark!$T43&lt;Udfyldningsark!$Q43-10,IF(DD$17&lt;Udfyldningsark!$T43,"g",""),
IF(Udfyldningsark!$T43&lt;Udfyldningsark!$Q43,     IF(DD$17&lt;Udfyldningsark!$Q43-10,"g",     IF(DD$17&lt;Udfyldningsark!$T43,"gu",        "")),
IF(DD$17&lt;Udfyldningsark!$Q43, IF(DD$17&lt;Udfyldningsark!$Q43-10,"g","gu"),
IF(DD$17&lt;Udfyldningsark!$T43,"r",""
))))))))</f>
        <v/>
      </c>
      <c r="DE26" s="226" t="str">
        <f>IF(Udfyldningsark!$T43="","",
IF(DE$17=Udfyldningsark!$Q43,"s",
IF(DE$17=Udfyldningsark!$T43,"b",
IF(DE$17&lt;Udfyldningsark!$P43,"",
IF(Udfyldningsark!$T43&lt;Udfyldningsark!$Q43-10,IF(DE$17&lt;Udfyldningsark!$T43,"g",""),
IF(Udfyldningsark!$T43&lt;Udfyldningsark!$Q43,     IF(DE$17&lt;Udfyldningsark!$Q43-10,"g",     IF(DE$17&lt;Udfyldningsark!$T43,"gu",        "")),
IF(DE$17&lt;Udfyldningsark!$Q43, IF(DE$17&lt;Udfyldningsark!$Q43-10,"g","gu"),
IF(DE$17&lt;Udfyldningsark!$T43,"r",""
))))))))</f>
        <v/>
      </c>
      <c r="DF26" s="226" t="str">
        <f>IF(Udfyldningsark!$T43="","",
IF(DF$17=Udfyldningsark!$Q43,"s",
IF(DF$17=Udfyldningsark!$T43,"b",
IF(DF$17&lt;Udfyldningsark!$P43,"",
IF(Udfyldningsark!$T43&lt;Udfyldningsark!$Q43-10,IF(DF$17&lt;Udfyldningsark!$T43,"g",""),
IF(Udfyldningsark!$T43&lt;Udfyldningsark!$Q43,     IF(DF$17&lt;Udfyldningsark!$Q43-10,"g",     IF(DF$17&lt;Udfyldningsark!$T43,"gu",        "")),
IF(DF$17&lt;Udfyldningsark!$Q43, IF(DF$17&lt;Udfyldningsark!$Q43-10,"g","gu"),
IF(DF$17&lt;Udfyldningsark!$T43,"r",""
))))))))</f>
        <v/>
      </c>
      <c r="DG26" s="226" t="str">
        <f>IF(Udfyldningsark!$T43="","",
IF(DG$17=Udfyldningsark!$Q43,"s",
IF(DG$17=Udfyldningsark!$T43,"b",
IF(DG$17&lt;Udfyldningsark!$P43,"",
IF(Udfyldningsark!$T43&lt;Udfyldningsark!$Q43-10,IF(DG$17&lt;Udfyldningsark!$T43,"g",""),
IF(Udfyldningsark!$T43&lt;Udfyldningsark!$Q43,     IF(DG$17&lt;Udfyldningsark!$Q43-10,"g",     IF(DG$17&lt;Udfyldningsark!$T43,"gu",        "")),
IF(DG$17&lt;Udfyldningsark!$Q43, IF(DG$17&lt;Udfyldningsark!$Q43-10,"g","gu"),
IF(DG$17&lt;Udfyldningsark!$T43,"r",""
))))))))</f>
        <v/>
      </c>
      <c r="DH26" s="226" t="str">
        <f>IF(Udfyldningsark!$T43="","",
IF(DH$17=Udfyldningsark!$Q43,"s",
IF(DH$17=Udfyldningsark!$T43,"b",
IF(DH$17&lt;Udfyldningsark!$P43,"",
IF(Udfyldningsark!$T43&lt;Udfyldningsark!$Q43-10,IF(DH$17&lt;Udfyldningsark!$T43,"g",""),
IF(Udfyldningsark!$T43&lt;Udfyldningsark!$Q43,     IF(DH$17&lt;Udfyldningsark!$Q43-10,"g",     IF(DH$17&lt;Udfyldningsark!$T43,"gu",        "")),
IF(DH$17&lt;Udfyldningsark!$Q43, IF(DH$17&lt;Udfyldningsark!$Q43-10,"g","gu"),
IF(DH$17&lt;Udfyldningsark!$T43,"r",""
))))))))</f>
        <v/>
      </c>
      <c r="DI26" s="226" t="str">
        <f>IF(Udfyldningsark!$T43="","",
IF(DI$17=Udfyldningsark!$Q43,"s",
IF(DI$17=Udfyldningsark!$T43,"b",
IF(DI$17&lt;Udfyldningsark!$P43,"",
IF(Udfyldningsark!$T43&lt;Udfyldningsark!$Q43-10,IF(DI$17&lt;Udfyldningsark!$T43,"g",""),
IF(Udfyldningsark!$T43&lt;Udfyldningsark!$Q43,     IF(DI$17&lt;Udfyldningsark!$Q43-10,"g",     IF(DI$17&lt;Udfyldningsark!$T43,"gu",        "")),
IF(DI$17&lt;Udfyldningsark!$Q43, IF(DI$17&lt;Udfyldningsark!$Q43-10,"g","gu"),
IF(DI$17&lt;Udfyldningsark!$T43,"r",""
))))))))</f>
        <v/>
      </c>
      <c r="DJ26" s="226" t="str">
        <f>IF(Udfyldningsark!$T43="","",
IF(DJ$17=Udfyldningsark!$Q43,"s",
IF(DJ$17=Udfyldningsark!$T43,"b",
IF(DJ$17&lt;Udfyldningsark!$P43,"",
IF(Udfyldningsark!$T43&lt;Udfyldningsark!$Q43-10,IF(DJ$17&lt;Udfyldningsark!$T43,"g",""),
IF(Udfyldningsark!$T43&lt;Udfyldningsark!$Q43,     IF(DJ$17&lt;Udfyldningsark!$Q43-10,"g",     IF(DJ$17&lt;Udfyldningsark!$T43,"gu",        "")),
IF(DJ$17&lt;Udfyldningsark!$Q43, IF(DJ$17&lt;Udfyldningsark!$Q43-10,"g","gu"),
IF(DJ$17&lt;Udfyldningsark!$T43,"r",""
))))))))</f>
        <v/>
      </c>
      <c r="DK26" s="226" t="str">
        <f>IF(Udfyldningsark!$T43="","",
IF(DK$17=Udfyldningsark!$Q43,"s",
IF(DK$17=Udfyldningsark!$T43,"b",
IF(DK$17&lt;Udfyldningsark!$P43,"",
IF(Udfyldningsark!$T43&lt;Udfyldningsark!$Q43-10,IF(DK$17&lt;Udfyldningsark!$T43,"g",""),
IF(Udfyldningsark!$T43&lt;Udfyldningsark!$Q43,     IF(DK$17&lt;Udfyldningsark!$Q43-10,"g",     IF(DK$17&lt;Udfyldningsark!$T43,"gu",        "")),
IF(DK$17&lt;Udfyldningsark!$Q43, IF(DK$17&lt;Udfyldningsark!$Q43-10,"g","gu"),
IF(DK$17&lt;Udfyldningsark!$T43,"r",""
))))))))</f>
        <v/>
      </c>
      <c r="DL26" s="13"/>
      <c r="DM26" s="13"/>
    </row>
    <row r="27" spans="1:117" s="2" customFormat="1" ht="8.4499999999999993" customHeight="1" x14ac:dyDescent="0.2">
      <c r="A27" s="29"/>
      <c r="B27" s="56" t="str">
        <f>IF(Udfyldningsark!C44=1,Udfyldningsark!E44,"")</f>
        <v/>
      </c>
      <c r="C27" s="405" t="str">
        <f>IF(Udfyldningsark!I44="","",IF(Udfyldningsark!I44&gt;=1,Udfyldningsark!I44))</f>
        <v/>
      </c>
      <c r="D27" s="406"/>
      <c r="E27" s="407"/>
      <c r="F27" s="48"/>
      <c r="G27" s="276" t="str">
        <f>IF(Udfyldningsark!L44="","",IF(Udfyldningsark!L44&gt;=1,Udfyldningsark!L44))</f>
        <v/>
      </c>
      <c r="H27" s="48"/>
      <c r="I27" s="87" t="str">
        <f>IF(Udfyldningsark!P44="","",IF(Udfyldningsark!P44&gt;=1,Udfyldningsark!P44))</f>
        <v/>
      </c>
      <c r="J27" s="49"/>
      <c r="K27" s="88" t="str">
        <f>IF(Udfyldningsark!G44="","",IF(Udfyldningsark!G44=Data!$T$7,Data!$U$7,IF(Udfyldningsark!G44=Data!$T$8,Data!$U$8,IF(Udfyldningsark!G44=Data!$T$9,Data!$U$9,IF(Udfyldningsark!G44=Data!$T$10,Data!$U$10,IF(Udfyldningsark!G44=Data!$T$11,Data!$U$11,IF(Udfyldningsark!G44=Data!$T$12,Data!$U$12,IF(Udfyldningsark!G44=Data!$T$13,Data!$U$13,IF(Udfyldningsark!G44=Data!$T$14,Data!$U$14,IF(Udfyldningsark!G44=Data!$T$15,Data!$U$15,IF(Udfyldningsark!G44=Data!$T$16,Data!$U$16,IF(Udfyldningsark!G44=Data!$T$17,Data!$U$17,IF(Udfyldningsark!G44=Data!$T$18,Data!$U$18,IF(Udfyldningsark!G44=Data!$T$19,Data!$U$19,IF(Udfyldningsark!G44=Data!$T$20,Data!$U$20,IF(Udfyldningsark!G44=Data!$T$21,Data!$U$21,IF(Udfyldningsark!G44=Data!$T$22,Data!$U$22,IF(Udfyldningsark!G44=Data!$T$23,Data!$U$23,IF(Udfyldningsark!G44=Data!$T$24,Data!$U$24,IF(Udfyldningsark!G44=Data!$T$25,Data!$U$25,IF(Udfyldningsark!G44=Data!$T$26,Data!$U$26,IF(Udfyldningsark!G44=Data!$T$27,Data!$U$27))))))))))))))))))))))</f>
        <v/>
      </c>
      <c r="L27" s="49"/>
      <c r="M27" s="89" t="str">
        <f>IF(Udfyldningsark!G44="","",IF(Udfyldningsark!G44=Data!$T$7,Data!$V$7,IF(Udfyldningsark!G44=Data!$T$8,Data!$V$8,IF(Udfyldningsark!G44=Data!$T$9,Data!$V$9,IF(Udfyldningsark!G44=Data!$T$10,Data!$V$10,IF(Udfyldningsark!G44=Data!$T$11,Data!$V$11,IF(Udfyldningsark!G44=Data!$T$12,Data!$V$12,IF(Udfyldningsark!G44=Data!$T$13,Data!$V$13,IF(Udfyldningsark!G44=Data!$T$14,Data!$V$14,IF(Udfyldningsark!G44=Data!$T$15,Data!$V$15,IF(Udfyldningsark!G44=Data!$T$16,Data!$V$16,IF(Udfyldningsark!G44=Data!$T$17,Data!$V$17,IF(Udfyldningsark!G44=Data!$T$18,Data!$V$18,IF(Udfyldningsark!G44=Data!$T$19,Data!$V$19,IF(Udfyldningsark!G44=Data!$T$20,Data!$V$20,IF(Udfyldningsark!G44=Data!$T$21,Data!$V$21,IF(Udfyldningsark!G44=Data!$T$22,Data!$V$22,IF(Udfyldningsark!G44=Data!$T$23,Data!$V$23,IF(Udfyldningsark!G44=Data!$T$24,Data!$V$24,IF(Udfyldningsark!G44=Data!$T$25,Data!$V$25,IF(Udfyldningsark!G44=Data!$T$26,Data!$V$26,IF(Udfyldningsark!G44=Data!$T$27,Data!$V$27,))))))))))))))))))))))</f>
        <v/>
      </c>
      <c r="N27" s="20"/>
      <c r="O27" s="226" t="str">
        <f>IF(Udfyldningsark!$T44="","",
IF(O$17=Udfyldningsark!$Q44,"s",
IF(O$17=Udfyldningsark!$T44,"b",
IF(O$17&lt;Udfyldningsark!$P44,"",
IF(Udfyldningsark!$T44&lt;Udfyldningsark!$Q44-10,IF(O$17&lt;Udfyldningsark!$T44,"g",""),
IF(Udfyldningsark!$T44&lt;Udfyldningsark!$Q44,     IF(O$17&lt;Udfyldningsark!$Q44-10,"g",     IF(O$17&lt;Udfyldningsark!$T44,"gu",        "")),
IF(O$17&lt;Udfyldningsark!$Q44, IF(O$17&lt;Udfyldningsark!$Q44-10,"g","gu"),
IF(O$17&lt;Udfyldningsark!$T44,"r",""
))))))))</f>
        <v/>
      </c>
      <c r="P27" s="226" t="str">
        <f>IF(Udfyldningsark!$T44="","",
IF(P$17=Udfyldningsark!$Q44,"s",
IF(P$17=Udfyldningsark!$T44,"b",
IF(P$17&lt;Udfyldningsark!$P44,"",
IF(Udfyldningsark!$T44&lt;Udfyldningsark!$Q44-10,IF(P$17&lt;Udfyldningsark!$T44,"g",""),
IF(Udfyldningsark!$T44&lt;Udfyldningsark!$Q44,     IF(P$17&lt;Udfyldningsark!$Q44-10,"g",     IF(P$17&lt;Udfyldningsark!$T44,"gu",        "")),
IF(P$17&lt;Udfyldningsark!$Q44, IF(P$17&lt;Udfyldningsark!$Q44-10,"g","gu"),
IF(P$17&lt;Udfyldningsark!$T44,"r",""
))))))))</f>
        <v/>
      </c>
      <c r="Q27" s="226" t="str">
        <f>IF(Udfyldningsark!$T44="","",
IF(Q$17=Udfyldningsark!$Q44,"s",
IF(Q$17=Udfyldningsark!$T44,"b",
IF(Q$17&lt;Udfyldningsark!$P44,"",
IF(Udfyldningsark!$T44&lt;Udfyldningsark!$Q44-10,IF(Q$17&lt;Udfyldningsark!$T44,"g",""),
IF(Udfyldningsark!$T44&lt;Udfyldningsark!$Q44,     IF(Q$17&lt;Udfyldningsark!$Q44-10,"g",     IF(Q$17&lt;Udfyldningsark!$T44,"gu",        "")),
IF(Q$17&lt;Udfyldningsark!$Q44, IF(Q$17&lt;Udfyldningsark!$Q44-10,"g","gu"),
IF(Q$17&lt;Udfyldningsark!$T44,"r",""
))))))))</f>
        <v/>
      </c>
      <c r="R27" s="226" t="str">
        <f>IF(Udfyldningsark!$T44="","",
IF(R$17=Udfyldningsark!$Q44,"s",
IF(R$17=Udfyldningsark!$T44,"b",
IF(R$17&lt;Udfyldningsark!$P44,"",
IF(Udfyldningsark!$T44&lt;Udfyldningsark!$Q44-10,IF(R$17&lt;Udfyldningsark!$T44,"g",""),
IF(Udfyldningsark!$T44&lt;Udfyldningsark!$Q44,     IF(R$17&lt;Udfyldningsark!$Q44-10,"g",     IF(R$17&lt;Udfyldningsark!$T44,"gu",        "")),
IF(R$17&lt;Udfyldningsark!$Q44, IF(R$17&lt;Udfyldningsark!$Q44-10,"g","gu"),
IF(R$17&lt;Udfyldningsark!$T44,"r",""
))))))))</f>
        <v/>
      </c>
      <c r="S27" s="226" t="str">
        <f>IF(Udfyldningsark!$T44="","",
IF(S$17=Udfyldningsark!$Q44,"s",
IF(S$17=Udfyldningsark!$T44,"b",
IF(S$17&lt;Udfyldningsark!$P44,"",
IF(Udfyldningsark!$T44&lt;Udfyldningsark!$Q44-10,IF(S$17&lt;Udfyldningsark!$T44,"g",""),
IF(Udfyldningsark!$T44&lt;Udfyldningsark!$Q44,     IF(S$17&lt;Udfyldningsark!$Q44-10,"g",     IF(S$17&lt;Udfyldningsark!$T44,"gu",        "")),
IF(S$17&lt;Udfyldningsark!$Q44, IF(S$17&lt;Udfyldningsark!$Q44-10,"g","gu"),
IF(S$17&lt;Udfyldningsark!$T44,"r",""
))))))))</f>
        <v/>
      </c>
      <c r="T27" s="226" t="str">
        <f>IF(Udfyldningsark!$T44="","",
IF(T$17=Udfyldningsark!$Q44,"s",
IF(T$17=Udfyldningsark!$T44,"b",
IF(T$17&lt;Udfyldningsark!$P44,"",
IF(Udfyldningsark!$T44&lt;Udfyldningsark!$Q44-10,IF(T$17&lt;Udfyldningsark!$T44,"g",""),
IF(Udfyldningsark!$T44&lt;Udfyldningsark!$Q44,     IF(T$17&lt;Udfyldningsark!$Q44-10,"g",     IF(T$17&lt;Udfyldningsark!$T44,"gu",        "")),
IF(T$17&lt;Udfyldningsark!$Q44, IF(T$17&lt;Udfyldningsark!$Q44-10,"g","gu"),
IF(T$17&lt;Udfyldningsark!$T44,"r",""
))))))))</f>
        <v/>
      </c>
      <c r="U27" s="226" t="str">
        <f>IF(Udfyldningsark!$T44="","",
IF(U$17=Udfyldningsark!$Q44,"s",
IF(U$17=Udfyldningsark!$T44,"b",
IF(U$17&lt;Udfyldningsark!$P44,"",
IF(Udfyldningsark!$T44&lt;Udfyldningsark!$Q44-10,IF(U$17&lt;Udfyldningsark!$T44,"g",""),
IF(Udfyldningsark!$T44&lt;Udfyldningsark!$Q44,     IF(U$17&lt;Udfyldningsark!$Q44-10,"g",     IF(U$17&lt;Udfyldningsark!$T44,"gu",        "")),
IF(U$17&lt;Udfyldningsark!$Q44, IF(U$17&lt;Udfyldningsark!$Q44-10,"g","gu"),
IF(U$17&lt;Udfyldningsark!$T44,"r",""
))))))))</f>
        <v/>
      </c>
      <c r="V27" s="226" t="str">
        <f>IF(Udfyldningsark!$T44="","",
IF(V$17=Udfyldningsark!$Q44,"s",
IF(V$17=Udfyldningsark!$T44,"b",
IF(V$17&lt;Udfyldningsark!$P44,"",
IF(Udfyldningsark!$T44&lt;Udfyldningsark!$Q44-10,IF(V$17&lt;Udfyldningsark!$T44,"g",""),
IF(Udfyldningsark!$T44&lt;Udfyldningsark!$Q44,     IF(V$17&lt;Udfyldningsark!$Q44-10,"g",     IF(V$17&lt;Udfyldningsark!$T44,"gu",        "")),
IF(V$17&lt;Udfyldningsark!$Q44, IF(V$17&lt;Udfyldningsark!$Q44-10,"g","gu"),
IF(V$17&lt;Udfyldningsark!$T44,"r",""
))))))))</f>
        <v/>
      </c>
      <c r="W27" s="226" t="str">
        <f>IF(Udfyldningsark!$T44="","",
IF(W$17=Udfyldningsark!$Q44,"s",
IF(W$17=Udfyldningsark!$T44,"b",
IF(W$17&lt;Udfyldningsark!$P44,"",
IF(Udfyldningsark!$T44&lt;Udfyldningsark!$Q44-10,IF(W$17&lt;Udfyldningsark!$T44,"g",""),
IF(Udfyldningsark!$T44&lt;Udfyldningsark!$Q44,     IF(W$17&lt;Udfyldningsark!$Q44-10,"g",     IF(W$17&lt;Udfyldningsark!$T44,"gu",        "")),
IF(W$17&lt;Udfyldningsark!$Q44, IF(W$17&lt;Udfyldningsark!$Q44-10,"g","gu"),
IF(W$17&lt;Udfyldningsark!$T44,"r",""
))))))))</f>
        <v/>
      </c>
      <c r="X27" s="226" t="str">
        <f>IF(Udfyldningsark!$T44="","",
IF(X$17=Udfyldningsark!$Q44,"s",
IF(X$17=Udfyldningsark!$T44,"b",
IF(X$17&lt;Udfyldningsark!$P44,"",
IF(Udfyldningsark!$T44&lt;Udfyldningsark!$Q44-10,IF(X$17&lt;Udfyldningsark!$T44,"g",""),
IF(Udfyldningsark!$T44&lt;Udfyldningsark!$Q44,     IF(X$17&lt;Udfyldningsark!$Q44-10,"g",     IF(X$17&lt;Udfyldningsark!$T44,"gu",        "")),
IF(X$17&lt;Udfyldningsark!$Q44, IF(X$17&lt;Udfyldningsark!$Q44-10,"g","gu"),
IF(X$17&lt;Udfyldningsark!$T44,"r",""
))))))))</f>
        <v/>
      </c>
      <c r="Y27" s="226" t="str">
        <f>IF(Udfyldningsark!$T44="","",
IF(Y$17=Udfyldningsark!$Q44,"s",
IF(Y$17=Udfyldningsark!$T44,"b",
IF(Y$17&lt;Udfyldningsark!$P44,"",
IF(Udfyldningsark!$T44&lt;Udfyldningsark!$Q44-10,IF(Y$17&lt;Udfyldningsark!$T44,"g",""),
IF(Udfyldningsark!$T44&lt;Udfyldningsark!$Q44,     IF(Y$17&lt;Udfyldningsark!$Q44-10,"g",     IF(Y$17&lt;Udfyldningsark!$T44,"gu",        "")),
IF(Y$17&lt;Udfyldningsark!$Q44, IF(Y$17&lt;Udfyldningsark!$Q44-10,"g","gu"),
IF(Y$17&lt;Udfyldningsark!$T44,"r",""
))))))))</f>
        <v/>
      </c>
      <c r="Z27" s="226" t="str">
        <f>IF(Udfyldningsark!$T44="","",
IF(Z$17=Udfyldningsark!$Q44,"s",
IF(Z$17=Udfyldningsark!$T44,"b",
IF(Z$17&lt;Udfyldningsark!$P44,"",
IF(Udfyldningsark!$T44&lt;Udfyldningsark!$Q44-10,IF(Z$17&lt;Udfyldningsark!$T44,"g",""),
IF(Udfyldningsark!$T44&lt;Udfyldningsark!$Q44,     IF(Z$17&lt;Udfyldningsark!$Q44-10,"g",     IF(Z$17&lt;Udfyldningsark!$T44,"gu",        "")),
IF(Z$17&lt;Udfyldningsark!$Q44, IF(Z$17&lt;Udfyldningsark!$Q44-10,"g","gu"),
IF(Z$17&lt;Udfyldningsark!$T44,"r",""
))))))))</f>
        <v/>
      </c>
      <c r="AA27" s="226" t="str">
        <f>IF(Udfyldningsark!$T44="","",
IF(AA$17=Udfyldningsark!$Q44,"s",
IF(AA$17=Udfyldningsark!$T44,"b",
IF(AA$17&lt;Udfyldningsark!$P44,"",
IF(Udfyldningsark!$T44&lt;Udfyldningsark!$Q44-10,IF(AA$17&lt;Udfyldningsark!$T44,"g",""),
IF(Udfyldningsark!$T44&lt;Udfyldningsark!$Q44,     IF(AA$17&lt;Udfyldningsark!$Q44-10,"g",     IF(AA$17&lt;Udfyldningsark!$T44,"gu",        "")),
IF(AA$17&lt;Udfyldningsark!$Q44, IF(AA$17&lt;Udfyldningsark!$Q44-10,"g","gu"),
IF(AA$17&lt;Udfyldningsark!$T44,"r",""
))))))))</f>
        <v/>
      </c>
      <c r="AB27" s="226" t="str">
        <f>IF(Udfyldningsark!$T44="","",
IF(AB$17=Udfyldningsark!$Q44,"s",
IF(AB$17=Udfyldningsark!$T44,"b",
IF(AB$17&lt;Udfyldningsark!$P44,"",
IF(Udfyldningsark!$T44&lt;Udfyldningsark!$Q44-10,IF(AB$17&lt;Udfyldningsark!$T44,"g",""),
IF(Udfyldningsark!$T44&lt;Udfyldningsark!$Q44,     IF(AB$17&lt;Udfyldningsark!$Q44-10,"g",     IF(AB$17&lt;Udfyldningsark!$T44,"gu",        "")),
IF(AB$17&lt;Udfyldningsark!$Q44, IF(AB$17&lt;Udfyldningsark!$Q44-10,"g","gu"),
IF(AB$17&lt;Udfyldningsark!$T44,"r",""
))))))))</f>
        <v/>
      </c>
      <c r="AC27" s="226" t="str">
        <f>IF(Udfyldningsark!$T44="","",
IF(AC$17=Udfyldningsark!$Q44,"s",
IF(AC$17=Udfyldningsark!$T44,"b",
IF(AC$17&lt;Udfyldningsark!$P44,"",
IF(Udfyldningsark!$T44&lt;Udfyldningsark!$Q44-10,IF(AC$17&lt;Udfyldningsark!$T44,"g",""),
IF(Udfyldningsark!$T44&lt;Udfyldningsark!$Q44,     IF(AC$17&lt;Udfyldningsark!$Q44-10,"g",     IF(AC$17&lt;Udfyldningsark!$T44,"gu",        "")),
IF(AC$17&lt;Udfyldningsark!$Q44, IF(AC$17&lt;Udfyldningsark!$Q44-10,"g","gu"),
IF(AC$17&lt;Udfyldningsark!$T44,"r",""
))))))))</f>
        <v/>
      </c>
      <c r="AD27" s="226" t="str">
        <f>IF(Udfyldningsark!$T44="","",
IF(AD$17=Udfyldningsark!$Q44,"s",
IF(AD$17=Udfyldningsark!$T44,"b",
IF(AD$17&lt;Udfyldningsark!$P44,"",
IF(Udfyldningsark!$T44&lt;Udfyldningsark!$Q44-10,IF(AD$17&lt;Udfyldningsark!$T44,"g",""),
IF(Udfyldningsark!$T44&lt;Udfyldningsark!$Q44,     IF(AD$17&lt;Udfyldningsark!$Q44-10,"g",     IF(AD$17&lt;Udfyldningsark!$T44,"gu",        "")),
IF(AD$17&lt;Udfyldningsark!$Q44, IF(AD$17&lt;Udfyldningsark!$Q44-10,"g","gu"),
IF(AD$17&lt;Udfyldningsark!$T44,"r",""
))))))))</f>
        <v/>
      </c>
      <c r="AE27" s="226" t="str">
        <f>IF(Udfyldningsark!$T44="","",
IF(AE$17=Udfyldningsark!$Q44,"s",
IF(AE$17=Udfyldningsark!$T44,"b",
IF(AE$17&lt;Udfyldningsark!$P44,"",
IF(Udfyldningsark!$T44&lt;Udfyldningsark!$Q44-10,IF(AE$17&lt;Udfyldningsark!$T44,"g",""),
IF(Udfyldningsark!$T44&lt;Udfyldningsark!$Q44,     IF(AE$17&lt;Udfyldningsark!$Q44-10,"g",     IF(AE$17&lt;Udfyldningsark!$T44,"gu",        "")),
IF(AE$17&lt;Udfyldningsark!$Q44, IF(AE$17&lt;Udfyldningsark!$Q44-10,"g","gu"),
IF(AE$17&lt;Udfyldningsark!$T44,"r",""
))))))))</f>
        <v/>
      </c>
      <c r="AF27" s="226" t="str">
        <f>IF(Udfyldningsark!$T44="","",
IF(AF$17=Udfyldningsark!$Q44,"s",
IF(AF$17=Udfyldningsark!$T44,"b",
IF(AF$17&lt;Udfyldningsark!$P44,"",
IF(Udfyldningsark!$T44&lt;Udfyldningsark!$Q44-10,IF(AF$17&lt;Udfyldningsark!$T44,"g",""),
IF(Udfyldningsark!$T44&lt;Udfyldningsark!$Q44,     IF(AF$17&lt;Udfyldningsark!$Q44-10,"g",     IF(AF$17&lt;Udfyldningsark!$T44,"gu",        "")),
IF(AF$17&lt;Udfyldningsark!$Q44, IF(AF$17&lt;Udfyldningsark!$Q44-10,"g","gu"),
IF(AF$17&lt;Udfyldningsark!$T44,"r",""
))))))))</f>
        <v/>
      </c>
      <c r="AG27" s="226" t="str">
        <f>IF(Udfyldningsark!$T44="","",
IF(AG$17=Udfyldningsark!$Q44,"s",
IF(AG$17=Udfyldningsark!$T44,"b",
IF(AG$17&lt;Udfyldningsark!$P44,"",
IF(Udfyldningsark!$T44&lt;Udfyldningsark!$Q44-10,IF(AG$17&lt;Udfyldningsark!$T44,"g",""),
IF(Udfyldningsark!$T44&lt;Udfyldningsark!$Q44,     IF(AG$17&lt;Udfyldningsark!$Q44-10,"g",     IF(AG$17&lt;Udfyldningsark!$T44,"gu",        "")),
IF(AG$17&lt;Udfyldningsark!$Q44, IF(AG$17&lt;Udfyldningsark!$Q44-10,"g","gu"),
IF(AG$17&lt;Udfyldningsark!$T44,"r",""
))))))))</f>
        <v/>
      </c>
      <c r="AH27" s="226" t="str">
        <f>IF(Udfyldningsark!$T44="","",
IF(AH$17=Udfyldningsark!$Q44,"s",
IF(AH$17=Udfyldningsark!$T44,"b",
IF(AH$17&lt;Udfyldningsark!$P44,"",
IF(Udfyldningsark!$T44&lt;Udfyldningsark!$Q44-10,IF(AH$17&lt;Udfyldningsark!$T44,"g",""),
IF(Udfyldningsark!$T44&lt;Udfyldningsark!$Q44,     IF(AH$17&lt;Udfyldningsark!$Q44-10,"g",     IF(AH$17&lt;Udfyldningsark!$T44,"gu",        "")),
IF(AH$17&lt;Udfyldningsark!$Q44, IF(AH$17&lt;Udfyldningsark!$Q44-10,"g","gu"),
IF(AH$17&lt;Udfyldningsark!$T44,"r",""
))))))))</f>
        <v/>
      </c>
      <c r="AI27" s="226" t="str">
        <f>IF(Udfyldningsark!$T44="","",
IF(AI$17=Udfyldningsark!$Q44,"s",
IF(AI$17=Udfyldningsark!$T44,"b",
IF(AI$17&lt;Udfyldningsark!$P44,"",
IF(Udfyldningsark!$T44&lt;Udfyldningsark!$Q44-10,IF(AI$17&lt;Udfyldningsark!$T44,"g",""),
IF(Udfyldningsark!$T44&lt;Udfyldningsark!$Q44,     IF(AI$17&lt;Udfyldningsark!$Q44-10,"g",     IF(AI$17&lt;Udfyldningsark!$T44,"gu",        "")),
IF(AI$17&lt;Udfyldningsark!$Q44, IF(AI$17&lt;Udfyldningsark!$Q44-10,"g","gu"),
IF(AI$17&lt;Udfyldningsark!$T44,"r",""
))))))))</f>
        <v/>
      </c>
      <c r="AJ27" s="226" t="str">
        <f>IF(Udfyldningsark!$T44="","",
IF(AJ$17=Udfyldningsark!$Q44,"s",
IF(AJ$17=Udfyldningsark!$T44,"b",
IF(AJ$17&lt;Udfyldningsark!$P44,"",
IF(Udfyldningsark!$T44&lt;Udfyldningsark!$Q44-10,IF(AJ$17&lt;Udfyldningsark!$T44,"g",""),
IF(Udfyldningsark!$T44&lt;Udfyldningsark!$Q44,     IF(AJ$17&lt;Udfyldningsark!$Q44-10,"g",     IF(AJ$17&lt;Udfyldningsark!$T44,"gu",        "")),
IF(AJ$17&lt;Udfyldningsark!$Q44, IF(AJ$17&lt;Udfyldningsark!$Q44-10,"g","gu"),
IF(AJ$17&lt;Udfyldningsark!$T44,"r",""
))))))))</f>
        <v/>
      </c>
      <c r="AK27" s="226" t="str">
        <f>IF(Udfyldningsark!$T44="","",
IF(AK$17=Udfyldningsark!$Q44,"s",
IF(AK$17=Udfyldningsark!$T44,"b",
IF(AK$17&lt;Udfyldningsark!$P44,"",
IF(Udfyldningsark!$T44&lt;Udfyldningsark!$Q44-10,IF(AK$17&lt;Udfyldningsark!$T44,"g",""),
IF(Udfyldningsark!$T44&lt;Udfyldningsark!$Q44,     IF(AK$17&lt;Udfyldningsark!$Q44-10,"g",     IF(AK$17&lt;Udfyldningsark!$T44,"gu",        "")),
IF(AK$17&lt;Udfyldningsark!$Q44, IF(AK$17&lt;Udfyldningsark!$Q44-10,"g","gu"),
IF(AK$17&lt;Udfyldningsark!$T44,"r",""
))))))))</f>
        <v/>
      </c>
      <c r="AL27" s="226" t="str">
        <f>IF(Udfyldningsark!$T44="","",
IF(AL$17=Udfyldningsark!$Q44,"s",
IF(AL$17=Udfyldningsark!$T44,"b",
IF(AL$17&lt;Udfyldningsark!$P44,"",
IF(Udfyldningsark!$T44&lt;Udfyldningsark!$Q44-10,IF(AL$17&lt;Udfyldningsark!$T44,"g",""),
IF(Udfyldningsark!$T44&lt;Udfyldningsark!$Q44,     IF(AL$17&lt;Udfyldningsark!$Q44-10,"g",     IF(AL$17&lt;Udfyldningsark!$T44,"gu",        "")),
IF(AL$17&lt;Udfyldningsark!$Q44, IF(AL$17&lt;Udfyldningsark!$Q44-10,"g","gu"),
IF(AL$17&lt;Udfyldningsark!$T44,"r",""
))))))))</f>
        <v/>
      </c>
      <c r="AM27" s="226" t="str">
        <f>IF(Udfyldningsark!$T44="","",
IF(AM$17=Udfyldningsark!$Q44,"s",
IF(AM$17=Udfyldningsark!$T44,"b",
IF(AM$17&lt;Udfyldningsark!$P44,"",
IF(Udfyldningsark!$T44&lt;Udfyldningsark!$Q44-10,IF(AM$17&lt;Udfyldningsark!$T44,"g",""),
IF(Udfyldningsark!$T44&lt;Udfyldningsark!$Q44,     IF(AM$17&lt;Udfyldningsark!$Q44-10,"g",     IF(AM$17&lt;Udfyldningsark!$T44,"gu",        "")),
IF(AM$17&lt;Udfyldningsark!$Q44, IF(AM$17&lt;Udfyldningsark!$Q44-10,"g","gu"),
IF(AM$17&lt;Udfyldningsark!$T44,"r",""
))))))))</f>
        <v/>
      </c>
      <c r="AN27" s="226" t="str">
        <f>IF(Udfyldningsark!$T44="","",
IF(AN$17=Udfyldningsark!$Q44,"s",
IF(AN$17=Udfyldningsark!$T44,"b",
IF(AN$17&lt;Udfyldningsark!$P44,"",
IF(Udfyldningsark!$T44&lt;Udfyldningsark!$Q44-10,IF(AN$17&lt;Udfyldningsark!$T44,"g",""),
IF(Udfyldningsark!$T44&lt;Udfyldningsark!$Q44,     IF(AN$17&lt;Udfyldningsark!$Q44-10,"g",     IF(AN$17&lt;Udfyldningsark!$T44,"gu",        "")),
IF(AN$17&lt;Udfyldningsark!$Q44, IF(AN$17&lt;Udfyldningsark!$Q44-10,"g","gu"),
IF(AN$17&lt;Udfyldningsark!$T44,"r",""
))))))))</f>
        <v/>
      </c>
      <c r="AO27" s="226" t="str">
        <f>IF(Udfyldningsark!$T44="","",
IF(AO$17=Udfyldningsark!$Q44,"s",
IF(AO$17=Udfyldningsark!$T44,"b",
IF(AO$17&lt;Udfyldningsark!$P44,"",
IF(Udfyldningsark!$T44&lt;Udfyldningsark!$Q44-10,IF(AO$17&lt;Udfyldningsark!$T44,"g",""),
IF(Udfyldningsark!$T44&lt;Udfyldningsark!$Q44,     IF(AO$17&lt;Udfyldningsark!$Q44-10,"g",     IF(AO$17&lt;Udfyldningsark!$T44,"gu",        "")),
IF(AO$17&lt;Udfyldningsark!$Q44, IF(AO$17&lt;Udfyldningsark!$Q44-10,"g","gu"),
IF(AO$17&lt;Udfyldningsark!$T44,"r",""
))))))))</f>
        <v/>
      </c>
      <c r="AP27" s="226" t="str">
        <f>IF(Udfyldningsark!$T44="","",
IF(AP$17=Udfyldningsark!$Q44,"s",
IF(AP$17=Udfyldningsark!$T44,"b",
IF(AP$17&lt;Udfyldningsark!$P44,"",
IF(Udfyldningsark!$T44&lt;Udfyldningsark!$Q44-10,IF(AP$17&lt;Udfyldningsark!$T44,"g",""),
IF(Udfyldningsark!$T44&lt;Udfyldningsark!$Q44,     IF(AP$17&lt;Udfyldningsark!$Q44-10,"g",     IF(AP$17&lt;Udfyldningsark!$T44,"gu",        "")),
IF(AP$17&lt;Udfyldningsark!$Q44, IF(AP$17&lt;Udfyldningsark!$Q44-10,"g","gu"),
IF(AP$17&lt;Udfyldningsark!$T44,"r",""
))))))))</f>
        <v/>
      </c>
      <c r="AQ27" s="226" t="str">
        <f>IF(Udfyldningsark!$T44="","",
IF(AQ$17=Udfyldningsark!$Q44,"s",
IF(AQ$17=Udfyldningsark!$T44,"b",
IF(AQ$17&lt;Udfyldningsark!$P44,"",
IF(Udfyldningsark!$T44&lt;Udfyldningsark!$Q44-10,IF(AQ$17&lt;Udfyldningsark!$T44,"g",""),
IF(Udfyldningsark!$T44&lt;Udfyldningsark!$Q44,     IF(AQ$17&lt;Udfyldningsark!$Q44-10,"g",     IF(AQ$17&lt;Udfyldningsark!$T44,"gu",        "")),
IF(AQ$17&lt;Udfyldningsark!$Q44, IF(AQ$17&lt;Udfyldningsark!$Q44-10,"g","gu"),
IF(AQ$17&lt;Udfyldningsark!$T44,"r",""
))))))))</f>
        <v/>
      </c>
      <c r="AR27" s="226" t="str">
        <f>IF(Udfyldningsark!$T44="","",
IF(AR$17=Udfyldningsark!$Q44,"s",
IF(AR$17=Udfyldningsark!$T44,"b",
IF(AR$17&lt;Udfyldningsark!$P44,"",
IF(Udfyldningsark!$T44&lt;Udfyldningsark!$Q44-10,IF(AR$17&lt;Udfyldningsark!$T44,"g",""),
IF(Udfyldningsark!$T44&lt;Udfyldningsark!$Q44,     IF(AR$17&lt;Udfyldningsark!$Q44-10,"g",     IF(AR$17&lt;Udfyldningsark!$T44,"gu",        "")),
IF(AR$17&lt;Udfyldningsark!$Q44, IF(AR$17&lt;Udfyldningsark!$Q44-10,"g","gu"),
IF(AR$17&lt;Udfyldningsark!$T44,"r",""
))))))))</f>
        <v/>
      </c>
      <c r="AS27" s="226" t="str">
        <f>IF(Udfyldningsark!$T44="","",
IF(AS$17=Udfyldningsark!$Q44,"s",
IF(AS$17=Udfyldningsark!$T44,"b",
IF(AS$17&lt;Udfyldningsark!$P44,"",
IF(Udfyldningsark!$T44&lt;Udfyldningsark!$Q44-10,IF(AS$17&lt;Udfyldningsark!$T44,"g",""),
IF(Udfyldningsark!$T44&lt;Udfyldningsark!$Q44,     IF(AS$17&lt;Udfyldningsark!$Q44-10,"g",     IF(AS$17&lt;Udfyldningsark!$T44,"gu",        "")),
IF(AS$17&lt;Udfyldningsark!$Q44, IF(AS$17&lt;Udfyldningsark!$Q44-10,"g","gu"),
IF(AS$17&lt;Udfyldningsark!$T44,"r",""
))))))))</f>
        <v/>
      </c>
      <c r="AT27" s="226" t="str">
        <f>IF(Udfyldningsark!$T44="","",
IF(AT$17=Udfyldningsark!$Q44,"s",
IF(AT$17=Udfyldningsark!$T44,"b",
IF(AT$17&lt;Udfyldningsark!$P44,"",
IF(Udfyldningsark!$T44&lt;Udfyldningsark!$Q44-10,IF(AT$17&lt;Udfyldningsark!$T44,"g",""),
IF(Udfyldningsark!$T44&lt;Udfyldningsark!$Q44,     IF(AT$17&lt;Udfyldningsark!$Q44-10,"g",     IF(AT$17&lt;Udfyldningsark!$T44,"gu",        "")),
IF(AT$17&lt;Udfyldningsark!$Q44, IF(AT$17&lt;Udfyldningsark!$Q44-10,"g","gu"),
IF(AT$17&lt;Udfyldningsark!$T44,"r",""
))))))))</f>
        <v/>
      </c>
      <c r="AU27" s="226" t="str">
        <f>IF(Udfyldningsark!$T44="","",
IF(AU$17=Udfyldningsark!$Q44,"s",
IF(AU$17=Udfyldningsark!$T44,"b",
IF(AU$17&lt;Udfyldningsark!$P44,"",
IF(Udfyldningsark!$T44&lt;Udfyldningsark!$Q44-10,IF(AU$17&lt;Udfyldningsark!$T44,"g",""),
IF(Udfyldningsark!$T44&lt;Udfyldningsark!$Q44,     IF(AU$17&lt;Udfyldningsark!$Q44-10,"g",     IF(AU$17&lt;Udfyldningsark!$T44,"gu",        "")),
IF(AU$17&lt;Udfyldningsark!$Q44, IF(AU$17&lt;Udfyldningsark!$Q44-10,"g","gu"),
IF(AU$17&lt;Udfyldningsark!$T44,"r",""
))))))))</f>
        <v/>
      </c>
      <c r="AV27" s="226" t="str">
        <f>IF(Udfyldningsark!$T44="","",
IF(AV$17=Udfyldningsark!$Q44,"s",
IF(AV$17=Udfyldningsark!$T44,"b",
IF(AV$17&lt;Udfyldningsark!$P44,"",
IF(Udfyldningsark!$T44&lt;Udfyldningsark!$Q44-10,IF(AV$17&lt;Udfyldningsark!$T44,"g",""),
IF(Udfyldningsark!$T44&lt;Udfyldningsark!$Q44,     IF(AV$17&lt;Udfyldningsark!$Q44-10,"g",     IF(AV$17&lt;Udfyldningsark!$T44,"gu",        "")),
IF(AV$17&lt;Udfyldningsark!$Q44, IF(AV$17&lt;Udfyldningsark!$Q44-10,"g","gu"),
IF(AV$17&lt;Udfyldningsark!$T44,"r",""
))))))))</f>
        <v/>
      </c>
      <c r="AW27" s="226" t="str">
        <f>IF(Udfyldningsark!$T44="","",
IF(AW$17=Udfyldningsark!$Q44,"s",
IF(AW$17=Udfyldningsark!$T44,"b",
IF(AW$17&lt;Udfyldningsark!$P44,"",
IF(Udfyldningsark!$T44&lt;Udfyldningsark!$Q44-10,IF(AW$17&lt;Udfyldningsark!$T44,"g",""),
IF(Udfyldningsark!$T44&lt;Udfyldningsark!$Q44,     IF(AW$17&lt;Udfyldningsark!$Q44-10,"g",     IF(AW$17&lt;Udfyldningsark!$T44,"gu",        "")),
IF(AW$17&lt;Udfyldningsark!$Q44, IF(AW$17&lt;Udfyldningsark!$Q44-10,"g","gu"),
IF(AW$17&lt;Udfyldningsark!$T44,"r",""
))))))))</f>
        <v/>
      </c>
      <c r="AX27" s="226" t="str">
        <f>IF(Udfyldningsark!$T44="","",
IF(AX$17=Udfyldningsark!$Q44,"s",
IF(AX$17=Udfyldningsark!$T44,"b",
IF(AX$17&lt;Udfyldningsark!$P44,"",
IF(Udfyldningsark!$T44&lt;Udfyldningsark!$Q44-10,IF(AX$17&lt;Udfyldningsark!$T44,"g",""),
IF(Udfyldningsark!$T44&lt;Udfyldningsark!$Q44,     IF(AX$17&lt;Udfyldningsark!$Q44-10,"g",     IF(AX$17&lt;Udfyldningsark!$T44,"gu",        "")),
IF(AX$17&lt;Udfyldningsark!$Q44, IF(AX$17&lt;Udfyldningsark!$Q44-10,"g","gu"),
IF(AX$17&lt;Udfyldningsark!$T44,"r",""
))))))))</f>
        <v/>
      </c>
      <c r="AY27" s="226" t="str">
        <f>IF(Udfyldningsark!$T44="","",
IF(AY$17=Udfyldningsark!$Q44,"s",
IF(AY$17=Udfyldningsark!$T44,"b",
IF(AY$17&lt;Udfyldningsark!$P44,"",
IF(Udfyldningsark!$T44&lt;Udfyldningsark!$Q44-10,IF(AY$17&lt;Udfyldningsark!$T44,"g",""),
IF(Udfyldningsark!$T44&lt;Udfyldningsark!$Q44,     IF(AY$17&lt;Udfyldningsark!$Q44-10,"g",     IF(AY$17&lt;Udfyldningsark!$T44,"gu",        "")),
IF(AY$17&lt;Udfyldningsark!$Q44, IF(AY$17&lt;Udfyldningsark!$Q44-10,"g","gu"),
IF(AY$17&lt;Udfyldningsark!$T44,"r",""
))))))))</f>
        <v/>
      </c>
      <c r="AZ27" s="226" t="str">
        <f>IF(Udfyldningsark!$T44="","",
IF(AZ$17=Udfyldningsark!$Q44,"s",
IF(AZ$17=Udfyldningsark!$T44,"b",
IF(AZ$17&lt;Udfyldningsark!$P44,"",
IF(Udfyldningsark!$T44&lt;Udfyldningsark!$Q44-10,IF(AZ$17&lt;Udfyldningsark!$T44,"g",""),
IF(Udfyldningsark!$T44&lt;Udfyldningsark!$Q44,     IF(AZ$17&lt;Udfyldningsark!$Q44-10,"g",     IF(AZ$17&lt;Udfyldningsark!$T44,"gu",        "")),
IF(AZ$17&lt;Udfyldningsark!$Q44, IF(AZ$17&lt;Udfyldningsark!$Q44-10,"g","gu"),
IF(AZ$17&lt;Udfyldningsark!$T44,"r",""
))))))))</f>
        <v/>
      </c>
      <c r="BA27" s="226" t="str">
        <f>IF(Udfyldningsark!$T44="","",
IF(BA$17=Udfyldningsark!$Q44,"s",
IF(BA$17=Udfyldningsark!$T44,"b",
IF(BA$17&lt;Udfyldningsark!$P44,"",
IF(Udfyldningsark!$T44&lt;Udfyldningsark!$Q44-10,IF(BA$17&lt;Udfyldningsark!$T44,"g",""),
IF(Udfyldningsark!$T44&lt;Udfyldningsark!$Q44,     IF(BA$17&lt;Udfyldningsark!$Q44-10,"g",     IF(BA$17&lt;Udfyldningsark!$T44,"gu",        "")),
IF(BA$17&lt;Udfyldningsark!$Q44, IF(BA$17&lt;Udfyldningsark!$Q44-10,"g","gu"),
IF(BA$17&lt;Udfyldningsark!$T44,"r",""
))))))))</f>
        <v/>
      </c>
      <c r="BB27" s="226" t="str">
        <f>IF(Udfyldningsark!$T44="","",
IF(BB$17=Udfyldningsark!$Q44,"s",
IF(BB$17=Udfyldningsark!$T44,"b",
IF(BB$17&lt;Udfyldningsark!$P44,"",
IF(Udfyldningsark!$T44&lt;Udfyldningsark!$Q44-10,IF(BB$17&lt;Udfyldningsark!$T44,"g",""),
IF(Udfyldningsark!$T44&lt;Udfyldningsark!$Q44,     IF(BB$17&lt;Udfyldningsark!$Q44-10,"g",     IF(BB$17&lt;Udfyldningsark!$T44,"gu",        "")),
IF(BB$17&lt;Udfyldningsark!$Q44, IF(BB$17&lt;Udfyldningsark!$Q44-10,"g","gu"),
IF(BB$17&lt;Udfyldningsark!$T44,"r",""
))))))))</f>
        <v/>
      </c>
      <c r="BC27" s="226" t="str">
        <f>IF(Udfyldningsark!$T44="","",
IF(BC$17=Udfyldningsark!$Q44,"s",
IF(BC$17=Udfyldningsark!$T44,"b",
IF(BC$17&lt;Udfyldningsark!$P44,"",
IF(Udfyldningsark!$T44&lt;Udfyldningsark!$Q44-10,IF(BC$17&lt;Udfyldningsark!$T44,"g",""),
IF(Udfyldningsark!$T44&lt;Udfyldningsark!$Q44,     IF(BC$17&lt;Udfyldningsark!$Q44-10,"g",     IF(BC$17&lt;Udfyldningsark!$T44,"gu",        "")),
IF(BC$17&lt;Udfyldningsark!$Q44, IF(BC$17&lt;Udfyldningsark!$Q44-10,"g","gu"),
IF(BC$17&lt;Udfyldningsark!$T44,"r",""
))))))))</f>
        <v/>
      </c>
      <c r="BD27" s="226" t="str">
        <f>IF(Udfyldningsark!$T44="","",
IF(BD$17=Udfyldningsark!$Q44,"s",
IF(BD$17=Udfyldningsark!$T44,"b",
IF(BD$17&lt;Udfyldningsark!$P44,"",
IF(Udfyldningsark!$T44&lt;Udfyldningsark!$Q44-10,IF(BD$17&lt;Udfyldningsark!$T44,"g",""),
IF(Udfyldningsark!$T44&lt;Udfyldningsark!$Q44,     IF(BD$17&lt;Udfyldningsark!$Q44-10,"g",     IF(BD$17&lt;Udfyldningsark!$T44,"gu",        "")),
IF(BD$17&lt;Udfyldningsark!$Q44, IF(BD$17&lt;Udfyldningsark!$Q44-10,"g","gu"),
IF(BD$17&lt;Udfyldningsark!$T44,"r",""
))))))))</f>
        <v/>
      </c>
      <c r="BE27" s="226" t="str">
        <f>IF(Udfyldningsark!$T44="","",
IF(BE$17=Udfyldningsark!$Q44,"s",
IF(BE$17=Udfyldningsark!$T44,"b",
IF(BE$17&lt;Udfyldningsark!$P44,"",
IF(Udfyldningsark!$T44&lt;Udfyldningsark!$Q44-10,IF(BE$17&lt;Udfyldningsark!$T44,"g",""),
IF(Udfyldningsark!$T44&lt;Udfyldningsark!$Q44,     IF(BE$17&lt;Udfyldningsark!$Q44-10,"g",     IF(BE$17&lt;Udfyldningsark!$T44,"gu",        "")),
IF(BE$17&lt;Udfyldningsark!$Q44, IF(BE$17&lt;Udfyldningsark!$Q44-10,"g","gu"),
IF(BE$17&lt;Udfyldningsark!$T44,"r",""
))))))))</f>
        <v/>
      </c>
      <c r="BF27" s="226" t="str">
        <f>IF(Udfyldningsark!$T44="","",
IF(BF$17=Udfyldningsark!$Q44,"s",
IF(BF$17=Udfyldningsark!$T44,"b",
IF(BF$17&lt;Udfyldningsark!$P44,"",
IF(Udfyldningsark!$T44&lt;Udfyldningsark!$Q44-10,IF(BF$17&lt;Udfyldningsark!$T44,"g",""),
IF(Udfyldningsark!$T44&lt;Udfyldningsark!$Q44,     IF(BF$17&lt;Udfyldningsark!$Q44-10,"g",     IF(BF$17&lt;Udfyldningsark!$T44,"gu",        "")),
IF(BF$17&lt;Udfyldningsark!$Q44, IF(BF$17&lt;Udfyldningsark!$Q44-10,"g","gu"),
IF(BF$17&lt;Udfyldningsark!$T44,"r",""
))))))))</f>
        <v/>
      </c>
      <c r="BG27" s="226" t="str">
        <f>IF(Udfyldningsark!$T44="","",
IF(BG$17=Udfyldningsark!$Q44,"s",
IF(BG$17=Udfyldningsark!$T44,"b",
IF(BG$17&lt;Udfyldningsark!$P44,"",
IF(Udfyldningsark!$T44&lt;Udfyldningsark!$Q44-10,IF(BG$17&lt;Udfyldningsark!$T44,"g",""),
IF(Udfyldningsark!$T44&lt;Udfyldningsark!$Q44,     IF(BG$17&lt;Udfyldningsark!$Q44-10,"g",     IF(BG$17&lt;Udfyldningsark!$T44,"gu",        "")),
IF(BG$17&lt;Udfyldningsark!$Q44, IF(BG$17&lt;Udfyldningsark!$Q44-10,"g","gu"),
IF(BG$17&lt;Udfyldningsark!$T44,"r",""
))))))))</f>
        <v/>
      </c>
      <c r="BH27" s="226" t="str">
        <f>IF(Udfyldningsark!$T44="","",
IF(BH$17=Udfyldningsark!$Q44,"s",
IF(BH$17=Udfyldningsark!$T44,"b",
IF(BH$17&lt;Udfyldningsark!$P44,"",
IF(Udfyldningsark!$T44&lt;Udfyldningsark!$Q44-10,IF(BH$17&lt;Udfyldningsark!$T44,"g",""),
IF(Udfyldningsark!$T44&lt;Udfyldningsark!$Q44,     IF(BH$17&lt;Udfyldningsark!$Q44-10,"g",     IF(BH$17&lt;Udfyldningsark!$T44,"gu",        "")),
IF(BH$17&lt;Udfyldningsark!$Q44, IF(BH$17&lt;Udfyldningsark!$Q44-10,"g","gu"),
IF(BH$17&lt;Udfyldningsark!$T44,"r",""
))))))))</f>
        <v/>
      </c>
      <c r="BI27" s="226" t="str">
        <f>IF(Udfyldningsark!$T44="","",
IF(BI$17=Udfyldningsark!$Q44,"s",
IF(BI$17=Udfyldningsark!$T44,"b",
IF(BI$17&lt;Udfyldningsark!$P44,"",
IF(Udfyldningsark!$T44&lt;Udfyldningsark!$Q44-10,IF(BI$17&lt;Udfyldningsark!$T44,"g",""),
IF(Udfyldningsark!$T44&lt;Udfyldningsark!$Q44,     IF(BI$17&lt;Udfyldningsark!$Q44-10,"g",     IF(BI$17&lt;Udfyldningsark!$T44,"gu",        "")),
IF(BI$17&lt;Udfyldningsark!$Q44, IF(BI$17&lt;Udfyldningsark!$Q44-10,"g","gu"),
IF(BI$17&lt;Udfyldningsark!$T44,"r",""
))))))))</f>
        <v/>
      </c>
      <c r="BJ27" s="226" t="str">
        <f>IF(Udfyldningsark!$T44="","",
IF(BJ$17=Udfyldningsark!$Q44,"s",
IF(BJ$17=Udfyldningsark!$T44,"b",
IF(BJ$17&lt;Udfyldningsark!$P44,"",
IF(Udfyldningsark!$T44&lt;Udfyldningsark!$Q44-10,IF(BJ$17&lt;Udfyldningsark!$T44,"g",""),
IF(Udfyldningsark!$T44&lt;Udfyldningsark!$Q44,     IF(BJ$17&lt;Udfyldningsark!$Q44-10,"g",     IF(BJ$17&lt;Udfyldningsark!$T44,"gu",        "")),
IF(BJ$17&lt;Udfyldningsark!$Q44, IF(BJ$17&lt;Udfyldningsark!$Q44-10,"g","gu"),
IF(BJ$17&lt;Udfyldningsark!$T44,"r",""
))))))))</f>
        <v/>
      </c>
      <c r="BK27" s="226" t="str">
        <f>IF(Udfyldningsark!$T44="","",
IF(BK$17=Udfyldningsark!$Q44,"s",
IF(BK$17=Udfyldningsark!$T44,"b",
IF(BK$17&lt;Udfyldningsark!$P44,"",
IF(Udfyldningsark!$T44&lt;Udfyldningsark!$Q44-10,IF(BK$17&lt;Udfyldningsark!$T44,"g",""),
IF(Udfyldningsark!$T44&lt;Udfyldningsark!$Q44,     IF(BK$17&lt;Udfyldningsark!$Q44-10,"g",     IF(BK$17&lt;Udfyldningsark!$T44,"gu",        "")),
IF(BK$17&lt;Udfyldningsark!$Q44, IF(BK$17&lt;Udfyldningsark!$Q44-10,"g","gu"),
IF(BK$17&lt;Udfyldningsark!$T44,"r",""
))))))))</f>
        <v/>
      </c>
      <c r="BL27" s="226" t="str">
        <f>IF(Udfyldningsark!$T44="","",
IF(BL$17=Udfyldningsark!$Q44,"s",
IF(BL$17=Udfyldningsark!$T44,"b",
IF(BL$17&lt;Udfyldningsark!$P44,"",
IF(Udfyldningsark!$T44&lt;Udfyldningsark!$Q44-10,IF(BL$17&lt;Udfyldningsark!$T44,"g",""),
IF(Udfyldningsark!$T44&lt;Udfyldningsark!$Q44,     IF(BL$17&lt;Udfyldningsark!$Q44-10,"g",     IF(BL$17&lt;Udfyldningsark!$T44,"gu",        "")),
IF(BL$17&lt;Udfyldningsark!$Q44, IF(BL$17&lt;Udfyldningsark!$Q44-10,"g","gu"),
IF(BL$17&lt;Udfyldningsark!$T44,"r",""
))))))))</f>
        <v/>
      </c>
      <c r="BM27" s="226" t="str">
        <f>IF(Udfyldningsark!$T44="","",
IF(BM$17=Udfyldningsark!$Q44,"s",
IF(BM$17=Udfyldningsark!$T44,"b",
IF(BM$17&lt;Udfyldningsark!$P44,"",
IF(Udfyldningsark!$T44&lt;Udfyldningsark!$Q44-10,IF(BM$17&lt;Udfyldningsark!$T44,"g",""),
IF(Udfyldningsark!$T44&lt;Udfyldningsark!$Q44,     IF(BM$17&lt;Udfyldningsark!$Q44-10,"g",     IF(BM$17&lt;Udfyldningsark!$T44,"gu",        "")),
IF(BM$17&lt;Udfyldningsark!$Q44, IF(BM$17&lt;Udfyldningsark!$Q44-10,"g","gu"),
IF(BM$17&lt;Udfyldningsark!$T44,"r",""
))))))))</f>
        <v/>
      </c>
      <c r="BN27" s="226" t="str">
        <f>IF(Udfyldningsark!$T44="","",
IF(BN$17=Udfyldningsark!$Q44,"s",
IF(BN$17=Udfyldningsark!$T44,"b",
IF(BN$17&lt;Udfyldningsark!$P44,"",
IF(Udfyldningsark!$T44&lt;Udfyldningsark!$Q44-10,IF(BN$17&lt;Udfyldningsark!$T44,"g",""),
IF(Udfyldningsark!$T44&lt;Udfyldningsark!$Q44,     IF(BN$17&lt;Udfyldningsark!$Q44-10,"g",     IF(BN$17&lt;Udfyldningsark!$T44,"gu",        "")),
IF(BN$17&lt;Udfyldningsark!$Q44, IF(BN$17&lt;Udfyldningsark!$Q44-10,"g","gu"),
IF(BN$17&lt;Udfyldningsark!$T44,"r",""
))))))))</f>
        <v/>
      </c>
      <c r="BO27" s="226" t="str">
        <f>IF(Udfyldningsark!$T44="","",
IF(BO$17=Udfyldningsark!$Q44,"s",
IF(BO$17=Udfyldningsark!$T44,"b",
IF(BO$17&lt;Udfyldningsark!$P44,"",
IF(Udfyldningsark!$T44&lt;Udfyldningsark!$Q44-10,IF(BO$17&lt;Udfyldningsark!$T44,"g",""),
IF(Udfyldningsark!$T44&lt;Udfyldningsark!$Q44,     IF(BO$17&lt;Udfyldningsark!$Q44-10,"g",     IF(BO$17&lt;Udfyldningsark!$T44,"gu",        "")),
IF(BO$17&lt;Udfyldningsark!$Q44, IF(BO$17&lt;Udfyldningsark!$Q44-10,"g","gu"),
IF(BO$17&lt;Udfyldningsark!$T44,"r",""
))))))))</f>
        <v/>
      </c>
      <c r="BP27" s="226" t="str">
        <f>IF(Udfyldningsark!$T44="","",
IF(BP$17=Udfyldningsark!$Q44,"s",
IF(BP$17=Udfyldningsark!$T44,"b",
IF(BP$17&lt;Udfyldningsark!$P44,"",
IF(Udfyldningsark!$T44&lt;Udfyldningsark!$Q44-10,IF(BP$17&lt;Udfyldningsark!$T44,"g",""),
IF(Udfyldningsark!$T44&lt;Udfyldningsark!$Q44,     IF(BP$17&lt;Udfyldningsark!$Q44-10,"g",     IF(BP$17&lt;Udfyldningsark!$T44,"gu",        "")),
IF(BP$17&lt;Udfyldningsark!$Q44, IF(BP$17&lt;Udfyldningsark!$Q44-10,"g","gu"),
IF(BP$17&lt;Udfyldningsark!$T44,"r",""
))))))))</f>
        <v/>
      </c>
      <c r="BQ27" s="226" t="str">
        <f>IF(Udfyldningsark!$T44="","",
IF(BQ$17=Udfyldningsark!$Q44,"s",
IF(BQ$17=Udfyldningsark!$T44,"b",
IF(BQ$17&lt;Udfyldningsark!$P44,"",
IF(Udfyldningsark!$T44&lt;Udfyldningsark!$Q44-10,IF(BQ$17&lt;Udfyldningsark!$T44,"g",""),
IF(Udfyldningsark!$T44&lt;Udfyldningsark!$Q44,     IF(BQ$17&lt;Udfyldningsark!$Q44-10,"g",     IF(BQ$17&lt;Udfyldningsark!$T44,"gu",        "")),
IF(BQ$17&lt;Udfyldningsark!$Q44, IF(BQ$17&lt;Udfyldningsark!$Q44-10,"g","gu"),
IF(BQ$17&lt;Udfyldningsark!$T44,"r",""
))))))))</f>
        <v/>
      </c>
      <c r="BR27" s="226" t="str">
        <f>IF(Udfyldningsark!$T44="","",
IF(BR$17=Udfyldningsark!$Q44,"s",
IF(BR$17=Udfyldningsark!$T44,"b",
IF(BR$17&lt;Udfyldningsark!$P44,"",
IF(Udfyldningsark!$T44&lt;Udfyldningsark!$Q44-10,IF(BR$17&lt;Udfyldningsark!$T44,"g",""),
IF(Udfyldningsark!$T44&lt;Udfyldningsark!$Q44,     IF(BR$17&lt;Udfyldningsark!$Q44-10,"g",     IF(BR$17&lt;Udfyldningsark!$T44,"gu",        "")),
IF(BR$17&lt;Udfyldningsark!$Q44, IF(BR$17&lt;Udfyldningsark!$Q44-10,"g","gu"),
IF(BR$17&lt;Udfyldningsark!$T44,"r",""
))))))))</f>
        <v/>
      </c>
      <c r="BS27" s="226" t="str">
        <f>IF(Udfyldningsark!$T44="","",
IF(BS$17=Udfyldningsark!$Q44,"s",
IF(BS$17=Udfyldningsark!$T44,"b",
IF(BS$17&lt;Udfyldningsark!$P44,"",
IF(Udfyldningsark!$T44&lt;Udfyldningsark!$Q44-10,IF(BS$17&lt;Udfyldningsark!$T44,"g",""),
IF(Udfyldningsark!$T44&lt;Udfyldningsark!$Q44,     IF(BS$17&lt;Udfyldningsark!$Q44-10,"g",     IF(BS$17&lt;Udfyldningsark!$T44,"gu",        "")),
IF(BS$17&lt;Udfyldningsark!$Q44, IF(BS$17&lt;Udfyldningsark!$Q44-10,"g","gu"),
IF(BS$17&lt;Udfyldningsark!$T44,"r",""
))))))))</f>
        <v/>
      </c>
      <c r="BT27" s="226" t="str">
        <f>IF(Udfyldningsark!$T44="","",
IF(BT$17=Udfyldningsark!$Q44,"s",
IF(BT$17=Udfyldningsark!$T44,"b",
IF(BT$17&lt;Udfyldningsark!$P44,"",
IF(Udfyldningsark!$T44&lt;Udfyldningsark!$Q44-10,IF(BT$17&lt;Udfyldningsark!$T44,"g",""),
IF(Udfyldningsark!$T44&lt;Udfyldningsark!$Q44,     IF(BT$17&lt;Udfyldningsark!$Q44-10,"g",     IF(BT$17&lt;Udfyldningsark!$T44,"gu",        "")),
IF(BT$17&lt;Udfyldningsark!$Q44, IF(BT$17&lt;Udfyldningsark!$Q44-10,"g","gu"),
IF(BT$17&lt;Udfyldningsark!$T44,"r",""
))))))))</f>
        <v/>
      </c>
      <c r="BU27" s="226" t="str">
        <f>IF(Udfyldningsark!$T44="","",
IF(BU$17=Udfyldningsark!$Q44,"s",
IF(BU$17=Udfyldningsark!$T44,"b",
IF(BU$17&lt;Udfyldningsark!$P44,"",
IF(Udfyldningsark!$T44&lt;Udfyldningsark!$Q44-10,IF(BU$17&lt;Udfyldningsark!$T44,"g",""),
IF(Udfyldningsark!$T44&lt;Udfyldningsark!$Q44,     IF(BU$17&lt;Udfyldningsark!$Q44-10,"g",     IF(BU$17&lt;Udfyldningsark!$T44,"gu",        "")),
IF(BU$17&lt;Udfyldningsark!$Q44, IF(BU$17&lt;Udfyldningsark!$Q44-10,"g","gu"),
IF(BU$17&lt;Udfyldningsark!$T44,"r",""
))))))))</f>
        <v/>
      </c>
      <c r="BV27" s="226" t="str">
        <f>IF(Udfyldningsark!$T44="","",
IF(BV$17=Udfyldningsark!$Q44,"s",
IF(BV$17=Udfyldningsark!$T44,"b",
IF(BV$17&lt;Udfyldningsark!$P44,"",
IF(Udfyldningsark!$T44&lt;Udfyldningsark!$Q44-10,IF(BV$17&lt;Udfyldningsark!$T44,"g",""),
IF(Udfyldningsark!$T44&lt;Udfyldningsark!$Q44,     IF(BV$17&lt;Udfyldningsark!$Q44-10,"g",     IF(BV$17&lt;Udfyldningsark!$T44,"gu",        "")),
IF(BV$17&lt;Udfyldningsark!$Q44, IF(BV$17&lt;Udfyldningsark!$Q44-10,"g","gu"),
IF(BV$17&lt;Udfyldningsark!$T44,"r",""
))))))))</f>
        <v/>
      </c>
      <c r="BW27" s="226" t="str">
        <f>IF(Udfyldningsark!$T44="","",
IF(BW$17=Udfyldningsark!$Q44,"s",
IF(BW$17=Udfyldningsark!$T44,"b",
IF(BW$17&lt;Udfyldningsark!$P44,"",
IF(Udfyldningsark!$T44&lt;Udfyldningsark!$Q44-10,IF(BW$17&lt;Udfyldningsark!$T44,"g",""),
IF(Udfyldningsark!$T44&lt;Udfyldningsark!$Q44,     IF(BW$17&lt;Udfyldningsark!$Q44-10,"g",     IF(BW$17&lt;Udfyldningsark!$T44,"gu",        "")),
IF(BW$17&lt;Udfyldningsark!$Q44, IF(BW$17&lt;Udfyldningsark!$Q44-10,"g","gu"),
IF(BW$17&lt;Udfyldningsark!$T44,"r",""
))))))))</f>
        <v/>
      </c>
      <c r="BX27" s="226" t="str">
        <f>IF(Udfyldningsark!$T44="","",
IF(BX$17=Udfyldningsark!$Q44,"s",
IF(BX$17=Udfyldningsark!$T44,"b",
IF(BX$17&lt;Udfyldningsark!$P44,"",
IF(Udfyldningsark!$T44&lt;Udfyldningsark!$Q44-10,IF(BX$17&lt;Udfyldningsark!$T44,"g",""),
IF(Udfyldningsark!$T44&lt;Udfyldningsark!$Q44,     IF(BX$17&lt;Udfyldningsark!$Q44-10,"g",     IF(BX$17&lt;Udfyldningsark!$T44,"gu",        "")),
IF(BX$17&lt;Udfyldningsark!$Q44, IF(BX$17&lt;Udfyldningsark!$Q44-10,"g","gu"),
IF(BX$17&lt;Udfyldningsark!$T44,"r",""
))))))))</f>
        <v/>
      </c>
      <c r="BY27" s="226" t="str">
        <f>IF(Udfyldningsark!$T44="","",
IF(BY$17=Udfyldningsark!$Q44,"s",
IF(BY$17=Udfyldningsark!$T44,"b",
IF(BY$17&lt;Udfyldningsark!$P44,"",
IF(Udfyldningsark!$T44&lt;Udfyldningsark!$Q44-10,IF(BY$17&lt;Udfyldningsark!$T44,"g",""),
IF(Udfyldningsark!$T44&lt;Udfyldningsark!$Q44,     IF(BY$17&lt;Udfyldningsark!$Q44-10,"g",     IF(BY$17&lt;Udfyldningsark!$T44,"gu",        "")),
IF(BY$17&lt;Udfyldningsark!$Q44, IF(BY$17&lt;Udfyldningsark!$Q44-10,"g","gu"),
IF(BY$17&lt;Udfyldningsark!$T44,"r",""
))))))))</f>
        <v/>
      </c>
      <c r="BZ27" s="226" t="str">
        <f>IF(Udfyldningsark!$T44="","",
IF(BZ$17=Udfyldningsark!$Q44,"s",
IF(BZ$17=Udfyldningsark!$T44,"b",
IF(BZ$17&lt;Udfyldningsark!$P44,"",
IF(Udfyldningsark!$T44&lt;Udfyldningsark!$Q44-10,IF(BZ$17&lt;Udfyldningsark!$T44,"g",""),
IF(Udfyldningsark!$T44&lt;Udfyldningsark!$Q44,     IF(BZ$17&lt;Udfyldningsark!$Q44-10,"g",     IF(BZ$17&lt;Udfyldningsark!$T44,"gu",        "")),
IF(BZ$17&lt;Udfyldningsark!$Q44, IF(BZ$17&lt;Udfyldningsark!$Q44-10,"g","gu"),
IF(BZ$17&lt;Udfyldningsark!$T44,"r",""
))))))))</f>
        <v/>
      </c>
      <c r="CA27" s="226" t="str">
        <f>IF(Udfyldningsark!$T44="","",
IF(CA$17=Udfyldningsark!$Q44,"s",
IF(CA$17=Udfyldningsark!$T44,"b",
IF(CA$17&lt;Udfyldningsark!$P44,"",
IF(Udfyldningsark!$T44&lt;Udfyldningsark!$Q44-10,IF(CA$17&lt;Udfyldningsark!$T44,"g",""),
IF(Udfyldningsark!$T44&lt;Udfyldningsark!$Q44,     IF(CA$17&lt;Udfyldningsark!$Q44-10,"g",     IF(CA$17&lt;Udfyldningsark!$T44,"gu",        "")),
IF(CA$17&lt;Udfyldningsark!$Q44, IF(CA$17&lt;Udfyldningsark!$Q44-10,"g","gu"),
IF(CA$17&lt;Udfyldningsark!$T44,"r",""
))))))))</f>
        <v/>
      </c>
      <c r="CB27" s="226" t="str">
        <f>IF(Udfyldningsark!$T44="","",
IF(CB$17=Udfyldningsark!$Q44,"s",
IF(CB$17=Udfyldningsark!$T44,"b",
IF(CB$17&lt;Udfyldningsark!$P44,"",
IF(Udfyldningsark!$T44&lt;Udfyldningsark!$Q44-10,IF(CB$17&lt;Udfyldningsark!$T44,"g",""),
IF(Udfyldningsark!$T44&lt;Udfyldningsark!$Q44,     IF(CB$17&lt;Udfyldningsark!$Q44-10,"g",     IF(CB$17&lt;Udfyldningsark!$T44,"gu",        "")),
IF(CB$17&lt;Udfyldningsark!$Q44, IF(CB$17&lt;Udfyldningsark!$Q44-10,"g","gu"),
IF(CB$17&lt;Udfyldningsark!$T44,"r",""
))))))))</f>
        <v/>
      </c>
      <c r="CC27" s="226" t="str">
        <f>IF(Udfyldningsark!$T44="","",
IF(CC$17=Udfyldningsark!$Q44,"s",
IF(CC$17=Udfyldningsark!$T44,"b",
IF(CC$17&lt;Udfyldningsark!$P44,"",
IF(Udfyldningsark!$T44&lt;Udfyldningsark!$Q44-10,IF(CC$17&lt;Udfyldningsark!$T44,"g",""),
IF(Udfyldningsark!$T44&lt;Udfyldningsark!$Q44,     IF(CC$17&lt;Udfyldningsark!$Q44-10,"g",     IF(CC$17&lt;Udfyldningsark!$T44,"gu",        "")),
IF(CC$17&lt;Udfyldningsark!$Q44, IF(CC$17&lt;Udfyldningsark!$Q44-10,"g","gu"),
IF(CC$17&lt;Udfyldningsark!$T44,"r",""
))))))))</f>
        <v/>
      </c>
      <c r="CD27" s="226" t="str">
        <f>IF(Udfyldningsark!$T44="","",
IF(CD$17=Udfyldningsark!$Q44,"s",
IF(CD$17=Udfyldningsark!$T44,"b",
IF(CD$17&lt;Udfyldningsark!$P44,"",
IF(Udfyldningsark!$T44&lt;Udfyldningsark!$Q44-10,IF(CD$17&lt;Udfyldningsark!$T44,"g",""),
IF(Udfyldningsark!$T44&lt;Udfyldningsark!$Q44,     IF(CD$17&lt;Udfyldningsark!$Q44-10,"g",     IF(CD$17&lt;Udfyldningsark!$T44,"gu",        "")),
IF(CD$17&lt;Udfyldningsark!$Q44, IF(CD$17&lt;Udfyldningsark!$Q44-10,"g","gu"),
IF(CD$17&lt;Udfyldningsark!$T44,"r",""
))))))))</f>
        <v/>
      </c>
      <c r="CE27" s="226" t="str">
        <f>IF(Udfyldningsark!$T44="","",
IF(CE$17=Udfyldningsark!$Q44,"s",
IF(CE$17=Udfyldningsark!$T44,"b",
IF(CE$17&lt;Udfyldningsark!$P44,"",
IF(Udfyldningsark!$T44&lt;Udfyldningsark!$Q44-10,IF(CE$17&lt;Udfyldningsark!$T44,"g",""),
IF(Udfyldningsark!$T44&lt;Udfyldningsark!$Q44,     IF(CE$17&lt;Udfyldningsark!$Q44-10,"g",     IF(CE$17&lt;Udfyldningsark!$T44,"gu",        "")),
IF(CE$17&lt;Udfyldningsark!$Q44, IF(CE$17&lt;Udfyldningsark!$Q44-10,"g","gu"),
IF(CE$17&lt;Udfyldningsark!$T44,"r",""
))))))))</f>
        <v/>
      </c>
      <c r="CF27" s="226" t="str">
        <f>IF(Udfyldningsark!$T44="","",
IF(CF$17=Udfyldningsark!$Q44,"s",
IF(CF$17=Udfyldningsark!$T44,"b",
IF(CF$17&lt;Udfyldningsark!$P44,"",
IF(Udfyldningsark!$T44&lt;Udfyldningsark!$Q44-10,IF(CF$17&lt;Udfyldningsark!$T44,"g",""),
IF(Udfyldningsark!$T44&lt;Udfyldningsark!$Q44,     IF(CF$17&lt;Udfyldningsark!$Q44-10,"g",     IF(CF$17&lt;Udfyldningsark!$T44,"gu",        "")),
IF(CF$17&lt;Udfyldningsark!$Q44, IF(CF$17&lt;Udfyldningsark!$Q44-10,"g","gu"),
IF(CF$17&lt;Udfyldningsark!$T44,"r",""
))))))))</f>
        <v/>
      </c>
      <c r="CG27" s="226" t="str">
        <f>IF(Udfyldningsark!$T44="","",
IF(CG$17=Udfyldningsark!$Q44,"s",
IF(CG$17=Udfyldningsark!$T44,"b",
IF(CG$17&lt;Udfyldningsark!$P44,"",
IF(Udfyldningsark!$T44&lt;Udfyldningsark!$Q44-10,IF(CG$17&lt;Udfyldningsark!$T44,"g",""),
IF(Udfyldningsark!$T44&lt;Udfyldningsark!$Q44,     IF(CG$17&lt;Udfyldningsark!$Q44-10,"g",     IF(CG$17&lt;Udfyldningsark!$T44,"gu",        "")),
IF(CG$17&lt;Udfyldningsark!$Q44, IF(CG$17&lt;Udfyldningsark!$Q44-10,"g","gu"),
IF(CG$17&lt;Udfyldningsark!$T44,"r",""
))))))))</f>
        <v/>
      </c>
      <c r="CH27" s="226" t="str">
        <f>IF(Udfyldningsark!$T44="","",
IF(CH$17=Udfyldningsark!$Q44,"s",
IF(CH$17=Udfyldningsark!$T44,"b",
IF(CH$17&lt;Udfyldningsark!$P44,"",
IF(Udfyldningsark!$T44&lt;Udfyldningsark!$Q44-10,IF(CH$17&lt;Udfyldningsark!$T44,"g",""),
IF(Udfyldningsark!$T44&lt;Udfyldningsark!$Q44,     IF(CH$17&lt;Udfyldningsark!$Q44-10,"g",     IF(CH$17&lt;Udfyldningsark!$T44,"gu",        "")),
IF(CH$17&lt;Udfyldningsark!$Q44, IF(CH$17&lt;Udfyldningsark!$Q44-10,"g","gu"),
IF(CH$17&lt;Udfyldningsark!$T44,"r",""
))))))))</f>
        <v/>
      </c>
      <c r="CI27" s="226" t="str">
        <f>IF(Udfyldningsark!$T44="","",
IF(CI$17=Udfyldningsark!$Q44,"s",
IF(CI$17=Udfyldningsark!$T44,"b",
IF(CI$17&lt;Udfyldningsark!$P44,"",
IF(Udfyldningsark!$T44&lt;Udfyldningsark!$Q44-10,IF(CI$17&lt;Udfyldningsark!$T44,"g",""),
IF(Udfyldningsark!$T44&lt;Udfyldningsark!$Q44,     IF(CI$17&lt;Udfyldningsark!$Q44-10,"g",     IF(CI$17&lt;Udfyldningsark!$T44,"gu",        "")),
IF(CI$17&lt;Udfyldningsark!$Q44, IF(CI$17&lt;Udfyldningsark!$Q44-10,"g","gu"),
IF(CI$17&lt;Udfyldningsark!$T44,"r",""
))))))))</f>
        <v/>
      </c>
      <c r="CJ27" s="226" t="str">
        <f>IF(Udfyldningsark!$T44="","",
IF(CJ$17=Udfyldningsark!$Q44,"s",
IF(CJ$17=Udfyldningsark!$T44,"b",
IF(CJ$17&lt;Udfyldningsark!$P44,"",
IF(Udfyldningsark!$T44&lt;Udfyldningsark!$Q44-10,IF(CJ$17&lt;Udfyldningsark!$T44,"g",""),
IF(Udfyldningsark!$T44&lt;Udfyldningsark!$Q44,     IF(CJ$17&lt;Udfyldningsark!$Q44-10,"g",     IF(CJ$17&lt;Udfyldningsark!$T44,"gu",        "")),
IF(CJ$17&lt;Udfyldningsark!$Q44, IF(CJ$17&lt;Udfyldningsark!$Q44-10,"g","gu"),
IF(CJ$17&lt;Udfyldningsark!$T44,"r",""
))))))))</f>
        <v/>
      </c>
      <c r="CK27" s="226" t="str">
        <f>IF(Udfyldningsark!$T44="","",
IF(CK$17=Udfyldningsark!$Q44,"s",
IF(CK$17=Udfyldningsark!$T44,"b",
IF(CK$17&lt;Udfyldningsark!$P44,"",
IF(Udfyldningsark!$T44&lt;Udfyldningsark!$Q44-10,IF(CK$17&lt;Udfyldningsark!$T44,"g",""),
IF(Udfyldningsark!$T44&lt;Udfyldningsark!$Q44,     IF(CK$17&lt;Udfyldningsark!$Q44-10,"g",     IF(CK$17&lt;Udfyldningsark!$T44,"gu",        "")),
IF(CK$17&lt;Udfyldningsark!$Q44, IF(CK$17&lt;Udfyldningsark!$Q44-10,"g","gu"),
IF(CK$17&lt;Udfyldningsark!$T44,"r",""
))))))))</f>
        <v/>
      </c>
      <c r="CL27" s="226" t="str">
        <f>IF(Udfyldningsark!$T44="","",
IF(CL$17=Udfyldningsark!$Q44,"s",
IF(CL$17=Udfyldningsark!$T44,"b",
IF(CL$17&lt;Udfyldningsark!$P44,"",
IF(Udfyldningsark!$T44&lt;Udfyldningsark!$Q44-10,IF(CL$17&lt;Udfyldningsark!$T44,"g",""),
IF(Udfyldningsark!$T44&lt;Udfyldningsark!$Q44,     IF(CL$17&lt;Udfyldningsark!$Q44-10,"g",     IF(CL$17&lt;Udfyldningsark!$T44,"gu",        "")),
IF(CL$17&lt;Udfyldningsark!$Q44, IF(CL$17&lt;Udfyldningsark!$Q44-10,"g","gu"),
IF(CL$17&lt;Udfyldningsark!$T44,"r",""
))))))))</f>
        <v/>
      </c>
      <c r="CM27" s="226" t="str">
        <f>IF(Udfyldningsark!$T44="","",
IF(CM$17=Udfyldningsark!$Q44,"s",
IF(CM$17=Udfyldningsark!$T44,"b",
IF(CM$17&lt;Udfyldningsark!$P44,"",
IF(Udfyldningsark!$T44&lt;Udfyldningsark!$Q44-10,IF(CM$17&lt;Udfyldningsark!$T44,"g",""),
IF(Udfyldningsark!$T44&lt;Udfyldningsark!$Q44,     IF(CM$17&lt;Udfyldningsark!$Q44-10,"g",     IF(CM$17&lt;Udfyldningsark!$T44,"gu",        "")),
IF(CM$17&lt;Udfyldningsark!$Q44, IF(CM$17&lt;Udfyldningsark!$Q44-10,"g","gu"),
IF(CM$17&lt;Udfyldningsark!$T44,"r",""
))))))))</f>
        <v/>
      </c>
      <c r="CN27" s="226" t="str">
        <f>IF(Udfyldningsark!$T44="","",
IF(CN$17=Udfyldningsark!$Q44,"s",
IF(CN$17=Udfyldningsark!$T44,"b",
IF(CN$17&lt;Udfyldningsark!$P44,"",
IF(Udfyldningsark!$T44&lt;Udfyldningsark!$Q44-10,IF(CN$17&lt;Udfyldningsark!$T44,"g",""),
IF(Udfyldningsark!$T44&lt;Udfyldningsark!$Q44,     IF(CN$17&lt;Udfyldningsark!$Q44-10,"g",     IF(CN$17&lt;Udfyldningsark!$T44,"gu",        "")),
IF(CN$17&lt;Udfyldningsark!$Q44, IF(CN$17&lt;Udfyldningsark!$Q44-10,"g","gu"),
IF(CN$17&lt;Udfyldningsark!$T44,"r",""
))))))))</f>
        <v/>
      </c>
      <c r="CO27" s="226" t="str">
        <f>IF(Udfyldningsark!$T44="","",
IF(CO$17=Udfyldningsark!$Q44,"s",
IF(CO$17=Udfyldningsark!$T44,"b",
IF(CO$17&lt;Udfyldningsark!$P44,"",
IF(Udfyldningsark!$T44&lt;Udfyldningsark!$Q44-10,IF(CO$17&lt;Udfyldningsark!$T44,"g",""),
IF(Udfyldningsark!$T44&lt;Udfyldningsark!$Q44,     IF(CO$17&lt;Udfyldningsark!$Q44-10,"g",     IF(CO$17&lt;Udfyldningsark!$T44,"gu",        "")),
IF(CO$17&lt;Udfyldningsark!$Q44, IF(CO$17&lt;Udfyldningsark!$Q44-10,"g","gu"),
IF(CO$17&lt;Udfyldningsark!$T44,"r",""
))))))))</f>
        <v/>
      </c>
      <c r="CP27" s="226" t="str">
        <f>IF(Udfyldningsark!$T44="","",
IF(CP$17=Udfyldningsark!$Q44,"s",
IF(CP$17=Udfyldningsark!$T44,"b",
IF(CP$17&lt;Udfyldningsark!$P44,"",
IF(Udfyldningsark!$T44&lt;Udfyldningsark!$Q44-10,IF(CP$17&lt;Udfyldningsark!$T44,"g",""),
IF(Udfyldningsark!$T44&lt;Udfyldningsark!$Q44,     IF(CP$17&lt;Udfyldningsark!$Q44-10,"g",     IF(CP$17&lt;Udfyldningsark!$T44,"gu",        "")),
IF(CP$17&lt;Udfyldningsark!$Q44, IF(CP$17&lt;Udfyldningsark!$Q44-10,"g","gu"),
IF(CP$17&lt;Udfyldningsark!$T44,"r",""
))))))))</f>
        <v/>
      </c>
      <c r="CQ27" s="226" t="str">
        <f>IF(Udfyldningsark!$T44="","",
IF(CQ$17=Udfyldningsark!$Q44,"s",
IF(CQ$17=Udfyldningsark!$T44,"b",
IF(CQ$17&lt;Udfyldningsark!$P44,"",
IF(Udfyldningsark!$T44&lt;Udfyldningsark!$Q44-10,IF(CQ$17&lt;Udfyldningsark!$T44,"g",""),
IF(Udfyldningsark!$T44&lt;Udfyldningsark!$Q44,     IF(CQ$17&lt;Udfyldningsark!$Q44-10,"g",     IF(CQ$17&lt;Udfyldningsark!$T44,"gu",        "")),
IF(CQ$17&lt;Udfyldningsark!$Q44, IF(CQ$17&lt;Udfyldningsark!$Q44-10,"g","gu"),
IF(CQ$17&lt;Udfyldningsark!$T44,"r",""
))))))))</f>
        <v/>
      </c>
      <c r="CR27" s="226" t="str">
        <f>IF(Udfyldningsark!$T44="","",
IF(CR$17=Udfyldningsark!$Q44,"s",
IF(CR$17=Udfyldningsark!$T44,"b",
IF(CR$17&lt;Udfyldningsark!$P44,"",
IF(Udfyldningsark!$T44&lt;Udfyldningsark!$Q44-10,IF(CR$17&lt;Udfyldningsark!$T44,"g",""),
IF(Udfyldningsark!$T44&lt;Udfyldningsark!$Q44,     IF(CR$17&lt;Udfyldningsark!$Q44-10,"g",     IF(CR$17&lt;Udfyldningsark!$T44,"gu",        "")),
IF(CR$17&lt;Udfyldningsark!$Q44, IF(CR$17&lt;Udfyldningsark!$Q44-10,"g","gu"),
IF(CR$17&lt;Udfyldningsark!$T44,"r",""
))))))))</f>
        <v/>
      </c>
      <c r="CS27" s="226" t="str">
        <f>IF(Udfyldningsark!$T44="","",
IF(CS$17=Udfyldningsark!$Q44,"s",
IF(CS$17=Udfyldningsark!$T44,"b",
IF(CS$17&lt;Udfyldningsark!$P44,"",
IF(Udfyldningsark!$T44&lt;Udfyldningsark!$Q44-10,IF(CS$17&lt;Udfyldningsark!$T44,"g",""),
IF(Udfyldningsark!$T44&lt;Udfyldningsark!$Q44,     IF(CS$17&lt;Udfyldningsark!$Q44-10,"g",     IF(CS$17&lt;Udfyldningsark!$T44,"gu",        "")),
IF(CS$17&lt;Udfyldningsark!$Q44, IF(CS$17&lt;Udfyldningsark!$Q44-10,"g","gu"),
IF(CS$17&lt;Udfyldningsark!$T44,"r",""
))))))))</f>
        <v/>
      </c>
      <c r="CT27" s="226" t="str">
        <f>IF(Udfyldningsark!$T44="","",
IF(CT$17=Udfyldningsark!$Q44,"s",
IF(CT$17=Udfyldningsark!$T44,"b",
IF(CT$17&lt;Udfyldningsark!$P44,"",
IF(Udfyldningsark!$T44&lt;Udfyldningsark!$Q44-10,IF(CT$17&lt;Udfyldningsark!$T44,"g",""),
IF(Udfyldningsark!$T44&lt;Udfyldningsark!$Q44,     IF(CT$17&lt;Udfyldningsark!$Q44-10,"g",     IF(CT$17&lt;Udfyldningsark!$T44,"gu",        "")),
IF(CT$17&lt;Udfyldningsark!$Q44, IF(CT$17&lt;Udfyldningsark!$Q44-10,"g","gu"),
IF(CT$17&lt;Udfyldningsark!$T44,"r",""
))))))))</f>
        <v/>
      </c>
      <c r="CU27" s="226" t="str">
        <f>IF(Udfyldningsark!$T44="","",
IF(CU$17=Udfyldningsark!$Q44,"s",
IF(CU$17=Udfyldningsark!$T44,"b",
IF(CU$17&lt;Udfyldningsark!$P44,"",
IF(Udfyldningsark!$T44&lt;Udfyldningsark!$Q44-10,IF(CU$17&lt;Udfyldningsark!$T44,"g",""),
IF(Udfyldningsark!$T44&lt;Udfyldningsark!$Q44,     IF(CU$17&lt;Udfyldningsark!$Q44-10,"g",     IF(CU$17&lt;Udfyldningsark!$T44,"gu",        "")),
IF(CU$17&lt;Udfyldningsark!$Q44, IF(CU$17&lt;Udfyldningsark!$Q44-10,"g","gu"),
IF(CU$17&lt;Udfyldningsark!$T44,"r",""
))))))))</f>
        <v/>
      </c>
      <c r="CV27" s="226" t="str">
        <f>IF(Udfyldningsark!$T44="","",
IF(CV$17=Udfyldningsark!$Q44,"s",
IF(CV$17=Udfyldningsark!$T44,"b",
IF(CV$17&lt;Udfyldningsark!$P44,"",
IF(Udfyldningsark!$T44&lt;Udfyldningsark!$Q44-10,IF(CV$17&lt;Udfyldningsark!$T44,"g",""),
IF(Udfyldningsark!$T44&lt;Udfyldningsark!$Q44,     IF(CV$17&lt;Udfyldningsark!$Q44-10,"g",     IF(CV$17&lt;Udfyldningsark!$T44,"gu",        "")),
IF(CV$17&lt;Udfyldningsark!$Q44, IF(CV$17&lt;Udfyldningsark!$Q44-10,"g","gu"),
IF(CV$17&lt;Udfyldningsark!$T44,"r",""
))))))))</f>
        <v/>
      </c>
      <c r="CW27" s="226" t="str">
        <f>IF(Udfyldningsark!$T44="","",
IF(CW$17=Udfyldningsark!$Q44,"s",
IF(CW$17=Udfyldningsark!$T44,"b",
IF(CW$17&lt;Udfyldningsark!$P44,"",
IF(Udfyldningsark!$T44&lt;Udfyldningsark!$Q44-10,IF(CW$17&lt;Udfyldningsark!$T44,"g",""),
IF(Udfyldningsark!$T44&lt;Udfyldningsark!$Q44,     IF(CW$17&lt;Udfyldningsark!$Q44-10,"g",     IF(CW$17&lt;Udfyldningsark!$T44,"gu",        "")),
IF(CW$17&lt;Udfyldningsark!$Q44, IF(CW$17&lt;Udfyldningsark!$Q44-10,"g","gu"),
IF(CW$17&lt;Udfyldningsark!$T44,"r",""
))))))))</f>
        <v/>
      </c>
      <c r="CX27" s="226" t="str">
        <f>IF(Udfyldningsark!$T44="","",
IF(CX$17=Udfyldningsark!$Q44,"s",
IF(CX$17=Udfyldningsark!$T44,"b",
IF(CX$17&lt;Udfyldningsark!$P44,"",
IF(Udfyldningsark!$T44&lt;Udfyldningsark!$Q44-10,IF(CX$17&lt;Udfyldningsark!$T44,"g",""),
IF(Udfyldningsark!$T44&lt;Udfyldningsark!$Q44,     IF(CX$17&lt;Udfyldningsark!$Q44-10,"g",     IF(CX$17&lt;Udfyldningsark!$T44,"gu",        "")),
IF(CX$17&lt;Udfyldningsark!$Q44, IF(CX$17&lt;Udfyldningsark!$Q44-10,"g","gu"),
IF(CX$17&lt;Udfyldningsark!$T44,"r",""
))))))))</f>
        <v/>
      </c>
      <c r="CY27" s="226" t="str">
        <f>IF(Udfyldningsark!$T44="","",
IF(CY$17=Udfyldningsark!$Q44,"s",
IF(CY$17=Udfyldningsark!$T44,"b",
IF(CY$17&lt;Udfyldningsark!$P44,"",
IF(Udfyldningsark!$T44&lt;Udfyldningsark!$Q44-10,IF(CY$17&lt;Udfyldningsark!$T44,"g",""),
IF(Udfyldningsark!$T44&lt;Udfyldningsark!$Q44,     IF(CY$17&lt;Udfyldningsark!$Q44-10,"g",     IF(CY$17&lt;Udfyldningsark!$T44,"gu",        "")),
IF(CY$17&lt;Udfyldningsark!$Q44, IF(CY$17&lt;Udfyldningsark!$Q44-10,"g","gu"),
IF(CY$17&lt;Udfyldningsark!$T44,"r",""
))))))))</f>
        <v/>
      </c>
      <c r="CZ27" s="226" t="str">
        <f>IF(Udfyldningsark!$T44="","",
IF(CZ$17=Udfyldningsark!$Q44,"s",
IF(CZ$17=Udfyldningsark!$T44,"b",
IF(CZ$17&lt;Udfyldningsark!$P44,"",
IF(Udfyldningsark!$T44&lt;Udfyldningsark!$Q44-10,IF(CZ$17&lt;Udfyldningsark!$T44,"g",""),
IF(Udfyldningsark!$T44&lt;Udfyldningsark!$Q44,     IF(CZ$17&lt;Udfyldningsark!$Q44-10,"g",     IF(CZ$17&lt;Udfyldningsark!$T44,"gu",        "")),
IF(CZ$17&lt;Udfyldningsark!$Q44, IF(CZ$17&lt;Udfyldningsark!$Q44-10,"g","gu"),
IF(CZ$17&lt;Udfyldningsark!$T44,"r",""
))))))))</f>
        <v/>
      </c>
      <c r="DA27" s="226" t="str">
        <f>IF(Udfyldningsark!$T44="","",
IF(DA$17=Udfyldningsark!$Q44,"s",
IF(DA$17=Udfyldningsark!$T44,"b",
IF(DA$17&lt;Udfyldningsark!$P44,"",
IF(Udfyldningsark!$T44&lt;Udfyldningsark!$Q44-10,IF(DA$17&lt;Udfyldningsark!$T44,"g",""),
IF(Udfyldningsark!$T44&lt;Udfyldningsark!$Q44,     IF(DA$17&lt;Udfyldningsark!$Q44-10,"g",     IF(DA$17&lt;Udfyldningsark!$T44,"gu",        "")),
IF(DA$17&lt;Udfyldningsark!$Q44, IF(DA$17&lt;Udfyldningsark!$Q44-10,"g","gu"),
IF(DA$17&lt;Udfyldningsark!$T44,"r",""
))))))))</f>
        <v/>
      </c>
      <c r="DB27" s="226" t="str">
        <f>IF(Udfyldningsark!$T44="","",
IF(DB$17=Udfyldningsark!$Q44,"s",
IF(DB$17=Udfyldningsark!$T44,"b",
IF(DB$17&lt;Udfyldningsark!$P44,"",
IF(Udfyldningsark!$T44&lt;Udfyldningsark!$Q44-10,IF(DB$17&lt;Udfyldningsark!$T44,"g",""),
IF(Udfyldningsark!$T44&lt;Udfyldningsark!$Q44,     IF(DB$17&lt;Udfyldningsark!$Q44-10,"g",     IF(DB$17&lt;Udfyldningsark!$T44,"gu",        "")),
IF(DB$17&lt;Udfyldningsark!$Q44, IF(DB$17&lt;Udfyldningsark!$Q44-10,"g","gu"),
IF(DB$17&lt;Udfyldningsark!$T44,"r",""
))))))))</f>
        <v/>
      </c>
      <c r="DC27" s="226" t="str">
        <f>IF(Udfyldningsark!$T44="","",
IF(DC$17=Udfyldningsark!$Q44,"s",
IF(DC$17=Udfyldningsark!$T44,"b",
IF(DC$17&lt;Udfyldningsark!$P44,"",
IF(Udfyldningsark!$T44&lt;Udfyldningsark!$Q44-10,IF(DC$17&lt;Udfyldningsark!$T44,"g",""),
IF(Udfyldningsark!$T44&lt;Udfyldningsark!$Q44,     IF(DC$17&lt;Udfyldningsark!$Q44-10,"g",     IF(DC$17&lt;Udfyldningsark!$T44,"gu",        "")),
IF(DC$17&lt;Udfyldningsark!$Q44, IF(DC$17&lt;Udfyldningsark!$Q44-10,"g","gu"),
IF(DC$17&lt;Udfyldningsark!$T44,"r",""
))))))))</f>
        <v/>
      </c>
      <c r="DD27" s="226" t="str">
        <f>IF(Udfyldningsark!$T44="","",
IF(DD$17=Udfyldningsark!$Q44,"s",
IF(DD$17=Udfyldningsark!$T44,"b",
IF(DD$17&lt;Udfyldningsark!$P44,"",
IF(Udfyldningsark!$T44&lt;Udfyldningsark!$Q44-10,IF(DD$17&lt;Udfyldningsark!$T44,"g",""),
IF(Udfyldningsark!$T44&lt;Udfyldningsark!$Q44,     IF(DD$17&lt;Udfyldningsark!$Q44-10,"g",     IF(DD$17&lt;Udfyldningsark!$T44,"gu",        "")),
IF(DD$17&lt;Udfyldningsark!$Q44, IF(DD$17&lt;Udfyldningsark!$Q44-10,"g","gu"),
IF(DD$17&lt;Udfyldningsark!$T44,"r",""
))))))))</f>
        <v/>
      </c>
      <c r="DE27" s="226" t="str">
        <f>IF(Udfyldningsark!$T44="","",
IF(DE$17=Udfyldningsark!$Q44,"s",
IF(DE$17=Udfyldningsark!$T44,"b",
IF(DE$17&lt;Udfyldningsark!$P44,"",
IF(Udfyldningsark!$T44&lt;Udfyldningsark!$Q44-10,IF(DE$17&lt;Udfyldningsark!$T44,"g",""),
IF(Udfyldningsark!$T44&lt;Udfyldningsark!$Q44,     IF(DE$17&lt;Udfyldningsark!$Q44-10,"g",     IF(DE$17&lt;Udfyldningsark!$T44,"gu",        "")),
IF(DE$17&lt;Udfyldningsark!$Q44, IF(DE$17&lt;Udfyldningsark!$Q44-10,"g","gu"),
IF(DE$17&lt;Udfyldningsark!$T44,"r",""
))))))))</f>
        <v/>
      </c>
      <c r="DF27" s="226" t="str">
        <f>IF(Udfyldningsark!$T44="","",
IF(DF$17=Udfyldningsark!$Q44,"s",
IF(DF$17=Udfyldningsark!$T44,"b",
IF(DF$17&lt;Udfyldningsark!$P44,"",
IF(Udfyldningsark!$T44&lt;Udfyldningsark!$Q44-10,IF(DF$17&lt;Udfyldningsark!$T44,"g",""),
IF(Udfyldningsark!$T44&lt;Udfyldningsark!$Q44,     IF(DF$17&lt;Udfyldningsark!$Q44-10,"g",     IF(DF$17&lt;Udfyldningsark!$T44,"gu",        "")),
IF(DF$17&lt;Udfyldningsark!$Q44, IF(DF$17&lt;Udfyldningsark!$Q44-10,"g","gu"),
IF(DF$17&lt;Udfyldningsark!$T44,"r",""
))))))))</f>
        <v/>
      </c>
      <c r="DG27" s="226" t="str">
        <f>IF(Udfyldningsark!$T44="","",
IF(DG$17=Udfyldningsark!$Q44,"s",
IF(DG$17=Udfyldningsark!$T44,"b",
IF(DG$17&lt;Udfyldningsark!$P44,"",
IF(Udfyldningsark!$T44&lt;Udfyldningsark!$Q44-10,IF(DG$17&lt;Udfyldningsark!$T44,"g",""),
IF(Udfyldningsark!$T44&lt;Udfyldningsark!$Q44,     IF(DG$17&lt;Udfyldningsark!$Q44-10,"g",     IF(DG$17&lt;Udfyldningsark!$T44,"gu",        "")),
IF(DG$17&lt;Udfyldningsark!$Q44, IF(DG$17&lt;Udfyldningsark!$Q44-10,"g","gu"),
IF(DG$17&lt;Udfyldningsark!$T44,"r",""
))))))))</f>
        <v/>
      </c>
      <c r="DH27" s="226" t="str">
        <f>IF(Udfyldningsark!$T44="","",
IF(DH$17=Udfyldningsark!$Q44,"s",
IF(DH$17=Udfyldningsark!$T44,"b",
IF(DH$17&lt;Udfyldningsark!$P44,"",
IF(Udfyldningsark!$T44&lt;Udfyldningsark!$Q44-10,IF(DH$17&lt;Udfyldningsark!$T44,"g",""),
IF(Udfyldningsark!$T44&lt;Udfyldningsark!$Q44,     IF(DH$17&lt;Udfyldningsark!$Q44-10,"g",     IF(DH$17&lt;Udfyldningsark!$T44,"gu",        "")),
IF(DH$17&lt;Udfyldningsark!$Q44, IF(DH$17&lt;Udfyldningsark!$Q44-10,"g","gu"),
IF(DH$17&lt;Udfyldningsark!$T44,"r",""
))))))))</f>
        <v/>
      </c>
      <c r="DI27" s="226" t="str">
        <f>IF(Udfyldningsark!$T44="","",
IF(DI$17=Udfyldningsark!$Q44,"s",
IF(DI$17=Udfyldningsark!$T44,"b",
IF(DI$17&lt;Udfyldningsark!$P44,"",
IF(Udfyldningsark!$T44&lt;Udfyldningsark!$Q44-10,IF(DI$17&lt;Udfyldningsark!$T44,"g",""),
IF(Udfyldningsark!$T44&lt;Udfyldningsark!$Q44,     IF(DI$17&lt;Udfyldningsark!$Q44-10,"g",     IF(DI$17&lt;Udfyldningsark!$T44,"gu",        "")),
IF(DI$17&lt;Udfyldningsark!$Q44, IF(DI$17&lt;Udfyldningsark!$Q44-10,"g","gu"),
IF(DI$17&lt;Udfyldningsark!$T44,"r",""
))))))))</f>
        <v/>
      </c>
      <c r="DJ27" s="226" t="str">
        <f>IF(Udfyldningsark!$T44="","",
IF(DJ$17=Udfyldningsark!$Q44,"s",
IF(DJ$17=Udfyldningsark!$T44,"b",
IF(DJ$17&lt;Udfyldningsark!$P44,"",
IF(Udfyldningsark!$T44&lt;Udfyldningsark!$Q44-10,IF(DJ$17&lt;Udfyldningsark!$T44,"g",""),
IF(Udfyldningsark!$T44&lt;Udfyldningsark!$Q44,     IF(DJ$17&lt;Udfyldningsark!$Q44-10,"g",     IF(DJ$17&lt;Udfyldningsark!$T44,"gu",        "")),
IF(DJ$17&lt;Udfyldningsark!$Q44, IF(DJ$17&lt;Udfyldningsark!$Q44-10,"g","gu"),
IF(DJ$17&lt;Udfyldningsark!$T44,"r",""
))))))))</f>
        <v/>
      </c>
      <c r="DK27" s="226" t="str">
        <f>IF(Udfyldningsark!$T44="","",
IF(DK$17=Udfyldningsark!$Q44,"s",
IF(DK$17=Udfyldningsark!$T44,"b",
IF(DK$17&lt;Udfyldningsark!$P44,"",
IF(Udfyldningsark!$T44&lt;Udfyldningsark!$Q44-10,IF(DK$17&lt;Udfyldningsark!$T44,"g",""),
IF(Udfyldningsark!$T44&lt;Udfyldningsark!$Q44,     IF(DK$17&lt;Udfyldningsark!$Q44-10,"g",     IF(DK$17&lt;Udfyldningsark!$T44,"gu",        "")),
IF(DK$17&lt;Udfyldningsark!$Q44, IF(DK$17&lt;Udfyldningsark!$Q44-10,"g","gu"),
IF(DK$17&lt;Udfyldningsark!$T44,"r",""
))))))))</f>
        <v/>
      </c>
      <c r="DL27" s="13"/>
      <c r="DM27" s="13"/>
    </row>
    <row r="28" spans="1:117" s="2" customFormat="1" ht="8.4499999999999993" customHeight="1" x14ac:dyDescent="0.2">
      <c r="A28" s="29"/>
      <c r="B28" s="56" t="str">
        <f>IF(Udfyldningsark!C45=1,Udfyldningsark!E45,"")</f>
        <v/>
      </c>
      <c r="C28" s="405" t="str">
        <f>IF(Udfyldningsark!I45="","",IF(Udfyldningsark!I45&gt;=1,Udfyldningsark!I45))</f>
        <v/>
      </c>
      <c r="D28" s="406"/>
      <c r="E28" s="407"/>
      <c r="F28" s="48"/>
      <c r="G28" s="276" t="str">
        <f>IF(Udfyldningsark!L45="","",IF(Udfyldningsark!L45&gt;=1,Udfyldningsark!L45))</f>
        <v/>
      </c>
      <c r="H28" s="48"/>
      <c r="I28" s="87" t="str">
        <f>IF(Udfyldningsark!P45="","",IF(Udfyldningsark!P45&gt;=1,Udfyldningsark!P45))</f>
        <v/>
      </c>
      <c r="J28" s="49"/>
      <c r="K28" s="88" t="str">
        <f>IF(Udfyldningsark!G45="","",IF(Udfyldningsark!G45=Data!$T$7,Data!$U$7,IF(Udfyldningsark!G45=Data!$T$8,Data!$U$8,IF(Udfyldningsark!G45=Data!$T$9,Data!$U$9,IF(Udfyldningsark!G45=Data!$T$10,Data!$U$10,IF(Udfyldningsark!G45=Data!$T$11,Data!$U$11,IF(Udfyldningsark!G45=Data!$T$12,Data!$U$12,IF(Udfyldningsark!G45=Data!$T$13,Data!$U$13,IF(Udfyldningsark!G45=Data!$T$14,Data!$U$14,IF(Udfyldningsark!G45=Data!$T$15,Data!$U$15,IF(Udfyldningsark!G45=Data!$T$16,Data!$U$16,IF(Udfyldningsark!G45=Data!$T$17,Data!$U$17,IF(Udfyldningsark!G45=Data!$T$18,Data!$U$18,IF(Udfyldningsark!G45=Data!$T$19,Data!$U$19,IF(Udfyldningsark!G45=Data!$T$20,Data!$U$20,IF(Udfyldningsark!G45=Data!$T$21,Data!$U$21,IF(Udfyldningsark!G45=Data!$T$22,Data!$U$22,IF(Udfyldningsark!G45=Data!$T$23,Data!$U$23,IF(Udfyldningsark!G45=Data!$T$24,Data!$U$24,IF(Udfyldningsark!G45=Data!$T$25,Data!$U$25,IF(Udfyldningsark!G45=Data!$T$26,Data!$U$26,IF(Udfyldningsark!G45=Data!$T$27,Data!$U$27))))))))))))))))))))))</f>
        <v/>
      </c>
      <c r="L28" s="49"/>
      <c r="M28" s="89" t="str">
        <f>IF(Udfyldningsark!G45="","",IF(Udfyldningsark!G45=Data!$T$7,Data!$V$7,IF(Udfyldningsark!G45=Data!$T$8,Data!$V$8,IF(Udfyldningsark!G45=Data!$T$9,Data!$V$9,IF(Udfyldningsark!G45=Data!$T$10,Data!$V$10,IF(Udfyldningsark!G45=Data!$T$11,Data!$V$11,IF(Udfyldningsark!G45=Data!$T$12,Data!$V$12,IF(Udfyldningsark!G45=Data!$T$13,Data!$V$13,IF(Udfyldningsark!G45=Data!$T$14,Data!$V$14,IF(Udfyldningsark!G45=Data!$T$15,Data!$V$15,IF(Udfyldningsark!G45=Data!$T$16,Data!$V$16,IF(Udfyldningsark!G45=Data!$T$17,Data!$V$17,IF(Udfyldningsark!G45=Data!$T$18,Data!$V$18,IF(Udfyldningsark!G45=Data!$T$19,Data!$V$19,IF(Udfyldningsark!G45=Data!$T$20,Data!$V$20,IF(Udfyldningsark!G45=Data!$T$21,Data!$V$21,IF(Udfyldningsark!G45=Data!$T$22,Data!$V$22,IF(Udfyldningsark!G45=Data!$T$23,Data!$V$23,IF(Udfyldningsark!G45=Data!$T$24,Data!$V$24,IF(Udfyldningsark!G45=Data!$T$25,Data!$V$25,IF(Udfyldningsark!G45=Data!$T$26,Data!$V$26,IF(Udfyldningsark!G45=Data!$T$27,Data!$V$27,))))))))))))))))))))))</f>
        <v/>
      </c>
      <c r="N28" s="20"/>
      <c r="O28" s="226" t="str">
        <f>IF(Udfyldningsark!$T45="","",
IF(O$17=Udfyldningsark!$Q45,"s",
IF(O$17=Udfyldningsark!$T45,"b",
IF(O$17&lt;Udfyldningsark!$P45,"",
IF(Udfyldningsark!$T45&lt;Udfyldningsark!$Q45-10,IF(O$17&lt;Udfyldningsark!$T45,"g",""),
IF(Udfyldningsark!$T45&lt;Udfyldningsark!$Q45,     IF(O$17&lt;Udfyldningsark!$Q45-10,"g",     IF(O$17&lt;Udfyldningsark!$T45,"gu",        "")),
IF(O$17&lt;Udfyldningsark!$Q45, IF(O$17&lt;Udfyldningsark!$Q45-10,"g","gu"),
IF(O$17&lt;Udfyldningsark!$T45,"r",""
))))))))</f>
        <v/>
      </c>
      <c r="P28" s="226" t="str">
        <f>IF(Udfyldningsark!$T45="","",
IF(P$17=Udfyldningsark!$Q45,"s",
IF(P$17=Udfyldningsark!$T45,"b",
IF(P$17&lt;Udfyldningsark!$P45,"",
IF(Udfyldningsark!$T45&lt;Udfyldningsark!$Q45-10,IF(P$17&lt;Udfyldningsark!$T45,"g",""),
IF(Udfyldningsark!$T45&lt;Udfyldningsark!$Q45,     IF(P$17&lt;Udfyldningsark!$Q45-10,"g",     IF(P$17&lt;Udfyldningsark!$T45,"gu",        "")),
IF(P$17&lt;Udfyldningsark!$Q45, IF(P$17&lt;Udfyldningsark!$Q45-10,"g","gu"),
IF(P$17&lt;Udfyldningsark!$T45,"r",""
))))))))</f>
        <v/>
      </c>
      <c r="Q28" s="226" t="str">
        <f>IF(Udfyldningsark!$T45="","",
IF(Q$17=Udfyldningsark!$Q45,"s",
IF(Q$17=Udfyldningsark!$T45,"b",
IF(Q$17&lt;Udfyldningsark!$P45,"",
IF(Udfyldningsark!$T45&lt;Udfyldningsark!$Q45-10,IF(Q$17&lt;Udfyldningsark!$T45,"g",""),
IF(Udfyldningsark!$T45&lt;Udfyldningsark!$Q45,     IF(Q$17&lt;Udfyldningsark!$Q45-10,"g",     IF(Q$17&lt;Udfyldningsark!$T45,"gu",        "")),
IF(Q$17&lt;Udfyldningsark!$Q45, IF(Q$17&lt;Udfyldningsark!$Q45-10,"g","gu"),
IF(Q$17&lt;Udfyldningsark!$T45,"r",""
))))))))</f>
        <v/>
      </c>
      <c r="R28" s="226" t="str">
        <f>IF(Udfyldningsark!$T45="","",
IF(R$17=Udfyldningsark!$Q45,"s",
IF(R$17=Udfyldningsark!$T45,"b",
IF(R$17&lt;Udfyldningsark!$P45,"",
IF(Udfyldningsark!$T45&lt;Udfyldningsark!$Q45-10,IF(R$17&lt;Udfyldningsark!$T45,"g",""),
IF(Udfyldningsark!$T45&lt;Udfyldningsark!$Q45,     IF(R$17&lt;Udfyldningsark!$Q45-10,"g",     IF(R$17&lt;Udfyldningsark!$T45,"gu",        "")),
IF(R$17&lt;Udfyldningsark!$Q45, IF(R$17&lt;Udfyldningsark!$Q45-10,"g","gu"),
IF(R$17&lt;Udfyldningsark!$T45,"r",""
))))))))</f>
        <v/>
      </c>
      <c r="S28" s="226" t="str">
        <f>IF(Udfyldningsark!$T45="","",
IF(S$17=Udfyldningsark!$Q45,"s",
IF(S$17=Udfyldningsark!$T45,"b",
IF(S$17&lt;Udfyldningsark!$P45,"",
IF(Udfyldningsark!$T45&lt;Udfyldningsark!$Q45-10,IF(S$17&lt;Udfyldningsark!$T45,"g",""),
IF(Udfyldningsark!$T45&lt;Udfyldningsark!$Q45,     IF(S$17&lt;Udfyldningsark!$Q45-10,"g",     IF(S$17&lt;Udfyldningsark!$T45,"gu",        "")),
IF(S$17&lt;Udfyldningsark!$Q45, IF(S$17&lt;Udfyldningsark!$Q45-10,"g","gu"),
IF(S$17&lt;Udfyldningsark!$T45,"r",""
))))))))</f>
        <v/>
      </c>
      <c r="T28" s="226" t="str">
        <f>IF(Udfyldningsark!$T45="","",
IF(T$17=Udfyldningsark!$Q45,"s",
IF(T$17=Udfyldningsark!$T45,"b",
IF(T$17&lt;Udfyldningsark!$P45,"",
IF(Udfyldningsark!$T45&lt;Udfyldningsark!$Q45-10,IF(T$17&lt;Udfyldningsark!$T45,"g",""),
IF(Udfyldningsark!$T45&lt;Udfyldningsark!$Q45,     IF(T$17&lt;Udfyldningsark!$Q45-10,"g",     IF(T$17&lt;Udfyldningsark!$T45,"gu",        "")),
IF(T$17&lt;Udfyldningsark!$Q45, IF(T$17&lt;Udfyldningsark!$Q45-10,"g","gu"),
IF(T$17&lt;Udfyldningsark!$T45,"r",""
))))))))</f>
        <v/>
      </c>
      <c r="U28" s="226" t="str">
        <f>IF(Udfyldningsark!$T45="","",
IF(U$17=Udfyldningsark!$Q45,"s",
IF(U$17=Udfyldningsark!$T45,"b",
IF(U$17&lt;Udfyldningsark!$P45,"",
IF(Udfyldningsark!$T45&lt;Udfyldningsark!$Q45-10,IF(U$17&lt;Udfyldningsark!$T45,"g",""),
IF(Udfyldningsark!$T45&lt;Udfyldningsark!$Q45,     IF(U$17&lt;Udfyldningsark!$Q45-10,"g",     IF(U$17&lt;Udfyldningsark!$T45,"gu",        "")),
IF(U$17&lt;Udfyldningsark!$Q45, IF(U$17&lt;Udfyldningsark!$Q45-10,"g","gu"),
IF(U$17&lt;Udfyldningsark!$T45,"r",""
))))))))</f>
        <v/>
      </c>
      <c r="V28" s="226" t="str">
        <f>IF(Udfyldningsark!$T45="","",
IF(V$17=Udfyldningsark!$Q45,"s",
IF(V$17=Udfyldningsark!$T45,"b",
IF(V$17&lt;Udfyldningsark!$P45,"",
IF(Udfyldningsark!$T45&lt;Udfyldningsark!$Q45-10,IF(V$17&lt;Udfyldningsark!$T45,"g",""),
IF(Udfyldningsark!$T45&lt;Udfyldningsark!$Q45,     IF(V$17&lt;Udfyldningsark!$Q45-10,"g",     IF(V$17&lt;Udfyldningsark!$T45,"gu",        "")),
IF(V$17&lt;Udfyldningsark!$Q45, IF(V$17&lt;Udfyldningsark!$Q45-10,"g","gu"),
IF(V$17&lt;Udfyldningsark!$T45,"r",""
))))))))</f>
        <v/>
      </c>
      <c r="W28" s="226" t="str">
        <f>IF(Udfyldningsark!$T45="","",
IF(W$17=Udfyldningsark!$Q45,"s",
IF(W$17=Udfyldningsark!$T45,"b",
IF(W$17&lt;Udfyldningsark!$P45,"",
IF(Udfyldningsark!$T45&lt;Udfyldningsark!$Q45-10,IF(W$17&lt;Udfyldningsark!$T45,"g",""),
IF(Udfyldningsark!$T45&lt;Udfyldningsark!$Q45,     IF(W$17&lt;Udfyldningsark!$Q45-10,"g",     IF(W$17&lt;Udfyldningsark!$T45,"gu",        "")),
IF(W$17&lt;Udfyldningsark!$Q45, IF(W$17&lt;Udfyldningsark!$Q45-10,"g","gu"),
IF(W$17&lt;Udfyldningsark!$T45,"r",""
))))))))</f>
        <v/>
      </c>
      <c r="X28" s="226" t="str">
        <f>IF(Udfyldningsark!$T45="","",
IF(X$17=Udfyldningsark!$Q45,"s",
IF(X$17=Udfyldningsark!$T45,"b",
IF(X$17&lt;Udfyldningsark!$P45,"",
IF(Udfyldningsark!$T45&lt;Udfyldningsark!$Q45-10,IF(X$17&lt;Udfyldningsark!$T45,"g",""),
IF(Udfyldningsark!$T45&lt;Udfyldningsark!$Q45,     IF(X$17&lt;Udfyldningsark!$Q45-10,"g",     IF(X$17&lt;Udfyldningsark!$T45,"gu",        "")),
IF(X$17&lt;Udfyldningsark!$Q45, IF(X$17&lt;Udfyldningsark!$Q45-10,"g","gu"),
IF(X$17&lt;Udfyldningsark!$T45,"r",""
))))))))</f>
        <v/>
      </c>
      <c r="Y28" s="226" t="str">
        <f>IF(Udfyldningsark!$T45="","",
IF(Y$17=Udfyldningsark!$Q45,"s",
IF(Y$17=Udfyldningsark!$T45,"b",
IF(Y$17&lt;Udfyldningsark!$P45,"",
IF(Udfyldningsark!$T45&lt;Udfyldningsark!$Q45-10,IF(Y$17&lt;Udfyldningsark!$T45,"g",""),
IF(Udfyldningsark!$T45&lt;Udfyldningsark!$Q45,     IF(Y$17&lt;Udfyldningsark!$Q45-10,"g",     IF(Y$17&lt;Udfyldningsark!$T45,"gu",        "")),
IF(Y$17&lt;Udfyldningsark!$Q45, IF(Y$17&lt;Udfyldningsark!$Q45-10,"g","gu"),
IF(Y$17&lt;Udfyldningsark!$T45,"r",""
))))))))</f>
        <v/>
      </c>
      <c r="Z28" s="226" t="str">
        <f>IF(Udfyldningsark!$T45="","",
IF(Z$17=Udfyldningsark!$Q45,"s",
IF(Z$17=Udfyldningsark!$T45,"b",
IF(Z$17&lt;Udfyldningsark!$P45,"",
IF(Udfyldningsark!$T45&lt;Udfyldningsark!$Q45-10,IF(Z$17&lt;Udfyldningsark!$T45,"g",""),
IF(Udfyldningsark!$T45&lt;Udfyldningsark!$Q45,     IF(Z$17&lt;Udfyldningsark!$Q45-10,"g",     IF(Z$17&lt;Udfyldningsark!$T45,"gu",        "")),
IF(Z$17&lt;Udfyldningsark!$Q45, IF(Z$17&lt;Udfyldningsark!$Q45-10,"g","gu"),
IF(Z$17&lt;Udfyldningsark!$T45,"r",""
))))))))</f>
        <v/>
      </c>
      <c r="AA28" s="226" t="str">
        <f>IF(Udfyldningsark!$T45="","",
IF(AA$17=Udfyldningsark!$Q45,"s",
IF(AA$17=Udfyldningsark!$T45,"b",
IF(AA$17&lt;Udfyldningsark!$P45,"",
IF(Udfyldningsark!$T45&lt;Udfyldningsark!$Q45-10,IF(AA$17&lt;Udfyldningsark!$T45,"g",""),
IF(Udfyldningsark!$T45&lt;Udfyldningsark!$Q45,     IF(AA$17&lt;Udfyldningsark!$Q45-10,"g",     IF(AA$17&lt;Udfyldningsark!$T45,"gu",        "")),
IF(AA$17&lt;Udfyldningsark!$Q45, IF(AA$17&lt;Udfyldningsark!$Q45-10,"g","gu"),
IF(AA$17&lt;Udfyldningsark!$T45,"r",""
))))))))</f>
        <v/>
      </c>
      <c r="AB28" s="226" t="str">
        <f>IF(Udfyldningsark!$T45="","",
IF(AB$17=Udfyldningsark!$Q45,"s",
IF(AB$17=Udfyldningsark!$T45,"b",
IF(AB$17&lt;Udfyldningsark!$P45,"",
IF(Udfyldningsark!$T45&lt;Udfyldningsark!$Q45-10,IF(AB$17&lt;Udfyldningsark!$T45,"g",""),
IF(Udfyldningsark!$T45&lt;Udfyldningsark!$Q45,     IF(AB$17&lt;Udfyldningsark!$Q45-10,"g",     IF(AB$17&lt;Udfyldningsark!$T45,"gu",        "")),
IF(AB$17&lt;Udfyldningsark!$Q45, IF(AB$17&lt;Udfyldningsark!$Q45-10,"g","gu"),
IF(AB$17&lt;Udfyldningsark!$T45,"r",""
))))))))</f>
        <v/>
      </c>
      <c r="AC28" s="226" t="str">
        <f>IF(Udfyldningsark!$T45="","",
IF(AC$17=Udfyldningsark!$Q45,"s",
IF(AC$17=Udfyldningsark!$T45,"b",
IF(AC$17&lt;Udfyldningsark!$P45,"",
IF(Udfyldningsark!$T45&lt;Udfyldningsark!$Q45-10,IF(AC$17&lt;Udfyldningsark!$T45,"g",""),
IF(Udfyldningsark!$T45&lt;Udfyldningsark!$Q45,     IF(AC$17&lt;Udfyldningsark!$Q45-10,"g",     IF(AC$17&lt;Udfyldningsark!$T45,"gu",        "")),
IF(AC$17&lt;Udfyldningsark!$Q45, IF(AC$17&lt;Udfyldningsark!$Q45-10,"g","gu"),
IF(AC$17&lt;Udfyldningsark!$T45,"r",""
))))))))</f>
        <v/>
      </c>
      <c r="AD28" s="226" t="str">
        <f>IF(Udfyldningsark!$T45="","",
IF(AD$17=Udfyldningsark!$Q45,"s",
IF(AD$17=Udfyldningsark!$T45,"b",
IF(AD$17&lt;Udfyldningsark!$P45,"",
IF(Udfyldningsark!$T45&lt;Udfyldningsark!$Q45-10,IF(AD$17&lt;Udfyldningsark!$T45,"g",""),
IF(Udfyldningsark!$T45&lt;Udfyldningsark!$Q45,     IF(AD$17&lt;Udfyldningsark!$Q45-10,"g",     IF(AD$17&lt;Udfyldningsark!$T45,"gu",        "")),
IF(AD$17&lt;Udfyldningsark!$Q45, IF(AD$17&lt;Udfyldningsark!$Q45-10,"g","gu"),
IF(AD$17&lt;Udfyldningsark!$T45,"r",""
))))))))</f>
        <v/>
      </c>
      <c r="AE28" s="226" t="str">
        <f>IF(Udfyldningsark!$T45="","",
IF(AE$17=Udfyldningsark!$Q45,"s",
IF(AE$17=Udfyldningsark!$T45,"b",
IF(AE$17&lt;Udfyldningsark!$P45,"",
IF(Udfyldningsark!$T45&lt;Udfyldningsark!$Q45-10,IF(AE$17&lt;Udfyldningsark!$T45,"g",""),
IF(Udfyldningsark!$T45&lt;Udfyldningsark!$Q45,     IF(AE$17&lt;Udfyldningsark!$Q45-10,"g",     IF(AE$17&lt;Udfyldningsark!$T45,"gu",        "")),
IF(AE$17&lt;Udfyldningsark!$Q45, IF(AE$17&lt;Udfyldningsark!$Q45-10,"g","gu"),
IF(AE$17&lt;Udfyldningsark!$T45,"r",""
))))))))</f>
        <v/>
      </c>
      <c r="AF28" s="226" t="str">
        <f>IF(Udfyldningsark!$T45="","",
IF(AF$17=Udfyldningsark!$Q45,"s",
IF(AF$17=Udfyldningsark!$T45,"b",
IF(AF$17&lt;Udfyldningsark!$P45,"",
IF(Udfyldningsark!$T45&lt;Udfyldningsark!$Q45-10,IF(AF$17&lt;Udfyldningsark!$T45,"g",""),
IF(Udfyldningsark!$T45&lt;Udfyldningsark!$Q45,     IF(AF$17&lt;Udfyldningsark!$Q45-10,"g",     IF(AF$17&lt;Udfyldningsark!$T45,"gu",        "")),
IF(AF$17&lt;Udfyldningsark!$Q45, IF(AF$17&lt;Udfyldningsark!$Q45-10,"g","gu"),
IF(AF$17&lt;Udfyldningsark!$T45,"r",""
))))))))</f>
        <v/>
      </c>
      <c r="AG28" s="226" t="str">
        <f>IF(Udfyldningsark!$T45="","",
IF(AG$17=Udfyldningsark!$Q45,"s",
IF(AG$17=Udfyldningsark!$T45,"b",
IF(AG$17&lt;Udfyldningsark!$P45,"",
IF(Udfyldningsark!$T45&lt;Udfyldningsark!$Q45-10,IF(AG$17&lt;Udfyldningsark!$T45,"g",""),
IF(Udfyldningsark!$T45&lt;Udfyldningsark!$Q45,     IF(AG$17&lt;Udfyldningsark!$Q45-10,"g",     IF(AG$17&lt;Udfyldningsark!$T45,"gu",        "")),
IF(AG$17&lt;Udfyldningsark!$Q45, IF(AG$17&lt;Udfyldningsark!$Q45-10,"g","gu"),
IF(AG$17&lt;Udfyldningsark!$T45,"r",""
))))))))</f>
        <v/>
      </c>
      <c r="AH28" s="226" t="str">
        <f>IF(Udfyldningsark!$T45="","",
IF(AH$17=Udfyldningsark!$Q45,"s",
IF(AH$17=Udfyldningsark!$T45,"b",
IF(AH$17&lt;Udfyldningsark!$P45,"",
IF(Udfyldningsark!$T45&lt;Udfyldningsark!$Q45-10,IF(AH$17&lt;Udfyldningsark!$T45,"g",""),
IF(Udfyldningsark!$T45&lt;Udfyldningsark!$Q45,     IF(AH$17&lt;Udfyldningsark!$Q45-10,"g",     IF(AH$17&lt;Udfyldningsark!$T45,"gu",        "")),
IF(AH$17&lt;Udfyldningsark!$Q45, IF(AH$17&lt;Udfyldningsark!$Q45-10,"g","gu"),
IF(AH$17&lt;Udfyldningsark!$T45,"r",""
))))))))</f>
        <v/>
      </c>
      <c r="AI28" s="226" t="str">
        <f>IF(Udfyldningsark!$T45="","",
IF(AI$17=Udfyldningsark!$Q45,"s",
IF(AI$17=Udfyldningsark!$T45,"b",
IF(AI$17&lt;Udfyldningsark!$P45,"",
IF(Udfyldningsark!$T45&lt;Udfyldningsark!$Q45-10,IF(AI$17&lt;Udfyldningsark!$T45,"g",""),
IF(Udfyldningsark!$T45&lt;Udfyldningsark!$Q45,     IF(AI$17&lt;Udfyldningsark!$Q45-10,"g",     IF(AI$17&lt;Udfyldningsark!$T45,"gu",        "")),
IF(AI$17&lt;Udfyldningsark!$Q45, IF(AI$17&lt;Udfyldningsark!$Q45-10,"g","gu"),
IF(AI$17&lt;Udfyldningsark!$T45,"r",""
))))))))</f>
        <v/>
      </c>
      <c r="AJ28" s="226" t="str">
        <f>IF(Udfyldningsark!$T45="","",
IF(AJ$17=Udfyldningsark!$Q45,"s",
IF(AJ$17=Udfyldningsark!$T45,"b",
IF(AJ$17&lt;Udfyldningsark!$P45,"",
IF(Udfyldningsark!$T45&lt;Udfyldningsark!$Q45-10,IF(AJ$17&lt;Udfyldningsark!$T45,"g",""),
IF(Udfyldningsark!$T45&lt;Udfyldningsark!$Q45,     IF(AJ$17&lt;Udfyldningsark!$Q45-10,"g",     IF(AJ$17&lt;Udfyldningsark!$T45,"gu",        "")),
IF(AJ$17&lt;Udfyldningsark!$Q45, IF(AJ$17&lt;Udfyldningsark!$Q45-10,"g","gu"),
IF(AJ$17&lt;Udfyldningsark!$T45,"r",""
))))))))</f>
        <v/>
      </c>
      <c r="AK28" s="226" t="str">
        <f>IF(Udfyldningsark!$T45="","",
IF(AK$17=Udfyldningsark!$Q45,"s",
IF(AK$17=Udfyldningsark!$T45,"b",
IF(AK$17&lt;Udfyldningsark!$P45,"",
IF(Udfyldningsark!$T45&lt;Udfyldningsark!$Q45-10,IF(AK$17&lt;Udfyldningsark!$T45,"g",""),
IF(Udfyldningsark!$T45&lt;Udfyldningsark!$Q45,     IF(AK$17&lt;Udfyldningsark!$Q45-10,"g",     IF(AK$17&lt;Udfyldningsark!$T45,"gu",        "")),
IF(AK$17&lt;Udfyldningsark!$Q45, IF(AK$17&lt;Udfyldningsark!$Q45-10,"g","gu"),
IF(AK$17&lt;Udfyldningsark!$T45,"r",""
))))))))</f>
        <v/>
      </c>
      <c r="AL28" s="226" t="str">
        <f>IF(Udfyldningsark!$T45="","",
IF(AL$17=Udfyldningsark!$Q45,"s",
IF(AL$17=Udfyldningsark!$T45,"b",
IF(AL$17&lt;Udfyldningsark!$P45,"",
IF(Udfyldningsark!$T45&lt;Udfyldningsark!$Q45-10,IF(AL$17&lt;Udfyldningsark!$T45,"g",""),
IF(Udfyldningsark!$T45&lt;Udfyldningsark!$Q45,     IF(AL$17&lt;Udfyldningsark!$Q45-10,"g",     IF(AL$17&lt;Udfyldningsark!$T45,"gu",        "")),
IF(AL$17&lt;Udfyldningsark!$Q45, IF(AL$17&lt;Udfyldningsark!$Q45-10,"g","gu"),
IF(AL$17&lt;Udfyldningsark!$T45,"r",""
))))))))</f>
        <v/>
      </c>
      <c r="AM28" s="226" t="str">
        <f>IF(Udfyldningsark!$T45="","",
IF(AM$17=Udfyldningsark!$Q45,"s",
IF(AM$17=Udfyldningsark!$T45,"b",
IF(AM$17&lt;Udfyldningsark!$P45,"",
IF(Udfyldningsark!$T45&lt;Udfyldningsark!$Q45-10,IF(AM$17&lt;Udfyldningsark!$T45,"g",""),
IF(Udfyldningsark!$T45&lt;Udfyldningsark!$Q45,     IF(AM$17&lt;Udfyldningsark!$Q45-10,"g",     IF(AM$17&lt;Udfyldningsark!$T45,"gu",        "")),
IF(AM$17&lt;Udfyldningsark!$Q45, IF(AM$17&lt;Udfyldningsark!$Q45-10,"g","gu"),
IF(AM$17&lt;Udfyldningsark!$T45,"r",""
))))))))</f>
        <v/>
      </c>
      <c r="AN28" s="226" t="str">
        <f>IF(Udfyldningsark!$T45="","",
IF(AN$17=Udfyldningsark!$Q45,"s",
IF(AN$17=Udfyldningsark!$T45,"b",
IF(AN$17&lt;Udfyldningsark!$P45,"",
IF(Udfyldningsark!$T45&lt;Udfyldningsark!$Q45-10,IF(AN$17&lt;Udfyldningsark!$T45,"g",""),
IF(Udfyldningsark!$T45&lt;Udfyldningsark!$Q45,     IF(AN$17&lt;Udfyldningsark!$Q45-10,"g",     IF(AN$17&lt;Udfyldningsark!$T45,"gu",        "")),
IF(AN$17&lt;Udfyldningsark!$Q45, IF(AN$17&lt;Udfyldningsark!$Q45-10,"g","gu"),
IF(AN$17&lt;Udfyldningsark!$T45,"r",""
))))))))</f>
        <v/>
      </c>
      <c r="AO28" s="226" t="str">
        <f>IF(Udfyldningsark!$T45="","",
IF(AO$17=Udfyldningsark!$Q45,"s",
IF(AO$17=Udfyldningsark!$T45,"b",
IF(AO$17&lt;Udfyldningsark!$P45,"",
IF(Udfyldningsark!$T45&lt;Udfyldningsark!$Q45-10,IF(AO$17&lt;Udfyldningsark!$T45,"g",""),
IF(Udfyldningsark!$T45&lt;Udfyldningsark!$Q45,     IF(AO$17&lt;Udfyldningsark!$Q45-10,"g",     IF(AO$17&lt;Udfyldningsark!$T45,"gu",        "")),
IF(AO$17&lt;Udfyldningsark!$Q45, IF(AO$17&lt;Udfyldningsark!$Q45-10,"g","gu"),
IF(AO$17&lt;Udfyldningsark!$T45,"r",""
))))))))</f>
        <v/>
      </c>
      <c r="AP28" s="226" t="str">
        <f>IF(Udfyldningsark!$T45="","",
IF(AP$17=Udfyldningsark!$Q45,"s",
IF(AP$17=Udfyldningsark!$T45,"b",
IF(AP$17&lt;Udfyldningsark!$P45,"",
IF(Udfyldningsark!$T45&lt;Udfyldningsark!$Q45-10,IF(AP$17&lt;Udfyldningsark!$T45,"g",""),
IF(Udfyldningsark!$T45&lt;Udfyldningsark!$Q45,     IF(AP$17&lt;Udfyldningsark!$Q45-10,"g",     IF(AP$17&lt;Udfyldningsark!$T45,"gu",        "")),
IF(AP$17&lt;Udfyldningsark!$Q45, IF(AP$17&lt;Udfyldningsark!$Q45-10,"g","gu"),
IF(AP$17&lt;Udfyldningsark!$T45,"r",""
))))))))</f>
        <v/>
      </c>
      <c r="AQ28" s="226" t="str">
        <f>IF(Udfyldningsark!$T45="","",
IF(AQ$17=Udfyldningsark!$Q45,"s",
IF(AQ$17=Udfyldningsark!$T45,"b",
IF(AQ$17&lt;Udfyldningsark!$P45,"",
IF(Udfyldningsark!$T45&lt;Udfyldningsark!$Q45-10,IF(AQ$17&lt;Udfyldningsark!$T45,"g",""),
IF(Udfyldningsark!$T45&lt;Udfyldningsark!$Q45,     IF(AQ$17&lt;Udfyldningsark!$Q45-10,"g",     IF(AQ$17&lt;Udfyldningsark!$T45,"gu",        "")),
IF(AQ$17&lt;Udfyldningsark!$Q45, IF(AQ$17&lt;Udfyldningsark!$Q45-10,"g","gu"),
IF(AQ$17&lt;Udfyldningsark!$T45,"r",""
))))))))</f>
        <v/>
      </c>
      <c r="AR28" s="226" t="str">
        <f>IF(Udfyldningsark!$T45="","",
IF(AR$17=Udfyldningsark!$Q45,"s",
IF(AR$17=Udfyldningsark!$T45,"b",
IF(AR$17&lt;Udfyldningsark!$P45,"",
IF(Udfyldningsark!$T45&lt;Udfyldningsark!$Q45-10,IF(AR$17&lt;Udfyldningsark!$T45,"g",""),
IF(Udfyldningsark!$T45&lt;Udfyldningsark!$Q45,     IF(AR$17&lt;Udfyldningsark!$Q45-10,"g",     IF(AR$17&lt;Udfyldningsark!$T45,"gu",        "")),
IF(AR$17&lt;Udfyldningsark!$Q45, IF(AR$17&lt;Udfyldningsark!$Q45-10,"g","gu"),
IF(AR$17&lt;Udfyldningsark!$T45,"r",""
))))))))</f>
        <v/>
      </c>
      <c r="AS28" s="226" t="str">
        <f>IF(Udfyldningsark!$T45="","",
IF(AS$17=Udfyldningsark!$Q45,"s",
IF(AS$17=Udfyldningsark!$T45,"b",
IF(AS$17&lt;Udfyldningsark!$P45,"",
IF(Udfyldningsark!$T45&lt;Udfyldningsark!$Q45-10,IF(AS$17&lt;Udfyldningsark!$T45,"g",""),
IF(Udfyldningsark!$T45&lt;Udfyldningsark!$Q45,     IF(AS$17&lt;Udfyldningsark!$Q45-10,"g",     IF(AS$17&lt;Udfyldningsark!$T45,"gu",        "")),
IF(AS$17&lt;Udfyldningsark!$Q45, IF(AS$17&lt;Udfyldningsark!$Q45-10,"g","gu"),
IF(AS$17&lt;Udfyldningsark!$T45,"r",""
))))))))</f>
        <v/>
      </c>
      <c r="AT28" s="226" t="str">
        <f>IF(Udfyldningsark!$T45="","",
IF(AT$17=Udfyldningsark!$Q45,"s",
IF(AT$17=Udfyldningsark!$T45,"b",
IF(AT$17&lt;Udfyldningsark!$P45,"",
IF(Udfyldningsark!$T45&lt;Udfyldningsark!$Q45-10,IF(AT$17&lt;Udfyldningsark!$T45,"g",""),
IF(Udfyldningsark!$T45&lt;Udfyldningsark!$Q45,     IF(AT$17&lt;Udfyldningsark!$Q45-10,"g",     IF(AT$17&lt;Udfyldningsark!$T45,"gu",        "")),
IF(AT$17&lt;Udfyldningsark!$Q45, IF(AT$17&lt;Udfyldningsark!$Q45-10,"g","gu"),
IF(AT$17&lt;Udfyldningsark!$T45,"r",""
))))))))</f>
        <v/>
      </c>
      <c r="AU28" s="226" t="str">
        <f>IF(Udfyldningsark!$T45="","",
IF(AU$17=Udfyldningsark!$Q45,"s",
IF(AU$17=Udfyldningsark!$T45,"b",
IF(AU$17&lt;Udfyldningsark!$P45,"",
IF(Udfyldningsark!$T45&lt;Udfyldningsark!$Q45-10,IF(AU$17&lt;Udfyldningsark!$T45,"g",""),
IF(Udfyldningsark!$T45&lt;Udfyldningsark!$Q45,     IF(AU$17&lt;Udfyldningsark!$Q45-10,"g",     IF(AU$17&lt;Udfyldningsark!$T45,"gu",        "")),
IF(AU$17&lt;Udfyldningsark!$Q45, IF(AU$17&lt;Udfyldningsark!$Q45-10,"g","gu"),
IF(AU$17&lt;Udfyldningsark!$T45,"r",""
))))))))</f>
        <v/>
      </c>
      <c r="AV28" s="226" t="str">
        <f>IF(Udfyldningsark!$T45="","",
IF(AV$17=Udfyldningsark!$Q45,"s",
IF(AV$17=Udfyldningsark!$T45,"b",
IF(AV$17&lt;Udfyldningsark!$P45,"",
IF(Udfyldningsark!$T45&lt;Udfyldningsark!$Q45-10,IF(AV$17&lt;Udfyldningsark!$T45,"g",""),
IF(Udfyldningsark!$T45&lt;Udfyldningsark!$Q45,     IF(AV$17&lt;Udfyldningsark!$Q45-10,"g",     IF(AV$17&lt;Udfyldningsark!$T45,"gu",        "")),
IF(AV$17&lt;Udfyldningsark!$Q45, IF(AV$17&lt;Udfyldningsark!$Q45-10,"g","gu"),
IF(AV$17&lt;Udfyldningsark!$T45,"r",""
))))))))</f>
        <v/>
      </c>
      <c r="AW28" s="226" t="str">
        <f>IF(Udfyldningsark!$T45="","",
IF(AW$17=Udfyldningsark!$Q45,"s",
IF(AW$17=Udfyldningsark!$T45,"b",
IF(AW$17&lt;Udfyldningsark!$P45,"",
IF(Udfyldningsark!$T45&lt;Udfyldningsark!$Q45-10,IF(AW$17&lt;Udfyldningsark!$T45,"g",""),
IF(Udfyldningsark!$T45&lt;Udfyldningsark!$Q45,     IF(AW$17&lt;Udfyldningsark!$Q45-10,"g",     IF(AW$17&lt;Udfyldningsark!$T45,"gu",        "")),
IF(AW$17&lt;Udfyldningsark!$Q45, IF(AW$17&lt;Udfyldningsark!$Q45-10,"g","gu"),
IF(AW$17&lt;Udfyldningsark!$T45,"r",""
))))))))</f>
        <v/>
      </c>
      <c r="AX28" s="226" t="str">
        <f>IF(Udfyldningsark!$T45="","",
IF(AX$17=Udfyldningsark!$Q45,"s",
IF(AX$17=Udfyldningsark!$T45,"b",
IF(AX$17&lt;Udfyldningsark!$P45,"",
IF(Udfyldningsark!$T45&lt;Udfyldningsark!$Q45-10,IF(AX$17&lt;Udfyldningsark!$T45,"g",""),
IF(Udfyldningsark!$T45&lt;Udfyldningsark!$Q45,     IF(AX$17&lt;Udfyldningsark!$Q45-10,"g",     IF(AX$17&lt;Udfyldningsark!$T45,"gu",        "")),
IF(AX$17&lt;Udfyldningsark!$Q45, IF(AX$17&lt;Udfyldningsark!$Q45-10,"g","gu"),
IF(AX$17&lt;Udfyldningsark!$T45,"r",""
))))))))</f>
        <v/>
      </c>
      <c r="AY28" s="226" t="str">
        <f>IF(Udfyldningsark!$T45="","",
IF(AY$17=Udfyldningsark!$Q45,"s",
IF(AY$17=Udfyldningsark!$T45,"b",
IF(AY$17&lt;Udfyldningsark!$P45,"",
IF(Udfyldningsark!$T45&lt;Udfyldningsark!$Q45-10,IF(AY$17&lt;Udfyldningsark!$T45,"g",""),
IF(Udfyldningsark!$T45&lt;Udfyldningsark!$Q45,     IF(AY$17&lt;Udfyldningsark!$Q45-10,"g",     IF(AY$17&lt;Udfyldningsark!$T45,"gu",        "")),
IF(AY$17&lt;Udfyldningsark!$Q45, IF(AY$17&lt;Udfyldningsark!$Q45-10,"g","gu"),
IF(AY$17&lt;Udfyldningsark!$T45,"r",""
))))))))</f>
        <v/>
      </c>
      <c r="AZ28" s="226" t="str">
        <f>IF(Udfyldningsark!$T45="","",
IF(AZ$17=Udfyldningsark!$Q45,"s",
IF(AZ$17=Udfyldningsark!$T45,"b",
IF(AZ$17&lt;Udfyldningsark!$P45,"",
IF(Udfyldningsark!$T45&lt;Udfyldningsark!$Q45-10,IF(AZ$17&lt;Udfyldningsark!$T45,"g",""),
IF(Udfyldningsark!$T45&lt;Udfyldningsark!$Q45,     IF(AZ$17&lt;Udfyldningsark!$Q45-10,"g",     IF(AZ$17&lt;Udfyldningsark!$T45,"gu",        "")),
IF(AZ$17&lt;Udfyldningsark!$Q45, IF(AZ$17&lt;Udfyldningsark!$Q45-10,"g","gu"),
IF(AZ$17&lt;Udfyldningsark!$T45,"r",""
))))))))</f>
        <v/>
      </c>
      <c r="BA28" s="226" t="str">
        <f>IF(Udfyldningsark!$T45="","",
IF(BA$17=Udfyldningsark!$Q45,"s",
IF(BA$17=Udfyldningsark!$T45,"b",
IF(BA$17&lt;Udfyldningsark!$P45,"",
IF(Udfyldningsark!$T45&lt;Udfyldningsark!$Q45-10,IF(BA$17&lt;Udfyldningsark!$T45,"g",""),
IF(Udfyldningsark!$T45&lt;Udfyldningsark!$Q45,     IF(BA$17&lt;Udfyldningsark!$Q45-10,"g",     IF(BA$17&lt;Udfyldningsark!$T45,"gu",        "")),
IF(BA$17&lt;Udfyldningsark!$Q45, IF(BA$17&lt;Udfyldningsark!$Q45-10,"g","gu"),
IF(BA$17&lt;Udfyldningsark!$T45,"r",""
))))))))</f>
        <v/>
      </c>
      <c r="BB28" s="226" t="str">
        <f>IF(Udfyldningsark!$T45="","",
IF(BB$17=Udfyldningsark!$Q45,"s",
IF(BB$17=Udfyldningsark!$T45,"b",
IF(BB$17&lt;Udfyldningsark!$P45,"",
IF(Udfyldningsark!$T45&lt;Udfyldningsark!$Q45-10,IF(BB$17&lt;Udfyldningsark!$T45,"g",""),
IF(Udfyldningsark!$T45&lt;Udfyldningsark!$Q45,     IF(BB$17&lt;Udfyldningsark!$Q45-10,"g",     IF(BB$17&lt;Udfyldningsark!$T45,"gu",        "")),
IF(BB$17&lt;Udfyldningsark!$Q45, IF(BB$17&lt;Udfyldningsark!$Q45-10,"g","gu"),
IF(BB$17&lt;Udfyldningsark!$T45,"r",""
))))))))</f>
        <v/>
      </c>
      <c r="BC28" s="226" t="str">
        <f>IF(Udfyldningsark!$T45="","",
IF(BC$17=Udfyldningsark!$Q45,"s",
IF(BC$17=Udfyldningsark!$T45,"b",
IF(BC$17&lt;Udfyldningsark!$P45,"",
IF(Udfyldningsark!$T45&lt;Udfyldningsark!$Q45-10,IF(BC$17&lt;Udfyldningsark!$T45,"g",""),
IF(Udfyldningsark!$T45&lt;Udfyldningsark!$Q45,     IF(BC$17&lt;Udfyldningsark!$Q45-10,"g",     IF(BC$17&lt;Udfyldningsark!$T45,"gu",        "")),
IF(BC$17&lt;Udfyldningsark!$Q45, IF(BC$17&lt;Udfyldningsark!$Q45-10,"g","gu"),
IF(BC$17&lt;Udfyldningsark!$T45,"r",""
))))))))</f>
        <v/>
      </c>
      <c r="BD28" s="226" t="str">
        <f>IF(Udfyldningsark!$T45="","",
IF(BD$17=Udfyldningsark!$Q45,"s",
IF(BD$17=Udfyldningsark!$T45,"b",
IF(BD$17&lt;Udfyldningsark!$P45,"",
IF(Udfyldningsark!$T45&lt;Udfyldningsark!$Q45-10,IF(BD$17&lt;Udfyldningsark!$T45,"g",""),
IF(Udfyldningsark!$T45&lt;Udfyldningsark!$Q45,     IF(BD$17&lt;Udfyldningsark!$Q45-10,"g",     IF(BD$17&lt;Udfyldningsark!$T45,"gu",        "")),
IF(BD$17&lt;Udfyldningsark!$Q45, IF(BD$17&lt;Udfyldningsark!$Q45-10,"g","gu"),
IF(BD$17&lt;Udfyldningsark!$T45,"r",""
))))))))</f>
        <v/>
      </c>
      <c r="BE28" s="226" t="str">
        <f>IF(Udfyldningsark!$T45="","",
IF(BE$17=Udfyldningsark!$Q45,"s",
IF(BE$17=Udfyldningsark!$T45,"b",
IF(BE$17&lt;Udfyldningsark!$P45,"",
IF(Udfyldningsark!$T45&lt;Udfyldningsark!$Q45-10,IF(BE$17&lt;Udfyldningsark!$T45,"g",""),
IF(Udfyldningsark!$T45&lt;Udfyldningsark!$Q45,     IF(BE$17&lt;Udfyldningsark!$Q45-10,"g",     IF(BE$17&lt;Udfyldningsark!$T45,"gu",        "")),
IF(BE$17&lt;Udfyldningsark!$Q45, IF(BE$17&lt;Udfyldningsark!$Q45-10,"g","gu"),
IF(BE$17&lt;Udfyldningsark!$T45,"r",""
))))))))</f>
        <v/>
      </c>
      <c r="BF28" s="226" t="str">
        <f>IF(Udfyldningsark!$T45="","",
IF(BF$17=Udfyldningsark!$Q45,"s",
IF(BF$17=Udfyldningsark!$T45,"b",
IF(BF$17&lt;Udfyldningsark!$P45,"",
IF(Udfyldningsark!$T45&lt;Udfyldningsark!$Q45-10,IF(BF$17&lt;Udfyldningsark!$T45,"g",""),
IF(Udfyldningsark!$T45&lt;Udfyldningsark!$Q45,     IF(BF$17&lt;Udfyldningsark!$Q45-10,"g",     IF(BF$17&lt;Udfyldningsark!$T45,"gu",        "")),
IF(BF$17&lt;Udfyldningsark!$Q45, IF(BF$17&lt;Udfyldningsark!$Q45-10,"g","gu"),
IF(BF$17&lt;Udfyldningsark!$T45,"r",""
))))))))</f>
        <v/>
      </c>
      <c r="BG28" s="226" t="str">
        <f>IF(Udfyldningsark!$T45="","",
IF(BG$17=Udfyldningsark!$Q45,"s",
IF(BG$17=Udfyldningsark!$T45,"b",
IF(BG$17&lt;Udfyldningsark!$P45,"",
IF(Udfyldningsark!$T45&lt;Udfyldningsark!$Q45-10,IF(BG$17&lt;Udfyldningsark!$T45,"g",""),
IF(Udfyldningsark!$T45&lt;Udfyldningsark!$Q45,     IF(BG$17&lt;Udfyldningsark!$Q45-10,"g",     IF(BG$17&lt;Udfyldningsark!$T45,"gu",        "")),
IF(BG$17&lt;Udfyldningsark!$Q45, IF(BG$17&lt;Udfyldningsark!$Q45-10,"g","gu"),
IF(BG$17&lt;Udfyldningsark!$T45,"r",""
))))))))</f>
        <v/>
      </c>
      <c r="BH28" s="226" t="str">
        <f>IF(Udfyldningsark!$T45="","",
IF(BH$17=Udfyldningsark!$Q45,"s",
IF(BH$17=Udfyldningsark!$T45,"b",
IF(BH$17&lt;Udfyldningsark!$P45,"",
IF(Udfyldningsark!$T45&lt;Udfyldningsark!$Q45-10,IF(BH$17&lt;Udfyldningsark!$T45,"g",""),
IF(Udfyldningsark!$T45&lt;Udfyldningsark!$Q45,     IF(BH$17&lt;Udfyldningsark!$Q45-10,"g",     IF(BH$17&lt;Udfyldningsark!$T45,"gu",        "")),
IF(BH$17&lt;Udfyldningsark!$Q45, IF(BH$17&lt;Udfyldningsark!$Q45-10,"g","gu"),
IF(BH$17&lt;Udfyldningsark!$T45,"r",""
))))))))</f>
        <v/>
      </c>
      <c r="BI28" s="226" t="str">
        <f>IF(Udfyldningsark!$T45="","",
IF(BI$17=Udfyldningsark!$Q45,"s",
IF(BI$17=Udfyldningsark!$T45,"b",
IF(BI$17&lt;Udfyldningsark!$P45,"",
IF(Udfyldningsark!$T45&lt;Udfyldningsark!$Q45-10,IF(BI$17&lt;Udfyldningsark!$T45,"g",""),
IF(Udfyldningsark!$T45&lt;Udfyldningsark!$Q45,     IF(BI$17&lt;Udfyldningsark!$Q45-10,"g",     IF(BI$17&lt;Udfyldningsark!$T45,"gu",        "")),
IF(BI$17&lt;Udfyldningsark!$Q45, IF(BI$17&lt;Udfyldningsark!$Q45-10,"g","gu"),
IF(BI$17&lt;Udfyldningsark!$T45,"r",""
))))))))</f>
        <v/>
      </c>
      <c r="BJ28" s="226" t="str">
        <f>IF(Udfyldningsark!$T45="","",
IF(BJ$17=Udfyldningsark!$Q45,"s",
IF(BJ$17=Udfyldningsark!$T45,"b",
IF(BJ$17&lt;Udfyldningsark!$P45,"",
IF(Udfyldningsark!$T45&lt;Udfyldningsark!$Q45-10,IF(BJ$17&lt;Udfyldningsark!$T45,"g",""),
IF(Udfyldningsark!$T45&lt;Udfyldningsark!$Q45,     IF(BJ$17&lt;Udfyldningsark!$Q45-10,"g",     IF(BJ$17&lt;Udfyldningsark!$T45,"gu",        "")),
IF(BJ$17&lt;Udfyldningsark!$Q45, IF(BJ$17&lt;Udfyldningsark!$Q45-10,"g","gu"),
IF(BJ$17&lt;Udfyldningsark!$T45,"r",""
))))))))</f>
        <v/>
      </c>
      <c r="BK28" s="226" t="str">
        <f>IF(Udfyldningsark!$T45="","",
IF(BK$17=Udfyldningsark!$Q45,"s",
IF(BK$17=Udfyldningsark!$T45,"b",
IF(BK$17&lt;Udfyldningsark!$P45,"",
IF(Udfyldningsark!$T45&lt;Udfyldningsark!$Q45-10,IF(BK$17&lt;Udfyldningsark!$T45,"g",""),
IF(Udfyldningsark!$T45&lt;Udfyldningsark!$Q45,     IF(BK$17&lt;Udfyldningsark!$Q45-10,"g",     IF(BK$17&lt;Udfyldningsark!$T45,"gu",        "")),
IF(BK$17&lt;Udfyldningsark!$Q45, IF(BK$17&lt;Udfyldningsark!$Q45-10,"g","gu"),
IF(BK$17&lt;Udfyldningsark!$T45,"r",""
))))))))</f>
        <v/>
      </c>
      <c r="BL28" s="226" t="str">
        <f>IF(Udfyldningsark!$T45="","",
IF(BL$17=Udfyldningsark!$Q45,"s",
IF(BL$17=Udfyldningsark!$T45,"b",
IF(BL$17&lt;Udfyldningsark!$P45,"",
IF(Udfyldningsark!$T45&lt;Udfyldningsark!$Q45-10,IF(BL$17&lt;Udfyldningsark!$T45,"g",""),
IF(Udfyldningsark!$T45&lt;Udfyldningsark!$Q45,     IF(BL$17&lt;Udfyldningsark!$Q45-10,"g",     IF(BL$17&lt;Udfyldningsark!$T45,"gu",        "")),
IF(BL$17&lt;Udfyldningsark!$Q45, IF(BL$17&lt;Udfyldningsark!$Q45-10,"g","gu"),
IF(BL$17&lt;Udfyldningsark!$T45,"r",""
))))))))</f>
        <v/>
      </c>
      <c r="BM28" s="226" t="str">
        <f>IF(Udfyldningsark!$T45="","",
IF(BM$17=Udfyldningsark!$Q45,"s",
IF(BM$17=Udfyldningsark!$T45,"b",
IF(BM$17&lt;Udfyldningsark!$P45,"",
IF(Udfyldningsark!$T45&lt;Udfyldningsark!$Q45-10,IF(BM$17&lt;Udfyldningsark!$T45,"g",""),
IF(Udfyldningsark!$T45&lt;Udfyldningsark!$Q45,     IF(BM$17&lt;Udfyldningsark!$Q45-10,"g",     IF(BM$17&lt;Udfyldningsark!$T45,"gu",        "")),
IF(BM$17&lt;Udfyldningsark!$Q45, IF(BM$17&lt;Udfyldningsark!$Q45-10,"g","gu"),
IF(BM$17&lt;Udfyldningsark!$T45,"r",""
))))))))</f>
        <v/>
      </c>
      <c r="BN28" s="226" t="str">
        <f>IF(Udfyldningsark!$T45="","",
IF(BN$17=Udfyldningsark!$Q45,"s",
IF(BN$17=Udfyldningsark!$T45,"b",
IF(BN$17&lt;Udfyldningsark!$P45,"",
IF(Udfyldningsark!$T45&lt;Udfyldningsark!$Q45-10,IF(BN$17&lt;Udfyldningsark!$T45,"g",""),
IF(Udfyldningsark!$T45&lt;Udfyldningsark!$Q45,     IF(BN$17&lt;Udfyldningsark!$Q45-10,"g",     IF(BN$17&lt;Udfyldningsark!$T45,"gu",        "")),
IF(BN$17&lt;Udfyldningsark!$Q45, IF(BN$17&lt;Udfyldningsark!$Q45-10,"g","gu"),
IF(BN$17&lt;Udfyldningsark!$T45,"r",""
))))))))</f>
        <v/>
      </c>
      <c r="BO28" s="226" t="str">
        <f>IF(Udfyldningsark!$T45="","",
IF(BO$17=Udfyldningsark!$Q45,"s",
IF(BO$17=Udfyldningsark!$T45,"b",
IF(BO$17&lt;Udfyldningsark!$P45,"",
IF(Udfyldningsark!$T45&lt;Udfyldningsark!$Q45-10,IF(BO$17&lt;Udfyldningsark!$T45,"g",""),
IF(Udfyldningsark!$T45&lt;Udfyldningsark!$Q45,     IF(BO$17&lt;Udfyldningsark!$Q45-10,"g",     IF(BO$17&lt;Udfyldningsark!$T45,"gu",        "")),
IF(BO$17&lt;Udfyldningsark!$Q45, IF(BO$17&lt;Udfyldningsark!$Q45-10,"g","gu"),
IF(BO$17&lt;Udfyldningsark!$T45,"r",""
))))))))</f>
        <v/>
      </c>
      <c r="BP28" s="226" t="str">
        <f>IF(Udfyldningsark!$T45="","",
IF(BP$17=Udfyldningsark!$Q45,"s",
IF(BP$17=Udfyldningsark!$T45,"b",
IF(BP$17&lt;Udfyldningsark!$P45,"",
IF(Udfyldningsark!$T45&lt;Udfyldningsark!$Q45-10,IF(BP$17&lt;Udfyldningsark!$T45,"g",""),
IF(Udfyldningsark!$T45&lt;Udfyldningsark!$Q45,     IF(BP$17&lt;Udfyldningsark!$Q45-10,"g",     IF(BP$17&lt;Udfyldningsark!$T45,"gu",        "")),
IF(BP$17&lt;Udfyldningsark!$Q45, IF(BP$17&lt;Udfyldningsark!$Q45-10,"g","gu"),
IF(BP$17&lt;Udfyldningsark!$T45,"r",""
))))))))</f>
        <v/>
      </c>
      <c r="BQ28" s="226" t="str">
        <f>IF(Udfyldningsark!$T45="","",
IF(BQ$17=Udfyldningsark!$Q45,"s",
IF(BQ$17=Udfyldningsark!$T45,"b",
IF(BQ$17&lt;Udfyldningsark!$P45,"",
IF(Udfyldningsark!$T45&lt;Udfyldningsark!$Q45-10,IF(BQ$17&lt;Udfyldningsark!$T45,"g",""),
IF(Udfyldningsark!$T45&lt;Udfyldningsark!$Q45,     IF(BQ$17&lt;Udfyldningsark!$Q45-10,"g",     IF(BQ$17&lt;Udfyldningsark!$T45,"gu",        "")),
IF(BQ$17&lt;Udfyldningsark!$Q45, IF(BQ$17&lt;Udfyldningsark!$Q45-10,"g","gu"),
IF(BQ$17&lt;Udfyldningsark!$T45,"r",""
))))))))</f>
        <v/>
      </c>
      <c r="BR28" s="226" t="str">
        <f>IF(Udfyldningsark!$T45="","",
IF(BR$17=Udfyldningsark!$Q45,"s",
IF(BR$17=Udfyldningsark!$T45,"b",
IF(BR$17&lt;Udfyldningsark!$P45,"",
IF(Udfyldningsark!$T45&lt;Udfyldningsark!$Q45-10,IF(BR$17&lt;Udfyldningsark!$T45,"g",""),
IF(Udfyldningsark!$T45&lt;Udfyldningsark!$Q45,     IF(BR$17&lt;Udfyldningsark!$Q45-10,"g",     IF(BR$17&lt;Udfyldningsark!$T45,"gu",        "")),
IF(BR$17&lt;Udfyldningsark!$Q45, IF(BR$17&lt;Udfyldningsark!$Q45-10,"g","gu"),
IF(BR$17&lt;Udfyldningsark!$T45,"r",""
))))))))</f>
        <v/>
      </c>
      <c r="BS28" s="226" t="str">
        <f>IF(Udfyldningsark!$T45="","",
IF(BS$17=Udfyldningsark!$Q45,"s",
IF(BS$17=Udfyldningsark!$T45,"b",
IF(BS$17&lt;Udfyldningsark!$P45,"",
IF(Udfyldningsark!$T45&lt;Udfyldningsark!$Q45-10,IF(BS$17&lt;Udfyldningsark!$T45,"g",""),
IF(Udfyldningsark!$T45&lt;Udfyldningsark!$Q45,     IF(BS$17&lt;Udfyldningsark!$Q45-10,"g",     IF(BS$17&lt;Udfyldningsark!$T45,"gu",        "")),
IF(BS$17&lt;Udfyldningsark!$Q45, IF(BS$17&lt;Udfyldningsark!$Q45-10,"g","gu"),
IF(BS$17&lt;Udfyldningsark!$T45,"r",""
))))))))</f>
        <v/>
      </c>
      <c r="BT28" s="226" t="str">
        <f>IF(Udfyldningsark!$T45="","",
IF(BT$17=Udfyldningsark!$Q45,"s",
IF(BT$17=Udfyldningsark!$T45,"b",
IF(BT$17&lt;Udfyldningsark!$P45,"",
IF(Udfyldningsark!$T45&lt;Udfyldningsark!$Q45-10,IF(BT$17&lt;Udfyldningsark!$T45,"g",""),
IF(Udfyldningsark!$T45&lt;Udfyldningsark!$Q45,     IF(BT$17&lt;Udfyldningsark!$Q45-10,"g",     IF(BT$17&lt;Udfyldningsark!$T45,"gu",        "")),
IF(BT$17&lt;Udfyldningsark!$Q45, IF(BT$17&lt;Udfyldningsark!$Q45-10,"g","gu"),
IF(BT$17&lt;Udfyldningsark!$T45,"r",""
))))))))</f>
        <v/>
      </c>
      <c r="BU28" s="226" t="str">
        <f>IF(Udfyldningsark!$T45="","",
IF(BU$17=Udfyldningsark!$Q45,"s",
IF(BU$17=Udfyldningsark!$T45,"b",
IF(BU$17&lt;Udfyldningsark!$P45,"",
IF(Udfyldningsark!$T45&lt;Udfyldningsark!$Q45-10,IF(BU$17&lt;Udfyldningsark!$T45,"g",""),
IF(Udfyldningsark!$T45&lt;Udfyldningsark!$Q45,     IF(BU$17&lt;Udfyldningsark!$Q45-10,"g",     IF(BU$17&lt;Udfyldningsark!$T45,"gu",        "")),
IF(BU$17&lt;Udfyldningsark!$Q45, IF(BU$17&lt;Udfyldningsark!$Q45-10,"g","gu"),
IF(BU$17&lt;Udfyldningsark!$T45,"r",""
))))))))</f>
        <v/>
      </c>
      <c r="BV28" s="226" t="str">
        <f>IF(Udfyldningsark!$T45="","",
IF(BV$17=Udfyldningsark!$Q45,"s",
IF(BV$17=Udfyldningsark!$T45,"b",
IF(BV$17&lt;Udfyldningsark!$P45,"",
IF(Udfyldningsark!$T45&lt;Udfyldningsark!$Q45-10,IF(BV$17&lt;Udfyldningsark!$T45,"g",""),
IF(Udfyldningsark!$T45&lt;Udfyldningsark!$Q45,     IF(BV$17&lt;Udfyldningsark!$Q45-10,"g",     IF(BV$17&lt;Udfyldningsark!$T45,"gu",        "")),
IF(BV$17&lt;Udfyldningsark!$Q45, IF(BV$17&lt;Udfyldningsark!$Q45-10,"g","gu"),
IF(BV$17&lt;Udfyldningsark!$T45,"r",""
))))))))</f>
        <v/>
      </c>
      <c r="BW28" s="226" t="str">
        <f>IF(Udfyldningsark!$T45="","",
IF(BW$17=Udfyldningsark!$Q45,"s",
IF(BW$17=Udfyldningsark!$T45,"b",
IF(BW$17&lt;Udfyldningsark!$P45,"",
IF(Udfyldningsark!$T45&lt;Udfyldningsark!$Q45-10,IF(BW$17&lt;Udfyldningsark!$T45,"g",""),
IF(Udfyldningsark!$T45&lt;Udfyldningsark!$Q45,     IF(BW$17&lt;Udfyldningsark!$Q45-10,"g",     IF(BW$17&lt;Udfyldningsark!$T45,"gu",        "")),
IF(BW$17&lt;Udfyldningsark!$Q45, IF(BW$17&lt;Udfyldningsark!$Q45-10,"g","gu"),
IF(BW$17&lt;Udfyldningsark!$T45,"r",""
))))))))</f>
        <v/>
      </c>
      <c r="BX28" s="226" t="str">
        <f>IF(Udfyldningsark!$T45="","",
IF(BX$17=Udfyldningsark!$Q45,"s",
IF(BX$17=Udfyldningsark!$T45,"b",
IF(BX$17&lt;Udfyldningsark!$P45,"",
IF(Udfyldningsark!$T45&lt;Udfyldningsark!$Q45-10,IF(BX$17&lt;Udfyldningsark!$T45,"g",""),
IF(Udfyldningsark!$T45&lt;Udfyldningsark!$Q45,     IF(BX$17&lt;Udfyldningsark!$Q45-10,"g",     IF(BX$17&lt;Udfyldningsark!$T45,"gu",        "")),
IF(BX$17&lt;Udfyldningsark!$Q45, IF(BX$17&lt;Udfyldningsark!$Q45-10,"g","gu"),
IF(BX$17&lt;Udfyldningsark!$T45,"r",""
))))))))</f>
        <v/>
      </c>
      <c r="BY28" s="226" t="str">
        <f>IF(Udfyldningsark!$T45="","",
IF(BY$17=Udfyldningsark!$Q45,"s",
IF(BY$17=Udfyldningsark!$T45,"b",
IF(BY$17&lt;Udfyldningsark!$P45,"",
IF(Udfyldningsark!$T45&lt;Udfyldningsark!$Q45-10,IF(BY$17&lt;Udfyldningsark!$T45,"g",""),
IF(Udfyldningsark!$T45&lt;Udfyldningsark!$Q45,     IF(BY$17&lt;Udfyldningsark!$Q45-10,"g",     IF(BY$17&lt;Udfyldningsark!$T45,"gu",        "")),
IF(BY$17&lt;Udfyldningsark!$Q45, IF(BY$17&lt;Udfyldningsark!$Q45-10,"g","gu"),
IF(BY$17&lt;Udfyldningsark!$T45,"r",""
))))))))</f>
        <v/>
      </c>
      <c r="BZ28" s="226" t="str">
        <f>IF(Udfyldningsark!$T45="","",
IF(BZ$17=Udfyldningsark!$Q45,"s",
IF(BZ$17=Udfyldningsark!$T45,"b",
IF(BZ$17&lt;Udfyldningsark!$P45,"",
IF(Udfyldningsark!$T45&lt;Udfyldningsark!$Q45-10,IF(BZ$17&lt;Udfyldningsark!$T45,"g",""),
IF(Udfyldningsark!$T45&lt;Udfyldningsark!$Q45,     IF(BZ$17&lt;Udfyldningsark!$Q45-10,"g",     IF(BZ$17&lt;Udfyldningsark!$T45,"gu",        "")),
IF(BZ$17&lt;Udfyldningsark!$Q45, IF(BZ$17&lt;Udfyldningsark!$Q45-10,"g","gu"),
IF(BZ$17&lt;Udfyldningsark!$T45,"r",""
))))))))</f>
        <v/>
      </c>
      <c r="CA28" s="226" t="str">
        <f>IF(Udfyldningsark!$T45="","",
IF(CA$17=Udfyldningsark!$Q45,"s",
IF(CA$17=Udfyldningsark!$T45,"b",
IF(CA$17&lt;Udfyldningsark!$P45,"",
IF(Udfyldningsark!$T45&lt;Udfyldningsark!$Q45-10,IF(CA$17&lt;Udfyldningsark!$T45,"g",""),
IF(Udfyldningsark!$T45&lt;Udfyldningsark!$Q45,     IF(CA$17&lt;Udfyldningsark!$Q45-10,"g",     IF(CA$17&lt;Udfyldningsark!$T45,"gu",        "")),
IF(CA$17&lt;Udfyldningsark!$Q45, IF(CA$17&lt;Udfyldningsark!$Q45-10,"g","gu"),
IF(CA$17&lt;Udfyldningsark!$T45,"r",""
))))))))</f>
        <v/>
      </c>
      <c r="CB28" s="226" t="str">
        <f>IF(Udfyldningsark!$T45="","",
IF(CB$17=Udfyldningsark!$Q45,"s",
IF(CB$17=Udfyldningsark!$T45,"b",
IF(CB$17&lt;Udfyldningsark!$P45,"",
IF(Udfyldningsark!$T45&lt;Udfyldningsark!$Q45-10,IF(CB$17&lt;Udfyldningsark!$T45,"g",""),
IF(Udfyldningsark!$T45&lt;Udfyldningsark!$Q45,     IF(CB$17&lt;Udfyldningsark!$Q45-10,"g",     IF(CB$17&lt;Udfyldningsark!$T45,"gu",        "")),
IF(CB$17&lt;Udfyldningsark!$Q45, IF(CB$17&lt;Udfyldningsark!$Q45-10,"g","gu"),
IF(CB$17&lt;Udfyldningsark!$T45,"r",""
))))))))</f>
        <v/>
      </c>
      <c r="CC28" s="226" t="str">
        <f>IF(Udfyldningsark!$T45="","",
IF(CC$17=Udfyldningsark!$Q45,"s",
IF(CC$17=Udfyldningsark!$T45,"b",
IF(CC$17&lt;Udfyldningsark!$P45,"",
IF(Udfyldningsark!$T45&lt;Udfyldningsark!$Q45-10,IF(CC$17&lt;Udfyldningsark!$T45,"g",""),
IF(Udfyldningsark!$T45&lt;Udfyldningsark!$Q45,     IF(CC$17&lt;Udfyldningsark!$Q45-10,"g",     IF(CC$17&lt;Udfyldningsark!$T45,"gu",        "")),
IF(CC$17&lt;Udfyldningsark!$Q45, IF(CC$17&lt;Udfyldningsark!$Q45-10,"g","gu"),
IF(CC$17&lt;Udfyldningsark!$T45,"r",""
))))))))</f>
        <v/>
      </c>
      <c r="CD28" s="226" t="str">
        <f>IF(Udfyldningsark!$T45="","",
IF(CD$17=Udfyldningsark!$Q45,"s",
IF(CD$17=Udfyldningsark!$T45,"b",
IF(CD$17&lt;Udfyldningsark!$P45,"",
IF(Udfyldningsark!$T45&lt;Udfyldningsark!$Q45-10,IF(CD$17&lt;Udfyldningsark!$T45,"g",""),
IF(Udfyldningsark!$T45&lt;Udfyldningsark!$Q45,     IF(CD$17&lt;Udfyldningsark!$Q45-10,"g",     IF(CD$17&lt;Udfyldningsark!$T45,"gu",        "")),
IF(CD$17&lt;Udfyldningsark!$Q45, IF(CD$17&lt;Udfyldningsark!$Q45-10,"g","gu"),
IF(CD$17&lt;Udfyldningsark!$T45,"r",""
))))))))</f>
        <v/>
      </c>
      <c r="CE28" s="226" t="str">
        <f>IF(Udfyldningsark!$T45="","",
IF(CE$17=Udfyldningsark!$Q45,"s",
IF(CE$17=Udfyldningsark!$T45,"b",
IF(CE$17&lt;Udfyldningsark!$P45,"",
IF(Udfyldningsark!$T45&lt;Udfyldningsark!$Q45-10,IF(CE$17&lt;Udfyldningsark!$T45,"g",""),
IF(Udfyldningsark!$T45&lt;Udfyldningsark!$Q45,     IF(CE$17&lt;Udfyldningsark!$Q45-10,"g",     IF(CE$17&lt;Udfyldningsark!$T45,"gu",        "")),
IF(CE$17&lt;Udfyldningsark!$Q45, IF(CE$17&lt;Udfyldningsark!$Q45-10,"g","gu"),
IF(CE$17&lt;Udfyldningsark!$T45,"r",""
))))))))</f>
        <v/>
      </c>
      <c r="CF28" s="226" t="str">
        <f>IF(Udfyldningsark!$T45="","",
IF(CF$17=Udfyldningsark!$Q45,"s",
IF(CF$17=Udfyldningsark!$T45,"b",
IF(CF$17&lt;Udfyldningsark!$P45,"",
IF(Udfyldningsark!$T45&lt;Udfyldningsark!$Q45-10,IF(CF$17&lt;Udfyldningsark!$T45,"g",""),
IF(Udfyldningsark!$T45&lt;Udfyldningsark!$Q45,     IF(CF$17&lt;Udfyldningsark!$Q45-10,"g",     IF(CF$17&lt;Udfyldningsark!$T45,"gu",        "")),
IF(CF$17&lt;Udfyldningsark!$Q45, IF(CF$17&lt;Udfyldningsark!$Q45-10,"g","gu"),
IF(CF$17&lt;Udfyldningsark!$T45,"r",""
))))))))</f>
        <v/>
      </c>
      <c r="CG28" s="226" t="str">
        <f>IF(Udfyldningsark!$T45="","",
IF(CG$17=Udfyldningsark!$Q45,"s",
IF(CG$17=Udfyldningsark!$T45,"b",
IF(CG$17&lt;Udfyldningsark!$P45,"",
IF(Udfyldningsark!$T45&lt;Udfyldningsark!$Q45-10,IF(CG$17&lt;Udfyldningsark!$T45,"g",""),
IF(Udfyldningsark!$T45&lt;Udfyldningsark!$Q45,     IF(CG$17&lt;Udfyldningsark!$Q45-10,"g",     IF(CG$17&lt;Udfyldningsark!$T45,"gu",        "")),
IF(CG$17&lt;Udfyldningsark!$Q45, IF(CG$17&lt;Udfyldningsark!$Q45-10,"g","gu"),
IF(CG$17&lt;Udfyldningsark!$T45,"r",""
))))))))</f>
        <v/>
      </c>
      <c r="CH28" s="226" t="str">
        <f>IF(Udfyldningsark!$T45="","",
IF(CH$17=Udfyldningsark!$Q45,"s",
IF(CH$17=Udfyldningsark!$T45,"b",
IF(CH$17&lt;Udfyldningsark!$P45,"",
IF(Udfyldningsark!$T45&lt;Udfyldningsark!$Q45-10,IF(CH$17&lt;Udfyldningsark!$T45,"g",""),
IF(Udfyldningsark!$T45&lt;Udfyldningsark!$Q45,     IF(CH$17&lt;Udfyldningsark!$Q45-10,"g",     IF(CH$17&lt;Udfyldningsark!$T45,"gu",        "")),
IF(CH$17&lt;Udfyldningsark!$Q45, IF(CH$17&lt;Udfyldningsark!$Q45-10,"g","gu"),
IF(CH$17&lt;Udfyldningsark!$T45,"r",""
))))))))</f>
        <v/>
      </c>
      <c r="CI28" s="226" t="str">
        <f>IF(Udfyldningsark!$T45="","",
IF(CI$17=Udfyldningsark!$Q45,"s",
IF(CI$17=Udfyldningsark!$T45,"b",
IF(CI$17&lt;Udfyldningsark!$P45,"",
IF(Udfyldningsark!$T45&lt;Udfyldningsark!$Q45-10,IF(CI$17&lt;Udfyldningsark!$T45,"g",""),
IF(Udfyldningsark!$T45&lt;Udfyldningsark!$Q45,     IF(CI$17&lt;Udfyldningsark!$Q45-10,"g",     IF(CI$17&lt;Udfyldningsark!$T45,"gu",        "")),
IF(CI$17&lt;Udfyldningsark!$Q45, IF(CI$17&lt;Udfyldningsark!$Q45-10,"g","gu"),
IF(CI$17&lt;Udfyldningsark!$T45,"r",""
))))))))</f>
        <v/>
      </c>
      <c r="CJ28" s="226" t="str">
        <f>IF(Udfyldningsark!$T45="","",
IF(CJ$17=Udfyldningsark!$Q45,"s",
IF(CJ$17=Udfyldningsark!$T45,"b",
IF(CJ$17&lt;Udfyldningsark!$P45,"",
IF(Udfyldningsark!$T45&lt;Udfyldningsark!$Q45-10,IF(CJ$17&lt;Udfyldningsark!$T45,"g",""),
IF(Udfyldningsark!$T45&lt;Udfyldningsark!$Q45,     IF(CJ$17&lt;Udfyldningsark!$Q45-10,"g",     IF(CJ$17&lt;Udfyldningsark!$T45,"gu",        "")),
IF(CJ$17&lt;Udfyldningsark!$Q45, IF(CJ$17&lt;Udfyldningsark!$Q45-10,"g","gu"),
IF(CJ$17&lt;Udfyldningsark!$T45,"r",""
))))))))</f>
        <v/>
      </c>
      <c r="CK28" s="226" t="str">
        <f>IF(Udfyldningsark!$T45="","",
IF(CK$17=Udfyldningsark!$Q45,"s",
IF(CK$17=Udfyldningsark!$T45,"b",
IF(CK$17&lt;Udfyldningsark!$P45,"",
IF(Udfyldningsark!$T45&lt;Udfyldningsark!$Q45-10,IF(CK$17&lt;Udfyldningsark!$T45,"g",""),
IF(Udfyldningsark!$T45&lt;Udfyldningsark!$Q45,     IF(CK$17&lt;Udfyldningsark!$Q45-10,"g",     IF(CK$17&lt;Udfyldningsark!$T45,"gu",        "")),
IF(CK$17&lt;Udfyldningsark!$Q45, IF(CK$17&lt;Udfyldningsark!$Q45-10,"g","gu"),
IF(CK$17&lt;Udfyldningsark!$T45,"r",""
))))))))</f>
        <v/>
      </c>
      <c r="CL28" s="226" t="str">
        <f>IF(Udfyldningsark!$T45="","",
IF(CL$17=Udfyldningsark!$Q45,"s",
IF(CL$17=Udfyldningsark!$T45,"b",
IF(CL$17&lt;Udfyldningsark!$P45,"",
IF(Udfyldningsark!$T45&lt;Udfyldningsark!$Q45-10,IF(CL$17&lt;Udfyldningsark!$T45,"g",""),
IF(Udfyldningsark!$T45&lt;Udfyldningsark!$Q45,     IF(CL$17&lt;Udfyldningsark!$Q45-10,"g",     IF(CL$17&lt;Udfyldningsark!$T45,"gu",        "")),
IF(CL$17&lt;Udfyldningsark!$Q45, IF(CL$17&lt;Udfyldningsark!$Q45-10,"g","gu"),
IF(CL$17&lt;Udfyldningsark!$T45,"r",""
))))))))</f>
        <v/>
      </c>
      <c r="CM28" s="226" t="str">
        <f>IF(Udfyldningsark!$T45="","",
IF(CM$17=Udfyldningsark!$Q45,"s",
IF(CM$17=Udfyldningsark!$T45,"b",
IF(CM$17&lt;Udfyldningsark!$P45,"",
IF(Udfyldningsark!$T45&lt;Udfyldningsark!$Q45-10,IF(CM$17&lt;Udfyldningsark!$T45,"g",""),
IF(Udfyldningsark!$T45&lt;Udfyldningsark!$Q45,     IF(CM$17&lt;Udfyldningsark!$Q45-10,"g",     IF(CM$17&lt;Udfyldningsark!$T45,"gu",        "")),
IF(CM$17&lt;Udfyldningsark!$Q45, IF(CM$17&lt;Udfyldningsark!$Q45-10,"g","gu"),
IF(CM$17&lt;Udfyldningsark!$T45,"r",""
))))))))</f>
        <v/>
      </c>
      <c r="CN28" s="226" t="str">
        <f>IF(Udfyldningsark!$T45="","",
IF(CN$17=Udfyldningsark!$Q45,"s",
IF(CN$17=Udfyldningsark!$T45,"b",
IF(CN$17&lt;Udfyldningsark!$P45,"",
IF(Udfyldningsark!$T45&lt;Udfyldningsark!$Q45-10,IF(CN$17&lt;Udfyldningsark!$T45,"g",""),
IF(Udfyldningsark!$T45&lt;Udfyldningsark!$Q45,     IF(CN$17&lt;Udfyldningsark!$Q45-10,"g",     IF(CN$17&lt;Udfyldningsark!$T45,"gu",        "")),
IF(CN$17&lt;Udfyldningsark!$Q45, IF(CN$17&lt;Udfyldningsark!$Q45-10,"g","gu"),
IF(CN$17&lt;Udfyldningsark!$T45,"r",""
))))))))</f>
        <v/>
      </c>
      <c r="CO28" s="226" t="str">
        <f>IF(Udfyldningsark!$T45="","",
IF(CO$17=Udfyldningsark!$Q45,"s",
IF(CO$17=Udfyldningsark!$T45,"b",
IF(CO$17&lt;Udfyldningsark!$P45,"",
IF(Udfyldningsark!$T45&lt;Udfyldningsark!$Q45-10,IF(CO$17&lt;Udfyldningsark!$T45,"g",""),
IF(Udfyldningsark!$T45&lt;Udfyldningsark!$Q45,     IF(CO$17&lt;Udfyldningsark!$Q45-10,"g",     IF(CO$17&lt;Udfyldningsark!$T45,"gu",        "")),
IF(CO$17&lt;Udfyldningsark!$Q45, IF(CO$17&lt;Udfyldningsark!$Q45-10,"g","gu"),
IF(CO$17&lt;Udfyldningsark!$T45,"r",""
))))))))</f>
        <v/>
      </c>
      <c r="CP28" s="226" t="str">
        <f>IF(Udfyldningsark!$T45="","",
IF(CP$17=Udfyldningsark!$Q45,"s",
IF(CP$17=Udfyldningsark!$T45,"b",
IF(CP$17&lt;Udfyldningsark!$P45,"",
IF(Udfyldningsark!$T45&lt;Udfyldningsark!$Q45-10,IF(CP$17&lt;Udfyldningsark!$T45,"g",""),
IF(Udfyldningsark!$T45&lt;Udfyldningsark!$Q45,     IF(CP$17&lt;Udfyldningsark!$Q45-10,"g",     IF(CP$17&lt;Udfyldningsark!$T45,"gu",        "")),
IF(CP$17&lt;Udfyldningsark!$Q45, IF(CP$17&lt;Udfyldningsark!$Q45-10,"g","gu"),
IF(CP$17&lt;Udfyldningsark!$T45,"r",""
))))))))</f>
        <v/>
      </c>
      <c r="CQ28" s="226" t="str">
        <f>IF(Udfyldningsark!$T45="","",
IF(CQ$17=Udfyldningsark!$Q45,"s",
IF(CQ$17=Udfyldningsark!$T45,"b",
IF(CQ$17&lt;Udfyldningsark!$P45,"",
IF(Udfyldningsark!$T45&lt;Udfyldningsark!$Q45-10,IF(CQ$17&lt;Udfyldningsark!$T45,"g",""),
IF(Udfyldningsark!$T45&lt;Udfyldningsark!$Q45,     IF(CQ$17&lt;Udfyldningsark!$Q45-10,"g",     IF(CQ$17&lt;Udfyldningsark!$T45,"gu",        "")),
IF(CQ$17&lt;Udfyldningsark!$Q45, IF(CQ$17&lt;Udfyldningsark!$Q45-10,"g","gu"),
IF(CQ$17&lt;Udfyldningsark!$T45,"r",""
))))))))</f>
        <v/>
      </c>
      <c r="CR28" s="226" t="str">
        <f>IF(Udfyldningsark!$T45="","",
IF(CR$17=Udfyldningsark!$Q45,"s",
IF(CR$17=Udfyldningsark!$T45,"b",
IF(CR$17&lt;Udfyldningsark!$P45,"",
IF(Udfyldningsark!$T45&lt;Udfyldningsark!$Q45-10,IF(CR$17&lt;Udfyldningsark!$T45,"g",""),
IF(Udfyldningsark!$T45&lt;Udfyldningsark!$Q45,     IF(CR$17&lt;Udfyldningsark!$Q45-10,"g",     IF(CR$17&lt;Udfyldningsark!$T45,"gu",        "")),
IF(CR$17&lt;Udfyldningsark!$Q45, IF(CR$17&lt;Udfyldningsark!$Q45-10,"g","gu"),
IF(CR$17&lt;Udfyldningsark!$T45,"r",""
))))))))</f>
        <v/>
      </c>
      <c r="CS28" s="226" t="str">
        <f>IF(Udfyldningsark!$T45="","",
IF(CS$17=Udfyldningsark!$Q45,"s",
IF(CS$17=Udfyldningsark!$T45,"b",
IF(CS$17&lt;Udfyldningsark!$P45,"",
IF(Udfyldningsark!$T45&lt;Udfyldningsark!$Q45-10,IF(CS$17&lt;Udfyldningsark!$T45,"g",""),
IF(Udfyldningsark!$T45&lt;Udfyldningsark!$Q45,     IF(CS$17&lt;Udfyldningsark!$Q45-10,"g",     IF(CS$17&lt;Udfyldningsark!$T45,"gu",        "")),
IF(CS$17&lt;Udfyldningsark!$Q45, IF(CS$17&lt;Udfyldningsark!$Q45-10,"g","gu"),
IF(CS$17&lt;Udfyldningsark!$T45,"r",""
))))))))</f>
        <v/>
      </c>
      <c r="CT28" s="226" t="str">
        <f>IF(Udfyldningsark!$T45="","",
IF(CT$17=Udfyldningsark!$Q45,"s",
IF(CT$17=Udfyldningsark!$T45,"b",
IF(CT$17&lt;Udfyldningsark!$P45,"",
IF(Udfyldningsark!$T45&lt;Udfyldningsark!$Q45-10,IF(CT$17&lt;Udfyldningsark!$T45,"g",""),
IF(Udfyldningsark!$T45&lt;Udfyldningsark!$Q45,     IF(CT$17&lt;Udfyldningsark!$Q45-10,"g",     IF(CT$17&lt;Udfyldningsark!$T45,"gu",        "")),
IF(CT$17&lt;Udfyldningsark!$Q45, IF(CT$17&lt;Udfyldningsark!$Q45-10,"g","gu"),
IF(CT$17&lt;Udfyldningsark!$T45,"r",""
))))))))</f>
        <v/>
      </c>
      <c r="CU28" s="226" t="str">
        <f>IF(Udfyldningsark!$T45="","",
IF(CU$17=Udfyldningsark!$Q45,"s",
IF(CU$17=Udfyldningsark!$T45,"b",
IF(CU$17&lt;Udfyldningsark!$P45,"",
IF(Udfyldningsark!$T45&lt;Udfyldningsark!$Q45-10,IF(CU$17&lt;Udfyldningsark!$T45,"g",""),
IF(Udfyldningsark!$T45&lt;Udfyldningsark!$Q45,     IF(CU$17&lt;Udfyldningsark!$Q45-10,"g",     IF(CU$17&lt;Udfyldningsark!$T45,"gu",        "")),
IF(CU$17&lt;Udfyldningsark!$Q45, IF(CU$17&lt;Udfyldningsark!$Q45-10,"g","gu"),
IF(CU$17&lt;Udfyldningsark!$T45,"r",""
))))))))</f>
        <v/>
      </c>
      <c r="CV28" s="226" t="str">
        <f>IF(Udfyldningsark!$T45="","",
IF(CV$17=Udfyldningsark!$Q45,"s",
IF(CV$17=Udfyldningsark!$T45,"b",
IF(CV$17&lt;Udfyldningsark!$P45,"",
IF(Udfyldningsark!$T45&lt;Udfyldningsark!$Q45-10,IF(CV$17&lt;Udfyldningsark!$T45,"g",""),
IF(Udfyldningsark!$T45&lt;Udfyldningsark!$Q45,     IF(CV$17&lt;Udfyldningsark!$Q45-10,"g",     IF(CV$17&lt;Udfyldningsark!$T45,"gu",        "")),
IF(CV$17&lt;Udfyldningsark!$Q45, IF(CV$17&lt;Udfyldningsark!$Q45-10,"g","gu"),
IF(CV$17&lt;Udfyldningsark!$T45,"r",""
))))))))</f>
        <v/>
      </c>
      <c r="CW28" s="226" t="str">
        <f>IF(Udfyldningsark!$T45="","",
IF(CW$17=Udfyldningsark!$Q45,"s",
IF(CW$17=Udfyldningsark!$T45,"b",
IF(CW$17&lt;Udfyldningsark!$P45,"",
IF(Udfyldningsark!$T45&lt;Udfyldningsark!$Q45-10,IF(CW$17&lt;Udfyldningsark!$T45,"g",""),
IF(Udfyldningsark!$T45&lt;Udfyldningsark!$Q45,     IF(CW$17&lt;Udfyldningsark!$Q45-10,"g",     IF(CW$17&lt;Udfyldningsark!$T45,"gu",        "")),
IF(CW$17&lt;Udfyldningsark!$Q45, IF(CW$17&lt;Udfyldningsark!$Q45-10,"g","gu"),
IF(CW$17&lt;Udfyldningsark!$T45,"r",""
))))))))</f>
        <v/>
      </c>
      <c r="CX28" s="226" t="str">
        <f>IF(Udfyldningsark!$T45="","",
IF(CX$17=Udfyldningsark!$Q45,"s",
IF(CX$17=Udfyldningsark!$T45,"b",
IF(CX$17&lt;Udfyldningsark!$P45,"",
IF(Udfyldningsark!$T45&lt;Udfyldningsark!$Q45-10,IF(CX$17&lt;Udfyldningsark!$T45,"g",""),
IF(Udfyldningsark!$T45&lt;Udfyldningsark!$Q45,     IF(CX$17&lt;Udfyldningsark!$Q45-10,"g",     IF(CX$17&lt;Udfyldningsark!$T45,"gu",        "")),
IF(CX$17&lt;Udfyldningsark!$Q45, IF(CX$17&lt;Udfyldningsark!$Q45-10,"g","gu"),
IF(CX$17&lt;Udfyldningsark!$T45,"r",""
))))))))</f>
        <v/>
      </c>
      <c r="CY28" s="226" t="str">
        <f>IF(Udfyldningsark!$T45="","",
IF(CY$17=Udfyldningsark!$Q45,"s",
IF(CY$17=Udfyldningsark!$T45,"b",
IF(CY$17&lt;Udfyldningsark!$P45,"",
IF(Udfyldningsark!$T45&lt;Udfyldningsark!$Q45-10,IF(CY$17&lt;Udfyldningsark!$T45,"g",""),
IF(Udfyldningsark!$T45&lt;Udfyldningsark!$Q45,     IF(CY$17&lt;Udfyldningsark!$Q45-10,"g",     IF(CY$17&lt;Udfyldningsark!$T45,"gu",        "")),
IF(CY$17&lt;Udfyldningsark!$Q45, IF(CY$17&lt;Udfyldningsark!$Q45-10,"g","gu"),
IF(CY$17&lt;Udfyldningsark!$T45,"r",""
))))))))</f>
        <v/>
      </c>
      <c r="CZ28" s="226" t="str">
        <f>IF(Udfyldningsark!$T45="","",
IF(CZ$17=Udfyldningsark!$Q45,"s",
IF(CZ$17=Udfyldningsark!$T45,"b",
IF(CZ$17&lt;Udfyldningsark!$P45,"",
IF(Udfyldningsark!$T45&lt;Udfyldningsark!$Q45-10,IF(CZ$17&lt;Udfyldningsark!$T45,"g",""),
IF(Udfyldningsark!$T45&lt;Udfyldningsark!$Q45,     IF(CZ$17&lt;Udfyldningsark!$Q45-10,"g",     IF(CZ$17&lt;Udfyldningsark!$T45,"gu",        "")),
IF(CZ$17&lt;Udfyldningsark!$Q45, IF(CZ$17&lt;Udfyldningsark!$Q45-10,"g","gu"),
IF(CZ$17&lt;Udfyldningsark!$T45,"r",""
))))))))</f>
        <v/>
      </c>
      <c r="DA28" s="226" t="str">
        <f>IF(Udfyldningsark!$T45="","",
IF(DA$17=Udfyldningsark!$Q45,"s",
IF(DA$17=Udfyldningsark!$T45,"b",
IF(DA$17&lt;Udfyldningsark!$P45,"",
IF(Udfyldningsark!$T45&lt;Udfyldningsark!$Q45-10,IF(DA$17&lt;Udfyldningsark!$T45,"g",""),
IF(Udfyldningsark!$T45&lt;Udfyldningsark!$Q45,     IF(DA$17&lt;Udfyldningsark!$Q45-10,"g",     IF(DA$17&lt;Udfyldningsark!$T45,"gu",        "")),
IF(DA$17&lt;Udfyldningsark!$Q45, IF(DA$17&lt;Udfyldningsark!$Q45-10,"g","gu"),
IF(DA$17&lt;Udfyldningsark!$T45,"r",""
))))))))</f>
        <v/>
      </c>
      <c r="DB28" s="226" t="str">
        <f>IF(Udfyldningsark!$T45="","",
IF(DB$17=Udfyldningsark!$Q45,"s",
IF(DB$17=Udfyldningsark!$T45,"b",
IF(DB$17&lt;Udfyldningsark!$P45,"",
IF(Udfyldningsark!$T45&lt;Udfyldningsark!$Q45-10,IF(DB$17&lt;Udfyldningsark!$T45,"g",""),
IF(Udfyldningsark!$T45&lt;Udfyldningsark!$Q45,     IF(DB$17&lt;Udfyldningsark!$Q45-10,"g",     IF(DB$17&lt;Udfyldningsark!$T45,"gu",        "")),
IF(DB$17&lt;Udfyldningsark!$Q45, IF(DB$17&lt;Udfyldningsark!$Q45-10,"g","gu"),
IF(DB$17&lt;Udfyldningsark!$T45,"r",""
))))))))</f>
        <v/>
      </c>
      <c r="DC28" s="226" t="str">
        <f>IF(Udfyldningsark!$T45="","",
IF(DC$17=Udfyldningsark!$Q45,"s",
IF(DC$17=Udfyldningsark!$T45,"b",
IF(DC$17&lt;Udfyldningsark!$P45,"",
IF(Udfyldningsark!$T45&lt;Udfyldningsark!$Q45-10,IF(DC$17&lt;Udfyldningsark!$T45,"g",""),
IF(Udfyldningsark!$T45&lt;Udfyldningsark!$Q45,     IF(DC$17&lt;Udfyldningsark!$Q45-10,"g",     IF(DC$17&lt;Udfyldningsark!$T45,"gu",        "")),
IF(DC$17&lt;Udfyldningsark!$Q45, IF(DC$17&lt;Udfyldningsark!$Q45-10,"g","gu"),
IF(DC$17&lt;Udfyldningsark!$T45,"r",""
))))))))</f>
        <v/>
      </c>
      <c r="DD28" s="226" t="str">
        <f>IF(Udfyldningsark!$T45="","",
IF(DD$17=Udfyldningsark!$Q45,"s",
IF(DD$17=Udfyldningsark!$T45,"b",
IF(DD$17&lt;Udfyldningsark!$P45,"",
IF(Udfyldningsark!$T45&lt;Udfyldningsark!$Q45-10,IF(DD$17&lt;Udfyldningsark!$T45,"g",""),
IF(Udfyldningsark!$T45&lt;Udfyldningsark!$Q45,     IF(DD$17&lt;Udfyldningsark!$Q45-10,"g",     IF(DD$17&lt;Udfyldningsark!$T45,"gu",        "")),
IF(DD$17&lt;Udfyldningsark!$Q45, IF(DD$17&lt;Udfyldningsark!$Q45-10,"g","gu"),
IF(DD$17&lt;Udfyldningsark!$T45,"r",""
))))))))</f>
        <v/>
      </c>
      <c r="DE28" s="226" t="str">
        <f>IF(Udfyldningsark!$T45="","",
IF(DE$17=Udfyldningsark!$Q45,"s",
IF(DE$17=Udfyldningsark!$T45,"b",
IF(DE$17&lt;Udfyldningsark!$P45,"",
IF(Udfyldningsark!$T45&lt;Udfyldningsark!$Q45-10,IF(DE$17&lt;Udfyldningsark!$T45,"g",""),
IF(Udfyldningsark!$T45&lt;Udfyldningsark!$Q45,     IF(DE$17&lt;Udfyldningsark!$Q45-10,"g",     IF(DE$17&lt;Udfyldningsark!$T45,"gu",        "")),
IF(DE$17&lt;Udfyldningsark!$Q45, IF(DE$17&lt;Udfyldningsark!$Q45-10,"g","gu"),
IF(DE$17&lt;Udfyldningsark!$T45,"r",""
))))))))</f>
        <v/>
      </c>
      <c r="DF28" s="226" t="str">
        <f>IF(Udfyldningsark!$T45="","",
IF(DF$17=Udfyldningsark!$Q45,"s",
IF(DF$17=Udfyldningsark!$T45,"b",
IF(DF$17&lt;Udfyldningsark!$P45,"",
IF(Udfyldningsark!$T45&lt;Udfyldningsark!$Q45-10,IF(DF$17&lt;Udfyldningsark!$T45,"g",""),
IF(Udfyldningsark!$T45&lt;Udfyldningsark!$Q45,     IF(DF$17&lt;Udfyldningsark!$Q45-10,"g",     IF(DF$17&lt;Udfyldningsark!$T45,"gu",        "")),
IF(DF$17&lt;Udfyldningsark!$Q45, IF(DF$17&lt;Udfyldningsark!$Q45-10,"g","gu"),
IF(DF$17&lt;Udfyldningsark!$T45,"r",""
))))))))</f>
        <v/>
      </c>
      <c r="DG28" s="226" t="str">
        <f>IF(Udfyldningsark!$T45="","",
IF(DG$17=Udfyldningsark!$Q45,"s",
IF(DG$17=Udfyldningsark!$T45,"b",
IF(DG$17&lt;Udfyldningsark!$P45,"",
IF(Udfyldningsark!$T45&lt;Udfyldningsark!$Q45-10,IF(DG$17&lt;Udfyldningsark!$T45,"g",""),
IF(Udfyldningsark!$T45&lt;Udfyldningsark!$Q45,     IF(DG$17&lt;Udfyldningsark!$Q45-10,"g",     IF(DG$17&lt;Udfyldningsark!$T45,"gu",        "")),
IF(DG$17&lt;Udfyldningsark!$Q45, IF(DG$17&lt;Udfyldningsark!$Q45-10,"g","gu"),
IF(DG$17&lt;Udfyldningsark!$T45,"r",""
))))))))</f>
        <v/>
      </c>
      <c r="DH28" s="226" t="str">
        <f>IF(Udfyldningsark!$T45="","",
IF(DH$17=Udfyldningsark!$Q45,"s",
IF(DH$17=Udfyldningsark!$T45,"b",
IF(DH$17&lt;Udfyldningsark!$P45,"",
IF(Udfyldningsark!$T45&lt;Udfyldningsark!$Q45-10,IF(DH$17&lt;Udfyldningsark!$T45,"g",""),
IF(Udfyldningsark!$T45&lt;Udfyldningsark!$Q45,     IF(DH$17&lt;Udfyldningsark!$Q45-10,"g",     IF(DH$17&lt;Udfyldningsark!$T45,"gu",        "")),
IF(DH$17&lt;Udfyldningsark!$Q45, IF(DH$17&lt;Udfyldningsark!$Q45-10,"g","gu"),
IF(DH$17&lt;Udfyldningsark!$T45,"r",""
))))))))</f>
        <v/>
      </c>
      <c r="DI28" s="226" t="str">
        <f>IF(Udfyldningsark!$T45="","",
IF(DI$17=Udfyldningsark!$Q45,"s",
IF(DI$17=Udfyldningsark!$T45,"b",
IF(DI$17&lt;Udfyldningsark!$P45,"",
IF(Udfyldningsark!$T45&lt;Udfyldningsark!$Q45-10,IF(DI$17&lt;Udfyldningsark!$T45,"g",""),
IF(Udfyldningsark!$T45&lt;Udfyldningsark!$Q45,     IF(DI$17&lt;Udfyldningsark!$Q45-10,"g",     IF(DI$17&lt;Udfyldningsark!$T45,"gu",        "")),
IF(DI$17&lt;Udfyldningsark!$Q45, IF(DI$17&lt;Udfyldningsark!$Q45-10,"g","gu"),
IF(DI$17&lt;Udfyldningsark!$T45,"r",""
))))))))</f>
        <v/>
      </c>
      <c r="DJ28" s="226" t="str">
        <f>IF(Udfyldningsark!$T45="","",
IF(DJ$17=Udfyldningsark!$Q45,"s",
IF(DJ$17=Udfyldningsark!$T45,"b",
IF(DJ$17&lt;Udfyldningsark!$P45,"",
IF(Udfyldningsark!$T45&lt;Udfyldningsark!$Q45-10,IF(DJ$17&lt;Udfyldningsark!$T45,"g",""),
IF(Udfyldningsark!$T45&lt;Udfyldningsark!$Q45,     IF(DJ$17&lt;Udfyldningsark!$Q45-10,"g",     IF(DJ$17&lt;Udfyldningsark!$T45,"gu",        "")),
IF(DJ$17&lt;Udfyldningsark!$Q45, IF(DJ$17&lt;Udfyldningsark!$Q45-10,"g","gu"),
IF(DJ$17&lt;Udfyldningsark!$T45,"r",""
))))))))</f>
        <v/>
      </c>
      <c r="DK28" s="226" t="str">
        <f>IF(Udfyldningsark!$T45="","",
IF(DK$17=Udfyldningsark!$Q45,"s",
IF(DK$17=Udfyldningsark!$T45,"b",
IF(DK$17&lt;Udfyldningsark!$P45,"",
IF(Udfyldningsark!$T45&lt;Udfyldningsark!$Q45-10,IF(DK$17&lt;Udfyldningsark!$T45,"g",""),
IF(Udfyldningsark!$T45&lt;Udfyldningsark!$Q45,     IF(DK$17&lt;Udfyldningsark!$Q45-10,"g",     IF(DK$17&lt;Udfyldningsark!$T45,"gu",        "")),
IF(DK$17&lt;Udfyldningsark!$Q45, IF(DK$17&lt;Udfyldningsark!$Q45-10,"g","gu"),
IF(DK$17&lt;Udfyldningsark!$T45,"r",""
))))))))</f>
        <v/>
      </c>
      <c r="DL28" s="13"/>
      <c r="DM28" s="13"/>
    </row>
    <row r="29" spans="1:117" s="2" customFormat="1" ht="8.4499999999999993" customHeight="1" x14ac:dyDescent="0.2">
      <c r="A29" s="29"/>
      <c r="B29" s="56" t="str">
        <f>IF(Udfyldningsark!C46=1,Udfyldningsark!E46,"")</f>
        <v/>
      </c>
      <c r="C29" s="405" t="str">
        <f>IF(Udfyldningsark!I46="","",IF(Udfyldningsark!I46&gt;=1,Udfyldningsark!I46))</f>
        <v/>
      </c>
      <c r="D29" s="406"/>
      <c r="E29" s="407"/>
      <c r="F29" s="48"/>
      <c r="G29" s="276" t="str">
        <f>IF(Udfyldningsark!L46="","",IF(Udfyldningsark!L46&gt;=1,Udfyldningsark!L46))</f>
        <v/>
      </c>
      <c r="H29" s="48"/>
      <c r="I29" s="87" t="str">
        <f>IF(Udfyldningsark!P46="","",IF(Udfyldningsark!P46&gt;=1,Udfyldningsark!P46))</f>
        <v/>
      </c>
      <c r="J29" s="49"/>
      <c r="K29" s="88" t="str">
        <f>IF(Udfyldningsark!G46="","",IF(Udfyldningsark!G46=Data!$T$7,Data!$U$7,IF(Udfyldningsark!G46=Data!$T$8,Data!$U$8,IF(Udfyldningsark!G46=Data!$T$9,Data!$U$9,IF(Udfyldningsark!G46=Data!$T$10,Data!$U$10,IF(Udfyldningsark!G46=Data!$T$11,Data!$U$11,IF(Udfyldningsark!G46=Data!$T$12,Data!$U$12,IF(Udfyldningsark!G46=Data!$T$13,Data!$U$13,IF(Udfyldningsark!G46=Data!$T$14,Data!$U$14,IF(Udfyldningsark!G46=Data!$T$15,Data!$U$15,IF(Udfyldningsark!G46=Data!$T$16,Data!$U$16,IF(Udfyldningsark!G46=Data!$T$17,Data!$U$17,IF(Udfyldningsark!G46=Data!$T$18,Data!$U$18,IF(Udfyldningsark!G46=Data!$T$19,Data!$U$19,IF(Udfyldningsark!G46=Data!$T$20,Data!$U$20,IF(Udfyldningsark!G46=Data!$T$21,Data!$U$21,IF(Udfyldningsark!G46=Data!$T$22,Data!$U$22,IF(Udfyldningsark!G46=Data!$T$23,Data!$U$23,IF(Udfyldningsark!G46=Data!$T$24,Data!$U$24,IF(Udfyldningsark!G46=Data!$T$25,Data!$U$25,IF(Udfyldningsark!G46=Data!$T$26,Data!$U$26,IF(Udfyldningsark!G46=Data!$T$27,Data!$U$27))))))))))))))))))))))</f>
        <v/>
      </c>
      <c r="L29" s="49"/>
      <c r="M29" s="89" t="str">
        <f>IF(Udfyldningsark!G46="","",IF(Udfyldningsark!G46=Data!$T$7,Data!$V$7,IF(Udfyldningsark!G46=Data!$T$8,Data!$V$8,IF(Udfyldningsark!G46=Data!$T$9,Data!$V$9,IF(Udfyldningsark!G46=Data!$T$10,Data!$V$10,IF(Udfyldningsark!G46=Data!$T$11,Data!$V$11,IF(Udfyldningsark!G46=Data!$T$12,Data!$V$12,IF(Udfyldningsark!G46=Data!$T$13,Data!$V$13,IF(Udfyldningsark!G46=Data!$T$14,Data!$V$14,IF(Udfyldningsark!G46=Data!$T$15,Data!$V$15,IF(Udfyldningsark!G46=Data!$T$16,Data!$V$16,IF(Udfyldningsark!G46=Data!$T$17,Data!$V$17,IF(Udfyldningsark!G46=Data!$T$18,Data!$V$18,IF(Udfyldningsark!G46=Data!$T$19,Data!$V$19,IF(Udfyldningsark!G46=Data!$T$20,Data!$V$20,IF(Udfyldningsark!G46=Data!$T$21,Data!$V$21,IF(Udfyldningsark!G46=Data!$T$22,Data!$V$22,IF(Udfyldningsark!G46=Data!$T$23,Data!$V$23,IF(Udfyldningsark!G46=Data!$T$24,Data!$V$24,IF(Udfyldningsark!G46=Data!$T$25,Data!$V$25,IF(Udfyldningsark!G46=Data!$T$26,Data!$V$26,IF(Udfyldningsark!G46=Data!$T$27,Data!$V$27,))))))))))))))))))))))</f>
        <v/>
      </c>
      <c r="N29" s="20"/>
      <c r="O29" s="226" t="str">
        <f>IF(Udfyldningsark!$T46="","",
IF(O$17=Udfyldningsark!$Q46,"s",
IF(O$17=Udfyldningsark!$T46,"b",
IF(O$17&lt;Udfyldningsark!$P46,"",
IF(Udfyldningsark!$T46&lt;Udfyldningsark!$Q46-10,IF(O$17&lt;Udfyldningsark!$T46,"g",""),
IF(Udfyldningsark!$T46&lt;Udfyldningsark!$Q46,     IF(O$17&lt;Udfyldningsark!$Q46-10,"g",     IF(O$17&lt;Udfyldningsark!$T46,"gu",        "")),
IF(O$17&lt;Udfyldningsark!$Q46, IF(O$17&lt;Udfyldningsark!$Q46-10,"g","gu"),
IF(O$17&lt;Udfyldningsark!$T46,"r",""
))))))))</f>
        <v/>
      </c>
      <c r="P29" s="226" t="str">
        <f>IF(Udfyldningsark!$T46="","",
IF(P$17=Udfyldningsark!$Q46,"s",
IF(P$17=Udfyldningsark!$T46,"b",
IF(P$17&lt;Udfyldningsark!$P46,"",
IF(Udfyldningsark!$T46&lt;Udfyldningsark!$Q46-10,IF(P$17&lt;Udfyldningsark!$T46,"g",""),
IF(Udfyldningsark!$T46&lt;Udfyldningsark!$Q46,     IF(P$17&lt;Udfyldningsark!$Q46-10,"g",     IF(P$17&lt;Udfyldningsark!$T46,"gu",        "")),
IF(P$17&lt;Udfyldningsark!$Q46, IF(P$17&lt;Udfyldningsark!$Q46-10,"g","gu"),
IF(P$17&lt;Udfyldningsark!$T46,"r",""
))))))))</f>
        <v/>
      </c>
      <c r="Q29" s="226" t="str">
        <f>IF(Udfyldningsark!$T46="","",
IF(Q$17=Udfyldningsark!$Q46,"s",
IF(Q$17=Udfyldningsark!$T46,"b",
IF(Q$17&lt;Udfyldningsark!$P46,"",
IF(Udfyldningsark!$T46&lt;Udfyldningsark!$Q46-10,IF(Q$17&lt;Udfyldningsark!$T46,"g",""),
IF(Udfyldningsark!$T46&lt;Udfyldningsark!$Q46,     IF(Q$17&lt;Udfyldningsark!$Q46-10,"g",     IF(Q$17&lt;Udfyldningsark!$T46,"gu",        "")),
IF(Q$17&lt;Udfyldningsark!$Q46, IF(Q$17&lt;Udfyldningsark!$Q46-10,"g","gu"),
IF(Q$17&lt;Udfyldningsark!$T46,"r",""
))))))))</f>
        <v/>
      </c>
      <c r="R29" s="226" t="str">
        <f>IF(Udfyldningsark!$T46="","",
IF(R$17=Udfyldningsark!$Q46,"s",
IF(R$17=Udfyldningsark!$T46,"b",
IF(R$17&lt;Udfyldningsark!$P46,"",
IF(Udfyldningsark!$T46&lt;Udfyldningsark!$Q46-10,IF(R$17&lt;Udfyldningsark!$T46,"g",""),
IF(Udfyldningsark!$T46&lt;Udfyldningsark!$Q46,     IF(R$17&lt;Udfyldningsark!$Q46-10,"g",     IF(R$17&lt;Udfyldningsark!$T46,"gu",        "")),
IF(R$17&lt;Udfyldningsark!$Q46, IF(R$17&lt;Udfyldningsark!$Q46-10,"g","gu"),
IF(R$17&lt;Udfyldningsark!$T46,"r",""
))))))))</f>
        <v/>
      </c>
      <c r="S29" s="226" t="str">
        <f>IF(Udfyldningsark!$T46="","",
IF(S$17=Udfyldningsark!$Q46,"s",
IF(S$17=Udfyldningsark!$T46,"b",
IF(S$17&lt;Udfyldningsark!$P46,"",
IF(Udfyldningsark!$T46&lt;Udfyldningsark!$Q46-10,IF(S$17&lt;Udfyldningsark!$T46,"g",""),
IF(Udfyldningsark!$T46&lt;Udfyldningsark!$Q46,     IF(S$17&lt;Udfyldningsark!$Q46-10,"g",     IF(S$17&lt;Udfyldningsark!$T46,"gu",        "")),
IF(S$17&lt;Udfyldningsark!$Q46, IF(S$17&lt;Udfyldningsark!$Q46-10,"g","gu"),
IF(S$17&lt;Udfyldningsark!$T46,"r",""
))))))))</f>
        <v/>
      </c>
      <c r="T29" s="226" t="str">
        <f>IF(Udfyldningsark!$T46="","",
IF(T$17=Udfyldningsark!$Q46,"s",
IF(T$17=Udfyldningsark!$T46,"b",
IF(T$17&lt;Udfyldningsark!$P46,"",
IF(Udfyldningsark!$T46&lt;Udfyldningsark!$Q46-10,IF(T$17&lt;Udfyldningsark!$T46,"g",""),
IF(Udfyldningsark!$T46&lt;Udfyldningsark!$Q46,     IF(T$17&lt;Udfyldningsark!$Q46-10,"g",     IF(T$17&lt;Udfyldningsark!$T46,"gu",        "")),
IF(T$17&lt;Udfyldningsark!$Q46, IF(T$17&lt;Udfyldningsark!$Q46-10,"g","gu"),
IF(T$17&lt;Udfyldningsark!$T46,"r",""
))))))))</f>
        <v/>
      </c>
      <c r="U29" s="226" t="str">
        <f>IF(Udfyldningsark!$T46="","",
IF(U$17=Udfyldningsark!$Q46,"s",
IF(U$17=Udfyldningsark!$T46,"b",
IF(U$17&lt;Udfyldningsark!$P46,"",
IF(Udfyldningsark!$T46&lt;Udfyldningsark!$Q46-10,IF(U$17&lt;Udfyldningsark!$T46,"g",""),
IF(Udfyldningsark!$T46&lt;Udfyldningsark!$Q46,     IF(U$17&lt;Udfyldningsark!$Q46-10,"g",     IF(U$17&lt;Udfyldningsark!$T46,"gu",        "")),
IF(U$17&lt;Udfyldningsark!$Q46, IF(U$17&lt;Udfyldningsark!$Q46-10,"g","gu"),
IF(U$17&lt;Udfyldningsark!$T46,"r",""
))))))))</f>
        <v/>
      </c>
      <c r="V29" s="226" t="str">
        <f>IF(Udfyldningsark!$T46="","",
IF(V$17=Udfyldningsark!$Q46,"s",
IF(V$17=Udfyldningsark!$T46,"b",
IF(V$17&lt;Udfyldningsark!$P46,"",
IF(Udfyldningsark!$T46&lt;Udfyldningsark!$Q46-10,IF(V$17&lt;Udfyldningsark!$T46,"g",""),
IF(Udfyldningsark!$T46&lt;Udfyldningsark!$Q46,     IF(V$17&lt;Udfyldningsark!$Q46-10,"g",     IF(V$17&lt;Udfyldningsark!$T46,"gu",        "")),
IF(V$17&lt;Udfyldningsark!$Q46, IF(V$17&lt;Udfyldningsark!$Q46-10,"g","gu"),
IF(V$17&lt;Udfyldningsark!$T46,"r",""
))))))))</f>
        <v/>
      </c>
      <c r="W29" s="226" t="str">
        <f>IF(Udfyldningsark!$T46="","",
IF(W$17=Udfyldningsark!$Q46,"s",
IF(W$17=Udfyldningsark!$T46,"b",
IF(W$17&lt;Udfyldningsark!$P46,"",
IF(Udfyldningsark!$T46&lt;Udfyldningsark!$Q46-10,IF(W$17&lt;Udfyldningsark!$T46,"g",""),
IF(Udfyldningsark!$T46&lt;Udfyldningsark!$Q46,     IF(W$17&lt;Udfyldningsark!$Q46-10,"g",     IF(W$17&lt;Udfyldningsark!$T46,"gu",        "")),
IF(W$17&lt;Udfyldningsark!$Q46, IF(W$17&lt;Udfyldningsark!$Q46-10,"g","gu"),
IF(W$17&lt;Udfyldningsark!$T46,"r",""
))))))))</f>
        <v/>
      </c>
      <c r="X29" s="226" t="str">
        <f>IF(Udfyldningsark!$T46="","",
IF(X$17=Udfyldningsark!$Q46,"s",
IF(X$17=Udfyldningsark!$T46,"b",
IF(X$17&lt;Udfyldningsark!$P46,"",
IF(Udfyldningsark!$T46&lt;Udfyldningsark!$Q46-10,IF(X$17&lt;Udfyldningsark!$T46,"g",""),
IF(Udfyldningsark!$T46&lt;Udfyldningsark!$Q46,     IF(X$17&lt;Udfyldningsark!$Q46-10,"g",     IF(X$17&lt;Udfyldningsark!$T46,"gu",        "")),
IF(X$17&lt;Udfyldningsark!$Q46, IF(X$17&lt;Udfyldningsark!$Q46-10,"g","gu"),
IF(X$17&lt;Udfyldningsark!$T46,"r",""
))))))))</f>
        <v/>
      </c>
      <c r="Y29" s="226" t="str">
        <f>IF(Udfyldningsark!$T46="","",
IF(Y$17=Udfyldningsark!$Q46,"s",
IF(Y$17=Udfyldningsark!$T46,"b",
IF(Y$17&lt;Udfyldningsark!$P46,"",
IF(Udfyldningsark!$T46&lt;Udfyldningsark!$Q46-10,IF(Y$17&lt;Udfyldningsark!$T46,"g",""),
IF(Udfyldningsark!$T46&lt;Udfyldningsark!$Q46,     IF(Y$17&lt;Udfyldningsark!$Q46-10,"g",     IF(Y$17&lt;Udfyldningsark!$T46,"gu",        "")),
IF(Y$17&lt;Udfyldningsark!$Q46, IF(Y$17&lt;Udfyldningsark!$Q46-10,"g","gu"),
IF(Y$17&lt;Udfyldningsark!$T46,"r",""
))))))))</f>
        <v/>
      </c>
      <c r="Z29" s="226" t="str">
        <f>IF(Udfyldningsark!$T46="","",
IF(Z$17=Udfyldningsark!$Q46,"s",
IF(Z$17=Udfyldningsark!$T46,"b",
IF(Z$17&lt;Udfyldningsark!$P46,"",
IF(Udfyldningsark!$T46&lt;Udfyldningsark!$Q46-10,IF(Z$17&lt;Udfyldningsark!$T46,"g",""),
IF(Udfyldningsark!$T46&lt;Udfyldningsark!$Q46,     IF(Z$17&lt;Udfyldningsark!$Q46-10,"g",     IF(Z$17&lt;Udfyldningsark!$T46,"gu",        "")),
IF(Z$17&lt;Udfyldningsark!$Q46, IF(Z$17&lt;Udfyldningsark!$Q46-10,"g","gu"),
IF(Z$17&lt;Udfyldningsark!$T46,"r",""
))))))))</f>
        <v/>
      </c>
      <c r="AA29" s="226" t="str">
        <f>IF(Udfyldningsark!$T46="","",
IF(AA$17=Udfyldningsark!$Q46,"s",
IF(AA$17=Udfyldningsark!$T46,"b",
IF(AA$17&lt;Udfyldningsark!$P46,"",
IF(Udfyldningsark!$T46&lt;Udfyldningsark!$Q46-10,IF(AA$17&lt;Udfyldningsark!$T46,"g",""),
IF(Udfyldningsark!$T46&lt;Udfyldningsark!$Q46,     IF(AA$17&lt;Udfyldningsark!$Q46-10,"g",     IF(AA$17&lt;Udfyldningsark!$T46,"gu",        "")),
IF(AA$17&lt;Udfyldningsark!$Q46, IF(AA$17&lt;Udfyldningsark!$Q46-10,"g","gu"),
IF(AA$17&lt;Udfyldningsark!$T46,"r",""
))))))))</f>
        <v/>
      </c>
      <c r="AB29" s="226" t="str">
        <f>IF(Udfyldningsark!$T46="","",
IF(AB$17=Udfyldningsark!$Q46,"s",
IF(AB$17=Udfyldningsark!$T46,"b",
IF(AB$17&lt;Udfyldningsark!$P46,"",
IF(Udfyldningsark!$T46&lt;Udfyldningsark!$Q46-10,IF(AB$17&lt;Udfyldningsark!$T46,"g",""),
IF(Udfyldningsark!$T46&lt;Udfyldningsark!$Q46,     IF(AB$17&lt;Udfyldningsark!$Q46-10,"g",     IF(AB$17&lt;Udfyldningsark!$T46,"gu",        "")),
IF(AB$17&lt;Udfyldningsark!$Q46, IF(AB$17&lt;Udfyldningsark!$Q46-10,"g","gu"),
IF(AB$17&lt;Udfyldningsark!$T46,"r",""
))))))))</f>
        <v/>
      </c>
      <c r="AC29" s="226" t="str">
        <f>IF(Udfyldningsark!$T46="","",
IF(AC$17=Udfyldningsark!$Q46,"s",
IF(AC$17=Udfyldningsark!$T46,"b",
IF(AC$17&lt;Udfyldningsark!$P46,"",
IF(Udfyldningsark!$T46&lt;Udfyldningsark!$Q46-10,IF(AC$17&lt;Udfyldningsark!$T46,"g",""),
IF(Udfyldningsark!$T46&lt;Udfyldningsark!$Q46,     IF(AC$17&lt;Udfyldningsark!$Q46-10,"g",     IF(AC$17&lt;Udfyldningsark!$T46,"gu",        "")),
IF(AC$17&lt;Udfyldningsark!$Q46, IF(AC$17&lt;Udfyldningsark!$Q46-10,"g","gu"),
IF(AC$17&lt;Udfyldningsark!$T46,"r",""
))))))))</f>
        <v/>
      </c>
      <c r="AD29" s="226" t="str">
        <f>IF(Udfyldningsark!$T46="","",
IF(AD$17=Udfyldningsark!$Q46,"s",
IF(AD$17=Udfyldningsark!$T46,"b",
IF(AD$17&lt;Udfyldningsark!$P46,"",
IF(Udfyldningsark!$T46&lt;Udfyldningsark!$Q46-10,IF(AD$17&lt;Udfyldningsark!$T46,"g",""),
IF(Udfyldningsark!$T46&lt;Udfyldningsark!$Q46,     IF(AD$17&lt;Udfyldningsark!$Q46-10,"g",     IF(AD$17&lt;Udfyldningsark!$T46,"gu",        "")),
IF(AD$17&lt;Udfyldningsark!$Q46, IF(AD$17&lt;Udfyldningsark!$Q46-10,"g","gu"),
IF(AD$17&lt;Udfyldningsark!$T46,"r",""
))))))))</f>
        <v/>
      </c>
      <c r="AE29" s="226" t="str">
        <f>IF(Udfyldningsark!$T46="","",
IF(AE$17=Udfyldningsark!$Q46,"s",
IF(AE$17=Udfyldningsark!$T46,"b",
IF(AE$17&lt;Udfyldningsark!$P46,"",
IF(Udfyldningsark!$T46&lt;Udfyldningsark!$Q46-10,IF(AE$17&lt;Udfyldningsark!$T46,"g",""),
IF(Udfyldningsark!$T46&lt;Udfyldningsark!$Q46,     IF(AE$17&lt;Udfyldningsark!$Q46-10,"g",     IF(AE$17&lt;Udfyldningsark!$T46,"gu",        "")),
IF(AE$17&lt;Udfyldningsark!$Q46, IF(AE$17&lt;Udfyldningsark!$Q46-10,"g","gu"),
IF(AE$17&lt;Udfyldningsark!$T46,"r",""
))))))))</f>
        <v/>
      </c>
      <c r="AF29" s="226" t="str">
        <f>IF(Udfyldningsark!$T46="","",
IF(AF$17=Udfyldningsark!$Q46,"s",
IF(AF$17=Udfyldningsark!$T46,"b",
IF(AF$17&lt;Udfyldningsark!$P46,"",
IF(Udfyldningsark!$T46&lt;Udfyldningsark!$Q46-10,IF(AF$17&lt;Udfyldningsark!$T46,"g",""),
IF(Udfyldningsark!$T46&lt;Udfyldningsark!$Q46,     IF(AF$17&lt;Udfyldningsark!$Q46-10,"g",     IF(AF$17&lt;Udfyldningsark!$T46,"gu",        "")),
IF(AF$17&lt;Udfyldningsark!$Q46, IF(AF$17&lt;Udfyldningsark!$Q46-10,"g","gu"),
IF(AF$17&lt;Udfyldningsark!$T46,"r",""
))))))))</f>
        <v/>
      </c>
      <c r="AG29" s="226" t="str">
        <f>IF(Udfyldningsark!$T46="","",
IF(AG$17=Udfyldningsark!$Q46,"s",
IF(AG$17=Udfyldningsark!$T46,"b",
IF(AG$17&lt;Udfyldningsark!$P46,"",
IF(Udfyldningsark!$T46&lt;Udfyldningsark!$Q46-10,IF(AG$17&lt;Udfyldningsark!$T46,"g",""),
IF(Udfyldningsark!$T46&lt;Udfyldningsark!$Q46,     IF(AG$17&lt;Udfyldningsark!$Q46-10,"g",     IF(AG$17&lt;Udfyldningsark!$T46,"gu",        "")),
IF(AG$17&lt;Udfyldningsark!$Q46, IF(AG$17&lt;Udfyldningsark!$Q46-10,"g","gu"),
IF(AG$17&lt;Udfyldningsark!$T46,"r",""
))))))))</f>
        <v/>
      </c>
      <c r="AH29" s="226" t="str">
        <f>IF(Udfyldningsark!$T46="","",
IF(AH$17=Udfyldningsark!$Q46,"s",
IF(AH$17=Udfyldningsark!$T46,"b",
IF(AH$17&lt;Udfyldningsark!$P46,"",
IF(Udfyldningsark!$T46&lt;Udfyldningsark!$Q46-10,IF(AH$17&lt;Udfyldningsark!$T46,"g",""),
IF(Udfyldningsark!$T46&lt;Udfyldningsark!$Q46,     IF(AH$17&lt;Udfyldningsark!$Q46-10,"g",     IF(AH$17&lt;Udfyldningsark!$T46,"gu",        "")),
IF(AH$17&lt;Udfyldningsark!$Q46, IF(AH$17&lt;Udfyldningsark!$Q46-10,"g","gu"),
IF(AH$17&lt;Udfyldningsark!$T46,"r",""
))))))))</f>
        <v/>
      </c>
      <c r="AI29" s="226" t="str">
        <f>IF(Udfyldningsark!$T46="","",
IF(AI$17=Udfyldningsark!$Q46,"s",
IF(AI$17=Udfyldningsark!$T46,"b",
IF(AI$17&lt;Udfyldningsark!$P46,"",
IF(Udfyldningsark!$T46&lt;Udfyldningsark!$Q46-10,IF(AI$17&lt;Udfyldningsark!$T46,"g",""),
IF(Udfyldningsark!$T46&lt;Udfyldningsark!$Q46,     IF(AI$17&lt;Udfyldningsark!$Q46-10,"g",     IF(AI$17&lt;Udfyldningsark!$T46,"gu",        "")),
IF(AI$17&lt;Udfyldningsark!$Q46, IF(AI$17&lt;Udfyldningsark!$Q46-10,"g","gu"),
IF(AI$17&lt;Udfyldningsark!$T46,"r",""
))))))))</f>
        <v/>
      </c>
      <c r="AJ29" s="226" t="str">
        <f>IF(Udfyldningsark!$T46="","",
IF(AJ$17=Udfyldningsark!$Q46,"s",
IF(AJ$17=Udfyldningsark!$T46,"b",
IF(AJ$17&lt;Udfyldningsark!$P46,"",
IF(Udfyldningsark!$T46&lt;Udfyldningsark!$Q46-10,IF(AJ$17&lt;Udfyldningsark!$T46,"g",""),
IF(Udfyldningsark!$T46&lt;Udfyldningsark!$Q46,     IF(AJ$17&lt;Udfyldningsark!$Q46-10,"g",     IF(AJ$17&lt;Udfyldningsark!$T46,"gu",        "")),
IF(AJ$17&lt;Udfyldningsark!$Q46, IF(AJ$17&lt;Udfyldningsark!$Q46-10,"g","gu"),
IF(AJ$17&lt;Udfyldningsark!$T46,"r",""
))))))))</f>
        <v/>
      </c>
      <c r="AK29" s="226" t="str">
        <f>IF(Udfyldningsark!$T46="","",
IF(AK$17=Udfyldningsark!$Q46,"s",
IF(AK$17=Udfyldningsark!$T46,"b",
IF(AK$17&lt;Udfyldningsark!$P46,"",
IF(Udfyldningsark!$T46&lt;Udfyldningsark!$Q46-10,IF(AK$17&lt;Udfyldningsark!$T46,"g",""),
IF(Udfyldningsark!$T46&lt;Udfyldningsark!$Q46,     IF(AK$17&lt;Udfyldningsark!$Q46-10,"g",     IF(AK$17&lt;Udfyldningsark!$T46,"gu",        "")),
IF(AK$17&lt;Udfyldningsark!$Q46, IF(AK$17&lt;Udfyldningsark!$Q46-10,"g","gu"),
IF(AK$17&lt;Udfyldningsark!$T46,"r",""
))))))))</f>
        <v/>
      </c>
      <c r="AL29" s="226" t="str">
        <f>IF(Udfyldningsark!$T46="","",
IF(AL$17=Udfyldningsark!$Q46,"s",
IF(AL$17=Udfyldningsark!$T46,"b",
IF(AL$17&lt;Udfyldningsark!$P46,"",
IF(Udfyldningsark!$T46&lt;Udfyldningsark!$Q46-10,IF(AL$17&lt;Udfyldningsark!$T46,"g",""),
IF(Udfyldningsark!$T46&lt;Udfyldningsark!$Q46,     IF(AL$17&lt;Udfyldningsark!$Q46-10,"g",     IF(AL$17&lt;Udfyldningsark!$T46,"gu",        "")),
IF(AL$17&lt;Udfyldningsark!$Q46, IF(AL$17&lt;Udfyldningsark!$Q46-10,"g","gu"),
IF(AL$17&lt;Udfyldningsark!$T46,"r",""
))))))))</f>
        <v/>
      </c>
      <c r="AM29" s="226" t="str">
        <f>IF(Udfyldningsark!$T46="","",
IF(AM$17=Udfyldningsark!$Q46,"s",
IF(AM$17=Udfyldningsark!$T46,"b",
IF(AM$17&lt;Udfyldningsark!$P46,"",
IF(Udfyldningsark!$T46&lt;Udfyldningsark!$Q46-10,IF(AM$17&lt;Udfyldningsark!$T46,"g",""),
IF(Udfyldningsark!$T46&lt;Udfyldningsark!$Q46,     IF(AM$17&lt;Udfyldningsark!$Q46-10,"g",     IF(AM$17&lt;Udfyldningsark!$T46,"gu",        "")),
IF(AM$17&lt;Udfyldningsark!$Q46, IF(AM$17&lt;Udfyldningsark!$Q46-10,"g","gu"),
IF(AM$17&lt;Udfyldningsark!$T46,"r",""
))))))))</f>
        <v/>
      </c>
      <c r="AN29" s="226" t="str">
        <f>IF(Udfyldningsark!$T46="","",
IF(AN$17=Udfyldningsark!$Q46,"s",
IF(AN$17=Udfyldningsark!$T46,"b",
IF(AN$17&lt;Udfyldningsark!$P46,"",
IF(Udfyldningsark!$T46&lt;Udfyldningsark!$Q46-10,IF(AN$17&lt;Udfyldningsark!$T46,"g",""),
IF(Udfyldningsark!$T46&lt;Udfyldningsark!$Q46,     IF(AN$17&lt;Udfyldningsark!$Q46-10,"g",     IF(AN$17&lt;Udfyldningsark!$T46,"gu",        "")),
IF(AN$17&lt;Udfyldningsark!$Q46, IF(AN$17&lt;Udfyldningsark!$Q46-10,"g","gu"),
IF(AN$17&lt;Udfyldningsark!$T46,"r",""
))))))))</f>
        <v/>
      </c>
      <c r="AO29" s="226" t="str">
        <f>IF(Udfyldningsark!$T46="","",
IF(AO$17=Udfyldningsark!$Q46,"s",
IF(AO$17=Udfyldningsark!$T46,"b",
IF(AO$17&lt;Udfyldningsark!$P46,"",
IF(Udfyldningsark!$T46&lt;Udfyldningsark!$Q46-10,IF(AO$17&lt;Udfyldningsark!$T46,"g",""),
IF(Udfyldningsark!$T46&lt;Udfyldningsark!$Q46,     IF(AO$17&lt;Udfyldningsark!$Q46-10,"g",     IF(AO$17&lt;Udfyldningsark!$T46,"gu",        "")),
IF(AO$17&lt;Udfyldningsark!$Q46, IF(AO$17&lt;Udfyldningsark!$Q46-10,"g","gu"),
IF(AO$17&lt;Udfyldningsark!$T46,"r",""
))))))))</f>
        <v/>
      </c>
      <c r="AP29" s="226" t="str">
        <f>IF(Udfyldningsark!$T46="","",
IF(AP$17=Udfyldningsark!$Q46,"s",
IF(AP$17=Udfyldningsark!$T46,"b",
IF(AP$17&lt;Udfyldningsark!$P46,"",
IF(Udfyldningsark!$T46&lt;Udfyldningsark!$Q46-10,IF(AP$17&lt;Udfyldningsark!$T46,"g",""),
IF(Udfyldningsark!$T46&lt;Udfyldningsark!$Q46,     IF(AP$17&lt;Udfyldningsark!$Q46-10,"g",     IF(AP$17&lt;Udfyldningsark!$T46,"gu",        "")),
IF(AP$17&lt;Udfyldningsark!$Q46, IF(AP$17&lt;Udfyldningsark!$Q46-10,"g","gu"),
IF(AP$17&lt;Udfyldningsark!$T46,"r",""
))))))))</f>
        <v/>
      </c>
      <c r="AQ29" s="226" t="str">
        <f>IF(Udfyldningsark!$T46="","",
IF(AQ$17=Udfyldningsark!$Q46,"s",
IF(AQ$17=Udfyldningsark!$T46,"b",
IF(AQ$17&lt;Udfyldningsark!$P46,"",
IF(Udfyldningsark!$T46&lt;Udfyldningsark!$Q46-10,IF(AQ$17&lt;Udfyldningsark!$T46,"g",""),
IF(Udfyldningsark!$T46&lt;Udfyldningsark!$Q46,     IF(AQ$17&lt;Udfyldningsark!$Q46-10,"g",     IF(AQ$17&lt;Udfyldningsark!$T46,"gu",        "")),
IF(AQ$17&lt;Udfyldningsark!$Q46, IF(AQ$17&lt;Udfyldningsark!$Q46-10,"g","gu"),
IF(AQ$17&lt;Udfyldningsark!$T46,"r",""
))))))))</f>
        <v/>
      </c>
      <c r="AR29" s="226" t="str">
        <f>IF(Udfyldningsark!$T46="","",
IF(AR$17=Udfyldningsark!$Q46,"s",
IF(AR$17=Udfyldningsark!$T46,"b",
IF(AR$17&lt;Udfyldningsark!$P46,"",
IF(Udfyldningsark!$T46&lt;Udfyldningsark!$Q46-10,IF(AR$17&lt;Udfyldningsark!$T46,"g",""),
IF(Udfyldningsark!$T46&lt;Udfyldningsark!$Q46,     IF(AR$17&lt;Udfyldningsark!$Q46-10,"g",     IF(AR$17&lt;Udfyldningsark!$T46,"gu",        "")),
IF(AR$17&lt;Udfyldningsark!$Q46, IF(AR$17&lt;Udfyldningsark!$Q46-10,"g","gu"),
IF(AR$17&lt;Udfyldningsark!$T46,"r",""
))))))))</f>
        <v/>
      </c>
      <c r="AS29" s="226" t="str">
        <f>IF(Udfyldningsark!$T46="","",
IF(AS$17=Udfyldningsark!$Q46,"s",
IF(AS$17=Udfyldningsark!$T46,"b",
IF(AS$17&lt;Udfyldningsark!$P46,"",
IF(Udfyldningsark!$T46&lt;Udfyldningsark!$Q46-10,IF(AS$17&lt;Udfyldningsark!$T46,"g",""),
IF(Udfyldningsark!$T46&lt;Udfyldningsark!$Q46,     IF(AS$17&lt;Udfyldningsark!$Q46-10,"g",     IF(AS$17&lt;Udfyldningsark!$T46,"gu",        "")),
IF(AS$17&lt;Udfyldningsark!$Q46, IF(AS$17&lt;Udfyldningsark!$Q46-10,"g","gu"),
IF(AS$17&lt;Udfyldningsark!$T46,"r",""
))))))))</f>
        <v/>
      </c>
      <c r="AT29" s="226" t="str">
        <f>IF(Udfyldningsark!$T46="","",
IF(AT$17=Udfyldningsark!$Q46,"s",
IF(AT$17=Udfyldningsark!$T46,"b",
IF(AT$17&lt;Udfyldningsark!$P46,"",
IF(Udfyldningsark!$T46&lt;Udfyldningsark!$Q46-10,IF(AT$17&lt;Udfyldningsark!$T46,"g",""),
IF(Udfyldningsark!$T46&lt;Udfyldningsark!$Q46,     IF(AT$17&lt;Udfyldningsark!$Q46-10,"g",     IF(AT$17&lt;Udfyldningsark!$T46,"gu",        "")),
IF(AT$17&lt;Udfyldningsark!$Q46, IF(AT$17&lt;Udfyldningsark!$Q46-10,"g","gu"),
IF(AT$17&lt;Udfyldningsark!$T46,"r",""
))))))))</f>
        <v/>
      </c>
      <c r="AU29" s="226" t="str">
        <f>IF(Udfyldningsark!$T46="","",
IF(AU$17=Udfyldningsark!$Q46,"s",
IF(AU$17=Udfyldningsark!$T46,"b",
IF(AU$17&lt;Udfyldningsark!$P46,"",
IF(Udfyldningsark!$T46&lt;Udfyldningsark!$Q46-10,IF(AU$17&lt;Udfyldningsark!$T46,"g",""),
IF(Udfyldningsark!$T46&lt;Udfyldningsark!$Q46,     IF(AU$17&lt;Udfyldningsark!$Q46-10,"g",     IF(AU$17&lt;Udfyldningsark!$T46,"gu",        "")),
IF(AU$17&lt;Udfyldningsark!$Q46, IF(AU$17&lt;Udfyldningsark!$Q46-10,"g","gu"),
IF(AU$17&lt;Udfyldningsark!$T46,"r",""
))))))))</f>
        <v/>
      </c>
      <c r="AV29" s="226" t="str">
        <f>IF(Udfyldningsark!$T46="","",
IF(AV$17=Udfyldningsark!$Q46,"s",
IF(AV$17=Udfyldningsark!$T46,"b",
IF(AV$17&lt;Udfyldningsark!$P46,"",
IF(Udfyldningsark!$T46&lt;Udfyldningsark!$Q46-10,IF(AV$17&lt;Udfyldningsark!$T46,"g",""),
IF(Udfyldningsark!$T46&lt;Udfyldningsark!$Q46,     IF(AV$17&lt;Udfyldningsark!$Q46-10,"g",     IF(AV$17&lt;Udfyldningsark!$T46,"gu",        "")),
IF(AV$17&lt;Udfyldningsark!$Q46, IF(AV$17&lt;Udfyldningsark!$Q46-10,"g","gu"),
IF(AV$17&lt;Udfyldningsark!$T46,"r",""
))))))))</f>
        <v/>
      </c>
      <c r="AW29" s="226" t="str">
        <f>IF(Udfyldningsark!$T46="","",
IF(AW$17=Udfyldningsark!$Q46,"s",
IF(AW$17=Udfyldningsark!$T46,"b",
IF(AW$17&lt;Udfyldningsark!$P46,"",
IF(Udfyldningsark!$T46&lt;Udfyldningsark!$Q46-10,IF(AW$17&lt;Udfyldningsark!$T46,"g",""),
IF(Udfyldningsark!$T46&lt;Udfyldningsark!$Q46,     IF(AW$17&lt;Udfyldningsark!$Q46-10,"g",     IF(AW$17&lt;Udfyldningsark!$T46,"gu",        "")),
IF(AW$17&lt;Udfyldningsark!$Q46, IF(AW$17&lt;Udfyldningsark!$Q46-10,"g","gu"),
IF(AW$17&lt;Udfyldningsark!$T46,"r",""
))))))))</f>
        <v/>
      </c>
      <c r="AX29" s="226" t="str">
        <f>IF(Udfyldningsark!$T46="","",
IF(AX$17=Udfyldningsark!$Q46,"s",
IF(AX$17=Udfyldningsark!$T46,"b",
IF(AX$17&lt;Udfyldningsark!$P46,"",
IF(Udfyldningsark!$T46&lt;Udfyldningsark!$Q46-10,IF(AX$17&lt;Udfyldningsark!$T46,"g",""),
IF(Udfyldningsark!$T46&lt;Udfyldningsark!$Q46,     IF(AX$17&lt;Udfyldningsark!$Q46-10,"g",     IF(AX$17&lt;Udfyldningsark!$T46,"gu",        "")),
IF(AX$17&lt;Udfyldningsark!$Q46, IF(AX$17&lt;Udfyldningsark!$Q46-10,"g","gu"),
IF(AX$17&lt;Udfyldningsark!$T46,"r",""
))))))))</f>
        <v/>
      </c>
      <c r="AY29" s="226" t="str">
        <f>IF(Udfyldningsark!$T46="","",
IF(AY$17=Udfyldningsark!$Q46,"s",
IF(AY$17=Udfyldningsark!$T46,"b",
IF(AY$17&lt;Udfyldningsark!$P46,"",
IF(Udfyldningsark!$T46&lt;Udfyldningsark!$Q46-10,IF(AY$17&lt;Udfyldningsark!$T46,"g",""),
IF(Udfyldningsark!$T46&lt;Udfyldningsark!$Q46,     IF(AY$17&lt;Udfyldningsark!$Q46-10,"g",     IF(AY$17&lt;Udfyldningsark!$T46,"gu",        "")),
IF(AY$17&lt;Udfyldningsark!$Q46, IF(AY$17&lt;Udfyldningsark!$Q46-10,"g","gu"),
IF(AY$17&lt;Udfyldningsark!$T46,"r",""
))))))))</f>
        <v/>
      </c>
      <c r="AZ29" s="226" t="str">
        <f>IF(Udfyldningsark!$T46="","",
IF(AZ$17=Udfyldningsark!$Q46,"s",
IF(AZ$17=Udfyldningsark!$T46,"b",
IF(AZ$17&lt;Udfyldningsark!$P46,"",
IF(Udfyldningsark!$T46&lt;Udfyldningsark!$Q46-10,IF(AZ$17&lt;Udfyldningsark!$T46,"g",""),
IF(Udfyldningsark!$T46&lt;Udfyldningsark!$Q46,     IF(AZ$17&lt;Udfyldningsark!$Q46-10,"g",     IF(AZ$17&lt;Udfyldningsark!$T46,"gu",        "")),
IF(AZ$17&lt;Udfyldningsark!$Q46, IF(AZ$17&lt;Udfyldningsark!$Q46-10,"g","gu"),
IF(AZ$17&lt;Udfyldningsark!$T46,"r",""
))))))))</f>
        <v/>
      </c>
      <c r="BA29" s="226" t="str">
        <f>IF(Udfyldningsark!$T46="","",
IF(BA$17=Udfyldningsark!$Q46,"s",
IF(BA$17=Udfyldningsark!$T46,"b",
IF(BA$17&lt;Udfyldningsark!$P46,"",
IF(Udfyldningsark!$T46&lt;Udfyldningsark!$Q46-10,IF(BA$17&lt;Udfyldningsark!$T46,"g",""),
IF(Udfyldningsark!$T46&lt;Udfyldningsark!$Q46,     IF(BA$17&lt;Udfyldningsark!$Q46-10,"g",     IF(BA$17&lt;Udfyldningsark!$T46,"gu",        "")),
IF(BA$17&lt;Udfyldningsark!$Q46, IF(BA$17&lt;Udfyldningsark!$Q46-10,"g","gu"),
IF(BA$17&lt;Udfyldningsark!$T46,"r",""
))))))))</f>
        <v/>
      </c>
      <c r="BB29" s="226" t="str">
        <f>IF(Udfyldningsark!$T46="","",
IF(BB$17=Udfyldningsark!$Q46,"s",
IF(BB$17=Udfyldningsark!$T46,"b",
IF(BB$17&lt;Udfyldningsark!$P46,"",
IF(Udfyldningsark!$T46&lt;Udfyldningsark!$Q46-10,IF(BB$17&lt;Udfyldningsark!$T46,"g",""),
IF(Udfyldningsark!$T46&lt;Udfyldningsark!$Q46,     IF(BB$17&lt;Udfyldningsark!$Q46-10,"g",     IF(BB$17&lt;Udfyldningsark!$T46,"gu",        "")),
IF(BB$17&lt;Udfyldningsark!$Q46, IF(BB$17&lt;Udfyldningsark!$Q46-10,"g","gu"),
IF(BB$17&lt;Udfyldningsark!$T46,"r",""
))))))))</f>
        <v/>
      </c>
      <c r="BC29" s="226" t="str">
        <f>IF(Udfyldningsark!$T46="","",
IF(BC$17=Udfyldningsark!$Q46,"s",
IF(BC$17=Udfyldningsark!$T46,"b",
IF(BC$17&lt;Udfyldningsark!$P46,"",
IF(Udfyldningsark!$T46&lt;Udfyldningsark!$Q46-10,IF(BC$17&lt;Udfyldningsark!$T46,"g",""),
IF(Udfyldningsark!$T46&lt;Udfyldningsark!$Q46,     IF(BC$17&lt;Udfyldningsark!$Q46-10,"g",     IF(BC$17&lt;Udfyldningsark!$T46,"gu",        "")),
IF(BC$17&lt;Udfyldningsark!$Q46, IF(BC$17&lt;Udfyldningsark!$Q46-10,"g","gu"),
IF(BC$17&lt;Udfyldningsark!$T46,"r",""
))))))))</f>
        <v/>
      </c>
      <c r="BD29" s="226" t="str">
        <f>IF(Udfyldningsark!$T46="","",
IF(BD$17=Udfyldningsark!$Q46,"s",
IF(BD$17=Udfyldningsark!$T46,"b",
IF(BD$17&lt;Udfyldningsark!$P46,"",
IF(Udfyldningsark!$T46&lt;Udfyldningsark!$Q46-10,IF(BD$17&lt;Udfyldningsark!$T46,"g",""),
IF(Udfyldningsark!$T46&lt;Udfyldningsark!$Q46,     IF(BD$17&lt;Udfyldningsark!$Q46-10,"g",     IF(BD$17&lt;Udfyldningsark!$T46,"gu",        "")),
IF(BD$17&lt;Udfyldningsark!$Q46, IF(BD$17&lt;Udfyldningsark!$Q46-10,"g","gu"),
IF(BD$17&lt;Udfyldningsark!$T46,"r",""
))))))))</f>
        <v/>
      </c>
      <c r="BE29" s="226" t="str">
        <f>IF(Udfyldningsark!$T46="","",
IF(BE$17=Udfyldningsark!$Q46,"s",
IF(BE$17=Udfyldningsark!$T46,"b",
IF(BE$17&lt;Udfyldningsark!$P46,"",
IF(Udfyldningsark!$T46&lt;Udfyldningsark!$Q46-10,IF(BE$17&lt;Udfyldningsark!$T46,"g",""),
IF(Udfyldningsark!$T46&lt;Udfyldningsark!$Q46,     IF(BE$17&lt;Udfyldningsark!$Q46-10,"g",     IF(BE$17&lt;Udfyldningsark!$T46,"gu",        "")),
IF(BE$17&lt;Udfyldningsark!$Q46, IF(BE$17&lt;Udfyldningsark!$Q46-10,"g","gu"),
IF(BE$17&lt;Udfyldningsark!$T46,"r",""
))))))))</f>
        <v/>
      </c>
      <c r="BF29" s="226" t="str">
        <f>IF(Udfyldningsark!$T46="","",
IF(BF$17=Udfyldningsark!$Q46,"s",
IF(BF$17=Udfyldningsark!$T46,"b",
IF(BF$17&lt;Udfyldningsark!$P46,"",
IF(Udfyldningsark!$T46&lt;Udfyldningsark!$Q46-10,IF(BF$17&lt;Udfyldningsark!$T46,"g",""),
IF(Udfyldningsark!$T46&lt;Udfyldningsark!$Q46,     IF(BF$17&lt;Udfyldningsark!$Q46-10,"g",     IF(BF$17&lt;Udfyldningsark!$T46,"gu",        "")),
IF(BF$17&lt;Udfyldningsark!$Q46, IF(BF$17&lt;Udfyldningsark!$Q46-10,"g","gu"),
IF(BF$17&lt;Udfyldningsark!$T46,"r",""
))))))))</f>
        <v/>
      </c>
      <c r="BG29" s="226" t="str">
        <f>IF(Udfyldningsark!$T46="","",
IF(BG$17=Udfyldningsark!$Q46,"s",
IF(BG$17=Udfyldningsark!$T46,"b",
IF(BG$17&lt;Udfyldningsark!$P46,"",
IF(Udfyldningsark!$T46&lt;Udfyldningsark!$Q46-10,IF(BG$17&lt;Udfyldningsark!$T46,"g",""),
IF(Udfyldningsark!$T46&lt;Udfyldningsark!$Q46,     IF(BG$17&lt;Udfyldningsark!$Q46-10,"g",     IF(BG$17&lt;Udfyldningsark!$T46,"gu",        "")),
IF(BG$17&lt;Udfyldningsark!$Q46, IF(BG$17&lt;Udfyldningsark!$Q46-10,"g","gu"),
IF(BG$17&lt;Udfyldningsark!$T46,"r",""
))))))))</f>
        <v/>
      </c>
      <c r="BH29" s="226" t="str">
        <f>IF(Udfyldningsark!$T46="","",
IF(BH$17=Udfyldningsark!$Q46,"s",
IF(BH$17=Udfyldningsark!$T46,"b",
IF(BH$17&lt;Udfyldningsark!$P46,"",
IF(Udfyldningsark!$T46&lt;Udfyldningsark!$Q46-10,IF(BH$17&lt;Udfyldningsark!$T46,"g",""),
IF(Udfyldningsark!$T46&lt;Udfyldningsark!$Q46,     IF(BH$17&lt;Udfyldningsark!$Q46-10,"g",     IF(BH$17&lt;Udfyldningsark!$T46,"gu",        "")),
IF(BH$17&lt;Udfyldningsark!$Q46, IF(BH$17&lt;Udfyldningsark!$Q46-10,"g","gu"),
IF(BH$17&lt;Udfyldningsark!$T46,"r",""
))))))))</f>
        <v/>
      </c>
      <c r="BI29" s="226" t="str">
        <f>IF(Udfyldningsark!$T46="","",
IF(BI$17=Udfyldningsark!$Q46,"s",
IF(BI$17=Udfyldningsark!$T46,"b",
IF(BI$17&lt;Udfyldningsark!$P46,"",
IF(Udfyldningsark!$T46&lt;Udfyldningsark!$Q46-10,IF(BI$17&lt;Udfyldningsark!$T46,"g",""),
IF(Udfyldningsark!$T46&lt;Udfyldningsark!$Q46,     IF(BI$17&lt;Udfyldningsark!$Q46-10,"g",     IF(BI$17&lt;Udfyldningsark!$T46,"gu",        "")),
IF(BI$17&lt;Udfyldningsark!$Q46, IF(BI$17&lt;Udfyldningsark!$Q46-10,"g","gu"),
IF(BI$17&lt;Udfyldningsark!$T46,"r",""
))))))))</f>
        <v/>
      </c>
      <c r="BJ29" s="226" t="str">
        <f>IF(Udfyldningsark!$T46="","",
IF(BJ$17=Udfyldningsark!$Q46,"s",
IF(BJ$17=Udfyldningsark!$T46,"b",
IF(BJ$17&lt;Udfyldningsark!$P46,"",
IF(Udfyldningsark!$T46&lt;Udfyldningsark!$Q46-10,IF(BJ$17&lt;Udfyldningsark!$T46,"g",""),
IF(Udfyldningsark!$T46&lt;Udfyldningsark!$Q46,     IF(BJ$17&lt;Udfyldningsark!$Q46-10,"g",     IF(BJ$17&lt;Udfyldningsark!$T46,"gu",        "")),
IF(BJ$17&lt;Udfyldningsark!$Q46, IF(BJ$17&lt;Udfyldningsark!$Q46-10,"g","gu"),
IF(BJ$17&lt;Udfyldningsark!$T46,"r",""
))))))))</f>
        <v/>
      </c>
      <c r="BK29" s="226" t="str">
        <f>IF(Udfyldningsark!$T46="","",
IF(BK$17=Udfyldningsark!$Q46,"s",
IF(BK$17=Udfyldningsark!$T46,"b",
IF(BK$17&lt;Udfyldningsark!$P46,"",
IF(Udfyldningsark!$T46&lt;Udfyldningsark!$Q46-10,IF(BK$17&lt;Udfyldningsark!$T46,"g",""),
IF(Udfyldningsark!$T46&lt;Udfyldningsark!$Q46,     IF(BK$17&lt;Udfyldningsark!$Q46-10,"g",     IF(BK$17&lt;Udfyldningsark!$T46,"gu",        "")),
IF(BK$17&lt;Udfyldningsark!$Q46, IF(BK$17&lt;Udfyldningsark!$Q46-10,"g","gu"),
IF(BK$17&lt;Udfyldningsark!$T46,"r",""
))))))))</f>
        <v/>
      </c>
      <c r="BL29" s="226" t="str">
        <f>IF(Udfyldningsark!$T46="","",
IF(BL$17=Udfyldningsark!$Q46,"s",
IF(BL$17=Udfyldningsark!$T46,"b",
IF(BL$17&lt;Udfyldningsark!$P46,"",
IF(Udfyldningsark!$T46&lt;Udfyldningsark!$Q46-10,IF(BL$17&lt;Udfyldningsark!$T46,"g",""),
IF(Udfyldningsark!$T46&lt;Udfyldningsark!$Q46,     IF(BL$17&lt;Udfyldningsark!$Q46-10,"g",     IF(BL$17&lt;Udfyldningsark!$T46,"gu",        "")),
IF(BL$17&lt;Udfyldningsark!$Q46, IF(BL$17&lt;Udfyldningsark!$Q46-10,"g","gu"),
IF(BL$17&lt;Udfyldningsark!$T46,"r",""
))))))))</f>
        <v/>
      </c>
      <c r="BM29" s="226" t="str">
        <f>IF(Udfyldningsark!$T46="","",
IF(BM$17=Udfyldningsark!$Q46,"s",
IF(BM$17=Udfyldningsark!$T46,"b",
IF(BM$17&lt;Udfyldningsark!$P46,"",
IF(Udfyldningsark!$T46&lt;Udfyldningsark!$Q46-10,IF(BM$17&lt;Udfyldningsark!$T46,"g",""),
IF(Udfyldningsark!$T46&lt;Udfyldningsark!$Q46,     IF(BM$17&lt;Udfyldningsark!$Q46-10,"g",     IF(BM$17&lt;Udfyldningsark!$T46,"gu",        "")),
IF(BM$17&lt;Udfyldningsark!$Q46, IF(BM$17&lt;Udfyldningsark!$Q46-10,"g","gu"),
IF(BM$17&lt;Udfyldningsark!$T46,"r",""
))))))))</f>
        <v/>
      </c>
      <c r="BN29" s="226" t="str">
        <f>IF(Udfyldningsark!$T46="","",
IF(BN$17=Udfyldningsark!$Q46,"s",
IF(BN$17=Udfyldningsark!$T46,"b",
IF(BN$17&lt;Udfyldningsark!$P46,"",
IF(Udfyldningsark!$T46&lt;Udfyldningsark!$Q46-10,IF(BN$17&lt;Udfyldningsark!$T46,"g",""),
IF(Udfyldningsark!$T46&lt;Udfyldningsark!$Q46,     IF(BN$17&lt;Udfyldningsark!$Q46-10,"g",     IF(BN$17&lt;Udfyldningsark!$T46,"gu",        "")),
IF(BN$17&lt;Udfyldningsark!$Q46, IF(BN$17&lt;Udfyldningsark!$Q46-10,"g","gu"),
IF(BN$17&lt;Udfyldningsark!$T46,"r",""
))))))))</f>
        <v/>
      </c>
      <c r="BO29" s="226" t="str">
        <f>IF(Udfyldningsark!$T46="","",
IF(BO$17=Udfyldningsark!$Q46,"s",
IF(BO$17=Udfyldningsark!$T46,"b",
IF(BO$17&lt;Udfyldningsark!$P46,"",
IF(Udfyldningsark!$T46&lt;Udfyldningsark!$Q46-10,IF(BO$17&lt;Udfyldningsark!$T46,"g",""),
IF(Udfyldningsark!$T46&lt;Udfyldningsark!$Q46,     IF(BO$17&lt;Udfyldningsark!$Q46-10,"g",     IF(BO$17&lt;Udfyldningsark!$T46,"gu",        "")),
IF(BO$17&lt;Udfyldningsark!$Q46, IF(BO$17&lt;Udfyldningsark!$Q46-10,"g","gu"),
IF(BO$17&lt;Udfyldningsark!$T46,"r",""
))))))))</f>
        <v/>
      </c>
      <c r="BP29" s="226" t="str">
        <f>IF(Udfyldningsark!$T46="","",
IF(BP$17=Udfyldningsark!$Q46,"s",
IF(BP$17=Udfyldningsark!$T46,"b",
IF(BP$17&lt;Udfyldningsark!$P46,"",
IF(Udfyldningsark!$T46&lt;Udfyldningsark!$Q46-10,IF(BP$17&lt;Udfyldningsark!$T46,"g",""),
IF(Udfyldningsark!$T46&lt;Udfyldningsark!$Q46,     IF(BP$17&lt;Udfyldningsark!$Q46-10,"g",     IF(BP$17&lt;Udfyldningsark!$T46,"gu",        "")),
IF(BP$17&lt;Udfyldningsark!$Q46, IF(BP$17&lt;Udfyldningsark!$Q46-10,"g","gu"),
IF(BP$17&lt;Udfyldningsark!$T46,"r",""
))))))))</f>
        <v/>
      </c>
      <c r="BQ29" s="226" t="str">
        <f>IF(Udfyldningsark!$T46="","",
IF(BQ$17=Udfyldningsark!$Q46,"s",
IF(BQ$17=Udfyldningsark!$T46,"b",
IF(BQ$17&lt;Udfyldningsark!$P46,"",
IF(Udfyldningsark!$T46&lt;Udfyldningsark!$Q46-10,IF(BQ$17&lt;Udfyldningsark!$T46,"g",""),
IF(Udfyldningsark!$T46&lt;Udfyldningsark!$Q46,     IF(BQ$17&lt;Udfyldningsark!$Q46-10,"g",     IF(BQ$17&lt;Udfyldningsark!$T46,"gu",        "")),
IF(BQ$17&lt;Udfyldningsark!$Q46, IF(BQ$17&lt;Udfyldningsark!$Q46-10,"g","gu"),
IF(BQ$17&lt;Udfyldningsark!$T46,"r",""
))))))))</f>
        <v/>
      </c>
      <c r="BR29" s="226" t="str">
        <f>IF(Udfyldningsark!$T46="","",
IF(BR$17=Udfyldningsark!$Q46,"s",
IF(BR$17=Udfyldningsark!$T46,"b",
IF(BR$17&lt;Udfyldningsark!$P46,"",
IF(Udfyldningsark!$T46&lt;Udfyldningsark!$Q46-10,IF(BR$17&lt;Udfyldningsark!$T46,"g",""),
IF(Udfyldningsark!$T46&lt;Udfyldningsark!$Q46,     IF(BR$17&lt;Udfyldningsark!$Q46-10,"g",     IF(BR$17&lt;Udfyldningsark!$T46,"gu",        "")),
IF(BR$17&lt;Udfyldningsark!$Q46, IF(BR$17&lt;Udfyldningsark!$Q46-10,"g","gu"),
IF(BR$17&lt;Udfyldningsark!$T46,"r",""
))))))))</f>
        <v/>
      </c>
      <c r="BS29" s="226" t="str">
        <f>IF(Udfyldningsark!$T46="","",
IF(BS$17=Udfyldningsark!$Q46,"s",
IF(BS$17=Udfyldningsark!$T46,"b",
IF(BS$17&lt;Udfyldningsark!$P46,"",
IF(Udfyldningsark!$T46&lt;Udfyldningsark!$Q46-10,IF(BS$17&lt;Udfyldningsark!$T46,"g",""),
IF(Udfyldningsark!$T46&lt;Udfyldningsark!$Q46,     IF(BS$17&lt;Udfyldningsark!$Q46-10,"g",     IF(BS$17&lt;Udfyldningsark!$T46,"gu",        "")),
IF(BS$17&lt;Udfyldningsark!$Q46, IF(BS$17&lt;Udfyldningsark!$Q46-10,"g","gu"),
IF(BS$17&lt;Udfyldningsark!$T46,"r",""
))))))))</f>
        <v/>
      </c>
      <c r="BT29" s="226" t="str">
        <f>IF(Udfyldningsark!$T46="","",
IF(BT$17=Udfyldningsark!$Q46,"s",
IF(BT$17=Udfyldningsark!$T46,"b",
IF(BT$17&lt;Udfyldningsark!$P46,"",
IF(Udfyldningsark!$T46&lt;Udfyldningsark!$Q46-10,IF(BT$17&lt;Udfyldningsark!$T46,"g",""),
IF(Udfyldningsark!$T46&lt;Udfyldningsark!$Q46,     IF(BT$17&lt;Udfyldningsark!$Q46-10,"g",     IF(BT$17&lt;Udfyldningsark!$T46,"gu",        "")),
IF(BT$17&lt;Udfyldningsark!$Q46, IF(BT$17&lt;Udfyldningsark!$Q46-10,"g","gu"),
IF(BT$17&lt;Udfyldningsark!$T46,"r",""
))))))))</f>
        <v/>
      </c>
      <c r="BU29" s="226" t="str">
        <f>IF(Udfyldningsark!$T46="","",
IF(BU$17=Udfyldningsark!$Q46,"s",
IF(BU$17=Udfyldningsark!$T46,"b",
IF(BU$17&lt;Udfyldningsark!$P46,"",
IF(Udfyldningsark!$T46&lt;Udfyldningsark!$Q46-10,IF(BU$17&lt;Udfyldningsark!$T46,"g",""),
IF(Udfyldningsark!$T46&lt;Udfyldningsark!$Q46,     IF(BU$17&lt;Udfyldningsark!$Q46-10,"g",     IF(BU$17&lt;Udfyldningsark!$T46,"gu",        "")),
IF(BU$17&lt;Udfyldningsark!$Q46, IF(BU$17&lt;Udfyldningsark!$Q46-10,"g","gu"),
IF(BU$17&lt;Udfyldningsark!$T46,"r",""
))))))))</f>
        <v/>
      </c>
      <c r="BV29" s="226" t="str">
        <f>IF(Udfyldningsark!$T46="","",
IF(BV$17=Udfyldningsark!$Q46,"s",
IF(BV$17=Udfyldningsark!$T46,"b",
IF(BV$17&lt;Udfyldningsark!$P46,"",
IF(Udfyldningsark!$T46&lt;Udfyldningsark!$Q46-10,IF(BV$17&lt;Udfyldningsark!$T46,"g",""),
IF(Udfyldningsark!$T46&lt;Udfyldningsark!$Q46,     IF(BV$17&lt;Udfyldningsark!$Q46-10,"g",     IF(BV$17&lt;Udfyldningsark!$T46,"gu",        "")),
IF(BV$17&lt;Udfyldningsark!$Q46, IF(BV$17&lt;Udfyldningsark!$Q46-10,"g","gu"),
IF(BV$17&lt;Udfyldningsark!$T46,"r",""
))))))))</f>
        <v/>
      </c>
      <c r="BW29" s="226" t="str">
        <f>IF(Udfyldningsark!$T46="","",
IF(BW$17=Udfyldningsark!$Q46,"s",
IF(BW$17=Udfyldningsark!$T46,"b",
IF(BW$17&lt;Udfyldningsark!$P46,"",
IF(Udfyldningsark!$T46&lt;Udfyldningsark!$Q46-10,IF(BW$17&lt;Udfyldningsark!$T46,"g",""),
IF(Udfyldningsark!$T46&lt;Udfyldningsark!$Q46,     IF(BW$17&lt;Udfyldningsark!$Q46-10,"g",     IF(BW$17&lt;Udfyldningsark!$T46,"gu",        "")),
IF(BW$17&lt;Udfyldningsark!$Q46, IF(BW$17&lt;Udfyldningsark!$Q46-10,"g","gu"),
IF(BW$17&lt;Udfyldningsark!$T46,"r",""
))))))))</f>
        <v/>
      </c>
      <c r="BX29" s="226" t="str">
        <f>IF(Udfyldningsark!$T46="","",
IF(BX$17=Udfyldningsark!$Q46,"s",
IF(BX$17=Udfyldningsark!$T46,"b",
IF(BX$17&lt;Udfyldningsark!$P46,"",
IF(Udfyldningsark!$T46&lt;Udfyldningsark!$Q46-10,IF(BX$17&lt;Udfyldningsark!$T46,"g",""),
IF(Udfyldningsark!$T46&lt;Udfyldningsark!$Q46,     IF(BX$17&lt;Udfyldningsark!$Q46-10,"g",     IF(BX$17&lt;Udfyldningsark!$T46,"gu",        "")),
IF(BX$17&lt;Udfyldningsark!$Q46, IF(BX$17&lt;Udfyldningsark!$Q46-10,"g","gu"),
IF(BX$17&lt;Udfyldningsark!$T46,"r",""
))))))))</f>
        <v/>
      </c>
      <c r="BY29" s="226" t="str">
        <f>IF(Udfyldningsark!$T46="","",
IF(BY$17=Udfyldningsark!$Q46,"s",
IF(BY$17=Udfyldningsark!$T46,"b",
IF(BY$17&lt;Udfyldningsark!$P46,"",
IF(Udfyldningsark!$T46&lt;Udfyldningsark!$Q46-10,IF(BY$17&lt;Udfyldningsark!$T46,"g",""),
IF(Udfyldningsark!$T46&lt;Udfyldningsark!$Q46,     IF(BY$17&lt;Udfyldningsark!$Q46-10,"g",     IF(BY$17&lt;Udfyldningsark!$T46,"gu",        "")),
IF(BY$17&lt;Udfyldningsark!$Q46, IF(BY$17&lt;Udfyldningsark!$Q46-10,"g","gu"),
IF(BY$17&lt;Udfyldningsark!$T46,"r",""
))))))))</f>
        <v/>
      </c>
      <c r="BZ29" s="226" t="str">
        <f>IF(Udfyldningsark!$T46="","",
IF(BZ$17=Udfyldningsark!$Q46,"s",
IF(BZ$17=Udfyldningsark!$T46,"b",
IF(BZ$17&lt;Udfyldningsark!$P46,"",
IF(Udfyldningsark!$T46&lt;Udfyldningsark!$Q46-10,IF(BZ$17&lt;Udfyldningsark!$T46,"g",""),
IF(Udfyldningsark!$T46&lt;Udfyldningsark!$Q46,     IF(BZ$17&lt;Udfyldningsark!$Q46-10,"g",     IF(BZ$17&lt;Udfyldningsark!$T46,"gu",        "")),
IF(BZ$17&lt;Udfyldningsark!$Q46, IF(BZ$17&lt;Udfyldningsark!$Q46-10,"g","gu"),
IF(BZ$17&lt;Udfyldningsark!$T46,"r",""
))))))))</f>
        <v/>
      </c>
      <c r="CA29" s="226" t="str">
        <f>IF(Udfyldningsark!$T46="","",
IF(CA$17=Udfyldningsark!$Q46,"s",
IF(CA$17=Udfyldningsark!$T46,"b",
IF(CA$17&lt;Udfyldningsark!$P46,"",
IF(Udfyldningsark!$T46&lt;Udfyldningsark!$Q46-10,IF(CA$17&lt;Udfyldningsark!$T46,"g",""),
IF(Udfyldningsark!$T46&lt;Udfyldningsark!$Q46,     IF(CA$17&lt;Udfyldningsark!$Q46-10,"g",     IF(CA$17&lt;Udfyldningsark!$T46,"gu",        "")),
IF(CA$17&lt;Udfyldningsark!$Q46, IF(CA$17&lt;Udfyldningsark!$Q46-10,"g","gu"),
IF(CA$17&lt;Udfyldningsark!$T46,"r",""
))))))))</f>
        <v/>
      </c>
      <c r="CB29" s="226" t="str">
        <f>IF(Udfyldningsark!$T46="","",
IF(CB$17=Udfyldningsark!$Q46,"s",
IF(CB$17=Udfyldningsark!$T46,"b",
IF(CB$17&lt;Udfyldningsark!$P46,"",
IF(Udfyldningsark!$T46&lt;Udfyldningsark!$Q46-10,IF(CB$17&lt;Udfyldningsark!$T46,"g",""),
IF(Udfyldningsark!$T46&lt;Udfyldningsark!$Q46,     IF(CB$17&lt;Udfyldningsark!$Q46-10,"g",     IF(CB$17&lt;Udfyldningsark!$T46,"gu",        "")),
IF(CB$17&lt;Udfyldningsark!$Q46, IF(CB$17&lt;Udfyldningsark!$Q46-10,"g","gu"),
IF(CB$17&lt;Udfyldningsark!$T46,"r",""
))))))))</f>
        <v/>
      </c>
      <c r="CC29" s="226" t="str">
        <f>IF(Udfyldningsark!$T46="","",
IF(CC$17=Udfyldningsark!$Q46,"s",
IF(CC$17=Udfyldningsark!$T46,"b",
IF(CC$17&lt;Udfyldningsark!$P46,"",
IF(Udfyldningsark!$T46&lt;Udfyldningsark!$Q46-10,IF(CC$17&lt;Udfyldningsark!$T46,"g",""),
IF(Udfyldningsark!$T46&lt;Udfyldningsark!$Q46,     IF(CC$17&lt;Udfyldningsark!$Q46-10,"g",     IF(CC$17&lt;Udfyldningsark!$T46,"gu",        "")),
IF(CC$17&lt;Udfyldningsark!$Q46, IF(CC$17&lt;Udfyldningsark!$Q46-10,"g","gu"),
IF(CC$17&lt;Udfyldningsark!$T46,"r",""
))))))))</f>
        <v/>
      </c>
      <c r="CD29" s="226" t="str">
        <f>IF(Udfyldningsark!$T46="","",
IF(CD$17=Udfyldningsark!$Q46,"s",
IF(CD$17=Udfyldningsark!$T46,"b",
IF(CD$17&lt;Udfyldningsark!$P46,"",
IF(Udfyldningsark!$T46&lt;Udfyldningsark!$Q46-10,IF(CD$17&lt;Udfyldningsark!$T46,"g",""),
IF(Udfyldningsark!$T46&lt;Udfyldningsark!$Q46,     IF(CD$17&lt;Udfyldningsark!$Q46-10,"g",     IF(CD$17&lt;Udfyldningsark!$T46,"gu",        "")),
IF(CD$17&lt;Udfyldningsark!$Q46, IF(CD$17&lt;Udfyldningsark!$Q46-10,"g","gu"),
IF(CD$17&lt;Udfyldningsark!$T46,"r",""
))))))))</f>
        <v/>
      </c>
      <c r="CE29" s="226" t="str">
        <f>IF(Udfyldningsark!$T46="","",
IF(CE$17=Udfyldningsark!$Q46,"s",
IF(CE$17=Udfyldningsark!$T46,"b",
IF(CE$17&lt;Udfyldningsark!$P46,"",
IF(Udfyldningsark!$T46&lt;Udfyldningsark!$Q46-10,IF(CE$17&lt;Udfyldningsark!$T46,"g",""),
IF(Udfyldningsark!$T46&lt;Udfyldningsark!$Q46,     IF(CE$17&lt;Udfyldningsark!$Q46-10,"g",     IF(CE$17&lt;Udfyldningsark!$T46,"gu",        "")),
IF(CE$17&lt;Udfyldningsark!$Q46, IF(CE$17&lt;Udfyldningsark!$Q46-10,"g","gu"),
IF(CE$17&lt;Udfyldningsark!$T46,"r",""
))))))))</f>
        <v/>
      </c>
      <c r="CF29" s="226" t="str">
        <f>IF(Udfyldningsark!$T46="","",
IF(CF$17=Udfyldningsark!$Q46,"s",
IF(CF$17=Udfyldningsark!$T46,"b",
IF(CF$17&lt;Udfyldningsark!$P46,"",
IF(Udfyldningsark!$T46&lt;Udfyldningsark!$Q46-10,IF(CF$17&lt;Udfyldningsark!$T46,"g",""),
IF(Udfyldningsark!$T46&lt;Udfyldningsark!$Q46,     IF(CF$17&lt;Udfyldningsark!$Q46-10,"g",     IF(CF$17&lt;Udfyldningsark!$T46,"gu",        "")),
IF(CF$17&lt;Udfyldningsark!$Q46, IF(CF$17&lt;Udfyldningsark!$Q46-10,"g","gu"),
IF(CF$17&lt;Udfyldningsark!$T46,"r",""
))))))))</f>
        <v/>
      </c>
      <c r="CG29" s="226" t="str">
        <f>IF(Udfyldningsark!$T46="","",
IF(CG$17=Udfyldningsark!$Q46,"s",
IF(CG$17=Udfyldningsark!$T46,"b",
IF(CG$17&lt;Udfyldningsark!$P46,"",
IF(Udfyldningsark!$T46&lt;Udfyldningsark!$Q46-10,IF(CG$17&lt;Udfyldningsark!$T46,"g",""),
IF(Udfyldningsark!$T46&lt;Udfyldningsark!$Q46,     IF(CG$17&lt;Udfyldningsark!$Q46-10,"g",     IF(CG$17&lt;Udfyldningsark!$T46,"gu",        "")),
IF(CG$17&lt;Udfyldningsark!$Q46, IF(CG$17&lt;Udfyldningsark!$Q46-10,"g","gu"),
IF(CG$17&lt;Udfyldningsark!$T46,"r",""
))))))))</f>
        <v/>
      </c>
      <c r="CH29" s="226" t="str">
        <f>IF(Udfyldningsark!$T46="","",
IF(CH$17=Udfyldningsark!$Q46,"s",
IF(CH$17=Udfyldningsark!$T46,"b",
IF(CH$17&lt;Udfyldningsark!$P46,"",
IF(Udfyldningsark!$T46&lt;Udfyldningsark!$Q46-10,IF(CH$17&lt;Udfyldningsark!$T46,"g",""),
IF(Udfyldningsark!$T46&lt;Udfyldningsark!$Q46,     IF(CH$17&lt;Udfyldningsark!$Q46-10,"g",     IF(CH$17&lt;Udfyldningsark!$T46,"gu",        "")),
IF(CH$17&lt;Udfyldningsark!$Q46, IF(CH$17&lt;Udfyldningsark!$Q46-10,"g","gu"),
IF(CH$17&lt;Udfyldningsark!$T46,"r",""
))))))))</f>
        <v/>
      </c>
      <c r="CI29" s="226" t="str">
        <f>IF(Udfyldningsark!$T46="","",
IF(CI$17=Udfyldningsark!$Q46,"s",
IF(CI$17=Udfyldningsark!$T46,"b",
IF(CI$17&lt;Udfyldningsark!$P46,"",
IF(Udfyldningsark!$T46&lt;Udfyldningsark!$Q46-10,IF(CI$17&lt;Udfyldningsark!$T46,"g",""),
IF(Udfyldningsark!$T46&lt;Udfyldningsark!$Q46,     IF(CI$17&lt;Udfyldningsark!$Q46-10,"g",     IF(CI$17&lt;Udfyldningsark!$T46,"gu",        "")),
IF(CI$17&lt;Udfyldningsark!$Q46, IF(CI$17&lt;Udfyldningsark!$Q46-10,"g","gu"),
IF(CI$17&lt;Udfyldningsark!$T46,"r",""
))))))))</f>
        <v/>
      </c>
      <c r="CJ29" s="226" t="str">
        <f>IF(Udfyldningsark!$T46="","",
IF(CJ$17=Udfyldningsark!$Q46,"s",
IF(CJ$17=Udfyldningsark!$T46,"b",
IF(CJ$17&lt;Udfyldningsark!$P46,"",
IF(Udfyldningsark!$T46&lt;Udfyldningsark!$Q46-10,IF(CJ$17&lt;Udfyldningsark!$T46,"g",""),
IF(Udfyldningsark!$T46&lt;Udfyldningsark!$Q46,     IF(CJ$17&lt;Udfyldningsark!$Q46-10,"g",     IF(CJ$17&lt;Udfyldningsark!$T46,"gu",        "")),
IF(CJ$17&lt;Udfyldningsark!$Q46, IF(CJ$17&lt;Udfyldningsark!$Q46-10,"g","gu"),
IF(CJ$17&lt;Udfyldningsark!$T46,"r",""
))))))))</f>
        <v/>
      </c>
      <c r="CK29" s="226" t="str">
        <f>IF(Udfyldningsark!$T46="","",
IF(CK$17=Udfyldningsark!$Q46,"s",
IF(CK$17=Udfyldningsark!$T46,"b",
IF(CK$17&lt;Udfyldningsark!$P46,"",
IF(Udfyldningsark!$T46&lt;Udfyldningsark!$Q46-10,IF(CK$17&lt;Udfyldningsark!$T46,"g",""),
IF(Udfyldningsark!$T46&lt;Udfyldningsark!$Q46,     IF(CK$17&lt;Udfyldningsark!$Q46-10,"g",     IF(CK$17&lt;Udfyldningsark!$T46,"gu",        "")),
IF(CK$17&lt;Udfyldningsark!$Q46, IF(CK$17&lt;Udfyldningsark!$Q46-10,"g","gu"),
IF(CK$17&lt;Udfyldningsark!$T46,"r",""
))))))))</f>
        <v/>
      </c>
      <c r="CL29" s="226" t="str">
        <f>IF(Udfyldningsark!$T46="","",
IF(CL$17=Udfyldningsark!$Q46,"s",
IF(CL$17=Udfyldningsark!$T46,"b",
IF(CL$17&lt;Udfyldningsark!$P46,"",
IF(Udfyldningsark!$T46&lt;Udfyldningsark!$Q46-10,IF(CL$17&lt;Udfyldningsark!$T46,"g",""),
IF(Udfyldningsark!$T46&lt;Udfyldningsark!$Q46,     IF(CL$17&lt;Udfyldningsark!$Q46-10,"g",     IF(CL$17&lt;Udfyldningsark!$T46,"gu",        "")),
IF(CL$17&lt;Udfyldningsark!$Q46, IF(CL$17&lt;Udfyldningsark!$Q46-10,"g","gu"),
IF(CL$17&lt;Udfyldningsark!$T46,"r",""
))))))))</f>
        <v/>
      </c>
      <c r="CM29" s="226" t="str">
        <f>IF(Udfyldningsark!$T46="","",
IF(CM$17=Udfyldningsark!$Q46,"s",
IF(CM$17=Udfyldningsark!$T46,"b",
IF(CM$17&lt;Udfyldningsark!$P46,"",
IF(Udfyldningsark!$T46&lt;Udfyldningsark!$Q46-10,IF(CM$17&lt;Udfyldningsark!$T46,"g",""),
IF(Udfyldningsark!$T46&lt;Udfyldningsark!$Q46,     IF(CM$17&lt;Udfyldningsark!$Q46-10,"g",     IF(CM$17&lt;Udfyldningsark!$T46,"gu",        "")),
IF(CM$17&lt;Udfyldningsark!$Q46, IF(CM$17&lt;Udfyldningsark!$Q46-10,"g","gu"),
IF(CM$17&lt;Udfyldningsark!$T46,"r",""
))))))))</f>
        <v/>
      </c>
      <c r="CN29" s="226" t="str">
        <f>IF(Udfyldningsark!$T46="","",
IF(CN$17=Udfyldningsark!$Q46,"s",
IF(CN$17=Udfyldningsark!$T46,"b",
IF(CN$17&lt;Udfyldningsark!$P46,"",
IF(Udfyldningsark!$T46&lt;Udfyldningsark!$Q46-10,IF(CN$17&lt;Udfyldningsark!$T46,"g",""),
IF(Udfyldningsark!$T46&lt;Udfyldningsark!$Q46,     IF(CN$17&lt;Udfyldningsark!$Q46-10,"g",     IF(CN$17&lt;Udfyldningsark!$T46,"gu",        "")),
IF(CN$17&lt;Udfyldningsark!$Q46, IF(CN$17&lt;Udfyldningsark!$Q46-10,"g","gu"),
IF(CN$17&lt;Udfyldningsark!$T46,"r",""
))))))))</f>
        <v/>
      </c>
      <c r="CO29" s="226" t="str">
        <f>IF(Udfyldningsark!$T46="","",
IF(CO$17=Udfyldningsark!$Q46,"s",
IF(CO$17=Udfyldningsark!$T46,"b",
IF(CO$17&lt;Udfyldningsark!$P46,"",
IF(Udfyldningsark!$T46&lt;Udfyldningsark!$Q46-10,IF(CO$17&lt;Udfyldningsark!$T46,"g",""),
IF(Udfyldningsark!$T46&lt;Udfyldningsark!$Q46,     IF(CO$17&lt;Udfyldningsark!$Q46-10,"g",     IF(CO$17&lt;Udfyldningsark!$T46,"gu",        "")),
IF(CO$17&lt;Udfyldningsark!$Q46, IF(CO$17&lt;Udfyldningsark!$Q46-10,"g","gu"),
IF(CO$17&lt;Udfyldningsark!$T46,"r",""
))))))))</f>
        <v/>
      </c>
      <c r="CP29" s="226" t="str">
        <f>IF(Udfyldningsark!$T46="","",
IF(CP$17=Udfyldningsark!$Q46,"s",
IF(CP$17=Udfyldningsark!$T46,"b",
IF(CP$17&lt;Udfyldningsark!$P46,"",
IF(Udfyldningsark!$T46&lt;Udfyldningsark!$Q46-10,IF(CP$17&lt;Udfyldningsark!$T46,"g",""),
IF(Udfyldningsark!$T46&lt;Udfyldningsark!$Q46,     IF(CP$17&lt;Udfyldningsark!$Q46-10,"g",     IF(CP$17&lt;Udfyldningsark!$T46,"gu",        "")),
IF(CP$17&lt;Udfyldningsark!$Q46, IF(CP$17&lt;Udfyldningsark!$Q46-10,"g","gu"),
IF(CP$17&lt;Udfyldningsark!$T46,"r",""
))))))))</f>
        <v/>
      </c>
      <c r="CQ29" s="226" t="str">
        <f>IF(Udfyldningsark!$T46="","",
IF(CQ$17=Udfyldningsark!$Q46,"s",
IF(CQ$17=Udfyldningsark!$T46,"b",
IF(CQ$17&lt;Udfyldningsark!$P46,"",
IF(Udfyldningsark!$T46&lt;Udfyldningsark!$Q46-10,IF(CQ$17&lt;Udfyldningsark!$T46,"g",""),
IF(Udfyldningsark!$T46&lt;Udfyldningsark!$Q46,     IF(CQ$17&lt;Udfyldningsark!$Q46-10,"g",     IF(CQ$17&lt;Udfyldningsark!$T46,"gu",        "")),
IF(CQ$17&lt;Udfyldningsark!$Q46, IF(CQ$17&lt;Udfyldningsark!$Q46-10,"g","gu"),
IF(CQ$17&lt;Udfyldningsark!$T46,"r",""
))))))))</f>
        <v/>
      </c>
      <c r="CR29" s="226" t="str">
        <f>IF(Udfyldningsark!$T46="","",
IF(CR$17=Udfyldningsark!$Q46,"s",
IF(CR$17=Udfyldningsark!$T46,"b",
IF(CR$17&lt;Udfyldningsark!$P46,"",
IF(Udfyldningsark!$T46&lt;Udfyldningsark!$Q46-10,IF(CR$17&lt;Udfyldningsark!$T46,"g",""),
IF(Udfyldningsark!$T46&lt;Udfyldningsark!$Q46,     IF(CR$17&lt;Udfyldningsark!$Q46-10,"g",     IF(CR$17&lt;Udfyldningsark!$T46,"gu",        "")),
IF(CR$17&lt;Udfyldningsark!$Q46, IF(CR$17&lt;Udfyldningsark!$Q46-10,"g","gu"),
IF(CR$17&lt;Udfyldningsark!$T46,"r",""
))))))))</f>
        <v/>
      </c>
      <c r="CS29" s="226" t="str">
        <f>IF(Udfyldningsark!$T46="","",
IF(CS$17=Udfyldningsark!$Q46,"s",
IF(CS$17=Udfyldningsark!$T46,"b",
IF(CS$17&lt;Udfyldningsark!$P46,"",
IF(Udfyldningsark!$T46&lt;Udfyldningsark!$Q46-10,IF(CS$17&lt;Udfyldningsark!$T46,"g",""),
IF(Udfyldningsark!$T46&lt;Udfyldningsark!$Q46,     IF(CS$17&lt;Udfyldningsark!$Q46-10,"g",     IF(CS$17&lt;Udfyldningsark!$T46,"gu",        "")),
IF(CS$17&lt;Udfyldningsark!$Q46, IF(CS$17&lt;Udfyldningsark!$Q46-10,"g","gu"),
IF(CS$17&lt;Udfyldningsark!$T46,"r",""
))))))))</f>
        <v/>
      </c>
      <c r="CT29" s="226" t="str">
        <f>IF(Udfyldningsark!$T46="","",
IF(CT$17=Udfyldningsark!$Q46,"s",
IF(CT$17=Udfyldningsark!$T46,"b",
IF(CT$17&lt;Udfyldningsark!$P46,"",
IF(Udfyldningsark!$T46&lt;Udfyldningsark!$Q46-10,IF(CT$17&lt;Udfyldningsark!$T46,"g",""),
IF(Udfyldningsark!$T46&lt;Udfyldningsark!$Q46,     IF(CT$17&lt;Udfyldningsark!$Q46-10,"g",     IF(CT$17&lt;Udfyldningsark!$T46,"gu",        "")),
IF(CT$17&lt;Udfyldningsark!$Q46, IF(CT$17&lt;Udfyldningsark!$Q46-10,"g","gu"),
IF(CT$17&lt;Udfyldningsark!$T46,"r",""
))))))))</f>
        <v/>
      </c>
      <c r="CU29" s="226" t="str">
        <f>IF(Udfyldningsark!$T46="","",
IF(CU$17=Udfyldningsark!$Q46,"s",
IF(CU$17=Udfyldningsark!$T46,"b",
IF(CU$17&lt;Udfyldningsark!$P46,"",
IF(Udfyldningsark!$T46&lt;Udfyldningsark!$Q46-10,IF(CU$17&lt;Udfyldningsark!$T46,"g",""),
IF(Udfyldningsark!$T46&lt;Udfyldningsark!$Q46,     IF(CU$17&lt;Udfyldningsark!$Q46-10,"g",     IF(CU$17&lt;Udfyldningsark!$T46,"gu",        "")),
IF(CU$17&lt;Udfyldningsark!$Q46, IF(CU$17&lt;Udfyldningsark!$Q46-10,"g","gu"),
IF(CU$17&lt;Udfyldningsark!$T46,"r",""
))))))))</f>
        <v/>
      </c>
      <c r="CV29" s="226" t="str">
        <f>IF(Udfyldningsark!$T46="","",
IF(CV$17=Udfyldningsark!$Q46,"s",
IF(CV$17=Udfyldningsark!$T46,"b",
IF(CV$17&lt;Udfyldningsark!$P46,"",
IF(Udfyldningsark!$T46&lt;Udfyldningsark!$Q46-10,IF(CV$17&lt;Udfyldningsark!$T46,"g",""),
IF(Udfyldningsark!$T46&lt;Udfyldningsark!$Q46,     IF(CV$17&lt;Udfyldningsark!$Q46-10,"g",     IF(CV$17&lt;Udfyldningsark!$T46,"gu",        "")),
IF(CV$17&lt;Udfyldningsark!$Q46, IF(CV$17&lt;Udfyldningsark!$Q46-10,"g","gu"),
IF(CV$17&lt;Udfyldningsark!$T46,"r",""
))))))))</f>
        <v/>
      </c>
      <c r="CW29" s="226" t="str">
        <f>IF(Udfyldningsark!$T46="","",
IF(CW$17=Udfyldningsark!$Q46,"s",
IF(CW$17=Udfyldningsark!$T46,"b",
IF(CW$17&lt;Udfyldningsark!$P46,"",
IF(Udfyldningsark!$T46&lt;Udfyldningsark!$Q46-10,IF(CW$17&lt;Udfyldningsark!$T46,"g",""),
IF(Udfyldningsark!$T46&lt;Udfyldningsark!$Q46,     IF(CW$17&lt;Udfyldningsark!$Q46-10,"g",     IF(CW$17&lt;Udfyldningsark!$T46,"gu",        "")),
IF(CW$17&lt;Udfyldningsark!$Q46, IF(CW$17&lt;Udfyldningsark!$Q46-10,"g","gu"),
IF(CW$17&lt;Udfyldningsark!$T46,"r",""
))))))))</f>
        <v/>
      </c>
      <c r="CX29" s="226" t="str">
        <f>IF(Udfyldningsark!$T46="","",
IF(CX$17=Udfyldningsark!$Q46,"s",
IF(CX$17=Udfyldningsark!$T46,"b",
IF(CX$17&lt;Udfyldningsark!$P46,"",
IF(Udfyldningsark!$T46&lt;Udfyldningsark!$Q46-10,IF(CX$17&lt;Udfyldningsark!$T46,"g",""),
IF(Udfyldningsark!$T46&lt;Udfyldningsark!$Q46,     IF(CX$17&lt;Udfyldningsark!$Q46-10,"g",     IF(CX$17&lt;Udfyldningsark!$T46,"gu",        "")),
IF(CX$17&lt;Udfyldningsark!$Q46, IF(CX$17&lt;Udfyldningsark!$Q46-10,"g","gu"),
IF(CX$17&lt;Udfyldningsark!$T46,"r",""
))))))))</f>
        <v/>
      </c>
      <c r="CY29" s="226" t="str">
        <f>IF(Udfyldningsark!$T46="","",
IF(CY$17=Udfyldningsark!$Q46,"s",
IF(CY$17=Udfyldningsark!$T46,"b",
IF(CY$17&lt;Udfyldningsark!$P46,"",
IF(Udfyldningsark!$T46&lt;Udfyldningsark!$Q46-10,IF(CY$17&lt;Udfyldningsark!$T46,"g",""),
IF(Udfyldningsark!$T46&lt;Udfyldningsark!$Q46,     IF(CY$17&lt;Udfyldningsark!$Q46-10,"g",     IF(CY$17&lt;Udfyldningsark!$T46,"gu",        "")),
IF(CY$17&lt;Udfyldningsark!$Q46, IF(CY$17&lt;Udfyldningsark!$Q46-10,"g","gu"),
IF(CY$17&lt;Udfyldningsark!$T46,"r",""
))))))))</f>
        <v/>
      </c>
      <c r="CZ29" s="226" t="str">
        <f>IF(Udfyldningsark!$T46="","",
IF(CZ$17=Udfyldningsark!$Q46,"s",
IF(CZ$17=Udfyldningsark!$T46,"b",
IF(CZ$17&lt;Udfyldningsark!$P46,"",
IF(Udfyldningsark!$T46&lt;Udfyldningsark!$Q46-10,IF(CZ$17&lt;Udfyldningsark!$T46,"g",""),
IF(Udfyldningsark!$T46&lt;Udfyldningsark!$Q46,     IF(CZ$17&lt;Udfyldningsark!$Q46-10,"g",     IF(CZ$17&lt;Udfyldningsark!$T46,"gu",        "")),
IF(CZ$17&lt;Udfyldningsark!$Q46, IF(CZ$17&lt;Udfyldningsark!$Q46-10,"g","gu"),
IF(CZ$17&lt;Udfyldningsark!$T46,"r",""
))))))))</f>
        <v/>
      </c>
      <c r="DA29" s="226" t="str">
        <f>IF(Udfyldningsark!$T46="","",
IF(DA$17=Udfyldningsark!$Q46,"s",
IF(DA$17=Udfyldningsark!$T46,"b",
IF(DA$17&lt;Udfyldningsark!$P46,"",
IF(Udfyldningsark!$T46&lt;Udfyldningsark!$Q46-10,IF(DA$17&lt;Udfyldningsark!$T46,"g",""),
IF(Udfyldningsark!$T46&lt;Udfyldningsark!$Q46,     IF(DA$17&lt;Udfyldningsark!$Q46-10,"g",     IF(DA$17&lt;Udfyldningsark!$T46,"gu",        "")),
IF(DA$17&lt;Udfyldningsark!$Q46, IF(DA$17&lt;Udfyldningsark!$Q46-10,"g","gu"),
IF(DA$17&lt;Udfyldningsark!$T46,"r",""
))))))))</f>
        <v/>
      </c>
      <c r="DB29" s="226" t="str">
        <f>IF(Udfyldningsark!$T46="","",
IF(DB$17=Udfyldningsark!$Q46,"s",
IF(DB$17=Udfyldningsark!$T46,"b",
IF(DB$17&lt;Udfyldningsark!$P46,"",
IF(Udfyldningsark!$T46&lt;Udfyldningsark!$Q46-10,IF(DB$17&lt;Udfyldningsark!$T46,"g",""),
IF(Udfyldningsark!$T46&lt;Udfyldningsark!$Q46,     IF(DB$17&lt;Udfyldningsark!$Q46-10,"g",     IF(DB$17&lt;Udfyldningsark!$T46,"gu",        "")),
IF(DB$17&lt;Udfyldningsark!$Q46, IF(DB$17&lt;Udfyldningsark!$Q46-10,"g","gu"),
IF(DB$17&lt;Udfyldningsark!$T46,"r",""
))))))))</f>
        <v/>
      </c>
      <c r="DC29" s="226" t="str">
        <f>IF(Udfyldningsark!$T46="","",
IF(DC$17=Udfyldningsark!$Q46,"s",
IF(DC$17=Udfyldningsark!$T46,"b",
IF(DC$17&lt;Udfyldningsark!$P46,"",
IF(Udfyldningsark!$T46&lt;Udfyldningsark!$Q46-10,IF(DC$17&lt;Udfyldningsark!$T46,"g",""),
IF(Udfyldningsark!$T46&lt;Udfyldningsark!$Q46,     IF(DC$17&lt;Udfyldningsark!$Q46-10,"g",     IF(DC$17&lt;Udfyldningsark!$T46,"gu",        "")),
IF(DC$17&lt;Udfyldningsark!$Q46, IF(DC$17&lt;Udfyldningsark!$Q46-10,"g","gu"),
IF(DC$17&lt;Udfyldningsark!$T46,"r",""
))))))))</f>
        <v/>
      </c>
      <c r="DD29" s="226" t="str">
        <f>IF(Udfyldningsark!$T46="","",
IF(DD$17=Udfyldningsark!$Q46,"s",
IF(DD$17=Udfyldningsark!$T46,"b",
IF(DD$17&lt;Udfyldningsark!$P46,"",
IF(Udfyldningsark!$T46&lt;Udfyldningsark!$Q46-10,IF(DD$17&lt;Udfyldningsark!$T46,"g",""),
IF(Udfyldningsark!$T46&lt;Udfyldningsark!$Q46,     IF(DD$17&lt;Udfyldningsark!$Q46-10,"g",     IF(DD$17&lt;Udfyldningsark!$T46,"gu",        "")),
IF(DD$17&lt;Udfyldningsark!$Q46, IF(DD$17&lt;Udfyldningsark!$Q46-10,"g","gu"),
IF(DD$17&lt;Udfyldningsark!$T46,"r",""
))))))))</f>
        <v/>
      </c>
      <c r="DE29" s="226" t="str">
        <f>IF(Udfyldningsark!$T46="","",
IF(DE$17=Udfyldningsark!$Q46,"s",
IF(DE$17=Udfyldningsark!$T46,"b",
IF(DE$17&lt;Udfyldningsark!$P46,"",
IF(Udfyldningsark!$T46&lt;Udfyldningsark!$Q46-10,IF(DE$17&lt;Udfyldningsark!$T46,"g",""),
IF(Udfyldningsark!$T46&lt;Udfyldningsark!$Q46,     IF(DE$17&lt;Udfyldningsark!$Q46-10,"g",     IF(DE$17&lt;Udfyldningsark!$T46,"gu",        "")),
IF(DE$17&lt;Udfyldningsark!$Q46, IF(DE$17&lt;Udfyldningsark!$Q46-10,"g","gu"),
IF(DE$17&lt;Udfyldningsark!$T46,"r",""
))))))))</f>
        <v/>
      </c>
      <c r="DF29" s="226" t="str">
        <f>IF(Udfyldningsark!$T46="","",
IF(DF$17=Udfyldningsark!$Q46,"s",
IF(DF$17=Udfyldningsark!$T46,"b",
IF(DF$17&lt;Udfyldningsark!$P46,"",
IF(Udfyldningsark!$T46&lt;Udfyldningsark!$Q46-10,IF(DF$17&lt;Udfyldningsark!$T46,"g",""),
IF(Udfyldningsark!$T46&lt;Udfyldningsark!$Q46,     IF(DF$17&lt;Udfyldningsark!$Q46-10,"g",     IF(DF$17&lt;Udfyldningsark!$T46,"gu",        "")),
IF(DF$17&lt;Udfyldningsark!$Q46, IF(DF$17&lt;Udfyldningsark!$Q46-10,"g","gu"),
IF(DF$17&lt;Udfyldningsark!$T46,"r",""
))))))))</f>
        <v/>
      </c>
      <c r="DG29" s="226" t="str">
        <f>IF(Udfyldningsark!$T46="","",
IF(DG$17=Udfyldningsark!$Q46,"s",
IF(DG$17=Udfyldningsark!$T46,"b",
IF(DG$17&lt;Udfyldningsark!$P46,"",
IF(Udfyldningsark!$T46&lt;Udfyldningsark!$Q46-10,IF(DG$17&lt;Udfyldningsark!$T46,"g",""),
IF(Udfyldningsark!$T46&lt;Udfyldningsark!$Q46,     IF(DG$17&lt;Udfyldningsark!$Q46-10,"g",     IF(DG$17&lt;Udfyldningsark!$T46,"gu",        "")),
IF(DG$17&lt;Udfyldningsark!$Q46, IF(DG$17&lt;Udfyldningsark!$Q46-10,"g","gu"),
IF(DG$17&lt;Udfyldningsark!$T46,"r",""
))))))))</f>
        <v/>
      </c>
      <c r="DH29" s="226" t="str">
        <f>IF(Udfyldningsark!$T46="","",
IF(DH$17=Udfyldningsark!$Q46,"s",
IF(DH$17=Udfyldningsark!$T46,"b",
IF(DH$17&lt;Udfyldningsark!$P46,"",
IF(Udfyldningsark!$T46&lt;Udfyldningsark!$Q46-10,IF(DH$17&lt;Udfyldningsark!$T46,"g",""),
IF(Udfyldningsark!$T46&lt;Udfyldningsark!$Q46,     IF(DH$17&lt;Udfyldningsark!$Q46-10,"g",     IF(DH$17&lt;Udfyldningsark!$T46,"gu",        "")),
IF(DH$17&lt;Udfyldningsark!$Q46, IF(DH$17&lt;Udfyldningsark!$Q46-10,"g","gu"),
IF(DH$17&lt;Udfyldningsark!$T46,"r",""
))))))))</f>
        <v/>
      </c>
      <c r="DI29" s="226" t="str">
        <f>IF(Udfyldningsark!$T46="","",
IF(DI$17=Udfyldningsark!$Q46,"s",
IF(DI$17=Udfyldningsark!$T46,"b",
IF(DI$17&lt;Udfyldningsark!$P46,"",
IF(Udfyldningsark!$T46&lt;Udfyldningsark!$Q46-10,IF(DI$17&lt;Udfyldningsark!$T46,"g",""),
IF(Udfyldningsark!$T46&lt;Udfyldningsark!$Q46,     IF(DI$17&lt;Udfyldningsark!$Q46-10,"g",     IF(DI$17&lt;Udfyldningsark!$T46,"gu",        "")),
IF(DI$17&lt;Udfyldningsark!$Q46, IF(DI$17&lt;Udfyldningsark!$Q46-10,"g","gu"),
IF(DI$17&lt;Udfyldningsark!$T46,"r",""
))))))))</f>
        <v/>
      </c>
      <c r="DJ29" s="226" t="str">
        <f>IF(Udfyldningsark!$T46="","",
IF(DJ$17=Udfyldningsark!$Q46,"s",
IF(DJ$17=Udfyldningsark!$T46,"b",
IF(DJ$17&lt;Udfyldningsark!$P46,"",
IF(Udfyldningsark!$T46&lt;Udfyldningsark!$Q46-10,IF(DJ$17&lt;Udfyldningsark!$T46,"g",""),
IF(Udfyldningsark!$T46&lt;Udfyldningsark!$Q46,     IF(DJ$17&lt;Udfyldningsark!$Q46-10,"g",     IF(DJ$17&lt;Udfyldningsark!$T46,"gu",        "")),
IF(DJ$17&lt;Udfyldningsark!$Q46, IF(DJ$17&lt;Udfyldningsark!$Q46-10,"g","gu"),
IF(DJ$17&lt;Udfyldningsark!$T46,"r",""
))))))))</f>
        <v/>
      </c>
      <c r="DK29" s="226" t="str">
        <f>IF(Udfyldningsark!$T46="","",
IF(DK$17=Udfyldningsark!$Q46,"s",
IF(DK$17=Udfyldningsark!$T46,"b",
IF(DK$17&lt;Udfyldningsark!$P46,"",
IF(Udfyldningsark!$T46&lt;Udfyldningsark!$Q46-10,IF(DK$17&lt;Udfyldningsark!$T46,"g",""),
IF(Udfyldningsark!$T46&lt;Udfyldningsark!$Q46,     IF(DK$17&lt;Udfyldningsark!$Q46-10,"g",     IF(DK$17&lt;Udfyldningsark!$T46,"gu",        "")),
IF(DK$17&lt;Udfyldningsark!$Q46, IF(DK$17&lt;Udfyldningsark!$Q46-10,"g","gu"),
IF(DK$17&lt;Udfyldningsark!$T46,"r",""
))))))))</f>
        <v/>
      </c>
      <c r="DL29" s="13"/>
      <c r="DM29" s="13"/>
    </row>
    <row r="30" spans="1:117" s="2" customFormat="1" ht="8.4499999999999993" customHeight="1" x14ac:dyDescent="0.2">
      <c r="A30" s="29"/>
      <c r="B30" s="56" t="str">
        <f>IF(Udfyldningsark!C47=1,Udfyldningsark!E47,"")</f>
        <v/>
      </c>
      <c r="C30" s="405" t="str">
        <f>IF(Udfyldningsark!I47="","",IF(Udfyldningsark!I47&gt;=1,Udfyldningsark!I47))</f>
        <v/>
      </c>
      <c r="D30" s="406"/>
      <c r="E30" s="407"/>
      <c r="F30" s="48"/>
      <c r="G30" s="276" t="str">
        <f>IF(Udfyldningsark!L47="","",IF(Udfyldningsark!L47&gt;=1,Udfyldningsark!L47))</f>
        <v/>
      </c>
      <c r="H30" s="48"/>
      <c r="I30" s="87" t="str">
        <f>IF(Udfyldningsark!P47="","",IF(Udfyldningsark!P47&gt;=1,Udfyldningsark!P47))</f>
        <v/>
      </c>
      <c r="J30" s="49"/>
      <c r="K30" s="88" t="str">
        <f>IF(Udfyldningsark!G47="","",IF(Udfyldningsark!G47=Data!$T$7,Data!$U$7,IF(Udfyldningsark!G47=Data!$T$8,Data!$U$8,IF(Udfyldningsark!G47=Data!$T$9,Data!$U$9,IF(Udfyldningsark!G47=Data!$T$10,Data!$U$10,IF(Udfyldningsark!G47=Data!$T$11,Data!$U$11,IF(Udfyldningsark!G47=Data!$T$12,Data!$U$12,IF(Udfyldningsark!G47=Data!$T$13,Data!$U$13,IF(Udfyldningsark!G47=Data!$T$14,Data!$U$14,IF(Udfyldningsark!G47=Data!$T$15,Data!$U$15,IF(Udfyldningsark!G47=Data!$T$16,Data!$U$16,IF(Udfyldningsark!G47=Data!$T$17,Data!$U$17,IF(Udfyldningsark!G47=Data!$T$18,Data!$U$18,IF(Udfyldningsark!G47=Data!$T$19,Data!$U$19,IF(Udfyldningsark!G47=Data!$T$20,Data!$U$20,IF(Udfyldningsark!G47=Data!$T$21,Data!$U$21,IF(Udfyldningsark!G47=Data!$T$22,Data!$U$22,IF(Udfyldningsark!G47=Data!$T$23,Data!$U$23,IF(Udfyldningsark!G47=Data!$T$24,Data!$U$24,IF(Udfyldningsark!G47=Data!$T$25,Data!$U$25,IF(Udfyldningsark!G47=Data!$T$26,Data!$U$26,IF(Udfyldningsark!G47=Data!$T$27,Data!$U$27))))))))))))))))))))))</f>
        <v/>
      </c>
      <c r="L30" s="49"/>
      <c r="M30" s="89" t="str">
        <f>IF(Udfyldningsark!G47="","",IF(Udfyldningsark!G47=Data!$T$7,Data!$V$7,IF(Udfyldningsark!G47=Data!$T$8,Data!$V$8,IF(Udfyldningsark!G47=Data!$T$9,Data!$V$9,IF(Udfyldningsark!G47=Data!$T$10,Data!$V$10,IF(Udfyldningsark!G47=Data!$T$11,Data!$V$11,IF(Udfyldningsark!G47=Data!$T$12,Data!$V$12,IF(Udfyldningsark!G47=Data!$T$13,Data!$V$13,IF(Udfyldningsark!G47=Data!$T$14,Data!$V$14,IF(Udfyldningsark!G47=Data!$T$15,Data!$V$15,IF(Udfyldningsark!G47=Data!$T$16,Data!$V$16,IF(Udfyldningsark!G47=Data!$T$17,Data!$V$17,IF(Udfyldningsark!G47=Data!$T$18,Data!$V$18,IF(Udfyldningsark!G47=Data!$T$19,Data!$V$19,IF(Udfyldningsark!G47=Data!$T$20,Data!$V$20,IF(Udfyldningsark!G47=Data!$T$21,Data!$V$21,IF(Udfyldningsark!G47=Data!$T$22,Data!$V$22,IF(Udfyldningsark!G47=Data!$T$23,Data!$V$23,IF(Udfyldningsark!G47=Data!$T$24,Data!$V$24,IF(Udfyldningsark!G47=Data!$T$25,Data!$V$25,IF(Udfyldningsark!G47=Data!$T$26,Data!$V$26,IF(Udfyldningsark!G47=Data!$T$27,Data!$V$27,))))))))))))))))))))))</f>
        <v/>
      </c>
      <c r="N30" s="20"/>
      <c r="O30" s="226" t="str">
        <f>IF(Udfyldningsark!$T47="","",
IF(O$17=Udfyldningsark!$Q47,"s",
IF(O$17=Udfyldningsark!$T47,"b",
IF(O$17&lt;Udfyldningsark!$P47,"",
IF(Udfyldningsark!$T47&lt;Udfyldningsark!$Q47-10,IF(O$17&lt;Udfyldningsark!$T47,"g",""),
IF(Udfyldningsark!$T47&lt;Udfyldningsark!$Q47,     IF(O$17&lt;Udfyldningsark!$Q47-10,"g",     IF(O$17&lt;Udfyldningsark!$T47,"gu",        "")),
IF(O$17&lt;Udfyldningsark!$Q47, IF(O$17&lt;Udfyldningsark!$Q47-10,"g","gu"),
IF(O$17&lt;Udfyldningsark!$T47,"r",""
))))))))</f>
        <v/>
      </c>
      <c r="P30" s="226" t="str">
        <f>IF(Udfyldningsark!$T47="","",
IF(P$17=Udfyldningsark!$Q47,"s",
IF(P$17=Udfyldningsark!$T47,"b",
IF(P$17&lt;Udfyldningsark!$P47,"",
IF(Udfyldningsark!$T47&lt;Udfyldningsark!$Q47-10,IF(P$17&lt;Udfyldningsark!$T47,"g",""),
IF(Udfyldningsark!$T47&lt;Udfyldningsark!$Q47,     IF(P$17&lt;Udfyldningsark!$Q47-10,"g",     IF(P$17&lt;Udfyldningsark!$T47,"gu",        "")),
IF(P$17&lt;Udfyldningsark!$Q47, IF(P$17&lt;Udfyldningsark!$Q47-10,"g","gu"),
IF(P$17&lt;Udfyldningsark!$T47,"r",""
))))))))</f>
        <v/>
      </c>
      <c r="Q30" s="226" t="str">
        <f>IF(Udfyldningsark!$T47="","",
IF(Q$17=Udfyldningsark!$Q47,"s",
IF(Q$17=Udfyldningsark!$T47,"b",
IF(Q$17&lt;Udfyldningsark!$P47,"",
IF(Udfyldningsark!$T47&lt;Udfyldningsark!$Q47-10,IF(Q$17&lt;Udfyldningsark!$T47,"g",""),
IF(Udfyldningsark!$T47&lt;Udfyldningsark!$Q47,     IF(Q$17&lt;Udfyldningsark!$Q47-10,"g",     IF(Q$17&lt;Udfyldningsark!$T47,"gu",        "")),
IF(Q$17&lt;Udfyldningsark!$Q47, IF(Q$17&lt;Udfyldningsark!$Q47-10,"g","gu"),
IF(Q$17&lt;Udfyldningsark!$T47,"r",""
))))))))</f>
        <v/>
      </c>
      <c r="R30" s="226" t="str">
        <f>IF(Udfyldningsark!$T47="","",
IF(R$17=Udfyldningsark!$Q47,"s",
IF(R$17=Udfyldningsark!$T47,"b",
IF(R$17&lt;Udfyldningsark!$P47,"",
IF(Udfyldningsark!$T47&lt;Udfyldningsark!$Q47-10,IF(R$17&lt;Udfyldningsark!$T47,"g",""),
IF(Udfyldningsark!$T47&lt;Udfyldningsark!$Q47,     IF(R$17&lt;Udfyldningsark!$Q47-10,"g",     IF(R$17&lt;Udfyldningsark!$T47,"gu",        "")),
IF(R$17&lt;Udfyldningsark!$Q47, IF(R$17&lt;Udfyldningsark!$Q47-10,"g","gu"),
IF(R$17&lt;Udfyldningsark!$T47,"r",""
))))))))</f>
        <v/>
      </c>
      <c r="S30" s="226" t="str">
        <f>IF(Udfyldningsark!$T47="","",
IF(S$17=Udfyldningsark!$Q47,"s",
IF(S$17=Udfyldningsark!$T47,"b",
IF(S$17&lt;Udfyldningsark!$P47,"",
IF(Udfyldningsark!$T47&lt;Udfyldningsark!$Q47-10,IF(S$17&lt;Udfyldningsark!$T47,"g",""),
IF(Udfyldningsark!$T47&lt;Udfyldningsark!$Q47,     IF(S$17&lt;Udfyldningsark!$Q47-10,"g",     IF(S$17&lt;Udfyldningsark!$T47,"gu",        "")),
IF(S$17&lt;Udfyldningsark!$Q47, IF(S$17&lt;Udfyldningsark!$Q47-10,"g","gu"),
IF(S$17&lt;Udfyldningsark!$T47,"r",""
))))))))</f>
        <v/>
      </c>
      <c r="T30" s="226" t="str">
        <f>IF(Udfyldningsark!$T47="","",
IF(T$17=Udfyldningsark!$Q47,"s",
IF(T$17=Udfyldningsark!$T47,"b",
IF(T$17&lt;Udfyldningsark!$P47,"",
IF(Udfyldningsark!$T47&lt;Udfyldningsark!$Q47-10,IF(T$17&lt;Udfyldningsark!$T47,"g",""),
IF(Udfyldningsark!$T47&lt;Udfyldningsark!$Q47,     IF(T$17&lt;Udfyldningsark!$Q47-10,"g",     IF(T$17&lt;Udfyldningsark!$T47,"gu",        "")),
IF(T$17&lt;Udfyldningsark!$Q47, IF(T$17&lt;Udfyldningsark!$Q47-10,"g","gu"),
IF(T$17&lt;Udfyldningsark!$T47,"r",""
))))))))</f>
        <v/>
      </c>
      <c r="U30" s="226" t="str">
        <f>IF(Udfyldningsark!$T47="","",
IF(U$17=Udfyldningsark!$Q47,"s",
IF(U$17=Udfyldningsark!$T47,"b",
IF(U$17&lt;Udfyldningsark!$P47,"",
IF(Udfyldningsark!$T47&lt;Udfyldningsark!$Q47-10,IF(U$17&lt;Udfyldningsark!$T47,"g",""),
IF(Udfyldningsark!$T47&lt;Udfyldningsark!$Q47,     IF(U$17&lt;Udfyldningsark!$Q47-10,"g",     IF(U$17&lt;Udfyldningsark!$T47,"gu",        "")),
IF(U$17&lt;Udfyldningsark!$Q47, IF(U$17&lt;Udfyldningsark!$Q47-10,"g","gu"),
IF(U$17&lt;Udfyldningsark!$T47,"r",""
))))))))</f>
        <v/>
      </c>
      <c r="V30" s="226" t="str">
        <f>IF(Udfyldningsark!$T47="","",
IF(V$17=Udfyldningsark!$Q47,"s",
IF(V$17=Udfyldningsark!$T47,"b",
IF(V$17&lt;Udfyldningsark!$P47,"",
IF(Udfyldningsark!$T47&lt;Udfyldningsark!$Q47-10,IF(V$17&lt;Udfyldningsark!$T47,"g",""),
IF(Udfyldningsark!$T47&lt;Udfyldningsark!$Q47,     IF(V$17&lt;Udfyldningsark!$Q47-10,"g",     IF(V$17&lt;Udfyldningsark!$T47,"gu",        "")),
IF(V$17&lt;Udfyldningsark!$Q47, IF(V$17&lt;Udfyldningsark!$Q47-10,"g","gu"),
IF(V$17&lt;Udfyldningsark!$T47,"r",""
))))))))</f>
        <v/>
      </c>
      <c r="W30" s="226" t="str">
        <f>IF(Udfyldningsark!$T47="","",
IF(W$17=Udfyldningsark!$Q47,"s",
IF(W$17=Udfyldningsark!$T47,"b",
IF(W$17&lt;Udfyldningsark!$P47,"",
IF(Udfyldningsark!$T47&lt;Udfyldningsark!$Q47-10,IF(W$17&lt;Udfyldningsark!$T47,"g",""),
IF(Udfyldningsark!$T47&lt;Udfyldningsark!$Q47,     IF(W$17&lt;Udfyldningsark!$Q47-10,"g",     IF(W$17&lt;Udfyldningsark!$T47,"gu",        "")),
IF(W$17&lt;Udfyldningsark!$Q47, IF(W$17&lt;Udfyldningsark!$Q47-10,"g","gu"),
IF(W$17&lt;Udfyldningsark!$T47,"r",""
))))))))</f>
        <v/>
      </c>
      <c r="X30" s="226" t="str">
        <f>IF(Udfyldningsark!$T47="","",
IF(X$17=Udfyldningsark!$Q47,"s",
IF(X$17=Udfyldningsark!$T47,"b",
IF(X$17&lt;Udfyldningsark!$P47,"",
IF(Udfyldningsark!$T47&lt;Udfyldningsark!$Q47-10,IF(X$17&lt;Udfyldningsark!$T47,"g",""),
IF(Udfyldningsark!$T47&lt;Udfyldningsark!$Q47,     IF(X$17&lt;Udfyldningsark!$Q47-10,"g",     IF(X$17&lt;Udfyldningsark!$T47,"gu",        "")),
IF(X$17&lt;Udfyldningsark!$Q47, IF(X$17&lt;Udfyldningsark!$Q47-10,"g","gu"),
IF(X$17&lt;Udfyldningsark!$T47,"r",""
))))))))</f>
        <v/>
      </c>
      <c r="Y30" s="226" t="str">
        <f>IF(Udfyldningsark!$T47="","",
IF(Y$17=Udfyldningsark!$Q47,"s",
IF(Y$17=Udfyldningsark!$T47,"b",
IF(Y$17&lt;Udfyldningsark!$P47,"",
IF(Udfyldningsark!$T47&lt;Udfyldningsark!$Q47-10,IF(Y$17&lt;Udfyldningsark!$T47,"g",""),
IF(Udfyldningsark!$T47&lt;Udfyldningsark!$Q47,     IF(Y$17&lt;Udfyldningsark!$Q47-10,"g",     IF(Y$17&lt;Udfyldningsark!$T47,"gu",        "")),
IF(Y$17&lt;Udfyldningsark!$Q47, IF(Y$17&lt;Udfyldningsark!$Q47-10,"g","gu"),
IF(Y$17&lt;Udfyldningsark!$T47,"r",""
))))))))</f>
        <v/>
      </c>
      <c r="Z30" s="226" t="str">
        <f>IF(Udfyldningsark!$T47="","",
IF(Z$17=Udfyldningsark!$Q47,"s",
IF(Z$17=Udfyldningsark!$T47,"b",
IF(Z$17&lt;Udfyldningsark!$P47,"",
IF(Udfyldningsark!$T47&lt;Udfyldningsark!$Q47-10,IF(Z$17&lt;Udfyldningsark!$T47,"g",""),
IF(Udfyldningsark!$T47&lt;Udfyldningsark!$Q47,     IF(Z$17&lt;Udfyldningsark!$Q47-10,"g",     IF(Z$17&lt;Udfyldningsark!$T47,"gu",        "")),
IF(Z$17&lt;Udfyldningsark!$Q47, IF(Z$17&lt;Udfyldningsark!$Q47-10,"g","gu"),
IF(Z$17&lt;Udfyldningsark!$T47,"r",""
))))))))</f>
        <v/>
      </c>
      <c r="AA30" s="226" t="str">
        <f>IF(Udfyldningsark!$T47="","",
IF(AA$17=Udfyldningsark!$Q47,"s",
IF(AA$17=Udfyldningsark!$T47,"b",
IF(AA$17&lt;Udfyldningsark!$P47,"",
IF(Udfyldningsark!$T47&lt;Udfyldningsark!$Q47-10,IF(AA$17&lt;Udfyldningsark!$T47,"g",""),
IF(Udfyldningsark!$T47&lt;Udfyldningsark!$Q47,     IF(AA$17&lt;Udfyldningsark!$Q47-10,"g",     IF(AA$17&lt;Udfyldningsark!$T47,"gu",        "")),
IF(AA$17&lt;Udfyldningsark!$Q47, IF(AA$17&lt;Udfyldningsark!$Q47-10,"g","gu"),
IF(AA$17&lt;Udfyldningsark!$T47,"r",""
))))))))</f>
        <v/>
      </c>
      <c r="AB30" s="226" t="str">
        <f>IF(Udfyldningsark!$T47="","",
IF(AB$17=Udfyldningsark!$Q47,"s",
IF(AB$17=Udfyldningsark!$T47,"b",
IF(AB$17&lt;Udfyldningsark!$P47,"",
IF(Udfyldningsark!$T47&lt;Udfyldningsark!$Q47-10,IF(AB$17&lt;Udfyldningsark!$T47,"g",""),
IF(Udfyldningsark!$T47&lt;Udfyldningsark!$Q47,     IF(AB$17&lt;Udfyldningsark!$Q47-10,"g",     IF(AB$17&lt;Udfyldningsark!$T47,"gu",        "")),
IF(AB$17&lt;Udfyldningsark!$Q47, IF(AB$17&lt;Udfyldningsark!$Q47-10,"g","gu"),
IF(AB$17&lt;Udfyldningsark!$T47,"r",""
))))))))</f>
        <v/>
      </c>
      <c r="AC30" s="226" t="str">
        <f>IF(Udfyldningsark!$T47="","",
IF(AC$17=Udfyldningsark!$Q47,"s",
IF(AC$17=Udfyldningsark!$T47,"b",
IF(AC$17&lt;Udfyldningsark!$P47,"",
IF(Udfyldningsark!$T47&lt;Udfyldningsark!$Q47-10,IF(AC$17&lt;Udfyldningsark!$T47,"g",""),
IF(Udfyldningsark!$T47&lt;Udfyldningsark!$Q47,     IF(AC$17&lt;Udfyldningsark!$Q47-10,"g",     IF(AC$17&lt;Udfyldningsark!$T47,"gu",        "")),
IF(AC$17&lt;Udfyldningsark!$Q47, IF(AC$17&lt;Udfyldningsark!$Q47-10,"g","gu"),
IF(AC$17&lt;Udfyldningsark!$T47,"r",""
))))))))</f>
        <v/>
      </c>
      <c r="AD30" s="226" t="str">
        <f>IF(Udfyldningsark!$T47="","",
IF(AD$17=Udfyldningsark!$Q47,"s",
IF(AD$17=Udfyldningsark!$T47,"b",
IF(AD$17&lt;Udfyldningsark!$P47,"",
IF(Udfyldningsark!$T47&lt;Udfyldningsark!$Q47-10,IF(AD$17&lt;Udfyldningsark!$T47,"g",""),
IF(Udfyldningsark!$T47&lt;Udfyldningsark!$Q47,     IF(AD$17&lt;Udfyldningsark!$Q47-10,"g",     IF(AD$17&lt;Udfyldningsark!$T47,"gu",        "")),
IF(AD$17&lt;Udfyldningsark!$Q47, IF(AD$17&lt;Udfyldningsark!$Q47-10,"g","gu"),
IF(AD$17&lt;Udfyldningsark!$T47,"r",""
))))))))</f>
        <v/>
      </c>
      <c r="AE30" s="226" t="str">
        <f>IF(Udfyldningsark!$T47="","",
IF(AE$17=Udfyldningsark!$Q47,"s",
IF(AE$17=Udfyldningsark!$T47,"b",
IF(AE$17&lt;Udfyldningsark!$P47,"",
IF(Udfyldningsark!$T47&lt;Udfyldningsark!$Q47-10,IF(AE$17&lt;Udfyldningsark!$T47,"g",""),
IF(Udfyldningsark!$T47&lt;Udfyldningsark!$Q47,     IF(AE$17&lt;Udfyldningsark!$Q47-10,"g",     IF(AE$17&lt;Udfyldningsark!$T47,"gu",        "")),
IF(AE$17&lt;Udfyldningsark!$Q47, IF(AE$17&lt;Udfyldningsark!$Q47-10,"g","gu"),
IF(AE$17&lt;Udfyldningsark!$T47,"r",""
))))))))</f>
        <v/>
      </c>
      <c r="AF30" s="226" t="str">
        <f>IF(Udfyldningsark!$T47="","",
IF(AF$17=Udfyldningsark!$Q47,"s",
IF(AF$17=Udfyldningsark!$T47,"b",
IF(AF$17&lt;Udfyldningsark!$P47,"",
IF(Udfyldningsark!$T47&lt;Udfyldningsark!$Q47-10,IF(AF$17&lt;Udfyldningsark!$T47,"g",""),
IF(Udfyldningsark!$T47&lt;Udfyldningsark!$Q47,     IF(AF$17&lt;Udfyldningsark!$Q47-10,"g",     IF(AF$17&lt;Udfyldningsark!$T47,"gu",        "")),
IF(AF$17&lt;Udfyldningsark!$Q47, IF(AF$17&lt;Udfyldningsark!$Q47-10,"g","gu"),
IF(AF$17&lt;Udfyldningsark!$T47,"r",""
))))))))</f>
        <v/>
      </c>
      <c r="AG30" s="226" t="str">
        <f>IF(Udfyldningsark!$T47="","",
IF(AG$17=Udfyldningsark!$Q47,"s",
IF(AG$17=Udfyldningsark!$T47,"b",
IF(AG$17&lt;Udfyldningsark!$P47,"",
IF(Udfyldningsark!$T47&lt;Udfyldningsark!$Q47-10,IF(AG$17&lt;Udfyldningsark!$T47,"g",""),
IF(Udfyldningsark!$T47&lt;Udfyldningsark!$Q47,     IF(AG$17&lt;Udfyldningsark!$Q47-10,"g",     IF(AG$17&lt;Udfyldningsark!$T47,"gu",        "")),
IF(AG$17&lt;Udfyldningsark!$Q47, IF(AG$17&lt;Udfyldningsark!$Q47-10,"g","gu"),
IF(AG$17&lt;Udfyldningsark!$T47,"r",""
))))))))</f>
        <v/>
      </c>
      <c r="AH30" s="226" t="str">
        <f>IF(Udfyldningsark!$T47="","",
IF(AH$17=Udfyldningsark!$Q47,"s",
IF(AH$17=Udfyldningsark!$T47,"b",
IF(AH$17&lt;Udfyldningsark!$P47,"",
IF(Udfyldningsark!$T47&lt;Udfyldningsark!$Q47-10,IF(AH$17&lt;Udfyldningsark!$T47,"g",""),
IF(Udfyldningsark!$T47&lt;Udfyldningsark!$Q47,     IF(AH$17&lt;Udfyldningsark!$Q47-10,"g",     IF(AH$17&lt;Udfyldningsark!$T47,"gu",        "")),
IF(AH$17&lt;Udfyldningsark!$Q47, IF(AH$17&lt;Udfyldningsark!$Q47-10,"g","gu"),
IF(AH$17&lt;Udfyldningsark!$T47,"r",""
))))))))</f>
        <v/>
      </c>
      <c r="AI30" s="226" t="str">
        <f>IF(Udfyldningsark!$T47="","",
IF(AI$17=Udfyldningsark!$Q47,"s",
IF(AI$17=Udfyldningsark!$T47,"b",
IF(AI$17&lt;Udfyldningsark!$P47,"",
IF(Udfyldningsark!$T47&lt;Udfyldningsark!$Q47-10,IF(AI$17&lt;Udfyldningsark!$T47,"g",""),
IF(Udfyldningsark!$T47&lt;Udfyldningsark!$Q47,     IF(AI$17&lt;Udfyldningsark!$Q47-10,"g",     IF(AI$17&lt;Udfyldningsark!$T47,"gu",        "")),
IF(AI$17&lt;Udfyldningsark!$Q47, IF(AI$17&lt;Udfyldningsark!$Q47-10,"g","gu"),
IF(AI$17&lt;Udfyldningsark!$T47,"r",""
))))))))</f>
        <v/>
      </c>
      <c r="AJ30" s="226" t="str">
        <f>IF(Udfyldningsark!$T47="","",
IF(AJ$17=Udfyldningsark!$Q47,"s",
IF(AJ$17=Udfyldningsark!$T47,"b",
IF(AJ$17&lt;Udfyldningsark!$P47,"",
IF(Udfyldningsark!$T47&lt;Udfyldningsark!$Q47-10,IF(AJ$17&lt;Udfyldningsark!$T47,"g",""),
IF(Udfyldningsark!$T47&lt;Udfyldningsark!$Q47,     IF(AJ$17&lt;Udfyldningsark!$Q47-10,"g",     IF(AJ$17&lt;Udfyldningsark!$T47,"gu",        "")),
IF(AJ$17&lt;Udfyldningsark!$Q47, IF(AJ$17&lt;Udfyldningsark!$Q47-10,"g","gu"),
IF(AJ$17&lt;Udfyldningsark!$T47,"r",""
))))))))</f>
        <v/>
      </c>
      <c r="AK30" s="226" t="str">
        <f>IF(Udfyldningsark!$T47="","",
IF(AK$17=Udfyldningsark!$Q47,"s",
IF(AK$17=Udfyldningsark!$T47,"b",
IF(AK$17&lt;Udfyldningsark!$P47,"",
IF(Udfyldningsark!$T47&lt;Udfyldningsark!$Q47-10,IF(AK$17&lt;Udfyldningsark!$T47,"g",""),
IF(Udfyldningsark!$T47&lt;Udfyldningsark!$Q47,     IF(AK$17&lt;Udfyldningsark!$Q47-10,"g",     IF(AK$17&lt;Udfyldningsark!$T47,"gu",        "")),
IF(AK$17&lt;Udfyldningsark!$Q47, IF(AK$17&lt;Udfyldningsark!$Q47-10,"g","gu"),
IF(AK$17&lt;Udfyldningsark!$T47,"r",""
))))))))</f>
        <v/>
      </c>
      <c r="AL30" s="226" t="str">
        <f>IF(Udfyldningsark!$T47="","",
IF(AL$17=Udfyldningsark!$Q47,"s",
IF(AL$17=Udfyldningsark!$T47,"b",
IF(AL$17&lt;Udfyldningsark!$P47,"",
IF(Udfyldningsark!$T47&lt;Udfyldningsark!$Q47-10,IF(AL$17&lt;Udfyldningsark!$T47,"g",""),
IF(Udfyldningsark!$T47&lt;Udfyldningsark!$Q47,     IF(AL$17&lt;Udfyldningsark!$Q47-10,"g",     IF(AL$17&lt;Udfyldningsark!$T47,"gu",        "")),
IF(AL$17&lt;Udfyldningsark!$Q47, IF(AL$17&lt;Udfyldningsark!$Q47-10,"g","gu"),
IF(AL$17&lt;Udfyldningsark!$T47,"r",""
))))))))</f>
        <v/>
      </c>
      <c r="AM30" s="226" t="str">
        <f>IF(Udfyldningsark!$T47="","",
IF(AM$17=Udfyldningsark!$Q47,"s",
IF(AM$17=Udfyldningsark!$T47,"b",
IF(AM$17&lt;Udfyldningsark!$P47,"",
IF(Udfyldningsark!$T47&lt;Udfyldningsark!$Q47-10,IF(AM$17&lt;Udfyldningsark!$T47,"g",""),
IF(Udfyldningsark!$T47&lt;Udfyldningsark!$Q47,     IF(AM$17&lt;Udfyldningsark!$Q47-10,"g",     IF(AM$17&lt;Udfyldningsark!$T47,"gu",        "")),
IF(AM$17&lt;Udfyldningsark!$Q47, IF(AM$17&lt;Udfyldningsark!$Q47-10,"g","gu"),
IF(AM$17&lt;Udfyldningsark!$T47,"r",""
))))))))</f>
        <v/>
      </c>
      <c r="AN30" s="226" t="str">
        <f>IF(Udfyldningsark!$T47="","",
IF(AN$17=Udfyldningsark!$Q47,"s",
IF(AN$17=Udfyldningsark!$T47,"b",
IF(AN$17&lt;Udfyldningsark!$P47,"",
IF(Udfyldningsark!$T47&lt;Udfyldningsark!$Q47-10,IF(AN$17&lt;Udfyldningsark!$T47,"g",""),
IF(Udfyldningsark!$T47&lt;Udfyldningsark!$Q47,     IF(AN$17&lt;Udfyldningsark!$Q47-10,"g",     IF(AN$17&lt;Udfyldningsark!$T47,"gu",        "")),
IF(AN$17&lt;Udfyldningsark!$Q47, IF(AN$17&lt;Udfyldningsark!$Q47-10,"g","gu"),
IF(AN$17&lt;Udfyldningsark!$T47,"r",""
))))))))</f>
        <v/>
      </c>
      <c r="AO30" s="226" t="str">
        <f>IF(Udfyldningsark!$T47="","",
IF(AO$17=Udfyldningsark!$Q47,"s",
IF(AO$17=Udfyldningsark!$T47,"b",
IF(AO$17&lt;Udfyldningsark!$P47,"",
IF(Udfyldningsark!$T47&lt;Udfyldningsark!$Q47-10,IF(AO$17&lt;Udfyldningsark!$T47,"g",""),
IF(Udfyldningsark!$T47&lt;Udfyldningsark!$Q47,     IF(AO$17&lt;Udfyldningsark!$Q47-10,"g",     IF(AO$17&lt;Udfyldningsark!$T47,"gu",        "")),
IF(AO$17&lt;Udfyldningsark!$Q47, IF(AO$17&lt;Udfyldningsark!$Q47-10,"g","gu"),
IF(AO$17&lt;Udfyldningsark!$T47,"r",""
))))))))</f>
        <v/>
      </c>
      <c r="AP30" s="226" t="str">
        <f>IF(Udfyldningsark!$T47="","",
IF(AP$17=Udfyldningsark!$Q47,"s",
IF(AP$17=Udfyldningsark!$T47,"b",
IF(AP$17&lt;Udfyldningsark!$P47,"",
IF(Udfyldningsark!$T47&lt;Udfyldningsark!$Q47-10,IF(AP$17&lt;Udfyldningsark!$T47,"g",""),
IF(Udfyldningsark!$T47&lt;Udfyldningsark!$Q47,     IF(AP$17&lt;Udfyldningsark!$Q47-10,"g",     IF(AP$17&lt;Udfyldningsark!$T47,"gu",        "")),
IF(AP$17&lt;Udfyldningsark!$Q47, IF(AP$17&lt;Udfyldningsark!$Q47-10,"g","gu"),
IF(AP$17&lt;Udfyldningsark!$T47,"r",""
))))))))</f>
        <v/>
      </c>
      <c r="AQ30" s="226" t="str">
        <f>IF(Udfyldningsark!$T47="","",
IF(AQ$17=Udfyldningsark!$Q47,"s",
IF(AQ$17=Udfyldningsark!$T47,"b",
IF(AQ$17&lt;Udfyldningsark!$P47,"",
IF(Udfyldningsark!$T47&lt;Udfyldningsark!$Q47-10,IF(AQ$17&lt;Udfyldningsark!$T47,"g",""),
IF(Udfyldningsark!$T47&lt;Udfyldningsark!$Q47,     IF(AQ$17&lt;Udfyldningsark!$Q47-10,"g",     IF(AQ$17&lt;Udfyldningsark!$T47,"gu",        "")),
IF(AQ$17&lt;Udfyldningsark!$Q47, IF(AQ$17&lt;Udfyldningsark!$Q47-10,"g","gu"),
IF(AQ$17&lt;Udfyldningsark!$T47,"r",""
))))))))</f>
        <v/>
      </c>
      <c r="AR30" s="226" t="str">
        <f>IF(Udfyldningsark!$T47="","",
IF(AR$17=Udfyldningsark!$Q47,"s",
IF(AR$17=Udfyldningsark!$T47,"b",
IF(AR$17&lt;Udfyldningsark!$P47,"",
IF(Udfyldningsark!$T47&lt;Udfyldningsark!$Q47-10,IF(AR$17&lt;Udfyldningsark!$T47,"g",""),
IF(Udfyldningsark!$T47&lt;Udfyldningsark!$Q47,     IF(AR$17&lt;Udfyldningsark!$Q47-10,"g",     IF(AR$17&lt;Udfyldningsark!$T47,"gu",        "")),
IF(AR$17&lt;Udfyldningsark!$Q47, IF(AR$17&lt;Udfyldningsark!$Q47-10,"g","gu"),
IF(AR$17&lt;Udfyldningsark!$T47,"r",""
))))))))</f>
        <v/>
      </c>
      <c r="AS30" s="226" t="str">
        <f>IF(Udfyldningsark!$T47="","",
IF(AS$17=Udfyldningsark!$Q47,"s",
IF(AS$17=Udfyldningsark!$T47,"b",
IF(AS$17&lt;Udfyldningsark!$P47,"",
IF(Udfyldningsark!$T47&lt;Udfyldningsark!$Q47-10,IF(AS$17&lt;Udfyldningsark!$T47,"g",""),
IF(Udfyldningsark!$T47&lt;Udfyldningsark!$Q47,     IF(AS$17&lt;Udfyldningsark!$Q47-10,"g",     IF(AS$17&lt;Udfyldningsark!$T47,"gu",        "")),
IF(AS$17&lt;Udfyldningsark!$Q47, IF(AS$17&lt;Udfyldningsark!$Q47-10,"g","gu"),
IF(AS$17&lt;Udfyldningsark!$T47,"r",""
))))))))</f>
        <v/>
      </c>
      <c r="AT30" s="226" t="str">
        <f>IF(Udfyldningsark!$T47="","",
IF(AT$17=Udfyldningsark!$Q47,"s",
IF(AT$17=Udfyldningsark!$T47,"b",
IF(AT$17&lt;Udfyldningsark!$P47,"",
IF(Udfyldningsark!$T47&lt;Udfyldningsark!$Q47-10,IF(AT$17&lt;Udfyldningsark!$T47,"g",""),
IF(Udfyldningsark!$T47&lt;Udfyldningsark!$Q47,     IF(AT$17&lt;Udfyldningsark!$Q47-10,"g",     IF(AT$17&lt;Udfyldningsark!$T47,"gu",        "")),
IF(AT$17&lt;Udfyldningsark!$Q47, IF(AT$17&lt;Udfyldningsark!$Q47-10,"g","gu"),
IF(AT$17&lt;Udfyldningsark!$T47,"r",""
))))))))</f>
        <v/>
      </c>
      <c r="AU30" s="226" t="str">
        <f>IF(Udfyldningsark!$T47="","",
IF(AU$17=Udfyldningsark!$Q47,"s",
IF(AU$17=Udfyldningsark!$T47,"b",
IF(AU$17&lt;Udfyldningsark!$P47,"",
IF(Udfyldningsark!$T47&lt;Udfyldningsark!$Q47-10,IF(AU$17&lt;Udfyldningsark!$T47,"g",""),
IF(Udfyldningsark!$T47&lt;Udfyldningsark!$Q47,     IF(AU$17&lt;Udfyldningsark!$Q47-10,"g",     IF(AU$17&lt;Udfyldningsark!$T47,"gu",        "")),
IF(AU$17&lt;Udfyldningsark!$Q47, IF(AU$17&lt;Udfyldningsark!$Q47-10,"g","gu"),
IF(AU$17&lt;Udfyldningsark!$T47,"r",""
))))))))</f>
        <v/>
      </c>
      <c r="AV30" s="226" t="str">
        <f>IF(Udfyldningsark!$T47="","",
IF(AV$17=Udfyldningsark!$Q47,"s",
IF(AV$17=Udfyldningsark!$T47,"b",
IF(AV$17&lt;Udfyldningsark!$P47,"",
IF(Udfyldningsark!$T47&lt;Udfyldningsark!$Q47-10,IF(AV$17&lt;Udfyldningsark!$T47,"g",""),
IF(Udfyldningsark!$T47&lt;Udfyldningsark!$Q47,     IF(AV$17&lt;Udfyldningsark!$Q47-10,"g",     IF(AV$17&lt;Udfyldningsark!$T47,"gu",        "")),
IF(AV$17&lt;Udfyldningsark!$Q47, IF(AV$17&lt;Udfyldningsark!$Q47-10,"g","gu"),
IF(AV$17&lt;Udfyldningsark!$T47,"r",""
))))))))</f>
        <v/>
      </c>
      <c r="AW30" s="226" t="str">
        <f>IF(Udfyldningsark!$T47="","",
IF(AW$17=Udfyldningsark!$Q47,"s",
IF(AW$17=Udfyldningsark!$T47,"b",
IF(AW$17&lt;Udfyldningsark!$P47,"",
IF(Udfyldningsark!$T47&lt;Udfyldningsark!$Q47-10,IF(AW$17&lt;Udfyldningsark!$T47,"g",""),
IF(Udfyldningsark!$T47&lt;Udfyldningsark!$Q47,     IF(AW$17&lt;Udfyldningsark!$Q47-10,"g",     IF(AW$17&lt;Udfyldningsark!$T47,"gu",        "")),
IF(AW$17&lt;Udfyldningsark!$Q47, IF(AW$17&lt;Udfyldningsark!$Q47-10,"g","gu"),
IF(AW$17&lt;Udfyldningsark!$T47,"r",""
))))))))</f>
        <v/>
      </c>
      <c r="AX30" s="226" t="str">
        <f>IF(Udfyldningsark!$T47="","",
IF(AX$17=Udfyldningsark!$Q47,"s",
IF(AX$17=Udfyldningsark!$T47,"b",
IF(AX$17&lt;Udfyldningsark!$P47,"",
IF(Udfyldningsark!$T47&lt;Udfyldningsark!$Q47-10,IF(AX$17&lt;Udfyldningsark!$T47,"g",""),
IF(Udfyldningsark!$T47&lt;Udfyldningsark!$Q47,     IF(AX$17&lt;Udfyldningsark!$Q47-10,"g",     IF(AX$17&lt;Udfyldningsark!$T47,"gu",        "")),
IF(AX$17&lt;Udfyldningsark!$Q47, IF(AX$17&lt;Udfyldningsark!$Q47-10,"g","gu"),
IF(AX$17&lt;Udfyldningsark!$T47,"r",""
))))))))</f>
        <v/>
      </c>
      <c r="AY30" s="226" t="str">
        <f>IF(Udfyldningsark!$T47="","",
IF(AY$17=Udfyldningsark!$Q47,"s",
IF(AY$17=Udfyldningsark!$T47,"b",
IF(AY$17&lt;Udfyldningsark!$P47,"",
IF(Udfyldningsark!$T47&lt;Udfyldningsark!$Q47-10,IF(AY$17&lt;Udfyldningsark!$T47,"g",""),
IF(Udfyldningsark!$T47&lt;Udfyldningsark!$Q47,     IF(AY$17&lt;Udfyldningsark!$Q47-10,"g",     IF(AY$17&lt;Udfyldningsark!$T47,"gu",        "")),
IF(AY$17&lt;Udfyldningsark!$Q47, IF(AY$17&lt;Udfyldningsark!$Q47-10,"g","gu"),
IF(AY$17&lt;Udfyldningsark!$T47,"r",""
))))))))</f>
        <v/>
      </c>
      <c r="AZ30" s="226" t="str">
        <f>IF(Udfyldningsark!$T47="","",
IF(AZ$17=Udfyldningsark!$Q47,"s",
IF(AZ$17=Udfyldningsark!$T47,"b",
IF(AZ$17&lt;Udfyldningsark!$P47,"",
IF(Udfyldningsark!$T47&lt;Udfyldningsark!$Q47-10,IF(AZ$17&lt;Udfyldningsark!$T47,"g",""),
IF(Udfyldningsark!$T47&lt;Udfyldningsark!$Q47,     IF(AZ$17&lt;Udfyldningsark!$Q47-10,"g",     IF(AZ$17&lt;Udfyldningsark!$T47,"gu",        "")),
IF(AZ$17&lt;Udfyldningsark!$Q47, IF(AZ$17&lt;Udfyldningsark!$Q47-10,"g","gu"),
IF(AZ$17&lt;Udfyldningsark!$T47,"r",""
))))))))</f>
        <v/>
      </c>
      <c r="BA30" s="226" t="str">
        <f>IF(Udfyldningsark!$T47="","",
IF(BA$17=Udfyldningsark!$Q47,"s",
IF(BA$17=Udfyldningsark!$T47,"b",
IF(BA$17&lt;Udfyldningsark!$P47,"",
IF(Udfyldningsark!$T47&lt;Udfyldningsark!$Q47-10,IF(BA$17&lt;Udfyldningsark!$T47,"g",""),
IF(Udfyldningsark!$T47&lt;Udfyldningsark!$Q47,     IF(BA$17&lt;Udfyldningsark!$Q47-10,"g",     IF(BA$17&lt;Udfyldningsark!$T47,"gu",        "")),
IF(BA$17&lt;Udfyldningsark!$Q47, IF(BA$17&lt;Udfyldningsark!$Q47-10,"g","gu"),
IF(BA$17&lt;Udfyldningsark!$T47,"r",""
))))))))</f>
        <v/>
      </c>
      <c r="BB30" s="226" t="str">
        <f>IF(Udfyldningsark!$T47="","",
IF(BB$17=Udfyldningsark!$Q47,"s",
IF(BB$17=Udfyldningsark!$T47,"b",
IF(BB$17&lt;Udfyldningsark!$P47,"",
IF(Udfyldningsark!$T47&lt;Udfyldningsark!$Q47-10,IF(BB$17&lt;Udfyldningsark!$T47,"g",""),
IF(Udfyldningsark!$T47&lt;Udfyldningsark!$Q47,     IF(BB$17&lt;Udfyldningsark!$Q47-10,"g",     IF(BB$17&lt;Udfyldningsark!$T47,"gu",        "")),
IF(BB$17&lt;Udfyldningsark!$Q47, IF(BB$17&lt;Udfyldningsark!$Q47-10,"g","gu"),
IF(BB$17&lt;Udfyldningsark!$T47,"r",""
))))))))</f>
        <v/>
      </c>
      <c r="BC30" s="226" t="str">
        <f>IF(Udfyldningsark!$T47="","",
IF(BC$17=Udfyldningsark!$Q47,"s",
IF(BC$17=Udfyldningsark!$T47,"b",
IF(BC$17&lt;Udfyldningsark!$P47,"",
IF(Udfyldningsark!$T47&lt;Udfyldningsark!$Q47-10,IF(BC$17&lt;Udfyldningsark!$T47,"g",""),
IF(Udfyldningsark!$T47&lt;Udfyldningsark!$Q47,     IF(BC$17&lt;Udfyldningsark!$Q47-10,"g",     IF(BC$17&lt;Udfyldningsark!$T47,"gu",        "")),
IF(BC$17&lt;Udfyldningsark!$Q47, IF(BC$17&lt;Udfyldningsark!$Q47-10,"g","gu"),
IF(BC$17&lt;Udfyldningsark!$T47,"r",""
))))))))</f>
        <v/>
      </c>
      <c r="BD30" s="226" t="str">
        <f>IF(Udfyldningsark!$T47="","",
IF(BD$17=Udfyldningsark!$Q47,"s",
IF(BD$17=Udfyldningsark!$T47,"b",
IF(BD$17&lt;Udfyldningsark!$P47,"",
IF(Udfyldningsark!$T47&lt;Udfyldningsark!$Q47-10,IF(BD$17&lt;Udfyldningsark!$T47,"g",""),
IF(Udfyldningsark!$T47&lt;Udfyldningsark!$Q47,     IF(BD$17&lt;Udfyldningsark!$Q47-10,"g",     IF(BD$17&lt;Udfyldningsark!$T47,"gu",        "")),
IF(BD$17&lt;Udfyldningsark!$Q47, IF(BD$17&lt;Udfyldningsark!$Q47-10,"g","gu"),
IF(BD$17&lt;Udfyldningsark!$T47,"r",""
))))))))</f>
        <v/>
      </c>
      <c r="BE30" s="226" t="str">
        <f>IF(Udfyldningsark!$T47="","",
IF(BE$17=Udfyldningsark!$Q47,"s",
IF(BE$17=Udfyldningsark!$T47,"b",
IF(BE$17&lt;Udfyldningsark!$P47,"",
IF(Udfyldningsark!$T47&lt;Udfyldningsark!$Q47-10,IF(BE$17&lt;Udfyldningsark!$T47,"g",""),
IF(Udfyldningsark!$T47&lt;Udfyldningsark!$Q47,     IF(BE$17&lt;Udfyldningsark!$Q47-10,"g",     IF(BE$17&lt;Udfyldningsark!$T47,"gu",        "")),
IF(BE$17&lt;Udfyldningsark!$Q47, IF(BE$17&lt;Udfyldningsark!$Q47-10,"g","gu"),
IF(BE$17&lt;Udfyldningsark!$T47,"r",""
))))))))</f>
        <v/>
      </c>
      <c r="BF30" s="226" t="str">
        <f>IF(Udfyldningsark!$T47="","",
IF(BF$17=Udfyldningsark!$Q47,"s",
IF(BF$17=Udfyldningsark!$T47,"b",
IF(BF$17&lt;Udfyldningsark!$P47,"",
IF(Udfyldningsark!$T47&lt;Udfyldningsark!$Q47-10,IF(BF$17&lt;Udfyldningsark!$T47,"g",""),
IF(Udfyldningsark!$T47&lt;Udfyldningsark!$Q47,     IF(BF$17&lt;Udfyldningsark!$Q47-10,"g",     IF(BF$17&lt;Udfyldningsark!$T47,"gu",        "")),
IF(BF$17&lt;Udfyldningsark!$Q47, IF(BF$17&lt;Udfyldningsark!$Q47-10,"g","gu"),
IF(BF$17&lt;Udfyldningsark!$T47,"r",""
))))))))</f>
        <v/>
      </c>
      <c r="BG30" s="226" t="str">
        <f>IF(Udfyldningsark!$T47="","",
IF(BG$17=Udfyldningsark!$Q47,"s",
IF(BG$17=Udfyldningsark!$T47,"b",
IF(BG$17&lt;Udfyldningsark!$P47,"",
IF(Udfyldningsark!$T47&lt;Udfyldningsark!$Q47-10,IF(BG$17&lt;Udfyldningsark!$T47,"g",""),
IF(Udfyldningsark!$T47&lt;Udfyldningsark!$Q47,     IF(BG$17&lt;Udfyldningsark!$Q47-10,"g",     IF(BG$17&lt;Udfyldningsark!$T47,"gu",        "")),
IF(BG$17&lt;Udfyldningsark!$Q47, IF(BG$17&lt;Udfyldningsark!$Q47-10,"g","gu"),
IF(BG$17&lt;Udfyldningsark!$T47,"r",""
))))))))</f>
        <v/>
      </c>
      <c r="BH30" s="226" t="str">
        <f>IF(Udfyldningsark!$T47="","",
IF(BH$17=Udfyldningsark!$Q47,"s",
IF(BH$17=Udfyldningsark!$T47,"b",
IF(BH$17&lt;Udfyldningsark!$P47,"",
IF(Udfyldningsark!$T47&lt;Udfyldningsark!$Q47-10,IF(BH$17&lt;Udfyldningsark!$T47,"g",""),
IF(Udfyldningsark!$T47&lt;Udfyldningsark!$Q47,     IF(BH$17&lt;Udfyldningsark!$Q47-10,"g",     IF(BH$17&lt;Udfyldningsark!$T47,"gu",        "")),
IF(BH$17&lt;Udfyldningsark!$Q47, IF(BH$17&lt;Udfyldningsark!$Q47-10,"g","gu"),
IF(BH$17&lt;Udfyldningsark!$T47,"r",""
))))))))</f>
        <v/>
      </c>
      <c r="BI30" s="226" t="str">
        <f>IF(Udfyldningsark!$T47="","",
IF(BI$17=Udfyldningsark!$Q47,"s",
IF(BI$17=Udfyldningsark!$T47,"b",
IF(BI$17&lt;Udfyldningsark!$P47,"",
IF(Udfyldningsark!$T47&lt;Udfyldningsark!$Q47-10,IF(BI$17&lt;Udfyldningsark!$T47,"g",""),
IF(Udfyldningsark!$T47&lt;Udfyldningsark!$Q47,     IF(BI$17&lt;Udfyldningsark!$Q47-10,"g",     IF(BI$17&lt;Udfyldningsark!$T47,"gu",        "")),
IF(BI$17&lt;Udfyldningsark!$Q47, IF(BI$17&lt;Udfyldningsark!$Q47-10,"g","gu"),
IF(BI$17&lt;Udfyldningsark!$T47,"r",""
))))))))</f>
        <v/>
      </c>
      <c r="BJ30" s="226" t="str">
        <f>IF(Udfyldningsark!$T47="","",
IF(BJ$17=Udfyldningsark!$Q47,"s",
IF(BJ$17=Udfyldningsark!$T47,"b",
IF(BJ$17&lt;Udfyldningsark!$P47,"",
IF(Udfyldningsark!$T47&lt;Udfyldningsark!$Q47-10,IF(BJ$17&lt;Udfyldningsark!$T47,"g",""),
IF(Udfyldningsark!$T47&lt;Udfyldningsark!$Q47,     IF(BJ$17&lt;Udfyldningsark!$Q47-10,"g",     IF(BJ$17&lt;Udfyldningsark!$T47,"gu",        "")),
IF(BJ$17&lt;Udfyldningsark!$Q47, IF(BJ$17&lt;Udfyldningsark!$Q47-10,"g","gu"),
IF(BJ$17&lt;Udfyldningsark!$T47,"r",""
))))))))</f>
        <v/>
      </c>
      <c r="BK30" s="226" t="str">
        <f>IF(Udfyldningsark!$T47="","",
IF(BK$17=Udfyldningsark!$Q47,"s",
IF(BK$17=Udfyldningsark!$T47,"b",
IF(BK$17&lt;Udfyldningsark!$P47,"",
IF(Udfyldningsark!$T47&lt;Udfyldningsark!$Q47-10,IF(BK$17&lt;Udfyldningsark!$T47,"g",""),
IF(Udfyldningsark!$T47&lt;Udfyldningsark!$Q47,     IF(BK$17&lt;Udfyldningsark!$Q47-10,"g",     IF(BK$17&lt;Udfyldningsark!$T47,"gu",        "")),
IF(BK$17&lt;Udfyldningsark!$Q47, IF(BK$17&lt;Udfyldningsark!$Q47-10,"g","gu"),
IF(BK$17&lt;Udfyldningsark!$T47,"r",""
))))))))</f>
        <v/>
      </c>
      <c r="BL30" s="226" t="str">
        <f>IF(Udfyldningsark!$T47="","",
IF(BL$17=Udfyldningsark!$Q47,"s",
IF(BL$17=Udfyldningsark!$T47,"b",
IF(BL$17&lt;Udfyldningsark!$P47,"",
IF(Udfyldningsark!$T47&lt;Udfyldningsark!$Q47-10,IF(BL$17&lt;Udfyldningsark!$T47,"g",""),
IF(Udfyldningsark!$T47&lt;Udfyldningsark!$Q47,     IF(BL$17&lt;Udfyldningsark!$Q47-10,"g",     IF(BL$17&lt;Udfyldningsark!$T47,"gu",        "")),
IF(BL$17&lt;Udfyldningsark!$Q47, IF(BL$17&lt;Udfyldningsark!$Q47-10,"g","gu"),
IF(BL$17&lt;Udfyldningsark!$T47,"r",""
))))))))</f>
        <v/>
      </c>
      <c r="BM30" s="226" t="str">
        <f>IF(Udfyldningsark!$T47="","",
IF(BM$17=Udfyldningsark!$Q47,"s",
IF(BM$17=Udfyldningsark!$T47,"b",
IF(BM$17&lt;Udfyldningsark!$P47,"",
IF(Udfyldningsark!$T47&lt;Udfyldningsark!$Q47-10,IF(BM$17&lt;Udfyldningsark!$T47,"g",""),
IF(Udfyldningsark!$T47&lt;Udfyldningsark!$Q47,     IF(BM$17&lt;Udfyldningsark!$Q47-10,"g",     IF(BM$17&lt;Udfyldningsark!$T47,"gu",        "")),
IF(BM$17&lt;Udfyldningsark!$Q47, IF(BM$17&lt;Udfyldningsark!$Q47-10,"g","gu"),
IF(BM$17&lt;Udfyldningsark!$T47,"r",""
))))))))</f>
        <v/>
      </c>
      <c r="BN30" s="226" t="str">
        <f>IF(Udfyldningsark!$T47="","",
IF(BN$17=Udfyldningsark!$Q47,"s",
IF(BN$17=Udfyldningsark!$T47,"b",
IF(BN$17&lt;Udfyldningsark!$P47,"",
IF(Udfyldningsark!$T47&lt;Udfyldningsark!$Q47-10,IF(BN$17&lt;Udfyldningsark!$T47,"g",""),
IF(Udfyldningsark!$T47&lt;Udfyldningsark!$Q47,     IF(BN$17&lt;Udfyldningsark!$Q47-10,"g",     IF(BN$17&lt;Udfyldningsark!$T47,"gu",        "")),
IF(BN$17&lt;Udfyldningsark!$Q47, IF(BN$17&lt;Udfyldningsark!$Q47-10,"g","gu"),
IF(BN$17&lt;Udfyldningsark!$T47,"r",""
))))))))</f>
        <v/>
      </c>
      <c r="BO30" s="226" t="str">
        <f>IF(Udfyldningsark!$T47="","",
IF(BO$17=Udfyldningsark!$Q47,"s",
IF(BO$17=Udfyldningsark!$T47,"b",
IF(BO$17&lt;Udfyldningsark!$P47,"",
IF(Udfyldningsark!$T47&lt;Udfyldningsark!$Q47-10,IF(BO$17&lt;Udfyldningsark!$T47,"g",""),
IF(Udfyldningsark!$T47&lt;Udfyldningsark!$Q47,     IF(BO$17&lt;Udfyldningsark!$Q47-10,"g",     IF(BO$17&lt;Udfyldningsark!$T47,"gu",        "")),
IF(BO$17&lt;Udfyldningsark!$Q47, IF(BO$17&lt;Udfyldningsark!$Q47-10,"g","gu"),
IF(BO$17&lt;Udfyldningsark!$T47,"r",""
))))))))</f>
        <v/>
      </c>
      <c r="BP30" s="226" t="str">
        <f>IF(Udfyldningsark!$T47="","",
IF(BP$17=Udfyldningsark!$Q47,"s",
IF(BP$17=Udfyldningsark!$T47,"b",
IF(BP$17&lt;Udfyldningsark!$P47,"",
IF(Udfyldningsark!$T47&lt;Udfyldningsark!$Q47-10,IF(BP$17&lt;Udfyldningsark!$T47,"g",""),
IF(Udfyldningsark!$T47&lt;Udfyldningsark!$Q47,     IF(BP$17&lt;Udfyldningsark!$Q47-10,"g",     IF(BP$17&lt;Udfyldningsark!$T47,"gu",        "")),
IF(BP$17&lt;Udfyldningsark!$Q47, IF(BP$17&lt;Udfyldningsark!$Q47-10,"g","gu"),
IF(BP$17&lt;Udfyldningsark!$T47,"r",""
))))))))</f>
        <v/>
      </c>
      <c r="BQ30" s="226" t="str">
        <f>IF(Udfyldningsark!$T47="","",
IF(BQ$17=Udfyldningsark!$Q47,"s",
IF(BQ$17=Udfyldningsark!$T47,"b",
IF(BQ$17&lt;Udfyldningsark!$P47,"",
IF(Udfyldningsark!$T47&lt;Udfyldningsark!$Q47-10,IF(BQ$17&lt;Udfyldningsark!$T47,"g",""),
IF(Udfyldningsark!$T47&lt;Udfyldningsark!$Q47,     IF(BQ$17&lt;Udfyldningsark!$Q47-10,"g",     IF(BQ$17&lt;Udfyldningsark!$T47,"gu",        "")),
IF(BQ$17&lt;Udfyldningsark!$Q47, IF(BQ$17&lt;Udfyldningsark!$Q47-10,"g","gu"),
IF(BQ$17&lt;Udfyldningsark!$T47,"r",""
))))))))</f>
        <v/>
      </c>
      <c r="BR30" s="226" t="str">
        <f>IF(Udfyldningsark!$T47="","",
IF(BR$17=Udfyldningsark!$Q47,"s",
IF(BR$17=Udfyldningsark!$T47,"b",
IF(BR$17&lt;Udfyldningsark!$P47,"",
IF(Udfyldningsark!$T47&lt;Udfyldningsark!$Q47-10,IF(BR$17&lt;Udfyldningsark!$T47,"g",""),
IF(Udfyldningsark!$T47&lt;Udfyldningsark!$Q47,     IF(BR$17&lt;Udfyldningsark!$Q47-10,"g",     IF(BR$17&lt;Udfyldningsark!$T47,"gu",        "")),
IF(BR$17&lt;Udfyldningsark!$Q47, IF(BR$17&lt;Udfyldningsark!$Q47-10,"g","gu"),
IF(BR$17&lt;Udfyldningsark!$T47,"r",""
))))))))</f>
        <v/>
      </c>
      <c r="BS30" s="226" t="str">
        <f>IF(Udfyldningsark!$T47="","",
IF(BS$17=Udfyldningsark!$Q47,"s",
IF(BS$17=Udfyldningsark!$T47,"b",
IF(BS$17&lt;Udfyldningsark!$P47,"",
IF(Udfyldningsark!$T47&lt;Udfyldningsark!$Q47-10,IF(BS$17&lt;Udfyldningsark!$T47,"g",""),
IF(Udfyldningsark!$T47&lt;Udfyldningsark!$Q47,     IF(BS$17&lt;Udfyldningsark!$Q47-10,"g",     IF(BS$17&lt;Udfyldningsark!$T47,"gu",        "")),
IF(BS$17&lt;Udfyldningsark!$Q47, IF(BS$17&lt;Udfyldningsark!$Q47-10,"g","gu"),
IF(BS$17&lt;Udfyldningsark!$T47,"r",""
))))))))</f>
        <v/>
      </c>
      <c r="BT30" s="226" t="str">
        <f>IF(Udfyldningsark!$T47="","",
IF(BT$17=Udfyldningsark!$Q47,"s",
IF(BT$17=Udfyldningsark!$T47,"b",
IF(BT$17&lt;Udfyldningsark!$P47,"",
IF(Udfyldningsark!$T47&lt;Udfyldningsark!$Q47-10,IF(BT$17&lt;Udfyldningsark!$T47,"g",""),
IF(Udfyldningsark!$T47&lt;Udfyldningsark!$Q47,     IF(BT$17&lt;Udfyldningsark!$Q47-10,"g",     IF(BT$17&lt;Udfyldningsark!$T47,"gu",        "")),
IF(BT$17&lt;Udfyldningsark!$Q47, IF(BT$17&lt;Udfyldningsark!$Q47-10,"g","gu"),
IF(BT$17&lt;Udfyldningsark!$T47,"r",""
))))))))</f>
        <v/>
      </c>
      <c r="BU30" s="226" t="str">
        <f>IF(Udfyldningsark!$T47="","",
IF(BU$17=Udfyldningsark!$Q47,"s",
IF(BU$17=Udfyldningsark!$T47,"b",
IF(BU$17&lt;Udfyldningsark!$P47,"",
IF(Udfyldningsark!$T47&lt;Udfyldningsark!$Q47-10,IF(BU$17&lt;Udfyldningsark!$T47,"g",""),
IF(Udfyldningsark!$T47&lt;Udfyldningsark!$Q47,     IF(BU$17&lt;Udfyldningsark!$Q47-10,"g",     IF(BU$17&lt;Udfyldningsark!$T47,"gu",        "")),
IF(BU$17&lt;Udfyldningsark!$Q47, IF(BU$17&lt;Udfyldningsark!$Q47-10,"g","gu"),
IF(BU$17&lt;Udfyldningsark!$T47,"r",""
))))))))</f>
        <v/>
      </c>
      <c r="BV30" s="226" t="str">
        <f>IF(Udfyldningsark!$T47="","",
IF(BV$17=Udfyldningsark!$Q47,"s",
IF(BV$17=Udfyldningsark!$T47,"b",
IF(BV$17&lt;Udfyldningsark!$P47,"",
IF(Udfyldningsark!$T47&lt;Udfyldningsark!$Q47-10,IF(BV$17&lt;Udfyldningsark!$T47,"g",""),
IF(Udfyldningsark!$T47&lt;Udfyldningsark!$Q47,     IF(BV$17&lt;Udfyldningsark!$Q47-10,"g",     IF(BV$17&lt;Udfyldningsark!$T47,"gu",        "")),
IF(BV$17&lt;Udfyldningsark!$Q47, IF(BV$17&lt;Udfyldningsark!$Q47-10,"g","gu"),
IF(BV$17&lt;Udfyldningsark!$T47,"r",""
))))))))</f>
        <v/>
      </c>
      <c r="BW30" s="226" t="str">
        <f>IF(Udfyldningsark!$T47="","",
IF(BW$17=Udfyldningsark!$Q47,"s",
IF(BW$17=Udfyldningsark!$T47,"b",
IF(BW$17&lt;Udfyldningsark!$P47,"",
IF(Udfyldningsark!$T47&lt;Udfyldningsark!$Q47-10,IF(BW$17&lt;Udfyldningsark!$T47,"g",""),
IF(Udfyldningsark!$T47&lt;Udfyldningsark!$Q47,     IF(BW$17&lt;Udfyldningsark!$Q47-10,"g",     IF(BW$17&lt;Udfyldningsark!$T47,"gu",        "")),
IF(BW$17&lt;Udfyldningsark!$Q47, IF(BW$17&lt;Udfyldningsark!$Q47-10,"g","gu"),
IF(BW$17&lt;Udfyldningsark!$T47,"r",""
))))))))</f>
        <v/>
      </c>
      <c r="BX30" s="226" t="str">
        <f>IF(Udfyldningsark!$T47="","",
IF(BX$17=Udfyldningsark!$Q47,"s",
IF(BX$17=Udfyldningsark!$T47,"b",
IF(BX$17&lt;Udfyldningsark!$P47,"",
IF(Udfyldningsark!$T47&lt;Udfyldningsark!$Q47-10,IF(BX$17&lt;Udfyldningsark!$T47,"g",""),
IF(Udfyldningsark!$T47&lt;Udfyldningsark!$Q47,     IF(BX$17&lt;Udfyldningsark!$Q47-10,"g",     IF(BX$17&lt;Udfyldningsark!$T47,"gu",        "")),
IF(BX$17&lt;Udfyldningsark!$Q47, IF(BX$17&lt;Udfyldningsark!$Q47-10,"g","gu"),
IF(BX$17&lt;Udfyldningsark!$T47,"r",""
))))))))</f>
        <v/>
      </c>
      <c r="BY30" s="226" t="str">
        <f>IF(Udfyldningsark!$T47="","",
IF(BY$17=Udfyldningsark!$Q47,"s",
IF(BY$17=Udfyldningsark!$T47,"b",
IF(BY$17&lt;Udfyldningsark!$P47,"",
IF(Udfyldningsark!$T47&lt;Udfyldningsark!$Q47-10,IF(BY$17&lt;Udfyldningsark!$T47,"g",""),
IF(Udfyldningsark!$T47&lt;Udfyldningsark!$Q47,     IF(BY$17&lt;Udfyldningsark!$Q47-10,"g",     IF(BY$17&lt;Udfyldningsark!$T47,"gu",        "")),
IF(BY$17&lt;Udfyldningsark!$Q47, IF(BY$17&lt;Udfyldningsark!$Q47-10,"g","gu"),
IF(BY$17&lt;Udfyldningsark!$T47,"r",""
))))))))</f>
        <v/>
      </c>
      <c r="BZ30" s="226" t="str">
        <f>IF(Udfyldningsark!$T47="","",
IF(BZ$17=Udfyldningsark!$Q47,"s",
IF(BZ$17=Udfyldningsark!$T47,"b",
IF(BZ$17&lt;Udfyldningsark!$P47,"",
IF(Udfyldningsark!$T47&lt;Udfyldningsark!$Q47-10,IF(BZ$17&lt;Udfyldningsark!$T47,"g",""),
IF(Udfyldningsark!$T47&lt;Udfyldningsark!$Q47,     IF(BZ$17&lt;Udfyldningsark!$Q47-10,"g",     IF(BZ$17&lt;Udfyldningsark!$T47,"gu",        "")),
IF(BZ$17&lt;Udfyldningsark!$Q47, IF(BZ$17&lt;Udfyldningsark!$Q47-10,"g","gu"),
IF(BZ$17&lt;Udfyldningsark!$T47,"r",""
))))))))</f>
        <v/>
      </c>
      <c r="CA30" s="226" t="str">
        <f>IF(Udfyldningsark!$T47="","",
IF(CA$17=Udfyldningsark!$Q47,"s",
IF(CA$17=Udfyldningsark!$T47,"b",
IF(CA$17&lt;Udfyldningsark!$P47,"",
IF(Udfyldningsark!$T47&lt;Udfyldningsark!$Q47-10,IF(CA$17&lt;Udfyldningsark!$T47,"g",""),
IF(Udfyldningsark!$T47&lt;Udfyldningsark!$Q47,     IF(CA$17&lt;Udfyldningsark!$Q47-10,"g",     IF(CA$17&lt;Udfyldningsark!$T47,"gu",        "")),
IF(CA$17&lt;Udfyldningsark!$Q47, IF(CA$17&lt;Udfyldningsark!$Q47-10,"g","gu"),
IF(CA$17&lt;Udfyldningsark!$T47,"r",""
))))))))</f>
        <v/>
      </c>
      <c r="CB30" s="226" t="str">
        <f>IF(Udfyldningsark!$T47="","",
IF(CB$17=Udfyldningsark!$Q47,"s",
IF(CB$17=Udfyldningsark!$T47,"b",
IF(CB$17&lt;Udfyldningsark!$P47,"",
IF(Udfyldningsark!$T47&lt;Udfyldningsark!$Q47-10,IF(CB$17&lt;Udfyldningsark!$T47,"g",""),
IF(Udfyldningsark!$T47&lt;Udfyldningsark!$Q47,     IF(CB$17&lt;Udfyldningsark!$Q47-10,"g",     IF(CB$17&lt;Udfyldningsark!$T47,"gu",        "")),
IF(CB$17&lt;Udfyldningsark!$Q47, IF(CB$17&lt;Udfyldningsark!$Q47-10,"g","gu"),
IF(CB$17&lt;Udfyldningsark!$T47,"r",""
))))))))</f>
        <v/>
      </c>
      <c r="CC30" s="226" t="str">
        <f>IF(Udfyldningsark!$T47="","",
IF(CC$17=Udfyldningsark!$Q47,"s",
IF(CC$17=Udfyldningsark!$T47,"b",
IF(CC$17&lt;Udfyldningsark!$P47,"",
IF(Udfyldningsark!$T47&lt;Udfyldningsark!$Q47-10,IF(CC$17&lt;Udfyldningsark!$T47,"g",""),
IF(Udfyldningsark!$T47&lt;Udfyldningsark!$Q47,     IF(CC$17&lt;Udfyldningsark!$Q47-10,"g",     IF(CC$17&lt;Udfyldningsark!$T47,"gu",        "")),
IF(CC$17&lt;Udfyldningsark!$Q47, IF(CC$17&lt;Udfyldningsark!$Q47-10,"g","gu"),
IF(CC$17&lt;Udfyldningsark!$T47,"r",""
))))))))</f>
        <v/>
      </c>
      <c r="CD30" s="226" t="str">
        <f>IF(Udfyldningsark!$T47="","",
IF(CD$17=Udfyldningsark!$Q47,"s",
IF(CD$17=Udfyldningsark!$T47,"b",
IF(CD$17&lt;Udfyldningsark!$P47,"",
IF(Udfyldningsark!$T47&lt;Udfyldningsark!$Q47-10,IF(CD$17&lt;Udfyldningsark!$T47,"g",""),
IF(Udfyldningsark!$T47&lt;Udfyldningsark!$Q47,     IF(CD$17&lt;Udfyldningsark!$Q47-10,"g",     IF(CD$17&lt;Udfyldningsark!$T47,"gu",        "")),
IF(CD$17&lt;Udfyldningsark!$Q47, IF(CD$17&lt;Udfyldningsark!$Q47-10,"g","gu"),
IF(CD$17&lt;Udfyldningsark!$T47,"r",""
))))))))</f>
        <v/>
      </c>
      <c r="CE30" s="226" t="str">
        <f>IF(Udfyldningsark!$T47="","",
IF(CE$17=Udfyldningsark!$Q47,"s",
IF(CE$17=Udfyldningsark!$T47,"b",
IF(CE$17&lt;Udfyldningsark!$P47,"",
IF(Udfyldningsark!$T47&lt;Udfyldningsark!$Q47-10,IF(CE$17&lt;Udfyldningsark!$T47,"g",""),
IF(Udfyldningsark!$T47&lt;Udfyldningsark!$Q47,     IF(CE$17&lt;Udfyldningsark!$Q47-10,"g",     IF(CE$17&lt;Udfyldningsark!$T47,"gu",        "")),
IF(CE$17&lt;Udfyldningsark!$Q47, IF(CE$17&lt;Udfyldningsark!$Q47-10,"g","gu"),
IF(CE$17&lt;Udfyldningsark!$T47,"r",""
))))))))</f>
        <v/>
      </c>
      <c r="CF30" s="226" t="str">
        <f>IF(Udfyldningsark!$T47="","",
IF(CF$17=Udfyldningsark!$Q47,"s",
IF(CF$17=Udfyldningsark!$T47,"b",
IF(CF$17&lt;Udfyldningsark!$P47,"",
IF(Udfyldningsark!$T47&lt;Udfyldningsark!$Q47-10,IF(CF$17&lt;Udfyldningsark!$T47,"g",""),
IF(Udfyldningsark!$T47&lt;Udfyldningsark!$Q47,     IF(CF$17&lt;Udfyldningsark!$Q47-10,"g",     IF(CF$17&lt;Udfyldningsark!$T47,"gu",        "")),
IF(CF$17&lt;Udfyldningsark!$Q47, IF(CF$17&lt;Udfyldningsark!$Q47-10,"g","gu"),
IF(CF$17&lt;Udfyldningsark!$T47,"r",""
))))))))</f>
        <v/>
      </c>
      <c r="CG30" s="226" t="str">
        <f>IF(Udfyldningsark!$T47="","",
IF(CG$17=Udfyldningsark!$Q47,"s",
IF(CG$17=Udfyldningsark!$T47,"b",
IF(CG$17&lt;Udfyldningsark!$P47,"",
IF(Udfyldningsark!$T47&lt;Udfyldningsark!$Q47-10,IF(CG$17&lt;Udfyldningsark!$T47,"g",""),
IF(Udfyldningsark!$T47&lt;Udfyldningsark!$Q47,     IF(CG$17&lt;Udfyldningsark!$Q47-10,"g",     IF(CG$17&lt;Udfyldningsark!$T47,"gu",        "")),
IF(CG$17&lt;Udfyldningsark!$Q47, IF(CG$17&lt;Udfyldningsark!$Q47-10,"g","gu"),
IF(CG$17&lt;Udfyldningsark!$T47,"r",""
))))))))</f>
        <v/>
      </c>
      <c r="CH30" s="226" t="str">
        <f>IF(Udfyldningsark!$T47="","",
IF(CH$17=Udfyldningsark!$Q47,"s",
IF(CH$17=Udfyldningsark!$T47,"b",
IF(CH$17&lt;Udfyldningsark!$P47,"",
IF(Udfyldningsark!$T47&lt;Udfyldningsark!$Q47-10,IF(CH$17&lt;Udfyldningsark!$T47,"g",""),
IF(Udfyldningsark!$T47&lt;Udfyldningsark!$Q47,     IF(CH$17&lt;Udfyldningsark!$Q47-10,"g",     IF(CH$17&lt;Udfyldningsark!$T47,"gu",        "")),
IF(CH$17&lt;Udfyldningsark!$Q47, IF(CH$17&lt;Udfyldningsark!$Q47-10,"g","gu"),
IF(CH$17&lt;Udfyldningsark!$T47,"r",""
))))))))</f>
        <v/>
      </c>
      <c r="CI30" s="226" t="str">
        <f>IF(Udfyldningsark!$T47="","",
IF(CI$17=Udfyldningsark!$Q47,"s",
IF(CI$17=Udfyldningsark!$T47,"b",
IF(CI$17&lt;Udfyldningsark!$P47,"",
IF(Udfyldningsark!$T47&lt;Udfyldningsark!$Q47-10,IF(CI$17&lt;Udfyldningsark!$T47,"g",""),
IF(Udfyldningsark!$T47&lt;Udfyldningsark!$Q47,     IF(CI$17&lt;Udfyldningsark!$Q47-10,"g",     IF(CI$17&lt;Udfyldningsark!$T47,"gu",        "")),
IF(CI$17&lt;Udfyldningsark!$Q47, IF(CI$17&lt;Udfyldningsark!$Q47-10,"g","gu"),
IF(CI$17&lt;Udfyldningsark!$T47,"r",""
))))))))</f>
        <v/>
      </c>
      <c r="CJ30" s="226" t="str">
        <f>IF(Udfyldningsark!$T47="","",
IF(CJ$17=Udfyldningsark!$Q47,"s",
IF(CJ$17=Udfyldningsark!$T47,"b",
IF(CJ$17&lt;Udfyldningsark!$P47,"",
IF(Udfyldningsark!$T47&lt;Udfyldningsark!$Q47-10,IF(CJ$17&lt;Udfyldningsark!$T47,"g",""),
IF(Udfyldningsark!$T47&lt;Udfyldningsark!$Q47,     IF(CJ$17&lt;Udfyldningsark!$Q47-10,"g",     IF(CJ$17&lt;Udfyldningsark!$T47,"gu",        "")),
IF(CJ$17&lt;Udfyldningsark!$Q47, IF(CJ$17&lt;Udfyldningsark!$Q47-10,"g","gu"),
IF(CJ$17&lt;Udfyldningsark!$T47,"r",""
))))))))</f>
        <v/>
      </c>
      <c r="CK30" s="226" t="str">
        <f>IF(Udfyldningsark!$T47="","",
IF(CK$17=Udfyldningsark!$Q47,"s",
IF(CK$17=Udfyldningsark!$T47,"b",
IF(CK$17&lt;Udfyldningsark!$P47,"",
IF(Udfyldningsark!$T47&lt;Udfyldningsark!$Q47-10,IF(CK$17&lt;Udfyldningsark!$T47,"g",""),
IF(Udfyldningsark!$T47&lt;Udfyldningsark!$Q47,     IF(CK$17&lt;Udfyldningsark!$Q47-10,"g",     IF(CK$17&lt;Udfyldningsark!$T47,"gu",        "")),
IF(CK$17&lt;Udfyldningsark!$Q47, IF(CK$17&lt;Udfyldningsark!$Q47-10,"g","gu"),
IF(CK$17&lt;Udfyldningsark!$T47,"r",""
))))))))</f>
        <v/>
      </c>
      <c r="CL30" s="226" t="str">
        <f>IF(Udfyldningsark!$T47="","",
IF(CL$17=Udfyldningsark!$Q47,"s",
IF(CL$17=Udfyldningsark!$T47,"b",
IF(CL$17&lt;Udfyldningsark!$P47,"",
IF(Udfyldningsark!$T47&lt;Udfyldningsark!$Q47-10,IF(CL$17&lt;Udfyldningsark!$T47,"g",""),
IF(Udfyldningsark!$T47&lt;Udfyldningsark!$Q47,     IF(CL$17&lt;Udfyldningsark!$Q47-10,"g",     IF(CL$17&lt;Udfyldningsark!$T47,"gu",        "")),
IF(CL$17&lt;Udfyldningsark!$Q47, IF(CL$17&lt;Udfyldningsark!$Q47-10,"g","gu"),
IF(CL$17&lt;Udfyldningsark!$T47,"r",""
))))))))</f>
        <v/>
      </c>
      <c r="CM30" s="226" t="str">
        <f>IF(Udfyldningsark!$T47="","",
IF(CM$17=Udfyldningsark!$Q47,"s",
IF(CM$17=Udfyldningsark!$T47,"b",
IF(CM$17&lt;Udfyldningsark!$P47,"",
IF(Udfyldningsark!$T47&lt;Udfyldningsark!$Q47-10,IF(CM$17&lt;Udfyldningsark!$T47,"g",""),
IF(Udfyldningsark!$T47&lt;Udfyldningsark!$Q47,     IF(CM$17&lt;Udfyldningsark!$Q47-10,"g",     IF(CM$17&lt;Udfyldningsark!$T47,"gu",        "")),
IF(CM$17&lt;Udfyldningsark!$Q47, IF(CM$17&lt;Udfyldningsark!$Q47-10,"g","gu"),
IF(CM$17&lt;Udfyldningsark!$T47,"r",""
))))))))</f>
        <v/>
      </c>
      <c r="CN30" s="226" t="str">
        <f>IF(Udfyldningsark!$T47="","",
IF(CN$17=Udfyldningsark!$Q47,"s",
IF(CN$17=Udfyldningsark!$T47,"b",
IF(CN$17&lt;Udfyldningsark!$P47,"",
IF(Udfyldningsark!$T47&lt;Udfyldningsark!$Q47-10,IF(CN$17&lt;Udfyldningsark!$T47,"g",""),
IF(Udfyldningsark!$T47&lt;Udfyldningsark!$Q47,     IF(CN$17&lt;Udfyldningsark!$Q47-10,"g",     IF(CN$17&lt;Udfyldningsark!$T47,"gu",        "")),
IF(CN$17&lt;Udfyldningsark!$Q47, IF(CN$17&lt;Udfyldningsark!$Q47-10,"g","gu"),
IF(CN$17&lt;Udfyldningsark!$T47,"r",""
))))))))</f>
        <v/>
      </c>
      <c r="CO30" s="226" t="str">
        <f>IF(Udfyldningsark!$T47="","",
IF(CO$17=Udfyldningsark!$Q47,"s",
IF(CO$17=Udfyldningsark!$T47,"b",
IF(CO$17&lt;Udfyldningsark!$P47,"",
IF(Udfyldningsark!$T47&lt;Udfyldningsark!$Q47-10,IF(CO$17&lt;Udfyldningsark!$T47,"g",""),
IF(Udfyldningsark!$T47&lt;Udfyldningsark!$Q47,     IF(CO$17&lt;Udfyldningsark!$Q47-10,"g",     IF(CO$17&lt;Udfyldningsark!$T47,"gu",        "")),
IF(CO$17&lt;Udfyldningsark!$Q47, IF(CO$17&lt;Udfyldningsark!$Q47-10,"g","gu"),
IF(CO$17&lt;Udfyldningsark!$T47,"r",""
))))))))</f>
        <v/>
      </c>
      <c r="CP30" s="226" t="str">
        <f>IF(Udfyldningsark!$T47="","",
IF(CP$17=Udfyldningsark!$Q47,"s",
IF(CP$17=Udfyldningsark!$T47,"b",
IF(CP$17&lt;Udfyldningsark!$P47,"",
IF(Udfyldningsark!$T47&lt;Udfyldningsark!$Q47-10,IF(CP$17&lt;Udfyldningsark!$T47,"g",""),
IF(Udfyldningsark!$T47&lt;Udfyldningsark!$Q47,     IF(CP$17&lt;Udfyldningsark!$Q47-10,"g",     IF(CP$17&lt;Udfyldningsark!$T47,"gu",        "")),
IF(CP$17&lt;Udfyldningsark!$Q47, IF(CP$17&lt;Udfyldningsark!$Q47-10,"g","gu"),
IF(CP$17&lt;Udfyldningsark!$T47,"r",""
))))))))</f>
        <v/>
      </c>
      <c r="CQ30" s="226" t="str">
        <f>IF(Udfyldningsark!$T47="","",
IF(CQ$17=Udfyldningsark!$Q47,"s",
IF(CQ$17=Udfyldningsark!$T47,"b",
IF(CQ$17&lt;Udfyldningsark!$P47,"",
IF(Udfyldningsark!$T47&lt;Udfyldningsark!$Q47-10,IF(CQ$17&lt;Udfyldningsark!$T47,"g",""),
IF(Udfyldningsark!$T47&lt;Udfyldningsark!$Q47,     IF(CQ$17&lt;Udfyldningsark!$Q47-10,"g",     IF(CQ$17&lt;Udfyldningsark!$T47,"gu",        "")),
IF(CQ$17&lt;Udfyldningsark!$Q47, IF(CQ$17&lt;Udfyldningsark!$Q47-10,"g","gu"),
IF(CQ$17&lt;Udfyldningsark!$T47,"r",""
))))))))</f>
        <v/>
      </c>
      <c r="CR30" s="226" t="str">
        <f>IF(Udfyldningsark!$T47="","",
IF(CR$17=Udfyldningsark!$Q47,"s",
IF(CR$17=Udfyldningsark!$T47,"b",
IF(CR$17&lt;Udfyldningsark!$P47,"",
IF(Udfyldningsark!$T47&lt;Udfyldningsark!$Q47-10,IF(CR$17&lt;Udfyldningsark!$T47,"g",""),
IF(Udfyldningsark!$T47&lt;Udfyldningsark!$Q47,     IF(CR$17&lt;Udfyldningsark!$Q47-10,"g",     IF(CR$17&lt;Udfyldningsark!$T47,"gu",        "")),
IF(CR$17&lt;Udfyldningsark!$Q47, IF(CR$17&lt;Udfyldningsark!$Q47-10,"g","gu"),
IF(CR$17&lt;Udfyldningsark!$T47,"r",""
))))))))</f>
        <v/>
      </c>
      <c r="CS30" s="226" t="str">
        <f>IF(Udfyldningsark!$T47="","",
IF(CS$17=Udfyldningsark!$Q47,"s",
IF(CS$17=Udfyldningsark!$T47,"b",
IF(CS$17&lt;Udfyldningsark!$P47,"",
IF(Udfyldningsark!$T47&lt;Udfyldningsark!$Q47-10,IF(CS$17&lt;Udfyldningsark!$T47,"g",""),
IF(Udfyldningsark!$T47&lt;Udfyldningsark!$Q47,     IF(CS$17&lt;Udfyldningsark!$Q47-10,"g",     IF(CS$17&lt;Udfyldningsark!$T47,"gu",        "")),
IF(CS$17&lt;Udfyldningsark!$Q47, IF(CS$17&lt;Udfyldningsark!$Q47-10,"g","gu"),
IF(CS$17&lt;Udfyldningsark!$T47,"r",""
))))))))</f>
        <v/>
      </c>
      <c r="CT30" s="226" t="str">
        <f>IF(Udfyldningsark!$T47="","",
IF(CT$17=Udfyldningsark!$Q47,"s",
IF(CT$17=Udfyldningsark!$T47,"b",
IF(CT$17&lt;Udfyldningsark!$P47,"",
IF(Udfyldningsark!$T47&lt;Udfyldningsark!$Q47-10,IF(CT$17&lt;Udfyldningsark!$T47,"g",""),
IF(Udfyldningsark!$T47&lt;Udfyldningsark!$Q47,     IF(CT$17&lt;Udfyldningsark!$Q47-10,"g",     IF(CT$17&lt;Udfyldningsark!$T47,"gu",        "")),
IF(CT$17&lt;Udfyldningsark!$Q47, IF(CT$17&lt;Udfyldningsark!$Q47-10,"g","gu"),
IF(CT$17&lt;Udfyldningsark!$T47,"r",""
))))))))</f>
        <v/>
      </c>
      <c r="CU30" s="226" t="str">
        <f>IF(Udfyldningsark!$T47="","",
IF(CU$17=Udfyldningsark!$Q47,"s",
IF(CU$17=Udfyldningsark!$T47,"b",
IF(CU$17&lt;Udfyldningsark!$P47,"",
IF(Udfyldningsark!$T47&lt;Udfyldningsark!$Q47-10,IF(CU$17&lt;Udfyldningsark!$T47,"g",""),
IF(Udfyldningsark!$T47&lt;Udfyldningsark!$Q47,     IF(CU$17&lt;Udfyldningsark!$Q47-10,"g",     IF(CU$17&lt;Udfyldningsark!$T47,"gu",        "")),
IF(CU$17&lt;Udfyldningsark!$Q47, IF(CU$17&lt;Udfyldningsark!$Q47-10,"g","gu"),
IF(CU$17&lt;Udfyldningsark!$T47,"r",""
))))))))</f>
        <v/>
      </c>
      <c r="CV30" s="226" t="str">
        <f>IF(Udfyldningsark!$T47="","",
IF(CV$17=Udfyldningsark!$Q47,"s",
IF(CV$17=Udfyldningsark!$T47,"b",
IF(CV$17&lt;Udfyldningsark!$P47,"",
IF(Udfyldningsark!$T47&lt;Udfyldningsark!$Q47-10,IF(CV$17&lt;Udfyldningsark!$T47,"g",""),
IF(Udfyldningsark!$T47&lt;Udfyldningsark!$Q47,     IF(CV$17&lt;Udfyldningsark!$Q47-10,"g",     IF(CV$17&lt;Udfyldningsark!$T47,"gu",        "")),
IF(CV$17&lt;Udfyldningsark!$Q47, IF(CV$17&lt;Udfyldningsark!$Q47-10,"g","gu"),
IF(CV$17&lt;Udfyldningsark!$T47,"r",""
))))))))</f>
        <v/>
      </c>
      <c r="CW30" s="226" t="str">
        <f>IF(Udfyldningsark!$T47="","",
IF(CW$17=Udfyldningsark!$Q47,"s",
IF(CW$17=Udfyldningsark!$T47,"b",
IF(CW$17&lt;Udfyldningsark!$P47,"",
IF(Udfyldningsark!$T47&lt;Udfyldningsark!$Q47-10,IF(CW$17&lt;Udfyldningsark!$T47,"g",""),
IF(Udfyldningsark!$T47&lt;Udfyldningsark!$Q47,     IF(CW$17&lt;Udfyldningsark!$Q47-10,"g",     IF(CW$17&lt;Udfyldningsark!$T47,"gu",        "")),
IF(CW$17&lt;Udfyldningsark!$Q47, IF(CW$17&lt;Udfyldningsark!$Q47-10,"g","gu"),
IF(CW$17&lt;Udfyldningsark!$T47,"r",""
))))))))</f>
        <v/>
      </c>
      <c r="CX30" s="226" t="str">
        <f>IF(Udfyldningsark!$T47="","",
IF(CX$17=Udfyldningsark!$Q47,"s",
IF(CX$17=Udfyldningsark!$T47,"b",
IF(CX$17&lt;Udfyldningsark!$P47,"",
IF(Udfyldningsark!$T47&lt;Udfyldningsark!$Q47-10,IF(CX$17&lt;Udfyldningsark!$T47,"g",""),
IF(Udfyldningsark!$T47&lt;Udfyldningsark!$Q47,     IF(CX$17&lt;Udfyldningsark!$Q47-10,"g",     IF(CX$17&lt;Udfyldningsark!$T47,"gu",        "")),
IF(CX$17&lt;Udfyldningsark!$Q47, IF(CX$17&lt;Udfyldningsark!$Q47-10,"g","gu"),
IF(CX$17&lt;Udfyldningsark!$T47,"r",""
))))))))</f>
        <v/>
      </c>
      <c r="CY30" s="226" t="str">
        <f>IF(Udfyldningsark!$T47="","",
IF(CY$17=Udfyldningsark!$Q47,"s",
IF(CY$17=Udfyldningsark!$T47,"b",
IF(CY$17&lt;Udfyldningsark!$P47,"",
IF(Udfyldningsark!$T47&lt;Udfyldningsark!$Q47-10,IF(CY$17&lt;Udfyldningsark!$T47,"g",""),
IF(Udfyldningsark!$T47&lt;Udfyldningsark!$Q47,     IF(CY$17&lt;Udfyldningsark!$Q47-10,"g",     IF(CY$17&lt;Udfyldningsark!$T47,"gu",        "")),
IF(CY$17&lt;Udfyldningsark!$Q47, IF(CY$17&lt;Udfyldningsark!$Q47-10,"g","gu"),
IF(CY$17&lt;Udfyldningsark!$T47,"r",""
))))))))</f>
        <v/>
      </c>
      <c r="CZ30" s="226" t="str">
        <f>IF(Udfyldningsark!$T47="","",
IF(CZ$17=Udfyldningsark!$Q47,"s",
IF(CZ$17=Udfyldningsark!$T47,"b",
IF(CZ$17&lt;Udfyldningsark!$P47,"",
IF(Udfyldningsark!$T47&lt;Udfyldningsark!$Q47-10,IF(CZ$17&lt;Udfyldningsark!$T47,"g",""),
IF(Udfyldningsark!$T47&lt;Udfyldningsark!$Q47,     IF(CZ$17&lt;Udfyldningsark!$Q47-10,"g",     IF(CZ$17&lt;Udfyldningsark!$T47,"gu",        "")),
IF(CZ$17&lt;Udfyldningsark!$Q47, IF(CZ$17&lt;Udfyldningsark!$Q47-10,"g","gu"),
IF(CZ$17&lt;Udfyldningsark!$T47,"r",""
))))))))</f>
        <v/>
      </c>
      <c r="DA30" s="226" t="str">
        <f>IF(Udfyldningsark!$T47="","",
IF(DA$17=Udfyldningsark!$Q47,"s",
IF(DA$17=Udfyldningsark!$T47,"b",
IF(DA$17&lt;Udfyldningsark!$P47,"",
IF(Udfyldningsark!$T47&lt;Udfyldningsark!$Q47-10,IF(DA$17&lt;Udfyldningsark!$T47,"g",""),
IF(Udfyldningsark!$T47&lt;Udfyldningsark!$Q47,     IF(DA$17&lt;Udfyldningsark!$Q47-10,"g",     IF(DA$17&lt;Udfyldningsark!$T47,"gu",        "")),
IF(DA$17&lt;Udfyldningsark!$Q47, IF(DA$17&lt;Udfyldningsark!$Q47-10,"g","gu"),
IF(DA$17&lt;Udfyldningsark!$T47,"r",""
))))))))</f>
        <v/>
      </c>
      <c r="DB30" s="226" t="str">
        <f>IF(Udfyldningsark!$T47="","",
IF(DB$17=Udfyldningsark!$Q47,"s",
IF(DB$17=Udfyldningsark!$T47,"b",
IF(DB$17&lt;Udfyldningsark!$P47,"",
IF(Udfyldningsark!$T47&lt;Udfyldningsark!$Q47-10,IF(DB$17&lt;Udfyldningsark!$T47,"g",""),
IF(Udfyldningsark!$T47&lt;Udfyldningsark!$Q47,     IF(DB$17&lt;Udfyldningsark!$Q47-10,"g",     IF(DB$17&lt;Udfyldningsark!$T47,"gu",        "")),
IF(DB$17&lt;Udfyldningsark!$Q47, IF(DB$17&lt;Udfyldningsark!$Q47-10,"g","gu"),
IF(DB$17&lt;Udfyldningsark!$T47,"r",""
))))))))</f>
        <v/>
      </c>
      <c r="DC30" s="226" t="str">
        <f>IF(Udfyldningsark!$T47="","",
IF(DC$17=Udfyldningsark!$Q47,"s",
IF(DC$17=Udfyldningsark!$T47,"b",
IF(DC$17&lt;Udfyldningsark!$P47,"",
IF(Udfyldningsark!$T47&lt;Udfyldningsark!$Q47-10,IF(DC$17&lt;Udfyldningsark!$T47,"g",""),
IF(Udfyldningsark!$T47&lt;Udfyldningsark!$Q47,     IF(DC$17&lt;Udfyldningsark!$Q47-10,"g",     IF(DC$17&lt;Udfyldningsark!$T47,"gu",        "")),
IF(DC$17&lt;Udfyldningsark!$Q47, IF(DC$17&lt;Udfyldningsark!$Q47-10,"g","gu"),
IF(DC$17&lt;Udfyldningsark!$T47,"r",""
))))))))</f>
        <v/>
      </c>
      <c r="DD30" s="226" t="str">
        <f>IF(Udfyldningsark!$T47="","",
IF(DD$17=Udfyldningsark!$Q47,"s",
IF(DD$17=Udfyldningsark!$T47,"b",
IF(DD$17&lt;Udfyldningsark!$P47,"",
IF(Udfyldningsark!$T47&lt;Udfyldningsark!$Q47-10,IF(DD$17&lt;Udfyldningsark!$T47,"g",""),
IF(Udfyldningsark!$T47&lt;Udfyldningsark!$Q47,     IF(DD$17&lt;Udfyldningsark!$Q47-10,"g",     IF(DD$17&lt;Udfyldningsark!$T47,"gu",        "")),
IF(DD$17&lt;Udfyldningsark!$Q47, IF(DD$17&lt;Udfyldningsark!$Q47-10,"g","gu"),
IF(DD$17&lt;Udfyldningsark!$T47,"r",""
))))))))</f>
        <v/>
      </c>
      <c r="DE30" s="226" t="str">
        <f>IF(Udfyldningsark!$T47="","",
IF(DE$17=Udfyldningsark!$Q47,"s",
IF(DE$17=Udfyldningsark!$T47,"b",
IF(DE$17&lt;Udfyldningsark!$P47,"",
IF(Udfyldningsark!$T47&lt;Udfyldningsark!$Q47-10,IF(DE$17&lt;Udfyldningsark!$T47,"g",""),
IF(Udfyldningsark!$T47&lt;Udfyldningsark!$Q47,     IF(DE$17&lt;Udfyldningsark!$Q47-10,"g",     IF(DE$17&lt;Udfyldningsark!$T47,"gu",        "")),
IF(DE$17&lt;Udfyldningsark!$Q47, IF(DE$17&lt;Udfyldningsark!$Q47-10,"g","gu"),
IF(DE$17&lt;Udfyldningsark!$T47,"r",""
))))))))</f>
        <v/>
      </c>
      <c r="DF30" s="226" t="str">
        <f>IF(Udfyldningsark!$T47="","",
IF(DF$17=Udfyldningsark!$Q47,"s",
IF(DF$17=Udfyldningsark!$T47,"b",
IF(DF$17&lt;Udfyldningsark!$P47,"",
IF(Udfyldningsark!$T47&lt;Udfyldningsark!$Q47-10,IF(DF$17&lt;Udfyldningsark!$T47,"g",""),
IF(Udfyldningsark!$T47&lt;Udfyldningsark!$Q47,     IF(DF$17&lt;Udfyldningsark!$Q47-10,"g",     IF(DF$17&lt;Udfyldningsark!$T47,"gu",        "")),
IF(DF$17&lt;Udfyldningsark!$Q47, IF(DF$17&lt;Udfyldningsark!$Q47-10,"g","gu"),
IF(DF$17&lt;Udfyldningsark!$T47,"r",""
))))))))</f>
        <v/>
      </c>
      <c r="DG30" s="226" t="str">
        <f>IF(Udfyldningsark!$T47="","",
IF(DG$17=Udfyldningsark!$Q47,"s",
IF(DG$17=Udfyldningsark!$T47,"b",
IF(DG$17&lt;Udfyldningsark!$P47,"",
IF(Udfyldningsark!$T47&lt;Udfyldningsark!$Q47-10,IF(DG$17&lt;Udfyldningsark!$T47,"g",""),
IF(Udfyldningsark!$T47&lt;Udfyldningsark!$Q47,     IF(DG$17&lt;Udfyldningsark!$Q47-10,"g",     IF(DG$17&lt;Udfyldningsark!$T47,"gu",        "")),
IF(DG$17&lt;Udfyldningsark!$Q47, IF(DG$17&lt;Udfyldningsark!$Q47-10,"g","gu"),
IF(DG$17&lt;Udfyldningsark!$T47,"r",""
))))))))</f>
        <v/>
      </c>
      <c r="DH30" s="226" t="str">
        <f>IF(Udfyldningsark!$T47="","",
IF(DH$17=Udfyldningsark!$Q47,"s",
IF(DH$17=Udfyldningsark!$T47,"b",
IF(DH$17&lt;Udfyldningsark!$P47,"",
IF(Udfyldningsark!$T47&lt;Udfyldningsark!$Q47-10,IF(DH$17&lt;Udfyldningsark!$T47,"g",""),
IF(Udfyldningsark!$T47&lt;Udfyldningsark!$Q47,     IF(DH$17&lt;Udfyldningsark!$Q47-10,"g",     IF(DH$17&lt;Udfyldningsark!$T47,"gu",        "")),
IF(DH$17&lt;Udfyldningsark!$Q47, IF(DH$17&lt;Udfyldningsark!$Q47-10,"g","gu"),
IF(DH$17&lt;Udfyldningsark!$T47,"r",""
))))))))</f>
        <v/>
      </c>
      <c r="DI30" s="226" t="str">
        <f>IF(Udfyldningsark!$T47="","",
IF(DI$17=Udfyldningsark!$Q47,"s",
IF(DI$17=Udfyldningsark!$T47,"b",
IF(DI$17&lt;Udfyldningsark!$P47,"",
IF(Udfyldningsark!$T47&lt;Udfyldningsark!$Q47-10,IF(DI$17&lt;Udfyldningsark!$T47,"g",""),
IF(Udfyldningsark!$T47&lt;Udfyldningsark!$Q47,     IF(DI$17&lt;Udfyldningsark!$Q47-10,"g",     IF(DI$17&lt;Udfyldningsark!$T47,"gu",        "")),
IF(DI$17&lt;Udfyldningsark!$Q47, IF(DI$17&lt;Udfyldningsark!$Q47-10,"g","gu"),
IF(DI$17&lt;Udfyldningsark!$T47,"r",""
))))))))</f>
        <v/>
      </c>
      <c r="DJ30" s="226" t="str">
        <f>IF(Udfyldningsark!$T47="","",
IF(DJ$17=Udfyldningsark!$Q47,"s",
IF(DJ$17=Udfyldningsark!$T47,"b",
IF(DJ$17&lt;Udfyldningsark!$P47,"",
IF(Udfyldningsark!$T47&lt;Udfyldningsark!$Q47-10,IF(DJ$17&lt;Udfyldningsark!$T47,"g",""),
IF(Udfyldningsark!$T47&lt;Udfyldningsark!$Q47,     IF(DJ$17&lt;Udfyldningsark!$Q47-10,"g",     IF(DJ$17&lt;Udfyldningsark!$T47,"gu",        "")),
IF(DJ$17&lt;Udfyldningsark!$Q47, IF(DJ$17&lt;Udfyldningsark!$Q47-10,"g","gu"),
IF(DJ$17&lt;Udfyldningsark!$T47,"r",""
))))))))</f>
        <v/>
      </c>
      <c r="DK30" s="226" t="str">
        <f>IF(Udfyldningsark!$T47="","",
IF(DK$17=Udfyldningsark!$Q47,"s",
IF(DK$17=Udfyldningsark!$T47,"b",
IF(DK$17&lt;Udfyldningsark!$P47,"",
IF(Udfyldningsark!$T47&lt;Udfyldningsark!$Q47-10,IF(DK$17&lt;Udfyldningsark!$T47,"g",""),
IF(Udfyldningsark!$T47&lt;Udfyldningsark!$Q47,     IF(DK$17&lt;Udfyldningsark!$Q47-10,"g",     IF(DK$17&lt;Udfyldningsark!$T47,"gu",        "")),
IF(DK$17&lt;Udfyldningsark!$Q47, IF(DK$17&lt;Udfyldningsark!$Q47-10,"g","gu"),
IF(DK$17&lt;Udfyldningsark!$T47,"r",""
))))))))</f>
        <v/>
      </c>
      <c r="DL30" s="13"/>
      <c r="DM30" s="13"/>
    </row>
    <row r="31" spans="1:117" s="2" customFormat="1" ht="8.4499999999999993" customHeight="1" x14ac:dyDescent="0.2">
      <c r="A31" s="29"/>
      <c r="B31" s="56" t="str">
        <f>IF(Udfyldningsark!C48=1,Udfyldningsark!E48,"")</f>
        <v/>
      </c>
      <c r="C31" s="405" t="str">
        <f>IF(Udfyldningsark!I48="","",IF(Udfyldningsark!I48&gt;=1,Udfyldningsark!I48))</f>
        <v/>
      </c>
      <c r="D31" s="406"/>
      <c r="E31" s="407"/>
      <c r="F31" s="48"/>
      <c r="G31" s="276" t="str">
        <f>IF(Udfyldningsark!L48="","",IF(Udfyldningsark!L48&gt;=1,Udfyldningsark!L48))</f>
        <v/>
      </c>
      <c r="H31" s="48"/>
      <c r="I31" s="87" t="str">
        <f>IF(Udfyldningsark!P48="","",IF(Udfyldningsark!P48&gt;=1,Udfyldningsark!P48))</f>
        <v/>
      </c>
      <c r="J31" s="49"/>
      <c r="K31" s="88" t="str">
        <f>IF(Udfyldningsark!G48="","",IF(Udfyldningsark!G48=Data!$T$7,Data!$U$7,IF(Udfyldningsark!G48=Data!$T$8,Data!$U$8,IF(Udfyldningsark!G48=Data!$T$9,Data!$U$9,IF(Udfyldningsark!G48=Data!$T$10,Data!$U$10,IF(Udfyldningsark!G48=Data!$T$11,Data!$U$11,IF(Udfyldningsark!G48=Data!$T$12,Data!$U$12,IF(Udfyldningsark!G48=Data!$T$13,Data!$U$13,IF(Udfyldningsark!G48=Data!$T$14,Data!$U$14,IF(Udfyldningsark!G48=Data!$T$15,Data!$U$15,IF(Udfyldningsark!G48=Data!$T$16,Data!$U$16,IF(Udfyldningsark!G48=Data!$T$17,Data!$U$17,IF(Udfyldningsark!G48=Data!$T$18,Data!$U$18,IF(Udfyldningsark!G48=Data!$T$19,Data!$U$19,IF(Udfyldningsark!G48=Data!$T$20,Data!$U$20,IF(Udfyldningsark!G48=Data!$T$21,Data!$U$21,IF(Udfyldningsark!G48=Data!$T$22,Data!$U$22,IF(Udfyldningsark!G48=Data!$T$23,Data!$U$23,IF(Udfyldningsark!G48=Data!$T$24,Data!$U$24,IF(Udfyldningsark!G48=Data!$T$25,Data!$U$25,IF(Udfyldningsark!G48=Data!$T$26,Data!$U$26,IF(Udfyldningsark!G48=Data!$T$27,Data!$U$27))))))))))))))))))))))</f>
        <v/>
      </c>
      <c r="L31" s="49"/>
      <c r="M31" s="89" t="str">
        <f>IF(Udfyldningsark!G48="","",IF(Udfyldningsark!G48=Data!$T$7,Data!$V$7,IF(Udfyldningsark!G48=Data!$T$8,Data!$V$8,IF(Udfyldningsark!G48=Data!$T$9,Data!$V$9,IF(Udfyldningsark!G48=Data!$T$10,Data!$V$10,IF(Udfyldningsark!G48=Data!$T$11,Data!$V$11,IF(Udfyldningsark!G48=Data!$T$12,Data!$V$12,IF(Udfyldningsark!G48=Data!$T$13,Data!$V$13,IF(Udfyldningsark!G48=Data!$T$14,Data!$V$14,IF(Udfyldningsark!G48=Data!$T$15,Data!$V$15,IF(Udfyldningsark!G48=Data!$T$16,Data!$V$16,IF(Udfyldningsark!G48=Data!$T$17,Data!$V$17,IF(Udfyldningsark!G48=Data!$T$18,Data!$V$18,IF(Udfyldningsark!G48=Data!$T$19,Data!$V$19,IF(Udfyldningsark!G48=Data!$T$20,Data!$V$20,IF(Udfyldningsark!G48=Data!$T$21,Data!$V$21,IF(Udfyldningsark!G48=Data!$T$22,Data!$V$22,IF(Udfyldningsark!G48=Data!$T$23,Data!$V$23,IF(Udfyldningsark!G48=Data!$T$24,Data!$V$24,IF(Udfyldningsark!G48=Data!$T$25,Data!$V$25,IF(Udfyldningsark!G48=Data!$T$26,Data!$V$26,IF(Udfyldningsark!G48=Data!$T$27,Data!$V$27,))))))))))))))))))))))</f>
        <v/>
      </c>
      <c r="N31" s="20"/>
      <c r="O31" s="226" t="str">
        <f>IF(Udfyldningsark!$T48="","",
IF(O$17=Udfyldningsark!$Q48,"s",
IF(O$17=Udfyldningsark!$T48,"b",
IF(O$17&lt;Udfyldningsark!$P48,"",
IF(Udfyldningsark!$T48&lt;Udfyldningsark!$Q48-10,IF(O$17&lt;Udfyldningsark!$T48,"g",""),
IF(Udfyldningsark!$T48&lt;Udfyldningsark!$Q48,     IF(O$17&lt;Udfyldningsark!$Q48-10,"g",     IF(O$17&lt;Udfyldningsark!$T48,"gu",        "")),
IF(O$17&lt;Udfyldningsark!$Q48, IF(O$17&lt;Udfyldningsark!$Q48-10,"g","gu"),
IF(O$17&lt;Udfyldningsark!$T48,"r",""
))))))))</f>
        <v/>
      </c>
      <c r="P31" s="226" t="str">
        <f>IF(Udfyldningsark!$T48="","",
IF(P$17=Udfyldningsark!$Q48,"s",
IF(P$17=Udfyldningsark!$T48,"b",
IF(P$17&lt;Udfyldningsark!$P48,"",
IF(Udfyldningsark!$T48&lt;Udfyldningsark!$Q48-10,IF(P$17&lt;Udfyldningsark!$T48,"g",""),
IF(Udfyldningsark!$T48&lt;Udfyldningsark!$Q48,     IF(P$17&lt;Udfyldningsark!$Q48-10,"g",     IF(P$17&lt;Udfyldningsark!$T48,"gu",        "")),
IF(P$17&lt;Udfyldningsark!$Q48, IF(P$17&lt;Udfyldningsark!$Q48-10,"g","gu"),
IF(P$17&lt;Udfyldningsark!$T48,"r",""
))))))))</f>
        <v/>
      </c>
      <c r="Q31" s="226" t="str">
        <f>IF(Udfyldningsark!$T48="","",
IF(Q$17=Udfyldningsark!$Q48,"s",
IF(Q$17=Udfyldningsark!$T48,"b",
IF(Q$17&lt;Udfyldningsark!$P48,"",
IF(Udfyldningsark!$T48&lt;Udfyldningsark!$Q48-10,IF(Q$17&lt;Udfyldningsark!$T48,"g",""),
IF(Udfyldningsark!$T48&lt;Udfyldningsark!$Q48,     IF(Q$17&lt;Udfyldningsark!$Q48-10,"g",     IF(Q$17&lt;Udfyldningsark!$T48,"gu",        "")),
IF(Q$17&lt;Udfyldningsark!$Q48, IF(Q$17&lt;Udfyldningsark!$Q48-10,"g","gu"),
IF(Q$17&lt;Udfyldningsark!$T48,"r",""
))))))))</f>
        <v/>
      </c>
      <c r="R31" s="226" t="str">
        <f>IF(Udfyldningsark!$T48="","",
IF(R$17=Udfyldningsark!$Q48,"s",
IF(R$17=Udfyldningsark!$T48,"b",
IF(R$17&lt;Udfyldningsark!$P48,"",
IF(Udfyldningsark!$T48&lt;Udfyldningsark!$Q48-10,IF(R$17&lt;Udfyldningsark!$T48,"g",""),
IF(Udfyldningsark!$T48&lt;Udfyldningsark!$Q48,     IF(R$17&lt;Udfyldningsark!$Q48-10,"g",     IF(R$17&lt;Udfyldningsark!$T48,"gu",        "")),
IF(R$17&lt;Udfyldningsark!$Q48, IF(R$17&lt;Udfyldningsark!$Q48-10,"g","gu"),
IF(R$17&lt;Udfyldningsark!$T48,"r",""
))))))))</f>
        <v/>
      </c>
      <c r="S31" s="226" t="str">
        <f>IF(Udfyldningsark!$T48="","",
IF(S$17=Udfyldningsark!$Q48,"s",
IF(S$17=Udfyldningsark!$T48,"b",
IF(S$17&lt;Udfyldningsark!$P48,"",
IF(Udfyldningsark!$T48&lt;Udfyldningsark!$Q48-10,IF(S$17&lt;Udfyldningsark!$T48,"g",""),
IF(Udfyldningsark!$T48&lt;Udfyldningsark!$Q48,     IF(S$17&lt;Udfyldningsark!$Q48-10,"g",     IF(S$17&lt;Udfyldningsark!$T48,"gu",        "")),
IF(S$17&lt;Udfyldningsark!$Q48, IF(S$17&lt;Udfyldningsark!$Q48-10,"g","gu"),
IF(S$17&lt;Udfyldningsark!$T48,"r",""
))))))))</f>
        <v/>
      </c>
      <c r="T31" s="226" t="str">
        <f>IF(Udfyldningsark!$T48="","",
IF(T$17=Udfyldningsark!$Q48,"s",
IF(T$17=Udfyldningsark!$T48,"b",
IF(T$17&lt;Udfyldningsark!$P48,"",
IF(Udfyldningsark!$T48&lt;Udfyldningsark!$Q48-10,IF(T$17&lt;Udfyldningsark!$T48,"g",""),
IF(Udfyldningsark!$T48&lt;Udfyldningsark!$Q48,     IF(T$17&lt;Udfyldningsark!$Q48-10,"g",     IF(T$17&lt;Udfyldningsark!$T48,"gu",        "")),
IF(T$17&lt;Udfyldningsark!$Q48, IF(T$17&lt;Udfyldningsark!$Q48-10,"g","gu"),
IF(T$17&lt;Udfyldningsark!$T48,"r",""
))))))))</f>
        <v/>
      </c>
      <c r="U31" s="226" t="str">
        <f>IF(Udfyldningsark!$T48="","",
IF(U$17=Udfyldningsark!$Q48,"s",
IF(U$17=Udfyldningsark!$T48,"b",
IF(U$17&lt;Udfyldningsark!$P48,"",
IF(Udfyldningsark!$T48&lt;Udfyldningsark!$Q48-10,IF(U$17&lt;Udfyldningsark!$T48,"g",""),
IF(Udfyldningsark!$T48&lt;Udfyldningsark!$Q48,     IF(U$17&lt;Udfyldningsark!$Q48-10,"g",     IF(U$17&lt;Udfyldningsark!$T48,"gu",        "")),
IF(U$17&lt;Udfyldningsark!$Q48, IF(U$17&lt;Udfyldningsark!$Q48-10,"g","gu"),
IF(U$17&lt;Udfyldningsark!$T48,"r",""
))))))))</f>
        <v/>
      </c>
      <c r="V31" s="226" t="str">
        <f>IF(Udfyldningsark!$T48="","",
IF(V$17=Udfyldningsark!$Q48,"s",
IF(V$17=Udfyldningsark!$T48,"b",
IF(V$17&lt;Udfyldningsark!$P48,"",
IF(Udfyldningsark!$T48&lt;Udfyldningsark!$Q48-10,IF(V$17&lt;Udfyldningsark!$T48,"g",""),
IF(Udfyldningsark!$T48&lt;Udfyldningsark!$Q48,     IF(V$17&lt;Udfyldningsark!$Q48-10,"g",     IF(V$17&lt;Udfyldningsark!$T48,"gu",        "")),
IF(V$17&lt;Udfyldningsark!$Q48, IF(V$17&lt;Udfyldningsark!$Q48-10,"g","gu"),
IF(V$17&lt;Udfyldningsark!$T48,"r",""
))))))))</f>
        <v/>
      </c>
      <c r="W31" s="226" t="str">
        <f>IF(Udfyldningsark!$T48="","",
IF(W$17=Udfyldningsark!$Q48,"s",
IF(W$17=Udfyldningsark!$T48,"b",
IF(W$17&lt;Udfyldningsark!$P48,"",
IF(Udfyldningsark!$T48&lt;Udfyldningsark!$Q48-10,IF(W$17&lt;Udfyldningsark!$T48,"g",""),
IF(Udfyldningsark!$T48&lt;Udfyldningsark!$Q48,     IF(W$17&lt;Udfyldningsark!$Q48-10,"g",     IF(W$17&lt;Udfyldningsark!$T48,"gu",        "")),
IF(W$17&lt;Udfyldningsark!$Q48, IF(W$17&lt;Udfyldningsark!$Q48-10,"g","gu"),
IF(W$17&lt;Udfyldningsark!$T48,"r",""
))))))))</f>
        <v/>
      </c>
      <c r="X31" s="226" t="str">
        <f>IF(Udfyldningsark!$T48="","",
IF(X$17=Udfyldningsark!$Q48,"s",
IF(X$17=Udfyldningsark!$T48,"b",
IF(X$17&lt;Udfyldningsark!$P48,"",
IF(Udfyldningsark!$T48&lt;Udfyldningsark!$Q48-10,IF(X$17&lt;Udfyldningsark!$T48,"g",""),
IF(Udfyldningsark!$T48&lt;Udfyldningsark!$Q48,     IF(X$17&lt;Udfyldningsark!$Q48-10,"g",     IF(X$17&lt;Udfyldningsark!$T48,"gu",        "")),
IF(X$17&lt;Udfyldningsark!$Q48, IF(X$17&lt;Udfyldningsark!$Q48-10,"g","gu"),
IF(X$17&lt;Udfyldningsark!$T48,"r",""
))))))))</f>
        <v/>
      </c>
      <c r="Y31" s="226" t="str">
        <f>IF(Udfyldningsark!$T48="","",
IF(Y$17=Udfyldningsark!$Q48,"s",
IF(Y$17=Udfyldningsark!$T48,"b",
IF(Y$17&lt;Udfyldningsark!$P48,"",
IF(Udfyldningsark!$T48&lt;Udfyldningsark!$Q48-10,IF(Y$17&lt;Udfyldningsark!$T48,"g",""),
IF(Udfyldningsark!$T48&lt;Udfyldningsark!$Q48,     IF(Y$17&lt;Udfyldningsark!$Q48-10,"g",     IF(Y$17&lt;Udfyldningsark!$T48,"gu",        "")),
IF(Y$17&lt;Udfyldningsark!$Q48, IF(Y$17&lt;Udfyldningsark!$Q48-10,"g","gu"),
IF(Y$17&lt;Udfyldningsark!$T48,"r",""
))))))))</f>
        <v/>
      </c>
      <c r="Z31" s="226" t="str">
        <f>IF(Udfyldningsark!$T48="","",
IF(Z$17=Udfyldningsark!$Q48,"s",
IF(Z$17=Udfyldningsark!$T48,"b",
IF(Z$17&lt;Udfyldningsark!$P48,"",
IF(Udfyldningsark!$T48&lt;Udfyldningsark!$Q48-10,IF(Z$17&lt;Udfyldningsark!$T48,"g",""),
IF(Udfyldningsark!$T48&lt;Udfyldningsark!$Q48,     IF(Z$17&lt;Udfyldningsark!$Q48-10,"g",     IF(Z$17&lt;Udfyldningsark!$T48,"gu",        "")),
IF(Z$17&lt;Udfyldningsark!$Q48, IF(Z$17&lt;Udfyldningsark!$Q48-10,"g","gu"),
IF(Z$17&lt;Udfyldningsark!$T48,"r",""
))))))))</f>
        <v/>
      </c>
      <c r="AA31" s="226" t="str">
        <f>IF(Udfyldningsark!$T48="","",
IF(AA$17=Udfyldningsark!$Q48,"s",
IF(AA$17=Udfyldningsark!$T48,"b",
IF(AA$17&lt;Udfyldningsark!$P48,"",
IF(Udfyldningsark!$T48&lt;Udfyldningsark!$Q48-10,IF(AA$17&lt;Udfyldningsark!$T48,"g",""),
IF(Udfyldningsark!$T48&lt;Udfyldningsark!$Q48,     IF(AA$17&lt;Udfyldningsark!$Q48-10,"g",     IF(AA$17&lt;Udfyldningsark!$T48,"gu",        "")),
IF(AA$17&lt;Udfyldningsark!$Q48, IF(AA$17&lt;Udfyldningsark!$Q48-10,"g","gu"),
IF(AA$17&lt;Udfyldningsark!$T48,"r",""
))))))))</f>
        <v/>
      </c>
      <c r="AB31" s="226" t="str">
        <f>IF(Udfyldningsark!$T48="","",
IF(AB$17=Udfyldningsark!$Q48,"s",
IF(AB$17=Udfyldningsark!$T48,"b",
IF(AB$17&lt;Udfyldningsark!$P48,"",
IF(Udfyldningsark!$T48&lt;Udfyldningsark!$Q48-10,IF(AB$17&lt;Udfyldningsark!$T48,"g",""),
IF(Udfyldningsark!$T48&lt;Udfyldningsark!$Q48,     IF(AB$17&lt;Udfyldningsark!$Q48-10,"g",     IF(AB$17&lt;Udfyldningsark!$T48,"gu",        "")),
IF(AB$17&lt;Udfyldningsark!$Q48, IF(AB$17&lt;Udfyldningsark!$Q48-10,"g","gu"),
IF(AB$17&lt;Udfyldningsark!$T48,"r",""
))))))))</f>
        <v/>
      </c>
      <c r="AC31" s="226" t="str">
        <f>IF(Udfyldningsark!$T48="","",
IF(AC$17=Udfyldningsark!$Q48,"s",
IF(AC$17=Udfyldningsark!$T48,"b",
IF(AC$17&lt;Udfyldningsark!$P48,"",
IF(Udfyldningsark!$T48&lt;Udfyldningsark!$Q48-10,IF(AC$17&lt;Udfyldningsark!$T48,"g",""),
IF(Udfyldningsark!$T48&lt;Udfyldningsark!$Q48,     IF(AC$17&lt;Udfyldningsark!$Q48-10,"g",     IF(AC$17&lt;Udfyldningsark!$T48,"gu",        "")),
IF(AC$17&lt;Udfyldningsark!$Q48, IF(AC$17&lt;Udfyldningsark!$Q48-10,"g","gu"),
IF(AC$17&lt;Udfyldningsark!$T48,"r",""
))))))))</f>
        <v/>
      </c>
      <c r="AD31" s="226" t="str">
        <f>IF(Udfyldningsark!$T48="","",
IF(AD$17=Udfyldningsark!$Q48,"s",
IF(AD$17=Udfyldningsark!$T48,"b",
IF(AD$17&lt;Udfyldningsark!$P48,"",
IF(Udfyldningsark!$T48&lt;Udfyldningsark!$Q48-10,IF(AD$17&lt;Udfyldningsark!$T48,"g",""),
IF(Udfyldningsark!$T48&lt;Udfyldningsark!$Q48,     IF(AD$17&lt;Udfyldningsark!$Q48-10,"g",     IF(AD$17&lt;Udfyldningsark!$T48,"gu",        "")),
IF(AD$17&lt;Udfyldningsark!$Q48, IF(AD$17&lt;Udfyldningsark!$Q48-10,"g","gu"),
IF(AD$17&lt;Udfyldningsark!$T48,"r",""
))))))))</f>
        <v/>
      </c>
      <c r="AE31" s="226" t="str">
        <f>IF(Udfyldningsark!$T48="","",
IF(AE$17=Udfyldningsark!$Q48,"s",
IF(AE$17=Udfyldningsark!$T48,"b",
IF(AE$17&lt;Udfyldningsark!$P48,"",
IF(Udfyldningsark!$T48&lt;Udfyldningsark!$Q48-10,IF(AE$17&lt;Udfyldningsark!$T48,"g",""),
IF(Udfyldningsark!$T48&lt;Udfyldningsark!$Q48,     IF(AE$17&lt;Udfyldningsark!$Q48-10,"g",     IF(AE$17&lt;Udfyldningsark!$T48,"gu",        "")),
IF(AE$17&lt;Udfyldningsark!$Q48, IF(AE$17&lt;Udfyldningsark!$Q48-10,"g","gu"),
IF(AE$17&lt;Udfyldningsark!$T48,"r",""
))))))))</f>
        <v/>
      </c>
      <c r="AF31" s="226" t="str">
        <f>IF(Udfyldningsark!$T48="","",
IF(AF$17=Udfyldningsark!$Q48,"s",
IF(AF$17=Udfyldningsark!$T48,"b",
IF(AF$17&lt;Udfyldningsark!$P48,"",
IF(Udfyldningsark!$T48&lt;Udfyldningsark!$Q48-10,IF(AF$17&lt;Udfyldningsark!$T48,"g",""),
IF(Udfyldningsark!$T48&lt;Udfyldningsark!$Q48,     IF(AF$17&lt;Udfyldningsark!$Q48-10,"g",     IF(AF$17&lt;Udfyldningsark!$T48,"gu",        "")),
IF(AF$17&lt;Udfyldningsark!$Q48, IF(AF$17&lt;Udfyldningsark!$Q48-10,"g","gu"),
IF(AF$17&lt;Udfyldningsark!$T48,"r",""
))))))))</f>
        <v/>
      </c>
      <c r="AG31" s="226" t="str">
        <f>IF(Udfyldningsark!$T48="","",
IF(AG$17=Udfyldningsark!$Q48,"s",
IF(AG$17=Udfyldningsark!$T48,"b",
IF(AG$17&lt;Udfyldningsark!$P48,"",
IF(Udfyldningsark!$T48&lt;Udfyldningsark!$Q48-10,IF(AG$17&lt;Udfyldningsark!$T48,"g",""),
IF(Udfyldningsark!$T48&lt;Udfyldningsark!$Q48,     IF(AG$17&lt;Udfyldningsark!$Q48-10,"g",     IF(AG$17&lt;Udfyldningsark!$T48,"gu",        "")),
IF(AG$17&lt;Udfyldningsark!$Q48, IF(AG$17&lt;Udfyldningsark!$Q48-10,"g","gu"),
IF(AG$17&lt;Udfyldningsark!$T48,"r",""
))))))))</f>
        <v/>
      </c>
      <c r="AH31" s="226" t="str">
        <f>IF(Udfyldningsark!$T48="","",
IF(AH$17=Udfyldningsark!$Q48,"s",
IF(AH$17=Udfyldningsark!$T48,"b",
IF(AH$17&lt;Udfyldningsark!$P48,"",
IF(Udfyldningsark!$T48&lt;Udfyldningsark!$Q48-10,IF(AH$17&lt;Udfyldningsark!$T48,"g",""),
IF(Udfyldningsark!$T48&lt;Udfyldningsark!$Q48,     IF(AH$17&lt;Udfyldningsark!$Q48-10,"g",     IF(AH$17&lt;Udfyldningsark!$T48,"gu",        "")),
IF(AH$17&lt;Udfyldningsark!$Q48, IF(AH$17&lt;Udfyldningsark!$Q48-10,"g","gu"),
IF(AH$17&lt;Udfyldningsark!$T48,"r",""
))))))))</f>
        <v/>
      </c>
      <c r="AI31" s="226" t="str">
        <f>IF(Udfyldningsark!$T48="","",
IF(AI$17=Udfyldningsark!$Q48,"s",
IF(AI$17=Udfyldningsark!$T48,"b",
IF(AI$17&lt;Udfyldningsark!$P48,"",
IF(Udfyldningsark!$T48&lt;Udfyldningsark!$Q48-10,IF(AI$17&lt;Udfyldningsark!$T48,"g",""),
IF(Udfyldningsark!$T48&lt;Udfyldningsark!$Q48,     IF(AI$17&lt;Udfyldningsark!$Q48-10,"g",     IF(AI$17&lt;Udfyldningsark!$T48,"gu",        "")),
IF(AI$17&lt;Udfyldningsark!$Q48, IF(AI$17&lt;Udfyldningsark!$Q48-10,"g","gu"),
IF(AI$17&lt;Udfyldningsark!$T48,"r",""
))))))))</f>
        <v/>
      </c>
      <c r="AJ31" s="226" t="str">
        <f>IF(Udfyldningsark!$T48="","",
IF(AJ$17=Udfyldningsark!$Q48,"s",
IF(AJ$17=Udfyldningsark!$T48,"b",
IF(AJ$17&lt;Udfyldningsark!$P48,"",
IF(Udfyldningsark!$T48&lt;Udfyldningsark!$Q48-10,IF(AJ$17&lt;Udfyldningsark!$T48,"g",""),
IF(Udfyldningsark!$T48&lt;Udfyldningsark!$Q48,     IF(AJ$17&lt;Udfyldningsark!$Q48-10,"g",     IF(AJ$17&lt;Udfyldningsark!$T48,"gu",        "")),
IF(AJ$17&lt;Udfyldningsark!$Q48, IF(AJ$17&lt;Udfyldningsark!$Q48-10,"g","gu"),
IF(AJ$17&lt;Udfyldningsark!$T48,"r",""
))))))))</f>
        <v/>
      </c>
      <c r="AK31" s="226" t="str">
        <f>IF(Udfyldningsark!$T48="","",
IF(AK$17=Udfyldningsark!$Q48,"s",
IF(AK$17=Udfyldningsark!$T48,"b",
IF(AK$17&lt;Udfyldningsark!$P48,"",
IF(Udfyldningsark!$T48&lt;Udfyldningsark!$Q48-10,IF(AK$17&lt;Udfyldningsark!$T48,"g",""),
IF(Udfyldningsark!$T48&lt;Udfyldningsark!$Q48,     IF(AK$17&lt;Udfyldningsark!$Q48-10,"g",     IF(AK$17&lt;Udfyldningsark!$T48,"gu",        "")),
IF(AK$17&lt;Udfyldningsark!$Q48, IF(AK$17&lt;Udfyldningsark!$Q48-10,"g","gu"),
IF(AK$17&lt;Udfyldningsark!$T48,"r",""
))))))))</f>
        <v/>
      </c>
      <c r="AL31" s="226" t="str">
        <f>IF(Udfyldningsark!$T48="","",
IF(AL$17=Udfyldningsark!$Q48,"s",
IF(AL$17=Udfyldningsark!$T48,"b",
IF(AL$17&lt;Udfyldningsark!$P48,"",
IF(Udfyldningsark!$T48&lt;Udfyldningsark!$Q48-10,IF(AL$17&lt;Udfyldningsark!$T48,"g",""),
IF(Udfyldningsark!$T48&lt;Udfyldningsark!$Q48,     IF(AL$17&lt;Udfyldningsark!$Q48-10,"g",     IF(AL$17&lt;Udfyldningsark!$T48,"gu",        "")),
IF(AL$17&lt;Udfyldningsark!$Q48, IF(AL$17&lt;Udfyldningsark!$Q48-10,"g","gu"),
IF(AL$17&lt;Udfyldningsark!$T48,"r",""
))))))))</f>
        <v/>
      </c>
      <c r="AM31" s="226" t="str">
        <f>IF(Udfyldningsark!$T48="","",
IF(AM$17=Udfyldningsark!$Q48,"s",
IF(AM$17=Udfyldningsark!$T48,"b",
IF(AM$17&lt;Udfyldningsark!$P48,"",
IF(Udfyldningsark!$T48&lt;Udfyldningsark!$Q48-10,IF(AM$17&lt;Udfyldningsark!$T48,"g",""),
IF(Udfyldningsark!$T48&lt;Udfyldningsark!$Q48,     IF(AM$17&lt;Udfyldningsark!$Q48-10,"g",     IF(AM$17&lt;Udfyldningsark!$T48,"gu",        "")),
IF(AM$17&lt;Udfyldningsark!$Q48, IF(AM$17&lt;Udfyldningsark!$Q48-10,"g","gu"),
IF(AM$17&lt;Udfyldningsark!$T48,"r",""
))))))))</f>
        <v/>
      </c>
      <c r="AN31" s="226" t="str">
        <f>IF(Udfyldningsark!$T48="","",
IF(AN$17=Udfyldningsark!$Q48,"s",
IF(AN$17=Udfyldningsark!$T48,"b",
IF(AN$17&lt;Udfyldningsark!$P48,"",
IF(Udfyldningsark!$T48&lt;Udfyldningsark!$Q48-10,IF(AN$17&lt;Udfyldningsark!$T48,"g",""),
IF(Udfyldningsark!$T48&lt;Udfyldningsark!$Q48,     IF(AN$17&lt;Udfyldningsark!$Q48-10,"g",     IF(AN$17&lt;Udfyldningsark!$T48,"gu",        "")),
IF(AN$17&lt;Udfyldningsark!$Q48, IF(AN$17&lt;Udfyldningsark!$Q48-10,"g","gu"),
IF(AN$17&lt;Udfyldningsark!$T48,"r",""
))))))))</f>
        <v/>
      </c>
      <c r="AO31" s="226" t="str">
        <f>IF(Udfyldningsark!$T48="","",
IF(AO$17=Udfyldningsark!$Q48,"s",
IF(AO$17=Udfyldningsark!$T48,"b",
IF(AO$17&lt;Udfyldningsark!$P48,"",
IF(Udfyldningsark!$T48&lt;Udfyldningsark!$Q48-10,IF(AO$17&lt;Udfyldningsark!$T48,"g",""),
IF(Udfyldningsark!$T48&lt;Udfyldningsark!$Q48,     IF(AO$17&lt;Udfyldningsark!$Q48-10,"g",     IF(AO$17&lt;Udfyldningsark!$T48,"gu",        "")),
IF(AO$17&lt;Udfyldningsark!$Q48, IF(AO$17&lt;Udfyldningsark!$Q48-10,"g","gu"),
IF(AO$17&lt;Udfyldningsark!$T48,"r",""
))))))))</f>
        <v/>
      </c>
      <c r="AP31" s="226" t="str">
        <f>IF(Udfyldningsark!$T48="","",
IF(AP$17=Udfyldningsark!$Q48,"s",
IF(AP$17=Udfyldningsark!$T48,"b",
IF(AP$17&lt;Udfyldningsark!$P48,"",
IF(Udfyldningsark!$T48&lt;Udfyldningsark!$Q48-10,IF(AP$17&lt;Udfyldningsark!$T48,"g",""),
IF(Udfyldningsark!$T48&lt;Udfyldningsark!$Q48,     IF(AP$17&lt;Udfyldningsark!$Q48-10,"g",     IF(AP$17&lt;Udfyldningsark!$T48,"gu",        "")),
IF(AP$17&lt;Udfyldningsark!$Q48, IF(AP$17&lt;Udfyldningsark!$Q48-10,"g","gu"),
IF(AP$17&lt;Udfyldningsark!$T48,"r",""
))))))))</f>
        <v/>
      </c>
      <c r="AQ31" s="226" t="str">
        <f>IF(Udfyldningsark!$T48="","",
IF(AQ$17=Udfyldningsark!$Q48,"s",
IF(AQ$17=Udfyldningsark!$T48,"b",
IF(AQ$17&lt;Udfyldningsark!$P48,"",
IF(Udfyldningsark!$T48&lt;Udfyldningsark!$Q48-10,IF(AQ$17&lt;Udfyldningsark!$T48,"g",""),
IF(Udfyldningsark!$T48&lt;Udfyldningsark!$Q48,     IF(AQ$17&lt;Udfyldningsark!$Q48-10,"g",     IF(AQ$17&lt;Udfyldningsark!$T48,"gu",        "")),
IF(AQ$17&lt;Udfyldningsark!$Q48, IF(AQ$17&lt;Udfyldningsark!$Q48-10,"g","gu"),
IF(AQ$17&lt;Udfyldningsark!$T48,"r",""
))))))))</f>
        <v/>
      </c>
      <c r="AR31" s="226" t="str">
        <f>IF(Udfyldningsark!$T48="","",
IF(AR$17=Udfyldningsark!$Q48,"s",
IF(AR$17=Udfyldningsark!$T48,"b",
IF(AR$17&lt;Udfyldningsark!$P48,"",
IF(Udfyldningsark!$T48&lt;Udfyldningsark!$Q48-10,IF(AR$17&lt;Udfyldningsark!$T48,"g",""),
IF(Udfyldningsark!$T48&lt;Udfyldningsark!$Q48,     IF(AR$17&lt;Udfyldningsark!$Q48-10,"g",     IF(AR$17&lt;Udfyldningsark!$T48,"gu",        "")),
IF(AR$17&lt;Udfyldningsark!$Q48, IF(AR$17&lt;Udfyldningsark!$Q48-10,"g","gu"),
IF(AR$17&lt;Udfyldningsark!$T48,"r",""
))))))))</f>
        <v/>
      </c>
      <c r="AS31" s="226" t="str">
        <f>IF(Udfyldningsark!$T48="","",
IF(AS$17=Udfyldningsark!$Q48,"s",
IF(AS$17=Udfyldningsark!$T48,"b",
IF(AS$17&lt;Udfyldningsark!$P48,"",
IF(Udfyldningsark!$T48&lt;Udfyldningsark!$Q48-10,IF(AS$17&lt;Udfyldningsark!$T48,"g",""),
IF(Udfyldningsark!$T48&lt;Udfyldningsark!$Q48,     IF(AS$17&lt;Udfyldningsark!$Q48-10,"g",     IF(AS$17&lt;Udfyldningsark!$T48,"gu",        "")),
IF(AS$17&lt;Udfyldningsark!$Q48, IF(AS$17&lt;Udfyldningsark!$Q48-10,"g","gu"),
IF(AS$17&lt;Udfyldningsark!$T48,"r",""
))))))))</f>
        <v/>
      </c>
      <c r="AT31" s="226" t="str">
        <f>IF(Udfyldningsark!$T48="","",
IF(AT$17=Udfyldningsark!$Q48,"s",
IF(AT$17=Udfyldningsark!$T48,"b",
IF(AT$17&lt;Udfyldningsark!$P48,"",
IF(Udfyldningsark!$T48&lt;Udfyldningsark!$Q48-10,IF(AT$17&lt;Udfyldningsark!$T48,"g",""),
IF(Udfyldningsark!$T48&lt;Udfyldningsark!$Q48,     IF(AT$17&lt;Udfyldningsark!$Q48-10,"g",     IF(AT$17&lt;Udfyldningsark!$T48,"gu",        "")),
IF(AT$17&lt;Udfyldningsark!$Q48, IF(AT$17&lt;Udfyldningsark!$Q48-10,"g","gu"),
IF(AT$17&lt;Udfyldningsark!$T48,"r",""
))))))))</f>
        <v/>
      </c>
      <c r="AU31" s="226" t="str">
        <f>IF(Udfyldningsark!$T48="","",
IF(AU$17=Udfyldningsark!$Q48,"s",
IF(AU$17=Udfyldningsark!$T48,"b",
IF(AU$17&lt;Udfyldningsark!$P48,"",
IF(Udfyldningsark!$T48&lt;Udfyldningsark!$Q48-10,IF(AU$17&lt;Udfyldningsark!$T48,"g",""),
IF(Udfyldningsark!$T48&lt;Udfyldningsark!$Q48,     IF(AU$17&lt;Udfyldningsark!$Q48-10,"g",     IF(AU$17&lt;Udfyldningsark!$T48,"gu",        "")),
IF(AU$17&lt;Udfyldningsark!$Q48, IF(AU$17&lt;Udfyldningsark!$Q48-10,"g","gu"),
IF(AU$17&lt;Udfyldningsark!$T48,"r",""
))))))))</f>
        <v/>
      </c>
      <c r="AV31" s="226" t="str">
        <f>IF(Udfyldningsark!$T48="","",
IF(AV$17=Udfyldningsark!$Q48,"s",
IF(AV$17=Udfyldningsark!$T48,"b",
IF(AV$17&lt;Udfyldningsark!$P48,"",
IF(Udfyldningsark!$T48&lt;Udfyldningsark!$Q48-10,IF(AV$17&lt;Udfyldningsark!$T48,"g",""),
IF(Udfyldningsark!$T48&lt;Udfyldningsark!$Q48,     IF(AV$17&lt;Udfyldningsark!$Q48-10,"g",     IF(AV$17&lt;Udfyldningsark!$T48,"gu",        "")),
IF(AV$17&lt;Udfyldningsark!$Q48, IF(AV$17&lt;Udfyldningsark!$Q48-10,"g","gu"),
IF(AV$17&lt;Udfyldningsark!$T48,"r",""
))))))))</f>
        <v/>
      </c>
      <c r="AW31" s="226" t="str">
        <f>IF(Udfyldningsark!$T48="","",
IF(AW$17=Udfyldningsark!$Q48,"s",
IF(AW$17=Udfyldningsark!$T48,"b",
IF(AW$17&lt;Udfyldningsark!$P48,"",
IF(Udfyldningsark!$T48&lt;Udfyldningsark!$Q48-10,IF(AW$17&lt;Udfyldningsark!$T48,"g",""),
IF(Udfyldningsark!$T48&lt;Udfyldningsark!$Q48,     IF(AW$17&lt;Udfyldningsark!$Q48-10,"g",     IF(AW$17&lt;Udfyldningsark!$T48,"gu",        "")),
IF(AW$17&lt;Udfyldningsark!$Q48, IF(AW$17&lt;Udfyldningsark!$Q48-10,"g","gu"),
IF(AW$17&lt;Udfyldningsark!$T48,"r",""
))))))))</f>
        <v/>
      </c>
      <c r="AX31" s="226" t="str">
        <f>IF(Udfyldningsark!$T48="","",
IF(AX$17=Udfyldningsark!$Q48,"s",
IF(AX$17=Udfyldningsark!$T48,"b",
IF(AX$17&lt;Udfyldningsark!$P48,"",
IF(Udfyldningsark!$T48&lt;Udfyldningsark!$Q48-10,IF(AX$17&lt;Udfyldningsark!$T48,"g",""),
IF(Udfyldningsark!$T48&lt;Udfyldningsark!$Q48,     IF(AX$17&lt;Udfyldningsark!$Q48-10,"g",     IF(AX$17&lt;Udfyldningsark!$T48,"gu",        "")),
IF(AX$17&lt;Udfyldningsark!$Q48, IF(AX$17&lt;Udfyldningsark!$Q48-10,"g","gu"),
IF(AX$17&lt;Udfyldningsark!$T48,"r",""
))))))))</f>
        <v/>
      </c>
      <c r="AY31" s="226" t="str">
        <f>IF(Udfyldningsark!$T48="","",
IF(AY$17=Udfyldningsark!$Q48,"s",
IF(AY$17=Udfyldningsark!$T48,"b",
IF(AY$17&lt;Udfyldningsark!$P48,"",
IF(Udfyldningsark!$T48&lt;Udfyldningsark!$Q48-10,IF(AY$17&lt;Udfyldningsark!$T48,"g",""),
IF(Udfyldningsark!$T48&lt;Udfyldningsark!$Q48,     IF(AY$17&lt;Udfyldningsark!$Q48-10,"g",     IF(AY$17&lt;Udfyldningsark!$T48,"gu",        "")),
IF(AY$17&lt;Udfyldningsark!$Q48, IF(AY$17&lt;Udfyldningsark!$Q48-10,"g","gu"),
IF(AY$17&lt;Udfyldningsark!$T48,"r",""
))))))))</f>
        <v/>
      </c>
      <c r="AZ31" s="226" t="str">
        <f>IF(Udfyldningsark!$T48="","",
IF(AZ$17=Udfyldningsark!$Q48,"s",
IF(AZ$17=Udfyldningsark!$T48,"b",
IF(AZ$17&lt;Udfyldningsark!$P48,"",
IF(Udfyldningsark!$T48&lt;Udfyldningsark!$Q48-10,IF(AZ$17&lt;Udfyldningsark!$T48,"g",""),
IF(Udfyldningsark!$T48&lt;Udfyldningsark!$Q48,     IF(AZ$17&lt;Udfyldningsark!$Q48-10,"g",     IF(AZ$17&lt;Udfyldningsark!$T48,"gu",        "")),
IF(AZ$17&lt;Udfyldningsark!$Q48, IF(AZ$17&lt;Udfyldningsark!$Q48-10,"g","gu"),
IF(AZ$17&lt;Udfyldningsark!$T48,"r",""
))))))))</f>
        <v/>
      </c>
      <c r="BA31" s="226" t="str">
        <f>IF(Udfyldningsark!$T48="","",
IF(BA$17=Udfyldningsark!$Q48,"s",
IF(BA$17=Udfyldningsark!$T48,"b",
IF(BA$17&lt;Udfyldningsark!$P48,"",
IF(Udfyldningsark!$T48&lt;Udfyldningsark!$Q48-10,IF(BA$17&lt;Udfyldningsark!$T48,"g",""),
IF(Udfyldningsark!$T48&lt;Udfyldningsark!$Q48,     IF(BA$17&lt;Udfyldningsark!$Q48-10,"g",     IF(BA$17&lt;Udfyldningsark!$T48,"gu",        "")),
IF(BA$17&lt;Udfyldningsark!$Q48, IF(BA$17&lt;Udfyldningsark!$Q48-10,"g","gu"),
IF(BA$17&lt;Udfyldningsark!$T48,"r",""
))))))))</f>
        <v/>
      </c>
      <c r="BB31" s="226" t="str">
        <f>IF(Udfyldningsark!$T48="","",
IF(BB$17=Udfyldningsark!$Q48,"s",
IF(BB$17=Udfyldningsark!$T48,"b",
IF(BB$17&lt;Udfyldningsark!$P48,"",
IF(Udfyldningsark!$T48&lt;Udfyldningsark!$Q48-10,IF(BB$17&lt;Udfyldningsark!$T48,"g",""),
IF(Udfyldningsark!$T48&lt;Udfyldningsark!$Q48,     IF(BB$17&lt;Udfyldningsark!$Q48-10,"g",     IF(BB$17&lt;Udfyldningsark!$T48,"gu",        "")),
IF(BB$17&lt;Udfyldningsark!$Q48, IF(BB$17&lt;Udfyldningsark!$Q48-10,"g","gu"),
IF(BB$17&lt;Udfyldningsark!$T48,"r",""
))))))))</f>
        <v/>
      </c>
      <c r="BC31" s="226" t="str">
        <f>IF(Udfyldningsark!$T48="","",
IF(BC$17=Udfyldningsark!$Q48,"s",
IF(BC$17=Udfyldningsark!$T48,"b",
IF(BC$17&lt;Udfyldningsark!$P48,"",
IF(Udfyldningsark!$T48&lt;Udfyldningsark!$Q48-10,IF(BC$17&lt;Udfyldningsark!$T48,"g",""),
IF(Udfyldningsark!$T48&lt;Udfyldningsark!$Q48,     IF(BC$17&lt;Udfyldningsark!$Q48-10,"g",     IF(BC$17&lt;Udfyldningsark!$T48,"gu",        "")),
IF(BC$17&lt;Udfyldningsark!$Q48, IF(BC$17&lt;Udfyldningsark!$Q48-10,"g","gu"),
IF(BC$17&lt;Udfyldningsark!$T48,"r",""
))))))))</f>
        <v/>
      </c>
      <c r="BD31" s="226" t="str">
        <f>IF(Udfyldningsark!$T48="","",
IF(BD$17=Udfyldningsark!$Q48,"s",
IF(BD$17=Udfyldningsark!$T48,"b",
IF(BD$17&lt;Udfyldningsark!$P48,"",
IF(Udfyldningsark!$T48&lt;Udfyldningsark!$Q48-10,IF(BD$17&lt;Udfyldningsark!$T48,"g",""),
IF(Udfyldningsark!$T48&lt;Udfyldningsark!$Q48,     IF(BD$17&lt;Udfyldningsark!$Q48-10,"g",     IF(BD$17&lt;Udfyldningsark!$T48,"gu",        "")),
IF(BD$17&lt;Udfyldningsark!$Q48, IF(BD$17&lt;Udfyldningsark!$Q48-10,"g","gu"),
IF(BD$17&lt;Udfyldningsark!$T48,"r",""
))))))))</f>
        <v/>
      </c>
      <c r="BE31" s="226" t="str">
        <f>IF(Udfyldningsark!$T48="","",
IF(BE$17=Udfyldningsark!$Q48,"s",
IF(BE$17=Udfyldningsark!$T48,"b",
IF(BE$17&lt;Udfyldningsark!$P48,"",
IF(Udfyldningsark!$T48&lt;Udfyldningsark!$Q48-10,IF(BE$17&lt;Udfyldningsark!$T48,"g",""),
IF(Udfyldningsark!$T48&lt;Udfyldningsark!$Q48,     IF(BE$17&lt;Udfyldningsark!$Q48-10,"g",     IF(BE$17&lt;Udfyldningsark!$T48,"gu",        "")),
IF(BE$17&lt;Udfyldningsark!$Q48, IF(BE$17&lt;Udfyldningsark!$Q48-10,"g","gu"),
IF(BE$17&lt;Udfyldningsark!$T48,"r",""
))))))))</f>
        <v/>
      </c>
      <c r="BF31" s="226" t="str">
        <f>IF(Udfyldningsark!$T48="","",
IF(BF$17=Udfyldningsark!$Q48,"s",
IF(BF$17=Udfyldningsark!$T48,"b",
IF(BF$17&lt;Udfyldningsark!$P48,"",
IF(Udfyldningsark!$T48&lt;Udfyldningsark!$Q48-10,IF(BF$17&lt;Udfyldningsark!$T48,"g",""),
IF(Udfyldningsark!$T48&lt;Udfyldningsark!$Q48,     IF(BF$17&lt;Udfyldningsark!$Q48-10,"g",     IF(BF$17&lt;Udfyldningsark!$T48,"gu",        "")),
IF(BF$17&lt;Udfyldningsark!$Q48, IF(BF$17&lt;Udfyldningsark!$Q48-10,"g","gu"),
IF(BF$17&lt;Udfyldningsark!$T48,"r",""
))))))))</f>
        <v/>
      </c>
      <c r="BG31" s="226" t="str">
        <f>IF(Udfyldningsark!$T48="","",
IF(BG$17=Udfyldningsark!$Q48,"s",
IF(BG$17=Udfyldningsark!$T48,"b",
IF(BG$17&lt;Udfyldningsark!$P48,"",
IF(Udfyldningsark!$T48&lt;Udfyldningsark!$Q48-10,IF(BG$17&lt;Udfyldningsark!$T48,"g",""),
IF(Udfyldningsark!$T48&lt;Udfyldningsark!$Q48,     IF(BG$17&lt;Udfyldningsark!$Q48-10,"g",     IF(BG$17&lt;Udfyldningsark!$T48,"gu",        "")),
IF(BG$17&lt;Udfyldningsark!$Q48, IF(BG$17&lt;Udfyldningsark!$Q48-10,"g","gu"),
IF(BG$17&lt;Udfyldningsark!$T48,"r",""
))))))))</f>
        <v/>
      </c>
      <c r="BH31" s="226" t="str">
        <f>IF(Udfyldningsark!$T48="","",
IF(BH$17=Udfyldningsark!$Q48,"s",
IF(BH$17=Udfyldningsark!$T48,"b",
IF(BH$17&lt;Udfyldningsark!$P48,"",
IF(Udfyldningsark!$T48&lt;Udfyldningsark!$Q48-10,IF(BH$17&lt;Udfyldningsark!$T48,"g",""),
IF(Udfyldningsark!$T48&lt;Udfyldningsark!$Q48,     IF(BH$17&lt;Udfyldningsark!$Q48-10,"g",     IF(BH$17&lt;Udfyldningsark!$T48,"gu",        "")),
IF(BH$17&lt;Udfyldningsark!$Q48, IF(BH$17&lt;Udfyldningsark!$Q48-10,"g","gu"),
IF(BH$17&lt;Udfyldningsark!$T48,"r",""
))))))))</f>
        <v/>
      </c>
      <c r="BI31" s="226" t="str">
        <f>IF(Udfyldningsark!$T48="","",
IF(BI$17=Udfyldningsark!$Q48,"s",
IF(BI$17=Udfyldningsark!$T48,"b",
IF(BI$17&lt;Udfyldningsark!$P48,"",
IF(Udfyldningsark!$T48&lt;Udfyldningsark!$Q48-10,IF(BI$17&lt;Udfyldningsark!$T48,"g",""),
IF(Udfyldningsark!$T48&lt;Udfyldningsark!$Q48,     IF(BI$17&lt;Udfyldningsark!$Q48-10,"g",     IF(BI$17&lt;Udfyldningsark!$T48,"gu",        "")),
IF(BI$17&lt;Udfyldningsark!$Q48, IF(BI$17&lt;Udfyldningsark!$Q48-10,"g","gu"),
IF(BI$17&lt;Udfyldningsark!$T48,"r",""
))))))))</f>
        <v/>
      </c>
      <c r="BJ31" s="226" t="str">
        <f>IF(Udfyldningsark!$T48="","",
IF(BJ$17=Udfyldningsark!$Q48,"s",
IF(BJ$17=Udfyldningsark!$T48,"b",
IF(BJ$17&lt;Udfyldningsark!$P48,"",
IF(Udfyldningsark!$T48&lt;Udfyldningsark!$Q48-10,IF(BJ$17&lt;Udfyldningsark!$T48,"g",""),
IF(Udfyldningsark!$T48&lt;Udfyldningsark!$Q48,     IF(BJ$17&lt;Udfyldningsark!$Q48-10,"g",     IF(BJ$17&lt;Udfyldningsark!$T48,"gu",        "")),
IF(BJ$17&lt;Udfyldningsark!$Q48, IF(BJ$17&lt;Udfyldningsark!$Q48-10,"g","gu"),
IF(BJ$17&lt;Udfyldningsark!$T48,"r",""
))))))))</f>
        <v/>
      </c>
      <c r="BK31" s="226" t="str">
        <f>IF(Udfyldningsark!$T48="","",
IF(BK$17=Udfyldningsark!$Q48,"s",
IF(BK$17=Udfyldningsark!$T48,"b",
IF(BK$17&lt;Udfyldningsark!$P48,"",
IF(Udfyldningsark!$T48&lt;Udfyldningsark!$Q48-10,IF(BK$17&lt;Udfyldningsark!$T48,"g",""),
IF(Udfyldningsark!$T48&lt;Udfyldningsark!$Q48,     IF(BK$17&lt;Udfyldningsark!$Q48-10,"g",     IF(BK$17&lt;Udfyldningsark!$T48,"gu",        "")),
IF(BK$17&lt;Udfyldningsark!$Q48, IF(BK$17&lt;Udfyldningsark!$Q48-10,"g","gu"),
IF(BK$17&lt;Udfyldningsark!$T48,"r",""
))))))))</f>
        <v/>
      </c>
      <c r="BL31" s="226" t="str">
        <f>IF(Udfyldningsark!$T48="","",
IF(BL$17=Udfyldningsark!$Q48,"s",
IF(BL$17=Udfyldningsark!$T48,"b",
IF(BL$17&lt;Udfyldningsark!$P48,"",
IF(Udfyldningsark!$T48&lt;Udfyldningsark!$Q48-10,IF(BL$17&lt;Udfyldningsark!$T48,"g",""),
IF(Udfyldningsark!$T48&lt;Udfyldningsark!$Q48,     IF(BL$17&lt;Udfyldningsark!$Q48-10,"g",     IF(BL$17&lt;Udfyldningsark!$T48,"gu",        "")),
IF(BL$17&lt;Udfyldningsark!$Q48, IF(BL$17&lt;Udfyldningsark!$Q48-10,"g","gu"),
IF(BL$17&lt;Udfyldningsark!$T48,"r",""
))))))))</f>
        <v/>
      </c>
      <c r="BM31" s="226" t="str">
        <f>IF(Udfyldningsark!$T48="","",
IF(BM$17=Udfyldningsark!$Q48,"s",
IF(BM$17=Udfyldningsark!$T48,"b",
IF(BM$17&lt;Udfyldningsark!$P48,"",
IF(Udfyldningsark!$T48&lt;Udfyldningsark!$Q48-10,IF(BM$17&lt;Udfyldningsark!$T48,"g",""),
IF(Udfyldningsark!$T48&lt;Udfyldningsark!$Q48,     IF(BM$17&lt;Udfyldningsark!$Q48-10,"g",     IF(BM$17&lt;Udfyldningsark!$T48,"gu",        "")),
IF(BM$17&lt;Udfyldningsark!$Q48, IF(BM$17&lt;Udfyldningsark!$Q48-10,"g","gu"),
IF(BM$17&lt;Udfyldningsark!$T48,"r",""
))))))))</f>
        <v/>
      </c>
      <c r="BN31" s="226" t="str">
        <f>IF(Udfyldningsark!$T48="","",
IF(BN$17=Udfyldningsark!$Q48,"s",
IF(BN$17=Udfyldningsark!$T48,"b",
IF(BN$17&lt;Udfyldningsark!$P48,"",
IF(Udfyldningsark!$T48&lt;Udfyldningsark!$Q48-10,IF(BN$17&lt;Udfyldningsark!$T48,"g",""),
IF(Udfyldningsark!$T48&lt;Udfyldningsark!$Q48,     IF(BN$17&lt;Udfyldningsark!$Q48-10,"g",     IF(BN$17&lt;Udfyldningsark!$T48,"gu",        "")),
IF(BN$17&lt;Udfyldningsark!$Q48, IF(BN$17&lt;Udfyldningsark!$Q48-10,"g","gu"),
IF(BN$17&lt;Udfyldningsark!$T48,"r",""
))))))))</f>
        <v/>
      </c>
      <c r="BO31" s="226" t="str">
        <f>IF(Udfyldningsark!$T48="","",
IF(BO$17=Udfyldningsark!$Q48,"s",
IF(BO$17=Udfyldningsark!$T48,"b",
IF(BO$17&lt;Udfyldningsark!$P48,"",
IF(Udfyldningsark!$T48&lt;Udfyldningsark!$Q48-10,IF(BO$17&lt;Udfyldningsark!$T48,"g",""),
IF(Udfyldningsark!$T48&lt;Udfyldningsark!$Q48,     IF(BO$17&lt;Udfyldningsark!$Q48-10,"g",     IF(BO$17&lt;Udfyldningsark!$T48,"gu",        "")),
IF(BO$17&lt;Udfyldningsark!$Q48, IF(BO$17&lt;Udfyldningsark!$Q48-10,"g","gu"),
IF(BO$17&lt;Udfyldningsark!$T48,"r",""
))))))))</f>
        <v/>
      </c>
      <c r="BP31" s="226" t="str">
        <f>IF(Udfyldningsark!$T48="","",
IF(BP$17=Udfyldningsark!$Q48,"s",
IF(BP$17=Udfyldningsark!$T48,"b",
IF(BP$17&lt;Udfyldningsark!$P48,"",
IF(Udfyldningsark!$T48&lt;Udfyldningsark!$Q48-10,IF(BP$17&lt;Udfyldningsark!$T48,"g",""),
IF(Udfyldningsark!$T48&lt;Udfyldningsark!$Q48,     IF(BP$17&lt;Udfyldningsark!$Q48-10,"g",     IF(BP$17&lt;Udfyldningsark!$T48,"gu",        "")),
IF(BP$17&lt;Udfyldningsark!$Q48, IF(BP$17&lt;Udfyldningsark!$Q48-10,"g","gu"),
IF(BP$17&lt;Udfyldningsark!$T48,"r",""
))))))))</f>
        <v/>
      </c>
      <c r="BQ31" s="226" t="str">
        <f>IF(Udfyldningsark!$T48="","",
IF(BQ$17=Udfyldningsark!$Q48,"s",
IF(BQ$17=Udfyldningsark!$T48,"b",
IF(BQ$17&lt;Udfyldningsark!$P48,"",
IF(Udfyldningsark!$T48&lt;Udfyldningsark!$Q48-10,IF(BQ$17&lt;Udfyldningsark!$T48,"g",""),
IF(Udfyldningsark!$T48&lt;Udfyldningsark!$Q48,     IF(BQ$17&lt;Udfyldningsark!$Q48-10,"g",     IF(BQ$17&lt;Udfyldningsark!$T48,"gu",        "")),
IF(BQ$17&lt;Udfyldningsark!$Q48, IF(BQ$17&lt;Udfyldningsark!$Q48-10,"g","gu"),
IF(BQ$17&lt;Udfyldningsark!$T48,"r",""
))))))))</f>
        <v/>
      </c>
      <c r="BR31" s="226" t="str">
        <f>IF(Udfyldningsark!$T48="","",
IF(BR$17=Udfyldningsark!$Q48,"s",
IF(BR$17=Udfyldningsark!$T48,"b",
IF(BR$17&lt;Udfyldningsark!$P48,"",
IF(Udfyldningsark!$T48&lt;Udfyldningsark!$Q48-10,IF(BR$17&lt;Udfyldningsark!$T48,"g",""),
IF(Udfyldningsark!$T48&lt;Udfyldningsark!$Q48,     IF(BR$17&lt;Udfyldningsark!$Q48-10,"g",     IF(BR$17&lt;Udfyldningsark!$T48,"gu",        "")),
IF(BR$17&lt;Udfyldningsark!$Q48, IF(BR$17&lt;Udfyldningsark!$Q48-10,"g","gu"),
IF(BR$17&lt;Udfyldningsark!$T48,"r",""
))))))))</f>
        <v/>
      </c>
      <c r="BS31" s="226" t="str">
        <f>IF(Udfyldningsark!$T48="","",
IF(BS$17=Udfyldningsark!$Q48,"s",
IF(BS$17=Udfyldningsark!$T48,"b",
IF(BS$17&lt;Udfyldningsark!$P48,"",
IF(Udfyldningsark!$T48&lt;Udfyldningsark!$Q48-10,IF(BS$17&lt;Udfyldningsark!$T48,"g",""),
IF(Udfyldningsark!$T48&lt;Udfyldningsark!$Q48,     IF(BS$17&lt;Udfyldningsark!$Q48-10,"g",     IF(BS$17&lt;Udfyldningsark!$T48,"gu",        "")),
IF(BS$17&lt;Udfyldningsark!$Q48, IF(BS$17&lt;Udfyldningsark!$Q48-10,"g","gu"),
IF(BS$17&lt;Udfyldningsark!$T48,"r",""
))))))))</f>
        <v/>
      </c>
      <c r="BT31" s="226" t="str">
        <f>IF(Udfyldningsark!$T48="","",
IF(BT$17=Udfyldningsark!$Q48,"s",
IF(BT$17=Udfyldningsark!$T48,"b",
IF(BT$17&lt;Udfyldningsark!$P48,"",
IF(Udfyldningsark!$T48&lt;Udfyldningsark!$Q48-10,IF(BT$17&lt;Udfyldningsark!$T48,"g",""),
IF(Udfyldningsark!$T48&lt;Udfyldningsark!$Q48,     IF(BT$17&lt;Udfyldningsark!$Q48-10,"g",     IF(BT$17&lt;Udfyldningsark!$T48,"gu",        "")),
IF(BT$17&lt;Udfyldningsark!$Q48, IF(BT$17&lt;Udfyldningsark!$Q48-10,"g","gu"),
IF(BT$17&lt;Udfyldningsark!$T48,"r",""
))))))))</f>
        <v/>
      </c>
      <c r="BU31" s="226" t="str">
        <f>IF(Udfyldningsark!$T48="","",
IF(BU$17=Udfyldningsark!$Q48,"s",
IF(BU$17=Udfyldningsark!$T48,"b",
IF(BU$17&lt;Udfyldningsark!$P48,"",
IF(Udfyldningsark!$T48&lt;Udfyldningsark!$Q48-10,IF(BU$17&lt;Udfyldningsark!$T48,"g",""),
IF(Udfyldningsark!$T48&lt;Udfyldningsark!$Q48,     IF(BU$17&lt;Udfyldningsark!$Q48-10,"g",     IF(BU$17&lt;Udfyldningsark!$T48,"gu",        "")),
IF(BU$17&lt;Udfyldningsark!$Q48, IF(BU$17&lt;Udfyldningsark!$Q48-10,"g","gu"),
IF(BU$17&lt;Udfyldningsark!$T48,"r",""
))))))))</f>
        <v/>
      </c>
      <c r="BV31" s="226" t="str">
        <f>IF(Udfyldningsark!$T48="","",
IF(BV$17=Udfyldningsark!$Q48,"s",
IF(BV$17=Udfyldningsark!$T48,"b",
IF(BV$17&lt;Udfyldningsark!$P48,"",
IF(Udfyldningsark!$T48&lt;Udfyldningsark!$Q48-10,IF(BV$17&lt;Udfyldningsark!$T48,"g",""),
IF(Udfyldningsark!$T48&lt;Udfyldningsark!$Q48,     IF(BV$17&lt;Udfyldningsark!$Q48-10,"g",     IF(BV$17&lt;Udfyldningsark!$T48,"gu",        "")),
IF(BV$17&lt;Udfyldningsark!$Q48, IF(BV$17&lt;Udfyldningsark!$Q48-10,"g","gu"),
IF(BV$17&lt;Udfyldningsark!$T48,"r",""
))))))))</f>
        <v/>
      </c>
      <c r="BW31" s="226" t="str">
        <f>IF(Udfyldningsark!$T48="","",
IF(BW$17=Udfyldningsark!$Q48,"s",
IF(BW$17=Udfyldningsark!$T48,"b",
IF(BW$17&lt;Udfyldningsark!$P48,"",
IF(Udfyldningsark!$T48&lt;Udfyldningsark!$Q48-10,IF(BW$17&lt;Udfyldningsark!$T48,"g",""),
IF(Udfyldningsark!$T48&lt;Udfyldningsark!$Q48,     IF(BW$17&lt;Udfyldningsark!$Q48-10,"g",     IF(BW$17&lt;Udfyldningsark!$T48,"gu",        "")),
IF(BW$17&lt;Udfyldningsark!$Q48, IF(BW$17&lt;Udfyldningsark!$Q48-10,"g","gu"),
IF(BW$17&lt;Udfyldningsark!$T48,"r",""
))))))))</f>
        <v/>
      </c>
      <c r="BX31" s="226" t="str">
        <f>IF(Udfyldningsark!$T48="","",
IF(BX$17=Udfyldningsark!$Q48,"s",
IF(BX$17=Udfyldningsark!$T48,"b",
IF(BX$17&lt;Udfyldningsark!$P48,"",
IF(Udfyldningsark!$T48&lt;Udfyldningsark!$Q48-10,IF(BX$17&lt;Udfyldningsark!$T48,"g",""),
IF(Udfyldningsark!$T48&lt;Udfyldningsark!$Q48,     IF(BX$17&lt;Udfyldningsark!$Q48-10,"g",     IF(BX$17&lt;Udfyldningsark!$T48,"gu",        "")),
IF(BX$17&lt;Udfyldningsark!$Q48, IF(BX$17&lt;Udfyldningsark!$Q48-10,"g","gu"),
IF(BX$17&lt;Udfyldningsark!$T48,"r",""
))))))))</f>
        <v/>
      </c>
      <c r="BY31" s="226" t="str">
        <f>IF(Udfyldningsark!$T48="","",
IF(BY$17=Udfyldningsark!$Q48,"s",
IF(BY$17=Udfyldningsark!$T48,"b",
IF(BY$17&lt;Udfyldningsark!$P48,"",
IF(Udfyldningsark!$T48&lt;Udfyldningsark!$Q48-10,IF(BY$17&lt;Udfyldningsark!$T48,"g",""),
IF(Udfyldningsark!$T48&lt;Udfyldningsark!$Q48,     IF(BY$17&lt;Udfyldningsark!$Q48-10,"g",     IF(BY$17&lt;Udfyldningsark!$T48,"gu",        "")),
IF(BY$17&lt;Udfyldningsark!$Q48, IF(BY$17&lt;Udfyldningsark!$Q48-10,"g","gu"),
IF(BY$17&lt;Udfyldningsark!$T48,"r",""
))))))))</f>
        <v/>
      </c>
      <c r="BZ31" s="226" t="str">
        <f>IF(Udfyldningsark!$T48="","",
IF(BZ$17=Udfyldningsark!$Q48,"s",
IF(BZ$17=Udfyldningsark!$T48,"b",
IF(BZ$17&lt;Udfyldningsark!$P48,"",
IF(Udfyldningsark!$T48&lt;Udfyldningsark!$Q48-10,IF(BZ$17&lt;Udfyldningsark!$T48,"g",""),
IF(Udfyldningsark!$T48&lt;Udfyldningsark!$Q48,     IF(BZ$17&lt;Udfyldningsark!$Q48-10,"g",     IF(BZ$17&lt;Udfyldningsark!$T48,"gu",        "")),
IF(BZ$17&lt;Udfyldningsark!$Q48, IF(BZ$17&lt;Udfyldningsark!$Q48-10,"g","gu"),
IF(BZ$17&lt;Udfyldningsark!$T48,"r",""
))))))))</f>
        <v/>
      </c>
      <c r="CA31" s="226" t="str">
        <f>IF(Udfyldningsark!$T48="","",
IF(CA$17=Udfyldningsark!$Q48,"s",
IF(CA$17=Udfyldningsark!$T48,"b",
IF(CA$17&lt;Udfyldningsark!$P48,"",
IF(Udfyldningsark!$T48&lt;Udfyldningsark!$Q48-10,IF(CA$17&lt;Udfyldningsark!$T48,"g",""),
IF(Udfyldningsark!$T48&lt;Udfyldningsark!$Q48,     IF(CA$17&lt;Udfyldningsark!$Q48-10,"g",     IF(CA$17&lt;Udfyldningsark!$T48,"gu",        "")),
IF(CA$17&lt;Udfyldningsark!$Q48, IF(CA$17&lt;Udfyldningsark!$Q48-10,"g","gu"),
IF(CA$17&lt;Udfyldningsark!$T48,"r",""
))))))))</f>
        <v/>
      </c>
      <c r="CB31" s="226" t="str">
        <f>IF(Udfyldningsark!$T48="","",
IF(CB$17=Udfyldningsark!$Q48,"s",
IF(CB$17=Udfyldningsark!$T48,"b",
IF(CB$17&lt;Udfyldningsark!$P48,"",
IF(Udfyldningsark!$T48&lt;Udfyldningsark!$Q48-10,IF(CB$17&lt;Udfyldningsark!$T48,"g",""),
IF(Udfyldningsark!$T48&lt;Udfyldningsark!$Q48,     IF(CB$17&lt;Udfyldningsark!$Q48-10,"g",     IF(CB$17&lt;Udfyldningsark!$T48,"gu",        "")),
IF(CB$17&lt;Udfyldningsark!$Q48, IF(CB$17&lt;Udfyldningsark!$Q48-10,"g","gu"),
IF(CB$17&lt;Udfyldningsark!$T48,"r",""
))))))))</f>
        <v/>
      </c>
      <c r="CC31" s="226" t="str">
        <f>IF(Udfyldningsark!$T48="","",
IF(CC$17=Udfyldningsark!$Q48,"s",
IF(CC$17=Udfyldningsark!$T48,"b",
IF(CC$17&lt;Udfyldningsark!$P48,"",
IF(Udfyldningsark!$T48&lt;Udfyldningsark!$Q48-10,IF(CC$17&lt;Udfyldningsark!$T48,"g",""),
IF(Udfyldningsark!$T48&lt;Udfyldningsark!$Q48,     IF(CC$17&lt;Udfyldningsark!$Q48-10,"g",     IF(CC$17&lt;Udfyldningsark!$T48,"gu",        "")),
IF(CC$17&lt;Udfyldningsark!$Q48, IF(CC$17&lt;Udfyldningsark!$Q48-10,"g","gu"),
IF(CC$17&lt;Udfyldningsark!$T48,"r",""
))))))))</f>
        <v/>
      </c>
      <c r="CD31" s="226" t="str">
        <f>IF(Udfyldningsark!$T48="","",
IF(CD$17=Udfyldningsark!$Q48,"s",
IF(CD$17=Udfyldningsark!$T48,"b",
IF(CD$17&lt;Udfyldningsark!$P48,"",
IF(Udfyldningsark!$T48&lt;Udfyldningsark!$Q48-10,IF(CD$17&lt;Udfyldningsark!$T48,"g",""),
IF(Udfyldningsark!$T48&lt;Udfyldningsark!$Q48,     IF(CD$17&lt;Udfyldningsark!$Q48-10,"g",     IF(CD$17&lt;Udfyldningsark!$T48,"gu",        "")),
IF(CD$17&lt;Udfyldningsark!$Q48, IF(CD$17&lt;Udfyldningsark!$Q48-10,"g","gu"),
IF(CD$17&lt;Udfyldningsark!$T48,"r",""
))))))))</f>
        <v/>
      </c>
      <c r="CE31" s="226" t="str">
        <f>IF(Udfyldningsark!$T48="","",
IF(CE$17=Udfyldningsark!$Q48,"s",
IF(CE$17=Udfyldningsark!$T48,"b",
IF(CE$17&lt;Udfyldningsark!$P48,"",
IF(Udfyldningsark!$T48&lt;Udfyldningsark!$Q48-10,IF(CE$17&lt;Udfyldningsark!$T48,"g",""),
IF(Udfyldningsark!$T48&lt;Udfyldningsark!$Q48,     IF(CE$17&lt;Udfyldningsark!$Q48-10,"g",     IF(CE$17&lt;Udfyldningsark!$T48,"gu",        "")),
IF(CE$17&lt;Udfyldningsark!$Q48, IF(CE$17&lt;Udfyldningsark!$Q48-10,"g","gu"),
IF(CE$17&lt;Udfyldningsark!$T48,"r",""
))))))))</f>
        <v/>
      </c>
      <c r="CF31" s="226" t="str">
        <f>IF(Udfyldningsark!$T48="","",
IF(CF$17=Udfyldningsark!$Q48,"s",
IF(CF$17=Udfyldningsark!$T48,"b",
IF(CF$17&lt;Udfyldningsark!$P48,"",
IF(Udfyldningsark!$T48&lt;Udfyldningsark!$Q48-10,IF(CF$17&lt;Udfyldningsark!$T48,"g",""),
IF(Udfyldningsark!$T48&lt;Udfyldningsark!$Q48,     IF(CF$17&lt;Udfyldningsark!$Q48-10,"g",     IF(CF$17&lt;Udfyldningsark!$T48,"gu",        "")),
IF(CF$17&lt;Udfyldningsark!$Q48, IF(CF$17&lt;Udfyldningsark!$Q48-10,"g","gu"),
IF(CF$17&lt;Udfyldningsark!$T48,"r",""
))))))))</f>
        <v/>
      </c>
      <c r="CG31" s="226" t="str">
        <f>IF(Udfyldningsark!$T48="","",
IF(CG$17=Udfyldningsark!$Q48,"s",
IF(CG$17=Udfyldningsark!$T48,"b",
IF(CG$17&lt;Udfyldningsark!$P48,"",
IF(Udfyldningsark!$T48&lt;Udfyldningsark!$Q48-10,IF(CG$17&lt;Udfyldningsark!$T48,"g",""),
IF(Udfyldningsark!$T48&lt;Udfyldningsark!$Q48,     IF(CG$17&lt;Udfyldningsark!$Q48-10,"g",     IF(CG$17&lt;Udfyldningsark!$T48,"gu",        "")),
IF(CG$17&lt;Udfyldningsark!$Q48, IF(CG$17&lt;Udfyldningsark!$Q48-10,"g","gu"),
IF(CG$17&lt;Udfyldningsark!$T48,"r",""
))))))))</f>
        <v/>
      </c>
      <c r="CH31" s="226" t="str">
        <f>IF(Udfyldningsark!$T48="","",
IF(CH$17=Udfyldningsark!$Q48,"s",
IF(CH$17=Udfyldningsark!$T48,"b",
IF(CH$17&lt;Udfyldningsark!$P48,"",
IF(Udfyldningsark!$T48&lt;Udfyldningsark!$Q48-10,IF(CH$17&lt;Udfyldningsark!$T48,"g",""),
IF(Udfyldningsark!$T48&lt;Udfyldningsark!$Q48,     IF(CH$17&lt;Udfyldningsark!$Q48-10,"g",     IF(CH$17&lt;Udfyldningsark!$T48,"gu",        "")),
IF(CH$17&lt;Udfyldningsark!$Q48, IF(CH$17&lt;Udfyldningsark!$Q48-10,"g","gu"),
IF(CH$17&lt;Udfyldningsark!$T48,"r",""
))))))))</f>
        <v/>
      </c>
      <c r="CI31" s="226" t="str">
        <f>IF(Udfyldningsark!$T48="","",
IF(CI$17=Udfyldningsark!$Q48,"s",
IF(CI$17=Udfyldningsark!$T48,"b",
IF(CI$17&lt;Udfyldningsark!$P48,"",
IF(Udfyldningsark!$T48&lt;Udfyldningsark!$Q48-10,IF(CI$17&lt;Udfyldningsark!$T48,"g",""),
IF(Udfyldningsark!$T48&lt;Udfyldningsark!$Q48,     IF(CI$17&lt;Udfyldningsark!$Q48-10,"g",     IF(CI$17&lt;Udfyldningsark!$T48,"gu",        "")),
IF(CI$17&lt;Udfyldningsark!$Q48, IF(CI$17&lt;Udfyldningsark!$Q48-10,"g","gu"),
IF(CI$17&lt;Udfyldningsark!$T48,"r",""
))))))))</f>
        <v/>
      </c>
      <c r="CJ31" s="226" t="str">
        <f>IF(Udfyldningsark!$T48="","",
IF(CJ$17=Udfyldningsark!$Q48,"s",
IF(CJ$17=Udfyldningsark!$T48,"b",
IF(CJ$17&lt;Udfyldningsark!$P48,"",
IF(Udfyldningsark!$T48&lt;Udfyldningsark!$Q48-10,IF(CJ$17&lt;Udfyldningsark!$T48,"g",""),
IF(Udfyldningsark!$T48&lt;Udfyldningsark!$Q48,     IF(CJ$17&lt;Udfyldningsark!$Q48-10,"g",     IF(CJ$17&lt;Udfyldningsark!$T48,"gu",        "")),
IF(CJ$17&lt;Udfyldningsark!$Q48, IF(CJ$17&lt;Udfyldningsark!$Q48-10,"g","gu"),
IF(CJ$17&lt;Udfyldningsark!$T48,"r",""
))))))))</f>
        <v/>
      </c>
      <c r="CK31" s="226" t="str">
        <f>IF(Udfyldningsark!$T48="","",
IF(CK$17=Udfyldningsark!$Q48,"s",
IF(CK$17=Udfyldningsark!$T48,"b",
IF(CK$17&lt;Udfyldningsark!$P48,"",
IF(Udfyldningsark!$T48&lt;Udfyldningsark!$Q48-10,IF(CK$17&lt;Udfyldningsark!$T48,"g",""),
IF(Udfyldningsark!$T48&lt;Udfyldningsark!$Q48,     IF(CK$17&lt;Udfyldningsark!$Q48-10,"g",     IF(CK$17&lt;Udfyldningsark!$T48,"gu",        "")),
IF(CK$17&lt;Udfyldningsark!$Q48, IF(CK$17&lt;Udfyldningsark!$Q48-10,"g","gu"),
IF(CK$17&lt;Udfyldningsark!$T48,"r",""
))))))))</f>
        <v/>
      </c>
      <c r="CL31" s="226" t="str">
        <f>IF(Udfyldningsark!$T48="","",
IF(CL$17=Udfyldningsark!$Q48,"s",
IF(CL$17=Udfyldningsark!$T48,"b",
IF(CL$17&lt;Udfyldningsark!$P48,"",
IF(Udfyldningsark!$T48&lt;Udfyldningsark!$Q48-10,IF(CL$17&lt;Udfyldningsark!$T48,"g",""),
IF(Udfyldningsark!$T48&lt;Udfyldningsark!$Q48,     IF(CL$17&lt;Udfyldningsark!$Q48-10,"g",     IF(CL$17&lt;Udfyldningsark!$T48,"gu",        "")),
IF(CL$17&lt;Udfyldningsark!$Q48, IF(CL$17&lt;Udfyldningsark!$Q48-10,"g","gu"),
IF(CL$17&lt;Udfyldningsark!$T48,"r",""
))))))))</f>
        <v/>
      </c>
      <c r="CM31" s="226" t="str">
        <f>IF(Udfyldningsark!$T48="","",
IF(CM$17=Udfyldningsark!$Q48,"s",
IF(CM$17=Udfyldningsark!$T48,"b",
IF(CM$17&lt;Udfyldningsark!$P48,"",
IF(Udfyldningsark!$T48&lt;Udfyldningsark!$Q48-10,IF(CM$17&lt;Udfyldningsark!$T48,"g",""),
IF(Udfyldningsark!$T48&lt;Udfyldningsark!$Q48,     IF(CM$17&lt;Udfyldningsark!$Q48-10,"g",     IF(CM$17&lt;Udfyldningsark!$T48,"gu",        "")),
IF(CM$17&lt;Udfyldningsark!$Q48, IF(CM$17&lt;Udfyldningsark!$Q48-10,"g","gu"),
IF(CM$17&lt;Udfyldningsark!$T48,"r",""
))))))))</f>
        <v/>
      </c>
      <c r="CN31" s="226" t="str">
        <f>IF(Udfyldningsark!$T48="","",
IF(CN$17=Udfyldningsark!$Q48,"s",
IF(CN$17=Udfyldningsark!$T48,"b",
IF(CN$17&lt;Udfyldningsark!$P48,"",
IF(Udfyldningsark!$T48&lt;Udfyldningsark!$Q48-10,IF(CN$17&lt;Udfyldningsark!$T48,"g",""),
IF(Udfyldningsark!$T48&lt;Udfyldningsark!$Q48,     IF(CN$17&lt;Udfyldningsark!$Q48-10,"g",     IF(CN$17&lt;Udfyldningsark!$T48,"gu",        "")),
IF(CN$17&lt;Udfyldningsark!$Q48, IF(CN$17&lt;Udfyldningsark!$Q48-10,"g","gu"),
IF(CN$17&lt;Udfyldningsark!$T48,"r",""
))))))))</f>
        <v/>
      </c>
      <c r="CO31" s="226" t="str">
        <f>IF(Udfyldningsark!$T48="","",
IF(CO$17=Udfyldningsark!$Q48,"s",
IF(CO$17=Udfyldningsark!$T48,"b",
IF(CO$17&lt;Udfyldningsark!$P48,"",
IF(Udfyldningsark!$T48&lt;Udfyldningsark!$Q48-10,IF(CO$17&lt;Udfyldningsark!$T48,"g",""),
IF(Udfyldningsark!$T48&lt;Udfyldningsark!$Q48,     IF(CO$17&lt;Udfyldningsark!$Q48-10,"g",     IF(CO$17&lt;Udfyldningsark!$T48,"gu",        "")),
IF(CO$17&lt;Udfyldningsark!$Q48, IF(CO$17&lt;Udfyldningsark!$Q48-10,"g","gu"),
IF(CO$17&lt;Udfyldningsark!$T48,"r",""
))))))))</f>
        <v/>
      </c>
      <c r="CP31" s="226" t="str">
        <f>IF(Udfyldningsark!$T48="","",
IF(CP$17=Udfyldningsark!$Q48,"s",
IF(CP$17=Udfyldningsark!$T48,"b",
IF(CP$17&lt;Udfyldningsark!$P48,"",
IF(Udfyldningsark!$T48&lt;Udfyldningsark!$Q48-10,IF(CP$17&lt;Udfyldningsark!$T48,"g",""),
IF(Udfyldningsark!$T48&lt;Udfyldningsark!$Q48,     IF(CP$17&lt;Udfyldningsark!$Q48-10,"g",     IF(CP$17&lt;Udfyldningsark!$T48,"gu",        "")),
IF(CP$17&lt;Udfyldningsark!$Q48, IF(CP$17&lt;Udfyldningsark!$Q48-10,"g","gu"),
IF(CP$17&lt;Udfyldningsark!$T48,"r",""
))))))))</f>
        <v/>
      </c>
      <c r="CQ31" s="226" t="str">
        <f>IF(Udfyldningsark!$T48="","",
IF(CQ$17=Udfyldningsark!$Q48,"s",
IF(CQ$17=Udfyldningsark!$T48,"b",
IF(CQ$17&lt;Udfyldningsark!$P48,"",
IF(Udfyldningsark!$T48&lt;Udfyldningsark!$Q48-10,IF(CQ$17&lt;Udfyldningsark!$T48,"g",""),
IF(Udfyldningsark!$T48&lt;Udfyldningsark!$Q48,     IF(CQ$17&lt;Udfyldningsark!$Q48-10,"g",     IF(CQ$17&lt;Udfyldningsark!$T48,"gu",        "")),
IF(CQ$17&lt;Udfyldningsark!$Q48, IF(CQ$17&lt;Udfyldningsark!$Q48-10,"g","gu"),
IF(CQ$17&lt;Udfyldningsark!$T48,"r",""
))))))))</f>
        <v/>
      </c>
      <c r="CR31" s="226" t="str">
        <f>IF(Udfyldningsark!$T48="","",
IF(CR$17=Udfyldningsark!$Q48,"s",
IF(CR$17=Udfyldningsark!$T48,"b",
IF(CR$17&lt;Udfyldningsark!$P48,"",
IF(Udfyldningsark!$T48&lt;Udfyldningsark!$Q48-10,IF(CR$17&lt;Udfyldningsark!$T48,"g",""),
IF(Udfyldningsark!$T48&lt;Udfyldningsark!$Q48,     IF(CR$17&lt;Udfyldningsark!$Q48-10,"g",     IF(CR$17&lt;Udfyldningsark!$T48,"gu",        "")),
IF(CR$17&lt;Udfyldningsark!$Q48, IF(CR$17&lt;Udfyldningsark!$Q48-10,"g","gu"),
IF(CR$17&lt;Udfyldningsark!$T48,"r",""
))))))))</f>
        <v/>
      </c>
      <c r="CS31" s="226" t="str">
        <f>IF(Udfyldningsark!$T48="","",
IF(CS$17=Udfyldningsark!$Q48,"s",
IF(CS$17=Udfyldningsark!$T48,"b",
IF(CS$17&lt;Udfyldningsark!$P48,"",
IF(Udfyldningsark!$T48&lt;Udfyldningsark!$Q48-10,IF(CS$17&lt;Udfyldningsark!$T48,"g",""),
IF(Udfyldningsark!$T48&lt;Udfyldningsark!$Q48,     IF(CS$17&lt;Udfyldningsark!$Q48-10,"g",     IF(CS$17&lt;Udfyldningsark!$T48,"gu",        "")),
IF(CS$17&lt;Udfyldningsark!$Q48, IF(CS$17&lt;Udfyldningsark!$Q48-10,"g","gu"),
IF(CS$17&lt;Udfyldningsark!$T48,"r",""
))))))))</f>
        <v/>
      </c>
      <c r="CT31" s="226" t="str">
        <f>IF(Udfyldningsark!$T48="","",
IF(CT$17=Udfyldningsark!$Q48,"s",
IF(CT$17=Udfyldningsark!$T48,"b",
IF(CT$17&lt;Udfyldningsark!$P48,"",
IF(Udfyldningsark!$T48&lt;Udfyldningsark!$Q48-10,IF(CT$17&lt;Udfyldningsark!$T48,"g",""),
IF(Udfyldningsark!$T48&lt;Udfyldningsark!$Q48,     IF(CT$17&lt;Udfyldningsark!$Q48-10,"g",     IF(CT$17&lt;Udfyldningsark!$T48,"gu",        "")),
IF(CT$17&lt;Udfyldningsark!$Q48, IF(CT$17&lt;Udfyldningsark!$Q48-10,"g","gu"),
IF(CT$17&lt;Udfyldningsark!$T48,"r",""
))))))))</f>
        <v/>
      </c>
      <c r="CU31" s="226" t="str">
        <f>IF(Udfyldningsark!$T48="","",
IF(CU$17=Udfyldningsark!$Q48,"s",
IF(CU$17=Udfyldningsark!$T48,"b",
IF(CU$17&lt;Udfyldningsark!$P48,"",
IF(Udfyldningsark!$T48&lt;Udfyldningsark!$Q48-10,IF(CU$17&lt;Udfyldningsark!$T48,"g",""),
IF(Udfyldningsark!$T48&lt;Udfyldningsark!$Q48,     IF(CU$17&lt;Udfyldningsark!$Q48-10,"g",     IF(CU$17&lt;Udfyldningsark!$T48,"gu",        "")),
IF(CU$17&lt;Udfyldningsark!$Q48, IF(CU$17&lt;Udfyldningsark!$Q48-10,"g","gu"),
IF(CU$17&lt;Udfyldningsark!$T48,"r",""
))))))))</f>
        <v/>
      </c>
      <c r="CV31" s="226" t="str">
        <f>IF(Udfyldningsark!$T48="","",
IF(CV$17=Udfyldningsark!$Q48,"s",
IF(CV$17=Udfyldningsark!$T48,"b",
IF(CV$17&lt;Udfyldningsark!$P48,"",
IF(Udfyldningsark!$T48&lt;Udfyldningsark!$Q48-10,IF(CV$17&lt;Udfyldningsark!$T48,"g",""),
IF(Udfyldningsark!$T48&lt;Udfyldningsark!$Q48,     IF(CV$17&lt;Udfyldningsark!$Q48-10,"g",     IF(CV$17&lt;Udfyldningsark!$T48,"gu",        "")),
IF(CV$17&lt;Udfyldningsark!$Q48, IF(CV$17&lt;Udfyldningsark!$Q48-10,"g","gu"),
IF(CV$17&lt;Udfyldningsark!$T48,"r",""
))))))))</f>
        <v/>
      </c>
      <c r="CW31" s="226" t="str">
        <f>IF(Udfyldningsark!$T48="","",
IF(CW$17=Udfyldningsark!$Q48,"s",
IF(CW$17=Udfyldningsark!$T48,"b",
IF(CW$17&lt;Udfyldningsark!$P48,"",
IF(Udfyldningsark!$T48&lt;Udfyldningsark!$Q48-10,IF(CW$17&lt;Udfyldningsark!$T48,"g",""),
IF(Udfyldningsark!$T48&lt;Udfyldningsark!$Q48,     IF(CW$17&lt;Udfyldningsark!$Q48-10,"g",     IF(CW$17&lt;Udfyldningsark!$T48,"gu",        "")),
IF(CW$17&lt;Udfyldningsark!$Q48, IF(CW$17&lt;Udfyldningsark!$Q48-10,"g","gu"),
IF(CW$17&lt;Udfyldningsark!$T48,"r",""
))))))))</f>
        <v/>
      </c>
      <c r="CX31" s="226" t="str">
        <f>IF(Udfyldningsark!$T48="","",
IF(CX$17=Udfyldningsark!$Q48,"s",
IF(CX$17=Udfyldningsark!$T48,"b",
IF(CX$17&lt;Udfyldningsark!$P48,"",
IF(Udfyldningsark!$T48&lt;Udfyldningsark!$Q48-10,IF(CX$17&lt;Udfyldningsark!$T48,"g",""),
IF(Udfyldningsark!$T48&lt;Udfyldningsark!$Q48,     IF(CX$17&lt;Udfyldningsark!$Q48-10,"g",     IF(CX$17&lt;Udfyldningsark!$T48,"gu",        "")),
IF(CX$17&lt;Udfyldningsark!$Q48, IF(CX$17&lt;Udfyldningsark!$Q48-10,"g","gu"),
IF(CX$17&lt;Udfyldningsark!$T48,"r",""
))))))))</f>
        <v/>
      </c>
      <c r="CY31" s="226" t="str">
        <f>IF(Udfyldningsark!$T48="","",
IF(CY$17=Udfyldningsark!$Q48,"s",
IF(CY$17=Udfyldningsark!$T48,"b",
IF(CY$17&lt;Udfyldningsark!$P48,"",
IF(Udfyldningsark!$T48&lt;Udfyldningsark!$Q48-10,IF(CY$17&lt;Udfyldningsark!$T48,"g",""),
IF(Udfyldningsark!$T48&lt;Udfyldningsark!$Q48,     IF(CY$17&lt;Udfyldningsark!$Q48-10,"g",     IF(CY$17&lt;Udfyldningsark!$T48,"gu",        "")),
IF(CY$17&lt;Udfyldningsark!$Q48, IF(CY$17&lt;Udfyldningsark!$Q48-10,"g","gu"),
IF(CY$17&lt;Udfyldningsark!$T48,"r",""
))))))))</f>
        <v/>
      </c>
      <c r="CZ31" s="226" t="str">
        <f>IF(Udfyldningsark!$T48="","",
IF(CZ$17=Udfyldningsark!$Q48,"s",
IF(CZ$17=Udfyldningsark!$T48,"b",
IF(CZ$17&lt;Udfyldningsark!$P48,"",
IF(Udfyldningsark!$T48&lt;Udfyldningsark!$Q48-10,IF(CZ$17&lt;Udfyldningsark!$T48,"g",""),
IF(Udfyldningsark!$T48&lt;Udfyldningsark!$Q48,     IF(CZ$17&lt;Udfyldningsark!$Q48-10,"g",     IF(CZ$17&lt;Udfyldningsark!$T48,"gu",        "")),
IF(CZ$17&lt;Udfyldningsark!$Q48, IF(CZ$17&lt;Udfyldningsark!$Q48-10,"g","gu"),
IF(CZ$17&lt;Udfyldningsark!$T48,"r",""
))))))))</f>
        <v/>
      </c>
      <c r="DA31" s="226" t="str">
        <f>IF(Udfyldningsark!$T48="","",
IF(DA$17=Udfyldningsark!$Q48,"s",
IF(DA$17=Udfyldningsark!$T48,"b",
IF(DA$17&lt;Udfyldningsark!$P48,"",
IF(Udfyldningsark!$T48&lt;Udfyldningsark!$Q48-10,IF(DA$17&lt;Udfyldningsark!$T48,"g",""),
IF(Udfyldningsark!$T48&lt;Udfyldningsark!$Q48,     IF(DA$17&lt;Udfyldningsark!$Q48-10,"g",     IF(DA$17&lt;Udfyldningsark!$T48,"gu",        "")),
IF(DA$17&lt;Udfyldningsark!$Q48, IF(DA$17&lt;Udfyldningsark!$Q48-10,"g","gu"),
IF(DA$17&lt;Udfyldningsark!$T48,"r",""
))))))))</f>
        <v/>
      </c>
      <c r="DB31" s="226" t="str">
        <f>IF(Udfyldningsark!$T48="","",
IF(DB$17=Udfyldningsark!$Q48,"s",
IF(DB$17=Udfyldningsark!$T48,"b",
IF(DB$17&lt;Udfyldningsark!$P48,"",
IF(Udfyldningsark!$T48&lt;Udfyldningsark!$Q48-10,IF(DB$17&lt;Udfyldningsark!$T48,"g",""),
IF(Udfyldningsark!$T48&lt;Udfyldningsark!$Q48,     IF(DB$17&lt;Udfyldningsark!$Q48-10,"g",     IF(DB$17&lt;Udfyldningsark!$T48,"gu",        "")),
IF(DB$17&lt;Udfyldningsark!$Q48, IF(DB$17&lt;Udfyldningsark!$Q48-10,"g","gu"),
IF(DB$17&lt;Udfyldningsark!$T48,"r",""
))))))))</f>
        <v/>
      </c>
      <c r="DC31" s="226" t="str">
        <f>IF(Udfyldningsark!$T48="","",
IF(DC$17=Udfyldningsark!$Q48,"s",
IF(DC$17=Udfyldningsark!$T48,"b",
IF(DC$17&lt;Udfyldningsark!$P48,"",
IF(Udfyldningsark!$T48&lt;Udfyldningsark!$Q48-10,IF(DC$17&lt;Udfyldningsark!$T48,"g",""),
IF(Udfyldningsark!$T48&lt;Udfyldningsark!$Q48,     IF(DC$17&lt;Udfyldningsark!$Q48-10,"g",     IF(DC$17&lt;Udfyldningsark!$T48,"gu",        "")),
IF(DC$17&lt;Udfyldningsark!$Q48, IF(DC$17&lt;Udfyldningsark!$Q48-10,"g","gu"),
IF(DC$17&lt;Udfyldningsark!$T48,"r",""
))))))))</f>
        <v/>
      </c>
      <c r="DD31" s="226" t="str">
        <f>IF(Udfyldningsark!$T48="","",
IF(DD$17=Udfyldningsark!$Q48,"s",
IF(DD$17=Udfyldningsark!$T48,"b",
IF(DD$17&lt;Udfyldningsark!$P48,"",
IF(Udfyldningsark!$T48&lt;Udfyldningsark!$Q48-10,IF(DD$17&lt;Udfyldningsark!$T48,"g",""),
IF(Udfyldningsark!$T48&lt;Udfyldningsark!$Q48,     IF(DD$17&lt;Udfyldningsark!$Q48-10,"g",     IF(DD$17&lt;Udfyldningsark!$T48,"gu",        "")),
IF(DD$17&lt;Udfyldningsark!$Q48, IF(DD$17&lt;Udfyldningsark!$Q48-10,"g","gu"),
IF(DD$17&lt;Udfyldningsark!$T48,"r",""
))))))))</f>
        <v/>
      </c>
      <c r="DE31" s="226" t="str">
        <f>IF(Udfyldningsark!$T48="","",
IF(DE$17=Udfyldningsark!$Q48,"s",
IF(DE$17=Udfyldningsark!$T48,"b",
IF(DE$17&lt;Udfyldningsark!$P48,"",
IF(Udfyldningsark!$T48&lt;Udfyldningsark!$Q48-10,IF(DE$17&lt;Udfyldningsark!$T48,"g",""),
IF(Udfyldningsark!$T48&lt;Udfyldningsark!$Q48,     IF(DE$17&lt;Udfyldningsark!$Q48-10,"g",     IF(DE$17&lt;Udfyldningsark!$T48,"gu",        "")),
IF(DE$17&lt;Udfyldningsark!$Q48, IF(DE$17&lt;Udfyldningsark!$Q48-10,"g","gu"),
IF(DE$17&lt;Udfyldningsark!$T48,"r",""
))))))))</f>
        <v/>
      </c>
      <c r="DF31" s="226" t="str">
        <f>IF(Udfyldningsark!$T48="","",
IF(DF$17=Udfyldningsark!$Q48,"s",
IF(DF$17=Udfyldningsark!$T48,"b",
IF(DF$17&lt;Udfyldningsark!$P48,"",
IF(Udfyldningsark!$T48&lt;Udfyldningsark!$Q48-10,IF(DF$17&lt;Udfyldningsark!$T48,"g",""),
IF(Udfyldningsark!$T48&lt;Udfyldningsark!$Q48,     IF(DF$17&lt;Udfyldningsark!$Q48-10,"g",     IF(DF$17&lt;Udfyldningsark!$T48,"gu",        "")),
IF(DF$17&lt;Udfyldningsark!$Q48, IF(DF$17&lt;Udfyldningsark!$Q48-10,"g","gu"),
IF(DF$17&lt;Udfyldningsark!$T48,"r",""
))))))))</f>
        <v/>
      </c>
      <c r="DG31" s="226" t="str">
        <f>IF(Udfyldningsark!$T48="","",
IF(DG$17=Udfyldningsark!$Q48,"s",
IF(DG$17=Udfyldningsark!$T48,"b",
IF(DG$17&lt;Udfyldningsark!$P48,"",
IF(Udfyldningsark!$T48&lt;Udfyldningsark!$Q48-10,IF(DG$17&lt;Udfyldningsark!$T48,"g",""),
IF(Udfyldningsark!$T48&lt;Udfyldningsark!$Q48,     IF(DG$17&lt;Udfyldningsark!$Q48-10,"g",     IF(DG$17&lt;Udfyldningsark!$T48,"gu",        "")),
IF(DG$17&lt;Udfyldningsark!$Q48, IF(DG$17&lt;Udfyldningsark!$Q48-10,"g","gu"),
IF(DG$17&lt;Udfyldningsark!$T48,"r",""
))))))))</f>
        <v/>
      </c>
      <c r="DH31" s="226" t="str">
        <f>IF(Udfyldningsark!$T48="","",
IF(DH$17=Udfyldningsark!$Q48,"s",
IF(DH$17=Udfyldningsark!$T48,"b",
IF(DH$17&lt;Udfyldningsark!$P48,"",
IF(Udfyldningsark!$T48&lt;Udfyldningsark!$Q48-10,IF(DH$17&lt;Udfyldningsark!$T48,"g",""),
IF(Udfyldningsark!$T48&lt;Udfyldningsark!$Q48,     IF(DH$17&lt;Udfyldningsark!$Q48-10,"g",     IF(DH$17&lt;Udfyldningsark!$T48,"gu",        "")),
IF(DH$17&lt;Udfyldningsark!$Q48, IF(DH$17&lt;Udfyldningsark!$Q48-10,"g","gu"),
IF(DH$17&lt;Udfyldningsark!$T48,"r",""
))))))))</f>
        <v/>
      </c>
      <c r="DI31" s="226" t="str">
        <f>IF(Udfyldningsark!$T48="","",
IF(DI$17=Udfyldningsark!$Q48,"s",
IF(DI$17=Udfyldningsark!$T48,"b",
IF(DI$17&lt;Udfyldningsark!$P48,"",
IF(Udfyldningsark!$T48&lt;Udfyldningsark!$Q48-10,IF(DI$17&lt;Udfyldningsark!$T48,"g",""),
IF(Udfyldningsark!$T48&lt;Udfyldningsark!$Q48,     IF(DI$17&lt;Udfyldningsark!$Q48-10,"g",     IF(DI$17&lt;Udfyldningsark!$T48,"gu",        "")),
IF(DI$17&lt;Udfyldningsark!$Q48, IF(DI$17&lt;Udfyldningsark!$Q48-10,"g","gu"),
IF(DI$17&lt;Udfyldningsark!$T48,"r",""
))))))))</f>
        <v/>
      </c>
      <c r="DJ31" s="226" t="str">
        <f>IF(Udfyldningsark!$T48="","",
IF(DJ$17=Udfyldningsark!$Q48,"s",
IF(DJ$17=Udfyldningsark!$T48,"b",
IF(DJ$17&lt;Udfyldningsark!$P48,"",
IF(Udfyldningsark!$T48&lt;Udfyldningsark!$Q48-10,IF(DJ$17&lt;Udfyldningsark!$T48,"g",""),
IF(Udfyldningsark!$T48&lt;Udfyldningsark!$Q48,     IF(DJ$17&lt;Udfyldningsark!$Q48-10,"g",     IF(DJ$17&lt;Udfyldningsark!$T48,"gu",        "")),
IF(DJ$17&lt;Udfyldningsark!$Q48, IF(DJ$17&lt;Udfyldningsark!$Q48-10,"g","gu"),
IF(DJ$17&lt;Udfyldningsark!$T48,"r",""
))))))))</f>
        <v/>
      </c>
      <c r="DK31" s="226" t="str">
        <f>IF(Udfyldningsark!$T48="","",
IF(DK$17=Udfyldningsark!$Q48,"s",
IF(DK$17=Udfyldningsark!$T48,"b",
IF(DK$17&lt;Udfyldningsark!$P48,"",
IF(Udfyldningsark!$T48&lt;Udfyldningsark!$Q48-10,IF(DK$17&lt;Udfyldningsark!$T48,"g",""),
IF(Udfyldningsark!$T48&lt;Udfyldningsark!$Q48,     IF(DK$17&lt;Udfyldningsark!$Q48-10,"g",     IF(DK$17&lt;Udfyldningsark!$T48,"gu",        "")),
IF(DK$17&lt;Udfyldningsark!$Q48, IF(DK$17&lt;Udfyldningsark!$Q48-10,"g","gu"),
IF(DK$17&lt;Udfyldningsark!$T48,"r",""
))))))))</f>
        <v/>
      </c>
      <c r="DL31" s="13"/>
      <c r="DM31" s="13"/>
    </row>
    <row r="32" spans="1:117" s="2" customFormat="1" ht="8.4499999999999993" customHeight="1" x14ac:dyDescent="0.2">
      <c r="A32" s="29"/>
      <c r="B32" s="56" t="str">
        <f>IF(Udfyldningsark!C49=1,Udfyldningsark!E49,"")</f>
        <v/>
      </c>
      <c r="C32" s="405" t="str">
        <f>IF(Udfyldningsark!I49="","",IF(Udfyldningsark!I49&gt;=1,Udfyldningsark!I49))</f>
        <v/>
      </c>
      <c r="D32" s="406"/>
      <c r="E32" s="407"/>
      <c r="F32" s="48"/>
      <c r="G32" s="276" t="str">
        <f>IF(Udfyldningsark!L49="","",IF(Udfyldningsark!L49&gt;=1,Udfyldningsark!L49))</f>
        <v/>
      </c>
      <c r="H32" s="48"/>
      <c r="I32" s="87" t="str">
        <f>IF(Udfyldningsark!P49="","",IF(Udfyldningsark!P49&gt;=1,Udfyldningsark!P49))</f>
        <v/>
      </c>
      <c r="J32" s="49"/>
      <c r="K32" s="88" t="str">
        <f>IF(Udfyldningsark!G49="","",IF(Udfyldningsark!G49=Data!$T$7,Data!$U$7,IF(Udfyldningsark!G49=Data!$T$8,Data!$U$8,IF(Udfyldningsark!G49=Data!$T$9,Data!$U$9,IF(Udfyldningsark!G49=Data!$T$10,Data!$U$10,IF(Udfyldningsark!G49=Data!$T$11,Data!$U$11,IF(Udfyldningsark!G49=Data!$T$12,Data!$U$12,IF(Udfyldningsark!G49=Data!$T$13,Data!$U$13,IF(Udfyldningsark!G49=Data!$T$14,Data!$U$14,IF(Udfyldningsark!G49=Data!$T$15,Data!$U$15,IF(Udfyldningsark!G49=Data!$T$16,Data!$U$16,IF(Udfyldningsark!G49=Data!$T$17,Data!$U$17,IF(Udfyldningsark!G49=Data!$T$18,Data!$U$18,IF(Udfyldningsark!G49=Data!$T$19,Data!$U$19,IF(Udfyldningsark!G49=Data!$T$20,Data!$U$20,IF(Udfyldningsark!G49=Data!$T$21,Data!$U$21,IF(Udfyldningsark!G49=Data!$T$22,Data!$U$22,IF(Udfyldningsark!G49=Data!$T$23,Data!$U$23,IF(Udfyldningsark!G49=Data!$T$24,Data!$U$24,IF(Udfyldningsark!G49=Data!$T$25,Data!$U$25,IF(Udfyldningsark!G49=Data!$T$26,Data!$U$26,IF(Udfyldningsark!G49=Data!$T$27,Data!$U$27))))))))))))))))))))))</f>
        <v/>
      </c>
      <c r="L32" s="49"/>
      <c r="M32" s="89" t="str">
        <f>IF(Udfyldningsark!G49="","",IF(Udfyldningsark!G49=Data!$T$7,Data!$V$7,IF(Udfyldningsark!G49=Data!$T$8,Data!$V$8,IF(Udfyldningsark!G49=Data!$T$9,Data!$V$9,IF(Udfyldningsark!G49=Data!$T$10,Data!$V$10,IF(Udfyldningsark!G49=Data!$T$11,Data!$V$11,IF(Udfyldningsark!G49=Data!$T$12,Data!$V$12,IF(Udfyldningsark!G49=Data!$T$13,Data!$V$13,IF(Udfyldningsark!G49=Data!$T$14,Data!$V$14,IF(Udfyldningsark!G49=Data!$T$15,Data!$V$15,IF(Udfyldningsark!G49=Data!$T$16,Data!$V$16,IF(Udfyldningsark!G49=Data!$T$17,Data!$V$17,IF(Udfyldningsark!G49=Data!$T$18,Data!$V$18,IF(Udfyldningsark!G49=Data!$T$19,Data!$V$19,IF(Udfyldningsark!G49=Data!$T$20,Data!$V$20,IF(Udfyldningsark!G49=Data!$T$21,Data!$V$21,IF(Udfyldningsark!G49=Data!$T$22,Data!$V$22,IF(Udfyldningsark!G49=Data!$T$23,Data!$V$23,IF(Udfyldningsark!G49=Data!$T$24,Data!$V$24,IF(Udfyldningsark!G49=Data!$T$25,Data!$V$25,IF(Udfyldningsark!G49=Data!$T$26,Data!$V$26,IF(Udfyldningsark!G49=Data!$T$27,Data!$V$27,))))))))))))))))))))))</f>
        <v/>
      </c>
      <c r="N32" s="20"/>
      <c r="O32" s="226" t="str">
        <f>IF(Udfyldningsark!$T49="","",
IF(O$17=Udfyldningsark!$Q49,"s",
IF(O$17=Udfyldningsark!$T49,"b",
IF(O$17&lt;Udfyldningsark!$P49,"",
IF(Udfyldningsark!$T49&lt;Udfyldningsark!$Q49-10,IF(O$17&lt;Udfyldningsark!$T49,"g",""),
IF(Udfyldningsark!$T49&lt;Udfyldningsark!$Q49,     IF(O$17&lt;Udfyldningsark!$Q49-10,"g",     IF(O$17&lt;Udfyldningsark!$T49,"gu",        "")),
IF(O$17&lt;Udfyldningsark!$Q49, IF(O$17&lt;Udfyldningsark!$Q49-10,"g","gu"),
IF(O$17&lt;Udfyldningsark!$T49,"r",""
))))))))</f>
        <v/>
      </c>
      <c r="P32" s="226" t="str">
        <f>IF(Udfyldningsark!$T49="","",
IF(P$17=Udfyldningsark!$Q49,"s",
IF(P$17=Udfyldningsark!$T49,"b",
IF(P$17&lt;Udfyldningsark!$P49,"",
IF(Udfyldningsark!$T49&lt;Udfyldningsark!$Q49-10,IF(P$17&lt;Udfyldningsark!$T49,"g",""),
IF(Udfyldningsark!$T49&lt;Udfyldningsark!$Q49,     IF(P$17&lt;Udfyldningsark!$Q49-10,"g",     IF(P$17&lt;Udfyldningsark!$T49,"gu",        "")),
IF(P$17&lt;Udfyldningsark!$Q49, IF(P$17&lt;Udfyldningsark!$Q49-10,"g","gu"),
IF(P$17&lt;Udfyldningsark!$T49,"r",""
))))))))</f>
        <v/>
      </c>
      <c r="Q32" s="226" t="str">
        <f>IF(Udfyldningsark!$T49="","",
IF(Q$17=Udfyldningsark!$Q49,"s",
IF(Q$17=Udfyldningsark!$T49,"b",
IF(Q$17&lt;Udfyldningsark!$P49,"",
IF(Udfyldningsark!$T49&lt;Udfyldningsark!$Q49-10,IF(Q$17&lt;Udfyldningsark!$T49,"g",""),
IF(Udfyldningsark!$T49&lt;Udfyldningsark!$Q49,     IF(Q$17&lt;Udfyldningsark!$Q49-10,"g",     IF(Q$17&lt;Udfyldningsark!$T49,"gu",        "")),
IF(Q$17&lt;Udfyldningsark!$Q49, IF(Q$17&lt;Udfyldningsark!$Q49-10,"g","gu"),
IF(Q$17&lt;Udfyldningsark!$T49,"r",""
))))))))</f>
        <v/>
      </c>
      <c r="R32" s="226" t="str">
        <f>IF(Udfyldningsark!$T49="","",
IF(R$17=Udfyldningsark!$Q49,"s",
IF(R$17=Udfyldningsark!$T49,"b",
IF(R$17&lt;Udfyldningsark!$P49,"",
IF(Udfyldningsark!$T49&lt;Udfyldningsark!$Q49-10,IF(R$17&lt;Udfyldningsark!$T49,"g",""),
IF(Udfyldningsark!$T49&lt;Udfyldningsark!$Q49,     IF(R$17&lt;Udfyldningsark!$Q49-10,"g",     IF(R$17&lt;Udfyldningsark!$T49,"gu",        "")),
IF(R$17&lt;Udfyldningsark!$Q49, IF(R$17&lt;Udfyldningsark!$Q49-10,"g","gu"),
IF(R$17&lt;Udfyldningsark!$T49,"r",""
))))))))</f>
        <v/>
      </c>
      <c r="S32" s="226" t="str">
        <f>IF(Udfyldningsark!$T49="","",
IF(S$17=Udfyldningsark!$Q49,"s",
IF(S$17=Udfyldningsark!$T49,"b",
IF(S$17&lt;Udfyldningsark!$P49,"",
IF(Udfyldningsark!$T49&lt;Udfyldningsark!$Q49-10,IF(S$17&lt;Udfyldningsark!$T49,"g",""),
IF(Udfyldningsark!$T49&lt;Udfyldningsark!$Q49,     IF(S$17&lt;Udfyldningsark!$Q49-10,"g",     IF(S$17&lt;Udfyldningsark!$T49,"gu",        "")),
IF(S$17&lt;Udfyldningsark!$Q49, IF(S$17&lt;Udfyldningsark!$Q49-10,"g","gu"),
IF(S$17&lt;Udfyldningsark!$T49,"r",""
))))))))</f>
        <v/>
      </c>
      <c r="T32" s="226" t="str">
        <f>IF(Udfyldningsark!$T49="","",
IF(T$17=Udfyldningsark!$Q49,"s",
IF(T$17=Udfyldningsark!$T49,"b",
IF(T$17&lt;Udfyldningsark!$P49,"",
IF(Udfyldningsark!$T49&lt;Udfyldningsark!$Q49-10,IF(T$17&lt;Udfyldningsark!$T49,"g",""),
IF(Udfyldningsark!$T49&lt;Udfyldningsark!$Q49,     IF(T$17&lt;Udfyldningsark!$Q49-10,"g",     IF(T$17&lt;Udfyldningsark!$T49,"gu",        "")),
IF(T$17&lt;Udfyldningsark!$Q49, IF(T$17&lt;Udfyldningsark!$Q49-10,"g","gu"),
IF(T$17&lt;Udfyldningsark!$T49,"r",""
))))))))</f>
        <v/>
      </c>
      <c r="U32" s="226" t="str">
        <f>IF(Udfyldningsark!$T49="","",
IF(U$17=Udfyldningsark!$Q49,"s",
IF(U$17=Udfyldningsark!$T49,"b",
IF(U$17&lt;Udfyldningsark!$P49,"",
IF(Udfyldningsark!$T49&lt;Udfyldningsark!$Q49-10,IF(U$17&lt;Udfyldningsark!$T49,"g",""),
IF(Udfyldningsark!$T49&lt;Udfyldningsark!$Q49,     IF(U$17&lt;Udfyldningsark!$Q49-10,"g",     IF(U$17&lt;Udfyldningsark!$T49,"gu",        "")),
IF(U$17&lt;Udfyldningsark!$Q49, IF(U$17&lt;Udfyldningsark!$Q49-10,"g","gu"),
IF(U$17&lt;Udfyldningsark!$T49,"r",""
))))))))</f>
        <v/>
      </c>
      <c r="V32" s="226" t="str">
        <f>IF(Udfyldningsark!$T49="","",
IF(V$17=Udfyldningsark!$Q49,"s",
IF(V$17=Udfyldningsark!$T49,"b",
IF(V$17&lt;Udfyldningsark!$P49,"",
IF(Udfyldningsark!$T49&lt;Udfyldningsark!$Q49-10,IF(V$17&lt;Udfyldningsark!$T49,"g",""),
IF(Udfyldningsark!$T49&lt;Udfyldningsark!$Q49,     IF(V$17&lt;Udfyldningsark!$Q49-10,"g",     IF(V$17&lt;Udfyldningsark!$T49,"gu",        "")),
IF(V$17&lt;Udfyldningsark!$Q49, IF(V$17&lt;Udfyldningsark!$Q49-10,"g","gu"),
IF(V$17&lt;Udfyldningsark!$T49,"r",""
))))))))</f>
        <v/>
      </c>
      <c r="W32" s="226" t="str">
        <f>IF(Udfyldningsark!$T49="","",
IF(W$17=Udfyldningsark!$Q49,"s",
IF(W$17=Udfyldningsark!$T49,"b",
IF(W$17&lt;Udfyldningsark!$P49,"",
IF(Udfyldningsark!$T49&lt;Udfyldningsark!$Q49-10,IF(W$17&lt;Udfyldningsark!$T49,"g",""),
IF(Udfyldningsark!$T49&lt;Udfyldningsark!$Q49,     IF(W$17&lt;Udfyldningsark!$Q49-10,"g",     IF(W$17&lt;Udfyldningsark!$T49,"gu",        "")),
IF(W$17&lt;Udfyldningsark!$Q49, IF(W$17&lt;Udfyldningsark!$Q49-10,"g","gu"),
IF(W$17&lt;Udfyldningsark!$T49,"r",""
))))))))</f>
        <v/>
      </c>
      <c r="X32" s="226" t="str">
        <f>IF(Udfyldningsark!$T49="","",
IF(X$17=Udfyldningsark!$Q49,"s",
IF(X$17=Udfyldningsark!$T49,"b",
IF(X$17&lt;Udfyldningsark!$P49,"",
IF(Udfyldningsark!$T49&lt;Udfyldningsark!$Q49-10,IF(X$17&lt;Udfyldningsark!$T49,"g",""),
IF(Udfyldningsark!$T49&lt;Udfyldningsark!$Q49,     IF(X$17&lt;Udfyldningsark!$Q49-10,"g",     IF(X$17&lt;Udfyldningsark!$T49,"gu",        "")),
IF(X$17&lt;Udfyldningsark!$Q49, IF(X$17&lt;Udfyldningsark!$Q49-10,"g","gu"),
IF(X$17&lt;Udfyldningsark!$T49,"r",""
))))))))</f>
        <v/>
      </c>
      <c r="Y32" s="226" t="str">
        <f>IF(Udfyldningsark!$T49="","",
IF(Y$17=Udfyldningsark!$Q49,"s",
IF(Y$17=Udfyldningsark!$T49,"b",
IF(Y$17&lt;Udfyldningsark!$P49,"",
IF(Udfyldningsark!$T49&lt;Udfyldningsark!$Q49-10,IF(Y$17&lt;Udfyldningsark!$T49,"g",""),
IF(Udfyldningsark!$T49&lt;Udfyldningsark!$Q49,     IF(Y$17&lt;Udfyldningsark!$Q49-10,"g",     IF(Y$17&lt;Udfyldningsark!$T49,"gu",        "")),
IF(Y$17&lt;Udfyldningsark!$Q49, IF(Y$17&lt;Udfyldningsark!$Q49-10,"g","gu"),
IF(Y$17&lt;Udfyldningsark!$T49,"r",""
))))))))</f>
        <v/>
      </c>
      <c r="Z32" s="226" t="str">
        <f>IF(Udfyldningsark!$T49="","",
IF(Z$17=Udfyldningsark!$Q49,"s",
IF(Z$17=Udfyldningsark!$T49,"b",
IF(Z$17&lt;Udfyldningsark!$P49,"",
IF(Udfyldningsark!$T49&lt;Udfyldningsark!$Q49-10,IF(Z$17&lt;Udfyldningsark!$T49,"g",""),
IF(Udfyldningsark!$T49&lt;Udfyldningsark!$Q49,     IF(Z$17&lt;Udfyldningsark!$Q49-10,"g",     IF(Z$17&lt;Udfyldningsark!$T49,"gu",        "")),
IF(Z$17&lt;Udfyldningsark!$Q49, IF(Z$17&lt;Udfyldningsark!$Q49-10,"g","gu"),
IF(Z$17&lt;Udfyldningsark!$T49,"r",""
))))))))</f>
        <v/>
      </c>
      <c r="AA32" s="226" t="str">
        <f>IF(Udfyldningsark!$T49="","",
IF(AA$17=Udfyldningsark!$Q49,"s",
IF(AA$17=Udfyldningsark!$T49,"b",
IF(AA$17&lt;Udfyldningsark!$P49,"",
IF(Udfyldningsark!$T49&lt;Udfyldningsark!$Q49-10,IF(AA$17&lt;Udfyldningsark!$T49,"g",""),
IF(Udfyldningsark!$T49&lt;Udfyldningsark!$Q49,     IF(AA$17&lt;Udfyldningsark!$Q49-10,"g",     IF(AA$17&lt;Udfyldningsark!$T49,"gu",        "")),
IF(AA$17&lt;Udfyldningsark!$Q49, IF(AA$17&lt;Udfyldningsark!$Q49-10,"g","gu"),
IF(AA$17&lt;Udfyldningsark!$T49,"r",""
))))))))</f>
        <v/>
      </c>
      <c r="AB32" s="226" t="str">
        <f>IF(Udfyldningsark!$T49="","",
IF(AB$17=Udfyldningsark!$Q49,"s",
IF(AB$17=Udfyldningsark!$T49,"b",
IF(AB$17&lt;Udfyldningsark!$P49,"",
IF(Udfyldningsark!$T49&lt;Udfyldningsark!$Q49-10,IF(AB$17&lt;Udfyldningsark!$T49,"g",""),
IF(Udfyldningsark!$T49&lt;Udfyldningsark!$Q49,     IF(AB$17&lt;Udfyldningsark!$Q49-10,"g",     IF(AB$17&lt;Udfyldningsark!$T49,"gu",        "")),
IF(AB$17&lt;Udfyldningsark!$Q49, IF(AB$17&lt;Udfyldningsark!$Q49-10,"g","gu"),
IF(AB$17&lt;Udfyldningsark!$T49,"r",""
))))))))</f>
        <v/>
      </c>
      <c r="AC32" s="226" t="str">
        <f>IF(Udfyldningsark!$T49="","",
IF(AC$17=Udfyldningsark!$Q49,"s",
IF(AC$17=Udfyldningsark!$T49,"b",
IF(AC$17&lt;Udfyldningsark!$P49,"",
IF(Udfyldningsark!$T49&lt;Udfyldningsark!$Q49-10,IF(AC$17&lt;Udfyldningsark!$T49,"g",""),
IF(Udfyldningsark!$T49&lt;Udfyldningsark!$Q49,     IF(AC$17&lt;Udfyldningsark!$Q49-10,"g",     IF(AC$17&lt;Udfyldningsark!$T49,"gu",        "")),
IF(AC$17&lt;Udfyldningsark!$Q49, IF(AC$17&lt;Udfyldningsark!$Q49-10,"g","gu"),
IF(AC$17&lt;Udfyldningsark!$T49,"r",""
))))))))</f>
        <v/>
      </c>
      <c r="AD32" s="226" t="str">
        <f>IF(Udfyldningsark!$T49="","",
IF(AD$17=Udfyldningsark!$Q49,"s",
IF(AD$17=Udfyldningsark!$T49,"b",
IF(AD$17&lt;Udfyldningsark!$P49,"",
IF(Udfyldningsark!$T49&lt;Udfyldningsark!$Q49-10,IF(AD$17&lt;Udfyldningsark!$T49,"g",""),
IF(Udfyldningsark!$T49&lt;Udfyldningsark!$Q49,     IF(AD$17&lt;Udfyldningsark!$Q49-10,"g",     IF(AD$17&lt;Udfyldningsark!$T49,"gu",        "")),
IF(AD$17&lt;Udfyldningsark!$Q49, IF(AD$17&lt;Udfyldningsark!$Q49-10,"g","gu"),
IF(AD$17&lt;Udfyldningsark!$T49,"r",""
))))))))</f>
        <v/>
      </c>
      <c r="AE32" s="226" t="str">
        <f>IF(Udfyldningsark!$T49="","",
IF(AE$17=Udfyldningsark!$Q49,"s",
IF(AE$17=Udfyldningsark!$T49,"b",
IF(AE$17&lt;Udfyldningsark!$P49,"",
IF(Udfyldningsark!$T49&lt;Udfyldningsark!$Q49-10,IF(AE$17&lt;Udfyldningsark!$T49,"g",""),
IF(Udfyldningsark!$T49&lt;Udfyldningsark!$Q49,     IF(AE$17&lt;Udfyldningsark!$Q49-10,"g",     IF(AE$17&lt;Udfyldningsark!$T49,"gu",        "")),
IF(AE$17&lt;Udfyldningsark!$Q49, IF(AE$17&lt;Udfyldningsark!$Q49-10,"g","gu"),
IF(AE$17&lt;Udfyldningsark!$T49,"r",""
))))))))</f>
        <v/>
      </c>
      <c r="AF32" s="226" t="str">
        <f>IF(Udfyldningsark!$T49="","",
IF(AF$17=Udfyldningsark!$Q49,"s",
IF(AF$17=Udfyldningsark!$T49,"b",
IF(AF$17&lt;Udfyldningsark!$P49,"",
IF(Udfyldningsark!$T49&lt;Udfyldningsark!$Q49-10,IF(AF$17&lt;Udfyldningsark!$T49,"g",""),
IF(Udfyldningsark!$T49&lt;Udfyldningsark!$Q49,     IF(AF$17&lt;Udfyldningsark!$Q49-10,"g",     IF(AF$17&lt;Udfyldningsark!$T49,"gu",        "")),
IF(AF$17&lt;Udfyldningsark!$Q49, IF(AF$17&lt;Udfyldningsark!$Q49-10,"g","gu"),
IF(AF$17&lt;Udfyldningsark!$T49,"r",""
))))))))</f>
        <v/>
      </c>
      <c r="AG32" s="226" t="str">
        <f>IF(Udfyldningsark!$T49="","",
IF(AG$17=Udfyldningsark!$Q49,"s",
IF(AG$17=Udfyldningsark!$T49,"b",
IF(AG$17&lt;Udfyldningsark!$P49,"",
IF(Udfyldningsark!$T49&lt;Udfyldningsark!$Q49-10,IF(AG$17&lt;Udfyldningsark!$T49,"g",""),
IF(Udfyldningsark!$T49&lt;Udfyldningsark!$Q49,     IF(AG$17&lt;Udfyldningsark!$Q49-10,"g",     IF(AG$17&lt;Udfyldningsark!$T49,"gu",        "")),
IF(AG$17&lt;Udfyldningsark!$Q49, IF(AG$17&lt;Udfyldningsark!$Q49-10,"g","gu"),
IF(AG$17&lt;Udfyldningsark!$T49,"r",""
))))))))</f>
        <v/>
      </c>
      <c r="AH32" s="226" t="str">
        <f>IF(Udfyldningsark!$T49="","",
IF(AH$17=Udfyldningsark!$Q49,"s",
IF(AH$17=Udfyldningsark!$T49,"b",
IF(AH$17&lt;Udfyldningsark!$P49,"",
IF(Udfyldningsark!$T49&lt;Udfyldningsark!$Q49-10,IF(AH$17&lt;Udfyldningsark!$T49,"g",""),
IF(Udfyldningsark!$T49&lt;Udfyldningsark!$Q49,     IF(AH$17&lt;Udfyldningsark!$Q49-10,"g",     IF(AH$17&lt;Udfyldningsark!$T49,"gu",        "")),
IF(AH$17&lt;Udfyldningsark!$Q49, IF(AH$17&lt;Udfyldningsark!$Q49-10,"g","gu"),
IF(AH$17&lt;Udfyldningsark!$T49,"r",""
))))))))</f>
        <v/>
      </c>
      <c r="AI32" s="226" t="str">
        <f>IF(Udfyldningsark!$T49="","",
IF(AI$17=Udfyldningsark!$Q49,"s",
IF(AI$17=Udfyldningsark!$T49,"b",
IF(AI$17&lt;Udfyldningsark!$P49,"",
IF(Udfyldningsark!$T49&lt;Udfyldningsark!$Q49-10,IF(AI$17&lt;Udfyldningsark!$T49,"g",""),
IF(Udfyldningsark!$T49&lt;Udfyldningsark!$Q49,     IF(AI$17&lt;Udfyldningsark!$Q49-10,"g",     IF(AI$17&lt;Udfyldningsark!$T49,"gu",        "")),
IF(AI$17&lt;Udfyldningsark!$Q49, IF(AI$17&lt;Udfyldningsark!$Q49-10,"g","gu"),
IF(AI$17&lt;Udfyldningsark!$T49,"r",""
))))))))</f>
        <v/>
      </c>
      <c r="AJ32" s="226" t="str">
        <f>IF(Udfyldningsark!$T49="","",
IF(AJ$17=Udfyldningsark!$Q49,"s",
IF(AJ$17=Udfyldningsark!$T49,"b",
IF(AJ$17&lt;Udfyldningsark!$P49,"",
IF(Udfyldningsark!$T49&lt;Udfyldningsark!$Q49-10,IF(AJ$17&lt;Udfyldningsark!$T49,"g",""),
IF(Udfyldningsark!$T49&lt;Udfyldningsark!$Q49,     IF(AJ$17&lt;Udfyldningsark!$Q49-10,"g",     IF(AJ$17&lt;Udfyldningsark!$T49,"gu",        "")),
IF(AJ$17&lt;Udfyldningsark!$Q49, IF(AJ$17&lt;Udfyldningsark!$Q49-10,"g","gu"),
IF(AJ$17&lt;Udfyldningsark!$T49,"r",""
))))))))</f>
        <v/>
      </c>
      <c r="AK32" s="226" t="str">
        <f>IF(Udfyldningsark!$T49="","",
IF(AK$17=Udfyldningsark!$Q49,"s",
IF(AK$17=Udfyldningsark!$T49,"b",
IF(AK$17&lt;Udfyldningsark!$P49,"",
IF(Udfyldningsark!$T49&lt;Udfyldningsark!$Q49-10,IF(AK$17&lt;Udfyldningsark!$T49,"g",""),
IF(Udfyldningsark!$T49&lt;Udfyldningsark!$Q49,     IF(AK$17&lt;Udfyldningsark!$Q49-10,"g",     IF(AK$17&lt;Udfyldningsark!$T49,"gu",        "")),
IF(AK$17&lt;Udfyldningsark!$Q49, IF(AK$17&lt;Udfyldningsark!$Q49-10,"g","gu"),
IF(AK$17&lt;Udfyldningsark!$T49,"r",""
))))))))</f>
        <v/>
      </c>
      <c r="AL32" s="226" t="str">
        <f>IF(Udfyldningsark!$T49="","",
IF(AL$17=Udfyldningsark!$Q49,"s",
IF(AL$17=Udfyldningsark!$T49,"b",
IF(AL$17&lt;Udfyldningsark!$P49,"",
IF(Udfyldningsark!$T49&lt;Udfyldningsark!$Q49-10,IF(AL$17&lt;Udfyldningsark!$T49,"g",""),
IF(Udfyldningsark!$T49&lt;Udfyldningsark!$Q49,     IF(AL$17&lt;Udfyldningsark!$Q49-10,"g",     IF(AL$17&lt;Udfyldningsark!$T49,"gu",        "")),
IF(AL$17&lt;Udfyldningsark!$Q49, IF(AL$17&lt;Udfyldningsark!$Q49-10,"g","gu"),
IF(AL$17&lt;Udfyldningsark!$T49,"r",""
))))))))</f>
        <v/>
      </c>
      <c r="AM32" s="226" t="str">
        <f>IF(Udfyldningsark!$T49="","",
IF(AM$17=Udfyldningsark!$Q49,"s",
IF(AM$17=Udfyldningsark!$T49,"b",
IF(AM$17&lt;Udfyldningsark!$P49,"",
IF(Udfyldningsark!$T49&lt;Udfyldningsark!$Q49-10,IF(AM$17&lt;Udfyldningsark!$T49,"g",""),
IF(Udfyldningsark!$T49&lt;Udfyldningsark!$Q49,     IF(AM$17&lt;Udfyldningsark!$Q49-10,"g",     IF(AM$17&lt;Udfyldningsark!$T49,"gu",        "")),
IF(AM$17&lt;Udfyldningsark!$Q49, IF(AM$17&lt;Udfyldningsark!$Q49-10,"g","gu"),
IF(AM$17&lt;Udfyldningsark!$T49,"r",""
))))))))</f>
        <v/>
      </c>
      <c r="AN32" s="226" t="str">
        <f>IF(Udfyldningsark!$T49="","",
IF(AN$17=Udfyldningsark!$Q49,"s",
IF(AN$17=Udfyldningsark!$T49,"b",
IF(AN$17&lt;Udfyldningsark!$P49,"",
IF(Udfyldningsark!$T49&lt;Udfyldningsark!$Q49-10,IF(AN$17&lt;Udfyldningsark!$T49,"g",""),
IF(Udfyldningsark!$T49&lt;Udfyldningsark!$Q49,     IF(AN$17&lt;Udfyldningsark!$Q49-10,"g",     IF(AN$17&lt;Udfyldningsark!$T49,"gu",        "")),
IF(AN$17&lt;Udfyldningsark!$Q49, IF(AN$17&lt;Udfyldningsark!$Q49-10,"g","gu"),
IF(AN$17&lt;Udfyldningsark!$T49,"r",""
))))))))</f>
        <v/>
      </c>
      <c r="AO32" s="226" t="str">
        <f>IF(Udfyldningsark!$T49="","",
IF(AO$17=Udfyldningsark!$Q49,"s",
IF(AO$17=Udfyldningsark!$T49,"b",
IF(AO$17&lt;Udfyldningsark!$P49,"",
IF(Udfyldningsark!$T49&lt;Udfyldningsark!$Q49-10,IF(AO$17&lt;Udfyldningsark!$T49,"g",""),
IF(Udfyldningsark!$T49&lt;Udfyldningsark!$Q49,     IF(AO$17&lt;Udfyldningsark!$Q49-10,"g",     IF(AO$17&lt;Udfyldningsark!$T49,"gu",        "")),
IF(AO$17&lt;Udfyldningsark!$Q49, IF(AO$17&lt;Udfyldningsark!$Q49-10,"g","gu"),
IF(AO$17&lt;Udfyldningsark!$T49,"r",""
))))))))</f>
        <v/>
      </c>
      <c r="AP32" s="226" t="str">
        <f>IF(Udfyldningsark!$T49="","",
IF(AP$17=Udfyldningsark!$Q49,"s",
IF(AP$17=Udfyldningsark!$T49,"b",
IF(AP$17&lt;Udfyldningsark!$P49,"",
IF(Udfyldningsark!$T49&lt;Udfyldningsark!$Q49-10,IF(AP$17&lt;Udfyldningsark!$T49,"g",""),
IF(Udfyldningsark!$T49&lt;Udfyldningsark!$Q49,     IF(AP$17&lt;Udfyldningsark!$Q49-10,"g",     IF(AP$17&lt;Udfyldningsark!$T49,"gu",        "")),
IF(AP$17&lt;Udfyldningsark!$Q49, IF(AP$17&lt;Udfyldningsark!$Q49-10,"g","gu"),
IF(AP$17&lt;Udfyldningsark!$T49,"r",""
))))))))</f>
        <v/>
      </c>
      <c r="AQ32" s="226" t="str">
        <f>IF(Udfyldningsark!$T49="","",
IF(AQ$17=Udfyldningsark!$Q49,"s",
IF(AQ$17=Udfyldningsark!$T49,"b",
IF(AQ$17&lt;Udfyldningsark!$P49,"",
IF(Udfyldningsark!$T49&lt;Udfyldningsark!$Q49-10,IF(AQ$17&lt;Udfyldningsark!$T49,"g",""),
IF(Udfyldningsark!$T49&lt;Udfyldningsark!$Q49,     IF(AQ$17&lt;Udfyldningsark!$Q49-10,"g",     IF(AQ$17&lt;Udfyldningsark!$T49,"gu",        "")),
IF(AQ$17&lt;Udfyldningsark!$Q49, IF(AQ$17&lt;Udfyldningsark!$Q49-10,"g","gu"),
IF(AQ$17&lt;Udfyldningsark!$T49,"r",""
))))))))</f>
        <v/>
      </c>
      <c r="AR32" s="226" t="str">
        <f>IF(Udfyldningsark!$T49="","",
IF(AR$17=Udfyldningsark!$Q49,"s",
IF(AR$17=Udfyldningsark!$T49,"b",
IF(AR$17&lt;Udfyldningsark!$P49,"",
IF(Udfyldningsark!$T49&lt;Udfyldningsark!$Q49-10,IF(AR$17&lt;Udfyldningsark!$T49,"g",""),
IF(Udfyldningsark!$T49&lt;Udfyldningsark!$Q49,     IF(AR$17&lt;Udfyldningsark!$Q49-10,"g",     IF(AR$17&lt;Udfyldningsark!$T49,"gu",        "")),
IF(AR$17&lt;Udfyldningsark!$Q49, IF(AR$17&lt;Udfyldningsark!$Q49-10,"g","gu"),
IF(AR$17&lt;Udfyldningsark!$T49,"r",""
))))))))</f>
        <v/>
      </c>
      <c r="AS32" s="226" t="str">
        <f>IF(Udfyldningsark!$T49="","",
IF(AS$17=Udfyldningsark!$Q49,"s",
IF(AS$17=Udfyldningsark!$T49,"b",
IF(AS$17&lt;Udfyldningsark!$P49,"",
IF(Udfyldningsark!$T49&lt;Udfyldningsark!$Q49-10,IF(AS$17&lt;Udfyldningsark!$T49,"g",""),
IF(Udfyldningsark!$T49&lt;Udfyldningsark!$Q49,     IF(AS$17&lt;Udfyldningsark!$Q49-10,"g",     IF(AS$17&lt;Udfyldningsark!$T49,"gu",        "")),
IF(AS$17&lt;Udfyldningsark!$Q49, IF(AS$17&lt;Udfyldningsark!$Q49-10,"g","gu"),
IF(AS$17&lt;Udfyldningsark!$T49,"r",""
))))))))</f>
        <v/>
      </c>
      <c r="AT32" s="226" t="str">
        <f>IF(Udfyldningsark!$T49="","",
IF(AT$17=Udfyldningsark!$Q49,"s",
IF(AT$17=Udfyldningsark!$T49,"b",
IF(AT$17&lt;Udfyldningsark!$P49,"",
IF(Udfyldningsark!$T49&lt;Udfyldningsark!$Q49-10,IF(AT$17&lt;Udfyldningsark!$T49,"g",""),
IF(Udfyldningsark!$T49&lt;Udfyldningsark!$Q49,     IF(AT$17&lt;Udfyldningsark!$Q49-10,"g",     IF(AT$17&lt;Udfyldningsark!$T49,"gu",        "")),
IF(AT$17&lt;Udfyldningsark!$Q49, IF(AT$17&lt;Udfyldningsark!$Q49-10,"g","gu"),
IF(AT$17&lt;Udfyldningsark!$T49,"r",""
))))))))</f>
        <v/>
      </c>
      <c r="AU32" s="226" t="str">
        <f>IF(Udfyldningsark!$T49="","",
IF(AU$17=Udfyldningsark!$Q49,"s",
IF(AU$17=Udfyldningsark!$T49,"b",
IF(AU$17&lt;Udfyldningsark!$P49,"",
IF(Udfyldningsark!$T49&lt;Udfyldningsark!$Q49-10,IF(AU$17&lt;Udfyldningsark!$T49,"g",""),
IF(Udfyldningsark!$T49&lt;Udfyldningsark!$Q49,     IF(AU$17&lt;Udfyldningsark!$Q49-10,"g",     IF(AU$17&lt;Udfyldningsark!$T49,"gu",        "")),
IF(AU$17&lt;Udfyldningsark!$Q49, IF(AU$17&lt;Udfyldningsark!$Q49-10,"g","gu"),
IF(AU$17&lt;Udfyldningsark!$T49,"r",""
))))))))</f>
        <v/>
      </c>
      <c r="AV32" s="226" t="str">
        <f>IF(Udfyldningsark!$T49="","",
IF(AV$17=Udfyldningsark!$Q49,"s",
IF(AV$17=Udfyldningsark!$T49,"b",
IF(AV$17&lt;Udfyldningsark!$P49,"",
IF(Udfyldningsark!$T49&lt;Udfyldningsark!$Q49-10,IF(AV$17&lt;Udfyldningsark!$T49,"g",""),
IF(Udfyldningsark!$T49&lt;Udfyldningsark!$Q49,     IF(AV$17&lt;Udfyldningsark!$Q49-10,"g",     IF(AV$17&lt;Udfyldningsark!$T49,"gu",        "")),
IF(AV$17&lt;Udfyldningsark!$Q49, IF(AV$17&lt;Udfyldningsark!$Q49-10,"g","gu"),
IF(AV$17&lt;Udfyldningsark!$T49,"r",""
))))))))</f>
        <v/>
      </c>
      <c r="AW32" s="226" t="str">
        <f>IF(Udfyldningsark!$T49="","",
IF(AW$17=Udfyldningsark!$Q49,"s",
IF(AW$17=Udfyldningsark!$T49,"b",
IF(AW$17&lt;Udfyldningsark!$P49,"",
IF(Udfyldningsark!$T49&lt;Udfyldningsark!$Q49-10,IF(AW$17&lt;Udfyldningsark!$T49,"g",""),
IF(Udfyldningsark!$T49&lt;Udfyldningsark!$Q49,     IF(AW$17&lt;Udfyldningsark!$Q49-10,"g",     IF(AW$17&lt;Udfyldningsark!$T49,"gu",        "")),
IF(AW$17&lt;Udfyldningsark!$Q49, IF(AW$17&lt;Udfyldningsark!$Q49-10,"g","gu"),
IF(AW$17&lt;Udfyldningsark!$T49,"r",""
))))))))</f>
        <v/>
      </c>
      <c r="AX32" s="226" t="str">
        <f>IF(Udfyldningsark!$T49="","",
IF(AX$17=Udfyldningsark!$Q49,"s",
IF(AX$17=Udfyldningsark!$T49,"b",
IF(AX$17&lt;Udfyldningsark!$P49,"",
IF(Udfyldningsark!$T49&lt;Udfyldningsark!$Q49-10,IF(AX$17&lt;Udfyldningsark!$T49,"g",""),
IF(Udfyldningsark!$T49&lt;Udfyldningsark!$Q49,     IF(AX$17&lt;Udfyldningsark!$Q49-10,"g",     IF(AX$17&lt;Udfyldningsark!$T49,"gu",        "")),
IF(AX$17&lt;Udfyldningsark!$Q49, IF(AX$17&lt;Udfyldningsark!$Q49-10,"g","gu"),
IF(AX$17&lt;Udfyldningsark!$T49,"r",""
))))))))</f>
        <v/>
      </c>
      <c r="AY32" s="226" t="str">
        <f>IF(Udfyldningsark!$T49="","",
IF(AY$17=Udfyldningsark!$Q49,"s",
IF(AY$17=Udfyldningsark!$T49,"b",
IF(AY$17&lt;Udfyldningsark!$P49,"",
IF(Udfyldningsark!$T49&lt;Udfyldningsark!$Q49-10,IF(AY$17&lt;Udfyldningsark!$T49,"g",""),
IF(Udfyldningsark!$T49&lt;Udfyldningsark!$Q49,     IF(AY$17&lt;Udfyldningsark!$Q49-10,"g",     IF(AY$17&lt;Udfyldningsark!$T49,"gu",        "")),
IF(AY$17&lt;Udfyldningsark!$Q49, IF(AY$17&lt;Udfyldningsark!$Q49-10,"g","gu"),
IF(AY$17&lt;Udfyldningsark!$T49,"r",""
))))))))</f>
        <v/>
      </c>
      <c r="AZ32" s="226" t="str">
        <f>IF(Udfyldningsark!$T49="","",
IF(AZ$17=Udfyldningsark!$Q49,"s",
IF(AZ$17=Udfyldningsark!$T49,"b",
IF(AZ$17&lt;Udfyldningsark!$P49,"",
IF(Udfyldningsark!$T49&lt;Udfyldningsark!$Q49-10,IF(AZ$17&lt;Udfyldningsark!$T49,"g",""),
IF(Udfyldningsark!$T49&lt;Udfyldningsark!$Q49,     IF(AZ$17&lt;Udfyldningsark!$Q49-10,"g",     IF(AZ$17&lt;Udfyldningsark!$T49,"gu",        "")),
IF(AZ$17&lt;Udfyldningsark!$Q49, IF(AZ$17&lt;Udfyldningsark!$Q49-10,"g","gu"),
IF(AZ$17&lt;Udfyldningsark!$T49,"r",""
))))))))</f>
        <v/>
      </c>
      <c r="BA32" s="226" t="str">
        <f>IF(Udfyldningsark!$T49="","",
IF(BA$17=Udfyldningsark!$Q49,"s",
IF(BA$17=Udfyldningsark!$T49,"b",
IF(BA$17&lt;Udfyldningsark!$P49,"",
IF(Udfyldningsark!$T49&lt;Udfyldningsark!$Q49-10,IF(BA$17&lt;Udfyldningsark!$T49,"g",""),
IF(Udfyldningsark!$T49&lt;Udfyldningsark!$Q49,     IF(BA$17&lt;Udfyldningsark!$Q49-10,"g",     IF(BA$17&lt;Udfyldningsark!$T49,"gu",        "")),
IF(BA$17&lt;Udfyldningsark!$Q49, IF(BA$17&lt;Udfyldningsark!$Q49-10,"g","gu"),
IF(BA$17&lt;Udfyldningsark!$T49,"r",""
))))))))</f>
        <v/>
      </c>
      <c r="BB32" s="226" t="str">
        <f>IF(Udfyldningsark!$T49="","",
IF(BB$17=Udfyldningsark!$Q49,"s",
IF(BB$17=Udfyldningsark!$T49,"b",
IF(BB$17&lt;Udfyldningsark!$P49,"",
IF(Udfyldningsark!$T49&lt;Udfyldningsark!$Q49-10,IF(BB$17&lt;Udfyldningsark!$T49,"g",""),
IF(Udfyldningsark!$T49&lt;Udfyldningsark!$Q49,     IF(BB$17&lt;Udfyldningsark!$Q49-10,"g",     IF(BB$17&lt;Udfyldningsark!$T49,"gu",        "")),
IF(BB$17&lt;Udfyldningsark!$Q49, IF(BB$17&lt;Udfyldningsark!$Q49-10,"g","gu"),
IF(BB$17&lt;Udfyldningsark!$T49,"r",""
))))))))</f>
        <v/>
      </c>
      <c r="BC32" s="226" t="str">
        <f>IF(Udfyldningsark!$T49="","",
IF(BC$17=Udfyldningsark!$Q49,"s",
IF(BC$17=Udfyldningsark!$T49,"b",
IF(BC$17&lt;Udfyldningsark!$P49,"",
IF(Udfyldningsark!$T49&lt;Udfyldningsark!$Q49-10,IF(BC$17&lt;Udfyldningsark!$T49,"g",""),
IF(Udfyldningsark!$T49&lt;Udfyldningsark!$Q49,     IF(BC$17&lt;Udfyldningsark!$Q49-10,"g",     IF(BC$17&lt;Udfyldningsark!$T49,"gu",        "")),
IF(BC$17&lt;Udfyldningsark!$Q49, IF(BC$17&lt;Udfyldningsark!$Q49-10,"g","gu"),
IF(BC$17&lt;Udfyldningsark!$T49,"r",""
))))))))</f>
        <v/>
      </c>
      <c r="BD32" s="226" t="str">
        <f>IF(Udfyldningsark!$T49="","",
IF(BD$17=Udfyldningsark!$Q49,"s",
IF(BD$17=Udfyldningsark!$T49,"b",
IF(BD$17&lt;Udfyldningsark!$P49,"",
IF(Udfyldningsark!$T49&lt;Udfyldningsark!$Q49-10,IF(BD$17&lt;Udfyldningsark!$T49,"g",""),
IF(Udfyldningsark!$T49&lt;Udfyldningsark!$Q49,     IF(BD$17&lt;Udfyldningsark!$Q49-10,"g",     IF(BD$17&lt;Udfyldningsark!$T49,"gu",        "")),
IF(BD$17&lt;Udfyldningsark!$Q49, IF(BD$17&lt;Udfyldningsark!$Q49-10,"g","gu"),
IF(BD$17&lt;Udfyldningsark!$T49,"r",""
))))))))</f>
        <v/>
      </c>
      <c r="BE32" s="226" t="str">
        <f>IF(Udfyldningsark!$T49="","",
IF(BE$17=Udfyldningsark!$Q49,"s",
IF(BE$17=Udfyldningsark!$T49,"b",
IF(BE$17&lt;Udfyldningsark!$P49,"",
IF(Udfyldningsark!$T49&lt;Udfyldningsark!$Q49-10,IF(BE$17&lt;Udfyldningsark!$T49,"g",""),
IF(Udfyldningsark!$T49&lt;Udfyldningsark!$Q49,     IF(BE$17&lt;Udfyldningsark!$Q49-10,"g",     IF(BE$17&lt;Udfyldningsark!$T49,"gu",        "")),
IF(BE$17&lt;Udfyldningsark!$Q49, IF(BE$17&lt;Udfyldningsark!$Q49-10,"g","gu"),
IF(BE$17&lt;Udfyldningsark!$T49,"r",""
))))))))</f>
        <v/>
      </c>
      <c r="BF32" s="226" t="str">
        <f>IF(Udfyldningsark!$T49="","",
IF(BF$17=Udfyldningsark!$Q49,"s",
IF(BF$17=Udfyldningsark!$T49,"b",
IF(BF$17&lt;Udfyldningsark!$P49,"",
IF(Udfyldningsark!$T49&lt;Udfyldningsark!$Q49-10,IF(BF$17&lt;Udfyldningsark!$T49,"g",""),
IF(Udfyldningsark!$T49&lt;Udfyldningsark!$Q49,     IF(BF$17&lt;Udfyldningsark!$Q49-10,"g",     IF(BF$17&lt;Udfyldningsark!$T49,"gu",        "")),
IF(BF$17&lt;Udfyldningsark!$Q49, IF(BF$17&lt;Udfyldningsark!$Q49-10,"g","gu"),
IF(BF$17&lt;Udfyldningsark!$T49,"r",""
))))))))</f>
        <v/>
      </c>
      <c r="BG32" s="226" t="str">
        <f>IF(Udfyldningsark!$T49="","",
IF(BG$17=Udfyldningsark!$Q49,"s",
IF(BG$17=Udfyldningsark!$T49,"b",
IF(BG$17&lt;Udfyldningsark!$P49,"",
IF(Udfyldningsark!$T49&lt;Udfyldningsark!$Q49-10,IF(BG$17&lt;Udfyldningsark!$T49,"g",""),
IF(Udfyldningsark!$T49&lt;Udfyldningsark!$Q49,     IF(BG$17&lt;Udfyldningsark!$Q49-10,"g",     IF(BG$17&lt;Udfyldningsark!$T49,"gu",        "")),
IF(BG$17&lt;Udfyldningsark!$Q49, IF(BG$17&lt;Udfyldningsark!$Q49-10,"g","gu"),
IF(BG$17&lt;Udfyldningsark!$T49,"r",""
))))))))</f>
        <v/>
      </c>
      <c r="BH32" s="226" t="str">
        <f>IF(Udfyldningsark!$T49="","",
IF(BH$17=Udfyldningsark!$Q49,"s",
IF(BH$17=Udfyldningsark!$T49,"b",
IF(BH$17&lt;Udfyldningsark!$P49,"",
IF(Udfyldningsark!$T49&lt;Udfyldningsark!$Q49-10,IF(BH$17&lt;Udfyldningsark!$T49,"g",""),
IF(Udfyldningsark!$T49&lt;Udfyldningsark!$Q49,     IF(BH$17&lt;Udfyldningsark!$Q49-10,"g",     IF(BH$17&lt;Udfyldningsark!$T49,"gu",        "")),
IF(BH$17&lt;Udfyldningsark!$Q49, IF(BH$17&lt;Udfyldningsark!$Q49-10,"g","gu"),
IF(BH$17&lt;Udfyldningsark!$T49,"r",""
))))))))</f>
        <v/>
      </c>
      <c r="BI32" s="226" t="str">
        <f>IF(Udfyldningsark!$T49="","",
IF(BI$17=Udfyldningsark!$Q49,"s",
IF(BI$17=Udfyldningsark!$T49,"b",
IF(BI$17&lt;Udfyldningsark!$P49,"",
IF(Udfyldningsark!$T49&lt;Udfyldningsark!$Q49-10,IF(BI$17&lt;Udfyldningsark!$T49,"g",""),
IF(Udfyldningsark!$T49&lt;Udfyldningsark!$Q49,     IF(BI$17&lt;Udfyldningsark!$Q49-10,"g",     IF(BI$17&lt;Udfyldningsark!$T49,"gu",        "")),
IF(BI$17&lt;Udfyldningsark!$Q49, IF(BI$17&lt;Udfyldningsark!$Q49-10,"g","gu"),
IF(BI$17&lt;Udfyldningsark!$T49,"r",""
))))))))</f>
        <v/>
      </c>
      <c r="BJ32" s="226" t="str">
        <f>IF(Udfyldningsark!$T49="","",
IF(BJ$17=Udfyldningsark!$Q49,"s",
IF(BJ$17=Udfyldningsark!$T49,"b",
IF(BJ$17&lt;Udfyldningsark!$P49,"",
IF(Udfyldningsark!$T49&lt;Udfyldningsark!$Q49-10,IF(BJ$17&lt;Udfyldningsark!$T49,"g",""),
IF(Udfyldningsark!$T49&lt;Udfyldningsark!$Q49,     IF(BJ$17&lt;Udfyldningsark!$Q49-10,"g",     IF(BJ$17&lt;Udfyldningsark!$T49,"gu",        "")),
IF(BJ$17&lt;Udfyldningsark!$Q49, IF(BJ$17&lt;Udfyldningsark!$Q49-10,"g","gu"),
IF(BJ$17&lt;Udfyldningsark!$T49,"r",""
))))))))</f>
        <v/>
      </c>
      <c r="BK32" s="226" t="str">
        <f>IF(Udfyldningsark!$T49="","",
IF(BK$17=Udfyldningsark!$Q49,"s",
IF(BK$17=Udfyldningsark!$T49,"b",
IF(BK$17&lt;Udfyldningsark!$P49,"",
IF(Udfyldningsark!$T49&lt;Udfyldningsark!$Q49-10,IF(BK$17&lt;Udfyldningsark!$T49,"g",""),
IF(Udfyldningsark!$T49&lt;Udfyldningsark!$Q49,     IF(BK$17&lt;Udfyldningsark!$Q49-10,"g",     IF(BK$17&lt;Udfyldningsark!$T49,"gu",        "")),
IF(BK$17&lt;Udfyldningsark!$Q49, IF(BK$17&lt;Udfyldningsark!$Q49-10,"g","gu"),
IF(BK$17&lt;Udfyldningsark!$T49,"r",""
))))))))</f>
        <v/>
      </c>
      <c r="BL32" s="226" t="str">
        <f>IF(Udfyldningsark!$T49="","",
IF(BL$17=Udfyldningsark!$Q49,"s",
IF(BL$17=Udfyldningsark!$T49,"b",
IF(BL$17&lt;Udfyldningsark!$P49,"",
IF(Udfyldningsark!$T49&lt;Udfyldningsark!$Q49-10,IF(BL$17&lt;Udfyldningsark!$T49,"g",""),
IF(Udfyldningsark!$T49&lt;Udfyldningsark!$Q49,     IF(BL$17&lt;Udfyldningsark!$Q49-10,"g",     IF(BL$17&lt;Udfyldningsark!$T49,"gu",        "")),
IF(BL$17&lt;Udfyldningsark!$Q49, IF(BL$17&lt;Udfyldningsark!$Q49-10,"g","gu"),
IF(BL$17&lt;Udfyldningsark!$T49,"r",""
))))))))</f>
        <v/>
      </c>
      <c r="BM32" s="226" t="str">
        <f>IF(Udfyldningsark!$T49="","",
IF(BM$17=Udfyldningsark!$Q49,"s",
IF(BM$17=Udfyldningsark!$T49,"b",
IF(BM$17&lt;Udfyldningsark!$P49,"",
IF(Udfyldningsark!$T49&lt;Udfyldningsark!$Q49-10,IF(BM$17&lt;Udfyldningsark!$T49,"g",""),
IF(Udfyldningsark!$T49&lt;Udfyldningsark!$Q49,     IF(BM$17&lt;Udfyldningsark!$Q49-10,"g",     IF(BM$17&lt;Udfyldningsark!$T49,"gu",        "")),
IF(BM$17&lt;Udfyldningsark!$Q49, IF(BM$17&lt;Udfyldningsark!$Q49-10,"g","gu"),
IF(BM$17&lt;Udfyldningsark!$T49,"r",""
))))))))</f>
        <v/>
      </c>
      <c r="BN32" s="226" t="str">
        <f>IF(Udfyldningsark!$T49="","",
IF(BN$17=Udfyldningsark!$Q49,"s",
IF(BN$17=Udfyldningsark!$T49,"b",
IF(BN$17&lt;Udfyldningsark!$P49,"",
IF(Udfyldningsark!$T49&lt;Udfyldningsark!$Q49-10,IF(BN$17&lt;Udfyldningsark!$T49,"g",""),
IF(Udfyldningsark!$T49&lt;Udfyldningsark!$Q49,     IF(BN$17&lt;Udfyldningsark!$Q49-10,"g",     IF(BN$17&lt;Udfyldningsark!$T49,"gu",        "")),
IF(BN$17&lt;Udfyldningsark!$Q49, IF(BN$17&lt;Udfyldningsark!$Q49-10,"g","gu"),
IF(BN$17&lt;Udfyldningsark!$T49,"r",""
))))))))</f>
        <v/>
      </c>
      <c r="BO32" s="226" t="str">
        <f>IF(Udfyldningsark!$T49="","",
IF(BO$17=Udfyldningsark!$Q49,"s",
IF(BO$17=Udfyldningsark!$T49,"b",
IF(BO$17&lt;Udfyldningsark!$P49,"",
IF(Udfyldningsark!$T49&lt;Udfyldningsark!$Q49-10,IF(BO$17&lt;Udfyldningsark!$T49,"g",""),
IF(Udfyldningsark!$T49&lt;Udfyldningsark!$Q49,     IF(BO$17&lt;Udfyldningsark!$Q49-10,"g",     IF(BO$17&lt;Udfyldningsark!$T49,"gu",        "")),
IF(BO$17&lt;Udfyldningsark!$Q49, IF(BO$17&lt;Udfyldningsark!$Q49-10,"g","gu"),
IF(BO$17&lt;Udfyldningsark!$T49,"r",""
))))))))</f>
        <v/>
      </c>
      <c r="BP32" s="226" t="str">
        <f>IF(Udfyldningsark!$T49="","",
IF(BP$17=Udfyldningsark!$Q49,"s",
IF(BP$17=Udfyldningsark!$T49,"b",
IF(BP$17&lt;Udfyldningsark!$P49,"",
IF(Udfyldningsark!$T49&lt;Udfyldningsark!$Q49-10,IF(BP$17&lt;Udfyldningsark!$T49,"g",""),
IF(Udfyldningsark!$T49&lt;Udfyldningsark!$Q49,     IF(BP$17&lt;Udfyldningsark!$Q49-10,"g",     IF(BP$17&lt;Udfyldningsark!$T49,"gu",        "")),
IF(BP$17&lt;Udfyldningsark!$Q49, IF(BP$17&lt;Udfyldningsark!$Q49-10,"g","gu"),
IF(BP$17&lt;Udfyldningsark!$T49,"r",""
))))))))</f>
        <v/>
      </c>
      <c r="BQ32" s="226" t="str">
        <f>IF(Udfyldningsark!$T49="","",
IF(BQ$17=Udfyldningsark!$Q49,"s",
IF(BQ$17=Udfyldningsark!$T49,"b",
IF(BQ$17&lt;Udfyldningsark!$P49,"",
IF(Udfyldningsark!$T49&lt;Udfyldningsark!$Q49-10,IF(BQ$17&lt;Udfyldningsark!$T49,"g",""),
IF(Udfyldningsark!$T49&lt;Udfyldningsark!$Q49,     IF(BQ$17&lt;Udfyldningsark!$Q49-10,"g",     IF(BQ$17&lt;Udfyldningsark!$T49,"gu",        "")),
IF(BQ$17&lt;Udfyldningsark!$Q49, IF(BQ$17&lt;Udfyldningsark!$Q49-10,"g","gu"),
IF(BQ$17&lt;Udfyldningsark!$T49,"r",""
))))))))</f>
        <v/>
      </c>
      <c r="BR32" s="226" t="str">
        <f>IF(Udfyldningsark!$T49="","",
IF(BR$17=Udfyldningsark!$Q49,"s",
IF(BR$17=Udfyldningsark!$T49,"b",
IF(BR$17&lt;Udfyldningsark!$P49,"",
IF(Udfyldningsark!$T49&lt;Udfyldningsark!$Q49-10,IF(BR$17&lt;Udfyldningsark!$T49,"g",""),
IF(Udfyldningsark!$T49&lt;Udfyldningsark!$Q49,     IF(BR$17&lt;Udfyldningsark!$Q49-10,"g",     IF(BR$17&lt;Udfyldningsark!$T49,"gu",        "")),
IF(BR$17&lt;Udfyldningsark!$Q49, IF(BR$17&lt;Udfyldningsark!$Q49-10,"g","gu"),
IF(BR$17&lt;Udfyldningsark!$T49,"r",""
))))))))</f>
        <v/>
      </c>
      <c r="BS32" s="226" t="str">
        <f>IF(Udfyldningsark!$T49="","",
IF(BS$17=Udfyldningsark!$Q49,"s",
IF(BS$17=Udfyldningsark!$T49,"b",
IF(BS$17&lt;Udfyldningsark!$P49,"",
IF(Udfyldningsark!$T49&lt;Udfyldningsark!$Q49-10,IF(BS$17&lt;Udfyldningsark!$T49,"g",""),
IF(Udfyldningsark!$T49&lt;Udfyldningsark!$Q49,     IF(BS$17&lt;Udfyldningsark!$Q49-10,"g",     IF(BS$17&lt;Udfyldningsark!$T49,"gu",        "")),
IF(BS$17&lt;Udfyldningsark!$Q49, IF(BS$17&lt;Udfyldningsark!$Q49-10,"g","gu"),
IF(BS$17&lt;Udfyldningsark!$T49,"r",""
))))))))</f>
        <v/>
      </c>
      <c r="BT32" s="226" t="str">
        <f>IF(Udfyldningsark!$T49="","",
IF(BT$17=Udfyldningsark!$Q49,"s",
IF(BT$17=Udfyldningsark!$T49,"b",
IF(BT$17&lt;Udfyldningsark!$P49,"",
IF(Udfyldningsark!$T49&lt;Udfyldningsark!$Q49-10,IF(BT$17&lt;Udfyldningsark!$T49,"g",""),
IF(Udfyldningsark!$T49&lt;Udfyldningsark!$Q49,     IF(BT$17&lt;Udfyldningsark!$Q49-10,"g",     IF(BT$17&lt;Udfyldningsark!$T49,"gu",        "")),
IF(BT$17&lt;Udfyldningsark!$Q49, IF(BT$17&lt;Udfyldningsark!$Q49-10,"g","gu"),
IF(BT$17&lt;Udfyldningsark!$T49,"r",""
))))))))</f>
        <v/>
      </c>
      <c r="BU32" s="226" t="str">
        <f>IF(Udfyldningsark!$T49="","",
IF(BU$17=Udfyldningsark!$Q49,"s",
IF(BU$17=Udfyldningsark!$T49,"b",
IF(BU$17&lt;Udfyldningsark!$P49,"",
IF(Udfyldningsark!$T49&lt;Udfyldningsark!$Q49-10,IF(BU$17&lt;Udfyldningsark!$T49,"g",""),
IF(Udfyldningsark!$T49&lt;Udfyldningsark!$Q49,     IF(BU$17&lt;Udfyldningsark!$Q49-10,"g",     IF(BU$17&lt;Udfyldningsark!$T49,"gu",        "")),
IF(BU$17&lt;Udfyldningsark!$Q49, IF(BU$17&lt;Udfyldningsark!$Q49-10,"g","gu"),
IF(BU$17&lt;Udfyldningsark!$T49,"r",""
))))))))</f>
        <v/>
      </c>
      <c r="BV32" s="226" t="str">
        <f>IF(Udfyldningsark!$T49="","",
IF(BV$17=Udfyldningsark!$Q49,"s",
IF(BV$17=Udfyldningsark!$T49,"b",
IF(BV$17&lt;Udfyldningsark!$P49,"",
IF(Udfyldningsark!$T49&lt;Udfyldningsark!$Q49-10,IF(BV$17&lt;Udfyldningsark!$T49,"g",""),
IF(Udfyldningsark!$T49&lt;Udfyldningsark!$Q49,     IF(BV$17&lt;Udfyldningsark!$Q49-10,"g",     IF(BV$17&lt;Udfyldningsark!$T49,"gu",        "")),
IF(BV$17&lt;Udfyldningsark!$Q49, IF(BV$17&lt;Udfyldningsark!$Q49-10,"g","gu"),
IF(BV$17&lt;Udfyldningsark!$T49,"r",""
))))))))</f>
        <v/>
      </c>
      <c r="BW32" s="226" t="str">
        <f>IF(Udfyldningsark!$T49="","",
IF(BW$17=Udfyldningsark!$Q49,"s",
IF(BW$17=Udfyldningsark!$T49,"b",
IF(BW$17&lt;Udfyldningsark!$P49,"",
IF(Udfyldningsark!$T49&lt;Udfyldningsark!$Q49-10,IF(BW$17&lt;Udfyldningsark!$T49,"g",""),
IF(Udfyldningsark!$T49&lt;Udfyldningsark!$Q49,     IF(BW$17&lt;Udfyldningsark!$Q49-10,"g",     IF(BW$17&lt;Udfyldningsark!$T49,"gu",        "")),
IF(BW$17&lt;Udfyldningsark!$Q49, IF(BW$17&lt;Udfyldningsark!$Q49-10,"g","gu"),
IF(BW$17&lt;Udfyldningsark!$T49,"r",""
))))))))</f>
        <v/>
      </c>
      <c r="BX32" s="226" t="str">
        <f>IF(Udfyldningsark!$T49="","",
IF(BX$17=Udfyldningsark!$Q49,"s",
IF(BX$17=Udfyldningsark!$T49,"b",
IF(BX$17&lt;Udfyldningsark!$P49,"",
IF(Udfyldningsark!$T49&lt;Udfyldningsark!$Q49-10,IF(BX$17&lt;Udfyldningsark!$T49,"g",""),
IF(Udfyldningsark!$T49&lt;Udfyldningsark!$Q49,     IF(BX$17&lt;Udfyldningsark!$Q49-10,"g",     IF(BX$17&lt;Udfyldningsark!$T49,"gu",        "")),
IF(BX$17&lt;Udfyldningsark!$Q49, IF(BX$17&lt;Udfyldningsark!$Q49-10,"g","gu"),
IF(BX$17&lt;Udfyldningsark!$T49,"r",""
))))))))</f>
        <v/>
      </c>
      <c r="BY32" s="226" t="str">
        <f>IF(Udfyldningsark!$T49="","",
IF(BY$17=Udfyldningsark!$Q49,"s",
IF(BY$17=Udfyldningsark!$T49,"b",
IF(BY$17&lt;Udfyldningsark!$P49,"",
IF(Udfyldningsark!$T49&lt;Udfyldningsark!$Q49-10,IF(BY$17&lt;Udfyldningsark!$T49,"g",""),
IF(Udfyldningsark!$T49&lt;Udfyldningsark!$Q49,     IF(BY$17&lt;Udfyldningsark!$Q49-10,"g",     IF(BY$17&lt;Udfyldningsark!$T49,"gu",        "")),
IF(BY$17&lt;Udfyldningsark!$Q49, IF(BY$17&lt;Udfyldningsark!$Q49-10,"g","gu"),
IF(BY$17&lt;Udfyldningsark!$T49,"r",""
))))))))</f>
        <v/>
      </c>
      <c r="BZ32" s="226" t="str">
        <f>IF(Udfyldningsark!$T49="","",
IF(BZ$17=Udfyldningsark!$Q49,"s",
IF(BZ$17=Udfyldningsark!$T49,"b",
IF(BZ$17&lt;Udfyldningsark!$P49,"",
IF(Udfyldningsark!$T49&lt;Udfyldningsark!$Q49-10,IF(BZ$17&lt;Udfyldningsark!$T49,"g",""),
IF(Udfyldningsark!$T49&lt;Udfyldningsark!$Q49,     IF(BZ$17&lt;Udfyldningsark!$Q49-10,"g",     IF(BZ$17&lt;Udfyldningsark!$T49,"gu",        "")),
IF(BZ$17&lt;Udfyldningsark!$Q49, IF(BZ$17&lt;Udfyldningsark!$Q49-10,"g","gu"),
IF(BZ$17&lt;Udfyldningsark!$T49,"r",""
))))))))</f>
        <v/>
      </c>
      <c r="CA32" s="226" t="str">
        <f>IF(Udfyldningsark!$T49="","",
IF(CA$17=Udfyldningsark!$Q49,"s",
IF(CA$17=Udfyldningsark!$T49,"b",
IF(CA$17&lt;Udfyldningsark!$P49,"",
IF(Udfyldningsark!$T49&lt;Udfyldningsark!$Q49-10,IF(CA$17&lt;Udfyldningsark!$T49,"g",""),
IF(Udfyldningsark!$T49&lt;Udfyldningsark!$Q49,     IF(CA$17&lt;Udfyldningsark!$Q49-10,"g",     IF(CA$17&lt;Udfyldningsark!$T49,"gu",        "")),
IF(CA$17&lt;Udfyldningsark!$Q49, IF(CA$17&lt;Udfyldningsark!$Q49-10,"g","gu"),
IF(CA$17&lt;Udfyldningsark!$T49,"r",""
))))))))</f>
        <v/>
      </c>
      <c r="CB32" s="226" t="str">
        <f>IF(Udfyldningsark!$T49="","",
IF(CB$17=Udfyldningsark!$Q49,"s",
IF(CB$17=Udfyldningsark!$T49,"b",
IF(CB$17&lt;Udfyldningsark!$P49,"",
IF(Udfyldningsark!$T49&lt;Udfyldningsark!$Q49-10,IF(CB$17&lt;Udfyldningsark!$T49,"g",""),
IF(Udfyldningsark!$T49&lt;Udfyldningsark!$Q49,     IF(CB$17&lt;Udfyldningsark!$Q49-10,"g",     IF(CB$17&lt;Udfyldningsark!$T49,"gu",        "")),
IF(CB$17&lt;Udfyldningsark!$Q49, IF(CB$17&lt;Udfyldningsark!$Q49-10,"g","gu"),
IF(CB$17&lt;Udfyldningsark!$T49,"r",""
))))))))</f>
        <v/>
      </c>
      <c r="CC32" s="226" t="str">
        <f>IF(Udfyldningsark!$T49="","",
IF(CC$17=Udfyldningsark!$Q49,"s",
IF(CC$17=Udfyldningsark!$T49,"b",
IF(CC$17&lt;Udfyldningsark!$P49,"",
IF(Udfyldningsark!$T49&lt;Udfyldningsark!$Q49-10,IF(CC$17&lt;Udfyldningsark!$T49,"g",""),
IF(Udfyldningsark!$T49&lt;Udfyldningsark!$Q49,     IF(CC$17&lt;Udfyldningsark!$Q49-10,"g",     IF(CC$17&lt;Udfyldningsark!$T49,"gu",        "")),
IF(CC$17&lt;Udfyldningsark!$Q49, IF(CC$17&lt;Udfyldningsark!$Q49-10,"g","gu"),
IF(CC$17&lt;Udfyldningsark!$T49,"r",""
))))))))</f>
        <v/>
      </c>
      <c r="CD32" s="226" t="str">
        <f>IF(Udfyldningsark!$T49="","",
IF(CD$17=Udfyldningsark!$Q49,"s",
IF(CD$17=Udfyldningsark!$T49,"b",
IF(CD$17&lt;Udfyldningsark!$P49,"",
IF(Udfyldningsark!$T49&lt;Udfyldningsark!$Q49-10,IF(CD$17&lt;Udfyldningsark!$T49,"g",""),
IF(Udfyldningsark!$T49&lt;Udfyldningsark!$Q49,     IF(CD$17&lt;Udfyldningsark!$Q49-10,"g",     IF(CD$17&lt;Udfyldningsark!$T49,"gu",        "")),
IF(CD$17&lt;Udfyldningsark!$Q49, IF(CD$17&lt;Udfyldningsark!$Q49-10,"g","gu"),
IF(CD$17&lt;Udfyldningsark!$T49,"r",""
))))))))</f>
        <v/>
      </c>
      <c r="CE32" s="226" t="str">
        <f>IF(Udfyldningsark!$T49="","",
IF(CE$17=Udfyldningsark!$Q49,"s",
IF(CE$17=Udfyldningsark!$T49,"b",
IF(CE$17&lt;Udfyldningsark!$P49,"",
IF(Udfyldningsark!$T49&lt;Udfyldningsark!$Q49-10,IF(CE$17&lt;Udfyldningsark!$T49,"g",""),
IF(Udfyldningsark!$T49&lt;Udfyldningsark!$Q49,     IF(CE$17&lt;Udfyldningsark!$Q49-10,"g",     IF(CE$17&lt;Udfyldningsark!$T49,"gu",        "")),
IF(CE$17&lt;Udfyldningsark!$Q49, IF(CE$17&lt;Udfyldningsark!$Q49-10,"g","gu"),
IF(CE$17&lt;Udfyldningsark!$T49,"r",""
))))))))</f>
        <v/>
      </c>
      <c r="CF32" s="226" t="str">
        <f>IF(Udfyldningsark!$T49="","",
IF(CF$17=Udfyldningsark!$Q49,"s",
IF(CF$17=Udfyldningsark!$T49,"b",
IF(CF$17&lt;Udfyldningsark!$P49,"",
IF(Udfyldningsark!$T49&lt;Udfyldningsark!$Q49-10,IF(CF$17&lt;Udfyldningsark!$T49,"g",""),
IF(Udfyldningsark!$T49&lt;Udfyldningsark!$Q49,     IF(CF$17&lt;Udfyldningsark!$Q49-10,"g",     IF(CF$17&lt;Udfyldningsark!$T49,"gu",        "")),
IF(CF$17&lt;Udfyldningsark!$Q49, IF(CF$17&lt;Udfyldningsark!$Q49-10,"g","gu"),
IF(CF$17&lt;Udfyldningsark!$T49,"r",""
))))))))</f>
        <v/>
      </c>
      <c r="CG32" s="226" t="str">
        <f>IF(Udfyldningsark!$T49="","",
IF(CG$17=Udfyldningsark!$Q49,"s",
IF(CG$17=Udfyldningsark!$T49,"b",
IF(CG$17&lt;Udfyldningsark!$P49,"",
IF(Udfyldningsark!$T49&lt;Udfyldningsark!$Q49-10,IF(CG$17&lt;Udfyldningsark!$T49,"g",""),
IF(Udfyldningsark!$T49&lt;Udfyldningsark!$Q49,     IF(CG$17&lt;Udfyldningsark!$Q49-10,"g",     IF(CG$17&lt;Udfyldningsark!$T49,"gu",        "")),
IF(CG$17&lt;Udfyldningsark!$Q49, IF(CG$17&lt;Udfyldningsark!$Q49-10,"g","gu"),
IF(CG$17&lt;Udfyldningsark!$T49,"r",""
))))))))</f>
        <v/>
      </c>
      <c r="CH32" s="226" t="str">
        <f>IF(Udfyldningsark!$T49="","",
IF(CH$17=Udfyldningsark!$Q49,"s",
IF(CH$17=Udfyldningsark!$T49,"b",
IF(CH$17&lt;Udfyldningsark!$P49,"",
IF(Udfyldningsark!$T49&lt;Udfyldningsark!$Q49-10,IF(CH$17&lt;Udfyldningsark!$T49,"g",""),
IF(Udfyldningsark!$T49&lt;Udfyldningsark!$Q49,     IF(CH$17&lt;Udfyldningsark!$Q49-10,"g",     IF(CH$17&lt;Udfyldningsark!$T49,"gu",        "")),
IF(CH$17&lt;Udfyldningsark!$Q49, IF(CH$17&lt;Udfyldningsark!$Q49-10,"g","gu"),
IF(CH$17&lt;Udfyldningsark!$T49,"r",""
))))))))</f>
        <v/>
      </c>
      <c r="CI32" s="226" t="str">
        <f>IF(Udfyldningsark!$T49="","",
IF(CI$17=Udfyldningsark!$Q49,"s",
IF(CI$17=Udfyldningsark!$T49,"b",
IF(CI$17&lt;Udfyldningsark!$P49,"",
IF(Udfyldningsark!$T49&lt;Udfyldningsark!$Q49-10,IF(CI$17&lt;Udfyldningsark!$T49,"g",""),
IF(Udfyldningsark!$T49&lt;Udfyldningsark!$Q49,     IF(CI$17&lt;Udfyldningsark!$Q49-10,"g",     IF(CI$17&lt;Udfyldningsark!$T49,"gu",        "")),
IF(CI$17&lt;Udfyldningsark!$Q49, IF(CI$17&lt;Udfyldningsark!$Q49-10,"g","gu"),
IF(CI$17&lt;Udfyldningsark!$T49,"r",""
))))))))</f>
        <v/>
      </c>
      <c r="CJ32" s="226" t="str">
        <f>IF(Udfyldningsark!$T49="","",
IF(CJ$17=Udfyldningsark!$Q49,"s",
IF(CJ$17=Udfyldningsark!$T49,"b",
IF(CJ$17&lt;Udfyldningsark!$P49,"",
IF(Udfyldningsark!$T49&lt;Udfyldningsark!$Q49-10,IF(CJ$17&lt;Udfyldningsark!$T49,"g",""),
IF(Udfyldningsark!$T49&lt;Udfyldningsark!$Q49,     IF(CJ$17&lt;Udfyldningsark!$Q49-10,"g",     IF(CJ$17&lt;Udfyldningsark!$T49,"gu",        "")),
IF(CJ$17&lt;Udfyldningsark!$Q49, IF(CJ$17&lt;Udfyldningsark!$Q49-10,"g","gu"),
IF(CJ$17&lt;Udfyldningsark!$T49,"r",""
))))))))</f>
        <v/>
      </c>
      <c r="CK32" s="226" t="str">
        <f>IF(Udfyldningsark!$T49="","",
IF(CK$17=Udfyldningsark!$Q49,"s",
IF(CK$17=Udfyldningsark!$T49,"b",
IF(CK$17&lt;Udfyldningsark!$P49,"",
IF(Udfyldningsark!$T49&lt;Udfyldningsark!$Q49-10,IF(CK$17&lt;Udfyldningsark!$T49,"g",""),
IF(Udfyldningsark!$T49&lt;Udfyldningsark!$Q49,     IF(CK$17&lt;Udfyldningsark!$Q49-10,"g",     IF(CK$17&lt;Udfyldningsark!$T49,"gu",        "")),
IF(CK$17&lt;Udfyldningsark!$Q49, IF(CK$17&lt;Udfyldningsark!$Q49-10,"g","gu"),
IF(CK$17&lt;Udfyldningsark!$T49,"r",""
))))))))</f>
        <v/>
      </c>
      <c r="CL32" s="226" t="str">
        <f>IF(Udfyldningsark!$T49="","",
IF(CL$17=Udfyldningsark!$Q49,"s",
IF(CL$17=Udfyldningsark!$T49,"b",
IF(CL$17&lt;Udfyldningsark!$P49,"",
IF(Udfyldningsark!$T49&lt;Udfyldningsark!$Q49-10,IF(CL$17&lt;Udfyldningsark!$T49,"g",""),
IF(Udfyldningsark!$T49&lt;Udfyldningsark!$Q49,     IF(CL$17&lt;Udfyldningsark!$Q49-10,"g",     IF(CL$17&lt;Udfyldningsark!$T49,"gu",        "")),
IF(CL$17&lt;Udfyldningsark!$Q49, IF(CL$17&lt;Udfyldningsark!$Q49-10,"g","gu"),
IF(CL$17&lt;Udfyldningsark!$T49,"r",""
))))))))</f>
        <v/>
      </c>
      <c r="CM32" s="226" t="str">
        <f>IF(Udfyldningsark!$T49="","",
IF(CM$17=Udfyldningsark!$Q49,"s",
IF(CM$17=Udfyldningsark!$T49,"b",
IF(CM$17&lt;Udfyldningsark!$P49,"",
IF(Udfyldningsark!$T49&lt;Udfyldningsark!$Q49-10,IF(CM$17&lt;Udfyldningsark!$T49,"g",""),
IF(Udfyldningsark!$T49&lt;Udfyldningsark!$Q49,     IF(CM$17&lt;Udfyldningsark!$Q49-10,"g",     IF(CM$17&lt;Udfyldningsark!$T49,"gu",        "")),
IF(CM$17&lt;Udfyldningsark!$Q49, IF(CM$17&lt;Udfyldningsark!$Q49-10,"g","gu"),
IF(CM$17&lt;Udfyldningsark!$T49,"r",""
))))))))</f>
        <v/>
      </c>
      <c r="CN32" s="226" t="str">
        <f>IF(Udfyldningsark!$T49="","",
IF(CN$17=Udfyldningsark!$Q49,"s",
IF(CN$17=Udfyldningsark!$T49,"b",
IF(CN$17&lt;Udfyldningsark!$P49,"",
IF(Udfyldningsark!$T49&lt;Udfyldningsark!$Q49-10,IF(CN$17&lt;Udfyldningsark!$T49,"g",""),
IF(Udfyldningsark!$T49&lt;Udfyldningsark!$Q49,     IF(CN$17&lt;Udfyldningsark!$Q49-10,"g",     IF(CN$17&lt;Udfyldningsark!$T49,"gu",        "")),
IF(CN$17&lt;Udfyldningsark!$Q49, IF(CN$17&lt;Udfyldningsark!$Q49-10,"g","gu"),
IF(CN$17&lt;Udfyldningsark!$T49,"r",""
))))))))</f>
        <v/>
      </c>
      <c r="CO32" s="226" t="str">
        <f>IF(Udfyldningsark!$T49="","",
IF(CO$17=Udfyldningsark!$Q49,"s",
IF(CO$17=Udfyldningsark!$T49,"b",
IF(CO$17&lt;Udfyldningsark!$P49,"",
IF(Udfyldningsark!$T49&lt;Udfyldningsark!$Q49-10,IF(CO$17&lt;Udfyldningsark!$T49,"g",""),
IF(Udfyldningsark!$T49&lt;Udfyldningsark!$Q49,     IF(CO$17&lt;Udfyldningsark!$Q49-10,"g",     IF(CO$17&lt;Udfyldningsark!$T49,"gu",        "")),
IF(CO$17&lt;Udfyldningsark!$Q49, IF(CO$17&lt;Udfyldningsark!$Q49-10,"g","gu"),
IF(CO$17&lt;Udfyldningsark!$T49,"r",""
))))))))</f>
        <v/>
      </c>
      <c r="CP32" s="226" t="str">
        <f>IF(Udfyldningsark!$T49="","",
IF(CP$17=Udfyldningsark!$Q49,"s",
IF(CP$17=Udfyldningsark!$T49,"b",
IF(CP$17&lt;Udfyldningsark!$P49,"",
IF(Udfyldningsark!$T49&lt;Udfyldningsark!$Q49-10,IF(CP$17&lt;Udfyldningsark!$T49,"g",""),
IF(Udfyldningsark!$T49&lt;Udfyldningsark!$Q49,     IF(CP$17&lt;Udfyldningsark!$Q49-10,"g",     IF(CP$17&lt;Udfyldningsark!$T49,"gu",        "")),
IF(CP$17&lt;Udfyldningsark!$Q49, IF(CP$17&lt;Udfyldningsark!$Q49-10,"g","gu"),
IF(CP$17&lt;Udfyldningsark!$T49,"r",""
))))))))</f>
        <v/>
      </c>
      <c r="CQ32" s="226" t="str">
        <f>IF(Udfyldningsark!$T49="","",
IF(CQ$17=Udfyldningsark!$Q49,"s",
IF(CQ$17=Udfyldningsark!$T49,"b",
IF(CQ$17&lt;Udfyldningsark!$P49,"",
IF(Udfyldningsark!$T49&lt;Udfyldningsark!$Q49-10,IF(CQ$17&lt;Udfyldningsark!$T49,"g",""),
IF(Udfyldningsark!$T49&lt;Udfyldningsark!$Q49,     IF(CQ$17&lt;Udfyldningsark!$Q49-10,"g",     IF(CQ$17&lt;Udfyldningsark!$T49,"gu",        "")),
IF(CQ$17&lt;Udfyldningsark!$Q49, IF(CQ$17&lt;Udfyldningsark!$Q49-10,"g","gu"),
IF(CQ$17&lt;Udfyldningsark!$T49,"r",""
))))))))</f>
        <v/>
      </c>
      <c r="CR32" s="226" t="str">
        <f>IF(Udfyldningsark!$T49="","",
IF(CR$17=Udfyldningsark!$Q49,"s",
IF(CR$17=Udfyldningsark!$T49,"b",
IF(CR$17&lt;Udfyldningsark!$P49,"",
IF(Udfyldningsark!$T49&lt;Udfyldningsark!$Q49-10,IF(CR$17&lt;Udfyldningsark!$T49,"g",""),
IF(Udfyldningsark!$T49&lt;Udfyldningsark!$Q49,     IF(CR$17&lt;Udfyldningsark!$Q49-10,"g",     IF(CR$17&lt;Udfyldningsark!$T49,"gu",        "")),
IF(CR$17&lt;Udfyldningsark!$Q49, IF(CR$17&lt;Udfyldningsark!$Q49-10,"g","gu"),
IF(CR$17&lt;Udfyldningsark!$T49,"r",""
))))))))</f>
        <v/>
      </c>
      <c r="CS32" s="226" t="str">
        <f>IF(Udfyldningsark!$T49="","",
IF(CS$17=Udfyldningsark!$Q49,"s",
IF(CS$17=Udfyldningsark!$T49,"b",
IF(CS$17&lt;Udfyldningsark!$P49,"",
IF(Udfyldningsark!$T49&lt;Udfyldningsark!$Q49-10,IF(CS$17&lt;Udfyldningsark!$T49,"g",""),
IF(Udfyldningsark!$T49&lt;Udfyldningsark!$Q49,     IF(CS$17&lt;Udfyldningsark!$Q49-10,"g",     IF(CS$17&lt;Udfyldningsark!$T49,"gu",        "")),
IF(CS$17&lt;Udfyldningsark!$Q49, IF(CS$17&lt;Udfyldningsark!$Q49-10,"g","gu"),
IF(CS$17&lt;Udfyldningsark!$T49,"r",""
))))))))</f>
        <v/>
      </c>
      <c r="CT32" s="226" t="str">
        <f>IF(Udfyldningsark!$T49="","",
IF(CT$17=Udfyldningsark!$Q49,"s",
IF(CT$17=Udfyldningsark!$T49,"b",
IF(CT$17&lt;Udfyldningsark!$P49,"",
IF(Udfyldningsark!$T49&lt;Udfyldningsark!$Q49-10,IF(CT$17&lt;Udfyldningsark!$T49,"g",""),
IF(Udfyldningsark!$T49&lt;Udfyldningsark!$Q49,     IF(CT$17&lt;Udfyldningsark!$Q49-10,"g",     IF(CT$17&lt;Udfyldningsark!$T49,"gu",        "")),
IF(CT$17&lt;Udfyldningsark!$Q49, IF(CT$17&lt;Udfyldningsark!$Q49-10,"g","gu"),
IF(CT$17&lt;Udfyldningsark!$T49,"r",""
))))))))</f>
        <v/>
      </c>
      <c r="CU32" s="226" t="str">
        <f>IF(Udfyldningsark!$T49="","",
IF(CU$17=Udfyldningsark!$Q49,"s",
IF(CU$17=Udfyldningsark!$T49,"b",
IF(CU$17&lt;Udfyldningsark!$P49,"",
IF(Udfyldningsark!$T49&lt;Udfyldningsark!$Q49-10,IF(CU$17&lt;Udfyldningsark!$T49,"g",""),
IF(Udfyldningsark!$T49&lt;Udfyldningsark!$Q49,     IF(CU$17&lt;Udfyldningsark!$Q49-10,"g",     IF(CU$17&lt;Udfyldningsark!$T49,"gu",        "")),
IF(CU$17&lt;Udfyldningsark!$Q49, IF(CU$17&lt;Udfyldningsark!$Q49-10,"g","gu"),
IF(CU$17&lt;Udfyldningsark!$T49,"r",""
))))))))</f>
        <v/>
      </c>
      <c r="CV32" s="226" t="str">
        <f>IF(Udfyldningsark!$T49="","",
IF(CV$17=Udfyldningsark!$Q49,"s",
IF(CV$17=Udfyldningsark!$T49,"b",
IF(CV$17&lt;Udfyldningsark!$P49,"",
IF(Udfyldningsark!$T49&lt;Udfyldningsark!$Q49-10,IF(CV$17&lt;Udfyldningsark!$T49,"g",""),
IF(Udfyldningsark!$T49&lt;Udfyldningsark!$Q49,     IF(CV$17&lt;Udfyldningsark!$Q49-10,"g",     IF(CV$17&lt;Udfyldningsark!$T49,"gu",        "")),
IF(CV$17&lt;Udfyldningsark!$Q49, IF(CV$17&lt;Udfyldningsark!$Q49-10,"g","gu"),
IF(CV$17&lt;Udfyldningsark!$T49,"r",""
))))))))</f>
        <v/>
      </c>
      <c r="CW32" s="226" t="str">
        <f>IF(Udfyldningsark!$T49="","",
IF(CW$17=Udfyldningsark!$Q49,"s",
IF(CW$17=Udfyldningsark!$T49,"b",
IF(CW$17&lt;Udfyldningsark!$P49,"",
IF(Udfyldningsark!$T49&lt;Udfyldningsark!$Q49-10,IF(CW$17&lt;Udfyldningsark!$T49,"g",""),
IF(Udfyldningsark!$T49&lt;Udfyldningsark!$Q49,     IF(CW$17&lt;Udfyldningsark!$Q49-10,"g",     IF(CW$17&lt;Udfyldningsark!$T49,"gu",        "")),
IF(CW$17&lt;Udfyldningsark!$Q49, IF(CW$17&lt;Udfyldningsark!$Q49-10,"g","gu"),
IF(CW$17&lt;Udfyldningsark!$T49,"r",""
))))))))</f>
        <v/>
      </c>
      <c r="CX32" s="226" t="str">
        <f>IF(Udfyldningsark!$T49="","",
IF(CX$17=Udfyldningsark!$Q49,"s",
IF(CX$17=Udfyldningsark!$T49,"b",
IF(CX$17&lt;Udfyldningsark!$P49,"",
IF(Udfyldningsark!$T49&lt;Udfyldningsark!$Q49-10,IF(CX$17&lt;Udfyldningsark!$T49,"g",""),
IF(Udfyldningsark!$T49&lt;Udfyldningsark!$Q49,     IF(CX$17&lt;Udfyldningsark!$Q49-10,"g",     IF(CX$17&lt;Udfyldningsark!$T49,"gu",        "")),
IF(CX$17&lt;Udfyldningsark!$Q49, IF(CX$17&lt;Udfyldningsark!$Q49-10,"g","gu"),
IF(CX$17&lt;Udfyldningsark!$T49,"r",""
))))))))</f>
        <v/>
      </c>
      <c r="CY32" s="226" t="str">
        <f>IF(Udfyldningsark!$T49="","",
IF(CY$17=Udfyldningsark!$Q49,"s",
IF(CY$17=Udfyldningsark!$T49,"b",
IF(CY$17&lt;Udfyldningsark!$P49,"",
IF(Udfyldningsark!$T49&lt;Udfyldningsark!$Q49-10,IF(CY$17&lt;Udfyldningsark!$T49,"g",""),
IF(Udfyldningsark!$T49&lt;Udfyldningsark!$Q49,     IF(CY$17&lt;Udfyldningsark!$Q49-10,"g",     IF(CY$17&lt;Udfyldningsark!$T49,"gu",        "")),
IF(CY$17&lt;Udfyldningsark!$Q49, IF(CY$17&lt;Udfyldningsark!$Q49-10,"g","gu"),
IF(CY$17&lt;Udfyldningsark!$T49,"r",""
))))))))</f>
        <v/>
      </c>
      <c r="CZ32" s="226" t="str">
        <f>IF(Udfyldningsark!$T49="","",
IF(CZ$17=Udfyldningsark!$Q49,"s",
IF(CZ$17=Udfyldningsark!$T49,"b",
IF(CZ$17&lt;Udfyldningsark!$P49,"",
IF(Udfyldningsark!$T49&lt;Udfyldningsark!$Q49-10,IF(CZ$17&lt;Udfyldningsark!$T49,"g",""),
IF(Udfyldningsark!$T49&lt;Udfyldningsark!$Q49,     IF(CZ$17&lt;Udfyldningsark!$Q49-10,"g",     IF(CZ$17&lt;Udfyldningsark!$T49,"gu",        "")),
IF(CZ$17&lt;Udfyldningsark!$Q49, IF(CZ$17&lt;Udfyldningsark!$Q49-10,"g","gu"),
IF(CZ$17&lt;Udfyldningsark!$T49,"r",""
))))))))</f>
        <v/>
      </c>
      <c r="DA32" s="226" t="str">
        <f>IF(Udfyldningsark!$T49="","",
IF(DA$17=Udfyldningsark!$Q49,"s",
IF(DA$17=Udfyldningsark!$T49,"b",
IF(DA$17&lt;Udfyldningsark!$P49,"",
IF(Udfyldningsark!$T49&lt;Udfyldningsark!$Q49-10,IF(DA$17&lt;Udfyldningsark!$T49,"g",""),
IF(Udfyldningsark!$T49&lt;Udfyldningsark!$Q49,     IF(DA$17&lt;Udfyldningsark!$Q49-10,"g",     IF(DA$17&lt;Udfyldningsark!$T49,"gu",        "")),
IF(DA$17&lt;Udfyldningsark!$Q49, IF(DA$17&lt;Udfyldningsark!$Q49-10,"g","gu"),
IF(DA$17&lt;Udfyldningsark!$T49,"r",""
))))))))</f>
        <v/>
      </c>
      <c r="DB32" s="226" t="str">
        <f>IF(Udfyldningsark!$T49="","",
IF(DB$17=Udfyldningsark!$Q49,"s",
IF(DB$17=Udfyldningsark!$T49,"b",
IF(DB$17&lt;Udfyldningsark!$P49,"",
IF(Udfyldningsark!$T49&lt;Udfyldningsark!$Q49-10,IF(DB$17&lt;Udfyldningsark!$T49,"g",""),
IF(Udfyldningsark!$T49&lt;Udfyldningsark!$Q49,     IF(DB$17&lt;Udfyldningsark!$Q49-10,"g",     IF(DB$17&lt;Udfyldningsark!$T49,"gu",        "")),
IF(DB$17&lt;Udfyldningsark!$Q49, IF(DB$17&lt;Udfyldningsark!$Q49-10,"g","gu"),
IF(DB$17&lt;Udfyldningsark!$T49,"r",""
))))))))</f>
        <v/>
      </c>
      <c r="DC32" s="226" t="str">
        <f>IF(Udfyldningsark!$T49="","",
IF(DC$17=Udfyldningsark!$Q49,"s",
IF(DC$17=Udfyldningsark!$T49,"b",
IF(DC$17&lt;Udfyldningsark!$P49,"",
IF(Udfyldningsark!$T49&lt;Udfyldningsark!$Q49-10,IF(DC$17&lt;Udfyldningsark!$T49,"g",""),
IF(Udfyldningsark!$T49&lt;Udfyldningsark!$Q49,     IF(DC$17&lt;Udfyldningsark!$Q49-10,"g",     IF(DC$17&lt;Udfyldningsark!$T49,"gu",        "")),
IF(DC$17&lt;Udfyldningsark!$Q49, IF(DC$17&lt;Udfyldningsark!$Q49-10,"g","gu"),
IF(DC$17&lt;Udfyldningsark!$T49,"r",""
))))))))</f>
        <v/>
      </c>
      <c r="DD32" s="226" t="str">
        <f>IF(Udfyldningsark!$T49="","",
IF(DD$17=Udfyldningsark!$Q49,"s",
IF(DD$17=Udfyldningsark!$T49,"b",
IF(DD$17&lt;Udfyldningsark!$P49,"",
IF(Udfyldningsark!$T49&lt;Udfyldningsark!$Q49-10,IF(DD$17&lt;Udfyldningsark!$T49,"g",""),
IF(Udfyldningsark!$T49&lt;Udfyldningsark!$Q49,     IF(DD$17&lt;Udfyldningsark!$Q49-10,"g",     IF(DD$17&lt;Udfyldningsark!$T49,"gu",        "")),
IF(DD$17&lt;Udfyldningsark!$Q49, IF(DD$17&lt;Udfyldningsark!$Q49-10,"g","gu"),
IF(DD$17&lt;Udfyldningsark!$T49,"r",""
))))))))</f>
        <v/>
      </c>
      <c r="DE32" s="226" t="str">
        <f>IF(Udfyldningsark!$T49="","",
IF(DE$17=Udfyldningsark!$Q49,"s",
IF(DE$17=Udfyldningsark!$T49,"b",
IF(DE$17&lt;Udfyldningsark!$P49,"",
IF(Udfyldningsark!$T49&lt;Udfyldningsark!$Q49-10,IF(DE$17&lt;Udfyldningsark!$T49,"g",""),
IF(Udfyldningsark!$T49&lt;Udfyldningsark!$Q49,     IF(DE$17&lt;Udfyldningsark!$Q49-10,"g",     IF(DE$17&lt;Udfyldningsark!$T49,"gu",        "")),
IF(DE$17&lt;Udfyldningsark!$Q49, IF(DE$17&lt;Udfyldningsark!$Q49-10,"g","gu"),
IF(DE$17&lt;Udfyldningsark!$T49,"r",""
))))))))</f>
        <v/>
      </c>
      <c r="DF32" s="226" t="str">
        <f>IF(Udfyldningsark!$T49="","",
IF(DF$17=Udfyldningsark!$Q49,"s",
IF(DF$17=Udfyldningsark!$T49,"b",
IF(DF$17&lt;Udfyldningsark!$P49,"",
IF(Udfyldningsark!$T49&lt;Udfyldningsark!$Q49-10,IF(DF$17&lt;Udfyldningsark!$T49,"g",""),
IF(Udfyldningsark!$T49&lt;Udfyldningsark!$Q49,     IF(DF$17&lt;Udfyldningsark!$Q49-10,"g",     IF(DF$17&lt;Udfyldningsark!$T49,"gu",        "")),
IF(DF$17&lt;Udfyldningsark!$Q49, IF(DF$17&lt;Udfyldningsark!$Q49-10,"g","gu"),
IF(DF$17&lt;Udfyldningsark!$T49,"r",""
))))))))</f>
        <v/>
      </c>
      <c r="DG32" s="226" t="str">
        <f>IF(Udfyldningsark!$T49="","",
IF(DG$17=Udfyldningsark!$Q49,"s",
IF(DG$17=Udfyldningsark!$T49,"b",
IF(DG$17&lt;Udfyldningsark!$P49,"",
IF(Udfyldningsark!$T49&lt;Udfyldningsark!$Q49-10,IF(DG$17&lt;Udfyldningsark!$T49,"g",""),
IF(Udfyldningsark!$T49&lt;Udfyldningsark!$Q49,     IF(DG$17&lt;Udfyldningsark!$Q49-10,"g",     IF(DG$17&lt;Udfyldningsark!$T49,"gu",        "")),
IF(DG$17&lt;Udfyldningsark!$Q49, IF(DG$17&lt;Udfyldningsark!$Q49-10,"g","gu"),
IF(DG$17&lt;Udfyldningsark!$T49,"r",""
))))))))</f>
        <v/>
      </c>
      <c r="DH32" s="226" t="str">
        <f>IF(Udfyldningsark!$T49="","",
IF(DH$17=Udfyldningsark!$Q49,"s",
IF(DH$17=Udfyldningsark!$T49,"b",
IF(DH$17&lt;Udfyldningsark!$P49,"",
IF(Udfyldningsark!$T49&lt;Udfyldningsark!$Q49-10,IF(DH$17&lt;Udfyldningsark!$T49,"g",""),
IF(Udfyldningsark!$T49&lt;Udfyldningsark!$Q49,     IF(DH$17&lt;Udfyldningsark!$Q49-10,"g",     IF(DH$17&lt;Udfyldningsark!$T49,"gu",        "")),
IF(DH$17&lt;Udfyldningsark!$Q49, IF(DH$17&lt;Udfyldningsark!$Q49-10,"g","gu"),
IF(DH$17&lt;Udfyldningsark!$T49,"r",""
))))))))</f>
        <v/>
      </c>
      <c r="DI32" s="226" t="str">
        <f>IF(Udfyldningsark!$T49="","",
IF(DI$17=Udfyldningsark!$Q49,"s",
IF(DI$17=Udfyldningsark!$T49,"b",
IF(DI$17&lt;Udfyldningsark!$P49,"",
IF(Udfyldningsark!$T49&lt;Udfyldningsark!$Q49-10,IF(DI$17&lt;Udfyldningsark!$T49,"g",""),
IF(Udfyldningsark!$T49&lt;Udfyldningsark!$Q49,     IF(DI$17&lt;Udfyldningsark!$Q49-10,"g",     IF(DI$17&lt;Udfyldningsark!$T49,"gu",        "")),
IF(DI$17&lt;Udfyldningsark!$Q49, IF(DI$17&lt;Udfyldningsark!$Q49-10,"g","gu"),
IF(DI$17&lt;Udfyldningsark!$T49,"r",""
))))))))</f>
        <v/>
      </c>
      <c r="DJ32" s="226" t="str">
        <f>IF(Udfyldningsark!$T49="","",
IF(DJ$17=Udfyldningsark!$Q49,"s",
IF(DJ$17=Udfyldningsark!$T49,"b",
IF(DJ$17&lt;Udfyldningsark!$P49,"",
IF(Udfyldningsark!$T49&lt;Udfyldningsark!$Q49-10,IF(DJ$17&lt;Udfyldningsark!$T49,"g",""),
IF(Udfyldningsark!$T49&lt;Udfyldningsark!$Q49,     IF(DJ$17&lt;Udfyldningsark!$Q49-10,"g",     IF(DJ$17&lt;Udfyldningsark!$T49,"gu",        "")),
IF(DJ$17&lt;Udfyldningsark!$Q49, IF(DJ$17&lt;Udfyldningsark!$Q49-10,"g","gu"),
IF(DJ$17&lt;Udfyldningsark!$T49,"r",""
))))))))</f>
        <v/>
      </c>
      <c r="DK32" s="226" t="str">
        <f>IF(Udfyldningsark!$T49="","",
IF(DK$17=Udfyldningsark!$Q49,"s",
IF(DK$17=Udfyldningsark!$T49,"b",
IF(DK$17&lt;Udfyldningsark!$P49,"",
IF(Udfyldningsark!$T49&lt;Udfyldningsark!$Q49-10,IF(DK$17&lt;Udfyldningsark!$T49,"g",""),
IF(Udfyldningsark!$T49&lt;Udfyldningsark!$Q49,     IF(DK$17&lt;Udfyldningsark!$Q49-10,"g",     IF(DK$17&lt;Udfyldningsark!$T49,"gu",        "")),
IF(DK$17&lt;Udfyldningsark!$Q49, IF(DK$17&lt;Udfyldningsark!$Q49-10,"g","gu"),
IF(DK$17&lt;Udfyldningsark!$T49,"r",""
))))))))</f>
        <v/>
      </c>
      <c r="DL32" s="13"/>
      <c r="DM32" s="13"/>
    </row>
    <row r="33" spans="1:117" s="2" customFormat="1" ht="8.4499999999999993" customHeight="1" x14ac:dyDescent="0.2">
      <c r="A33" s="29"/>
      <c r="B33" s="56" t="str">
        <f>IF(Udfyldningsark!C50=1,Udfyldningsark!E50,"")</f>
        <v/>
      </c>
      <c r="C33" s="405" t="str">
        <f>IF(Udfyldningsark!I50="","",IF(Udfyldningsark!I50&gt;=1,Udfyldningsark!I50))</f>
        <v/>
      </c>
      <c r="D33" s="406"/>
      <c r="E33" s="407"/>
      <c r="F33" s="48"/>
      <c r="G33" s="276" t="str">
        <f>IF(Udfyldningsark!L50="","",IF(Udfyldningsark!L50&gt;=1,Udfyldningsark!L50))</f>
        <v/>
      </c>
      <c r="H33" s="48"/>
      <c r="I33" s="87" t="str">
        <f>IF(Udfyldningsark!P50="","",IF(Udfyldningsark!P50&gt;=1,Udfyldningsark!P50))</f>
        <v/>
      </c>
      <c r="J33" s="49"/>
      <c r="K33" s="88" t="str">
        <f>IF(Udfyldningsark!G50="","",IF(Udfyldningsark!G50=Data!$T$7,Data!$U$7,IF(Udfyldningsark!G50=Data!$T$8,Data!$U$8,IF(Udfyldningsark!G50=Data!$T$9,Data!$U$9,IF(Udfyldningsark!G50=Data!$T$10,Data!$U$10,IF(Udfyldningsark!G50=Data!$T$11,Data!$U$11,IF(Udfyldningsark!G50=Data!$T$12,Data!$U$12,IF(Udfyldningsark!G50=Data!$T$13,Data!$U$13,IF(Udfyldningsark!G50=Data!$T$14,Data!$U$14,IF(Udfyldningsark!G50=Data!$T$15,Data!$U$15,IF(Udfyldningsark!G50=Data!$T$16,Data!$U$16,IF(Udfyldningsark!G50=Data!$T$17,Data!$U$17,IF(Udfyldningsark!G50=Data!$T$18,Data!$U$18,IF(Udfyldningsark!G50=Data!$T$19,Data!$U$19,IF(Udfyldningsark!G50=Data!$T$20,Data!$U$20,IF(Udfyldningsark!G50=Data!$T$21,Data!$U$21,IF(Udfyldningsark!G50=Data!$T$22,Data!$U$22,IF(Udfyldningsark!G50=Data!$T$23,Data!$U$23,IF(Udfyldningsark!G50=Data!$T$24,Data!$U$24,IF(Udfyldningsark!G50=Data!$T$25,Data!$U$25,IF(Udfyldningsark!G50=Data!$T$26,Data!$U$26,IF(Udfyldningsark!G50=Data!$T$27,Data!$U$27))))))))))))))))))))))</f>
        <v/>
      </c>
      <c r="L33" s="49"/>
      <c r="M33" s="89" t="str">
        <f>IF(Udfyldningsark!G50="","",IF(Udfyldningsark!G50=Data!$T$7,Data!$V$7,IF(Udfyldningsark!G50=Data!$T$8,Data!$V$8,IF(Udfyldningsark!G50=Data!$T$9,Data!$V$9,IF(Udfyldningsark!G50=Data!$T$10,Data!$V$10,IF(Udfyldningsark!G50=Data!$T$11,Data!$V$11,IF(Udfyldningsark!G50=Data!$T$12,Data!$V$12,IF(Udfyldningsark!G50=Data!$T$13,Data!$V$13,IF(Udfyldningsark!G50=Data!$T$14,Data!$V$14,IF(Udfyldningsark!G50=Data!$T$15,Data!$V$15,IF(Udfyldningsark!G50=Data!$T$16,Data!$V$16,IF(Udfyldningsark!G50=Data!$T$17,Data!$V$17,IF(Udfyldningsark!G50=Data!$T$18,Data!$V$18,IF(Udfyldningsark!G50=Data!$T$19,Data!$V$19,IF(Udfyldningsark!G50=Data!$T$20,Data!$V$20,IF(Udfyldningsark!G50=Data!$T$21,Data!$V$21,IF(Udfyldningsark!G50=Data!$T$22,Data!$V$22,IF(Udfyldningsark!G50=Data!$T$23,Data!$V$23,IF(Udfyldningsark!G50=Data!$T$24,Data!$V$24,IF(Udfyldningsark!G50=Data!$T$25,Data!$V$25,IF(Udfyldningsark!G50=Data!$T$26,Data!$V$26,IF(Udfyldningsark!G50=Data!$T$27,Data!$V$27,))))))))))))))))))))))</f>
        <v/>
      </c>
      <c r="N33" s="20"/>
      <c r="O33" s="226" t="str">
        <f>IF(Udfyldningsark!$T50="","",
IF(O$17=Udfyldningsark!$Q50,"s",
IF(O$17=Udfyldningsark!$T50,"b",
IF(O$17&lt;Udfyldningsark!$P50,"",
IF(Udfyldningsark!$T50&lt;Udfyldningsark!$Q50-10,IF(O$17&lt;Udfyldningsark!$T50,"g",""),
IF(Udfyldningsark!$T50&lt;Udfyldningsark!$Q50,     IF(O$17&lt;Udfyldningsark!$Q50-10,"g",     IF(O$17&lt;Udfyldningsark!$T50,"gu",        "")),
IF(O$17&lt;Udfyldningsark!$Q50, IF(O$17&lt;Udfyldningsark!$Q50-10,"g","gu"),
IF(O$17&lt;Udfyldningsark!$T50,"r",""
))))))))</f>
        <v/>
      </c>
      <c r="P33" s="226" t="str">
        <f>IF(Udfyldningsark!$T50="","",
IF(P$17=Udfyldningsark!$Q50,"s",
IF(P$17=Udfyldningsark!$T50,"b",
IF(P$17&lt;Udfyldningsark!$P50,"",
IF(Udfyldningsark!$T50&lt;Udfyldningsark!$Q50-10,IF(P$17&lt;Udfyldningsark!$T50,"g",""),
IF(Udfyldningsark!$T50&lt;Udfyldningsark!$Q50,     IF(P$17&lt;Udfyldningsark!$Q50-10,"g",     IF(P$17&lt;Udfyldningsark!$T50,"gu",        "")),
IF(P$17&lt;Udfyldningsark!$Q50, IF(P$17&lt;Udfyldningsark!$Q50-10,"g","gu"),
IF(P$17&lt;Udfyldningsark!$T50,"r",""
))))))))</f>
        <v/>
      </c>
      <c r="Q33" s="226" t="str">
        <f>IF(Udfyldningsark!$T50="","",
IF(Q$17=Udfyldningsark!$Q50,"s",
IF(Q$17=Udfyldningsark!$T50,"b",
IF(Q$17&lt;Udfyldningsark!$P50,"",
IF(Udfyldningsark!$T50&lt;Udfyldningsark!$Q50-10,IF(Q$17&lt;Udfyldningsark!$T50,"g",""),
IF(Udfyldningsark!$T50&lt;Udfyldningsark!$Q50,     IF(Q$17&lt;Udfyldningsark!$Q50-10,"g",     IF(Q$17&lt;Udfyldningsark!$T50,"gu",        "")),
IF(Q$17&lt;Udfyldningsark!$Q50, IF(Q$17&lt;Udfyldningsark!$Q50-10,"g","gu"),
IF(Q$17&lt;Udfyldningsark!$T50,"r",""
))))))))</f>
        <v/>
      </c>
      <c r="R33" s="226" t="str">
        <f>IF(Udfyldningsark!$T50="","",
IF(R$17=Udfyldningsark!$Q50,"s",
IF(R$17=Udfyldningsark!$T50,"b",
IF(R$17&lt;Udfyldningsark!$P50,"",
IF(Udfyldningsark!$T50&lt;Udfyldningsark!$Q50-10,IF(R$17&lt;Udfyldningsark!$T50,"g",""),
IF(Udfyldningsark!$T50&lt;Udfyldningsark!$Q50,     IF(R$17&lt;Udfyldningsark!$Q50-10,"g",     IF(R$17&lt;Udfyldningsark!$T50,"gu",        "")),
IF(R$17&lt;Udfyldningsark!$Q50, IF(R$17&lt;Udfyldningsark!$Q50-10,"g","gu"),
IF(R$17&lt;Udfyldningsark!$T50,"r",""
))))))))</f>
        <v/>
      </c>
      <c r="S33" s="226" t="str">
        <f>IF(Udfyldningsark!$T50="","",
IF(S$17=Udfyldningsark!$Q50,"s",
IF(S$17=Udfyldningsark!$T50,"b",
IF(S$17&lt;Udfyldningsark!$P50,"",
IF(Udfyldningsark!$T50&lt;Udfyldningsark!$Q50-10,IF(S$17&lt;Udfyldningsark!$T50,"g",""),
IF(Udfyldningsark!$T50&lt;Udfyldningsark!$Q50,     IF(S$17&lt;Udfyldningsark!$Q50-10,"g",     IF(S$17&lt;Udfyldningsark!$T50,"gu",        "")),
IF(S$17&lt;Udfyldningsark!$Q50, IF(S$17&lt;Udfyldningsark!$Q50-10,"g","gu"),
IF(S$17&lt;Udfyldningsark!$T50,"r",""
))))))))</f>
        <v/>
      </c>
      <c r="T33" s="226" t="str">
        <f>IF(Udfyldningsark!$T50="","",
IF(T$17=Udfyldningsark!$Q50,"s",
IF(T$17=Udfyldningsark!$T50,"b",
IF(T$17&lt;Udfyldningsark!$P50,"",
IF(Udfyldningsark!$T50&lt;Udfyldningsark!$Q50-10,IF(T$17&lt;Udfyldningsark!$T50,"g",""),
IF(Udfyldningsark!$T50&lt;Udfyldningsark!$Q50,     IF(T$17&lt;Udfyldningsark!$Q50-10,"g",     IF(T$17&lt;Udfyldningsark!$T50,"gu",        "")),
IF(T$17&lt;Udfyldningsark!$Q50, IF(T$17&lt;Udfyldningsark!$Q50-10,"g","gu"),
IF(T$17&lt;Udfyldningsark!$T50,"r",""
))))))))</f>
        <v/>
      </c>
      <c r="U33" s="226" t="str">
        <f>IF(Udfyldningsark!$T50="","",
IF(U$17=Udfyldningsark!$Q50,"s",
IF(U$17=Udfyldningsark!$T50,"b",
IF(U$17&lt;Udfyldningsark!$P50,"",
IF(Udfyldningsark!$T50&lt;Udfyldningsark!$Q50-10,IF(U$17&lt;Udfyldningsark!$T50,"g",""),
IF(Udfyldningsark!$T50&lt;Udfyldningsark!$Q50,     IF(U$17&lt;Udfyldningsark!$Q50-10,"g",     IF(U$17&lt;Udfyldningsark!$T50,"gu",        "")),
IF(U$17&lt;Udfyldningsark!$Q50, IF(U$17&lt;Udfyldningsark!$Q50-10,"g","gu"),
IF(U$17&lt;Udfyldningsark!$T50,"r",""
))))))))</f>
        <v/>
      </c>
      <c r="V33" s="226" t="str">
        <f>IF(Udfyldningsark!$T50="","",
IF(V$17=Udfyldningsark!$Q50,"s",
IF(V$17=Udfyldningsark!$T50,"b",
IF(V$17&lt;Udfyldningsark!$P50,"",
IF(Udfyldningsark!$T50&lt;Udfyldningsark!$Q50-10,IF(V$17&lt;Udfyldningsark!$T50,"g",""),
IF(Udfyldningsark!$T50&lt;Udfyldningsark!$Q50,     IF(V$17&lt;Udfyldningsark!$Q50-10,"g",     IF(V$17&lt;Udfyldningsark!$T50,"gu",        "")),
IF(V$17&lt;Udfyldningsark!$Q50, IF(V$17&lt;Udfyldningsark!$Q50-10,"g","gu"),
IF(V$17&lt;Udfyldningsark!$T50,"r",""
))))))))</f>
        <v/>
      </c>
      <c r="W33" s="226" t="str">
        <f>IF(Udfyldningsark!$T50="","",
IF(W$17=Udfyldningsark!$Q50,"s",
IF(W$17=Udfyldningsark!$T50,"b",
IF(W$17&lt;Udfyldningsark!$P50,"",
IF(Udfyldningsark!$T50&lt;Udfyldningsark!$Q50-10,IF(W$17&lt;Udfyldningsark!$T50,"g",""),
IF(Udfyldningsark!$T50&lt;Udfyldningsark!$Q50,     IF(W$17&lt;Udfyldningsark!$Q50-10,"g",     IF(W$17&lt;Udfyldningsark!$T50,"gu",        "")),
IF(W$17&lt;Udfyldningsark!$Q50, IF(W$17&lt;Udfyldningsark!$Q50-10,"g","gu"),
IF(W$17&lt;Udfyldningsark!$T50,"r",""
))))))))</f>
        <v/>
      </c>
      <c r="X33" s="226" t="str">
        <f>IF(Udfyldningsark!$T50="","",
IF(X$17=Udfyldningsark!$Q50,"s",
IF(X$17=Udfyldningsark!$T50,"b",
IF(X$17&lt;Udfyldningsark!$P50,"",
IF(Udfyldningsark!$T50&lt;Udfyldningsark!$Q50-10,IF(X$17&lt;Udfyldningsark!$T50,"g",""),
IF(Udfyldningsark!$T50&lt;Udfyldningsark!$Q50,     IF(X$17&lt;Udfyldningsark!$Q50-10,"g",     IF(X$17&lt;Udfyldningsark!$T50,"gu",        "")),
IF(X$17&lt;Udfyldningsark!$Q50, IF(X$17&lt;Udfyldningsark!$Q50-10,"g","gu"),
IF(X$17&lt;Udfyldningsark!$T50,"r",""
))))))))</f>
        <v/>
      </c>
      <c r="Y33" s="226" t="str">
        <f>IF(Udfyldningsark!$T50="","",
IF(Y$17=Udfyldningsark!$Q50,"s",
IF(Y$17=Udfyldningsark!$T50,"b",
IF(Y$17&lt;Udfyldningsark!$P50,"",
IF(Udfyldningsark!$T50&lt;Udfyldningsark!$Q50-10,IF(Y$17&lt;Udfyldningsark!$T50,"g",""),
IF(Udfyldningsark!$T50&lt;Udfyldningsark!$Q50,     IF(Y$17&lt;Udfyldningsark!$Q50-10,"g",     IF(Y$17&lt;Udfyldningsark!$T50,"gu",        "")),
IF(Y$17&lt;Udfyldningsark!$Q50, IF(Y$17&lt;Udfyldningsark!$Q50-10,"g","gu"),
IF(Y$17&lt;Udfyldningsark!$T50,"r",""
))))))))</f>
        <v/>
      </c>
      <c r="Z33" s="226" t="str">
        <f>IF(Udfyldningsark!$T50="","",
IF(Z$17=Udfyldningsark!$Q50,"s",
IF(Z$17=Udfyldningsark!$T50,"b",
IF(Z$17&lt;Udfyldningsark!$P50,"",
IF(Udfyldningsark!$T50&lt;Udfyldningsark!$Q50-10,IF(Z$17&lt;Udfyldningsark!$T50,"g",""),
IF(Udfyldningsark!$T50&lt;Udfyldningsark!$Q50,     IF(Z$17&lt;Udfyldningsark!$Q50-10,"g",     IF(Z$17&lt;Udfyldningsark!$T50,"gu",        "")),
IF(Z$17&lt;Udfyldningsark!$Q50, IF(Z$17&lt;Udfyldningsark!$Q50-10,"g","gu"),
IF(Z$17&lt;Udfyldningsark!$T50,"r",""
))))))))</f>
        <v/>
      </c>
      <c r="AA33" s="226" t="str">
        <f>IF(Udfyldningsark!$T50="","",
IF(AA$17=Udfyldningsark!$Q50,"s",
IF(AA$17=Udfyldningsark!$T50,"b",
IF(AA$17&lt;Udfyldningsark!$P50,"",
IF(Udfyldningsark!$T50&lt;Udfyldningsark!$Q50-10,IF(AA$17&lt;Udfyldningsark!$T50,"g",""),
IF(Udfyldningsark!$T50&lt;Udfyldningsark!$Q50,     IF(AA$17&lt;Udfyldningsark!$Q50-10,"g",     IF(AA$17&lt;Udfyldningsark!$T50,"gu",        "")),
IF(AA$17&lt;Udfyldningsark!$Q50, IF(AA$17&lt;Udfyldningsark!$Q50-10,"g","gu"),
IF(AA$17&lt;Udfyldningsark!$T50,"r",""
))))))))</f>
        <v/>
      </c>
      <c r="AB33" s="226" t="str">
        <f>IF(Udfyldningsark!$T50="","",
IF(AB$17=Udfyldningsark!$Q50,"s",
IF(AB$17=Udfyldningsark!$T50,"b",
IF(AB$17&lt;Udfyldningsark!$P50,"",
IF(Udfyldningsark!$T50&lt;Udfyldningsark!$Q50-10,IF(AB$17&lt;Udfyldningsark!$T50,"g",""),
IF(Udfyldningsark!$T50&lt;Udfyldningsark!$Q50,     IF(AB$17&lt;Udfyldningsark!$Q50-10,"g",     IF(AB$17&lt;Udfyldningsark!$T50,"gu",        "")),
IF(AB$17&lt;Udfyldningsark!$Q50, IF(AB$17&lt;Udfyldningsark!$Q50-10,"g","gu"),
IF(AB$17&lt;Udfyldningsark!$T50,"r",""
))))))))</f>
        <v/>
      </c>
      <c r="AC33" s="226" t="str">
        <f>IF(Udfyldningsark!$T50="","",
IF(AC$17=Udfyldningsark!$Q50,"s",
IF(AC$17=Udfyldningsark!$T50,"b",
IF(AC$17&lt;Udfyldningsark!$P50,"",
IF(Udfyldningsark!$T50&lt;Udfyldningsark!$Q50-10,IF(AC$17&lt;Udfyldningsark!$T50,"g",""),
IF(Udfyldningsark!$T50&lt;Udfyldningsark!$Q50,     IF(AC$17&lt;Udfyldningsark!$Q50-10,"g",     IF(AC$17&lt;Udfyldningsark!$T50,"gu",        "")),
IF(AC$17&lt;Udfyldningsark!$Q50, IF(AC$17&lt;Udfyldningsark!$Q50-10,"g","gu"),
IF(AC$17&lt;Udfyldningsark!$T50,"r",""
))))))))</f>
        <v/>
      </c>
      <c r="AD33" s="226" t="str">
        <f>IF(Udfyldningsark!$T50="","",
IF(AD$17=Udfyldningsark!$Q50,"s",
IF(AD$17=Udfyldningsark!$T50,"b",
IF(AD$17&lt;Udfyldningsark!$P50,"",
IF(Udfyldningsark!$T50&lt;Udfyldningsark!$Q50-10,IF(AD$17&lt;Udfyldningsark!$T50,"g",""),
IF(Udfyldningsark!$T50&lt;Udfyldningsark!$Q50,     IF(AD$17&lt;Udfyldningsark!$Q50-10,"g",     IF(AD$17&lt;Udfyldningsark!$T50,"gu",        "")),
IF(AD$17&lt;Udfyldningsark!$Q50, IF(AD$17&lt;Udfyldningsark!$Q50-10,"g","gu"),
IF(AD$17&lt;Udfyldningsark!$T50,"r",""
))))))))</f>
        <v/>
      </c>
      <c r="AE33" s="226" t="str">
        <f>IF(Udfyldningsark!$T50="","",
IF(AE$17=Udfyldningsark!$Q50,"s",
IF(AE$17=Udfyldningsark!$T50,"b",
IF(AE$17&lt;Udfyldningsark!$P50,"",
IF(Udfyldningsark!$T50&lt;Udfyldningsark!$Q50-10,IF(AE$17&lt;Udfyldningsark!$T50,"g",""),
IF(Udfyldningsark!$T50&lt;Udfyldningsark!$Q50,     IF(AE$17&lt;Udfyldningsark!$Q50-10,"g",     IF(AE$17&lt;Udfyldningsark!$T50,"gu",        "")),
IF(AE$17&lt;Udfyldningsark!$Q50, IF(AE$17&lt;Udfyldningsark!$Q50-10,"g","gu"),
IF(AE$17&lt;Udfyldningsark!$T50,"r",""
))))))))</f>
        <v/>
      </c>
      <c r="AF33" s="226" t="str">
        <f>IF(Udfyldningsark!$T50="","",
IF(AF$17=Udfyldningsark!$Q50,"s",
IF(AF$17=Udfyldningsark!$T50,"b",
IF(AF$17&lt;Udfyldningsark!$P50,"",
IF(Udfyldningsark!$T50&lt;Udfyldningsark!$Q50-10,IF(AF$17&lt;Udfyldningsark!$T50,"g",""),
IF(Udfyldningsark!$T50&lt;Udfyldningsark!$Q50,     IF(AF$17&lt;Udfyldningsark!$Q50-10,"g",     IF(AF$17&lt;Udfyldningsark!$T50,"gu",        "")),
IF(AF$17&lt;Udfyldningsark!$Q50, IF(AF$17&lt;Udfyldningsark!$Q50-10,"g","gu"),
IF(AF$17&lt;Udfyldningsark!$T50,"r",""
))))))))</f>
        <v/>
      </c>
      <c r="AG33" s="226" t="str">
        <f>IF(Udfyldningsark!$T50="","",
IF(AG$17=Udfyldningsark!$Q50,"s",
IF(AG$17=Udfyldningsark!$T50,"b",
IF(AG$17&lt;Udfyldningsark!$P50,"",
IF(Udfyldningsark!$T50&lt;Udfyldningsark!$Q50-10,IF(AG$17&lt;Udfyldningsark!$T50,"g",""),
IF(Udfyldningsark!$T50&lt;Udfyldningsark!$Q50,     IF(AG$17&lt;Udfyldningsark!$Q50-10,"g",     IF(AG$17&lt;Udfyldningsark!$T50,"gu",        "")),
IF(AG$17&lt;Udfyldningsark!$Q50, IF(AG$17&lt;Udfyldningsark!$Q50-10,"g","gu"),
IF(AG$17&lt;Udfyldningsark!$T50,"r",""
))))))))</f>
        <v/>
      </c>
      <c r="AH33" s="226" t="str">
        <f>IF(Udfyldningsark!$T50="","",
IF(AH$17=Udfyldningsark!$Q50,"s",
IF(AH$17=Udfyldningsark!$T50,"b",
IF(AH$17&lt;Udfyldningsark!$P50,"",
IF(Udfyldningsark!$T50&lt;Udfyldningsark!$Q50-10,IF(AH$17&lt;Udfyldningsark!$T50,"g",""),
IF(Udfyldningsark!$T50&lt;Udfyldningsark!$Q50,     IF(AH$17&lt;Udfyldningsark!$Q50-10,"g",     IF(AH$17&lt;Udfyldningsark!$T50,"gu",        "")),
IF(AH$17&lt;Udfyldningsark!$Q50, IF(AH$17&lt;Udfyldningsark!$Q50-10,"g","gu"),
IF(AH$17&lt;Udfyldningsark!$T50,"r",""
))))))))</f>
        <v/>
      </c>
      <c r="AI33" s="226" t="str">
        <f>IF(Udfyldningsark!$T50="","",
IF(AI$17=Udfyldningsark!$Q50,"s",
IF(AI$17=Udfyldningsark!$T50,"b",
IF(AI$17&lt;Udfyldningsark!$P50,"",
IF(Udfyldningsark!$T50&lt;Udfyldningsark!$Q50-10,IF(AI$17&lt;Udfyldningsark!$T50,"g",""),
IF(Udfyldningsark!$T50&lt;Udfyldningsark!$Q50,     IF(AI$17&lt;Udfyldningsark!$Q50-10,"g",     IF(AI$17&lt;Udfyldningsark!$T50,"gu",        "")),
IF(AI$17&lt;Udfyldningsark!$Q50, IF(AI$17&lt;Udfyldningsark!$Q50-10,"g","gu"),
IF(AI$17&lt;Udfyldningsark!$T50,"r",""
))))))))</f>
        <v/>
      </c>
      <c r="AJ33" s="226" t="str">
        <f>IF(Udfyldningsark!$T50="","",
IF(AJ$17=Udfyldningsark!$Q50,"s",
IF(AJ$17=Udfyldningsark!$T50,"b",
IF(AJ$17&lt;Udfyldningsark!$P50,"",
IF(Udfyldningsark!$T50&lt;Udfyldningsark!$Q50-10,IF(AJ$17&lt;Udfyldningsark!$T50,"g",""),
IF(Udfyldningsark!$T50&lt;Udfyldningsark!$Q50,     IF(AJ$17&lt;Udfyldningsark!$Q50-10,"g",     IF(AJ$17&lt;Udfyldningsark!$T50,"gu",        "")),
IF(AJ$17&lt;Udfyldningsark!$Q50, IF(AJ$17&lt;Udfyldningsark!$Q50-10,"g","gu"),
IF(AJ$17&lt;Udfyldningsark!$T50,"r",""
))))))))</f>
        <v/>
      </c>
      <c r="AK33" s="226" t="str">
        <f>IF(Udfyldningsark!$T50="","",
IF(AK$17=Udfyldningsark!$Q50,"s",
IF(AK$17=Udfyldningsark!$T50,"b",
IF(AK$17&lt;Udfyldningsark!$P50,"",
IF(Udfyldningsark!$T50&lt;Udfyldningsark!$Q50-10,IF(AK$17&lt;Udfyldningsark!$T50,"g",""),
IF(Udfyldningsark!$T50&lt;Udfyldningsark!$Q50,     IF(AK$17&lt;Udfyldningsark!$Q50-10,"g",     IF(AK$17&lt;Udfyldningsark!$T50,"gu",        "")),
IF(AK$17&lt;Udfyldningsark!$Q50, IF(AK$17&lt;Udfyldningsark!$Q50-10,"g","gu"),
IF(AK$17&lt;Udfyldningsark!$T50,"r",""
))))))))</f>
        <v/>
      </c>
      <c r="AL33" s="226" t="str">
        <f>IF(Udfyldningsark!$T50="","",
IF(AL$17=Udfyldningsark!$Q50,"s",
IF(AL$17=Udfyldningsark!$T50,"b",
IF(AL$17&lt;Udfyldningsark!$P50,"",
IF(Udfyldningsark!$T50&lt;Udfyldningsark!$Q50-10,IF(AL$17&lt;Udfyldningsark!$T50,"g",""),
IF(Udfyldningsark!$T50&lt;Udfyldningsark!$Q50,     IF(AL$17&lt;Udfyldningsark!$Q50-10,"g",     IF(AL$17&lt;Udfyldningsark!$T50,"gu",        "")),
IF(AL$17&lt;Udfyldningsark!$Q50, IF(AL$17&lt;Udfyldningsark!$Q50-10,"g","gu"),
IF(AL$17&lt;Udfyldningsark!$T50,"r",""
))))))))</f>
        <v/>
      </c>
      <c r="AM33" s="226" t="str">
        <f>IF(Udfyldningsark!$T50="","",
IF(AM$17=Udfyldningsark!$Q50,"s",
IF(AM$17=Udfyldningsark!$T50,"b",
IF(AM$17&lt;Udfyldningsark!$P50,"",
IF(Udfyldningsark!$T50&lt;Udfyldningsark!$Q50-10,IF(AM$17&lt;Udfyldningsark!$T50,"g",""),
IF(Udfyldningsark!$T50&lt;Udfyldningsark!$Q50,     IF(AM$17&lt;Udfyldningsark!$Q50-10,"g",     IF(AM$17&lt;Udfyldningsark!$T50,"gu",        "")),
IF(AM$17&lt;Udfyldningsark!$Q50, IF(AM$17&lt;Udfyldningsark!$Q50-10,"g","gu"),
IF(AM$17&lt;Udfyldningsark!$T50,"r",""
))))))))</f>
        <v/>
      </c>
      <c r="AN33" s="226" t="str">
        <f>IF(Udfyldningsark!$T50="","",
IF(AN$17=Udfyldningsark!$Q50,"s",
IF(AN$17=Udfyldningsark!$T50,"b",
IF(AN$17&lt;Udfyldningsark!$P50,"",
IF(Udfyldningsark!$T50&lt;Udfyldningsark!$Q50-10,IF(AN$17&lt;Udfyldningsark!$T50,"g",""),
IF(Udfyldningsark!$T50&lt;Udfyldningsark!$Q50,     IF(AN$17&lt;Udfyldningsark!$Q50-10,"g",     IF(AN$17&lt;Udfyldningsark!$T50,"gu",        "")),
IF(AN$17&lt;Udfyldningsark!$Q50, IF(AN$17&lt;Udfyldningsark!$Q50-10,"g","gu"),
IF(AN$17&lt;Udfyldningsark!$T50,"r",""
))))))))</f>
        <v/>
      </c>
      <c r="AO33" s="226" t="str">
        <f>IF(Udfyldningsark!$T50="","",
IF(AO$17=Udfyldningsark!$Q50,"s",
IF(AO$17=Udfyldningsark!$T50,"b",
IF(AO$17&lt;Udfyldningsark!$P50,"",
IF(Udfyldningsark!$T50&lt;Udfyldningsark!$Q50-10,IF(AO$17&lt;Udfyldningsark!$T50,"g",""),
IF(Udfyldningsark!$T50&lt;Udfyldningsark!$Q50,     IF(AO$17&lt;Udfyldningsark!$Q50-10,"g",     IF(AO$17&lt;Udfyldningsark!$T50,"gu",        "")),
IF(AO$17&lt;Udfyldningsark!$Q50, IF(AO$17&lt;Udfyldningsark!$Q50-10,"g","gu"),
IF(AO$17&lt;Udfyldningsark!$T50,"r",""
))))))))</f>
        <v/>
      </c>
      <c r="AP33" s="226" t="str">
        <f>IF(Udfyldningsark!$T50="","",
IF(AP$17=Udfyldningsark!$Q50,"s",
IF(AP$17=Udfyldningsark!$T50,"b",
IF(AP$17&lt;Udfyldningsark!$P50,"",
IF(Udfyldningsark!$T50&lt;Udfyldningsark!$Q50-10,IF(AP$17&lt;Udfyldningsark!$T50,"g",""),
IF(Udfyldningsark!$T50&lt;Udfyldningsark!$Q50,     IF(AP$17&lt;Udfyldningsark!$Q50-10,"g",     IF(AP$17&lt;Udfyldningsark!$T50,"gu",        "")),
IF(AP$17&lt;Udfyldningsark!$Q50, IF(AP$17&lt;Udfyldningsark!$Q50-10,"g","gu"),
IF(AP$17&lt;Udfyldningsark!$T50,"r",""
))))))))</f>
        <v/>
      </c>
      <c r="AQ33" s="226" t="str">
        <f>IF(Udfyldningsark!$T50="","",
IF(AQ$17=Udfyldningsark!$Q50,"s",
IF(AQ$17=Udfyldningsark!$T50,"b",
IF(AQ$17&lt;Udfyldningsark!$P50,"",
IF(Udfyldningsark!$T50&lt;Udfyldningsark!$Q50-10,IF(AQ$17&lt;Udfyldningsark!$T50,"g",""),
IF(Udfyldningsark!$T50&lt;Udfyldningsark!$Q50,     IF(AQ$17&lt;Udfyldningsark!$Q50-10,"g",     IF(AQ$17&lt;Udfyldningsark!$T50,"gu",        "")),
IF(AQ$17&lt;Udfyldningsark!$Q50, IF(AQ$17&lt;Udfyldningsark!$Q50-10,"g","gu"),
IF(AQ$17&lt;Udfyldningsark!$T50,"r",""
))))))))</f>
        <v/>
      </c>
      <c r="AR33" s="226" t="str">
        <f>IF(Udfyldningsark!$T50="","",
IF(AR$17=Udfyldningsark!$Q50,"s",
IF(AR$17=Udfyldningsark!$T50,"b",
IF(AR$17&lt;Udfyldningsark!$P50,"",
IF(Udfyldningsark!$T50&lt;Udfyldningsark!$Q50-10,IF(AR$17&lt;Udfyldningsark!$T50,"g",""),
IF(Udfyldningsark!$T50&lt;Udfyldningsark!$Q50,     IF(AR$17&lt;Udfyldningsark!$Q50-10,"g",     IF(AR$17&lt;Udfyldningsark!$T50,"gu",        "")),
IF(AR$17&lt;Udfyldningsark!$Q50, IF(AR$17&lt;Udfyldningsark!$Q50-10,"g","gu"),
IF(AR$17&lt;Udfyldningsark!$T50,"r",""
))))))))</f>
        <v/>
      </c>
      <c r="AS33" s="226" t="str">
        <f>IF(Udfyldningsark!$T50="","",
IF(AS$17=Udfyldningsark!$Q50,"s",
IF(AS$17=Udfyldningsark!$T50,"b",
IF(AS$17&lt;Udfyldningsark!$P50,"",
IF(Udfyldningsark!$T50&lt;Udfyldningsark!$Q50-10,IF(AS$17&lt;Udfyldningsark!$T50,"g",""),
IF(Udfyldningsark!$T50&lt;Udfyldningsark!$Q50,     IF(AS$17&lt;Udfyldningsark!$Q50-10,"g",     IF(AS$17&lt;Udfyldningsark!$T50,"gu",        "")),
IF(AS$17&lt;Udfyldningsark!$Q50, IF(AS$17&lt;Udfyldningsark!$Q50-10,"g","gu"),
IF(AS$17&lt;Udfyldningsark!$T50,"r",""
))))))))</f>
        <v/>
      </c>
      <c r="AT33" s="226" t="str">
        <f>IF(Udfyldningsark!$T50="","",
IF(AT$17=Udfyldningsark!$Q50,"s",
IF(AT$17=Udfyldningsark!$T50,"b",
IF(AT$17&lt;Udfyldningsark!$P50,"",
IF(Udfyldningsark!$T50&lt;Udfyldningsark!$Q50-10,IF(AT$17&lt;Udfyldningsark!$T50,"g",""),
IF(Udfyldningsark!$T50&lt;Udfyldningsark!$Q50,     IF(AT$17&lt;Udfyldningsark!$Q50-10,"g",     IF(AT$17&lt;Udfyldningsark!$T50,"gu",        "")),
IF(AT$17&lt;Udfyldningsark!$Q50, IF(AT$17&lt;Udfyldningsark!$Q50-10,"g","gu"),
IF(AT$17&lt;Udfyldningsark!$T50,"r",""
))))))))</f>
        <v/>
      </c>
      <c r="AU33" s="226" t="str">
        <f>IF(Udfyldningsark!$T50="","",
IF(AU$17=Udfyldningsark!$Q50,"s",
IF(AU$17=Udfyldningsark!$T50,"b",
IF(AU$17&lt;Udfyldningsark!$P50,"",
IF(Udfyldningsark!$T50&lt;Udfyldningsark!$Q50-10,IF(AU$17&lt;Udfyldningsark!$T50,"g",""),
IF(Udfyldningsark!$T50&lt;Udfyldningsark!$Q50,     IF(AU$17&lt;Udfyldningsark!$Q50-10,"g",     IF(AU$17&lt;Udfyldningsark!$T50,"gu",        "")),
IF(AU$17&lt;Udfyldningsark!$Q50, IF(AU$17&lt;Udfyldningsark!$Q50-10,"g","gu"),
IF(AU$17&lt;Udfyldningsark!$T50,"r",""
))))))))</f>
        <v/>
      </c>
      <c r="AV33" s="226" t="str">
        <f>IF(Udfyldningsark!$T50="","",
IF(AV$17=Udfyldningsark!$Q50,"s",
IF(AV$17=Udfyldningsark!$T50,"b",
IF(AV$17&lt;Udfyldningsark!$P50,"",
IF(Udfyldningsark!$T50&lt;Udfyldningsark!$Q50-10,IF(AV$17&lt;Udfyldningsark!$T50,"g",""),
IF(Udfyldningsark!$T50&lt;Udfyldningsark!$Q50,     IF(AV$17&lt;Udfyldningsark!$Q50-10,"g",     IF(AV$17&lt;Udfyldningsark!$T50,"gu",        "")),
IF(AV$17&lt;Udfyldningsark!$Q50, IF(AV$17&lt;Udfyldningsark!$Q50-10,"g","gu"),
IF(AV$17&lt;Udfyldningsark!$T50,"r",""
))))))))</f>
        <v/>
      </c>
      <c r="AW33" s="226" t="str">
        <f>IF(Udfyldningsark!$T50="","",
IF(AW$17=Udfyldningsark!$Q50,"s",
IF(AW$17=Udfyldningsark!$T50,"b",
IF(AW$17&lt;Udfyldningsark!$P50,"",
IF(Udfyldningsark!$T50&lt;Udfyldningsark!$Q50-10,IF(AW$17&lt;Udfyldningsark!$T50,"g",""),
IF(Udfyldningsark!$T50&lt;Udfyldningsark!$Q50,     IF(AW$17&lt;Udfyldningsark!$Q50-10,"g",     IF(AW$17&lt;Udfyldningsark!$T50,"gu",        "")),
IF(AW$17&lt;Udfyldningsark!$Q50, IF(AW$17&lt;Udfyldningsark!$Q50-10,"g","gu"),
IF(AW$17&lt;Udfyldningsark!$T50,"r",""
))))))))</f>
        <v/>
      </c>
      <c r="AX33" s="226" t="str">
        <f>IF(Udfyldningsark!$T50="","",
IF(AX$17=Udfyldningsark!$Q50,"s",
IF(AX$17=Udfyldningsark!$T50,"b",
IF(AX$17&lt;Udfyldningsark!$P50,"",
IF(Udfyldningsark!$T50&lt;Udfyldningsark!$Q50-10,IF(AX$17&lt;Udfyldningsark!$T50,"g",""),
IF(Udfyldningsark!$T50&lt;Udfyldningsark!$Q50,     IF(AX$17&lt;Udfyldningsark!$Q50-10,"g",     IF(AX$17&lt;Udfyldningsark!$T50,"gu",        "")),
IF(AX$17&lt;Udfyldningsark!$Q50, IF(AX$17&lt;Udfyldningsark!$Q50-10,"g","gu"),
IF(AX$17&lt;Udfyldningsark!$T50,"r",""
))))))))</f>
        <v/>
      </c>
      <c r="AY33" s="226" t="str">
        <f>IF(Udfyldningsark!$T50="","",
IF(AY$17=Udfyldningsark!$Q50,"s",
IF(AY$17=Udfyldningsark!$T50,"b",
IF(AY$17&lt;Udfyldningsark!$P50,"",
IF(Udfyldningsark!$T50&lt;Udfyldningsark!$Q50-10,IF(AY$17&lt;Udfyldningsark!$T50,"g",""),
IF(Udfyldningsark!$T50&lt;Udfyldningsark!$Q50,     IF(AY$17&lt;Udfyldningsark!$Q50-10,"g",     IF(AY$17&lt;Udfyldningsark!$T50,"gu",        "")),
IF(AY$17&lt;Udfyldningsark!$Q50, IF(AY$17&lt;Udfyldningsark!$Q50-10,"g","gu"),
IF(AY$17&lt;Udfyldningsark!$T50,"r",""
))))))))</f>
        <v/>
      </c>
      <c r="AZ33" s="226" t="str">
        <f>IF(Udfyldningsark!$T50="","",
IF(AZ$17=Udfyldningsark!$Q50,"s",
IF(AZ$17=Udfyldningsark!$T50,"b",
IF(AZ$17&lt;Udfyldningsark!$P50,"",
IF(Udfyldningsark!$T50&lt;Udfyldningsark!$Q50-10,IF(AZ$17&lt;Udfyldningsark!$T50,"g",""),
IF(Udfyldningsark!$T50&lt;Udfyldningsark!$Q50,     IF(AZ$17&lt;Udfyldningsark!$Q50-10,"g",     IF(AZ$17&lt;Udfyldningsark!$T50,"gu",        "")),
IF(AZ$17&lt;Udfyldningsark!$Q50, IF(AZ$17&lt;Udfyldningsark!$Q50-10,"g","gu"),
IF(AZ$17&lt;Udfyldningsark!$T50,"r",""
))))))))</f>
        <v/>
      </c>
      <c r="BA33" s="226" t="str">
        <f>IF(Udfyldningsark!$T50="","",
IF(BA$17=Udfyldningsark!$Q50,"s",
IF(BA$17=Udfyldningsark!$T50,"b",
IF(BA$17&lt;Udfyldningsark!$P50,"",
IF(Udfyldningsark!$T50&lt;Udfyldningsark!$Q50-10,IF(BA$17&lt;Udfyldningsark!$T50,"g",""),
IF(Udfyldningsark!$T50&lt;Udfyldningsark!$Q50,     IF(BA$17&lt;Udfyldningsark!$Q50-10,"g",     IF(BA$17&lt;Udfyldningsark!$T50,"gu",        "")),
IF(BA$17&lt;Udfyldningsark!$Q50, IF(BA$17&lt;Udfyldningsark!$Q50-10,"g","gu"),
IF(BA$17&lt;Udfyldningsark!$T50,"r",""
))))))))</f>
        <v/>
      </c>
      <c r="BB33" s="226" t="str">
        <f>IF(Udfyldningsark!$T50="","",
IF(BB$17=Udfyldningsark!$Q50,"s",
IF(BB$17=Udfyldningsark!$T50,"b",
IF(BB$17&lt;Udfyldningsark!$P50,"",
IF(Udfyldningsark!$T50&lt;Udfyldningsark!$Q50-10,IF(BB$17&lt;Udfyldningsark!$T50,"g",""),
IF(Udfyldningsark!$T50&lt;Udfyldningsark!$Q50,     IF(BB$17&lt;Udfyldningsark!$Q50-10,"g",     IF(BB$17&lt;Udfyldningsark!$T50,"gu",        "")),
IF(BB$17&lt;Udfyldningsark!$Q50, IF(BB$17&lt;Udfyldningsark!$Q50-10,"g","gu"),
IF(BB$17&lt;Udfyldningsark!$T50,"r",""
))))))))</f>
        <v/>
      </c>
      <c r="BC33" s="226" t="str">
        <f>IF(Udfyldningsark!$T50="","",
IF(BC$17=Udfyldningsark!$Q50,"s",
IF(BC$17=Udfyldningsark!$T50,"b",
IF(BC$17&lt;Udfyldningsark!$P50,"",
IF(Udfyldningsark!$T50&lt;Udfyldningsark!$Q50-10,IF(BC$17&lt;Udfyldningsark!$T50,"g",""),
IF(Udfyldningsark!$T50&lt;Udfyldningsark!$Q50,     IF(BC$17&lt;Udfyldningsark!$Q50-10,"g",     IF(BC$17&lt;Udfyldningsark!$T50,"gu",        "")),
IF(BC$17&lt;Udfyldningsark!$Q50, IF(BC$17&lt;Udfyldningsark!$Q50-10,"g","gu"),
IF(BC$17&lt;Udfyldningsark!$T50,"r",""
))))))))</f>
        <v/>
      </c>
      <c r="BD33" s="226" t="str">
        <f>IF(Udfyldningsark!$T50="","",
IF(BD$17=Udfyldningsark!$Q50,"s",
IF(BD$17=Udfyldningsark!$T50,"b",
IF(BD$17&lt;Udfyldningsark!$P50,"",
IF(Udfyldningsark!$T50&lt;Udfyldningsark!$Q50-10,IF(BD$17&lt;Udfyldningsark!$T50,"g",""),
IF(Udfyldningsark!$T50&lt;Udfyldningsark!$Q50,     IF(BD$17&lt;Udfyldningsark!$Q50-10,"g",     IF(BD$17&lt;Udfyldningsark!$T50,"gu",        "")),
IF(BD$17&lt;Udfyldningsark!$Q50, IF(BD$17&lt;Udfyldningsark!$Q50-10,"g","gu"),
IF(BD$17&lt;Udfyldningsark!$T50,"r",""
))))))))</f>
        <v/>
      </c>
      <c r="BE33" s="226" t="str">
        <f>IF(Udfyldningsark!$T50="","",
IF(BE$17=Udfyldningsark!$Q50,"s",
IF(BE$17=Udfyldningsark!$T50,"b",
IF(BE$17&lt;Udfyldningsark!$P50,"",
IF(Udfyldningsark!$T50&lt;Udfyldningsark!$Q50-10,IF(BE$17&lt;Udfyldningsark!$T50,"g",""),
IF(Udfyldningsark!$T50&lt;Udfyldningsark!$Q50,     IF(BE$17&lt;Udfyldningsark!$Q50-10,"g",     IF(BE$17&lt;Udfyldningsark!$T50,"gu",        "")),
IF(BE$17&lt;Udfyldningsark!$Q50, IF(BE$17&lt;Udfyldningsark!$Q50-10,"g","gu"),
IF(BE$17&lt;Udfyldningsark!$T50,"r",""
))))))))</f>
        <v/>
      </c>
      <c r="BF33" s="226" t="str">
        <f>IF(Udfyldningsark!$T50="","",
IF(BF$17=Udfyldningsark!$Q50,"s",
IF(BF$17=Udfyldningsark!$T50,"b",
IF(BF$17&lt;Udfyldningsark!$P50,"",
IF(Udfyldningsark!$T50&lt;Udfyldningsark!$Q50-10,IF(BF$17&lt;Udfyldningsark!$T50,"g",""),
IF(Udfyldningsark!$T50&lt;Udfyldningsark!$Q50,     IF(BF$17&lt;Udfyldningsark!$Q50-10,"g",     IF(BF$17&lt;Udfyldningsark!$T50,"gu",        "")),
IF(BF$17&lt;Udfyldningsark!$Q50, IF(BF$17&lt;Udfyldningsark!$Q50-10,"g","gu"),
IF(BF$17&lt;Udfyldningsark!$T50,"r",""
))))))))</f>
        <v/>
      </c>
      <c r="BG33" s="226" t="str">
        <f>IF(Udfyldningsark!$T50="","",
IF(BG$17=Udfyldningsark!$Q50,"s",
IF(BG$17=Udfyldningsark!$T50,"b",
IF(BG$17&lt;Udfyldningsark!$P50,"",
IF(Udfyldningsark!$T50&lt;Udfyldningsark!$Q50-10,IF(BG$17&lt;Udfyldningsark!$T50,"g",""),
IF(Udfyldningsark!$T50&lt;Udfyldningsark!$Q50,     IF(BG$17&lt;Udfyldningsark!$Q50-10,"g",     IF(BG$17&lt;Udfyldningsark!$T50,"gu",        "")),
IF(BG$17&lt;Udfyldningsark!$Q50, IF(BG$17&lt;Udfyldningsark!$Q50-10,"g","gu"),
IF(BG$17&lt;Udfyldningsark!$T50,"r",""
))))))))</f>
        <v/>
      </c>
      <c r="BH33" s="226" t="str">
        <f>IF(Udfyldningsark!$T50="","",
IF(BH$17=Udfyldningsark!$Q50,"s",
IF(BH$17=Udfyldningsark!$T50,"b",
IF(BH$17&lt;Udfyldningsark!$P50,"",
IF(Udfyldningsark!$T50&lt;Udfyldningsark!$Q50-10,IF(BH$17&lt;Udfyldningsark!$T50,"g",""),
IF(Udfyldningsark!$T50&lt;Udfyldningsark!$Q50,     IF(BH$17&lt;Udfyldningsark!$Q50-10,"g",     IF(BH$17&lt;Udfyldningsark!$T50,"gu",        "")),
IF(BH$17&lt;Udfyldningsark!$Q50, IF(BH$17&lt;Udfyldningsark!$Q50-10,"g","gu"),
IF(BH$17&lt;Udfyldningsark!$T50,"r",""
))))))))</f>
        <v/>
      </c>
      <c r="BI33" s="226" t="str">
        <f>IF(Udfyldningsark!$T50="","",
IF(BI$17=Udfyldningsark!$Q50,"s",
IF(BI$17=Udfyldningsark!$T50,"b",
IF(BI$17&lt;Udfyldningsark!$P50,"",
IF(Udfyldningsark!$T50&lt;Udfyldningsark!$Q50-10,IF(BI$17&lt;Udfyldningsark!$T50,"g",""),
IF(Udfyldningsark!$T50&lt;Udfyldningsark!$Q50,     IF(BI$17&lt;Udfyldningsark!$Q50-10,"g",     IF(BI$17&lt;Udfyldningsark!$T50,"gu",        "")),
IF(BI$17&lt;Udfyldningsark!$Q50, IF(BI$17&lt;Udfyldningsark!$Q50-10,"g","gu"),
IF(BI$17&lt;Udfyldningsark!$T50,"r",""
))))))))</f>
        <v/>
      </c>
      <c r="BJ33" s="226" t="str">
        <f>IF(Udfyldningsark!$T50="","",
IF(BJ$17=Udfyldningsark!$Q50,"s",
IF(BJ$17=Udfyldningsark!$T50,"b",
IF(BJ$17&lt;Udfyldningsark!$P50,"",
IF(Udfyldningsark!$T50&lt;Udfyldningsark!$Q50-10,IF(BJ$17&lt;Udfyldningsark!$T50,"g",""),
IF(Udfyldningsark!$T50&lt;Udfyldningsark!$Q50,     IF(BJ$17&lt;Udfyldningsark!$Q50-10,"g",     IF(BJ$17&lt;Udfyldningsark!$T50,"gu",        "")),
IF(BJ$17&lt;Udfyldningsark!$Q50, IF(BJ$17&lt;Udfyldningsark!$Q50-10,"g","gu"),
IF(BJ$17&lt;Udfyldningsark!$T50,"r",""
))))))))</f>
        <v/>
      </c>
      <c r="BK33" s="226" t="str">
        <f>IF(Udfyldningsark!$T50="","",
IF(BK$17=Udfyldningsark!$Q50,"s",
IF(BK$17=Udfyldningsark!$T50,"b",
IF(BK$17&lt;Udfyldningsark!$P50,"",
IF(Udfyldningsark!$T50&lt;Udfyldningsark!$Q50-10,IF(BK$17&lt;Udfyldningsark!$T50,"g",""),
IF(Udfyldningsark!$T50&lt;Udfyldningsark!$Q50,     IF(BK$17&lt;Udfyldningsark!$Q50-10,"g",     IF(BK$17&lt;Udfyldningsark!$T50,"gu",        "")),
IF(BK$17&lt;Udfyldningsark!$Q50, IF(BK$17&lt;Udfyldningsark!$Q50-10,"g","gu"),
IF(BK$17&lt;Udfyldningsark!$T50,"r",""
))))))))</f>
        <v/>
      </c>
      <c r="BL33" s="226" t="str">
        <f>IF(Udfyldningsark!$T50="","",
IF(BL$17=Udfyldningsark!$Q50,"s",
IF(BL$17=Udfyldningsark!$T50,"b",
IF(BL$17&lt;Udfyldningsark!$P50,"",
IF(Udfyldningsark!$T50&lt;Udfyldningsark!$Q50-10,IF(BL$17&lt;Udfyldningsark!$T50,"g",""),
IF(Udfyldningsark!$T50&lt;Udfyldningsark!$Q50,     IF(BL$17&lt;Udfyldningsark!$Q50-10,"g",     IF(BL$17&lt;Udfyldningsark!$T50,"gu",        "")),
IF(BL$17&lt;Udfyldningsark!$Q50, IF(BL$17&lt;Udfyldningsark!$Q50-10,"g","gu"),
IF(BL$17&lt;Udfyldningsark!$T50,"r",""
))))))))</f>
        <v/>
      </c>
      <c r="BM33" s="226" t="str">
        <f>IF(Udfyldningsark!$T50="","",
IF(BM$17=Udfyldningsark!$Q50,"s",
IF(BM$17=Udfyldningsark!$T50,"b",
IF(BM$17&lt;Udfyldningsark!$P50,"",
IF(Udfyldningsark!$T50&lt;Udfyldningsark!$Q50-10,IF(BM$17&lt;Udfyldningsark!$T50,"g",""),
IF(Udfyldningsark!$T50&lt;Udfyldningsark!$Q50,     IF(BM$17&lt;Udfyldningsark!$Q50-10,"g",     IF(BM$17&lt;Udfyldningsark!$T50,"gu",        "")),
IF(BM$17&lt;Udfyldningsark!$Q50, IF(BM$17&lt;Udfyldningsark!$Q50-10,"g","gu"),
IF(BM$17&lt;Udfyldningsark!$T50,"r",""
))))))))</f>
        <v/>
      </c>
      <c r="BN33" s="226" t="str">
        <f>IF(Udfyldningsark!$T50="","",
IF(BN$17=Udfyldningsark!$Q50,"s",
IF(BN$17=Udfyldningsark!$T50,"b",
IF(BN$17&lt;Udfyldningsark!$P50,"",
IF(Udfyldningsark!$T50&lt;Udfyldningsark!$Q50-10,IF(BN$17&lt;Udfyldningsark!$T50,"g",""),
IF(Udfyldningsark!$T50&lt;Udfyldningsark!$Q50,     IF(BN$17&lt;Udfyldningsark!$Q50-10,"g",     IF(BN$17&lt;Udfyldningsark!$T50,"gu",        "")),
IF(BN$17&lt;Udfyldningsark!$Q50, IF(BN$17&lt;Udfyldningsark!$Q50-10,"g","gu"),
IF(BN$17&lt;Udfyldningsark!$T50,"r",""
))))))))</f>
        <v/>
      </c>
      <c r="BO33" s="226" t="str">
        <f>IF(Udfyldningsark!$T50="","",
IF(BO$17=Udfyldningsark!$Q50,"s",
IF(BO$17=Udfyldningsark!$T50,"b",
IF(BO$17&lt;Udfyldningsark!$P50,"",
IF(Udfyldningsark!$T50&lt;Udfyldningsark!$Q50-10,IF(BO$17&lt;Udfyldningsark!$T50,"g",""),
IF(Udfyldningsark!$T50&lt;Udfyldningsark!$Q50,     IF(BO$17&lt;Udfyldningsark!$Q50-10,"g",     IF(BO$17&lt;Udfyldningsark!$T50,"gu",        "")),
IF(BO$17&lt;Udfyldningsark!$Q50, IF(BO$17&lt;Udfyldningsark!$Q50-10,"g","gu"),
IF(BO$17&lt;Udfyldningsark!$T50,"r",""
))))))))</f>
        <v/>
      </c>
      <c r="BP33" s="226" t="str">
        <f>IF(Udfyldningsark!$T50="","",
IF(BP$17=Udfyldningsark!$Q50,"s",
IF(BP$17=Udfyldningsark!$T50,"b",
IF(BP$17&lt;Udfyldningsark!$P50,"",
IF(Udfyldningsark!$T50&lt;Udfyldningsark!$Q50-10,IF(BP$17&lt;Udfyldningsark!$T50,"g",""),
IF(Udfyldningsark!$T50&lt;Udfyldningsark!$Q50,     IF(BP$17&lt;Udfyldningsark!$Q50-10,"g",     IF(BP$17&lt;Udfyldningsark!$T50,"gu",        "")),
IF(BP$17&lt;Udfyldningsark!$Q50, IF(BP$17&lt;Udfyldningsark!$Q50-10,"g","gu"),
IF(BP$17&lt;Udfyldningsark!$T50,"r",""
))))))))</f>
        <v/>
      </c>
      <c r="BQ33" s="226" t="str">
        <f>IF(Udfyldningsark!$T50="","",
IF(BQ$17=Udfyldningsark!$Q50,"s",
IF(BQ$17=Udfyldningsark!$T50,"b",
IF(BQ$17&lt;Udfyldningsark!$P50,"",
IF(Udfyldningsark!$T50&lt;Udfyldningsark!$Q50-10,IF(BQ$17&lt;Udfyldningsark!$T50,"g",""),
IF(Udfyldningsark!$T50&lt;Udfyldningsark!$Q50,     IF(BQ$17&lt;Udfyldningsark!$Q50-10,"g",     IF(BQ$17&lt;Udfyldningsark!$T50,"gu",        "")),
IF(BQ$17&lt;Udfyldningsark!$Q50, IF(BQ$17&lt;Udfyldningsark!$Q50-10,"g","gu"),
IF(BQ$17&lt;Udfyldningsark!$T50,"r",""
))))))))</f>
        <v/>
      </c>
      <c r="BR33" s="226" t="str">
        <f>IF(Udfyldningsark!$T50="","",
IF(BR$17=Udfyldningsark!$Q50,"s",
IF(BR$17=Udfyldningsark!$T50,"b",
IF(BR$17&lt;Udfyldningsark!$P50,"",
IF(Udfyldningsark!$T50&lt;Udfyldningsark!$Q50-10,IF(BR$17&lt;Udfyldningsark!$T50,"g",""),
IF(Udfyldningsark!$T50&lt;Udfyldningsark!$Q50,     IF(BR$17&lt;Udfyldningsark!$Q50-10,"g",     IF(BR$17&lt;Udfyldningsark!$T50,"gu",        "")),
IF(BR$17&lt;Udfyldningsark!$Q50, IF(BR$17&lt;Udfyldningsark!$Q50-10,"g","gu"),
IF(BR$17&lt;Udfyldningsark!$T50,"r",""
))))))))</f>
        <v/>
      </c>
      <c r="BS33" s="226" t="str">
        <f>IF(Udfyldningsark!$T50="","",
IF(BS$17=Udfyldningsark!$Q50,"s",
IF(BS$17=Udfyldningsark!$T50,"b",
IF(BS$17&lt;Udfyldningsark!$P50,"",
IF(Udfyldningsark!$T50&lt;Udfyldningsark!$Q50-10,IF(BS$17&lt;Udfyldningsark!$T50,"g",""),
IF(Udfyldningsark!$T50&lt;Udfyldningsark!$Q50,     IF(BS$17&lt;Udfyldningsark!$Q50-10,"g",     IF(BS$17&lt;Udfyldningsark!$T50,"gu",        "")),
IF(BS$17&lt;Udfyldningsark!$Q50, IF(BS$17&lt;Udfyldningsark!$Q50-10,"g","gu"),
IF(BS$17&lt;Udfyldningsark!$T50,"r",""
))))))))</f>
        <v/>
      </c>
      <c r="BT33" s="226" t="str">
        <f>IF(Udfyldningsark!$T50="","",
IF(BT$17=Udfyldningsark!$Q50,"s",
IF(BT$17=Udfyldningsark!$T50,"b",
IF(BT$17&lt;Udfyldningsark!$P50,"",
IF(Udfyldningsark!$T50&lt;Udfyldningsark!$Q50-10,IF(BT$17&lt;Udfyldningsark!$T50,"g",""),
IF(Udfyldningsark!$T50&lt;Udfyldningsark!$Q50,     IF(BT$17&lt;Udfyldningsark!$Q50-10,"g",     IF(BT$17&lt;Udfyldningsark!$T50,"gu",        "")),
IF(BT$17&lt;Udfyldningsark!$Q50, IF(BT$17&lt;Udfyldningsark!$Q50-10,"g","gu"),
IF(BT$17&lt;Udfyldningsark!$T50,"r",""
))))))))</f>
        <v/>
      </c>
      <c r="BU33" s="226" t="str">
        <f>IF(Udfyldningsark!$T50="","",
IF(BU$17=Udfyldningsark!$Q50,"s",
IF(BU$17=Udfyldningsark!$T50,"b",
IF(BU$17&lt;Udfyldningsark!$P50,"",
IF(Udfyldningsark!$T50&lt;Udfyldningsark!$Q50-10,IF(BU$17&lt;Udfyldningsark!$T50,"g",""),
IF(Udfyldningsark!$T50&lt;Udfyldningsark!$Q50,     IF(BU$17&lt;Udfyldningsark!$Q50-10,"g",     IF(BU$17&lt;Udfyldningsark!$T50,"gu",        "")),
IF(BU$17&lt;Udfyldningsark!$Q50, IF(BU$17&lt;Udfyldningsark!$Q50-10,"g","gu"),
IF(BU$17&lt;Udfyldningsark!$T50,"r",""
))))))))</f>
        <v/>
      </c>
      <c r="BV33" s="226" t="str">
        <f>IF(Udfyldningsark!$T50="","",
IF(BV$17=Udfyldningsark!$Q50,"s",
IF(BV$17=Udfyldningsark!$T50,"b",
IF(BV$17&lt;Udfyldningsark!$P50,"",
IF(Udfyldningsark!$T50&lt;Udfyldningsark!$Q50-10,IF(BV$17&lt;Udfyldningsark!$T50,"g",""),
IF(Udfyldningsark!$T50&lt;Udfyldningsark!$Q50,     IF(BV$17&lt;Udfyldningsark!$Q50-10,"g",     IF(BV$17&lt;Udfyldningsark!$T50,"gu",        "")),
IF(BV$17&lt;Udfyldningsark!$Q50, IF(BV$17&lt;Udfyldningsark!$Q50-10,"g","gu"),
IF(BV$17&lt;Udfyldningsark!$T50,"r",""
))))))))</f>
        <v/>
      </c>
      <c r="BW33" s="226" t="str">
        <f>IF(Udfyldningsark!$T50="","",
IF(BW$17=Udfyldningsark!$Q50,"s",
IF(BW$17=Udfyldningsark!$T50,"b",
IF(BW$17&lt;Udfyldningsark!$P50,"",
IF(Udfyldningsark!$T50&lt;Udfyldningsark!$Q50-10,IF(BW$17&lt;Udfyldningsark!$T50,"g",""),
IF(Udfyldningsark!$T50&lt;Udfyldningsark!$Q50,     IF(BW$17&lt;Udfyldningsark!$Q50-10,"g",     IF(BW$17&lt;Udfyldningsark!$T50,"gu",        "")),
IF(BW$17&lt;Udfyldningsark!$Q50, IF(BW$17&lt;Udfyldningsark!$Q50-10,"g","gu"),
IF(BW$17&lt;Udfyldningsark!$T50,"r",""
))))))))</f>
        <v/>
      </c>
      <c r="BX33" s="226" t="str">
        <f>IF(Udfyldningsark!$T50="","",
IF(BX$17=Udfyldningsark!$Q50,"s",
IF(BX$17=Udfyldningsark!$T50,"b",
IF(BX$17&lt;Udfyldningsark!$P50,"",
IF(Udfyldningsark!$T50&lt;Udfyldningsark!$Q50-10,IF(BX$17&lt;Udfyldningsark!$T50,"g",""),
IF(Udfyldningsark!$T50&lt;Udfyldningsark!$Q50,     IF(BX$17&lt;Udfyldningsark!$Q50-10,"g",     IF(BX$17&lt;Udfyldningsark!$T50,"gu",        "")),
IF(BX$17&lt;Udfyldningsark!$Q50, IF(BX$17&lt;Udfyldningsark!$Q50-10,"g","gu"),
IF(BX$17&lt;Udfyldningsark!$T50,"r",""
))))))))</f>
        <v/>
      </c>
      <c r="BY33" s="226" t="str">
        <f>IF(Udfyldningsark!$T50="","",
IF(BY$17=Udfyldningsark!$Q50,"s",
IF(BY$17=Udfyldningsark!$T50,"b",
IF(BY$17&lt;Udfyldningsark!$P50,"",
IF(Udfyldningsark!$T50&lt;Udfyldningsark!$Q50-10,IF(BY$17&lt;Udfyldningsark!$T50,"g",""),
IF(Udfyldningsark!$T50&lt;Udfyldningsark!$Q50,     IF(BY$17&lt;Udfyldningsark!$Q50-10,"g",     IF(BY$17&lt;Udfyldningsark!$T50,"gu",        "")),
IF(BY$17&lt;Udfyldningsark!$Q50, IF(BY$17&lt;Udfyldningsark!$Q50-10,"g","gu"),
IF(BY$17&lt;Udfyldningsark!$T50,"r",""
))))))))</f>
        <v/>
      </c>
      <c r="BZ33" s="226" t="str">
        <f>IF(Udfyldningsark!$T50="","",
IF(BZ$17=Udfyldningsark!$Q50,"s",
IF(BZ$17=Udfyldningsark!$T50,"b",
IF(BZ$17&lt;Udfyldningsark!$P50,"",
IF(Udfyldningsark!$T50&lt;Udfyldningsark!$Q50-10,IF(BZ$17&lt;Udfyldningsark!$T50,"g",""),
IF(Udfyldningsark!$T50&lt;Udfyldningsark!$Q50,     IF(BZ$17&lt;Udfyldningsark!$Q50-10,"g",     IF(BZ$17&lt;Udfyldningsark!$T50,"gu",        "")),
IF(BZ$17&lt;Udfyldningsark!$Q50, IF(BZ$17&lt;Udfyldningsark!$Q50-10,"g","gu"),
IF(BZ$17&lt;Udfyldningsark!$T50,"r",""
))))))))</f>
        <v/>
      </c>
      <c r="CA33" s="226" t="str">
        <f>IF(Udfyldningsark!$T50="","",
IF(CA$17=Udfyldningsark!$Q50,"s",
IF(CA$17=Udfyldningsark!$T50,"b",
IF(CA$17&lt;Udfyldningsark!$P50,"",
IF(Udfyldningsark!$T50&lt;Udfyldningsark!$Q50-10,IF(CA$17&lt;Udfyldningsark!$T50,"g",""),
IF(Udfyldningsark!$T50&lt;Udfyldningsark!$Q50,     IF(CA$17&lt;Udfyldningsark!$Q50-10,"g",     IF(CA$17&lt;Udfyldningsark!$T50,"gu",        "")),
IF(CA$17&lt;Udfyldningsark!$Q50, IF(CA$17&lt;Udfyldningsark!$Q50-10,"g","gu"),
IF(CA$17&lt;Udfyldningsark!$T50,"r",""
))))))))</f>
        <v/>
      </c>
      <c r="CB33" s="226" t="str">
        <f>IF(Udfyldningsark!$T50="","",
IF(CB$17=Udfyldningsark!$Q50,"s",
IF(CB$17=Udfyldningsark!$T50,"b",
IF(CB$17&lt;Udfyldningsark!$P50,"",
IF(Udfyldningsark!$T50&lt;Udfyldningsark!$Q50-10,IF(CB$17&lt;Udfyldningsark!$T50,"g",""),
IF(Udfyldningsark!$T50&lt;Udfyldningsark!$Q50,     IF(CB$17&lt;Udfyldningsark!$Q50-10,"g",     IF(CB$17&lt;Udfyldningsark!$T50,"gu",        "")),
IF(CB$17&lt;Udfyldningsark!$Q50, IF(CB$17&lt;Udfyldningsark!$Q50-10,"g","gu"),
IF(CB$17&lt;Udfyldningsark!$T50,"r",""
))))))))</f>
        <v/>
      </c>
      <c r="CC33" s="226" t="str">
        <f>IF(Udfyldningsark!$T50="","",
IF(CC$17=Udfyldningsark!$Q50,"s",
IF(CC$17=Udfyldningsark!$T50,"b",
IF(CC$17&lt;Udfyldningsark!$P50,"",
IF(Udfyldningsark!$T50&lt;Udfyldningsark!$Q50-10,IF(CC$17&lt;Udfyldningsark!$T50,"g",""),
IF(Udfyldningsark!$T50&lt;Udfyldningsark!$Q50,     IF(CC$17&lt;Udfyldningsark!$Q50-10,"g",     IF(CC$17&lt;Udfyldningsark!$T50,"gu",        "")),
IF(CC$17&lt;Udfyldningsark!$Q50, IF(CC$17&lt;Udfyldningsark!$Q50-10,"g","gu"),
IF(CC$17&lt;Udfyldningsark!$T50,"r",""
))))))))</f>
        <v/>
      </c>
      <c r="CD33" s="226" t="str">
        <f>IF(Udfyldningsark!$T50="","",
IF(CD$17=Udfyldningsark!$Q50,"s",
IF(CD$17=Udfyldningsark!$T50,"b",
IF(CD$17&lt;Udfyldningsark!$P50,"",
IF(Udfyldningsark!$T50&lt;Udfyldningsark!$Q50-10,IF(CD$17&lt;Udfyldningsark!$T50,"g",""),
IF(Udfyldningsark!$T50&lt;Udfyldningsark!$Q50,     IF(CD$17&lt;Udfyldningsark!$Q50-10,"g",     IF(CD$17&lt;Udfyldningsark!$T50,"gu",        "")),
IF(CD$17&lt;Udfyldningsark!$Q50, IF(CD$17&lt;Udfyldningsark!$Q50-10,"g","gu"),
IF(CD$17&lt;Udfyldningsark!$T50,"r",""
))))))))</f>
        <v/>
      </c>
      <c r="CE33" s="226" t="str">
        <f>IF(Udfyldningsark!$T50="","",
IF(CE$17=Udfyldningsark!$Q50,"s",
IF(CE$17=Udfyldningsark!$T50,"b",
IF(CE$17&lt;Udfyldningsark!$P50,"",
IF(Udfyldningsark!$T50&lt;Udfyldningsark!$Q50-10,IF(CE$17&lt;Udfyldningsark!$T50,"g",""),
IF(Udfyldningsark!$T50&lt;Udfyldningsark!$Q50,     IF(CE$17&lt;Udfyldningsark!$Q50-10,"g",     IF(CE$17&lt;Udfyldningsark!$T50,"gu",        "")),
IF(CE$17&lt;Udfyldningsark!$Q50, IF(CE$17&lt;Udfyldningsark!$Q50-10,"g","gu"),
IF(CE$17&lt;Udfyldningsark!$T50,"r",""
))))))))</f>
        <v/>
      </c>
      <c r="CF33" s="226" t="str">
        <f>IF(Udfyldningsark!$T50="","",
IF(CF$17=Udfyldningsark!$Q50,"s",
IF(CF$17=Udfyldningsark!$T50,"b",
IF(CF$17&lt;Udfyldningsark!$P50,"",
IF(Udfyldningsark!$T50&lt;Udfyldningsark!$Q50-10,IF(CF$17&lt;Udfyldningsark!$T50,"g",""),
IF(Udfyldningsark!$T50&lt;Udfyldningsark!$Q50,     IF(CF$17&lt;Udfyldningsark!$Q50-10,"g",     IF(CF$17&lt;Udfyldningsark!$T50,"gu",        "")),
IF(CF$17&lt;Udfyldningsark!$Q50, IF(CF$17&lt;Udfyldningsark!$Q50-10,"g","gu"),
IF(CF$17&lt;Udfyldningsark!$T50,"r",""
))))))))</f>
        <v/>
      </c>
      <c r="CG33" s="226" t="str">
        <f>IF(Udfyldningsark!$T50="","",
IF(CG$17=Udfyldningsark!$Q50,"s",
IF(CG$17=Udfyldningsark!$T50,"b",
IF(CG$17&lt;Udfyldningsark!$P50,"",
IF(Udfyldningsark!$T50&lt;Udfyldningsark!$Q50-10,IF(CG$17&lt;Udfyldningsark!$T50,"g",""),
IF(Udfyldningsark!$T50&lt;Udfyldningsark!$Q50,     IF(CG$17&lt;Udfyldningsark!$Q50-10,"g",     IF(CG$17&lt;Udfyldningsark!$T50,"gu",        "")),
IF(CG$17&lt;Udfyldningsark!$Q50, IF(CG$17&lt;Udfyldningsark!$Q50-10,"g","gu"),
IF(CG$17&lt;Udfyldningsark!$T50,"r",""
))))))))</f>
        <v/>
      </c>
      <c r="CH33" s="226" t="str">
        <f>IF(Udfyldningsark!$T50="","",
IF(CH$17=Udfyldningsark!$Q50,"s",
IF(CH$17=Udfyldningsark!$T50,"b",
IF(CH$17&lt;Udfyldningsark!$P50,"",
IF(Udfyldningsark!$T50&lt;Udfyldningsark!$Q50-10,IF(CH$17&lt;Udfyldningsark!$T50,"g",""),
IF(Udfyldningsark!$T50&lt;Udfyldningsark!$Q50,     IF(CH$17&lt;Udfyldningsark!$Q50-10,"g",     IF(CH$17&lt;Udfyldningsark!$T50,"gu",        "")),
IF(CH$17&lt;Udfyldningsark!$Q50, IF(CH$17&lt;Udfyldningsark!$Q50-10,"g","gu"),
IF(CH$17&lt;Udfyldningsark!$T50,"r",""
))))))))</f>
        <v/>
      </c>
      <c r="CI33" s="226" t="str">
        <f>IF(Udfyldningsark!$T50="","",
IF(CI$17=Udfyldningsark!$Q50,"s",
IF(CI$17=Udfyldningsark!$T50,"b",
IF(CI$17&lt;Udfyldningsark!$P50,"",
IF(Udfyldningsark!$T50&lt;Udfyldningsark!$Q50-10,IF(CI$17&lt;Udfyldningsark!$T50,"g",""),
IF(Udfyldningsark!$T50&lt;Udfyldningsark!$Q50,     IF(CI$17&lt;Udfyldningsark!$Q50-10,"g",     IF(CI$17&lt;Udfyldningsark!$T50,"gu",        "")),
IF(CI$17&lt;Udfyldningsark!$Q50, IF(CI$17&lt;Udfyldningsark!$Q50-10,"g","gu"),
IF(CI$17&lt;Udfyldningsark!$T50,"r",""
))))))))</f>
        <v/>
      </c>
      <c r="CJ33" s="226" t="str">
        <f>IF(Udfyldningsark!$T50="","",
IF(CJ$17=Udfyldningsark!$Q50,"s",
IF(CJ$17=Udfyldningsark!$T50,"b",
IF(CJ$17&lt;Udfyldningsark!$P50,"",
IF(Udfyldningsark!$T50&lt;Udfyldningsark!$Q50-10,IF(CJ$17&lt;Udfyldningsark!$T50,"g",""),
IF(Udfyldningsark!$T50&lt;Udfyldningsark!$Q50,     IF(CJ$17&lt;Udfyldningsark!$Q50-10,"g",     IF(CJ$17&lt;Udfyldningsark!$T50,"gu",        "")),
IF(CJ$17&lt;Udfyldningsark!$Q50, IF(CJ$17&lt;Udfyldningsark!$Q50-10,"g","gu"),
IF(CJ$17&lt;Udfyldningsark!$T50,"r",""
))))))))</f>
        <v/>
      </c>
      <c r="CK33" s="226" t="str">
        <f>IF(Udfyldningsark!$T50="","",
IF(CK$17=Udfyldningsark!$Q50,"s",
IF(CK$17=Udfyldningsark!$T50,"b",
IF(CK$17&lt;Udfyldningsark!$P50,"",
IF(Udfyldningsark!$T50&lt;Udfyldningsark!$Q50-10,IF(CK$17&lt;Udfyldningsark!$T50,"g",""),
IF(Udfyldningsark!$T50&lt;Udfyldningsark!$Q50,     IF(CK$17&lt;Udfyldningsark!$Q50-10,"g",     IF(CK$17&lt;Udfyldningsark!$T50,"gu",        "")),
IF(CK$17&lt;Udfyldningsark!$Q50, IF(CK$17&lt;Udfyldningsark!$Q50-10,"g","gu"),
IF(CK$17&lt;Udfyldningsark!$T50,"r",""
))))))))</f>
        <v/>
      </c>
      <c r="CL33" s="226" t="str">
        <f>IF(Udfyldningsark!$T50="","",
IF(CL$17=Udfyldningsark!$Q50,"s",
IF(CL$17=Udfyldningsark!$T50,"b",
IF(CL$17&lt;Udfyldningsark!$P50,"",
IF(Udfyldningsark!$T50&lt;Udfyldningsark!$Q50-10,IF(CL$17&lt;Udfyldningsark!$T50,"g",""),
IF(Udfyldningsark!$T50&lt;Udfyldningsark!$Q50,     IF(CL$17&lt;Udfyldningsark!$Q50-10,"g",     IF(CL$17&lt;Udfyldningsark!$T50,"gu",        "")),
IF(CL$17&lt;Udfyldningsark!$Q50, IF(CL$17&lt;Udfyldningsark!$Q50-10,"g","gu"),
IF(CL$17&lt;Udfyldningsark!$T50,"r",""
))))))))</f>
        <v/>
      </c>
      <c r="CM33" s="226" t="str">
        <f>IF(Udfyldningsark!$T50="","",
IF(CM$17=Udfyldningsark!$Q50,"s",
IF(CM$17=Udfyldningsark!$T50,"b",
IF(CM$17&lt;Udfyldningsark!$P50,"",
IF(Udfyldningsark!$T50&lt;Udfyldningsark!$Q50-10,IF(CM$17&lt;Udfyldningsark!$T50,"g",""),
IF(Udfyldningsark!$T50&lt;Udfyldningsark!$Q50,     IF(CM$17&lt;Udfyldningsark!$Q50-10,"g",     IF(CM$17&lt;Udfyldningsark!$T50,"gu",        "")),
IF(CM$17&lt;Udfyldningsark!$Q50, IF(CM$17&lt;Udfyldningsark!$Q50-10,"g","gu"),
IF(CM$17&lt;Udfyldningsark!$T50,"r",""
))))))))</f>
        <v/>
      </c>
      <c r="CN33" s="226" t="str">
        <f>IF(Udfyldningsark!$T50="","",
IF(CN$17=Udfyldningsark!$Q50,"s",
IF(CN$17=Udfyldningsark!$T50,"b",
IF(CN$17&lt;Udfyldningsark!$P50,"",
IF(Udfyldningsark!$T50&lt;Udfyldningsark!$Q50-10,IF(CN$17&lt;Udfyldningsark!$T50,"g",""),
IF(Udfyldningsark!$T50&lt;Udfyldningsark!$Q50,     IF(CN$17&lt;Udfyldningsark!$Q50-10,"g",     IF(CN$17&lt;Udfyldningsark!$T50,"gu",        "")),
IF(CN$17&lt;Udfyldningsark!$Q50, IF(CN$17&lt;Udfyldningsark!$Q50-10,"g","gu"),
IF(CN$17&lt;Udfyldningsark!$T50,"r",""
))))))))</f>
        <v/>
      </c>
      <c r="CO33" s="226" t="str">
        <f>IF(Udfyldningsark!$T50="","",
IF(CO$17=Udfyldningsark!$Q50,"s",
IF(CO$17=Udfyldningsark!$T50,"b",
IF(CO$17&lt;Udfyldningsark!$P50,"",
IF(Udfyldningsark!$T50&lt;Udfyldningsark!$Q50-10,IF(CO$17&lt;Udfyldningsark!$T50,"g",""),
IF(Udfyldningsark!$T50&lt;Udfyldningsark!$Q50,     IF(CO$17&lt;Udfyldningsark!$Q50-10,"g",     IF(CO$17&lt;Udfyldningsark!$T50,"gu",        "")),
IF(CO$17&lt;Udfyldningsark!$Q50, IF(CO$17&lt;Udfyldningsark!$Q50-10,"g","gu"),
IF(CO$17&lt;Udfyldningsark!$T50,"r",""
))))))))</f>
        <v/>
      </c>
      <c r="CP33" s="226" t="str">
        <f>IF(Udfyldningsark!$T50="","",
IF(CP$17=Udfyldningsark!$Q50,"s",
IF(CP$17=Udfyldningsark!$T50,"b",
IF(CP$17&lt;Udfyldningsark!$P50,"",
IF(Udfyldningsark!$T50&lt;Udfyldningsark!$Q50-10,IF(CP$17&lt;Udfyldningsark!$T50,"g",""),
IF(Udfyldningsark!$T50&lt;Udfyldningsark!$Q50,     IF(CP$17&lt;Udfyldningsark!$Q50-10,"g",     IF(CP$17&lt;Udfyldningsark!$T50,"gu",        "")),
IF(CP$17&lt;Udfyldningsark!$Q50, IF(CP$17&lt;Udfyldningsark!$Q50-10,"g","gu"),
IF(CP$17&lt;Udfyldningsark!$T50,"r",""
))))))))</f>
        <v/>
      </c>
      <c r="CQ33" s="226" t="str">
        <f>IF(Udfyldningsark!$T50="","",
IF(CQ$17=Udfyldningsark!$Q50,"s",
IF(CQ$17=Udfyldningsark!$T50,"b",
IF(CQ$17&lt;Udfyldningsark!$P50,"",
IF(Udfyldningsark!$T50&lt;Udfyldningsark!$Q50-10,IF(CQ$17&lt;Udfyldningsark!$T50,"g",""),
IF(Udfyldningsark!$T50&lt;Udfyldningsark!$Q50,     IF(CQ$17&lt;Udfyldningsark!$Q50-10,"g",     IF(CQ$17&lt;Udfyldningsark!$T50,"gu",        "")),
IF(CQ$17&lt;Udfyldningsark!$Q50, IF(CQ$17&lt;Udfyldningsark!$Q50-10,"g","gu"),
IF(CQ$17&lt;Udfyldningsark!$T50,"r",""
))))))))</f>
        <v/>
      </c>
      <c r="CR33" s="226" t="str">
        <f>IF(Udfyldningsark!$T50="","",
IF(CR$17=Udfyldningsark!$Q50,"s",
IF(CR$17=Udfyldningsark!$T50,"b",
IF(CR$17&lt;Udfyldningsark!$P50,"",
IF(Udfyldningsark!$T50&lt;Udfyldningsark!$Q50-10,IF(CR$17&lt;Udfyldningsark!$T50,"g",""),
IF(Udfyldningsark!$T50&lt;Udfyldningsark!$Q50,     IF(CR$17&lt;Udfyldningsark!$Q50-10,"g",     IF(CR$17&lt;Udfyldningsark!$T50,"gu",        "")),
IF(CR$17&lt;Udfyldningsark!$Q50, IF(CR$17&lt;Udfyldningsark!$Q50-10,"g","gu"),
IF(CR$17&lt;Udfyldningsark!$T50,"r",""
))))))))</f>
        <v/>
      </c>
      <c r="CS33" s="226" t="str">
        <f>IF(Udfyldningsark!$T50="","",
IF(CS$17=Udfyldningsark!$Q50,"s",
IF(CS$17=Udfyldningsark!$T50,"b",
IF(CS$17&lt;Udfyldningsark!$P50,"",
IF(Udfyldningsark!$T50&lt;Udfyldningsark!$Q50-10,IF(CS$17&lt;Udfyldningsark!$T50,"g",""),
IF(Udfyldningsark!$T50&lt;Udfyldningsark!$Q50,     IF(CS$17&lt;Udfyldningsark!$Q50-10,"g",     IF(CS$17&lt;Udfyldningsark!$T50,"gu",        "")),
IF(CS$17&lt;Udfyldningsark!$Q50, IF(CS$17&lt;Udfyldningsark!$Q50-10,"g","gu"),
IF(CS$17&lt;Udfyldningsark!$T50,"r",""
))))))))</f>
        <v/>
      </c>
      <c r="CT33" s="226" t="str">
        <f>IF(Udfyldningsark!$T50="","",
IF(CT$17=Udfyldningsark!$Q50,"s",
IF(CT$17=Udfyldningsark!$T50,"b",
IF(CT$17&lt;Udfyldningsark!$P50,"",
IF(Udfyldningsark!$T50&lt;Udfyldningsark!$Q50-10,IF(CT$17&lt;Udfyldningsark!$T50,"g",""),
IF(Udfyldningsark!$T50&lt;Udfyldningsark!$Q50,     IF(CT$17&lt;Udfyldningsark!$Q50-10,"g",     IF(CT$17&lt;Udfyldningsark!$T50,"gu",        "")),
IF(CT$17&lt;Udfyldningsark!$Q50, IF(CT$17&lt;Udfyldningsark!$Q50-10,"g","gu"),
IF(CT$17&lt;Udfyldningsark!$T50,"r",""
))))))))</f>
        <v/>
      </c>
      <c r="CU33" s="226" t="str">
        <f>IF(Udfyldningsark!$T50="","",
IF(CU$17=Udfyldningsark!$Q50,"s",
IF(CU$17=Udfyldningsark!$T50,"b",
IF(CU$17&lt;Udfyldningsark!$P50,"",
IF(Udfyldningsark!$T50&lt;Udfyldningsark!$Q50-10,IF(CU$17&lt;Udfyldningsark!$T50,"g",""),
IF(Udfyldningsark!$T50&lt;Udfyldningsark!$Q50,     IF(CU$17&lt;Udfyldningsark!$Q50-10,"g",     IF(CU$17&lt;Udfyldningsark!$T50,"gu",        "")),
IF(CU$17&lt;Udfyldningsark!$Q50, IF(CU$17&lt;Udfyldningsark!$Q50-10,"g","gu"),
IF(CU$17&lt;Udfyldningsark!$T50,"r",""
))))))))</f>
        <v/>
      </c>
      <c r="CV33" s="226" t="str">
        <f>IF(Udfyldningsark!$T50="","",
IF(CV$17=Udfyldningsark!$Q50,"s",
IF(CV$17=Udfyldningsark!$T50,"b",
IF(CV$17&lt;Udfyldningsark!$P50,"",
IF(Udfyldningsark!$T50&lt;Udfyldningsark!$Q50-10,IF(CV$17&lt;Udfyldningsark!$T50,"g",""),
IF(Udfyldningsark!$T50&lt;Udfyldningsark!$Q50,     IF(CV$17&lt;Udfyldningsark!$Q50-10,"g",     IF(CV$17&lt;Udfyldningsark!$T50,"gu",        "")),
IF(CV$17&lt;Udfyldningsark!$Q50, IF(CV$17&lt;Udfyldningsark!$Q50-10,"g","gu"),
IF(CV$17&lt;Udfyldningsark!$T50,"r",""
))))))))</f>
        <v/>
      </c>
      <c r="CW33" s="226" t="str">
        <f>IF(Udfyldningsark!$T50="","",
IF(CW$17=Udfyldningsark!$Q50,"s",
IF(CW$17=Udfyldningsark!$T50,"b",
IF(CW$17&lt;Udfyldningsark!$P50,"",
IF(Udfyldningsark!$T50&lt;Udfyldningsark!$Q50-10,IF(CW$17&lt;Udfyldningsark!$T50,"g",""),
IF(Udfyldningsark!$T50&lt;Udfyldningsark!$Q50,     IF(CW$17&lt;Udfyldningsark!$Q50-10,"g",     IF(CW$17&lt;Udfyldningsark!$T50,"gu",        "")),
IF(CW$17&lt;Udfyldningsark!$Q50, IF(CW$17&lt;Udfyldningsark!$Q50-10,"g","gu"),
IF(CW$17&lt;Udfyldningsark!$T50,"r",""
))))))))</f>
        <v/>
      </c>
      <c r="CX33" s="226" t="str">
        <f>IF(Udfyldningsark!$T50="","",
IF(CX$17=Udfyldningsark!$Q50,"s",
IF(CX$17=Udfyldningsark!$T50,"b",
IF(CX$17&lt;Udfyldningsark!$P50,"",
IF(Udfyldningsark!$T50&lt;Udfyldningsark!$Q50-10,IF(CX$17&lt;Udfyldningsark!$T50,"g",""),
IF(Udfyldningsark!$T50&lt;Udfyldningsark!$Q50,     IF(CX$17&lt;Udfyldningsark!$Q50-10,"g",     IF(CX$17&lt;Udfyldningsark!$T50,"gu",        "")),
IF(CX$17&lt;Udfyldningsark!$Q50, IF(CX$17&lt;Udfyldningsark!$Q50-10,"g","gu"),
IF(CX$17&lt;Udfyldningsark!$T50,"r",""
))))))))</f>
        <v/>
      </c>
      <c r="CY33" s="226" t="str">
        <f>IF(Udfyldningsark!$T50="","",
IF(CY$17=Udfyldningsark!$Q50,"s",
IF(CY$17=Udfyldningsark!$T50,"b",
IF(CY$17&lt;Udfyldningsark!$P50,"",
IF(Udfyldningsark!$T50&lt;Udfyldningsark!$Q50-10,IF(CY$17&lt;Udfyldningsark!$T50,"g",""),
IF(Udfyldningsark!$T50&lt;Udfyldningsark!$Q50,     IF(CY$17&lt;Udfyldningsark!$Q50-10,"g",     IF(CY$17&lt;Udfyldningsark!$T50,"gu",        "")),
IF(CY$17&lt;Udfyldningsark!$Q50, IF(CY$17&lt;Udfyldningsark!$Q50-10,"g","gu"),
IF(CY$17&lt;Udfyldningsark!$T50,"r",""
))))))))</f>
        <v/>
      </c>
      <c r="CZ33" s="226" t="str">
        <f>IF(Udfyldningsark!$T50="","",
IF(CZ$17=Udfyldningsark!$Q50,"s",
IF(CZ$17=Udfyldningsark!$T50,"b",
IF(CZ$17&lt;Udfyldningsark!$P50,"",
IF(Udfyldningsark!$T50&lt;Udfyldningsark!$Q50-10,IF(CZ$17&lt;Udfyldningsark!$T50,"g",""),
IF(Udfyldningsark!$T50&lt;Udfyldningsark!$Q50,     IF(CZ$17&lt;Udfyldningsark!$Q50-10,"g",     IF(CZ$17&lt;Udfyldningsark!$T50,"gu",        "")),
IF(CZ$17&lt;Udfyldningsark!$Q50, IF(CZ$17&lt;Udfyldningsark!$Q50-10,"g","gu"),
IF(CZ$17&lt;Udfyldningsark!$T50,"r",""
))))))))</f>
        <v/>
      </c>
      <c r="DA33" s="226" t="str">
        <f>IF(Udfyldningsark!$T50="","",
IF(DA$17=Udfyldningsark!$Q50,"s",
IF(DA$17=Udfyldningsark!$T50,"b",
IF(DA$17&lt;Udfyldningsark!$P50,"",
IF(Udfyldningsark!$T50&lt;Udfyldningsark!$Q50-10,IF(DA$17&lt;Udfyldningsark!$T50,"g",""),
IF(Udfyldningsark!$T50&lt;Udfyldningsark!$Q50,     IF(DA$17&lt;Udfyldningsark!$Q50-10,"g",     IF(DA$17&lt;Udfyldningsark!$T50,"gu",        "")),
IF(DA$17&lt;Udfyldningsark!$Q50, IF(DA$17&lt;Udfyldningsark!$Q50-10,"g","gu"),
IF(DA$17&lt;Udfyldningsark!$T50,"r",""
))))))))</f>
        <v/>
      </c>
      <c r="DB33" s="226" t="str">
        <f>IF(Udfyldningsark!$T50="","",
IF(DB$17=Udfyldningsark!$Q50,"s",
IF(DB$17=Udfyldningsark!$T50,"b",
IF(DB$17&lt;Udfyldningsark!$P50,"",
IF(Udfyldningsark!$T50&lt;Udfyldningsark!$Q50-10,IF(DB$17&lt;Udfyldningsark!$T50,"g",""),
IF(Udfyldningsark!$T50&lt;Udfyldningsark!$Q50,     IF(DB$17&lt;Udfyldningsark!$Q50-10,"g",     IF(DB$17&lt;Udfyldningsark!$T50,"gu",        "")),
IF(DB$17&lt;Udfyldningsark!$Q50, IF(DB$17&lt;Udfyldningsark!$Q50-10,"g","gu"),
IF(DB$17&lt;Udfyldningsark!$T50,"r",""
))))))))</f>
        <v/>
      </c>
      <c r="DC33" s="226" t="str">
        <f>IF(Udfyldningsark!$T50="","",
IF(DC$17=Udfyldningsark!$Q50,"s",
IF(DC$17=Udfyldningsark!$T50,"b",
IF(DC$17&lt;Udfyldningsark!$P50,"",
IF(Udfyldningsark!$T50&lt;Udfyldningsark!$Q50-10,IF(DC$17&lt;Udfyldningsark!$T50,"g",""),
IF(Udfyldningsark!$T50&lt;Udfyldningsark!$Q50,     IF(DC$17&lt;Udfyldningsark!$Q50-10,"g",     IF(DC$17&lt;Udfyldningsark!$T50,"gu",        "")),
IF(DC$17&lt;Udfyldningsark!$Q50, IF(DC$17&lt;Udfyldningsark!$Q50-10,"g","gu"),
IF(DC$17&lt;Udfyldningsark!$T50,"r",""
))))))))</f>
        <v/>
      </c>
      <c r="DD33" s="226" t="str">
        <f>IF(Udfyldningsark!$T50="","",
IF(DD$17=Udfyldningsark!$Q50,"s",
IF(DD$17=Udfyldningsark!$T50,"b",
IF(DD$17&lt;Udfyldningsark!$P50,"",
IF(Udfyldningsark!$T50&lt;Udfyldningsark!$Q50-10,IF(DD$17&lt;Udfyldningsark!$T50,"g",""),
IF(Udfyldningsark!$T50&lt;Udfyldningsark!$Q50,     IF(DD$17&lt;Udfyldningsark!$Q50-10,"g",     IF(DD$17&lt;Udfyldningsark!$T50,"gu",        "")),
IF(DD$17&lt;Udfyldningsark!$Q50, IF(DD$17&lt;Udfyldningsark!$Q50-10,"g","gu"),
IF(DD$17&lt;Udfyldningsark!$T50,"r",""
))))))))</f>
        <v/>
      </c>
      <c r="DE33" s="226" t="str">
        <f>IF(Udfyldningsark!$T50="","",
IF(DE$17=Udfyldningsark!$Q50,"s",
IF(DE$17=Udfyldningsark!$T50,"b",
IF(DE$17&lt;Udfyldningsark!$P50,"",
IF(Udfyldningsark!$T50&lt;Udfyldningsark!$Q50-10,IF(DE$17&lt;Udfyldningsark!$T50,"g",""),
IF(Udfyldningsark!$T50&lt;Udfyldningsark!$Q50,     IF(DE$17&lt;Udfyldningsark!$Q50-10,"g",     IF(DE$17&lt;Udfyldningsark!$T50,"gu",        "")),
IF(DE$17&lt;Udfyldningsark!$Q50, IF(DE$17&lt;Udfyldningsark!$Q50-10,"g","gu"),
IF(DE$17&lt;Udfyldningsark!$T50,"r",""
))))))))</f>
        <v/>
      </c>
      <c r="DF33" s="226" t="str">
        <f>IF(Udfyldningsark!$T50="","",
IF(DF$17=Udfyldningsark!$Q50,"s",
IF(DF$17=Udfyldningsark!$T50,"b",
IF(DF$17&lt;Udfyldningsark!$P50,"",
IF(Udfyldningsark!$T50&lt;Udfyldningsark!$Q50-10,IF(DF$17&lt;Udfyldningsark!$T50,"g",""),
IF(Udfyldningsark!$T50&lt;Udfyldningsark!$Q50,     IF(DF$17&lt;Udfyldningsark!$Q50-10,"g",     IF(DF$17&lt;Udfyldningsark!$T50,"gu",        "")),
IF(DF$17&lt;Udfyldningsark!$Q50, IF(DF$17&lt;Udfyldningsark!$Q50-10,"g","gu"),
IF(DF$17&lt;Udfyldningsark!$T50,"r",""
))))))))</f>
        <v/>
      </c>
      <c r="DG33" s="226" t="str">
        <f>IF(Udfyldningsark!$T50="","",
IF(DG$17=Udfyldningsark!$Q50,"s",
IF(DG$17=Udfyldningsark!$T50,"b",
IF(DG$17&lt;Udfyldningsark!$P50,"",
IF(Udfyldningsark!$T50&lt;Udfyldningsark!$Q50-10,IF(DG$17&lt;Udfyldningsark!$T50,"g",""),
IF(Udfyldningsark!$T50&lt;Udfyldningsark!$Q50,     IF(DG$17&lt;Udfyldningsark!$Q50-10,"g",     IF(DG$17&lt;Udfyldningsark!$T50,"gu",        "")),
IF(DG$17&lt;Udfyldningsark!$Q50, IF(DG$17&lt;Udfyldningsark!$Q50-10,"g","gu"),
IF(DG$17&lt;Udfyldningsark!$T50,"r",""
))))))))</f>
        <v/>
      </c>
      <c r="DH33" s="226" t="str">
        <f>IF(Udfyldningsark!$T50="","",
IF(DH$17=Udfyldningsark!$Q50,"s",
IF(DH$17=Udfyldningsark!$T50,"b",
IF(DH$17&lt;Udfyldningsark!$P50,"",
IF(Udfyldningsark!$T50&lt;Udfyldningsark!$Q50-10,IF(DH$17&lt;Udfyldningsark!$T50,"g",""),
IF(Udfyldningsark!$T50&lt;Udfyldningsark!$Q50,     IF(DH$17&lt;Udfyldningsark!$Q50-10,"g",     IF(DH$17&lt;Udfyldningsark!$T50,"gu",        "")),
IF(DH$17&lt;Udfyldningsark!$Q50, IF(DH$17&lt;Udfyldningsark!$Q50-10,"g","gu"),
IF(DH$17&lt;Udfyldningsark!$T50,"r",""
))))))))</f>
        <v/>
      </c>
      <c r="DI33" s="226" t="str">
        <f>IF(Udfyldningsark!$T50="","",
IF(DI$17=Udfyldningsark!$Q50,"s",
IF(DI$17=Udfyldningsark!$T50,"b",
IF(DI$17&lt;Udfyldningsark!$P50,"",
IF(Udfyldningsark!$T50&lt;Udfyldningsark!$Q50-10,IF(DI$17&lt;Udfyldningsark!$T50,"g",""),
IF(Udfyldningsark!$T50&lt;Udfyldningsark!$Q50,     IF(DI$17&lt;Udfyldningsark!$Q50-10,"g",     IF(DI$17&lt;Udfyldningsark!$T50,"gu",        "")),
IF(DI$17&lt;Udfyldningsark!$Q50, IF(DI$17&lt;Udfyldningsark!$Q50-10,"g","gu"),
IF(DI$17&lt;Udfyldningsark!$T50,"r",""
))))))))</f>
        <v/>
      </c>
      <c r="DJ33" s="226" t="str">
        <f>IF(Udfyldningsark!$T50="","",
IF(DJ$17=Udfyldningsark!$Q50,"s",
IF(DJ$17=Udfyldningsark!$T50,"b",
IF(DJ$17&lt;Udfyldningsark!$P50,"",
IF(Udfyldningsark!$T50&lt;Udfyldningsark!$Q50-10,IF(DJ$17&lt;Udfyldningsark!$T50,"g",""),
IF(Udfyldningsark!$T50&lt;Udfyldningsark!$Q50,     IF(DJ$17&lt;Udfyldningsark!$Q50-10,"g",     IF(DJ$17&lt;Udfyldningsark!$T50,"gu",        "")),
IF(DJ$17&lt;Udfyldningsark!$Q50, IF(DJ$17&lt;Udfyldningsark!$Q50-10,"g","gu"),
IF(DJ$17&lt;Udfyldningsark!$T50,"r",""
))))))))</f>
        <v/>
      </c>
      <c r="DK33" s="226" t="str">
        <f>IF(Udfyldningsark!$T50="","",
IF(DK$17=Udfyldningsark!$Q50,"s",
IF(DK$17=Udfyldningsark!$T50,"b",
IF(DK$17&lt;Udfyldningsark!$P50,"",
IF(Udfyldningsark!$T50&lt;Udfyldningsark!$Q50-10,IF(DK$17&lt;Udfyldningsark!$T50,"g",""),
IF(Udfyldningsark!$T50&lt;Udfyldningsark!$Q50,     IF(DK$17&lt;Udfyldningsark!$Q50-10,"g",     IF(DK$17&lt;Udfyldningsark!$T50,"gu",        "")),
IF(DK$17&lt;Udfyldningsark!$Q50, IF(DK$17&lt;Udfyldningsark!$Q50-10,"g","gu"),
IF(DK$17&lt;Udfyldningsark!$T50,"r",""
))))))))</f>
        <v/>
      </c>
      <c r="DL33" s="13"/>
      <c r="DM33" s="13"/>
    </row>
    <row r="34" spans="1:117" s="2" customFormat="1" ht="8.4499999999999993" customHeight="1" x14ac:dyDescent="0.2">
      <c r="A34" s="29"/>
      <c r="B34" s="56" t="str">
        <f>IF(Udfyldningsark!C51=1,Udfyldningsark!E51,"")</f>
        <v/>
      </c>
      <c r="C34" s="405" t="str">
        <f>IF(Udfyldningsark!I51="","",IF(Udfyldningsark!I51&gt;=1,Udfyldningsark!I51))</f>
        <v/>
      </c>
      <c r="D34" s="406"/>
      <c r="E34" s="407"/>
      <c r="F34" s="48"/>
      <c r="G34" s="276" t="str">
        <f>IF(Udfyldningsark!L51="","",IF(Udfyldningsark!L51&gt;=1,Udfyldningsark!L51))</f>
        <v/>
      </c>
      <c r="H34" s="48"/>
      <c r="I34" s="87" t="str">
        <f>IF(Udfyldningsark!P51="","",IF(Udfyldningsark!P51&gt;=1,Udfyldningsark!P51))</f>
        <v/>
      </c>
      <c r="J34" s="49"/>
      <c r="K34" s="88" t="str">
        <f>IF(Udfyldningsark!G51="","",IF(Udfyldningsark!G51=Data!$T$7,Data!$U$7,IF(Udfyldningsark!G51=Data!$T$8,Data!$U$8,IF(Udfyldningsark!G51=Data!$T$9,Data!$U$9,IF(Udfyldningsark!G51=Data!$T$10,Data!$U$10,IF(Udfyldningsark!G51=Data!$T$11,Data!$U$11,IF(Udfyldningsark!G51=Data!$T$12,Data!$U$12,IF(Udfyldningsark!G51=Data!$T$13,Data!$U$13,IF(Udfyldningsark!G51=Data!$T$14,Data!$U$14,IF(Udfyldningsark!G51=Data!$T$15,Data!$U$15,IF(Udfyldningsark!G51=Data!$T$16,Data!$U$16,IF(Udfyldningsark!G51=Data!$T$17,Data!$U$17,IF(Udfyldningsark!G51=Data!$T$18,Data!$U$18,IF(Udfyldningsark!G51=Data!$T$19,Data!$U$19,IF(Udfyldningsark!G51=Data!$T$20,Data!$U$20,IF(Udfyldningsark!G51=Data!$T$21,Data!$U$21,IF(Udfyldningsark!G51=Data!$T$22,Data!$U$22,IF(Udfyldningsark!G51=Data!$T$23,Data!$U$23,IF(Udfyldningsark!G51=Data!$T$24,Data!$U$24,IF(Udfyldningsark!G51=Data!$T$25,Data!$U$25,IF(Udfyldningsark!G51=Data!$T$26,Data!$U$26,IF(Udfyldningsark!G51=Data!$T$27,Data!$U$27))))))))))))))))))))))</f>
        <v/>
      </c>
      <c r="L34" s="49"/>
      <c r="M34" s="89" t="str">
        <f>IF(Udfyldningsark!G51="","",IF(Udfyldningsark!G51=Data!$T$7,Data!$V$7,IF(Udfyldningsark!G51=Data!$T$8,Data!$V$8,IF(Udfyldningsark!G51=Data!$T$9,Data!$V$9,IF(Udfyldningsark!G51=Data!$T$10,Data!$V$10,IF(Udfyldningsark!G51=Data!$T$11,Data!$V$11,IF(Udfyldningsark!G51=Data!$T$12,Data!$V$12,IF(Udfyldningsark!G51=Data!$T$13,Data!$V$13,IF(Udfyldningsark!G51=Data!$T$14,Data!$V$14,IF(Udfyldningsark!G51=Data!$T$15,Data!$V$15,IF(Udfyldningsark!G51=Data!$T$16,Data!$V$16,IF(Udfyldningsark!G51=Data!$T$17,Data!$V$17,IF(Udfyldningsark!G51=Data!$T$18,Data!$V$18,IF(Udfyldningsark!G51=Data!$T$19,Data!$V$19,IF(Udfyldningsark!G51=Data!$T$20,Data!$V$20,IF(Udfyldningsark!G51=Data!$T$21,Data!$V$21,IF(Udfyldningsark!G51=Data!$T$22,Data!$V$22,IF(Udfyldningsark!G51=Data!$T$23,Data!$V$23,IF(Udfyldningsark!G51=Data!$T$24,Data!$V$24,IF(Udfyldningsark!G51=Data!$T$25,Data!$V$25,IF(Udfyldningsark!G51=Data!$T$26,Data!$V$26,IF(Udfyldningsark!G51=Data!$T$27,Data!$V$27,))))))))))))))))))))))</f>
        <v/>
      </c>
      <c r="N34" s="20"/>
      <c r="O34" s="226" t="str">
        <f>IF(Udfyldningsark!$T51="","",
IF(O$17=Udfyldningsark!$Q51,"s",
IF(O$17=Udfyldningsark!$T51,"b",
IF(O$17&lt;Udfyldningsark!$P51,"",
IF(Udfyldningsark!$T51&lt;Udfyldningsark!$Q51-10,IF(O$17&lt;Udfyldningsark!$T51,"g",""),
IF(Udfyldningsark!$T51&lt;Udfyldningsark!$Q51,     IF(O$17&lt;Udfyldningsark!$Q51-10,"g",     IF(O$17&lt;Udfyldningsark!$T51,"gu",        "")),
IF(O$17&lt;Udfyldningsark!$Q51, IF(O$17&lt;Udfyldningsark!$Q51-10,"g","gu"),
IF(O$17&lt;Udfyldningsark!$T51,"r",""
))))))))</f>
        <v/>
      </c>
      <c r="P34" s="226" t="str">
        <f>IF(Udfyldningsark!$T51="","",
IF(P$17=Udfyldningsark!$Q51,"s",
IF(P$17=Udfyldningsark!$T51,"b",
IF(P$17&lt;Udfyldningsark!$P51,"",
IF(Udfyldningsark!$T51&lt;Udfyldningsark!$Q51-10,IF(P$17&lt;Udfyldningsark!$T51,"g",""),
IF(Udfyldningsark!$T51&lt;Udfyldningsark!$Q51,     IF(P$17&lt;Udfyldningsark!$Q51-10,"g",     IF(P$17&lt;Udfyldningsark!$T51,"gu",        "")),
IF(P$17&lt;Udfyldningsark!$Q51, IF(P$17&lt;Udfyldningsark!$Q51-10,"g","gu"),
IF(P$17&lt;Udfyldningsark!$T51,"r",""
))))))))</f>
        <v/>
      </c>
      <c r="Q34" s="226" t="str">
        <f>IF(Udfyldningsark!$T51="","",
IF(Q$17=Udfyldningsark!$Q51,"s",
IF(Q$17=Udfyldningsark!$T51,"b",
IF(Q$17&lt;Udfyldningsark!$P51,"",
IF(Udfyldningsark!$T51&lt;Udfyldningsark!$Q51-10,IF(Q$17&lt;Udfyldningsark!$T51,"g",""),
IF(Udfyldningsark!$T51&lt;Udfyldningsark!$Q51,     IF(Q$17&lt;Udfyldningsark!$Q51-10,"g",     IF(Q$17&lt;Udfyldningsark!$T51,"gu",        "")),
IF(Q$17&lt;Udfyldningsark!$Q51, IF(Q$17&lt;Udfyldningsark!$Q51-10,"g","gu"),
IF(Q$17&lt;Udfyldningsark!$T51,"r",""
))))))))</f>
        <v/>
      </c>
      <c r="R34" s="226" t="str">
        <f>IF(Udfyldningsark!$T51="","",
IF(R$17=Udfyldningsark!$Q51,"s",
IF(R$17=Udfyldningsark!$T51,"b",
IF(R$17&lt;Udfyldningsark!$P51,"",
IF(Udfyldningsark!$T51&lt;Udfyldningsark!$Q51-10,IF(R$17&lt;Udfyldningsark!$T51,"g",""),
IF(Udfyldningsark!$T51&lt;Udfyldningsark!$Q51,     IF(R$17&lt;Udfyldningsark!$Q51-10,"g",     IF(R$17&lt;Udfyldningsark!$T51,"gu",        "")),
IF(R$17&lt;Udfyldningsark!$Q51, IF(R$17&lt;Udfyldningsark!$Q51-10,"g","gu"),
IF(R$17&lt;Udfyldningsark!$T51,"r",""
))))))))</f>
        <v/>
      </c>
      <c r="S34" s="226" t="str">
        <f>IF(Udfyldningsark!$T51="","",
IF(S$17=Udfyldningsark!$Q51,"s",
IF(S$17=Udfyldningsark!$T51,"b",
IF(S$17&lt;Udfyldningsark!$P51,"",
IF(Udfyldningsark!$T51&lt;Udfyldningsark!$Q51-10,IF(S$17&lt;Udfyldningsark!$T51,"g",""),
IF(Udfyldningsark!$T51&lt;Udfyldningsark!$Q51,     IF(S$17&lt;Udfyldningsark!$Q51-10,"g",     IF(S$17&lt;Udfyldningsark!$T51,"gu",        "")),
IF(S$17&lt;Udfyldningsark!$Q51, IF(S$17&lt;Udfyldningsark!$Q51-10,"g","gu"),
IF(S$17&lt;Udfyldningsark!$T51,"r",""
))))))))</f>
        <v/>
      </c>
      <c r="T34" s="226" t="str">
        <f>IF(Udfyldningsark!$T51="","",
IF(T$17=Udfyldningsark!$Q51,"s",
IF(T$17=Udfyldningsark!$T51,"b",
IF(T$17&lt;Udfyldningsark!$P51,"",
IF(Udfyldningsark!$T51&lt;Udfyldningsark!$Q51-10,IF(T$17&lt;Udfyldningsark!$T51,"g",""),
IF(Udfyldningsark!$T51&lt;Udfyldningsark!$Q51,     IF(T$17&lt;Udfyldningsark!$Q51-10,"g",     IF(T$17&lt;Udfyldningsark!$T51,"gu",        "")),
IF(T$17&lt;Udfyldningsark!$Q51, IF(T$17&lt;Udfyldningsark!$Q51-10,"g","gu"),
IF(T$17&lt;Udfyldningsark!$T51,"r",""
))))))))</f>
        <v/>
      </c>
      <c r="U34" s="226" t="str">
        <f>IF(Udfyldningsark!$T51="","",
IF(U$17=Udfyldningsark!$Q51,"s",
IF(U$17=Udfyldningsark!$T51,"b",
IF(U$17&lt;Udfyldningsark!$P51,"",
IF(Udfyldningsark!$T51&lt;Udfyldningsark!$Q51-10,IF(U$17&lt;Udfyldningsark!$T51,"g",""),
IF(Udfyldningsark!$T51&lt;Udfyldningsark!$Q51,     IF(U$17&lt;Udfyldningsark!$Q51-10,"g",     IF(U$17&lt;Udfyldningsark!$T51,"gu",        "")),
IF(U$17&lt;Udfyldningsark!$Q51, IF(U$17&lt;Udfyldningsark!$Q51-10,"g","gu"),
IF(U$17&lt;Udfyldningsark!$T51,"r",""
))))))))</f>
        <v/>
      </c>
      <c r="V34" s="226" t="str">
        <f>IF(Udfyldningsark!$T51="","",
IF(V$17=Udfyldningsark!$Q51,"s",
IF(V$17=Udfyldningsark!$T51,"b",
IF(V$17&lt;Udfyldningsark!$P51,"",
IF(Udfyldningsark!$T51&lt;Udfyldningsark!$Q51-10,IF(V$17&lt;Udfyldningsark!$T51,"g",""),
IF(Udfyldningsark!$T51&lt;Udfyldningsark!$Q51,     IF(V$17&lt;Udfyldningsark!$Q51-10,"g",     IF(V$17&lt;Udfyldningsark!$T51,"gu",        "")),
IF(V$17&lt;Udfyldningsark!$Q51, IF(V$17&lt;Udfyldningsark!$Q51-10,"g","gu"),
IF(V$17&lt;Udfyldningsark!$T51,"r",""
))))))))</f>
        <v/>
      </c>
      <c r="W34" s="226" t="str">
        <f>IF(Udfyldningsark!$T51="","",
IF(W$17=Udfyldningsark!$Q51,"s",
IF(W$17=Udfyldningsark!$T51,"b",
IF(W$17&lt;Udfyldningsark!$P51,"",
IF(Udfyldningsark!$T51&lt;Udfyldningsark!$Q51-10,IF(W$17&lt;Udfyldningsark!$T51,"g",""),
IF(Udfyldningsark!$T51&lt;Udfyldningsark!$Q51,     IF(W$17&lt;Udfyldningsark!$Q51-10,"g",     IF(W$17&lt;Udfyldningsark!$T51,"gu",        "")),
IF(W$17&lt;Udfyldningsark!$Q51, IF(W$17&lt;Udfyldningsark!$Q51-10,"g","gu"),
IF(W$17&lt;Udfyldningsark!$T51,"r",""
))))))))</f>
        <v/>
      </c>
      <c r="X34" s="226" t="str">
        <f>IF(Udfyldningsark!$T51="","",
IF(X$17=Udfyldningsark!$Q51,"s",
IF(X$17=Udfyldningsark!$T51,"b",
IF(X$17&lt;Udfyldningsark!$P51,"",
IF(Udfyldningsark!$T51&lt;Udfyldningsark!$Q51-10,IF(X$17&lt;Udfyldningsark!$T51,"g",""),
IF(Udfyldningsark!$T51&lt;Udfyldningsark!$Q51,     IF(X$17&lt;Udfyldningsark!$Q51-10,"g",     IF(X$17&lt;Udfyldningsark!$T51,"gu",        "")),
IF(X$17&lt;Udfyldningsark!$Q51, IF(X$17&lt;Udfyldningsark!$Q51-10,"g","gu"),
IF(X$17&lt;Udfyldningsark!$T51,"r",""
))))))))</f>
        <v/>
      </c>
      <c r="Y34" s="226" t="str">
        <f>IF(Udfyldningsark!$T51="","",
IF(Y$17=Udfyldningsark!$Q51,"s",
IF(Y$17=Udfyldningsark!$T51,"b",
IF(Y$17&lt;Udfyldningsark!$P51,"",
IF(Udfyldningsark!$T51&lt;Udfyldningsark!$Q51-10,IF(Y$17&lt;Udfyldningsark!$T51,"g",""),
IF(Udfyldningsark!$T51&lt;Udfyldningsark!$Q51,     IF(Y$17&lt;Udfyldningsark!$Q51-10,"g",     IF(Y$17&lt;Udfyldningsark!$T51,"gu",        "")),
IF(Y$17&lt;Udfyldningsark!$Q51, IF(Y$17&lt;Udfyldningsark!$Q51-10,"g","gu"),
IF(Y$17&lt;Udfyldningsark!$T51,"r",""
))))))))</f>
        <v/>
      </c>
      <c r="Z34" s="226" t="str">
        <f>IF(Udfyldningsark!$T51="","",
IF(Z$17=Udfyldningsark!$Q51,"s",
IF(Z$17=Udfyldningsark!$T51,"b",
IF(Z$17&lt;Udfyldningsark!$P51,"",
IF(Udfyldningsark!$T51&lt;Udfyldningsark!$Q51-10,IF(Z$17&lt;Udfyldningsark!$T51,"g",""),
IF(Udfyldningsark!$T51&lt;Udfyldningsark!$Q51,     IF(Z$17&lt;Udfyldningsark!$Q51-10,"g",     IF(Z$17&lt;Udfyldningsark!$T51,"gu",        "")),
IF(Z$17&lt;Udfyldningsark!$Q51, IF(Z$17&lt;Udfyldningsark!$Q51-10,"g","gu"),
IF(Z$17&lt;Udfyldningsark!$T51,"r",""
))))))))</f>
        <v/>
      </c>
      <c r="AA34" s="226" t="str">
        <f>IF(Udfyldningsark!$T51="","",
IF(AA$17=Udfyldningsark!$Q51,"s",
IF(AA$17=Udfyldningsark!$T51,"b",
IF(AA$17&lt;Udfyldningsark!$P51,"",
IF(Udfyldningsark!$T51&lt;Udfyldningsark!$Q51-10,IF(AA$17&lt;Udfyldningsark!$T51,"g",""),
IF(Udfyldningsark!$T51&lt;Udfyldningsark!$Q51,     IF(AA$17&lt;Udfyldningsark!$Q51-10,"g",     IF(AA$17&lt;Udfyldningsark!$T51,"gu",        "")),
IF(AA$17&lt;Udfyldningsark!$Q51, IF(AA$17&lt;Udfyldningsark!$Q51-10,"g","gu"),
IF(AA$17&lt;Udfyldningsark!$T51,"r",""
))))))))</f>
        <v/>
      </c>
      <c r="AB34" s="226" t="str">
        <f>IF(Udfyldningsark!$T51="","",
IF(AB$17=Udfyldningsark!$Q51,"s",
IF(AB$17=Udfyldningsark!$T51,"b",
IF(AB$17&lt;Udfyldningsark!$P51,"",
IF(Udfyldningsark!$T51&lt;Udfyldningsark!$Q51-10,IF(AB$17&lt;Udfyldningsark!$T51,"g",""),
IF(Udfyldningsark!$T51&lt;Udfyldningsark!$Q51,     IF(AB$17&lt;Udfyldningsark!$Q51-10,"g",     IF(AB$17&lt;Udfyldningsark!$T51,"gu",        "")),
IF(AB$17&lt;Udfyldningsark!$Q51, IF(AB$17&lt;Udfyldningsark!$Q51-10,"g","gu"),
IF(AB$17&lt;Udfyldningsark!$T51,"r",""
))))))))</f>
        <v/>
      </c>
      <c r="AC34" s="226" t="str">
        <f>IF(Udfyldningsark!$T51="","",
IF(AC$17=Udfyldningsark!$Q51,"s",
IF(AC$17=Udfyldningsark!$T51,"b",
IF(AC$17&lt;Udfyldningsark!$P51,"",
IF(Udfyldningsark!$T51&lt;Udfyldningsark!$Q51-10,IF(AC$17&lt;Udfyldningsark!$T51,"g",""),
IF(Udfyldningsark!$T51&lt;Udfyldningsark!$Q51,     IF(AC$17&lt;Udfyldningsark!$Q51-10,"g",     IF(AC$17&lt;Udfyldningsark!$T51,"gu",        "")),
IF(AC$17&lt;Udfyldningsark!$Q51, IF(AC$17&lt;Udfyldningsark!$Q51-10,"g","gu"),
IF(AC$17&lt;Udfyldningsark!$T51,"r",""
))))))))</f>
        <v/>
      </c>
      <c r="AD34" s="226" t="str">
        <f>IF(Udfyldningsark!$T51="","",
IF(AD$17=Udfyldningsark!$Q51,"s",
IF(AD$17=Udfyldningsark!$T51,"b",
IF(AD$17&lt;Udfyldningsark!$P51,"",
IF(Udfyldningsark!$T51&lt;Udfyldningsark!$Q51-10,IF(AD$17&lt;Udfyldningsark!$T51,"g",""),
IF(Udfyldningsark!$T51&lt;Udfyldningsark!$Q51,     IF(AD$17&lt;Udfyldningsark!$Q51-10,"g",     IF(AD$17&lt;Udfyldningsark!$T51,"gu",        "")),
IF(AD$17&lt;Udfyldningsark!$Q51, IF(AD$17&lt;Udfyldningsark!$Q51-10,"g","gu"),
IF(AD$17&lt;Udfyldningsark!$T51,"r",""
))))))))</f>
        <v/>
      </c>
      <c r="AE34" s="226" t="str">
        <f>IF(Udfyldningsark!$T51="","",
IF(AE$17=Udfyldningsark!$Q51,"s",
IF(AE$17=Udfyldningsark!$T51,"b",
IF(AE$17&lt;Udfyldningsark!$P51,"",
IF(Udfyldningsark!$T51&lt;Udfyldningsark!$Q51-10,IF(AE$17&lt;Udfyldningsark!$T51,"g",""),
IF(Udfyldningsark!$T51&lt;Udfyldningsark!$Q51,     IF(AE$17&lt;Udfyldningsark!$Q51-10,"g",     IF(AE$17&lt;Udfyldningsark!$T51,"gu",        "")),
IF(AE$17&lt;Udfyldningsark!$Q51, IF(AE$17&lt;Udfyldningsark!$Q51-10,"g","gu"),
IF(AE$17&lt;Udfyldningsark!$T51,"r",""
))))))))</f>
        <v/>
      </c>
      <c r="AF34" s="226" t="str">
        <f>IF(Udfyldningsark!$T51="","",
IF(AF$17=Udfyldningsark!$Q51,"s",
IF(AF$17=Udfyldningsark!$T51,"b",
IF(AF$17&lt;Udfyldningsark!$P51,"",
IF(Udfyldningsark!$T51&lt;Udfyldningsark!$Q51-10,IF(AF$17&lt;Udfyldningsark!$T51,"g",""),
IF(Udfyldningsark!$T51&lt;Udfyldningsark!$Q51,     IF(AF$17&lt;Udfyldningsark!$Q51-10,"g",     IF(AF$17&lt;Udfyldningsark!$T51,"gu",        "")),
IF(AF$17&lt;Udfyldningsark!$Q51, IF(AF$17&lt;Udfyldningsark!$Q51-10,"g","gu"),
IF(AF$17&lt;Udfyldningsark!$T51,"r",""
))))))))</f>
        <v/>
      </c>
      <c r="AG34" s="226" t="str">
        <f>IF(Udfyldningsark!$T51="","",
IF(AG$17=Udfyldningsark!$Q51,"s",
IF(AG$17=Udfyldningsark!$T51,"b",
IF(AG$17&lt;Udfyldningsark!$P51,"",
IF(Udfyldningsark!$T51&lt;Udfyldningsark!$Q51-10,IF(AG$17&lt;Udfyldningsark!$T51,"g",""),
IF(Udfyldningsark!$T51&lt;Udfyldningsark!$Q51,     IF(AG$17&lt;Udfyldningsark!$Q51-10,"g",     IF(AG$17&lt;Udfyldningsark!$T51,"gu",        "")),
IF(AG$17&lt;Udfyldningsark!$Q51, IF(AG$17&lt;Udfyldningsark!$Q51-10,"g","gu"),
IF(AG$17&lt;Udfyldningsark!$T51,"r",""
))))))))</f>
        <v/>
      </c>
      <c r="AH34" s="226" t="str">
        <f>IF(Udfyldningsark!$T51="","",
IF(AH$17=Udfyldningsark!$Q51,"s",
IF(AH$17=Udfyldningsark!$T51,"b",
IF(AH$17&lt;Udfyldningsark!$P51,"",
IF(Udfyldningsark!$T51&lt;Udfyldningsark!$Q51-10,IF(AH$17&lt;Udfyldningsark!$T51,"g",""),
IF(Udfyldningsark!$T51&lt;Udfyldningsark!$Q51,     IF(AH$17&lt;Udfyldningsark!$Q51-10,"g",     IF(AH$17&lt;Udfyldningsark!$T51,"gu",        "")),
IF(AH$17&lt;Udfyldningsark!$Q51, IF(AH$17&lt;Udfyldningsark!$Q51-10,"g","gu"),
IF(AH$17&lt;Udfyldningsark!$T51,"r",""
))))))))</f>
        <v/>
      </c>
      <c r="AI34" s="226" t="str">
        <f>IF(Udfyldningsark!$T51="","",
IF(AI$17=Udfyldningsark!$Q51,"s",
IF(AI$17=Udfyldningsark!$T51,"b",
IF(AI$17&lt;Udfyldningsark!$P51,"",
IF(Udfyldningsark!$T51&lt;Udfyldningsark!$Q51-10,IF(AI$17&lt;Udfyldningsark!$T51,"g",""),
IF(Udfyldningsark!$T51&lt;Udfyldningsark!$Q51,     IF(AI$17&lt;Udfyldningsark!$Q51-10,"g",     IF(AI$17&lt;Udfyldningsark!$T51,"gu",        "")),
IF(AI$17&lt;Udfyldningsark!$Q51, IF(AI$17&lt;Udfyldningsark!$Q51-10,"g","gu"),
IF(AI$17&lt;Udfyldningsark!$T51,"r",""
))))))))</f>
        <v/>
      </c>
      <c r="AJ34" s="226" t="str">
        <f>IF(Udfyldningsark!$T51="","",
IF(AJ$17=Udfyldningsark!$Q51,"s",
IF(AJ$17=Udfyldningsark!$T51,"b",
IF(AJ$17&lt;Udfyldningsark!$P51,"",
IF(Udfyldningsark!$T51&lt;Udfyldningsark!$Q51-10,IF(AJ$17&lt;Udfyldningsark!$T51,"g",""),
IF(Udfyldningsark!$T51&lt;Udfyldningsark!$Q51,     IF(AJ$17&lt;Udfyldningsark!$Q51-10,"g",     IF(AJ$17&lt;Udfyldningsark!$T51,"gu",        "")),
IF(AJ$17&lt;Udfyldningsark!$Q51, IF(AJ$17&lt;Udfyldningsark!$Q51-10,"g","gu"),
IF(AJ$17&lt;Udfyldningsark!$T51,"r",""
))))))))</f>
        <v/>
      </c>
      <c r="AK34" s="226" t="str">
        <f>IF(Udfyldningsark!$T51="","",
IF(AK$17=Udfyldningsark!$Q51,"s",
IF(AK$17=Udfyldningsark!$T51,"b",
IF(AK$17&lt;Udfyldningsark!$P51,"",
IF(Udfyldningsark!$T51&lt;Udfyldningsark!$Q51-10,IF(AK$17&lt;Udfyldningsark!$T51,"g",""),
IF(Udfyldningsark!$T51&lt;Udfyldningsark!$Q51,     IF(AK$17&lt;Udfyldningsark!$Q51-10,"g",     IF(AK$17&lt;Udfyldningsark!$T51,"gu",        "")),
IF(AK$17&lt;Udfyldningsark!$Q51, IF(AK$17&lt;Udfyldningsark!$Q51-10,"g","gu"),
IF(AK$17&lt;Udfyldningsark!$T51,"r",""
))))))))</f>
        <v/>
      </c>
      <c r="AL34" s="226" t="str">
        <f>IF(Udfyldningsark!$T51="","",
IF(AL$17=Udfyldningsark!$Q51,"s",
IF(AL$17=Udfyldningsark!$T51,"b",
IF(AL$17&lt;Udfyldningsark!$P51,"",
IF(Udfyldningsark!$T51&lt;Udfyldningsark!$Q51-10,IF(AL$17&lt;Udfyldningsark!$T51,"g",""),
IF(Udfyldningsark!$T51&lt;Udfyldningsark!$Q51,     IF(AL$17&lt;Udfyldningsark!$Q51-10,"g",     IF(AL$17&lt;Udfyldningsark!$T51,"gu",        "")),
IF(AL$17&lt;Udfyldningsark!$Q51, IF(AL$17&lt;Udfyldningsark!$Q51-10,"g","gu"),
IF(AL$17&lt;Udfyldningsark!$T51,"r",""
))))))))</f>
        <v/>
      </c>
      <c r="AM34" s="226" t="str">
        <f>IF(Udfyldningsark!$T51="","",
IF(AM$17=Udfyldningsark!$Q51,"s",
IF(AM$17=Udfyldningsark!$T51,"b",
IF(AM$17&lt;Udfyldningsark!$P51,"",
IF(Udfyldningsark!$T51&lt;Udfyldningsark!$Q51-10,IF(AM$17&lt;Udfyldningsark!$T51,"g",""),
IF(Udfyldningsark!$T51&lt;Udfyldningsark!$Q51,     IF(AM$17&lt;Udfyldningsark!$Q51-10,"g",     IF(AM$17&lt;Udfyldningsark!$T51,"gu",        "")),
IF(AM$17&lt;Udfyldningsark!$Q51, IF(AM$17&lt;Udfyldningsark!$Q51-10,"g","gu"),
IF(AM$17&lt;Udfyldningsark!$T51,"r",""
))))))))</f>
        <v/>
      </c>
      <c r="AN34" s="226" t="str">
        <f>IF(Udfyldningsark!$T51="","",
IF(AN$17=Udfyldningsark!$Q51,"s",
IF(AN$17=Udfyldningsark!$T51,"b",
IF(AN$17&lt;Udfyldningsark!$P51,"",
IF(Udfyldningsark!$T51&lt;Udfyldningsark!$Q51-10,IF(AN$17&lt;Udfyldningsark!$T51,"g",""),
IF(Udfyldningsark!$T51&lt;Udfyldningsark!$Q51,     IF(AN$17&lt;Udfyldningsark!$Q51-10,"g",     IF(AN$17&lt;Udfyldningsark!$T51,"gu",        "")),
IF(AN$17&lt;Udfyldningsark!$Q51, IF(AN$17&lt;Udfyldningsark!$Q51-10,"g","gu"),
IF(AN$17&lt;Udfyldningsark!$T51,"r",""
))))))))</f>
        <v/>
      </c>
      <c r="AO34" s="226" t="str">
        <f>IF(Udfyldningsark!$T51="","",
IF(AO$17=Udfyldningsark!$Q51,"s",
IF(AO$17=Udfyldningsark!$T51,"b",
IF(AO$17&lt;Udfyldningsark!$P51,"",
IF(Udfyldningsark!$T51&lt;Udfyldningsark!$Q51-10,IF(AO$17&lt;Udfyldningsark!$T51,"g",""),
IF(Udfyldningsark!$T51&lt;Udfyldningsark!$Q51,     IF(AO$17&lt;Udfyldningsark!$Q51-10,"g",     IF(AO$17&lt;Udfyldningsark!$T51,"gu",        "")),
IF(AO$17&lt;Udfyldningsark!$Q51, IF(AO$17&lt;Udfyldningsark!$Q51-10,"g","gu"),
IF(AO$17&lt;Udfyldningsark!$T51,"r",""
))))))))</f>
        <v/>
      </c>
      <c r="AP34" s="226" t="str">
        <f>IF(Udfyldningsark!$T51="","",
IF(AP$17=Udfyldningsark!$Q51,"s",
IF(AP$17=Udfyldningsark!$T51,"b",
IF(AP$17&lt;Udfyldningsark!$P51,"",
IF(Udfyldningsark!$T51&lt;Udfyldningsark!$Q51-10,IF(AP$17&lt;Udfyldningsark!$T51,"g",""),
IF(Udfyldningsark!$T51&lt;Udfyldningsark!$Q51,     IF(AP$17&lt;Udfyldningsark!$Q51-10,"g",     IF(AP$17&lt;Udfyldningsark!$T51,"gu",        "")),
IF(AP$17&lt;Udfyldningsark!$Q51, IF(AP$17&lt;Udfyldningsark!$Q51-10,"g","gu"),
IF(AP$17&lt;Udfyldningsark!$T51,"r",""
))))))))</f>
        <v/>
      </c>
      <c r="AQ34" s="226" t="str">
        <f>IF(Udfyldningsark!$T51="","",
IF(AQ$17=Udfyldningsark!$Q51,"s",
IF(AQ$17=Udfyldningsark!$T51,"b",
IF(AQ$17&lt;Udfyldningsark!$P51,"",
IF(Udfyldningsark!$T51&lt;Udfyldningsark!$Q51-10,IF(AQ$17&lt;Udfyldningsark!$T51,"g",""),
IF(Udfyldningsark!$T51&lt;Udfyldningsark!$Q51,     IF(AQ$17&lt;Udfyldningsark!$Q51-10,"g",     IF(AQ$17&lt;Udfyldningsark!$T51,"gu",        "")),
IF(AQ$17&lt;Udfyldningsark!$Q51, IF(AQ$17&lt;Udfyldningsark!$Q51-10,"g","gu"),
IF(AQ$17&lt;Udfyldningsark!$T51,"r",""
))))))))</f>
        <v/>
      </c>
      <c r="AR34" s="226" t="str">
        <f>IF(Udfyldningsark!$T51="","",
IF(AR$17=Udfyldningsark!$Q51,"s",
IF(AR$17=Udfyldningsark!$T51,"b",
IF(AR$17&lt;Udfyldningsark!$P51,"",
IF(Udfyldningsark!$T51&lt;Udfyldningsark!$Q51-10,IF(AR$17&lt;Udfyldningsark!$T51,"g",""),
IF(Udfyldningsark!$T51&lt;Udfyldningsark!$Q51,     IF(AR$17&lt;Udfyldningsark!$Q51-10,"g",     IF(AR$17&lt;Udfyldningsark!$T51,"gu",        "")),
IF(AR$17&lt;Udfyldningsark!$Q51, IF(AR$17&lt;Udfyldningsark!$Q51-10,"g","gu"),
IF(AR$17&lt;Udfyldningsark!$T51,"r",""
))))))))</f>
        <v/>
      </c>
      <c r="AS34" s="226" t="str">
        <f>IF(Udfyldningsark!$T51="","",
IF(AS$17=Udfyldningsark!$Q51,"s",
IF(AS$17=Udfyldningsark!$T51,"b",
IF(AS$17&lt;Udfyldningsark!$P51,"",
IF(Udfyldningsark!$T51&lt;Udfyldningsark!$Q51-10,IF(AS$17&lt;Udfyldningsark!$T51,"g",""),
IF(Udfyldningsark!$T51&lt;Udfyldningsark!$Q51,     IF(AS$17&lt;Udfyldningsark!$Q51-10,"g",     IF(AS$17&lt;Udfyldningsark!$T51,"gu",        "")),
IF(AS$17&lt;Udfyldningsark!$Q51, IF(AS$17&lt;Udfyldningsark!$Q51-10,"g","gu"),
IF(AS$17&lt;Udfyldningsark!$T51,"r",""
))))))))</f>
        <v/>
      </c>
      <c r="AT34" s="226" t="str">
        <f>IF(Udfyldningsark!$T51="","",
IF(AT$17=Udfyldningsark!$Q51,"s",
IF(AT$17=Udfyldningsark!$T51,"b",
IF(AT$17&lt;Udfyldningsark!$P51,"",
IF(Udfyldningsark!$T51&lt;Udfyldningsark!$Q51-10,IF(AT$17&lt;Udfyldningsark!$T51,"g",""),
IF(Udfyldningsark!$T51&lt;Udfyldningsark!$Q51,     IF(AT$17&lt;Udfyldningsark!$Q51-10,"g",     IF(AT$17&lt;Udfyldningsark!$T51,"gu",        "")),
IF(AT$17&lt;Udfyldningsark!$Q51, IF(AT$17&lt;Udfyldningsark!$Q51-10,"g","gu"),
IF(AT$17&lt;Udfyldningsark!$T51,"r",""
))))))))</f>
        <v/>
      </c>
      <c r="AU34" s="226" t="str">
        <f>IF(Udfyldningsark!$T51="","",
IF(AU$17=Udfyldningsark!$Q51,"s",
IF(AU$17=Udfyldningsark!$T51,"b",
IF(AU$17&lt;Udfyldningsark!$P51,"",
IF(Udfyldningsark!$T51&lt;Udfyldningsark!$Q51-10,IF(AU$17&lt;Udfyldningsark!$T51,"g",""),
IF(Udfyldningsark!$T51&lt;Udfyldningsark!$Q51,     IF(AU$17&lt;Udfyldningsark!$Q51-10,"g",     IF(AU$17&lt;Udfyldningsark!$T51,"gu",        "")),
IF(AU$17&lt;Udfyldningsark!$Q51, IF(AU$17&lt;Udfyldningsark!$Q51-10,"g","gu"),
IF(AU$17&lt;Udfyldningsark!$T51,"r",""
))))))))</f>
        <v/>
      </c>
      <c r="AV34" s="226" t="str">
        <f>IF(Udfyldningsark!$T51="","",
IF(AV$17=Udfyldningsark!$Q51,"s",
IF(AV$17=Udfyldningsark!$T51,"b",
IF(AV$17&lt;Udfyldningsark!$P51,"",
IF(Udfyldningsark!$T51&lt;Udfyldningsark!$Q51-10,IF(AV$17&lt;Udfyldningsark!$T51,"g",""),
IF(Udfyldningsark!$T51&lt;Udfyldningsark!$Q51,     IF(AV$17&lt;Udfyldningsark!$Q51-10,"g",     IF(AV$17&lt;Udfyldningsark!$T51,"gu",        "")),
IF(AV$17&lt;Udfyldningsark!$Q51, IF(AV$17&lt;Udfyldningsark!$Q51-10,"g","gu"),
IF(AV$17&lt;Udfyldningsark!$T51,"r",""
))))))))</f>
        <v/>
      </c>
      <c r="AW34" s="226" t="str">
        <f>IF(Udfyldningsark!$T51="","",
IF(AW$17=Udfyldningsark!$Q51,"s",
IF(AW$17=Udfyldningsark!$T51,"b",
IF(AW$17&lt;Udfyldningsark!$P51,"",
IF(Udfyldningsark!$T51&lt;Udfyldningsark!$Q51-10,IF(AW$17&lt;Udfyldningsark!$T51,"g",""),
IF(Udfyldningsark!$T51&lt;Udfyldningsark!$Q51,     IF(AW$17&lt;Udfyldningsark!$Q51-10,"g",     IF(AW$17&lt;Udfyldningsark!$T51,"gu",        "")),
IF(AW$17&lt;Udfyldningsark!$Q51, IF(AW$17&lt;Udfyldningsark!$Q51-10,"g","gu"),
IF(AW$17&lt;Udfyldningsark!$T51,"r",""
))))))))</f>
        <v/>
      </c>
      <c r="AX34" s="226" t="str">
        <f>IF(Udfyldningsark!$T51="","",
IF(AX$17=Udfyldningsark!$Q51,"s",
IF(AX$17=Udfyldningsark!$T51,"b",
IF(AX$17&lt;Udfyldningsark!$P51,"",
IF(Udfyldningsark!$T51&lt;Udfyldningsark!$Q51-10,IF(AX$17&lt;Udfyldningsark!$T51,"g",""),
IF(Udfyldningsark!$T51&lt;Udfyldningsark!$Q51,     IF(AX$17&lt;Udfyldningsark!$Q51-10,"g",     IF(AX$17&lt;Udfyldningsark!$T51,"gu",        "")),
IF(AX$17&lt;Udfyldningsark!$Q51, IF(AX$17&lt;Udfyldningsark!$Q51-10,"g","gu"),
IF(AX$17&lt;Udfyldningsark!$T51,"r",""
))))))))</f>
        <v/>
      </c>
      <c r="AY34" s="226" t="str">
        <f>IF(Udfyldningsark!$T51="","",
IF(AY$17=Udfyldningsark!$Q51,"s",
IF(AY$17=Udfyldningsark!$T51,"b",
IF(AY$17&lt;Udfyldningsark!$P51,"",
IF(Udfyldningsark!$T51&lt;Udfyldningsark!$Q51-10,IF(AY$17&lt;Udfyldningsark!$T51,"g",""),
IF(Udfyldningsark!$T51&lt;Udfyldningsark!$Q51,     IF(AY$17&lt;Udfyldningsark!$Q51-10,"g",     IF(AY$17&lt;Udfyldningsark!$T51,"gu",        "")),
IF(AY$17&lt;Udfyldningsark!$Q51, IF(AY$17&lt;Udfyldningsark!$Q51-10,"g","gu"),
IF(AY$17&lt;Udfyldningsark!$T51,"r",""
))))))))</f>
        <v/>
      </c>
      <c r="AZ34" s="226" t="str">
        <f>IF(Udfyldningsark!$T51="","",
IF(AZ$17=Udfyldningsark!$Q51,"s",
IF(AZ$17=Udfyldningsark!$T51,"b",
IF(AZ$17&lt;Udfyldningsark!$P51,"",
IF(Udfyldningsark!$T51&lt;Udfyldningsark!$Q51-10,IF(AZ$17&lt;Udfyldningsark!$T51,"g",""),
IF(Udfyldningsark!$T51&lt;Udfyldningsark!$Q51,     IF(AZ$17&lt;Udfyldningsark!$Q51-10,"g",     IF(AZ$17&lt;Udfyldningsark!$T51,"gu",        "")),
IF(AZ$17&lt;Udfyldningsark!$Q51, IF(AZ$17&lt;Udfyldningsark!$Q51-10,"g","gu"),
IF(AZ$17&lt;Udfyldningsark!$T51,"r",""
))))))))</f>
        <v/>
      </c>
      <c r="BA34" s="226" t="str">
        <f>IF(Udfyldningsark!$T51="","",
IF(BA$17=Udfyldningsark!$Q51,"s",
IF(BA$17=Udfyldningsark!$T51,"b",
IF(BA$17&lt;Udfyldningsark!$P51,"",
IF(Udfyldningsark!$T51&lt;Udfyldningsark!$Q51-10,IF(BA$17&lt;Udfyldningsark!$T51,"g",""),
IF(Udfyldningsark!$T51&lt;Udfyldningsark!$Q51,     IF(BA$17&lt;Udfyldningsark!$Q51-10,"g",     IF(BA$17&lt;Udfyldningsark!$T51,"gu",        "")),
IF(BA$17&lt;Udfyldningsark!$Q51, IF(BA$17&lt;Udfyldningsark!$Q51-10,"g","gu"),
IF(BA$17&lt;Udfyldningsark!$T51,"r",""
))))))))</f>
        <v/>
      </c>
      <c r="BB34" s="226" t="str">
        <f>IF(Udfyldningsark!$T51="","",
IF(BB$17=Udfyldningsark!$Q51,"s",
IF(BB$17=Udfyldningsark!$T51,"b",
IF(BB$17&lt;Udfyldningsark!$P51,"",
IF(Udfyldningsark!$T51&lt;Udfyldningsark!$Q51-10,IF(BB$17&lt;Udfyldningsark!$T51,"g",""),
IF(Udfyldningsark!$T51&lt;Udfyldningsark!$Q51,     IF(BB$17&lt;Udfyldningsark!$Q51-10,"g",     IF(BB$17&lt;Udfyldningsark!$T51,"gu",        "")),
IF(BB$17&lt;Udfyldningsark!$Q51, IF(BB$17&lt;Udfyldningsark!$Q51-10,"g","gu"),
IF(BB$17&lt;Udfyldningsark!$T51,"r",""
))))))))</f>
        <v/>
      </c>
      <c r="BC34" s="226" t="str">
        <f>IF(Udfyldningsark!$T51="","",
IF(BC$17=Udfyldningsark!$Q51,"s",
IF(BC$17=Udfyldningsark!$T51,"b",
IF(BC$17&lt;Udfyldningsark!$P51,"",
IF(Udfyldningsark!$T51&lt;Udfyldningsark!$Q51-10,IF(BC$17&lt;Udfyldningsark!$T51,"g",""),
IF(Udfyldningsark!$T51&lt;Udfyldningsark!$Q51,     IF(BC$17&lt;Udfyldningsark!$Q51-10,"g",     IF(BC$17&lt;Udfyldningsark!$T51,"gu",        "")),
IF(BC$17&lt;Udfyldningsark!$Q51, IF(BC$17&lt;Udfyldningsark!$Q51-10,"g","gu"),
IF(BC$17&lt;Udfyldningsark!$T51,"r",""
))))))))</f>
        <v/>
      </c>
      <c r="BD34" s="226" t="str">
        <f>IF(Udfyldningsark!$T51="","",
IF(BD$17=Udfyldningsark!$Q51,"s",
IF(BD$17=Udfyldningsark!$T51,"b",
IF(BD$17&lt;Udfyldningsark!$P51,"",
IF(Udfyldningsark!$T51&lt;Udfyldningsark!$Q51-10,IF(BD$17&lt;Udfyldningsark!$T51,"g",""),
IF(Udfyldningsark!$T51&lt;Udfyldningsark!$Q51,     IF(BD$17&lt;Udfyldningsark!$Q51-10,"g",     IF(BD$17&lt;Udfyldningsark!$T51,"gu",        "")),
IF(BD$17&lt;Udfyldningsark!$Q51, IF(BD$17&lt;Udfyldningsark!$Q51-10,"g","gu"),
IF(BD$17&lt;Udfyldningsark!$T51,"r",""
))))))))</f>
        <v/>
      </c>
      <c r="BE34" s="226" t="str">
        <f>IF(Udfyldningsark!$T51="","",
IF(BE$17=Udfyldningsark!$Q51,"s",
IF(BE$17=Udfyldningsark!$T51,"b",
IF(BE$17&lt;Udfyldningsark!$P51,"",
IF(Udfyldningsark!$T51&lt;Udfyldningsark!$Q51-10,IF(BE$17&lt;Udfyldningsark!$T51,"g",""),
IF(Udfyldningsark!$T51&lt;Udfyldningsark!$Q51,     IF(BE$17&lt;Udfyldningsark!$Q51-10,"g",     IF(BE$17&lt;Udfyldningsark!$T51,"gu",        "")),
IF(BE$17&lt;Udfyldningsark!$Q51, IF(BE$17&lt;Udfyldningsark!$Q51-10,"g","gu"),
IF(BE$17&lt;Udfyldningsark!$T51,"r",""
))))))))</f>
        <v/>
      </c>
      <c r="BF34" s="226" t="str">
        <f>IF(Udfyldningsark!$T51="","",
IF(BF$17=Udfyldningsark!$Q51,"s",
IF(BF$17=Udfyldningsark!$T51,"b",
IF(BF$17&lt;Udfyldningsark!$P51,"",
IF(Udfyldningsark!$T51&lt;Udfyldningsark!$Q51-10,IF(BF$17&lt;Udfyldningsark!$T51,"g",""),
IF(Udfyldningsark!$T51&lt;Udfyldningsark!$Q51,     IF(BF$17&lt;Udfyldningsark!$Q51-10,"g",     IF(BF$17&lt;Udfyldningsark!$T51,"gu",        "")),
IF(BF$17&lt;Udfyldningsark!$Q51, IF(BF$17&lt;Udfyldningsark!$Q51-10,"g","gu"),
IF(BF$17&lt;Udfyldningsark!$T51,"r",""
))))))))</f>
        <v/>
      </c>
      <c r="BG34" s="226" t="str">
        <f>IF(Udfyldningsark!$T51="","",
IF(BG$17=Udfyldningsark!$Q51,"s",
IF(BG$17=Udfyldningsark!$T51,"b",
IF(BG$17&lt;Udfyldningsark!$P51,"",
IF(Udfyldningsark!$T51&lt;Udfyldningsark!$Q51-10,IF(BG$17&lt;Udfyldningsark!$T51,"g",""),
IF(Udfyldningsark!$T51&lt;Udfyldningsark!$Q51,     IF(BG$17&lt;Udfyldningsark!$Q51-10,"g",     IF(BG$17&lt;Udfyldningsark!$T51,"gu",        "")),
IF(BG$17&lt;Udfyldningsark!$Q51, IF(BG$17&lt;Udfyldningsark!$Q51-10,"g","gu"),
IF(BG$17&lt;Udfyldningsark!$T51,"r",""
))))))))</f>
        <v/>
      </c>
      <c r="BH34" s="226" t="str">
        <f>IF(Udfyldningsark!$T51="","",
IF(BH$17=Udfyldningsark!$Q51,"s",
IF(BH$17=Udfyldningsark!$T51,"b",
IF(BH$17&lt;Udfyldningsark!$P51,"",
IF(Udfyldningsark!$T51&lt;Udfyldningsark!$Q51-10,IF(BH$17&lt;Udfyldningsark!$T51,"g",""),
IF(Udfyldningsark!$T51&lt;Udfyldningsark!$Q51,     IF(BH$17&lt;Udfyldningsark!$Q51-10,"g",     IF(BH$17&lt;Udfyldningsark!$T51,"gu",        "")),
IF(BH$17&lt;Udfyldningsark!$Q51, IF(BH$17&lt;Udfyldningsark!$Q51-10,"g","gu"),
IF(BH$17&lt;Udfyldningsark!$T51,"r",""
))))))))</f>
        <v/>
      </c>
      <c r="BI34" s="226" t="str">
        <f>IF(Udfyldningsark!$T51="","",
IF(BI$17=Udfyldningsark!$Q51,"s",
IF(BI$17=Udfyldningsark!$T51,"b",
IF(BI$17&lt;Udfyldningsark!$P51,"",
IF(Udfyldningsark!$T51&lt;Udfyldningsark!$Q51-10,IF(BI$17&lt;Udfyldningsark!$T51,"g",""),
IF(Udfyldningsark!$T51&lt;Udfyldningsark!$Q51,     IF(BI$17&lt;Udfyldningsark!$Q51-10,"g",     IF(BI$17&lt;Udfyldningsark!$T51,"gu",        "")),
IF(BI$17&lt;Udfyldningsark!$Q51, IF(BI$17&lt;Udfyldningsark!$Q51-10,"g","gu"),
IF(BI$17&lt;Udfyldningsark!$T51,"r",""
))))))))</f>
        <v/>
      </c>
      <c r="BJ34" s="226" t="str">
        <f>IF(Udfyldningsark!$T51="","",
IF(BJ$17=Udfyldningsark!$Q51,"s",
IF(BJ$17=Udfyldningsark!$T51,"b",
IF(BJ$17&lt;Udfyldningsark!$P51,"",
IF(Udfyldningsark!$T51&lt;Udfyldningsark!$Q51-10,IF(BJ$17&lt;Udfyldningsark!$T51,"g",""),
IF(Udfyldningsark!$T51&lt;Udfyldningsark!$Q51,     IF(BJ$17&lt;Udfyldningsark!$Q51-10,"g",     IF(BJ$17&lt;Udfyldningsark!$T51,"gu",        "")),
IF(BJ$17&lt;Udfyldningsark!$Q51, IF(BJ$17&lt;Udfyldningsark!$Q51-10,"g","gu"),
IF(BJ$17&lt;Udfyldningsark!$T51,"r",""
))))))))</f>
        <v/>
      </c>
      <c r="BK34" s="226" t="str">
        <f>IF(Udfyldningsark!$T51="","",
IF(BK$17=Udfyldningsark!$Q51,"s",
IF(BK$17=Udfyldningsark!$T51,"b",
IF(BK$17&lt;Udfyldningsark!$P51,"",
IF(Udfyldningsark!$T51&lt;Udfyldningsark!$Q51-10,IF(BK$17&lt;Udfyldningsark!$T51,"g",""),
IF(Udfyldningsark!$T51&lt;Udfyldningsark!$Q51,     IF(BK$17&lt;Udfyldningsark!$Q51-10,"g",     IF(BK$17&lt;Udfyldningsark!$T51,"gu",        "")),
IF(BK$17&lt;Udfyldningsark!$Q51, IF(BK$17&lt;Udfyldningsark!$Q51-10,"g","gu"),
IF(BK$17&lt;Udfyldningsark!$T51,"r",""
))))))))</f>
        <v/>
      </c>
      <c r="BL34" s="226" t="str">
        <f>IF(Udfyldningsark!$T51="","",
IF(BL$17=Udfyldningsark!$Q51,"s",
IF(BL$17=Udfyldningsark!$T51,"b",
IF(BL$17&lt;Udfyldningsark!$P51,"",
IF(Udfyldningsark!$T51&lt;Udfyldningsark!$Q51-10,IF(BL$17&lt;Udfyldningsark!$T51,"g",""),
IF(Udfyldningsark!$T51&lt;Udfyldningsark!$Q51,     IF(BL$17&lt;Udfyldningsark!$Q51-10,"g",     IF(BL$17&lt;Udfyldningsark!$T51,"gu",        "")),
IF(BL$17&lt;Udfyldningsark!$Q51, IF(BL$17&lt;Udfyldningsark!$Q51-10,"g","gu"),
IF(BL$17&lt;Udfyldningsark!$T51,"r",""
))))))))</f>
        <v/>
      </c>
      <c r="BM34" s="226" t="str">
        <f>IF(Udfyldningsark!$T51="","",
IF(BM$17=Udfyldningsark!$Q51,"s",
IF(BM$17=Udfyldningsark!$T51,"b",
IF(BM$17&lt;Udfyldningsark!$P51,"",
IF(Udfyldningsark!$T51&lt;Udfyldningsark!$Q51-10,IF(BM$17&lt;Udfyldningsark!$T51,"g",""),
IF(Udfyldningsark!$T51&lt;Udfyldningsark!$Q51,     IF(BM$17&lt;Udfyldningsark!$Q51-10,"g",     IF(BM$17&lt;Udfyldningsark!$T51,"gu",        "")),
IF(BM$17&lt;Udfyldningsark!$Q51, IF(BM$17&lt;Udfyldningsark!$Q51-10,"g","gu"),
IF(BM$17&lt;Udfyldningsark!$T51,"r",""
))))))))</f>
        <v/>
      </c>
      <c r="BN34" s="226" t="str">
        <f>IF(Udfyldningsark!$T51="","",
IF(BN$17=Udfyldningsark!$Q51,"s",
IF(BN$17=Udfyldningsark!$T51,"b",
IF(BN$17&lt;Udfyldningsark!$P51,"",
IF(Udfyldningsark!$T51&lt;Udfyldningsark!$Q51-10,IF(BN$17&lt;Udfyldningsark!$T51,"g",""),
IF(Udfyldningsark!$T51&lt;Udfyldningsark!$Q51,     IF(BN$17&lt;Udfyldningsark!$Q51-10,"g",     IF(BN$17&lt;Udfyldningsark!$T51,"gu",        "")),
IF(BN$17&lt;Udfyldningsark!$Q51, IF(BN$17&lt;Udfyldningsark!$Q51-10,"g","gu"),
IF(BN$17&lt;Udfyldningsark!$T51,"r",""
))))))))</f>
        <v/>
      </c>
      <c r="BO34" s="226" t="str">
        <f>IF(Udfyldningsark!$T51="","",
IF(BO$17=Udfyldningsark!$Q51,"s",
IF(BO$17=Udfyldningsark!$T51,"b",
IF(BO$17&lt;Udfyldningsark!$P51,"",
IF(Udfyldningsark!$T51&lt;Udfyldningsark!$Q51-10,IF(BO$17&lt;Udfyldningsark!$T51,"g",""),
IF(Udfyldningsark!$T51&lt;Udfyldningsark!$Q51,     IF(BO$17&lt;Udfyldningsark!$Q51-10,"g",     IF(BO$17&lt;Udfyldningsark!$T51,"gu",        "")),
IF(BO$17&lt;Udfyldningsark!$Q51, IF(BO$17&lt;Udfyldningsark!$Q51-10,"g","gu"),
IF(BO$17&lt;Udfyldningsark!$T51,"r",""
))))))))</f>
        <v/>
      </c>
      <c r="BP34" s="226" t="str">
        <f>IF(Udfyldningsark!$T51="","",
IF(BP$17=Udfyldningsark!$Q51,"s",
IF(BP$17=Udfyldningsark!$T51,"b",
IF(BP$17&lt;Udfyldningsark!$P51,"",
IF(Udfyldningsark!$T51&lt;Udfyldningsark!$Q51-10,IF(BP$17&lt;Udfyldningsark!$T51,"g",""),
IF(Udfyldningsark!$T51&lt;Udfyldningsark!$Q51,     IF(BP$17&lt;Udfyldningsark!$Q51-10,"g",     IF(BP$17&lt;Udfyldningsark!$T51,"gu",        "")),
IF(BP$17&lt;Udfyldningsark!$Q51, IF(BP$17&lt;Udfyldningsark!$Q51-10,"g","gu"),
IF(BP$17&lt;Udfyldningsark!$T51,"r",""
))))))))</f>
        <v/>
      </c>
      <c r="BQ34" s="226" t="str">
        <f>IF(Udfyldningsark!$T51="","",
IF(BQ$17=Udfyldningsark!$Q51,"s",
IF(BQ$17=Udfyldningsark!$T51,"b",
IF(BQ$17&lt;Udfyldningsark!$P51,"",
IF(Udfyldningsark!$T51&lt;Udfyldningsark!$Q51-10,IF(BQ$17&lt;Udfyldningsark!$T51,"g",""),
IF(Udfyldningsark!$T51&lt;Udfyldningsark!$Q51,     IF(BQ$17&lt;Udfyldningsark!$Q51-10,"g",     IF(BQ$17&lt;Udfyldningsark!$T51,"gu",        "")),
IF(BQ$17&lt;Udfyldningsark!$Q51, IF(BQ$17&lt;Udfyldningsark!$Q51-10,"g","gu"),
IF(BQ$17&lt;Udfyldningsark!$T51,"r",""
))))))))</f>
        <v/>
      </c>
      <c r="BR34" s="226" t="str">
        <f>IF(Udfyldningsark!$T51="","",
IF(BR$17=Udfyldningsark!$Q51,"s",
IF(BR$17=Udfyldningsark!$T51,"b",
IF(BR$17&lt;Udfyldningsark!$P51,"",
IF(Udfyldningsark!$T51&lt;Udfyldningsark!$Q51-10,IF(BR$17&lt;Udfyldningsark!$T51,"g",""),
IF(Udfyldningsark!$T51&lt;Udfyldningsark!$Q51,     IF(BR$17&lt;Udfyldningsark!$Q51-10,"g",     IF(BR$17&lt;Udfyldningsark!$T51,"gu",        "")),
IF(BR$17&lt;Udfyldningsark!$Q51, IF(BR$17&lt;Udfyldningsark!$Q51-10,"g","gu"),
IF(BR$17&lt;Udfyldningsark!$T51,"r",""
))))))))</f>
        <v/>
      </c>
      <c r="BS34" s="226" t="str">
        <f>IF(Udfyldningsark!$T51="","",
IF(BS$17=Udfyldningsark!$Q51,"s",
IF(BS$17=Udfyldningsark!$T51,"b",
IF(BS$17&lt;Udfyldningsark!$P51,"",
IF(Udfyldningsark!$T51&lt;Udfyldningsark!$Q51-10,IF(BS$17&lt;Udfyldningsark!$T51,"g",""),
IF(Udfyldningsark!$T51&lt;Udfyldningsark!$Q51,     IF(BS$17&lt;Udfyldningsark!$Q51-10,"g",     IF(BS$17&lt;Udfyldningsark!$T51,"gu",        "")),
IF(BS$17&lt;Udfyldningsark!$Q51, IF(BS$17&lt;Udfyldningsark!$Q51-10,"g","gu"),
IF(BS$17&lt;Udfyldningsark!$T51,"r",""
))))))))</f>
        <v/>
      </c>
      <c r="BT34" s="226" t="str">
        <f>IF(Udfyldningsark!$T51="","",
IF(BT$17=Udfyldningsark!$Q51,"s",
IF(BT$17=Udfyldningsark!$T51,"b",
IF(BT$17&lt;Udfyldningsark!$P51,"",
IF(Udfyldningsark!$T51&lt;Udfyldningsark!$Q51-10,IF(BT$17&lt;Udfyldningsark!$T51,"g",""),
IF(Udfyldningsark!$T51&lt;Udfyldningsark!$Q51,     IF(BT$17&lt;Udfyldningsark!$Q51-10,"g",     IF(BT$17&lt;Udfyldningsark!$T51,"gu",        "")),
IF(BT$17&lt;Udfyldningsark!$Q51, IF(BT$17&lt;Udfyldningsark!$Q51-10,"g","gu"),
IF(BT$17&lt;Udfyldningsark!$T51,"r",""
))))))))</f>
        <v/>
      </c>
      <c r="BU34" s="226" t="str">
        <f>IF(Udfyldningsark!$T51="","",
IF(BU$17=Udfyldningsark!$Q51,"s",
IF(BU$17=Udfyldningsark!$T51,"b",
IF(BU$17&lt;Udfyldningsark!$P51,"",
IF(Udfyldningsark!$T51&lt;Udfyldningsark!$Q51-10,IF(BU$17&lt;Udfyldningsark!$T51,"g",""),
IF(Udfyldningsark!$T51&lt;Udfyldningsark!$Q51,     IF(BU$17&lt;Udfyldningsark!$Q51-10,"g",     IF(BU$17&lt;Udfyldningsark!$T51,"gu",        "")),
IF(BU$17&lt;Udfyldningsark!$Q51, IF(BU$17&lt;Udfyldningsark!$Q51-10,"g","gu"),
IF(BU$17&lt;Udfyldningsark!$T51,"r",""
))))))))</f>
        <v/>
      </c>
      <c r="BV34" s="226" t="str">
        <f>IF(Udfyldningsark!$T51="","",
IF(BV$17=Udfyldningsark!$Q51,"s",
IF(BV$17=Udfyldningsark!$T51,"b",
IF(BV$17&lt;Udfyldningsark!$P51,"",
IF(Udfyldningsark!$T51&lt;Udfyldningsark!$Q51-10,IF(BV$17&lt;Udfyldningsark!$T51,"g",""),
IF(Udfyldningsark!$T51&lt;Udfyldningsark!$Q51,     IF(BV$17&lt;Udfyldningsark!$Q51-10,"g",     IF(BV$17&lt;Udfyldningsark!$T51,"gu",        "")),
IF(BV$17&lt;Udfyldningsark!$Q51, IF(BV$17&lt;Udfyldningsark!$Q51-10,"g","gu"),
IF(BV$17&lt;Udfyldningsark!$T51,"r",""
))))))))</f>
        <v/>
      </c>
      <c r="BW34" s="226" t="str">
        <f>IF(Udfyldningsark!$T51="","",
IF(BW$17=Udfyldningsark!$Q51,"s",
IF(BW$17=Udfyldningsark!$T51,"b",
IF(BW$17&lt;Udfyldningsark!$P51,"",
IF(Udfyldningsark!$T51&lt;Udfyldningsark!$Q51-10,IF(BW$17&lt;Udfyldningsark!$T51,"g",""),
IF(Udfyldningsark!$T51&lt;Udfyldningsark!$Q51,     IF(BW$17&lt;Udfyldningsark!$Q51-10,"g",     IF(BW$17&lt;Udfyldningsark!$T51,"gu",        "")),
IF(BW$17&lt;Udfyldningsark!$Q51, IF(BW$17&lt;Udfyldningsark!$Q51-10,"g","gu"),
IF(BW$17&lt;Udfyldningsark!$T51,"r",""
))))))))</f>
        <v/>
      </c>
      <c r="BX34" s="226" t="str">
        <f>IF(Udfyldningsark!$T51="","",
IF(BX$17=Udfyldningsark!$Q51,"s",
IF(BX$17=Udfyldningsark!$T51,"b",
IF(BX$17&lt;Udfyldningsark!$P51,"",
IF(Udfyldningsark!$T51&lt;Udfyldningsark!$Q51-10,IF(BX$17&lt;Udfyldningsark!$T51,"g",""),
IF(Udfyldningsark!$T51&lt;Udfyldningsark!$Q51,     IF(BX$17&lt;Udfyldningsark!$Q51-10,"g",     IF(BX$17&lt;Udfyldningsark!$T51,"gu",        "")),
IF(BX$17&lt;Udfyldningsark!$Q51, IF(BX$17&lt;Udfyldningsark!$Q51-10,"g","gu"),
IF(BX$17&lt;Udfyldningsark!$T51,"r",""
))))))))</f>
        <v/>
      </c>
      <c r="BY34" s="226" t="str">
        <f>IF(Udfyldningsark!$T51="","",
IF(BY$17=Udfyldningsark!$Q51,"s",
IF(BY$17=Udfyldningsark!$T51,"b",
IF(BY$17&lt;Udfyldningsark!$P51,"",
IF(Udfyldningsark!$T51&lt;Udfyldningsark!$Q51-10,IF(BY$17&lt;Udfyldningsark!$T51,"g",""),
IF(Udfyldningsark!$T51&lt;Udfyldningsark!$Q51,     IF(BY$17&lt;Udfyldningsark!$Q51-10,"g",     IF(BY$17&lt;Udfyldningsark!$T51,"gu",        "")),
IF(BY$17&lt;Udfyldningsark!$Q51, IF(BY$17&lt;Udfyldningsark!$Q51-10,"g","gu"),
IF(BY$17&lt;Udfyldningsark!$T51,"r",""
))))))))</f>
        <v/>
      </c>
      <c r="BZ34" s="226" t="str">
        <f>IF(Udfyldningsark!$T51="","",
IF(BZ$17=Udfyldningsark!$Q51,"s",
IF(BZ$17=Udfyldningsark!$T51,"b",
IF(BZ$17&lt;Udfyldningsark!$P51,"",
IF(Udfyldningsark!$T51&lt;Udfyldningsark!$Q51-10,IF(BZ$17&lt;Udfyldningsark!$T51,"g",""),
IF(Udfyldningsark!$T51&lt;Udfyldningsark!$Q51,     IF(BZ$17&lt;Udfyldningsark!$Q51-10,"g",     IF(BZ$17&lt;Udfyldningsark!$T51,"gu",        "")),
IF(BZ$17&lt;Udfyldningsark!$Q51, IF(BZ$17&lt;Udfyldningsark!$Q51-10,"g","gu"),
IF(BZ$17&lt;Udfyldningsark!$T51,"r",""
))))))))</f>
        <v/>
      </c>
      <c r="CA34" s="226" t="str">
        <f>IF(Udfyldningsark!$T51="","",
IF(CA$17=Udfyldningsark!$Q51,"s",
IF(CA$17=Udfyldningsark!$T51,"b",
IF(CA$17&lt;Udfyldningsark!$P51,"",
IF(Udfyldningsark!$T51&lt;Udfyldningsark!$Q51-10,IF(CA$17&lt;Udfyldningsark!$T51,"g",""),
IF(Udfyldningsark!$T51&lt;Udfyldningsark!$Q51,     IF(CA$17&lt;Udfyldningsark!$Q51-10,"g",     IF(CA$17&lt;Udfyldningsark!$T51,"gu",        "")),
IF(CA$17&lt;Udfyldningsark!$Q51, IF(CA$17&lt;Udfyldningsark!$Q51-10,"g","gu"),
IF(CA$17&lt;Udfyldningsark!$T51,"r",""
))))))))</f>
        <v/>
      </c>
      <c r="CB34" s="226" t="str">
        <f>IF(Udfyldningsark!$T51="","",
IF(CB$17=Udfyldningsark!$Q51,"s",
IF(CB$17=Udfyldningsark!$T51,"b",
IF(CB$17&lt;Udfyldningsark!$P51,"",
IF(Udfyldningsark!$T51&lt;Udfyldningsark!$Q51-10,IF(CB$17&lt;Udfyldningsark!$T51,"g",""),
IF(Udfyldningsark!$T51&lt;Udfyldningsark!$Q51,     IF(CB$17&lt;Udfyldningsark!$Q51-10,"g",     IF(CB$17&lt;Udfyldningsark!$T51,"gu",        "")),
IF(CB$17&lt;Udfyldningsark!$Q51, IF(CB$17&lt;Udfyldningsark!$Q51-10,"g","gu"),
IF(CB$17&lt;Udfyldningsark!$T51,"r",""
))))))))</f>
        <v/>
      </c>
      <c r="CC34" s="226" t="str">
        <f>IF(Udfyldningsark!$T51="","",
IF(CC$17=Udfyldningsark!$Q51,"s",
IF(CC$17=Udfyldningsark!$T51,"b",
IF(CC$17&lt;Udfyldningsark!$P51,"",
IF(Udfyldningsark!$T51&lt;Udfyldningsark!$Q51-10,IF(CC$17&lt;Udfyldningsark!$T51,"g",""),
IF(Udfyldningsark!$T51&lt;Udfyldningsark!$Q51,     IF(CC$17&lt;Udfyldningsark!$Q51-10,"g",     IF(CC$17&lt;Udfyldningsark!$T51,"gu",        "")),
IF(CC$17&lt;Udfyldningsark!$Q51, IF(CC$17&lt;Udfyldningsark!$Q51-10,"g","gu"),
IF(CC$17&lt;Udfyldningsark!$T51,"r",""
))))))))</f>
        <v/>
      </c>
      <c r="CD34" s="226" t="str">
        <f>IF(Udfyldningsark!$T51="","",
IF(CD$17=Udfyldningsark!$Q51,"s",
IF(CD$17=Udfyldningsark!$T51,"b",
IF(CD$17&lt;Udfyldningsark!$P51,"",
IF(Udfyldningsark!$T51&lt;Udfyldningsark!$Q51-10,IF(CD$17&lt;Udfyldningsark!$T51,"g",""),
IF(Udfyldningsark!$T51&lt;Udfyldningsark!$Q51,     IF(CD$17&lt;Udfyldningsark!$Q51-10,"g",     IF(CD$17&lt;Udfyldningsark!$T51,"gu",        "")),
IF(CD$17&lt;Udfyldningsark!$Q51, IF(CD$17&lt;Udfyldningsark!$Q51-10,"g","gu"),
IF(CD$17&lt;Udfyldningsark!$T51,"r",""
))))))))</f>
        <v/>
      </c>
      <c r="CE34" s="226" t="str">
        <f>IF(Udfyldningsark!$T51="","",
IF(CE$17=Udfyldningsark!$Q51,"s",
IF(CE$17=Udfyldningsark!$T51,"b",
IF(CE$17&lt;Udfyldningsark!$P51,"",
IF(Udfyldningsark!$T51&lt;Udfyldningsark!$Q51-10,IF(CE$17&lt;Udfyldningsark!$T51,"g",""),
IF(Udfyldningsark!$T51&lt;Udfyldningsark!$Q51,     IF(CE$17&lt;Udfyldningsark!$Q51-10,"g",     IF(CE$17&lt;Udfyldningsark!$T51,"gu",        "")),
IF(CE$17&lt;Udfyldningsark!$Q51, IF(CE$17&lt;Udfyldningsark!$Q51-10,"g","gu"),
IF(CE$17&lt;Udfyldningsark!$T51,"r",""
))))))))</f>
        <v/>
      </c>
      <c r="CF34" s="226" t="str">
        <f>IF(Udfyldningsark!$T51="","",
IF(CF$17=Udfyldningsark!$Q51,"s",
IF(CF$17=Udfyldningsark!$T51,"b",
IF(CF$17&lt;Udfyldningsark!$P51,"",
IF(Udfyldningsark!$T51&lt;Udfyldningsark!$Q51-10,IF(CF$17&lt;Udfyldningsark!$T51,"g",""),
IF(Udfyldningsark!$T51&lt;Udfyldningsark!$Q51,     IF(CF$17&lt;Udfyldningsark!$Q51-10,"g",     IF(CF$17&lt;Udfyldningsark!$T51,"gu",        "")),
IF(CF$17&lt;Udfyldningsark!$Q51, IF(CF$17&lt;Udfyldningsark!$Q51-10,"g","gu"),
IF(CF$17&lt;Udfyldningsark!$T51,"r",""
))))))))</f>
        <v/>
      </c>
      <c r="CG34" s="226" t="str">
        <f>IF(Udfyldningsark!$T51="","",
IF(CG$17=Udfyldningsark!$Q51,"s",
IF(CG$17=Udfyldningsark!$T51,"b",
IF(CG$17&lt;Udfyldningsark!$P51,"",
IF(Udfyldningsark!$T51&lt;Udfyldningsark!$Q51-10,IF(CG$17&lt;Udfyldningsark!$T51,"g",""),
IF(Udfyldningsark!$T51&lt;Udfyldningsark!$Q51,     IF(CG$17&lt;Udfyldningsark!$Q51-10,"g",     IF(CG$17&lt;Udfyldningsark!$T51,"gu",        "")),
IF(CG$17&lt;Udfyldningsark!$Q51, IF(CG$17&lt;Udfyldningsark!$Q51-10,"g","gu"),
IF(CG$17&lt;Udfyldningsark!$T51,"r",""
))))))))</f>
        <v/>
      </c>
      <c r="CH34" s="226" t="str">
        <f>IF(Udfyldningsark!$T51="","",
IF(CH$17=Udfyldningsark!$Q51,"s",
IF(CH$17=Udfyldningsark!$T51,"b",
IF(CH$17&lt;Udfyldningsark!$P51,"",
IF(Udfyldningsark!$T51&lt;Udfyldningsark!$Q51-10,IF(CH$17&lt;Udfyldningsark!$T51,"g",""),
IF(Udfyldningsark!$T51&lt;Udfyldningsark!$Q51,     IF(CH$17&lt;Udfyldningsark!$Q51-10,"g",     IF(CH$17&lt;Udfyldningsark!$T51,"gu",        "")),
IF(CH$17&lt;Udfyldningsark!$Q51, IF(CH$17&lt;Udfyldningsark!$Q51-10,"g","gu"),
IF(CH$17&lt;Udfyldningsark!$T51,"r",""
))))))))</f>
        <v/>
      </c>
      <c r="CI34" s="226" t="str">
        <f>IF(Udfyldningsark!$T51="","",
IF(CI$17=Udfyldningsark!$Q51,"s",
IF(CI$17=Udfyldningsark!$T51,"b",
IF(CI$17&lt;Udfyldningsark!$P51,"",
IF(Udfyldningsark!$T51&lt;Udfyldningsark!$Q51-10,IF(CI$17&lt;Udfyldningsark!$T51,"g",""),
IF(Udfyldningsark!$T51&lt;Udfyldningsark!$Q51,     IF(CI$17&lt;Udfyldningsark!$Q51-10,"g",     IF(CI$17&lt;Udfyldningsark!$T51,"gu",        "")),
IF(CI$17&lt;Udfyldningsark!$Q51, IF(CI$17&lt;Udfyldningsark!$Q51-10,"g","gu"),
IF(CI$17&lt;Udfyldningsark!$T51,"r",""
))))))))</f>
        <v/>
      </c>
      <c r="CJ34" s="226" t="str">
        <f>IF(Udfyldningsark!$T51="","",
IF(CJ$17=Udfyldningsark!$Q51,"s",
IF(CJ$17=Udfyldningsark!$T51,"b",
IF(CJ$17&lt;Udfyldningsark!$P51,"",
IF(Udfyldningsark!$T51&lt;Udfyldningsark!$Q51-10,IF(CJ$17&lt;Udfyldningsark!$T51,"g",""),
IF(Udfyldningsark!$T51&lt;Udfyldningsark!$Q51,     IF(CJ$17&lt;Udfyldningsark!$Q51-10,"g",     IF(CJ$17&lt;Udfyldningsark!$T51,"gu",        "")),
IF(CJ$17&lt;Udfyldningsark!$Q51, IF(CJ$17&lt;Udfyldningsark!$Q51-10,"g","gu"),
IF(CJ$17&lt;Udfyldningsark!$T51,"r",""
))))))))</f>
        <v/>
      </c>
      <c r="CK34" s="226" t="str">
        <f>IF(Udfyldningsark!$T51="","",
IF(CK$17=Udfyldningsark!$Q51,"s",
IF(CK$17=Udfyldningsark!$T51,"b",
IF(CK$17&lt;Udfyldningsark!$P51,"",
IF(Udfyldningsark!$T51&lt;Udfyldningsark!$Q51-10,IF(CK$17&lt;Udfyldningsark!$T51,"g",""),
IF(Udfyldningsark!$T51&lt;Udfyldningsark!$Q51,     IF(CK$17&lt;Udfyldningsark!$Q51-10,"g",     IF(CK$17&lt;Udfyldningsark!$T51,"gu",        "")),
IF(CK$17&lt;Udfyldningsark!$Q51, IF(CK$17&lt;Udfyldningsark!$Q51-10,"g","gu"),
IF(CK$17&lt;Udfyldningsark!$T51,"r",""
))))))))</f>
        <v/>
      </c>
      <c r="CL34" s="226" t="str">
        <f>IF(Udfyldningsark!$T51="","",
IF(CL$17=Udfyldningsark!$Q51,"s",
IF(CL$17=Udfyldningsark!$T51,"b",
IF(CL$17&lt;Udfyldningsark!$P51,"",
IF(Udfyldningsark!$T51&lt;Udfyldningsark!$Q51-10,IF(CL$17&lt;Udfyldningsark!$T51,"g",""),
IF(Udfyldningsark!$T51&lt;Udfyldningsark!$Q51,     IF(CL$17&lt;Udfyldningsark!$Q51-10,"g",     IF(CL$17&lt;Udfyldningsark!$T51,"gu",        "")),
IF(CL$17&lt;Udfyldningsark!$Q51, IF(CL$17&lt;Udfyldningsark!$Q51-10,"g","gu"),
IF(CL$17&lt;Udfyldningsark!$T51,"r",""
))))))))</f>
        <v/>
      </c>
      <c r="CM34" s="226" t="str">
        <f>IF(Udfyldningsark!$T51="","",
IF(CM$17=Udfyldningsark!$Q51,"s",
IF(CM$17=Udfyldningsark!$T51,"b",
IF(CM$17&lt;Udfyldningsark!$P51,"",
IF(Udfyldningsark!$T51&lt;Udfyldningsark!$Q51-10,IF(CM$17&lt;Udfyldningsark!$T51,"g",""),
IF(Udfyldningsark!$T51&lt;Udfyldningsark!$Q51,     IF(CM$17&lt;Udfyldningsark!$Q51-10,"g",     IF(CM$17&lt;Udfyldningsark!$T51,"gu",        "")),
IF(CM$17&lt;Udfyldningsark!$Q51, IF(CM$17&lt;Udfyldningsark!$Q51-10,"g","gu"),
IF(CM$17&lt;Udfyldningsark!$T51,"r",""
))))))))</f>
        <v/>
      </c>
      <c r="CN34" s="226" t="str">
        <f>IF(Udfyldningsark!$T51="","",
IF(CN$17=Udfyldningsark!$Q51,"s",
IF(CN$17=Udfyldningsark!$T51,"b",
IF(CN$17&lt;Udfyldningsark!$P51,"",
IF(Udfyldningsark!$T51&lt;Udfyldningsark!$Q51-10,IF(CN$17&lt;Udfyldningsark!$T51,"g",""),
IF(Udfyldningsark!$T51&lt;Udfyldningsark!$Q51,     IF(CN$17&lt;Udfyldningsark!$Q51-10,"g",     IF(CN$17&lt;Udfyldningsark!$T51,"gu",        "")),
IF(CN$17&lt;Udfyldningsark!$Q51, IF(CN$17&lt;Udfyldningsark!$Q51-10,"g","gu"),
IF(CN$17&lt;Udfyldningsark!$T51,"r",""
))))))))</f>
        <v/>
      </c>
      <c r="CO34" s="226" t="str">
        <f>IF(Udfyldningsark!$T51="","",
IF(CO$17=Udfyldningsark!$Q51,"s",
IF(CO$17=Udfyldningsark!$T51,"b",
IF(CO$17&lt;Udfyldningsark!$P51,"",
IF(Udfyldningsark!$T51&lt;Udfyldningsark!$Q51-10,IF(CO$17&lt;Udfyldningsark!$T51,"g",""),
IF(Udfyldningsark!$T51&lt;Udfyldningsark!$Q51,     IF(CO$17&lt;Udfyldningsark!$Q51-10,"g",     IF(CO$17&lt;Udfyldningsark!$T51,"gu",        "")),
IF(CO$17&lt;Udfyldningsark!$Q51, IF(CO$17&lt;Udfyldningsark!$Q51-10,"g","gu"),
IF(CO$17&lt;Udfyldningsark!$T51,"r",""
))))))))</f>
        <v/>
      </c>
      <c r="CP34" s="226" t="str">
        <f>IF(Udfyldningsark!$T51="","",
IF(CP$17=Udfyldningsark!$Q51,"s",
IF(CP$17=Udfyldningsark!$T51,"b",
IF(CP$17&lt;Udfyldningsark!$P51,"",
IF(Udfyldningsark!$T51&lt;Udfyldningsark!$Q51-10,IF(CP$17&lt;Udfyldningsark!$T51,"g",""),
IF(Udfyldningsark!$T51&lt;Udfyldningsark!$Q51,     IF(CP$17&lt;Udfyldningsark!$Q51-10,"g",     IF(CP$17&lt;Udfyldningsark!$T51,"gu",        "")),
IF(CP$17&lt;Udfyldningsark!$Q51, IF(CP$17&lt;Udfyldningsark!$Q51-10,"g","gu"),
IF(CP$17&lt;Udfyldningsark!$T51,"r",""
))))))))</f>
        <v/>
      </c>
      <c r="CQ34" s="226" t="str">
        <f>IF(Udfyldningsark!$T51="","",
IF(CQ$17=Udfyldningsark!$Q51,"s",
IF(CQ$17=Udfyldningsark!$T51,"b",
IF(CQ$17&lt;Udfyldningsark!$P51,"",
IF(Udfyldningsark!$T51&lt;Udfyldningsark!$Q51-10,IF(CQ$17&lt;Udfyldningsark!$T51,"g",""),
IF(Udfyldningsark!$T51&lt;Udfyldningsark!$Q51,     IF(CQ$17&lt;Udfyldningsark!$Q51-10,"g",     IF(CQ$17&lt;Udfyldningsark!$T51,"gu",        "")),
IF(CQ$17&lt;Udfyldningsark!$Q51, IF(CQ$17&lt;Udfyldningsark!$Q51-10,"g","gu"),
IF(CQ$17&lt;Udfyldningsark!$T51,"r",""
))))))))</f>
        <v/>
      </c>
      <c r="CR34" s="226" t="str">
        <f>IF(Udfyldningsark!$T51="","",
IF(CR$17=Udfyldningsark!$Q51,"s",
IF(CR$17=Udfyldningsark!$T51,"b",
IF(CR$17&lt;Udfyldningsark!$P51,"",
IF(Udfyldningsark!$T51&lt;Udfyldningsark!$Q51-10,IF(CR$17&lt;Udfyldningsark!$T51,"g",""),
IF(Udfyldningsark!$T51&lt;Udfyldningsark!$Q51,     IF(CR$17&lt;Udfyldningsark!$Q51-10,"g",     IF(CR$17&lt;Udfyldningsark!$T51,"gu",        "")),
IF(CR$17&lt;Udfyldningsark!$Q51, IF(CR$17&lt;Udfyldningsark!$Q51-10,"g","gu"),
IF(CR$17&lt;Udfyldningsark!$T51,"r",""
))))))))</f>
        <v/>
      </c>
      <c r="CS34" s="226" t="str">
        <f>IF(Udfyldningsark!$T51="","",
IF(CS$17=Udfyldningsark!$Q51,"s",
IF(CS$17=Udfyldningsark!$T51,"b",
IF(CS$17&lt;Udfyldningsark!$P51,"",
IF(Udfyldningsark!$T51&lt;Udfyldningsark!$Q51-10,IF(CS$17&lt;Udfyldningsark!$T51,"g",""),
IF(Udfyldningsark!$T51&lt;Udfyldningsark!$Q51,     IF(CS$17&lt;Udfyldningsark!$Q51-10,"g",     IF(CS$17&lt;Udfyldningsark!$T51,"gu",        "")),
IF(CS$17&lt;Udfyldningsark!$Q51, IF(CS$17&lt;Udfyldningsark!$Q51-10,"g","gu"),
IF(CS$17&lt;Udfyldningsark!$T51,"r",""
))))))))</f>
        <v/>
      </c>
      <c r="CT34" s="226" t="str">
        <f>IF(Udfyldningsark!$T51="","",
IF(CT$17=Udfyldningsark!$Q51,"s",
IF(CT$17=Udfyldningsark!$T51,"b",
IF(CT$17&lt;Udfyldningsark!$P51,"",
IF(Udfyldningsark!$T51&lt;Udfyldningsark!$Q51-10,IF(CT$17&lt;Udfyldningsark!$T51,"g",""),
IF(Udfyldningsark!$T51&lt;Udfyldningsark!$Q51,     IF(CT$17&lt;Udfyldningsark!$Q51-10,"g",     IF(CT$17&lt;Udfyldningsark!$T51,"gu",        "")),
IF(CT$17&lt;Udfyldningsark!$Q51, IF(CT$17&lt;Udfyldningsark!$Q51-10,"g","gu"),
IF(CT$17&lt;Udfyldningsark!$T51,"r",""
))))))))</f>
        <v/>
      </c>
      <c r="CU34" s="226" t="str">
        <f>IF(Udfyldningsark!$T51="","",
IF(CU$17=Udfyldningsark!$Q51,"s",
IF(CU$17=Udfyldningsark!$T51,"b",
IF(CU$17&lt;Udfyldningsark!$P51,"",
IF(Udfyldningsark!$T51&lt;Udfyldningsark!$Q51-10,IF(CU$17&lt;Udfyldningsark!$T51,"g",""),
IF(Udfyldningsark!$T51&lt;Udfyldningsark!$Q51,     IF(CU$17&lt;Udfyldningsark!$Q51-10,"g",     IF(CU$17&lt;Udfyldningsark!$T51,"gu",        "")),
IF(CU$17&lt;Udfyldningsark!$Q51, IF(CU$17&lt;Udfyldningsark!$Q51-10,"g","gu"),
IF(CU$17&lt;Udfyldningsark!$T51,"r",""
))))))))</f>
        <v/>
      </c>
      <c r="CV34" s="226" t="str">
        <f>IF(Udfyldningsark!$T51="","",
IF(CV$17=Udfyldningsark!$Q51,"s",
IF(CV$17=Udfyldningsark!$T51,"b",
IF(CV$17&lt;Udfyldningsark!$P51,"",
IF(Udfyldningsark!$T51&lt;Udfyldningsark!$Q51-10,IF(CV$17&lt;Udfyldningsark!$T51,"g",""),
IF(Udfyldningsark!$T51&lt;Udfyldningsark!$Q51,     IF(CV$17&lt;Udfyldningsark!$Q51-10,"g",     IF(CV$17&lt;Udfyldningsark!$T51,"gu",        "")),
IF(CV$17&lt;Udfyldningsark!$Q51, IF(CV$17&lt;Udfyldningsark!$Q51-10,"g","gu"),
IF(CV$17&lt;Udfyldningsark!$T51,"r",""
))))))))</f>
        <v/>
      </c>
      <c r="CW34" s="226" t="str">
        <f>IF(Udfyldningsark!$T51="","",
IF(CW$17=Udfyldningsark!$Q51,"s",
IF(CW$17=Udfyldningsark!$T51,"b",
IF(CW$17&lt;Udfyldningsark!$P51,"",
IF(Udfyldningsark!$T51&lt;Udfyldningsark!$Q51-10,IF(CW$17&lt;Udfyldningsark!$T51,"g",""),
IF(Udfyldningsark!$T51&lt;Udfyldningsark!$Q51,     IF(CW$17&lt;Udfyldningsark!$Q51-10,"g",     IF(CW$17&lt;Udfyldningsark!$T51,"gu",        "")),
IF(CW$17&lt;Udfyldningsark!$Q51, IF(CW$17&lt;Udfyldningsark!$Q51-10,"g","gu"),
IF(CW$17&lt;Udfyldningsark!$T51,"r",""
))))))))</f>
        <v/>
      </c>
      <c r="CX34" s="226" t="str">
        <f>IF(Udfyldningsark!$T51="","",
IF(CX$17=Udfyldningsark!$Q51,"s",
IF(CX$17=Udfyldningsark!$T51,"b",
IF(CX$17&lt;Udfyldningsark!$P51,"",
IF(Udfyldningsark!$T51&lt;Udfyldningsark!$Q51-10,IF(CX$17&lt;Udfyldningsark!$T51,"g",""),
IF(Udfyldningsark!$T51&lt;Udfyldningsark!$Q51,     IF(CX$17&lt;Udfyldningsark!$Q51-10,"g",     IF(CX$17&lt;Udfyldningsark!$T51,"gu",        "")),
IF(CX$17&lt;Udfyldningsark!$Q51, IF(CX$17&lt;Udfyldningsark!$Q51-10,"g","gu"),
IF(CX$17&lt;Udfyldningsark!$T51,"r",""
))))))))</f>
        <v/>
      </c>
      <c r="CY34" s="226" t="str">
        <f>IF(Udfyldningsark!$T51="","",
IF(CY$17=Udfyldningsark!$Q51,"s",
IF(CY$17=Udfyldningsark!$T51,"b",
IF(CY$17&lt;Udfyldningsark!$P51,"",
IF(Udfyldningsark!$T51&lt;Udfyldningsark!$Q51-10,IF(CY$17&lt;Udfyldningsark!$T51,"g",""),
IF(Udfyldningsark!$T51&lt;Udfyldningsark!$Q51,     IF(CY$17&lt;Udfyldningsark!$Q51-10,"g",     IF(CY$17&lt;Udfyldningsark!$T51,"gu",        "")),
IF(CY$17&lt;Udfyldningsark!$Q51, IF(CY$17&lt;Udfyldningsark!$Q51-10,"g","gu"),
IF(CY$17&lt;Udfyldningsark!$T51,"r",""
))))))))</f>
        <v/>
      </c>
      <c r="CZ34" s="226" t="str">
        <f>IF(Udfyldningsark!$T51="","",
IF(CZ$17=Udfyldningsark!$Q51,"s",
IF(CZ$17=Udfyldningsark!$T51,"b",
IF(CZ$17&lt;Udfyldningsark!$P51,"",
IF(Udfyldningsark!$T51&lt;Udfyldningsark!$Q51-10,IF(CZ$17&lt;Udfyldningsark!$T51,"g",""),
IF(Udfyldningsark!$T51&lt;Udfyldningsark!$Q51,     IF(CZ$17&lt;Udfyldningsark!$Q51-10,"g",     IF(CZ$17&lt;Udfyldningsark!$T51,"gu",        "")),
IF(CZ$17&lt;Udfyldningsark!$Q51, IF(CZ$17&lt;Udfyldningsark!$Q51-10,"g","gu"),
IF(CZ$17&lt;Udfyldningsark!$T51,"r",""
))))))))</f>
        <v/>
      </c>
      <c r="DA34" s="226" t="str">
        <f>IF(Udfyldningsark!$T51="","",
IF(DA$17=Udfyldningsark!$Q51,"s",
IF(DA$17=Udfyldningsark!$T51,"b",
IF(DA$17&lt;Udfyldningsark!$P51,"",
IF(Udfyldningsark!$T51&lt;Udfyldningsark!$Q51-10,IF(DA$17&lt;Udfyldningsark!$T51,"g",""),
IF(Udfyldningsark!$T51&lt;Udfyldningsark!$Q51,     IF(DA$17&lt;Udfyldningsark!$Q51-10,"g",     IF(DA$17&lt;Udfyldningsark!$T51,"gu",        "")),
IF(DA$17&lt;Udfyldningsark!$Q51, IF(DA$17&lt;Udfyldningsark!$Q51-10,"g","gu"),
IF(DA$17&lt;Udfyldningsark!$T51,"r",""
))))))))</f>
        <v/>
      </c>
      <c r="DB34" s="226" t="str">
        <f>IF(Udfyldningsark!$T51="","",
IF(DB$17=Udfyldningsark!$Q51,"s",
IF(DB$17=Udfyldningsark!$T51,"b",
IF(DB$17&lt;Udfyldningsark!$P51,"",
IF(Udfyldningsark!$T51&lt;Udfyldningsark!$Q51-10,IF(DB$17&lt;Udfyldningsark!$T51,"g",""),
IF(Udfyldningsark!$T51&lt;Udfyldningsark!$Q51,     IF(DB$17&lt;Udfyldningsark!$Q51-10,"g",     IF(DB$17&lt;Udfyldningsark!$T51,"gu",        "")),
IF(DB$17&lt;Udfyldningsark!$Q51, IF(DB$17&lt;Udfyldningsark!$Q51-10,"g","gu"),
IF(DB$17&lt;Udfyldningsark!$T51,"r",""
))))))))</f>
        <v/>
      </c>
      <c r="DC34" s="226" t="str">
        <f>IF(Udfyldningsark!$T51="","",
IF(DC$17=Udfyldningsark!$Q51,"s",
IF(DC$17=Udfyldningsark!$T51,"b",
IF(DC$17&lt;Udfyldningsark!$P51,"",
IF(Udfyldningsark!$T51&lt;Udfyldningsark!$Q51-10,IF(DC$17&lt;Udfyldningsark!$T51,"g",""),
IF(Udfyldningsark!$T51&lt;Udfyldningsark!$Q51,     IF(DC$17&lt;Udfyldningsark!$Q51-10,"g",     IF(DC$17&lt;Udfyldningsark!$T51,"gu",        "")),
IF(DC$17&lt;Udfyldningsark!$Q51, IF(DC$17&lt;Udfyldningsark!$Q51-10,"g","gu"),
IF(DC$17&lt;Udfyldningsark!$T51,"r",""
))))))))</f>
        <v/>
      </c>
      <c r="DD34" s="226" t="str">
        <f>IF(Udfyldningsark!$T51="","",
IF(DD$17=Udfyldningsark!$Q51,"s",
IF(DD$17=Udfyldningsark!$T51,"b",
IF(DD$17&lt;Udfyldningsark!$P51,"",
IF(Udfyldningsark!$T51&lt;Udfyldningsark!$Q51-10,IF(DD$17&lt;Udfyldningsark!$T51,"g",""),
IF(Udfyldningsark!$T51&lt;Udfyldningsark!$Q51,     IF(DD$17&lt;Udfyldningsark!$Q51-10,"g",     IF(DD$17&lt;Udfyldningsark!$T51,"gu",        "")),
IF(DD$17&lt;Udfyldningsark!$Q51, IF(DD$17&lt;Udfyldningsark!$Q51-10,"g","gu"),
IF(DD$17&lt;Udfyldningsark!$T51,"r",""
))))))))</f>
        <v/>
      </c>
      <c r="DE34" s="226" t="str">
        <f>IF(Udfyldningsark!$T51="","",
IF(DE$17=Udfyldningsark!$Q51,"s",
IF(DE$17=Udfyldningsark!$T51,"b",
IF(DE$17&lt;Udfyldningsark!$P51,"",
IF(Udfyldningsark!$T51&lt;Udfyldningsark!$Q51-10,IF(DE$17&lt;Udfyldningsark!$T51,"g",""),
IF(Udfyldningsark!$T51&lt;Udfyldningsark!$Q51,     IF(DE$17&lt;Udfyldningsark!$Q51-10,"g",     IF(DE$17&lt;Udfyldningsark!$T51,"gu",        "")),
IF(DE$17&lt;Udfyldningsark!$Q51, IF(DE$17&lt;Udfyldningsark!$Q51-10,"g","gu"),
IF(DE$17&lt;Udfyldningsark!$T51,"r",""
))))))))</f>
        <v/>
      </c>
      <c r="DF34" s="226" t="str">
        <f>IF(Udfyldningsark!$T51="","",
IF(DF$17=Udfyldningsark!$Q51,"s",
IF(DF$17=Udfyldningsark!$T51,"b",
IF(DF$17&lt;Udfyldningsark!$P51,"",
IF(Udfyldningsark!$T51&lt;Udfyldningsark!$Q51-10,IF(DF$17&lt;Udfyldningsark!$T51,"g",""),
IF(Udfyldningsark!$T51&lt;Udfyldningsark!$Q51,     IF(DF$17&lt;Udfyldningsark!$Q51-10,"g",     IF(DF$17&lt;Udfyldningsark!$T51,"gu",        "")),
IF(DF$17&lt;Udfyldningsark!$Q51, IF(DF$17&lt;Udfyldningsark!$Q51-10,"g","gu"),
IF(DF$17&lt;Udfyldningsark!$T51,"r",""
))))))))</f>
        <v/>
      </c>
      <c r="DG34" s="226" t="str">
        <f>IF(Udfyldningsark!$T51="","",
IF(DG$17=Udfyldningsark!$Q51,"s",
IF(DG$17=Udfyldningsark!$T51,"b",
IF(DG$17&lt;Udfyldningsark!$P51,"",
IF(Udfyldningsark!$T51&lt;Udfyldningsark!$Q51-10,IF(DG$17&lt;Udfyldningsark!$T51,"g",""),
IF(Udfyldningsark!$T51&lt;Udfyldningsark!$Q51,     IF(DG$17&lt;Udfyldningsark!$Q51-10,"g",     IF(DG$17&lt;Udfyldningsark!$T51,"gu",        "")),
IF(DG$17&lt;Udfyldningsark!$Q51, IF(DG$17&lt;Udfyldningsark!$Q51-10,"g","gu"),
IF(DG$17&lt;Udfyldningsark!$T51,"r",""
))))))))</f>
        <v/>
      </c>
      <c r="DH34" s="226" t="str">
        <f>IF(Udfyldningsark!$T51="","",
IF(DH$17=Udfyldningsark!$Q51,"s",
IF(DH$17=Udfyldningsark!$T51,"b",
IF(DH$17&lt;Udfyldningsark!$P51,"",
IF(Udfyldningsark!$T51&lt;Udfyldningsark!$Q51-10,IF(DH$17&lt;Udfyldningsark!$T51,"g",""),
IF(Udfyldningsark!$T51&lt;Udfyldningsark!$Q51,     IF(DH$17&lt;Udfyldningsark!$Q51-10,"g",     IF(DH$17&lt;Udfyldningsark!$T51,"gu",        "")),
IF(DH$17&lt;Udfyldningsark!$Q51, IF(DH$17&lt;Udfyldningsark!$Q51-10,"g","gu"),
IF(DH$17&lt;Udfyldningsark!$T51,"r",""
))))))))</f>
        <v/>
      </c>
      <c r="DI34" s="226" t="str">
        <f>IF(Udfyldningsark!$T51="","",
IF(DI$17=Udfyldningsark!$Q51,"s",
IF(DI$17=Udfyldningsark!$T51,"b",
IF(DI$17&lt;Udfyldningsark!$P51,"",
IF(Udfyldningsark!$T51&lt;Udfyldningsark!$Q51-10,IF(DI$17&lt;Udfyldningsark!$T51,"g",""),
IF(Udfyldningsark!$T51&lt;Udfyldningsark!$Q51,     IF(DI$17&lt;Udfyldningsark!$Q51-10,"g",     IF(DI$17&lt;Udfyldningsark!$T51,"gu",        "")),
IF(DI$17&lt;Udfyldningsark!$Q51, IF(DI$17&lt;Udfyldningsark!$Q51-10,"g","gu"),
IF(DI$17&lt;Udfyldningsark!$T51,"r",""
))))))))</f>
        <v/>
      </c>
      <c r="DJ34" s="226" t="str">
        <f>IF(Udfyldningsark!$T51="","",
IF(DJ$17=Udfyldningsark!$Q51,"s",
IF(DJ$17=Udfyldningsark!$T51,"b",
IF(DJ$17&lt;Udfyldningsark!$P51,"",
IF(Udfyldningsark!$T51&lt;Udfyldningsark!$Q51-10,IF(DJ$17&lt;Udfyldningsark!$T51,"g",""),
IF(Udfyldningsark!$T51&lt;Udfyldningsark!$Q51,     IF(DJ$17&lt;Udfyldningsark!$Q51-10,"g",     IF(DJ$17&lt;Udfyldningsark!$T51,"gu",        "")),
IF(DJ$17&lt;Udfyldningsark!$Q51, IF(DJ$17&lt;Udfyldningsark!$Q51-10,"g","gu"),
IF(DJ$17&lt;Udfyldningsark!$T51,"r",""
))))))))</f>
        <v/>
      </c>
      <c r="DK34" s="226" t="str">
        <f>IF(Udfyldningsark!$T51="","",
IF(DK$17=Udfyldningsark!$Q51,"s",
IF(DK$17=Udfyldningsark!$T51,"b",
IF(DK$17&lt;Udfyldningsark!$P51,"",
IF(Udfyldningsark!$T51&lt;Udfyldningsark!$Q51-10,IF(DK$17&lt;Udfyldningsark!$T51,"g",""),
IF(Udfyldningsark!$T51&lt;Udfyldningsark!$Q51,     IF(DK$17&lt;Udfyldningsark!$Q51-10,"g",     IF(DK$17&lt;Udfyldningsark!$T51,"gu",        "")),
IF(DK$17&lt;Udfyldningsark!$Q51, IF(DK$17&lt;Udfyldningsark!$Q51-10,"g","gu"),
IF(DK$17&lt;Udfyldningsark!$T51,"r",""
))))))))</f>
        <v/>
      </c>
      <c r="DL34" s="13"/>
      <c r="DM34" s="13"/>
    </row>
    <row r="35" spans="1:117" s="2" customFormat="1" ht="8.4499999999999993" customHeight="1" x14ac:dyDescent="0.2">
      <c r="A35" s="29"/>
      <c r="B35" s="56" t="str">
        <f>IF(Udfyldningsark!C52=1,Udfyldningsark!E52,"")</f>
        <v/>
      </c>
      <c r="C35" s="405" t="str">
        <f>IF(Udfyldningsark!I52="","",IF(Udfyldningsark!I52&gt;=1,Udfyldningsark!I52))</f>
        <v/>
      </c>
      <c r="D35" s="406"/>
      <c r="E35" s="407"/>
      <c r="F35" s="48"/>
      <c r="G35" s="276" t="str">
        <f>IF(Udfyldningsark!L52="","",IF(Udfyldningsark!L52&gt;=1,Udfyldningsark!L52))</f>
        <v/>
      </c>
      <c r="H35" s="48"/>
      <c r="I35" s="87" t="str">
        <f>IF(Udfyldningsark!P52="","",IF(Udfyldningsark!P52&gt;=1,Udfyldningsark!P52))</f>
        <v/>
      </c>
      <c r="J35" s="49"/>
      <c r="K35" s="88" t="str">
        <f>IF(Udfyldningsark!G52="","",IF(Udfyldningsark!G52=Data!$T$7,Data!$U$7,IF(Udfyldningsark!G52=Data!$T$8,Data!$U$8,IF(Udfyldningsark!G52=Data!$T$9,Data!$U$9,IF(Udfyldningsark!G52=Data!$T$10,Data!$U$10,IF(Udfyldningsark!G52=Data!$T$11,Data!$U$11,IF(Udfyldningsark!G52=Data!$T$12,Data!$U$12,IF(Udfyldningsark!G52=Data!$T$13,Data!$U$13,IF(Udfyldningsark!G52=Data!$T$14,Data!$U$14,IF(Udfyldningsark!G52=Data!$T$15,Data!$U$15,IF(Udfyldningsark!G52=Data!$T$16,Data!$U$16,IF(Udfyldningsark!G52=Data!$T$17,Data!$U$17,IF(Udfyldningsark!G52=Data!$T$18,Data!$U$18,IF(Udfyldningsark!G52=Data!$T$19,Data!$U$19,IF(Udfyldningsark!G52=Data!$T$20,Data!$U$20,IF(Udfyldningsark!G52=Data!$T$21,Data!$U$21,IF(Udfyldningsark!G52=Data!$T$22,Data!$U$22,IF(Udfyldningsark!G52=Data!$T$23,Data!$U$23,IF(Udfyldningsark!G52=Data!$T$24,Data!$U$24,IF(Udfyldningsark!G52=Data!$T$25,Data!$U$25,IF(Udfyldningsark!G52=Data!$T$26,Data!$U$26,IF(Udfyldningsark!G52=Data!$T$27,Data!$U$27))))))))))))))))))))))</f>
        <v/>
      </c>
      <c r="L35" s="49"/>
      <c r="M35" s="89" t="str">
        <f>IF(Udfyldningsark!G52="","",IF(Udfyldningsark!G52=Data!$T$7,Data!$V$7,IF(Udfyldningsark!G52=Data!$T$8,Data!$V$8,IF(Udfyldningsark!G52=Data!$T$9,Data!$V$9,IF(Udfyldningsark!G52=Data!$T$10,Data!$V$10,IF(Udfyldningsark!G52=Data!$T$11,Data!$V$11,IF(Udfyldningsark!G52=Data!$T$12,Data!$V$12,IF(Udfyldningsark!G52=Data!$T$13,Data!$V$13,IF(Udfyldningsark!G52=Data!$T$14,Data!$V$14,IF(Udfyldningsark!G52=Data!$T$15,Data!$V$15,IF(Udfyldningsark!G52=Data!$T$16,Data!$V$16,IF(Udfyldningsark!G52=Data!$T$17,Data!$V$17,IF(Udfyldningsark!G52=Data!$T$18,Data!$V$18,IF(Udfyldningsark!G52=Data!$T$19,Data!$V$19,IF(Udfyldningsark!G52=Data!$T$20,Data!$V$20,IF(Udfyldningsark!G52=Data!$T$21,Data!$V$21,IF(Udfyldningsark!G52=Data!$T$22,Data!$V$22,IF(Udfyldningsark!G52=Data!$T$23,Data!$V$23,IF(Udfyldningsark!G52=Data!$T$24,Data!$V$24,IF(Udfyldningsark!G52=Data!$T$25,Data!$V$25,IF(Udfyldningsark!G52=Data!$T$26,Data!$V$26,IF(Udfyldningsark!G52=Data!$T$27,Data!$V$27,))))))))))))))))))))))</f>
        <v/>
      </c>
      <c r="N35" s="20"/>
      <c r="O35" s="226" t="str">
        <f>IF(Udfyldningsark!$T52="","",
IF(O$17=Udfyldningsark!$Q52,"s",
IF(O$17=Udfyldningsark!$T52,"b",
IF(O$17&lt;Udfyldningsark!$P52,"",
IF(Udfyldningsark!$T52&lt;Udfyldningsark!$Q52-10,IF(O$17&lt;Udfyldningsark!$T52,"g",""),
IF(Udfyldningsark!$T52&lt;Udfyldningsark!$Q52,     IF(O$17&lt;Udfyldningsark!$Q52-10,"g",     IF(O$17&lt;Udfyldningsark!$T52,"gu",        "")),
IF(O$17&lt;Udfyldningsark!$Q52, IF(O$17&lt;Udfyldningsark!$Q52-10,"g","gu"),
IF(O$17&lt;Udfyldningsark!$T52,"r",""
))))))))</f>
        <v/>
      </c>
      <c r="P35" s="226" t="str">
        <f>IF(Udfyldningsark!$T52="","",
IF(P$17=Udfyldningsark!$Q52,"s",
IF(P$17=Udfyldningsark!$T52,"b",
IF(P$17&lt;Udfyldningsark!$P52,"",
IF(Udfyldningsark!$T52&lt;Udfyldningsark!$Q52-10,IF(P$17&lt;Udfyldningsark!$T52,"g",""),
IF(Udfyldningsark!$T52&lt;Udfyldningsark!$Q52,     IF(P$17&lt;Udfyldningsark!$Q52-10,"g",     IF(P$17&lt;Udfyldningsark!$T52,"gu",        "")),
IF(P$17&lt;Udfyldningsark!$Q52, IF(P$17&lt;Udfyldningsark!$Q52-10,"g","gu"),
IF(P$17&lt;Udfyldningsark!$T52,"r",""
))))))))</f>
        <v/>
      </c>
      <c r="Q35" s="226" t="str">
        <f>IF(Udfyldningsark!$T52="","",
IF(Q$17=Udfyldningsark!$Q52,"s",
IF(Q$17=Udfyldningsark!$T52,"b",
IF(Q$17&lt;Udfyldningsark!$P52,"",
IF(Udfyldningsark!$T52&lt;Udfyldningsark!$Q52-10,IF(Q$17&lt;Udfyldningsark!$T52,"g",""),
IF(Udfyldningsark!$T52&lt;Udfyldningsark!$Q52,     IF(Q$17&lt;Udfyldningsark!$Q52-10,"g",     IF(Q$17&lt;Udfyldningsark!$T52,"gu",        "")),
IF(Q$17&lt;Udfyldningsark!$Q52, IF(Q$17&lt;Udfyldningsark!$Q52-10,"g","gu"),
IF(Q$17&lt;Udfyldningsark!$T52,"r",""
))))))))</f>
        <v/>
      </c>
      <c r="R35" s="226" t="str">
        <f>IF(Udfyldningsark!$T52="","",
IF(R$17=Udfyldningsark!$Q52,"s",
IF(R$17=Udfyldningsark!$T52,"b",
IF(R$17&lt;Udfyldningsark!$P52,"",
IF(Udfyldningsark!$T52&lt;Udfyldningsark!$Q52-10,IF(R$17&lt;Udfyldningsark!$T52,"g",""),
IF(Udfyldningsark!$T52&lt;Udfyldningsark!$Q52,     IF(R$17&lt;Udfyldningsark!$Q52-10,"g",     IF(R$17&lt;Udfyldningsark!$T52,"gu",        "")),
IF(R$17&lt;Udfyldningsark!$Q52, IF(R$17&lt;Udfyldningsark!$Q52-10,"g","gu"),
IF(R$17&lt;Udfyldningsark!$T52,"r",""
))))))))</f>
        <v/>
      </c>
      <c r="S35" s="226" t="str">
        <f>IF(Udfyldningsark!$T52="","",
IF(S$17=Udfyldningsark!$Q52,"s",
IF(S$17=Udfyldningsark!$T52,"b",
IF(S$17&lt;Udfyldningsark!$P52,"",
IF(Udfyldningsark!$T52&lt;Udfyldningsark!$Q52-10,IF(S$17&lt;Udfyldningsark!$T52,"g",""),
IF(Udfyldningsark!$T52&lt;Udfyldningsark!$Q52,     IF(S$17&lt;Udfyldningsark!$Q52-10,"g",     IF(S$17&lt;Udfyldningsark!$T52,"gu",        "")),
IF(S$17&lt;Udfyldningsark!$Q52, IF(S$17&lt;Udfyldningsark!$Q52-10,"g","gu"),
IF(S$17&lt;Udfyldningsark!$T52,"r",""
))))))))</f>
        <v/>
      </c>
      <c r="T35" s="226" t="str">
        <f>IF(Udfyldningsark!$T52="","",
IF(T$17=Udfyldningsark!$Q52,"s",
IF(T$17=Udfyldningsark!$T52,"b",
IF(T$17&lt;Udfyldningsark!$P52,"",
IF(Udfyldningsark!$T52&lt;Udfyldningsark!$Q52-10,IF(T$17&lt;Udfyldningsark!$T52,"g",""),
IF(Udfyldningsark!$T52&lt;Udfyldningsark!$Q52,     IF(T$17&lt;Udfyldningsark!$Q52-10,"g",     IF(T$17&lt;Udfyldningsark!$T52,"gu",        "")),
IF(T$17&lt;Udfyldningsark!$Q52, IF(T$17&lt;Udfyldningsark!$Q52-10,"g","gu"),
IF(T$17&lt;Udfyldningsark!$T52,"r",""
))))))))</f>
        <v/>
      </c>
      <c r="U35" s="226" t="str">
        <f>IF(Udfyldningsark!$T52="","",
IF(U$17=Udfyldningsark!$Q52,"s",
IF(U$17=Udfyldningsark!$T52,"b",
IF(U$17&lt;Udfyldningsark!$P52,"",
IF(Udfyldningsark!$T52&lt;Udfyldningsark!$Q52-10,IF(U$17&lt;Udfyldningsark!$T52,"g",""),
IF(Udfyldningsark!$T52&lt;Udfyldningsark!$Q52,     IF(U$17&lt;Udfyldningsark!$Q52-10,"g",     IF(U$17&lt;Udfyldningsark!$T52,"gu",        "")),
IF(U$17&lt;Udfyldningsark!$Q52, IF(U$17&lt;Udfyldningsark!$Q52-10,"g","gu"),
IF(U$17&lt;Udfyldningsark!$T52,"r",""
))))))))</f>
        <v/>
      </c>
      <c r="V35" s="226" t="str">
        <f>IF(Udfyldningsark!$T52="","",
IF(V$17=Udfyldningsark!$Q52,"s",
IF(V$17=Udfyldningsark!$T52,"b",
IF(V$17&lt;Udfyldningsark!$P52,"",
IF(Udfyldningsark!$T52&lt;Udfyldningsark!$Q52-10,IF(V$17&lt;Udfyldningsark!$T52,"g",""),
IF(Udfyldningsark!$T52&lt;Udfyldningsark!$Q52,     IF(V$17&lt;Udfyldningsark!$Q52-10,"g",     IF(V$17&lt;Udfyldningsark!$T52,"gu",        "")),
IF(V$17&lt;Udfyldningsark!$Q52, IF(V$17&lt;Udfyldningsark!$Q52-10,"g","gu"),
IF(V$17&lt;Udfyldningsark!$T52,"r",""
))))))))</f>
        <v/>
      </c>
      <c r="W35" s="226" t="str">
        <f>IF(Udfyldningsark!$T52="","",
IF(W$17=Udfyldningsark!$Q52,"s",
IF(W$17=Udfyldningsark!$T52,"b",
IF(W$17&lt;Udfyldningsark!$P52,"",
IF(Udfyldningsark!$T52&lt;Udfyldningsark!$Q52-10,IF(W$17&lt;Udfyldningsark!$T52,"g",""),
IF(Udfyldningsark!$T52&lt;Udfyldningsark!$Q52,     IF(W$17&lt;Udfyldningsark!$Q52-10,"g",     IF(W$17&lt;Udfyldningsark!$T52,"gu",        "")),
IF(W$17&lt;Udfyldningsark!$Q52, IF(W$17&lt;Udfyldningsark!$Q52-10,"g","gu"),
IF(W$17&lt;Udfyldningsark!$T52,"r",""
))))))))</f>
        <v/>
      </c>
      <c r="X35" s="226" t="str">
        <f>IF(Udfyldningsark!$T52="","",
IF(X$17=Udfyldningsark!$Q52,"s",
IF(X$17=Udfyldningsark!$T52,"b",
IF(X$17&lt;Udfyldningsark!$P52,"",
IF(Udfyldningsark!$T52&lt;Udfyldningsark!$Q52-10,IF(X$17&lt;Udfyldningsark!$T52,"g",""),
IF(Udfyldningsark!$T52&lt;Udfyldningsark!$Q52,     IF(X$17&lt;Udfyldningsark!$Q52-10,"g",     IF(X$17&lt;Udfyldningsark!$T52,"gu",        "")),
IF(X$17&lt;Udfyldningsark!$Q52, IF(X$17&lt;Udfyldningsark!$Q52-10,"g","gu"),
IF(X$17&lt;Udfyldningsark!$T52,"r",""
))))))))</f>
        <v/>
      </c>
      <c r="Y35" s="226" t="str">
        <f>IF(Udfyldningsark!$T52="","",
IF(Y$17=Udfyldningsark!$Q52,"s",
IF(Y$17=Udfyldningsark!$T52,"b",
IF(Y$17&lt;Udfyldningsark!$P52,"",
IF(Udfyldningsark!$T52&lt;Udfyldningsark!$Q52-10,IF(Y$17&lt;Udfyldningsark!$T52,"g",""),
IF(Udfyldningsark!$T52&lt;Udfyldningsark!$Q52,     IF(Y$17&lt;Udfyldningsark!$Q52-10,"g",     IF(Y$17&lt;Udfyldningsark!$T52,"gu",        "")),
IF(Y$17&lt;Udfyldningsark!$Q52, IF(Y$17&lt;Udfyldningsark!$Q52-10,"g","gu"),
IF(Y$17&lt;Udfyldningsark!$T52,"r",""
))))))))</f>
        <v/>
      </c>
      <c r="Z35" s="226" t="str">
        <f>IF(Udfyldningsark!$T52="","",
IF(Z$17=Udfyldningsark!$Q52,"s",
IF(Z$17=Udfyldningsark!$T52,"b",
IF(Z$17&lt;Udfyldningsark!$P52,"",
IF(Udfyldningsark!$T52&lt;Udfyldningsark!$Q52-10,IF(Z$17&lt;Udfyldningsark!$T52,"g",""),
IF(Udfyldningsark!$T52&lt;Udfyldningsark!$Q52,     IF(Z$17&lt;Udfyldningsark!$Q52-10,"g",     IF(Z$17&lt;Udfyldningsark!$T52,"gu",        "")),
IF(Z$17&lt;Udfyldningsark!$Q52, IF(Z$17&lt;Udfyldningsark!$Q52-10,"g","gu"),
IF(Z$17&lt;Udfyldningsark!$T52,"r",""
))))))))</f>
        <v/>
      </c>
      <c r="AA35" s="226" t="str">
        <f>IF(Udfyldningsark!$T52="","",
IF(AA$17=Udfyldningsark!$Q52,"s",
IF(AA$17=Udfyldningsark!$T52,"b",
IF(AA$17&lt;Udfyldningsark!$P52,"",
IF(Udfyldningsark!$T52&lt;Udfyldningsark!$Q52-10,IF(AA$17&lt;Udfyldningsark!$T52,"g",""),
IF(Udfyldningsark!$T52&lt;Udfyldningsark!$Q52,     IF(AA$17&lt;Udfyldningsark!$Q52-10,"g",     IF(AA$17&lt;Udfyldningsark!$T52,"gu",        "")),
IF(AA$17&lt;Udfyldningsark!$Q52, IF(AA$17&lt;Udfyldningsark!$Q52-10,"g","gu"),
IF(AA$17&lt;Udfyldningsark!$T52,"r",""
))))))))</f>
        <v/>
      </c>
      <c r="AB35" s="226" t="str">
        <f>IF(Udfyldningsark!$T52="","",
IF(AB$17=Udfyldningsark!$Q52,"s",
IF(AB$17=Udfyldningsark!$T52,"b",
IF(AB$17&lt;Udfyldningsark!$P52,"",
IF(Udfyldningsark!$T52&lt;Udfyldningsark!$Q52-10,IF(AB$17&lt;Udfyldningsark!$T52,"g",""),
IF(Udfyldningsark!$T52&lt;Udfyldningsark!$Q52,     IF(AB$17&lt;Udfyldningsark!$Q52-10,"g",     IF(AB$17&lt;Udfyldningsark!$T52,"gu",        "")),
IF(AB$17&lt;Udfyldningsark!$Q52, IF(AB$17&lt;Udfyldningsark!$Q52-10,"g","gu"),
IF(AB$17&lt;Udfyldningsark!$T52,"r",""
))))))))</f>
        <v/>
      </c>
      <c r="AC35" s="226" t="str">
        <f>IF(Udfyldningsark!$T52="","",
IF(AC$17=Udfyldningsark!$Q52,"s",
IF(AC$17=Udfyldningsark!$T52,"b",
IF(AC$17&lt;Udfyldningsark!$P52,"",
IF(Udfyldningsark!$T52&lt;Udfyldningsark!$Q52-10,IF(AC$17&lt;Udfyldningsark!$T52,"g",""),
IF(Udfyldningsark!$T52&lt;Udfyldningsark!$Q52,     IF(AC$17&lt;Udfyldningsark!$Q52-10,"g",     IF(AC$17&lt;Udfyldningsark!$T52,"gu",        "")),
IF(AC$17&lt;Udfyldningsark!$Q52, IF(AC$17&lt;Udfyldningsark!$Q52-10,"g","gu"),
IF(AC$17&lt;Udfyldningsark!$T52,"r",""
))))))))</f>
        <v/>
      </c>
      <c r="AD35" s="226" t="str">
        <f>IF(Udfyldningsark!$T52="","",
IF(AD$17=Udfyldningsark!$Q52,"s",
IF(AD$17=Udfyldningsark!$T52,"b",
IF(AD$17&lt;Udfyldningsark!$P52,"",
IF(Udfyldningsark!$T52&lt;Udfyldningsark!$Q52-10,IF(AD$17&lt;Udfyldningsark!$T52,"g",""),
IF(Udfyldningsark!$T52&lt;Udfyldningsark!$Q52,     IF(AD$17&lt;Udfyldningsark!$Q52-10,"g",     IF(AD$17&lt;Udfyldningsark!$T52,"gu",        "")),
IF(AD$17&lt;Udfyldningsark!$Q52, IF(AD$17&lt;Udfyldningsark!$Q52-10,"g","gu"),
IF(AD$17&lt;Udfyldningsark!$T52,"r",""
))))))))</f>
        <v/>
      </c>
      <c r="AE35" s="226" t="str">
        <f>IF(Udfyldningsark!$T52="","",
IF(AE$17=Udfyldningsark!$Q52,"s",
IF(AE$17=Udfyldningsark!$T52,"b",
IF(AE$17&lt;Udfyldningsark!$P52,"",
IF(Udfyldningsark!$T52&lt;Udfyldningsark!$Q52-10,IF(AE$17&lt;Udfyldningsark!$T52,"g",""),
IF(Udfyldningsark!$T52&lt;Udfyldningsark!$Q52,     IF(AE$17&lt;Udfyldningsark!$Q52-10,"g",     IF(AE$17&lt;Udfyldningsark!$T52,"gu",        "")),
IF(AE$17&lt;Udfyldningsark!$Q52, IF(AE$17&lt;Udfyldningsark!$Q52-10,"g","gu"),
IF(AE$17&lt;Udfyldningsark!$T52,"r",""
))))))))</f>
        <v/>
      </c>
      <c r="AF35" s="226" t="str">
        <f>IF(Udfyldningsark!$T52="","",
IF(AF$17=Udfyldningsark!$Q52,"s",
IF(AF$17=Udfyldningsark!$T52,"b",
IF(AF$17&lt;Udfyldningsark!$P52,"",
IF(Udfyldningsark!$T52&lt;Udfyldningsark!$Q52-10,IF(AF$17&lt;Udfyldningsark!$T52,"g",""),
IF(Udfyldningsark!$T52&lt;Udfyldningsark!$Q52,     IF(AF$17&lt;Udfyldningsark!$Q52-10,"g",     IF(AF$17&lt;Udfyldningsark!$T52,"gu",        "")),
IF(AF$17&lt;Udfyldningsark!$Q52, IF(AF$17&lt;Udfyldningsark!$Q52-10,"g","gu"),
IF(AF$17&lt;Udfyldningsark!$T52,"r",""
))))))))</f>
        <v/>
      </c>
      <c r="AG35" s="226" t="str">
        <f>IF(Udfyldningsark!$T52="","",
IF(AG$17=Udfyldningsark!$Q52,"s",
IF(AG$17=Udfyldningsark!$T52,"b",
IF(AG$17&lt;Udfyldningsark!$P52,"",
IF(Udfyldningsark!$T52&lt;Udfyldningsark!$Q52-10,IF(AG$17&lt;Udfyldningsark!$T52,"g",""),
IF(Udfyldningsark!$T52&lt;Udfyldningsark!$Q52,     IF(AG$17&lt;Udfyldningsark!$Q52-10,"g",     IF(AG$17&lt;Udfyldningsark!$T52,"gu",        "")),
IF(AG$17&lt;Udfyldningsark!$Q52, IF(AG$17&lt;Udfyldningsark!$Q52-10,"g","gu"),
IF(AG$17&lt;Udfyldningsark!$T52,"r",""
))))))))</f>
        <v/>
      </c>
      <c r="AH35" s="226" t="str">
        <f>IF(Udfyldningsark!$T52="","",
IF(AH$17=Udfyldningsark!$Q52,"s",
IF(AH$17=Udfyldningsark!$T52,"b",
IF(AH$17&lt;Udfyldningsark!$P52,"",
IF(Udfyldningsark!$T52&lt;Udfyldningsark!$Q52-10,IF(AH$17&lt;Udfyldningsark!$T52,"g",""),
IF(Udfyldningsark!$T52&lt;Udfyldningsark!$Q52,     IF(AH$17&lt;Udfyldningsark!$Q52-10,"g",     IF(AH$17&lt;Udfyldningsark!$T52,"gu",        "")),
IF(AH$17&lt;Udfyldningsark!$Q52, IF(AH$17&lt;Udfyldningsark!$Q52-10,"g","gu"),
IF(AH$17&lt;Udfyldningsark!$T52,"r",""
))))))))</f>
        <v/>
      </c>
      <c r="AI35" s="226" t="str">
        <f>IF(Udfyldningsark!$T52="","",
IF(AI$17=Udfyldningsark!$Q52,"s",
IF(AI$17=Udfyldningsark!$T52,"b",
IF(AI$17&lt;Udfyldningsark!$P52,"",
IF(Udfyldningsark!$T52&lt;Udfyldningsark!$Q52-10,IF(AI$17&lt;Udfyldningsark!$T52,"g",""),
IF(Udfyldningsark!$T52&lt;Udfyldningsark!$Q52,     IF(AI$17&lt;Udfyldningsark!$Q52-10,"g",     IF(AI$17&lt;Udfyldningsark!$T52,"gu",        "")),
IF(AI$17&lt;Udfyldningsark!$Q52, IF(AI$17&lt;Udfyldningsark!$Q52-10,"g","gu"),
IF(AI$17&lt;Udfyldningsark!$T52,"r",""
))))))))</f>
        <v/>
      </c>
      <c r="AJ35" s="226" t="str">
        <f>IF(Udfyldningsark!$T52="","",
IF(AJ$17=Udfyldningsark!$Q52,"s",
IF(AJ$17=Udfyldningsark!$T52,"b",
IF(AJ$17&lt;Udfyldningsark!$P52,"",
IF(Udfyldningsark!$T52&lt;Udfyldningsark!$Q52-10,IF(AJ$17&lt;Udfyldningsark!$T52,"g",""),
IF(Udfyldningsark!$T52&lt;Udfyldningsark!$Q52,     IF(AJ$17&lt;Udfyldningsark!$Q52-10,"g",     IF(AJ$17&lt;Udfyldningsark!$T52,"gu",        "")),
IF(AJ$17&lt;Udfyldningsark!$Q52, IF(AJ$17&lt;Udfyldningsark!$Q52-10,"g","gu"),
IF(AJ$17&lt;Udfyldningsark!$T52,"r",""
))))))))</f>
        <v/>
      </c>
      <c r="AK35" s="226" t="str">
        <f>IF(Udfyldningsark!$T52="","",
IF(AK$17=Udfyldningsark!$Q52,"s",
IF(AK$17=Udfyldningsark!$T52,"b",
IF(AK$17&lt;Udfyldningsark!$P52,"",
IF(Udfyldningsark!$T52&lt;Udfyldningsark!$Q52-10,IF(AK$17&lt;Udfyldningsark!$T52,"g",""),
IF(Udfyldningsark!$T52&lt;Udfyldningsark!$Q52,     IF(AK$17&lt;Udfyldningsark!$Q52-10,"g",     IF(AK$17&lt;Udfyldningsark!$T52,"gu",        "")),
IF(AK$17&lt;Udfyldningsark!$Q52, IF(AK$17&lt;Udfyldningsark!$Q52-10,"g","gu"),
IF(AK$17&lt;Udfyldningsark!$T52,"r",""
))))))))</f>
        <v/>
      </c>
      <c r="AL35" s="226" t="str">
        <f>IF(Udfyldningsark!$T52="","",
IF(AL$17=Udfyldningsark!$Q52,"s",
IF(AL$17=Udfyldningsark!$T52,"b",
IF(AL$17&lt;Udfyldningsark!$P52,"",
IF(Udfyldningsark!$T52&lt;Udfyldningsark!$Q52-10,IF(AL$17&lt;Udfyldningsark!$T52,"g",""),
IF(Udfyldningsark!$T52&lt;Udfyldningsark!$Q52,     IF(AL$17&lt;Udfyldningsark!$Q52-10,"g",     IF(AL$17&lt;Udfyldningsark!$T52,"gu",        "")),
IF(AL$17&lt;Udfyldningsark!$Q52, IF(AL$17&lt;Udfyldningsark!$Q52-10,"g","gu"),
IF(AL$17&lt;Udfyldningsark!$T52,"r",""
))))))))</f>
        <v/>
      </c>
      <c r="AM35" s="226" t="str">
        <f>IF(Udfyldningsark!$T52="","",
IF(AM$17=Udfyldningsark!$Q52,"s",
IF(AM$17=Udfyldningsark!$T52,"b",
IF(AM$17&lt;Udfyldningsark!$P52,"",
IF(Udfyldningsark!$T52&lt;Udfyldningsark!$Q52-10,IF(AM$17&lt;Udfyldningsark!$T52,"g",""),
IF(Udfyldningsark!$T52&lt;Udfyldningsark!$Q52,     IF(AM$17&lt;Udfyldningsark!$Q52-10,"g",     IF(AM$17&lt;Udfyldningsark!$T52,"gu",        "")),
IF(AM$17&lt;Udfyldningsark!$Q52, IF(AM$17&lt;Udfyldningsark!$Q52-10,"g","gu"),
IF(AM$17&lt;Udfyldningsark!$T52,"r",""
))))))))</f>
        <v/>
      </c>
      <c r="AN35" s="226" t="str">
        <f>IF(Udfyldningsark!$T52="","",
IF(AN$17=Udfyldningsark!$Q52,"s",
IF(AN$17=Udfyldningsark!$T52,"b",
IF(AN$17&lt;Udfyldningsark!$P52,"",
IF(Udfyldningsark!$T52&lt;Udfyldningsark!$Q52-10,IF(AN$17&lt;Udfyldningsark!$T52,"g",""),
IF(Udfyldningsark!$T52&lt;Udfyldningsark!$Q52,     IF(AN$17&lt;Udfyldningsark!$Q52-10,"g",     IF(AN$17&lt;Udfyldningsark!$T52,"gu",        "")),
IF(AN$17&lt;Udfyldningsark!$Q52, IF(AN$17&lt;Udfyldningsark!$Q52-10,"g","gu"),
IF(AN$17&lt;Udfyldningsark!$T52,"r",""
))))))))</f>
        <v/>
      </c>
      <c r="AO35" s="226" t="str">
        <f>IF(Udfyldningsark!$T52="","",
IF(AO$17=Udfyldningsark!$Q52,"s",
IF(AO$17=Udfyldningsark!$T52,"b",
IF(AO$17&lt;Udfyldningsark!$P52,"",
IF(Udfyldningsark!$T52&lt;Udfyldningsark!$Q52-10,IF(AO$17&lt;Udfyldningsark!$T52,"g",""),
IF(Udfyldningsark!$T52&lt;Udfyldningsark!$Q52,     IF(AO$17&lt;Udfyldningsark!$Q52-10,"g",     IF(AO$17&lt;Udfyldningsark!$T52,"gu",        "")),
IF(AO$17&lt;Udfyldningsark!$Q52, IF(AO$17&lt;Udfyldningsark!$Q52-10,"g","gu"),
IF(AO$17&lt;Udfyldningsark!$T52,"r",""
))))))))</f>
        <v/>
      </c>
      <c r="AP35" s="226" t="str">
        <f>IF(Udfyldningsark!$T52="","",
IF(AP$17=Udfyldningsark!$Q52,"s",
IF(AP$17=Udfyldningsark!$T52,"b",
IF(AP$17&lt;Udfyldningsark!$P52,"",
IF(Udfyldningsark!$T52&lt;Udfyldningsark!$Q52-10,IF(AP$17&lt;Udfyldningsark!$T52,"g",""),
IF(Udfyldningsark!$T52&lt;Udfyldningsark!$Q52,     IF(AP$17&lt;Udfyldningsark!$Q52-10,"g",     IF(AP$17&lt;Udfyldningsark!$T52,"gu",        "")),
IF(AP$17&lt;Udfyldningsark!$Q52, IF(AP$17&lt;Udfyldningsark!$Q52-10,"g","gu"),
IF(AP$17&lt;Udfyldningsark!$T52,"r",""
))))))))</f>
        <v/>
      </c>
      <c r="AQ35" s="226" t="str">
        <f>IF(Udfyldningsark!$T52="","",
IF(AQ$17=Udfyldningsark!$Q52,"s",
IF(AQ$17=Udfyldningsark!$T52,"b",
IF(AQ$17&lt;Udfyldningsark!$P52,"",
IF(Udfyldningsark!$T52&lt;Udfyldningsark!$Q52-10,IF(AQ$17&lt;Udfyldningsark!$T52,"g",""),
IF(Udfyldningsark!$T52&lt;Udfyldningsark!$Q52,     IF(AQ$17&lt;Udfyldningsark!$Q52-10,"g",     IF(AQ$17&lt;Udfyldningsark!$T52,"gu",        "")),
IF(AQ$17&lt;Udfyldningsark!$Q52, IF(AQ$17&lt;Udfyldningsark!$Q52-10,"g","gu"),
IF(AQ$17&lt;Udfyldningsark!$T52,"r",""
))))))))</f>
        <v/>
      </c>
      <c r="AR35" s="226" t="str">
        <f>IF(Udfyldningsark!$T52="","",
IF(AR$17=Udfyldningsark!$Q52,"s",
IF(AR$17=Udfyldningsark!$T52,"b",
IF(AR$17&lt;Udfyldningsark!$P52,"",
IF(Udfyldningsark!$T52&lt;Udfyldningsark!$Q52-10,IF(AR$17&lt;Udfyldningsark!$T52,"g",""),
IF(Udfyldningsark!$T52&lt;Udfyldningsark!$Q52,     IF(AR$17&lt;Udfyldningsark!$Q52-10,"g",     IF(AR$17&lt;Udfyldningsark!$T52,"gu",        "")),
IF(AR$17&lt;Udfyldningsark!$Q52, IF(AR$17&lt;Udfyldningsark!$Q52-10,"g","gu"),
IF(AR$17&lt;Udfyldningsark!$T52,"r",""
))))))))</f>
        <v/>
      </c>
      <c r="AS35" s="226" t="str">
        <f>IF(Udfyldningsark!$T52="","",
IF(AS$17=Udfyldningsark!$Q52,"s",
IF(AS$17=Udfyldningsark!$T52,"b",
IF(AS$17&lt;Udfyldningsark!$P52,"",
IF(Udfyldningsark!$T52&lt;Udfyldningsark!$Q52-10,IF(AS$17&lt;Udfyldningsark!$T52,"g",""),
IF(Udfyldningsark!$T52&lt;Udfyldningsark!$Q52,     IF(AS$17&lt;Udfyldningsark!$Q52-10,"g",     IF(AS$17&lt;Udfyldningsark!$T52,"gu",        "")),
IF(AS$17&lt;Udfyldningsark!$Q52, IF(AS$17&lt;Udfyldningsark!$Q52-10,"g","gu"),
IF(AS$17&lt;Udfyldningsark!$T52,"r",""
))))))))</f>
        <v/>
      </c>
      <c r="AT35" s="226" t="str">
        <f>IF(Udfyldningsark!$T52="","",
IF(AT$17=Udfyldningsark!$Q52,"s",
IF(AT$17=Udfyldningsark!$T52,"b",
IF(AT$17&lt;Udfyldningsark!$P52,"",
IF(Udfyldningsark!$T52&lt;Udfyldningsark!$Q52-10,IF(AT$17&lt;Udfyldningsark!$T52,"g",""),
IF(Udfyldningsark!$T52&lt;Udfyldningsark!$Q52,     IF(AT$17&lt;Udfyldningsark!$Q52-10,"g",     IF(AT$17&lt;Udfyldningsark!$T52,"gu",        "")),
IF(AT$17&lt;Udfyldningsark!$Q52, IF(AT$17&lt;Udfyldningsark!$Q52-10,"g","gu"),
IF(AT$17&lt;Udfyldningsark!$T52,"r",""
))))))))</f>
        <v/>
      </c>
      <c r="AU35" s="226" t="str">
        <f>IF(Udfyldningsark!$T52="","",
IF(AU$17=Udfyldningsark!$Q52,"s",
IF(AU$17=Udfyldningsark!$T52,"b",
IF(AU$17&lt;Udfyldningsark!$P52,"",
IF(Udfyldningsark!$T52&lt;Udfyldningsark!$Q52-10,IF(AU$17&lt;Udfyldningsark!$T52,"g",""),
IF(Udfyldningsark!$T52&lt;Udfyldningsark!$Q52,     IF(AU$17&lt;Udfyldningsark!$Q52-10,"g",     IF(AU$17&lt;Udfyldningsark!$T52,"gu",        "")),
IF(AU$17&lt;Udfyldningsark!$Q52, IF(AU$17&lt;Udfyldningsark!$Q52-10,"g","gu"),
IF(AU$17&lt;Udfyldningsark!$T52,"r",""
))))))))</f>
        <v/>
      </c>
      <c r="AV35" s="226" t="str">
        <f>IF(Udfyldningsark!$T52="","",
IF(AV$17=Udfyldningsark!$Q52,"s",
IF(AV$17=Udfyldningsark!$T52,"b",
IF(AV$17&lt;Udfyldningsark!$P52,"",
IF(Udfyldningsark!$T52&lt;Udfyldningsark!$Q52-10,IF(AV$17&lt;Udfyldningsark!$T52,"g",""),
IF(Udfyldningsark!$T52&lt;Udfyldningsark!$Q52,     IF(AV$17&lt;Udfyldningsark!$Q52-10,"g",     IF(AV$17&lt;Udfyldningsark!$T52,"gu",        "")),
IF(AV$17&lt;Udfyldningsark!$Q52, IF(AV$17&lt;Udfyldningsark!$Q52-10,"g","gu"),
IF(AV$17&lt;Udfyldningsark!$T52,"r",""
))))))))</f>
        <v/>
      </c>
      <c r="AW35" s="226" t="str">
        <f>IF(Udfyldningsark!$T52="","",
IF(AW$17=Udfyldningsark!$Q52,"s",
IF(AW$17=Udfyldningsark!$T52,"b",
IF(AW$17&lt;Udfyldningsark!$P52,"",
IF(Udfyldningsark!$T52&lt;Udfyldningsark!$Q52-10,IF(AW$17&lt;Udfyldningsark!$T52,"g",""),
IF(Udfyldningsark!$T52&lt;Udfyldningsark!$Q52,     IF(AW$17&lt;Udfyldningsark!$Q52-10,"g",     IF(AW$17&lt;Udfyldningsark!$T52,"gu",        "")),
IF(AW$17&lt;Udfyldningsark!$Q52, IF(AW$17&lt;Udfyldningsark!$Q52-10,"g","gu"),
IF(AW$17&lt;Udfyldningsark!$T52,"r",""
))))))))</f>
        <v/>
      </c>
      <c r="AX35" s="226" t="str">
        <f>IF(Udfyldningsark!$T52="","",
IF(AX$17=Udfyldningsark!$Q52,"s",
IF(AX$17=Udfyldningsark!$T52,"b",
IF(AX$17&lt;Udfyldningsark!$P52,"",
IF(Udfyldningsark!$T52&lt;Udfyldningsark!$Q52-10,IF(AX$17&lt;Udfyldningsark!$T52,"g",""),
IF(Udfyldningsark!$T52&lt;Udfyldningsark!$Q52,     IF(AX$17&lt;Udfyldningsark!$Q52-10,"g",     IF(AX$17&lt;Udfyldningsark!$T52,"gu",        "")),
IF(AX$17&lt;Udfyldningsark!$Q52, IF(AX$17&lt;Udfyldningsark!$Q52-10,"g","gu"),
IF(AX$17&lt;Udfyldningsark!$T52,"r",""
))))))))</f>
        <v/>
      </c>
      <c r="AY35" s="226" t="str">
        <f>IF(Udfyldningsark!$T52="","",
IF(AY$17=Udfyldningsark!$Q52,"s",
IF(AY$17=Udfyldningsark!$T52,"b",
IF(AY$17&lt;Udfyldningsark!$P52,"",
IF(Udfyldningsark!$T52&lt;Udfyldningsark!$Q52-10,IF(AY$17&lt;Udfyldningsark!$T52,"g",""),
IF(Udfyldningsark!$T52&lt;Udfyldningsark!$Q52,     IF(AY$17&lt;Udfyldningsark!$Q52-10,"g",     IF(AY$17&lt;Udfyldningsark!$T52,"gu",        "")),
IF(AY$17&lt;Udfyldningsark!$Q52, IF(AY$17&lt;Udfyldningsark!$Q52-10,"g","gu"),
IF(AY$17&lt;Udfyldningsark!$T52,"r",""
))))))))</f>
        <v/>
      </c>
      <c r="AZ35" s="226" t="str">
        <f>IF(Udfyldningsark!$T52="","",
IF(AZ$17=Udfyldningsark!$Q52,"s",
IF(AZ$17=Udfyldningsark!$T52,"b",
IF(AZ$17&lt;Udfyldningsark!$P52,"",
IF(Udfyldningsark!$T52&lt;Udfyldningsark!$Q52-10,IF(AZ$17&lt;Udfyldningsark!$T52,"g",""),
IF(Udfyldningsark!$T52&lt;Udfyldningsark!$Q52,     IF(AZ$17&lt;Udfyldningsark!$Q52-10,"g",     IF(AZ$17&lt;Udfyldningsark!$T52,"gu",        "")),
IF(AZ$17&lt;Udfyldningsark!$Q52, IF(AZ$17&lt;Udfyldningsark!$Q52-10,"g","gu"),
IF(AZ$17&lt;Udfyldningsark!$T52,"r",""
))))))))</f>
        <v/>
      </c>
      <c r="BA35" s="226" t="str">
        <f>IF(Udfyldningsark!$T52="","",
IF(BA$17=Udfyldningsark!$Q52,"s",
IF(BA$17=Udfyldningsark!$T52,"b",
IF(BA$17&lt;Udfyldningsark!$P52,"",
IF(Udfyldningsark!$T52&lt;Udfyldningsark!$Q52-10,IF(BA$17&lt;Udfyldningsark!$T52,"g",""),
IF(Udfyldningsark!$T52&lt;Udfyldningsark!$Q52,     IF(BA$17&lt;Udfyldningsark!$Q52-10,"g",     IF(BA$17&lt;Udfyldningsark!$T52,"gu",        "")),
IF(BA$17&lt;Udfyldningsark!$Q52, IF(BA$17&lt;Udfyldningsark!$Q52-10,"g","gu"),
IF(BA$17&lt;Udfyldningsark!$T52,"r",""
))))))))</f>
        <v/>
      </c>
      <c r="BB35" s="226" t="str">
        <f>IF(Udfyldningsark!$T52="","",
IF(BB$17=Udfyldningsark!$Q52,"s",
IF(BB$17=Udfyldningsark!$T52,"b",
IF(BB$17&lt;Udfyldningsark!$P52,"",
IF(Udfyldningsark!$T52&lt;Udfyldningsark!$Q52-10,IF(BB$17&lt;Udfyldningsark!$T52,"g",""),
IF(Udfyldningsark!$T52&lt;Udfyldningsark!$Q52,     IF(BB$17&lt;Udfyldningsark!$Q52-10,"g",     IF(BB$17&lt;Udfyldningsark!$T52,"gu",        "")),
IF(BB$17&lt;Udfyldningsark!$Q52, IF(BB$17&lt;Udfyldningsark!$Q52-10,"g","gu"),
IF(BB$17&lt;Udfyldningsark!$T52,"r",""
))))))))</f>
        <v/>
      </c>
      <c r="BC35" s="226" t="str">
        <f>IF(Udfyldningsark!$T52="","",
IF(BC$17=Udfyldningsark!$Q52,"s",
IF(BC$17=Udfyldningsark!$T52,"b",
IF(BC$17&lt;Udfyldningsark!$P52,"",
IF(Udfyldningsark!$T52&lt;Udfyldningsark!$Q52-10,IF(BC$17&lt;Udfyldningsark!$T52,"g",""),
IF(Udfyldningsark!$T52&lt;Udfyldningsark!$Q52,     IF(BC$17&lt;Udfyldningsark!$Q52-10,"g",     IF(BC$17&lt;Udfyldningsark!$T52,"gu",        "")),
IF(BC$17&lt;Udfyldningsark!$Q52, IF(BC$17&lt;Udfyldningsark!$Q52-10,"g","gu"),
IF(BC$17&lt;Udfyldningsark!$T52,"r",""
))))))))</f>
        <v/>
      </c>
      <c r="BD35" s="226" t="str">
        <f>IF(Udfyldningsark!$T52="","",
IF(BD$17=Udfyldningsark!$Q52,"s",
IF(BD$17=Udfyldningsark!$T52,"b",
IF(BD$17&lt;Udfyldningsark!$P52,"",
IF(Udfyldningsark!$T52&lt;Udfyldningsark!$Q52-10,IF(BD$17&lt;Udfyldningsark!$T52,"g",""),
IF(Udfyldningsark!$T52&lt;Udfyldningsark!$Q52,     IF(BD$17&lt;Udfyldningsark!$Q52-10,"g",     IF(BD$17&lt;Udfyldningsark!$T52,"gu",        "")),
IF(BD$17&lt;Udfyldningsark!$Q52, IF(BD$17&lt;Udfyldningsark!$Q52-10,"g","gu"),
IF(BD$17&lt;Udfyldningsark!$T52,"r",""
))))))))</f>
        <v/>
      </c>
      <c r="BE35" s="226" t="str">
        <f>IF(Udfyldningsark!$T52="","",
IF(BE$17=Udfyldningsark!$Q52,"s",
IF(BE$17=Udfyldningsark!$T52,"b",
IF(BE$17&lt;Udfyldningsark!$P52,"",
IF(Udfyldningsark!$T52&lt;Udfyldningsark!$Q52-10,IF(BE$17&lt;Udfyldningsark!$T52,"g",""),
IF(Udfyldningsark!$T52&lt;Udfyldningsark!$Q52,     IF(BE$17&lt;Udfyldningsark!$Q52-10,"g",     IF(BE$17&lt;Udfyldningsark!$T52,"gu",        "")),
IF(BE$17&lt;Udfyldningsark!$Q52, IF(BE$17&lt;Udfyldningsark!$Q52-10,"g","gu"),
IF(BE$17&lt;Udfyldningsark!$T52,"r",""
))))))))</f>
        <v/>
      </c>
      <c r="BF35" s="226" t="str">
        <f>IF(Udfyldningsark!$T52="","",
IF(BF$17=Udfyldningsark!$Q52,"s",
IF(BF$17=Udfyldningsark!$T52,"b",
IF(BF$17&lt;Udfyldningsark!$P52,"",
IF(Udfyldningsark!$T52&lt;Udfyldningsark!$Q52-10,IF(BF$17&lt;Udfyldningsark!$T52,"g",""),
IF(Udfyldningsark!$T52&lt;Udfyldningsark!$Q52,     IF(BF$17&lt;Udfyldningsark!$Q52-10,"g",     IF(BF$17&lt;Udfyldningsark!$T52,"gu",        "")),
IF(BF$17&lt;Udfyldningsark!$Q52, IF(BF$17&lt;Udfyldningsark!$Q52-10,"g","gu"),
IF(BF$17&lt;Udfyldningsark!$T52,"r",""
))))))))</f>
        <v/>
      </c>
      <c r="BG35" s="226" t="str">
        <f>IF(Udfyldningsark!$T52="","",
IF(BG$17=Udfyldningsark!$Q52,"s",
IF(BG$17=Udfyldningsark!$T52,"b",
IF(BG$17&lt;Udfyldningsark!$P52,"",
IF(Udfyldningsark!$T52&lt;Udfyldningsark!$Q52-10,IF(BG$17&lt;Udfyldningsark!$T52,"g",""),
IF(Udfyldningsark!$T52&lt;Udfyldningsark!$Q52,     IF(BG$17&lt;Udfyldningsark!$Q52-10,"g",     IF(BG$17&lt;Udfyldningsark!$T52,"gu",        "")),
IF(BG$17&lt;Udfyldningsark!$Q52, IF(BG$17&lt;Udfyldningsark!$Q52-10,"g","gu"),
IF(BG$17&lt;Udfyldningsark!$T52,"r",""
))))))))</f>
        <v/>
      </c>
      <c r="BH35" s="226" t="str">
        <f>IF(Udfyldningsark!$T52="","",
IF(BH$17=Udfyldningsark!$Q52,"s",
IF(BH$17=Udfyldningsark!$T52,"b",
IF(BH$17&lt;Udfyldningsark!$P52,"",
IF(Udfyldningsark!$T52&lt;Udfyldningsark!$Q52-10,IF(BH$17&lt;Udfyldningsark!$T52,"g",""),
IF(Udfyldningsark!$T52&lt;Udfyldningsark!$Q52,     IF(BH$17&lt;Udfyldningsark!$Q52-10,"g",     IF(BH$17&lt;Udfyldningsark!$T52,"gu",        "")),
IF(BH$17&lt;Udfyldningsark!$Q52, IF(BH$17&lt;Udfyldningsark!$Q52-10,"g","gu"),
IF(BH$17&lt;Udfyldningsark!$T52,"r",""
))))))))</f>
        <v/>
      </c>
      <c r="BI35" s="226" t="str">
        <f>IF(Udfyldningsark!$T52="","",
IF(BI$17=Udfyldningsark!$Q52,"s",
IF(BI$17=Udfyldningsark!$T52,"b",
IF(BI$17&lt;Udfyldningsark!$P52,"",
IF(Udfyldningsark!$T52&lt;Udfyldningsark!$Q52-10,IF(BI$17&lt;Udfyldningsark!$T52,"g",""),
IF(Udfyldningsark!$T52&lt;Udfyldningsark!$Q52,     IF(BI$17&lt;Udfyldningsark!$Q52-10,"g",     IF(BI$17&lt;Udfyldningsark!$T52,"gu",        "")),
IF(BI$17&lt;Udfyldningsark!$Q52, IF(BI$17&lt;Udfyldningsark!$Q52-10,"g","gu"),
IF(BI$17&lt;Udfyldningsark!$T52,"r",""
))))))))</f>
        <v/>
      </c>
      <c r="BJ35" s="226" t="str">
        <f>IF(Udfyldningsark!$T52="","",
IF(BJ$17=Udfyldningsark!$Q52,"s",
IF(BJ$17=Udfyldningsark!$T52,"b",
IF(BJ$17&lt;Udfyldningsark!$P52,"",
IF(Udfyldningsark!$T52&lt;Udfyldningsark!$Q52-10,IF(BJ$17&lt;Udfyldningsark!$T52,"g",""),
IF(Udfyldningsark!$T52&lt;Udfyldningsark!$Q52,     IF(BJ$17&lt;Udfyldningsark!$Q52-10,"g",     IF(BJ$17&lt;Udfyldningsark!$T52,"gu",        "")),
IF(BJ$17&lt;Udfyldningsark!$Q52, IF(BJ$17&lt;Udfyldningsark!$Q52-10,"g","gu"),
IF(BJ$17&lt;Udfyldningsark!$T52,"r",""
))))))))</f>
        <v/>
      </c>
      <c r="BK35" s="226" t="str">
        <f>IF(Udfyldningsark!$T52="","",
IF(BK$17=Udfyldningsark!$Q52,"s",
IF(BK$17=Udfyldningsark!$T52,"b",
IF(BK$17&lt;Udfyldningsark!$P52,"",
IF(Udfyldningsark!$T52&lt;Udfyldningsark!$Q52-10,IF(BK$17&lt;Udfyldningsark!$T52,"g",""),
IF(Udfyldningsark!$T52&lt;Udfyldningsark!$Q52,     IF(BK$17&lt;Udfyldningsark!$Q52-10,"g",     IF(BK$17&lt;Udfyldningsark!$T52,"gu",        "")),
IF(BK$17&lt;Udfyldningsark!$Q52, IF(BK$17&lt;Udfyldningsark!$Q52-10,"g","gu"),
IF(BK$17&lt;Udfyldningsark!$T52,"r",""
))))))))</f>
        <v/>
      </c>
      <c r="BL35" s="226" t="str">
        <f>IF(Udfyldningsark!$T52="","",
IF(BL$17=Udfyldningsark!$Q52,"s",
IF(BL$17=Udfyldningsark!$T52,"b",
IF(BL$17&lt;Udfyldningsark!$P52,"",
IF(Udfyldningsark!$T52&lt;Udfyldningsark!$Q52-10,IF(BL$17&lt;Udfyldningsark!$T52,"g",""),
IF(Udfyldningsark!$T52&lt;Udfyldningsark!$Q52,     IF(BL$17&lt;Udfyldningsark!$Q52-10,"g",     IF(BL$17&lt;Udfyldningsark!$T52,"gu",        "")),
IF(BL$17&lt;Udfyldningsark!$Q52, IF(BL$17&lt;Udfyldningsark!$Q52-10,"g","gu"),
IF(BL$17&lt;Udfyldningsark!$T52,"r",""
))))))))</f>
        <v/>
      </c>
      <c r="BM35" s="226" t="str">
        <f>IF(Udfyldningsark!$T52="","",
IF(BM$17=Udfyldningsark!$Q52,"s",
IF(BM$17=Udfyldningsark!$T52,"b",
IF(BM$17&lt;Udfyldningsark!$P52,"",
IF(Udfyldningsark!$T52&lt;Udfyldningsark!$Q52-10,IF(BM$17&lt;Udfyldningsark!$T52,"g",""),
IF(Udfyldningsark!$T52&lt;Udfyldningsark!$Q52,     IF(BM$17&lt;Udfyldningsark!$Q52-10,"g",     IF(BM$17&lt;Udfyldningsark!$T52,"gu",        "")),
IF(BM$17&lt;Udfyldningsark!$Q52, IF(BM$17&lt;Udfyldningsark!$Q52-10,"g","gu"),
IF(BM$17&lt;Udfyldningsark!$T52,"r",""
))))))))</f>
        <v/>
      </c>
      <c r="BN35" s="226" t="str">
        <f>IF(Udfyldningsark!$T52="","",
IF(BN$17=Udfyldningsark!$Q52,"s",
IF(BN$17=Udfyldningsark!$T52,"b",
IF(BN$17&lt;Udfyldningsark!$P52,"",
IF(Udfyldningsark!$T52&lt;Udfyldningsark!$Q52-10,IF(BN$17&lt;Udfyldningsark!$T52,"g",""),
IF(Udfyldningsark!$T52&lt;Udfyldningsark!$Q52,     IF(BN$17&lt;Udfyldningsark!$Q52-10,"g",     IF(BN$17&lt;Udfyldningsark!$T52,"gu",        "")),
IF(BN$17&lt;Udfyldningsark!$Q52, IF(BN$17&lt;Udfyldningsark!$Q52-10,"g","gu"),
IF(BN$17&lt;Udfyldningsark!$T52,"r",""
))))))))</f>
        <v/>
      </c>
      <c r="BO35" s="226" t="str">
        <f>IF(Udfyldningsark!$T52="","",
IF(BO$17=Udfyldningsark!$Q52,"s",
IF(BO$17=Udfyldningsark!$T52,"b",
IF(BO$17&lt;Udfyldningsark!$P52,"",
IF(Udfyldningsark!$T52&lt;Udfyldningsark!$Q52-10,IF(BO$17&lt;Udfyldningsark!$T52,"g",""),
IF(Udfyldningsark!$T52&lt;Udfyldningsark!$Q52,     IF(BO$17&lt;Udfyldningsark!$Q52-10,"g",     IF(BO$17&lt;Udfyldningsark!$T52,"gu",        "")),
IF(BO$17&lt;Udfyldningsark!$Q52, IF(BO$17&lt;Udfyldningsark!$Q52-10,"g","gu"),
IF(BO$17&lt;Udfyldningsark!$T52,"r",""
))))))))</f>
        <v/>
      </c>
      <c r="BP35" s="226" t="str">
        <f>IF(Udfyldningsark!$T52="","",
IF(BP$17=Udfyldningsark!$Q52,"s",
IF(BP$17=Udfyldningsark!$T52,"b",
IF(BP$17&lt;Udfyldningsark!$P52,"",
IF(Udfyldningsark!$T52&lt;Udfyldningsark!$Q52-10,IF(BP$17&lt;Udfyldningsark!$T52,"g",""),
IF(Udfyldningsark!$T52&lt;Udfyldningsark!$Q52,     IF(BP$17&lt;Udfyldningsark!$Q52-10,"g",     IF(BP$17&lt;Udfyldningsark!$T52,"gu",        "")),
IF(BP$17&lt;Udfyldningsark!$Q52, IF(BP$17&lt;Udfyldningsark!$Q52-10,"g","gu"),
IF(BP$17&lt;Udfyldningsark!$T52,"r",""
))))))))</f>
        <v/>
      </c>
      <c r="BQ35" s="226" t="str">
        <f>IF(Udfyldningsark!$T52="","",
IF(BQ$17=Udfyldningsark!$Q52,"s",
IF(BQ$17=Udfyldningsark!$T52,"b",
IF(BQ$17&lt;Udfyldningsark!$P52,"",
IF(Udfyldningsark!$T52&lt;Udfyldningsark!$Q52-10,IF(BQ$17&lt;Udfyldningsark!$T52,"g",""),
IF(Udfyldningsark!$T52&lt;Udfyldningsark!$Q52,     IF(BQ$17&lt;Udfyldningsark!$Q52-10,"g",     IF(BQ$17&lt;Udfyldningsark!$T52,"gu",        "")),
IF(BQ$17&lt;Udfyldningsark!$Q52, IF(BQ$17&lt;Udfyldningsark!$Q52-10,"g","gu"),
IF(BQ$17&lt;Udfyldningsark!$T52,"r",""
))))))))</f>
        <v/>
      </c>
      <c r="BR35" s="226" t="str">
        <f>IF(Udfyldningsark!$T52="","",
IF(BR$17=Udfyldningsark!$Q52,"s",
IF(BR$17=Udfyldningsark!$T52,"b",
IF(BR$17&lt;Udfyldningsark!$P52,"",
IF(Udfyldningsark!$T52&lt;Udfyldningsark!$Q52-10,IF(BR$17&lt;Udfyldningsark!$T52,"g",""),
IF(Udfyldningsark!$T52&lt;Udfyldningsark!$Q52,     IF(BR$17&lt;Udfyldningsark!$Q52-10,"g",     IF(BR$17&lt;Udfyldningsark!$T52,"gu",        "")),
IF(BR$17&lt;Udfyldningsark!$Q52, IF(BR$17&lt;Udfyldningsark!$Q52-10,"g","gu"),
IF(BR$17&lt;Udfyldningsark!$T52,"r",""
))))))))</f>
        <v/>
      </c>
      <c r="BS35" s="226" t="str">
        <f>IF(Udfyldningsark!$T52="","",
IF(BS$17=Udfyldningsark!$Q52,"s",
IF(BS$17=Udfyldningsark!$T52,"b",
IF(BS$17&lt;Udfyldningsark!$P52,"",
IF(Udfyldningsark!$T52&lt;Udfyldningsark!$Q52-10,IF(BS$17&lt;Udfyldningsark!$T52,"g",""),
IF(Udfyldningsark!$T52&lt;Udfyldningsark!$Q52,     IF(BS$17&lt;Udfyldningsark!$Q52-10,"g",     IF(BS$17&lt;Udfyldningsark!$T52,"gu",        "")),
IF(BS$17&lt;Udfyldningsark!$Q52, IF(BS$17&lt;Udfyldningsark!$Q52-10,"g","gu"),
IF(BS$17&lt;Udfyldningsark!$T52,"r",""
))))))))</f>
        <v/>
      </c>
      <c r="BT35" s="226" t="str">
        <f>IF(Udfyldningsark!$T52="","",
IF(BT$17=Udfyldningsark!$Q52,"s",
IF(BT$17=Udfyldningsark!$T52,"b",
IF(BT$17&lt;Udfyldningsark!$P52,"",
IF(Udfyldningsark!$T52&lt;Udfyldningsark!$Q52-10,IF(BT$17&lt;Udfyldningsark!$T52,"g",""),
IF(Udfyldningsark!$T52&lt;Udfyldningsark!$Q52,     IF(BT$17&lt;Udfyldningsark!$Q52-10,"g",     IF(BT$17&lt;Udfyldningsark!$T52,"gu",        "")),
IF(BT$17&lt;Udfyldningsark!$Q52, IF(BT$17&lt;Udfyldningsark!$Q52-10,"g","gu"),
IF(BT$17&lt;Udfyldningsark!$T52,"r",""
))))))))</f>
        <v/>
      </c>
      <c r="BU35" s="226" t="str">
        <f>IF(Udfyldningsark!$T52="","",
IF(BU$17=Udfyldningsark!$Q52,"s",
IF(BU$17=Udfyldningsark!$T52,"b",
IF(BU$17&lt;Udfyldningsark!$P52,"",
IF(Udfyldningsark!$T52&lt;Udfyldningsark!$Q52-10,IF(BU$17&lt;Udfyldningsark!$T52,"g",""),
IF(Udfyldningsark!$T52&lt;Udfyldningsark!$Q52,     IF(BU$17&lt;Udfyldningsark!$Q52-10,"g",     IF(BU$17&lt;Udfyldningsark!$T52,"gu",        "")),
IF(BU$17&lt;Udfyldningsark!$Q52, IF(BU$17&lt;Udfyldningsark!$Q52-10,"g","gu"),
IF(BU$17&lt;Udfyldningsark!$T52,"r",""
))))))))</f>
        <v/>
      </c>
      <c r="BV35" s="226" t="str">
        <f>IF(Udfyldningsark!$T52="","",
IF(BV$17=Udfyldningsark!$Q52,"s",
IF(BV$17=Udfyldningsark!$T52,"b",
IF(BV$17&lt;Udfyldningsark!$P52,"",
IF(Udfyldningsark!$T52&lt;Udfyldningsark!$Q52-10,IF(BV$17&lt;Udfyldningsark!$T52,"g",""),
IF(Udfyldningsark!$T52&lt;Udfyldningsark!$Q52,     IF(BV$17&lt;Udfyldningsark!$Q52-10,"g",     IF(BV$17&lt;Udfyldningsark!$T52,"gu",        "")),
IF(BV$17&lt;Udfyldningsark!$Q52, IF(BV$17&lt;Udfyldningsark!$Q52-10,"g","gu"),
IF(BV$17&lt;Udfyldningsark!$T52,"r",""
))))))))</f>
        <v/>
      </c>
      <c r="BW35" s="226" t="str">
        <f>IF(Udfyldningsark!$T52="","",
IF(BW$17=Udfyldningsark!$Q52,"s",
IF(BW$17=Udfyldningsark!$T52,"b",
IF(BW$17&lt;Udfyldningsark!$P52,"",
IF(Udfyldningsark!$T52&lt;Udfyldningsark!$Q52-10,IF(BW$17&lt;Udfyldningsark!$T52,"g",""),
IF(Udfyldningsark!$T52&lt;Udfyldningsark!$Q52,     IF(BW$17&lt;Udfyldningsark!$Q52-10,"g",     IF(BW$17&lt;Udfyldningsark!$T52,"gu",        "")),
IF(BW$17&lt;Udfyldningsark!$Q52, IF(BW$17&lt;Udfyldningsark!$Q52-10,"g","gu"),
IF(BW$17&lt;Udfyldningsark!$T52,"r",""
))))))))</f>
        <v/>
      </c>
      <c r="BX35" s="226" t="str">
        <f>IF(Udfyldningsark!$T52="","",
IF(BX$17=Udfyldningsark!$Q52,"s",
IF(BX$17=Udfyldningsark!$T52,"b",
IF(BX$17&lt;Udfyldningsark!$P52,"",
IF(Udfyldningsark!$T52&lt;Udfyldningsark!$Q52-10,IF(BX$17&lt;Udfyldningsark!$T52,"g",""),
IF(Udfyldningsark!$T52&lt;Udfyldningsark!$Q52,     IF(BX$17&lt;Udfyldningsark!$Q52-10,"g",     IF(BX$17&lt;Udfyldningsark!$T52,"gu",        "")),
IF(BX$17&lt;Udfyldningsark!$Q52, IF(BX$17&lt;Udfyldningsark!$Q52-10,"g","gu"),
IF(BX$17&lt;Udfyldningsark!$T52,"r",""
))))))))</f>
        <v/>
      </c>
      <c r="BY35" s="226" t="str">
        <f>IF(Udfyldningsark!$T52="","",
IF(BY$17=Udfyldningsark!$Q52,"s",
IF(BY$17=Udfyldningsark!$T52,"b",
IF(BY$17&lt;Udfyldningsark!$P52,"",
IF(Udfyldningsark!$T52&lt;Udfyldningsark!$Q52-10,IF(BY$17&lt;Udfyldningsark!$T52,"g",""),
IF(Udfyldningsark!$T52&lt;Udfyldningsark!$Q52,     IF(BY$17&lt;Udfyldningsark!$Q52-10,"g",     IF(BY$17&lt;Udfyldningsark!$T52,"gu",        "")),
IF(BY$17&lt;Udfyldningsark!$Q52, IF(BY$17&lt;Udfyldningsark!$Q52-10,"g","gu"),
IF(BY$17&lt;Udfyldningsark!$T52,"r",""
))))))))</f>
        <v/>
      </c>
      <c r="BZ35" s="226" t="str">
        <f>IF(Udfyldningsark!$T52="","",
IF(BZ$17=Udfyldningsark!$Q52,"s",
IF(BZ$17=Udfyldningsark!$T52,"b",
IF(BZ$17&lt;Udfyldningsark!$P52,"",
IF(Udfyldningsark!$T52&lt;Udfyldningsark!$Q52-10,IF(BZ$17&lt;Udfyldningsark!$T52,"g",""),
IF(Udfyldningsark!$T52&lt;Udfyldningsark!$Q52,     IF(BZ$17&lt;Udfyldningsark!$Q52-10,"g",     IF(BZ$17&lt;Udfyldningsark!$T52,"gu",        "")),
IF(BZ$17&lt;Udfyldningsark!$Q52, IF(BZ$17&lt;Udfyldningsark!$Q52-10,"g","gu"),
IF(BZ$17&lt;Udfyldningsark!$T52,"r",""
))))))))</f>
        <v/>
      </c>
      <c r="CA35" s="226" t="str">
        <f>IF(Udfyldningsark!$T52="","",
IF(CA$17=Udfyldningsark!$Q52,"s",
IF(CA$17=Udfyldningsark!$T52,"b",
IF(CA$17&lt;Udfyldningsark!$P52,"",
IF(Udfyldningsark!$T52&lt;Udfyldningsark!$Q52-10,IF(CA$17&lt;Udfyldningsark!$T52,"g",""),
IF(Udfyldningsark!$T52&lt;Udfyldningsark!$Q52,     IF(CA$17&lt;Udfyldningsark!$Q52-10,"g",     IF(CA$17&lt;Udfyldningsark!$T52,"gu",        "")),
IF(CA$17&lt;Udfyldningsark!$Q52, IF(CA$17&lt;Udfyldningsark!$Q52-10,"g","gu"),
IF(CA$17&lt;Udfyldningsark!$T52,"r",""
))))))))</f>
        <v/>
      </c>
      <c r="CB35" s="226" t="str">
        <f>IF(Udfyldningsark!$T52="","",
IF(CB$17=Udfyldningsark!$Q52,"s",
IF(CB$17=Udfyldningsark!$T52,"b",
IF(CB$17&lt;Udfyldningsark!$P52,"",
IF(Udfyldningsark!$T52&lt;Udfyldningsark!$Q52-10,IF(CB$17&lt;Udfyldningsark!$T52,"g",""),
IF(Udfyldningsark!$T52&lt;Udfyldningsark!$Q52,     IF(CB$17&lt;Udfyldningsark!$Q52-10,"g",     IF(CB$17&lt;Udfyldningsark!$T52,"gu",        "")),
IF(CB$17&lt;Udfyldningsark!$Q52, IF(CB$17&lt;Udfyldningsark!$Q52-10,"g","gu"),
IF(CB$17&lt;Udfyldningsark!$T52,"r",""
))))))))</f>
        <v/>
      </c>
      <c r="CC35" s="226" t="str">
        <f>IF(Udfyldningsark!$T52="","",
IF(CC$17=Udfyldningsark!$Q52,"s",
IF(CC$17=Udfyldningsark!$T52,"b",
IF(CC$17&lt;Udfyldningsark!$P52,"",
IF(Udfyldningsark!$T52&lt;Udfyldningsark!$Q52-10,IF(CC$17&lt;Udfyldningsark!$T52,"g",""),
IF(Udfyldningsark!$T52&lt;Udfyldningsark!$Q52,     IF(CC$17&lt;Udfyldningsark!$Q52-10,"g",     IF(CC$17&lt;Udfyldningsark!$T52,"gu",        "")),
IF(CC$17&lt;Udfyldningsark!$Q52, IF(CC$17&lt;Udfyldningsark!$Q52-10,"g","gu"),
IF(CC$17&lt;Udfyldningsark!$T52,"r",""
))))))))</f>
        <v/>
      </c>
      <c r="CD35" s="226" t="str">
        <f>IF(Udfyldningsark!$T52="","",
IF(CD$17=Udfyldningsark!$Q52,"s",
IF(CD$17=Udfyldningsark!$T52,"b",
IF(CD$17&lt;Udfyldningsark!$P52,"",
IF(Udfyldningsark!$T52&lt;Udfyldningsark!$Q52-10,IF(CD$17&lt;Udfyldningsark!$T52,"g",""),
IF(Udfyldningsark!$T52&lt;Udfyldningsark!$Q52,     IF(CD$17&lt;Udfyldningsark!$Q52-10,"g",     IF(CD$17&lt;Udfyldningsark!$T52,"gu",        "")),
IF(CD$17&lt;Udfyldningsark!$Q52, IF(CD$17&lt;Udfyldningsark!$Q52-10,"g","gu"),
IF(CD$17&lt;Udfyldningsark!$T52,"r",""
))))))))</f>
        <v/>
      </c>
      <c r="CE35" s="226" t="str">
        <f>IF(Udfyldningsark!$T52="","",
IF(CE$17=Udfyldningsark!$Q52,"s",
IF(CE$17=Udfyldningsark!$T52,"b",
IF(CE$17&lt;Udfyldningsark!$P52,"",
IF(Udfyldningsark!$T52&lt;Udfyldningsark!$Q52-10,IF(CE$17&lt;Udfyldningsark!$T52,"g",""),
IF(Udfyldningsark!$T52&lt;Udfyldningsark!$Q52,     IF(CE$17&lt;Udfyldningsark!$Q52-10,"g",     IF(CE$17&lt;Udfyldningsark!$T52,"gu",        "")),
IF(CE$17&lt;Udfyldningsark!$Q52, IF(CE$17&lt;Udfyldningsark!$Q52-10,"g","gu"),
IF(CE$17&lt;Udfyldningsark!$T52,"r",""
))))))))</f>
        <v/>
      </c>
      <c r="CF35" s="226" t="str">
        <f>IF(Udfyldningsark!$T52="","",
IF(CF$17=Udfyldningsark!$Q52,"s",
IF(CF$17=Udfyldningsark!$T52,"b",
IF(CF$17&lt;Udfyldningsark!$P52,"",
IF(Udfyldningsark!$T52&lt;Udfyldningsark!$Q52-10,IF(CF$17&lt;Udfyldningsark!$T52,"g",""),
IF(Udfyldningsark!$T52&lt;Udfyldningsark!$Q52,     IF(CF$17&lt;Udfyldningsark!$Q52-10,"g",     IF(CF$17&lt;Udfyldningsark!$T52,"gu",        "")),
IF(CF$17&lt;Udfyldningsark!$Q52, IF(CF$17&lt;Udfyldningsark!$Q52-10,"g","gu"),
IF(CF$17&lt;Udfyldningsark!$T52,"r",""
))))))))</f>
        <v/>
      </c>
      <c r="CG35" s="226" t="str">
        <f>IF(Udfyldningsark!$T52="","",
IF(CG$17=Udfyldningsark!$Q52,"s",
IF(CG$17=Udfyldningsark!$T52,"b",
IF(CG$17&lt;Udfyldningsark!$P52,"",
IF(Udfyldningsark!$T52&lt;Udfyldningsark!$Q52-10,IF(CG$17&lt;Udfyldningsark!$T52,"g",""),
IF(Udfyldningsark!$T52&lt;Udfyldningsark!$Q52,     IF(CG$17&lt;Udfyldningsark!$Q52-10,"g",     IF(CG$17&lt;Udfyldningsark!$T52,"gu",        "")),
IF(CG$17&lt;Udfyldningsark!$Q52, IF(CG$17&lt;Udfyldningsark!$Q52-10,"g","gu"),
IF(CG$17&lt;Udfyldningsark!$T52,"r",""
))))))))</f>
        <v/>
      </c>
      <c r="CH35" s="226" t="str">
        <f>IF(Udfyldningsark!$T52="","",
IF(CH$17=Udfyldningsark!$Q52,"s",
IF(CH$17=Udfyldningsark!$T52,"b",
IF(CH$17&lt;Udfyldningsark!$P52,"",
IF(Udfyldningsark!$T52&lt;Udfyldningsark!$Q52-10,IF(CH$17&lt;Udfyldningsark!$T52,"g",""),
IF(Udfyldningsark!$T52&lt;Udfyldningsark!$Q52,     IF(CH$17&lt;Udfyldningsark!$Q52-10,"g",     IF(CH$17&lt;Udfyldningsark!$T52,"gu",        "")),
IF(CH$17&lt;Udfyldningsark!$Q52, IF(CH$17&lt;Udfyldningsark!$Q52-10,"g","gu"),
IF(CH$17&lt;Udfyldningsark!$T52,"r",""
))))))))</f>
        <v/>
      </c>
      <c r="CI35" s="226" t="str">
        <f>IF(Udfyldningsark!$T52="","",
IF(CI$17=Udfyldningsark!$Q52,"s",
IF(CI$17=Udfyldningsark!$T52,"b",
IF(CI$17&lt;Udfyldningsark!$P52,"",
IF(Udfyldningsark!$T52&lt;Udfyldningsark!$Q52-10,IF(CI$17&lt;Udfyldningsark!$T52,"g",""),
IF(Udfyldningsark!$T52&lt;Udfyldningsark!$Q52,     IF(CI$17&lt;Udfyldningsark!$Q52-10,"g",     IF(CI$17&lt;Udfyldningsark!$T52,"gu",        "")),
IF(CI$17&lt;Udfyldningsark!$Q52, IF(CI$17&lt;Udfyldningsark!$Q52-10,"g","gu"),
IF(CI$17&lt;Udfyldningsark!$T52,"r",""
))))))))</f>
        <v/>
      </c>
      <c r="CJ35" s="226" t="str">
        <f>IF(Udfyldningsark!$T52="","",
IF(CJ$17=Udfyldningsark!$Q52,"s",
IF(CJ$17=Udfyldningsark!$T52,"b",
IF(CJ$17&lt;Udfyldningsark!$P52,"",
IF(Udfyldningsark!$T52&lt;Udfyldningsark!$Q52-10,IF(CJ$17&lt;Udfyldningsark!$T52,"g",""),
IF(Udfyldningsark!$T52&lt;Udfyldningsark!$Q52,     IF(CJ$17&lt;Udfyldningsark!$Q52-10,"g",     IF(CJ$17&lt;Udfyldningsark!$T52,"gu",        "")),
IF(CJ$17&lt;Udfyldningsark!$Q52, IF(CJ$17&lt;Udfyldningsark!$Q52-10,"g","gu"),
IF(CJ$17&lt;Udfyldningsark!$T52,"r",""
))))))))</f>
        <v/>
      </c>
      <c r="CK35" s="226" t="str">
        <f>IF(Udfyldningsark!$T52="","",
IF(CK$17=Udfyldningsark!$Q52,"s",
IF(CK$17=Udfyldningsark!$T52,"b",
IF(CK$17&lt;Udfyldningsark!$P52,"",
IF(Udfyldningsark!$T52&lt;Udfyldningsark!$Q52-10,IF(CK$17&lt;Udfyldningsark!$T52,"g",""),
IF(Udfyldningsark!$T52&lt;Udfyldningsark!$Q52,     IF(CK$17&lt;Udfyldningsark!$Q52-10,"g",     IF(CK$17&lt;Udfyldningsark!$T52,"gu",        "")),
IF(CK$17&lt;Udfyldningsark!$Q52, IF(CK$17&lt;Udfyldningsark!$Q52-10,"g","gu"),
IF(CK$17&lt;Udfyldningsark!$T52,"r",""
))))))))</f>
        <v/>
      </c>
      <c r="CL35" s="226" t="str">
        <f>IF(Udfyldningsark!$T52="","",
IF(CL$17=Udfyldningsark!$Q52,"s",
IF(CL$17=Udfyldningsark!$T52,"b",
IF(CL$17&lt;Udfyldningsark!$P52,"",
IF(Udfyldningsark!$T52&lt;Udfyldningsark!$Q52-10,IF(CL$17&lt;Udfyldningsark!$T52,"g",""),
IF(Udfyldningsark!$T52&lt;Udfyldningsark!$Q52,     IF(CL$17&lt;Udfyldningsark!$Q52-10,"g",     IF(CL$17&lt;Udfyldningsark!$T52,"gu",        "")),
IF(CL$17&lt;Udfyldningsark!$Q52, IF(CL$17&lt;Udfyldningsark!$Q52-10,"g","gu"),
IF(CL$17&lt;Udfyldningsark!$T52,"r",""
))))))))</f>
        <v/>
      </c>
      <c r="CM35" s="226" t="str">
        <f>IF(Udfyldningsark!$T52="","",
IF(CM$17=Udfyldningsark!$Q52,"s",
IF(CM$17=Udfyldningsark!$T52,"b",
IF(CM$17&lt;Udfyldningsark!$P52,"",
IF(Udfyldningsark!$T52&lt;Udfyldningsark!$Q52-10,IF(CM$17&lt;Udfyldningsark!$T52,"g",""),
IF(Udfyldningsark!$T52&lt;Udfyldningsark!$Q52,     IF(CM$17&lt;Udfyldningsark!$Q52-10,"g",     IF(CM$17&lt;Udfyldningsark!$T52,"gu",        "")),
IF(CM$17&lt;Udfyldningsark!$Q52, IF(CM$17&lt;Udfyldningsark!$Q52-10,"g","gu"),
IF(CM$17&lt;Udfyldningsark!$T52,"r",""
))))))))</f>
        <v/>
      </c>
      <c r="CN35" s="226" t="str">
        <f>IF(Udfyldningsark!$T52="","",
IF(CN$17=Udfyldningsark!$Q52,"s",
IF(CN$17=Udfyldningsark!$T52,"b",
IF(CN$17&lt;Udfyldningsark!$P52,"",
IF(Udfyldningsark!$T52&lt;Udfyldningsark!$Q52-10,IF(CN$17&lt;Udfyldningsark!$T52,"g",""),
IF(Udfyldningsark!$T52&lt;Udfyldningsark!$Q52,     IF(CN$17&lt;Udfyldningsark!$Q52-10,"g",     IF(CN$17&lt;Udfyldningsark!$T52,"gu",        "")),
IF(CN$17&lt;Udfyldningsark!$Q52, IF(CN$17&lt;Udfyldningsark!$Q52-10,"g","gu"),
IF(CN$17&lt;Udfyldningsark!$T52,"r",""
))))))))</f>
        <v/>
      </c>
      <c r="CO35" s="226" t="str">
        <f>IF(Udfyldningsark!$T52="","",
IF(CO$17=Udfyldningsark!$Q52,"s",
IF(CO$17=Udfyldningsark!$T52,"b",
IF(CO$17&lt;Udfyldningsark!$P52,"",
IF(Udfyldningsark!$T52&lt;Udfyldningsark!$Q52-10,IF(CO$17&lt;Udfyldningsark!$T52,"g",""),
IF(Udfyldningsark!$T52&lt;Udfyldningsark!$Q52,     IF(CO$17&lt;Udfyldningsark!$Q52-10,"g",     IF(CO$17&lt;Udfyldningsark!$T52,"gu",        "")),
IF(CO$17&lt;Udfyldningsark!$Q52, IF(CO$17&lt;Udfyldningsark!$Q52-10,"g","gu"),
IF(CO$17&lt;Udfyldningsark!$T52,"r",""
))))))))</f>
        <v/>
      </c>
      <c r="CP35" s="226" t="str">
        <f>IF(Udfyldningsark!$T52="","",
IF(CP$17=Udfyldningsark!$Q52,"s",
IF(CP$17=Udfyldningsark!$T52,"b",
IF(CP$17&lt;Udfyldningsark!$P52,"",
IF(Udfyldningsark!$T52&lt;Udfyldningsark!$Q52-10,IF(CP$17&lt;Udfyldningsark!$T52,"g",""),
IF(Udfyldningsark!$T52&lt;Udfyldningsark!$Q52,     IF(CP$17&lt;Udfyldningsark!$Q52-10,"g",     IF(CP$17&lt;Udfyldningsark!$T52,"gu",        "")),
IF(CP$17&lt;Udfyldningsark!$Q52, IF(CP$17&lt;Udfyldningsark!$Q52-10,"g","gu"),
IF(CP$17&lt;Udfyldningsark!$T52,"r",""
))))))))</f>
        <v/>
      </c>
      <c r="CQ35" s="226" t="str">
        <f>IF(Udfyldningsark!$T52="","",
IF(CQ$17=Udfyldningsark!$Q52,"s",
IF(CQ$17=Udfyldningsark!$T52,"b",
IF(CQ$17&lt;Udfyldningsark!$P52,"",
IF(Udfyldningsark!$T52&lt;Udfyldningsark!$Q52-10,IF(CQ$17&lt;Udfyldningsark!$T52,"g",""),
IF(Udfyldningsark!$T52&lt;Udfyldningsark!$Q52,     IF(CQ$17&lt;Udfyldningsark!$Q52-10,"g",     IF(CQ$17&lt;Udfyldningsark!$T52,"gu",        "")),
IF(CQ$17&lt;Udfyldningsark!$Q52, IF(CQ$17&lt;Udfyldningsark!$Q52-10,"g","gu"),
IF(CQ$17&lt;Udfyldningsark!$T52,"r",""
))))))))</f>
        <v/>
      </c>
      <c r="CR35" s="226" t="str">
        <f>IF(Udfyldningsark!$T52="","",
IF(CR$17=Udfyldningsark!$Q52,"s",
IF(CR$17=Udfyldningsark!$T52,"b",
IF(CR$17&lt;Udfyldningsark!$P52,"",
IF(Udfyldningsark!$T52&lt;Udfyldningsark!$Q52-10,IF(CR$17&lt;Udfyldningsark!$T52,"g",""),
IF(Udfyldningsark!$T52&lt;Udfyldningsark!$Q52,     IF(CR$17&lt;Udfyldningsark!$Q52-10,"g",     IF(CR$17&lt;Udfyldningsark!$T52,"gu",        "")),
IF(CR$17&lt;Udfyldningsark!$Q52, IF(CR$17&lt;Udfyldningsark!$Q52-10,"g","gu"),
IF(CR$17&lt;Udfyldningsark!$T52,"r",""
))))))))</f>
        <v/>
      </c>
      <c r="CS35" s="226" t="str">
        <f>IF(Udfyldningsark!$T52="","",
IF(CS$17=Udfyldningsark!$Q52,"s",
IF(CS$17=Udfyldningsark!$T52,"b",
IF(CS$17&lt;Udfyldningsark!$P52,"",
IF(Udfyldningsark!$T52&lt;Udfyldningsark!$Q52-10,IF(CS$17&lt;Udfyldningsark!$T52,"g",""),
IF(Udfyldningsark!$T52&lt;Udfyldningsark!$Q52,     IF(CS$17&lt;Udfyldningsark!$Q52-10,"g",     IF(CS$17&lt;Udfyldningsark!$T52,"gu",        "")),
IF(CS$17&lt;Udfyldningsark!$Q52, IF(CS$17&lt;Udfyldningsark!$Q52-10,"g","gu"),
IF(CS$17&lt;Udfyldningsark!$T52,"r",""
))))))))</f>
        <v/>
      </c>
      <c r="CT35" s="226" t="str">
        <f>IF(Udfyldningsark!$T52="","",
IF(CT$17=Udfyldningsark!$Q52,"s",
IF(CT$17=Udfyldningsark!$T52,"b",
IF(CT$17&lt;Udfyldningsark!$P52,"",
IF(Udfyldningsark!$T52&lt;Udfyldningsark!$Q52-10,IF(CT$17&lt;Udfyldningsark!$T52,"g",""),
IF(Udfyldningsark!$T52&lt;Udfyldningsark!$Q52,     IF(CT$17&lt;Udfyldningsark!$Q52-10,"g",     IF(CT$17&lt;Udfyldningsark!$T52,"gu",        "")),
IF(CT$17&lt;Udfyldningsark!$Q52, IF(CT$17&lt;Udfyldningsark!$Q52-10,"g","gu"),
IF(CT$17&lt;Udfyldningsark!$T52,"r",""
))))))))</f>
        <v/>
      </c>
      <c r="CU35" s="226" t="str">
        <f>IF(Udfyldningsark!$T52="","",
IF(CU$17=Udfyldningsark!$Q52,"s",
IF(CU$17=Udfyldningsark!$T52,"b",
IF(CU$17&lt;Udfyldningsark!$P52,"",
IF(Udfyldningsark!$T52&lt;Udfyldningsark!$Q52-10,IF(CU$17&lt;Udfyldningsark!$T52,"g",""),
IF(Udfyldningsark!$T52&lt;Udfyldningsark!$Q52,     IF(CU$17&lt;Udfyldningsark!$Q52-10,"g",     IF(CU$17&lt;Udfyldningsark!$T52,"gu",        "")),
IF(CU$17&lt;Udfyldningsark!$Q52, IF(CU$17&lt;Udfyldningsark!$Q52-10,"g","gu"),
IF(CU$17&lt;Udfyldningsark!$T52,"r",""
))))))))</f>
        <v/>
      </c>
      <c r="CV35" s="226" t="str">
        <f>IF(Udfyldningsark!$T52="","",
IF(CV$17=Udfyldningsark!$Q52,"s",
IF(CV$17=Udfyldningsark!$T52,"b",
IF(CV$17&lt;Udfyldningsark!$P52,"",
IF(Udfyldningsark!$T52&lt;Udfyldningsark!$Q52-10,IF(CV$17&lt;Udfyldningsark!$T52,"g",""),
IF(Udfyldningsark!$T52&lt;Udfyldningsark!$Q52,     IF(CV$17&lt;Udfyldningsark!$Q52-10,"g",     IF(CV$17&lt;Udfyldningsark!$T52,"gu",        "")),
IF(CV$17&lt;Udfyldningsark!$Q52, IF(CV$17&lt;Udfyldningsark!$Q52-10,"g","gu"),
IF(CV$17&lt;Udfyldningsark!$T52,"r",""
))))))))</f>
        <v/>
      </c>
      <c r="CW35" s="226" t="str">
        <f>IF(Udfyldningsark!$T52="","",
IF(CW$17=Udfyldningsark!$Q52,"s",
IF(CW$17=Udfyldningsark!$T52,"b",
IF(CW$17&lt;Udfyldningsark!$P52,"",
IF(Udfyldningsark!$T52&lt;Udfyldningsark!$Q52-10,IF(CW$17&lt;Udfyldningsark!$T52,"g",""),
IF(Udfyldningsark!$T52&lt;Udfyldningsark!$Q52,     IF(CW$17&lt;Udfyldningsark!$Q52-10,"g",     IF(CW$17&lt;Udfyldningsark!$T52,"gu",        "")),
IF(CW$17&lt;Udfyldningsark!$Q52, IF(CW$17&lt;Udfyldningsark!$Q52-10,"g","gu"),
IF(CW$17&lt;Udfyldningsark!$T52,"r",""
))))))))</f>
        <v/>
      </c>
      <c r="CX35" s="226" t="str">
        <f>IF(Udfyldningsark!$T52="","",
IF(CX$17=Udfyldningsark!$Q52,"s",
IF(CX$17=Udfyldningsark!$T52,"b",
IF(CX$17&lt;Udfyldningsark!$P52,"",
IF(Udfyldningsark!$T52&lt;Udfyldningsark!$Q52-10,IF(CX$17&lt;Udfyldningsark!$T52,"g",""),
IF(Udfyldningsark!$T52&lt;Udfyldningsark!$Q52,     IF(CX$17&lt;Udfyldningsark!$Q52-10,"g",     IF(CX$17&lt;Udfyldningsark!$T52,"gu",        "")),
IF(CX$17&lt;Udfyldningsark!$Q52, IF(CX$17&lt;Udfyldningsark!$Q52-10,"g","gu"),
IF(CX$17&lt;Udfyldningsark!$T52,"r",""
))))))))</f>
        <v/>
      </c>
      <c r="CY35" s="226" t="str">
        <f>IF(Udfyldningsark!$T52="","",
IF(CY$17=Udfyldningsark!$Q52,"s",
IF(CY$17=Udfyldningsark!$T52,"b",
IF(CY$17&lt;Udfyldningsark!$P52,"",
IF(Udfyldningsark!$T52&lt;Udfyldningsark!$Q52-10,IF(CY$17&lt;Udfyldningsark!$T52,"g",""),
IF(Udfyldningsark!$T52&lt;Udfyldningsark!$Q52,     IF(CY$17&lt;Udfyldningsark!$Q52-10,"g",     IF(CY$17&lt;Udfyldningsark!$T52,"gu",        "")),
IF(CY$17&lt;Udfyldningsark!$Q52, IF(CY$17&lt;Udfyldningsark!$Q52-10,"g","gu"),
IF(CY$17&lt;Udfyldningsark!$T52,"r",""
))))))))</f>
        <v/>
      </c>
      <c r="CZ35" s="226" t="str">
        <f>IF(Udfyldningsark!$T52="","",
IF(CZ$17=Udfyldningsark!$Q52,"s",
IF(CZ$17=Udfyldningsark!$T52,"b",
IF(CZ$17&lt;Udfyldningsark!$P52,"",
IF(Udfyldningsark!$T52&lt;Udfyldningsark!$Q52-10,IF(CZ$17&lt;Udfyldningsark!$T52,"g",""),
IF(Udfyldningsark!$T52&lt;Udfyldningsark!$Q52,     IF(CZ$17&lt;Udfyldningsark!$Q52-10,"g",     IF(CZ$17&lt;Udfyldningsark!$T52,"gu",        "")),
IF(CZ$17&lt;Udfyldningsark!$Q52, IF(CZ$17&lt;Udfyldningsark!$Q52-10,"g","gu"),
IF(CZ$17&lt;Udfyldningsark!$T52,"r",""
))))))))</f>
        <v/>
      </c>
      <c r="DA35" s="226" t="str">
        <f>IF(Udfyldningsark!$T52="","",
IF(DA$17=Udfyldningsark!$Q52,"s",
IF(DA$17=Udfyldningsark!$T52,"b",
IF(DA$17&lt;Udfyldningsark!$P52,"",
IF(Udfyldningsark!$T52&lt;Udfyldningsark!$Q52-10,IF(DA$17&lt;Udfyldningsark!$T52,"g",""),
IF(Udfyldningsark!$T52&lt;Udfyldningsark!$Q52,     IF(DA$17&lt;Udfyldningsark!$Q52-10,"g",     IF(DA$17&lt;Udfyldningsark!$T52,"gu",        "")),
IF(DA$17&lt;Udfyldningsark!$Q52, IF(DA$17&lt;Udfyldningsark!$Q52-10,"g","gu"),
IF(DA$17&lt;Udfyldningsark!$T52,"r",""
))))))))</f>
        <v/>
      </c>
      <c r="DB35" s="226" t="str">
        <f>IF(Udfyldningsark!$T52="","",
IF(DB$17=Udfyldningsark!$Q52,"s",
IF(DB$17=Udfyldningsark!$T52,"b",
IF(DB$17&lt;Udfyldningsark!$P52,"",
IF(Udfyldningsark!$T52&lt;Udfyldningsark!$Q52-10,IF(DB$17&lt;Udfyldningsark!$T52,"g",""),
IF(Udfyldningsark!$T52&lt;Udfyldningsark!$Q52,     IF(DB$17&lt;Udfyldningsark!$Q52-10,"g",     IF(DB$17&lt;Udfyldningsark!$T52,"gu",        "")),
IF(DB$17&lt;Udfyldningsark!$Q52, IF(DB$17&lt;Udfyldningsark!$Q52-10,"g","gu"),
IF(DB$17&lt;Udfyldningsark!$T52,"r",""
))))))))</f>
        <v/>
      </c>
      <c r="DC35" s="226" t="str">
        <f>IF(Udfyldningsark!$T52="","",
IF(DC$17=Udfyldningsark!$Q52,"s",
IF(DC$17=Udfyldningsark!$T52,"b",
IF(DC$17&lt;Udfyldningsark!$P52,"",
IF(Udfyldningsark!$T52&lt;Udfyldningsark!$Q52-10,IF(DC$17&lt;Udfyldningsark!$T52,"g",""),
IF(Udfyldningsark!$T52&lt;Udfyldningsark!$Q52,     IF(DC$17&lt;Udfyldningsark!$Q52-10,"g",     IF(DC$17&lt;Udfyldningsark!$T52,"gu",        "")),
IF(DC$17&lt;Udfyldningsark!$Q52, IF(DC$17&lt;Udfyldningsark!$Q52-10,"g","gu"),
IF(DC$17&lt;Udfyldningsark!$T52,"r",""
))))))))</f>
        <v/>
      </c>
      <c r="DD35" s="226" t="str">
        <f>IF(Udfyldningsark!$T52="","",
IF(DD$17=Udfyldningsark!$Q52,"s",
IF(DD$17=Udfyldningsark!$T52,"b",
IF(DD$17&lt;Udfyldningsark!$P52,"",
IF(Udfyldningsark!$T52&lt;Udfyldningsark!$Q52-10,IF(DD$17&lt;Udfyldningsark!$T52,"g",""),
IF(Udfyldningsark!$T52&lt;Udfyldningsark!$Q52,     IF(DD$17&lt;Udfyldningsark!$Q52-10,"g",     IF(DD$17&lt;Udfyldningsark!$T52,"gu",        "")),
IF(DD$17&lt;Udfyldningsark!$Q52, IF(DD$17&lt;Udfyldningsark!$Q52-10,"g","gu"),
IF(DD$17&lt;Udfyldningsark!$T52,"r",""
))))))))</f>
        <v/>
      </c>
      <c r="DE35" s="226" t="str">
        <f>IF(Udfyldningsark!$T52="","",
IF(DE$17=Udfyldningsark!$Q52,"s",
IF(DE$17=Udfyldningsark!$T52,"b",
IF(DE$17&lt;Udfyldningsark!$P52,"",
IF(Udfyldningsark!$T52&lt;Udfyldningsark!$Q52-10,IF(DE$17&lt;Udfyldningsark!$T52,"g",""),
IF(Udfyldningsark!$T52&lt;Udfyldningsark!$Q52,     IF(DE$17&lt;Udfyldningsark!$Q52-10,"g",     IF(DE$17&lt;Udfyldningsark!$T52,"gu",        "")),
IF(DE$17&lt;Udfyldningsark!$Q52, IF(DE$17&lt;Udfyldningsark!$Q52-10,"g","gu"),
IF(DE$17&lt;Udfyldningsark!$T52,"r",""
))))))))</f>
        <v/>
      </c>
      <c r="DF35" s="226" t="str">
        <f>IF(Udfyldningsark!$T52="","",
IF(DF$17=Udfyldningsark!$Q52,"s",
IF(DF$17=Udfyldningsark!$T52,"b",
IF(DF$17&lt;Udfyldningsark!$P52,"",
IF(Udfyldningsark!$T52&lt;Udfyldningsark!$Q52-10,IF(DF$17&lt;Udfyldningsark!$T52,"g",""),
IF(Udfyldningsark!$T52&lt;Udfyldningsark!$Q52,     IF(DF$17&lt;Udfyldningsark!$Q52-10,"g",     IF(DF$17&lt;Udfyldningsark!$T52,"gu",        "")),
IF(DF$17&lt;Udfyldningsark!$Q52, IF(DF$17&lt;Udfyldningsark!$Q52-10,"g","gu"),
IF(DF$17&lt;Udfyldningsark!$T52,"r",""
))))))))</f>
        <v/>
      </c>
      <c r="DG35" s="226" t="str">
        <f>IF(Udfyldningsark!$T52="","",
IF(DG$17=Udfyldningsark!$Q52,"s",
IF(DG$17=Udfyldningsark!$T52,"b",
IF(DG$17&lt;Udfyldningsark!$P52,"",
IF(Udfyldningsark!$T52&lt;Udfyldningsark!$Q52-10,IF(DG$17&lt;Udfyldningsark!$T52,"g",""),
IF(Udfyldningsark!$T52&lt;Udfyldningsark!$Q52,     IF(DG$17&lt;Udfyldningsark!$Q52-10,"g",     IF(DG$17&lt;Udfyldningsark!$T52,"gu",        "")),
IF(DG$17&lt;Udfyldningsark!$Q52, IF(DG$17&lt;Udfyldningsark!$Q52-10,"g","gu"),
IF(DG$17&lt;Udfyldningsark!$T52,"r",""
))))))))</f>
        <v/>
      </c>
      <c r="DH35" s="226" t="str">
        <f>IF(Udfyldningsark!$T52="","",
IF(DH$17=Udfyldningsark!$Q52,"s",
IF(DH$17=Udfyldningsark!$T52,"b",
IF(DH$17&lt;Udfyldningsark!$P52,"",
IF(Udfyldningsark!$T52&lt;Udfyldningsark!$Q52-10,IF(DH$17&lt;Udfyldningsark!$T52,"g",""),
IF(Udfyldningsark!$T52&lt;Udfyldningsark!$Q52,     IF(DH$17&lt;Udfyldningsark!$Q52-10,"g",     IF(DH$17&lt;Udfyldningsark!$T52,"gu",        "")),
IF(DH$17&lt;Udfyldningsark!$Q52, IF(DH$17&lt;Udfyldningsark!$Q52-10,"g","gu"),
IF(DH$17&lt;Udfyldningsark!$T52,"r",""
))))))))</f>
        <v/>
      </c>
      <c r="DI35" s="226" t="str">
        <f>IF(Udfyldningsark!$T52="","",
IF(DI$17=Udfyldningsark!$Q52,"s",
IF(DI$17=Udfyldningsark!$T52,"b",
IF(DI$17&lt;Udfyldningsark!$P52,"",
IF(Udfyldningsark!$T52&lt;Udfyldningsark!$Q52-10,IF(DI$17&lt;Udfyldningsark!$T52,"g",""),
IF(Udfyldningsark!$T52&lt;Udfyldningsark!$Q52,     IF(DI$17&lt;Udfyldningsark!$Q52-10,"g",     IF(DI$17&lt;Udfyldningsark!$T52,"gu",        "")),
IF(DI$17&lt;Udfyldningsark!$Q52, IF(DI$17&lt;Udfyldningsark!$Q52-10,"g","gu"),
IF(DI$17&lt;Udfyldningsark!$T52,"r",""
))))))))</f>
        <v/>
      </c>
      <c r="DJ35" s="226" t="str">
        <f>IF(Udfyldningsark!$T52="","",
IF(DJ$17=Udfyldningsark!$Q52,"s",
IF(DJ$17=Udfyldningsark!$T52,"b",
IF(DJ$17&lt;Udfyldningsark!$P52,"",
IF(Udfyldningsark!$T52&lt;Udfyldningsark!$Q52-10,IF(DJ$17&lt;Udfyldningsark!$T52,"g",""),
IF(Udfyldningsark!$T52&lt;Udfyldningsark!$Q52,     IF(DJ$17&lt;Udfyldningsark!$Q52-10,"g",     IF(DJ$17&lt;Udfyldningsark!$T52,"gu",        "")),
IF(DJ$17&lt;Udfyldningsark!$Q52, IF(DJ$17&lt;Udfyldningsark!$Q52-10,"g","gu"),
IF(DJ$17&lt;Udfyldningsark!$T52,"r",""
))))))))</f>
        <v/>
      </c>
      <c r="DK35" s="226" t="str">
        <f>IF(Udfyldningsark!$T52="","",
IF(DK$17=Udfyldningsark!$Q52,"s",
IF(DK$17=Udfyldningsark!$T52,"b",
IF(DK$17&lt;Udfyldningsark!$P52,"",
IF(Udfyldningsark!$T52&lt;Udfyldningsark!$Q52-10,IF(DK$17&lt;Udfyldningsark!$T52,"g",""),
IF(Udfyldningsark!$T52&lt;Udfyldningsark!$Q52,     IF(DK$17&lt;Udfyldningsark!$Q52-10,"g",     IF(DK$17&lt;Udfyldningsark!$T52,"gu",        "")),
IF(DK$17&lt;Udfyldningsark!$Q52, IF(DK$17&lt;Udfyldningsark!$Q52-10,"g","gu"),
IF(DK$17&lt;Udfyldningsark!$T52,"r",""
))))))))</f>
        <v/>
      </c>
      <c r="DL35" s="13"/>
      <c r="DM35" s="13"/>
    </row>
    <row r="36" spans="1:117" s="2" customFormat="1" ht="8.4499999999999993" customHeight="1" x14ac:dyDescent="0.2">
      <c r="A36" s="29"/>
      <c r="B36" s="56" t="str">
        <f>IF(Udfyldningsark!C53=1,Udfyldningsark!E53,"")</f>
        <v/>
      </c>
      <c r="C36" s="405" t="str">
        <f>IF(Udfyldningsark!I53="","",IF(Udfyldningsark!I53&gt;=1,Udfyldningsark!I53))</f>
        <v/>
      </c>
      <c r="D36" s="406"/>
      <c r="E36" s="407"/>
      <c r="F36" s="48"/>
      <c r="G36" s="276" t="str">
        <f>IF(Udfyldningsark!L53="","",IF(Udfyldningsark!L53&gt;=1,Udfyldningsark!L53))</f>
        <v/>
      </c>
      <c r="H36" s="48"/>
      <c r="I36" s="87" t="str">
        <f>IF(Udfyldningsark!P53="","",IF(Udfyldningsark!P53&gt;=1,Udfyldningsark!P53))</f>
        <v/>
      </c>
      <c r="J36" s="49"/>
      <c r="K36" s="88" t="str">
        <f>IF(Udfyldningsark!G53="","",IF(Udfyldningsark!G53=Data!$T$7,Data!$U$7,IF(Udfyldningsark!G53=Data!$T$8,Data!$U$8,IF(Udfyldningsark!G53=Data!$T$9,Data!$U$9,IF(Udfyldningsark!G53=Data!$T$10,Data!$U$10,IF(Udfyldningsark!G53=Data!$T$11,Data!$U$11,IF(Udfyldningsark!G53=Data!$T$12,Data!$U$12,IF(Udfyldningsark!G53=Data!$T$13,Data!$U$13,IF(Udfyldningsark!G53=Data!$T$14,Data!$U$14,IF(Udfyldningsark!G53=Data!$T$15,Data!$U$15,IF(Udfyldningsark!G53=Data!$T$16,Data!$U$16,IF(Udfyldningsark!G53=Data!$T$17,Data!$U$17,IF(Udfyldningsark!G53=Data!$T$18,Data!$U$18,IF(Udfyldningsark!G53=Data!$T$19,Data!$U$19,IF(Udfyldningsark!G53=Data!$T$20,Data!$U$20,IF(Udfyldningsark!G53=Data!$T$21,Data!$U$21,IF(Udfyldningsark!G53=Data!$T$22,Data!$U$22,IF(Udfyldningsark!G53=Data!$T$23,Data!$U$23,IF(Udfyldningsark!G53=Data!$T$24,Data!$U$24,IF(Udfyldningsark!G53=Data!$T$25,Data!$U$25,IF(Udfyldningsark!G53=Data!$T$26,Data!$U$26,IF(Udfyldningsark!G53=Data!$T$27,Data!$U$27))))))))))))))))))))))</f>
        <v/>
      </c>
      <c r="L36" s="49"/>
      <c r="M36" s="89" t="str">
        <f>IF(Udfyldningsark!G53="","",IF(Udfyldningsark!G53=Data!$T$7,Data!$V$7,IF(Udfyldningsark!G53=Data!$T$8,Data!$V$8,IF(Udfyldningsark!G53=Data!$T$9,Data!$V$9,IF(Udfyldningsark!G53=Data!$T$10,Data!$V$10,IF(Udfyldningsark!G53=Data!$T$11,Data!$V$11,IF(Udfyldningsark!G53=Data!$T$12,Data!$V$12,IF(Udfyldningsark!G53=Data!$T$13,Data!$V$13,IF(Udfyldningsark!G53=Data!$T$14,Data!$V$14,IF(Udfyldningsark!G53=Data!$T$15,Data!$V$15,IF(Udfyldningsark!G53=Data!$T$16,Data!$V$16,IF(Udfyldningsark!G53=Data!$T$17,Data!$V$17,IF(Udfyldningsark!G53=Data!$T$18,Data!$V$18,IF(Udfyldningsark!G53=Data!$T$19,Data!$V$19,IF(Udfyldningsark!G53=Data!$T$20,Data!$V$20,IF(Udfyldningsark!G53=Data!$T$21,Data!$V$21,IF(Udfyldningsark!G53=Data!$T$22,Data!$V$22,IF(Udfyldningsark!G53=Data!$T$23,Data!$V$23,IF(Udfyldningsark!G53=Data!$T$24,Data!$V$24,IF(Udfyldningsark!G53=Data!$T$25,Data!$V$25,IF(Udfyldningsark!G53=Data!$T$26,Data!$V$26,IF(Udfyldningsark!G53=Data!$T$27,Data!$V$27,))))))))))))))))))))))</f>
        <v/>
      </c>
      <c r="N36" s="20"/>
      <c r="O36" s="226" t="str">
        <f>IF(Udfyldningsark!$T53="","",
IF(O$17=Udfyldningsark!$Q53,"s",
IF(O$17=Udfyldningsark!$T53,"b",
IF(O$17&lt;Udfyldningsark!$P53,"",
IF(Udfyldningsark!$T53&lt;Udfyldningsark!$Q53-10,IF(O$17&lt;Udfyldningsark!$T53,"g",""),
IF(Udfyldningsark!$T53&lt;Udfyldningsark!$Q53,     IF(O$17&lt;Udfyldningsark!$Q53-10,"g",     IF(O$17&lt;Udfyldningsark!$T53,"gu",        "")),
IF(O$17&lt;Udfyldningsark!$Q53, IF(O$17&lt;Udfyldningsark!$Q53-10,"g","gu"),
IF(O$17&lt;Udfyldningsark!$T53,"r",""
))))))))</f>
        <v/>
      </c>
      <c r="P36" s="226" t="str">
        <f>IF(Udfyldningsark!$T53="","",
IF(P$17=Udfyldningsark!$Q53,"s",
IF(P$17=Udfyldningsark!$T53,"b",
IF(P$17&lt;Udfyldningsark!$P53,"",
IF(Udfyldningsark!$T53&lt;Udfyldningsark!$Q53-10,IF(P$17&lt;Udfyldningsark!$T53,"g",""),
IF(Udfyldningsark!$T53&lt;Udfyldningsark!$Q53,     IF(P$17&lt;Udfyldningsark!$Q53-10,"g",     IF(P$17&lt;Udfyldningsark!$T53,"gu",        "")),
IF(P$17&lt;Udfyldningsark!$Q53, IF(P$17&lt;Udfyldningsark!$Q53-10,"g","gu"),
IF(P$17&lt;Udfyldningsark!$T53,"r",""
))))))))</f>
        <v/>
      </c>
      <c r="Q36" s="226" t="str">
        <f>IF(Udfyldningsark!$T53="","",
IF(Q$17=Udfyldningsark!$Q53,"s",
IF(Q$17=Udfyldningsark!$T53,"b",
IF(Q$17&lt;Udfyldningsark!$P53,"",
IF(Udfyldningsark!$T53&lt;Udfyldningsark!$Q53-10,IF(Q$17&lt;Udfyldningsark!$T53,"g",""),
IF(Udfyldningsark!$T53&lt;Udfyldningsark!$Q53,     IF(Q$17&lt;Udfyldningsark!$Q53-10,"g",     IF(Q$17&lt;Udfyldningsark!$T53,"gu",        "")),
IF(Q$17&lt;Udfyldningsark!$Q53, IF(Q$17&lt;Udfyldningsark!$Q53-10,"g","gu"),
IF(Q$17&lt;Udfyldningsark!$T53,"r",""
))))))))</f>
        <v/>
      </c>
      <c r="R36" s="226" t="str">
        <f>IF(Udfyldningsark!$T53="","",
IF(R$17=Udfyldningsark!$Q53,"s",
IF(R$17=Udfyldningsark!$T53,"b",
IF(R$17&lt;Udfyldningsark!$P53,"",
IF(Udfyldningsark!$T53&lt;Udfyldningsark!$Q53-10,IF(R$17&lt;Udfyldningsark!$T53,"g",""),
IF(Udfyldningsark!$T53&lt;Udfyldningsark!$Q53,     IF(R$17&lt;Udfyldningsark!$Q53-10,"g",     IF(R$17&lt;Udfyldningsark!$T53,"gu",        "")),
IF(R$17&lt;Udfyldningsark!$Q53, IF(R$17&lt;Udfyldningsark!$Q53-10,"g","gu"),
IF(R$17&lt;Udfyldningsark!$T53,"r",""
))))))))</f>
        <v/>
      </c>
      <c r="S36" s="226" t="str">
        <f>IF(Udfyldningsark!$T53="","",
IF(S$17=Udfyldningsark!$Q53,"s",
IF(S$17=Udfyldningsark!$T53,"b",
IF(S$17&lt;Udfyldningsark!$P53,"",
IF(Udfyldningsark!$T53&lt;Udfyldningsark!$Q53-10,IF(S$17&lt;Udfyldningsark!$T53,"g",""),
IF(Udfyldningsark!$T53&lt;Udfyldningsark!$Q53,     IF(S$17&lt;Udfyldningsark!$Q53-10,"g",     IF(S$17&lt;Udfyldningsark!$T53,"gu",        "")),
IF(S$17&lt;Udfyldningsark!$Q53, IF(S$17&lt;Udfyldningsark!$Q53-10,"g","gu"),
IF(S$17&lt;Udfyldningsark!$T53,"r",""
))))))))</f>
        <v/>
      </c>
      <c r="T36" s="226" t="str">
        <f>IF(Udfyldningsark!$T53="","",
IF(T$17=Udfyldningsark!$Q53,"s",
IF(T$17=Udfyldningsark!$T53,"b",
IF(T$17&lt;Udfyldningsark!$P53,"",
IF(Udfyldningsark!$T53&lt;Udfyldningsark!$Q53-10,IF(T$17&lt;Udfyldningsark!$T53,"g",""),
IF(Udfyldningsark!$T53&lt;Udfyldningsark!$Q53,     IF(T$17&lt;Udfyldningsark!$Q53-10,"g",     IF(T$17&lt;Udfyldningsark!$T53,"gu",        "")),
IF(T$17&lt;Udfyldningsark!$Q53, IF(T$17&lt;Udfyldningsark!$Q53-10,"g","gu"),
IF(T$17&lt;Udfyldningsark!$T53,"r",""
))))))))</f>
        <v/>
      </c>
      <c r="U36" s="226" t="str">
        <f>IF(Udfyldningsark!$T53="","",
IF(U$17=Udfyldningsark!$Q53,"s",
IF(U$17=Udfyldningsark!$T53,"b",
IF(U$17&lt;Udfyldningsark!$P53,"",
IF(Udfyldningsark!$T53&lt;Udfyldningsark!$Q53-10,IF(U$17&lt;Udfyldningsark!$T53,"g",""),
IF(Udfyldningsark!$T53&lt;Udfyldningsark!$Q53,     IF(U$17&lt;Udfyldningsark!$Q53-10,"g",     IF(U$17&lt;Udfyldningsark!$T53,"gu",        "")),
IF(U$17&lt;Udfyldningsark!$Q53, IF(U$17&lt;Udfyldningsark!$Q53-10,"g","gu"),
IF(U$17&lt;Udfyldningsark!$T53,"r",""
))))))))</f>
        <v/>
      </c>
      <c r="V36" s="226" t="str">
        <f>IF(Udfyldningsark!$T53="","",
IF(V$17=Udfyldningsark!$Q53,"s",
IF(V$17=Udfyldningsark!$T53,"b",
IF(V$17&lt;Udfyldningsark!$P53,"",
IF(Udfyldningsark!$T53&lt;Udfyldningsark!$Q53-10,IF(V$17&lt;Udfyldningsark!$T53,"g",""),
IF(Udfyldningsark!$T53&lt;Udfyldningsark!$Q53,     IF(V$17&lt;Udfyldningsark!$Q53-10,"g",     IF(V$17&lt;Udfyldningsark!$T53,"gu",        "")),
IF(V$17&lt;Udfyldningsark!$Q53, IF(V$17&lt;Udfyldningsark!$Q53-10,"g","gu"),
IF(V$17&lt;Udfyldningsark!$T53,"r",""
))))))))</f>
        <v/>
      </c>
      <c r="W36" s="226" t="str">
        <f>IF(Udfyldningsark!$T53="","",
IF(W$17=Udfyldningsark!$Q53,"s",
IF(W$17=Udfyldningsark!$T53,"b",
IF(W$17&lt;Udfyldningsark!$P53,"",
IF(Udfyldningsark!$T53&lt;Udfyldningsark!$Q53-10,IF(W$17&lt;Udfyldningsark!$T53,"g",""),
IF(Udfyldningsark!$T53&lt;Udfyldningsark!$Q53,     IF(W$17&lt;Udfyldningsark!$Q53-10,"g",     IF(W$17&lt;Udfyldningsark!$T53,"gu",        "")),
IF(W$17&lt;Udfyldningsark!$Q53, IF(W$17&lt;Udfyldningsark!$Q53-10,"g","gu"),
IF(W$17&lt;Udfyldningsark!$T53,"r",""
))))))))</f>
        <v/>
      </c>
      <c r="X36" s="226" t="str">
        <f>IF(Udfyldningsark!$T53="","",
IF(X$17=Udfyldningsark!$Q53,"s",
IF(X$17=Udfyldningsark!$T53,"b",
IF(X$17&lt;Udfyldningsark!$P53,"",
IF(Udfyldningsark!$T53&lt;Udfyldningsark!$Q53-10,IF(X$17&lt;Udfyldningsark!$T53,"g",""),
IF(Udfyldningsark!$T53&lt;Udfyldningsark!$Q53,     IF(X$17&lt;Udfyldningsark!$Q53-10,"g",     IF(X$17&lt;Udfyldningsark!$T53,"gu",        "")),
IF(X$17&lt;Udfyldningsark!$Q53, IF(X$17&lt;Udfyldningsark!$Q53-10,"g","gu"),
IF(X$17&lt;Udfyldningsark!$T53,"r",""
))))))))</f>
        <v/>
      </c>
      <c r="Y36" s="226" t="str">
        <f>IF(Udfyldningsark!$T53="","",
IF(Y$17=Udfyldningsark!$Q53,"s",
IF(Y$17=Udfyldningsark!$T53,"b",
IF(Y$17&lt;Udfyldningsark!$P53,"",
IF(Udfyldningsark!$T53&lt;Udfyldningsark!$Q53-10,IF(Y$17&lt;Udfyldningsark!$T53,"g",""),
IF(Udfyldningsark!$T53&lt;Udfyldningsark!$Q53,     IF(Y$17&lt;Udfyldningsark!$Q53-10,"g",     IF(Y$17&lt;Udfyldningsark!$T53,"gu",        "")),
IF(Y$17&lt;Udfyldningsark!$Q53, IF(Y$17&lt;Udfyldningsark!$Q53-10,"g","gu"),
IF(Y$17&lt;Udfyldningsark!$T53,"r",""
))))))))</f>
        <v/>
      </c>
      <c r="Z36" s="226" t="str">
        <f>IF(Udfyldningsark!$T53="","",
IF(Z$17=Udfyldningsark!$Q53,"s",
IF(Z$17=Udfyldningsark!$T53,"b",
IF(Z$17&lt;Udfyldningsark!$P53,"",
IF(Udfyldningsark!$T53&lt;Udfyldningsark!$Q53-10,IF(Z$17&lt;Udfyldningsark!$T53,"g",""),
IF(Udfyldningsark!$T53&lt;Udfyldningsark!$Q53,     IF(Z$17&lt;Udfyldningsark!$Q53-10,"g",     IF(Z$17&lt;Udfyldningsark!$T53,"gu",        "")),
IF(Z$17&lt;Udfyldningsark!$Q53, IF(Z$17&lt;Udfyldningsark!$Q53-10,"g","gu"),
IF(Z$17&lt;Udfyldningsark!$T53,"r",""
))))))))</f>
        <v/>
      </c>
      <c r="AA36" s="226" t="str">
        <f>IF(Udfyldningsark!$T53="","",
IF(AA$17=Udfyldningsark!$Q53,"s",
IF(AA$17=Udfyldningsark!$T53,"b",
IF(AA$17&lt;Udfyldningsark!$P53,"",
IF(Udfyldningsark!$T53&lt;Udfyldningsark!$Q53-10,IF(AA$17&lt;Udfyldningsark!$T53,"g",""),
IF(Udfyldningsark!$T53&lt;Udfyldningsark!$Q53,     IF(AA$17&lt;Udfyldningsark!$Q53-10,"g",     IF(AA$17&lt;Udfyldningsark!$T53,"gu",        "")),
IF(AA$17&lt;Udfyldningsark!$Q53, IF(AA$17&lt;Udfyldningsark!$Q53-10,"g","gu"),
IF(AA$17&lt;Udfyldningsark!$T53,"r",""
))))))))</f>
        <v/>
      </c>
      <c r="AB36" s="226" t="str">
        <f>IF(Udfyldningsark!$T53="","",
IF(AB$17=Udfyldningsark!$Q53,"s",
IF(AB$17=Udfyldningsark!$T53,"b",
IF(AB$17&lt;Udfyldningsark!$P53,"",
IF(Udfyldningsark!$T53&lt;Udfyldningsark!$Q53-10,IF(AB$17&lt;Udfyldningsark!$T53,"g",""),
IF(Udfyldningsark!$T53&lt;Udfyldningsark!$Q53,     IF(AB$17&lt;Udfyldningsark!$Q53-10,"g",     IF(AB$17&lt;Udfyldningsark!$T53,"gu",        "")),
IF(AB$17&lt;Udfyldningsark!$Q53, IF(AB$17&lt;Udfyldningsark!$Q53-10,"g","gu"),
IF(AB$17&lt;Udfyldningsark!$T53,"r",""
))))))))</f>
        <v/>
      </c>
      <c r="AC36" s="226" t="str">
        <f>IF(Udfyldningsark!$T53="","",
IF(AC$17=Udfyldningsark!$Q53,"s",
IF(AC$17=Udfyldningsark!$T53,"b",
IF(AC$17&lt;Udfyldningsark!$P53,"",
IF(Udfyldningsark!$T53&lt;Udfyldningsark!$Q53-10,IF(AC$17&lt;Udfyldningsark!$T53,"g",""),
IF(Udfyldningsark!$T53&lt;Udfyldningsark!$Q53,     IF(AC$17&lt;Udfyldningsark!$Q53-10,"g",     IF(AC$17&lt;Udfyldningsark!$T53,"gu",        "")),
IF(AC$17&lt;Udfyldningsark!$Q53, IF(AC$17&lt;Udfyldningsark!$Q53-10,"g","gu"),
IF(AC$17&lt;Udfyldningsark!$T53,"r",""
))))))))</f>
        <v/>
      </c>
      <c r="AD36" s="226" t="str">
        <f>IF(Udfyldningsark!$T53="","",
IF(AD$17=Udfyldningsark!$Q53,"s",
IF(AD$17=Udfyldningsark!$T53,"b",
IF(AD$17&lt;Udfyldningsark!$P53,"",
IF(Udfyldningsark!$T53&lt;Udfyldningsark!$Q53-10,IF(AD$17&lt;Udfyldningsark!$T53,"g",""),
IF(Udfyldningsark!$T53&lt;Udfyldningsark!$Q53,     IF(AD$17&lt;Udfyldningsark!$Q53-10,"g",     IF(AD$17&lt;Udfyldningsark!$T53,"gu",        "")),
IF(AD$17&lt;Udfyldningsark!$Q53, IF(AD$17&lt;Udfyldningsark!$Q53-10,"g","gu"),
IF(AD$17&lt;Udfyldningsark!$T53,"r",""
))))))))</f>
        <v/>
      </c>
      <c r="AE36" s="226" t="str">
        <f>IF(Udfyldningsark!$T53="","",
IF(AE$17=Udfyldningsark!$Q53,"s",
IF(AE$17=Udfyldningsark!$T53,"b",
IF(AE$17&lt;Udfyldningsark!$P53,"",
IF(Udfyldningsark!$T53&lt;Udfyldningsark!$Q53-10,IF(AE$17&lt;Udfyldningsark!$T53,"g",""),
IF(Udfyldningsark!$T53&lt;Udfyldningsark!$Q53,     IF(AE$17&lt;Udfyldningsark!$Q53-10,"g",     IF(AE$17&lt;Udfyldningsark!$T53,"gu",        "")),
IF(AE$17&lt;Udfyldningsark!$Q53, IF(AE$17&lt;Udfyldningsark!$Q53-10,"g","gu"),
IF(AE$17&lt;Udfyldningsark!$T53,"r",""
))))))))</f>
        <v/>
      </c>
      <c r="AF36" s="226" t="str">
        <f>IF(Udfyldningsark!$T53="","",
IF(AF$17=Udfyldningsark!$Q53,"s",
IF(AF$17=Udfyldningsark!$T53,"b",
IF(AF$17&lt;Udfyldningsark!$P53,"",
IF(Udfyldningsark!$T53&lt;Udfyldningsark!$Q53-10,IF(AF$17&lt;Udfyldningsark!$T53,"g",""),
IF(Udfyldningsark!$T53&lt;Udfyldningsark!$Q53,     IF(AF$17&lt;Udfyldningsark!$Q53-10,"g",     IF(AF$17&lt;Udfyldningsark!$T53,"gu",        "")),
IF(AF$17&lt;Udfyldningsark!$Q53, IF(AF$17&lt;Udfyldningsark!$Q53-10,"g","gu"),
IF(AF$17&lt;Udfyldningsark!$T53,"r",""
))))))))</f>
        <v/>
      </c>
      <c r="AG36" s="226" t="str">
        <f>IF(Udfyldningsark!$T53="","",
IF(AG$17=Udfyldningsark!$Q53,"s",
IF(AG$17=Udfyldningsark!$T53,"b",
IF(AG$17&lt;Udfyldningsark!$P53,"",
IF(Udfyldningsark!$T53&lt;Udfyldningsark!$Q53-10,IF(AG$17&lt;Udfyldningsark!$T53,"g",""),
IF(Udfyldningsark!$T53&lt;Udfyldningsark!$Q53,     IF(AG$17&lt;Udfyldningsark!$Q53-10,"g",     IF(AG$17&lt;Udfyldningsark!$T53,"gu",        "")),
IF(AG$17&lt;Udfyldningsark!$Q53, IF(AG$17&lt;Udfyldningsark!$Q53-10,"g","gu"),
IF(AG$17&lt;Udfyldningsark!$T53,"r",""
))))))))</f>
        <v/>
      </c>
      <c r="AH36" s="226" t="str">
        <f>IF(Udfyldningsark!$T53="","",
IF(AH$17=Udfyldningsark!$Q53,"s",
IF(AH$17=Udfyldningsark!$T53,"b",
IF(AH$17&lt;Udfyldningsark!$P53,"",
IF(Udfyldningsark!$T53&lt;Udfyldningsark!$Q53-10,IF(AH$17&lt;Udfyldningsark!$T53,"g",""),
IF(Udfyldningsark!$T53&lt;Udfyldningsark!$Q53,     IF(AH$17&lt;Udfyldningsark!$Q53-10,"g",     IF(AH$17&lt;Udfyldningsark!$T53,"gu",        "")),
IF(AH$17&lt;Udfyldningsark!$Q53, IF(AH$17&lt;Udfyldningsark!$Q53-10,"g","gu"),
IF(AH$17&lt;Udfyldningsark!$T53,"r",""
))))))))</f>
        <v/>
      </c>
      <c r="AI36" s="226" t="str">
        <f>IF(Udfyldningsark!$T53="","",
IF(AI$17=Udfyldningsark!$Q53,"s",
IF(AI$17=Udfyldningsark!$T53,"b",
IF(AI$17&lt;Udfyldningsark!$P53,"",
IF(Udfyldningsark!$T53&lt;Udfyldningsark!$Q53-10,IF(AI$17&lt;Udfyldningsark!$T53,"g",""),
IF(Udfyldningsark!$T53&lt;Udfyldningsark!$Q53,     IF(AI$17&lt;Udfyldningsark!$Q53-10,"g",     IF(AI$17&lt;Udfyldningsark!$T53,"gu",        "")),
IF(AI$17&lt;Udfyldningsark!$Q53, IF(AI$17&lt;Udfyldningsark!$Q53-10,"g","gu"),
IF(AI$17&lt;Udfyldningsark!$T53,"r",""
))))))))</f>
        <v/>
      </c>
      <c r="AJ36" s="226" t="str">
        <f>IF(Udfyldningsark!$T53="","",
IF(AJ$17=Udfyldningsark!$Q53,"s",
IF(AJ$17=Udfyldningsark!$T53,"b",
IF(AJ$17&lt;Udfyldningsark!$P53,"",
IF(Udfyldningsark!$T53&lt;Udfyldningsark!$Q53-10,IF(AJ$17&lt;Udfyldningsark!$T53,"g",""),
IF(Udfyldningsark!$T53&lt;Udfyldningsark!$Q53,     IF(AJ$17&lt;Udfyldningsark!$Q53-10,"g",     IF(AJ$17&lt;Udfyldningsark!$T53,"gu",        "")),
IF(AJ$17&lt;Udfyldningsark!$Q53, IF(AJ$17&lt;Udfyldningsark!$Q53-10,"g","gu"),
IF(AJ$17&lt;Udfyldningsark!$T53,"r",""
))))))))</f>
        <v/>
      </c>
      <c r="AK36" s="226" t="str">
        <f>IF(Udfyldningsark!$T53="","",
IF(AK$17=Udfyldningsark!$Q53,"s",
IF(AK$17=Udfyldningsark!$T53,"b",
IF(AK$17&lt;Udfyldningsark!$P53,"",
IF(Udfyldningsark!$T53&lt;Udfyldningsark!$Q53-10,IF(AK$17&lt;Udfyldningsark!$T53,"g",""),
IF(Udfyldningsark!$T53&lt;Udfyldningsark!$Q53,     IF(AK$17&lt;Udfyldningsark!$Q53-10,"g",     IF(AK$17&lt;Udfyldningsark!$T53,"gu",        "")),
IF(AK$17&lt;Udfyldningsark!$Q53, IF(AK$17&lt;Udfyldningsark!$Q53-10,"g","gu"),
IF(AK$17&lt;Udfyldningsark!$T53,"r",""
))))))))</f>
        <v/>
      </c>
      <c r="AL36" s="226" t="str">
        <f>IF(Udfyldningsark!$T53="","",
IF(AL$17=Udfyldningsark!$Q53,"s",
IF(AL$17=Udfyldningsark!$T53,"b",
IF(AL$17&lt;Udfyldningsark!$P53,"",
IF(Udfyldningsark!$T53&lt;Udfyldningsark!$Q53-10,IF(AL$17&lt;Udfyldningsark!$T53,"g",""),
IF(Udfyldningsark!$T53&lt;Udfyldningsark!$Q53,     IF(AL$17&lt;Udfyldningsark!$Q53-10,"g",     IF(AL$17&lt;Udfyldningsark!$T53,"gu",        "")),
IF(AL$17&lt;Udfyldningsark!$Q53, IF(AL$17&lt;Udfyldningsark!$Q53-10,"g","gu"),
IF(AL$17&lt;Udfyldningsark!$T53,"r",""
))))))))</f>
        <v/>
      </c>
      <c r="AM36" s="226" t="str">
        <f>IF(Udfyldningsark!$T53="","",
IF(AM$17=Udfyldningsark!$Q53,"s",
IF(AM$17=Udfyldningsark!$T53,"b",
IF(AM$17&lt;Udfyldningsark!$P53,"",
IF(Udfyldningsark!$T53&lt;Udfyldningsark!$Q53-10,IF(AM$17&lt;Udfyldningsark!$T53,"g",""),
IF(Udfyldningsark!$T53&lt;Udfyldningsark!$Q53,     IF(AM$17&lt;Udfyldningsark!$Q53-10,"g",     IF(AM$17&lt;Udfyldningsark!$T53,"gu",        "")),
IF(AM$17&lt;Udfyldningsark!$Q53, IF(AM$17&lt;Udfyldningsark!$Q53-10,"g","gu"),
IF(AM$17&lt;Udfyldningsark!$T53,"r",""
))))))))</f>
        <v/>
      </c>
      <c r="AN36" s="226" t="str">
        <f>IF(Udfyldningsark!$T53="","",
IF(AN$17=Udfyldningsark!$Q53,"s",
IF(AN$17=Udfyldningsark!$T53,"b",
IF(AN$17&lt;Udfyldningsark!$P53,"",
IF(Udfyldningsark!$T53&lt;Udfyldningsark!$Q53-10,IF(AN$17&lt;Udfyldningsark!$T53,"g",""),
IF(Udfyldningsark!$T53&lt;Udfyldningsark!$Q53,     IF(AN$17&lt;Udfyldningsark!$Q53-10,"g",     IF(AN$17&lt;Udfyldningsark!$T53,"gu",        "")),
IF(AN$17&lt;Udfyldningsark!$Q53, IF(AN$17&lt;Udfyldningsark!$Q53-10,"g","gu"),
IF(AN$17&lt;Udfyldningsark!$T53,"r",""
))))))))</f>
        <v/>
      </c>
      <c r="AO36" s="226" t="str">
        <f>IF(Udfyldningsark!$T53="","",
IF(AO$17=Udfyldningsark!$Q53,"s",
IF(AO$17=Udfyldningsark!$T53,"b",
IF(AO$17&lt;Udfyldningsark!$P53,"",
IF(Udfyldningsark!$T53&lt;Udfyldningsark!$Q53-10,IF(AO$17&lt;Udfyldningsark!$T53,"g",""),
IF(Udfyldningsark!$T53&lt;Udfyldningsark!$Q53,     IF(AO$17&lt;Udfyldningsark!$Q53-10,"g",     IF(AO$17&lt;Udfyldningsark!$T53,"gu",        "")),
IF(AO$17&lt;Udfyldningsark!$Q53, IF(AO$17&lt;Udfyldningsark!$Q53-10,"g","gu"),
IF(AO$17&lt;Udfyldningsark!$T53,"r",""
))))))))</f>
        <v/>
      </c>
      <c r="AP36" s="226" t="str">
        <f>IF(Udfyldningsark!$T53="","",
IF(AP$17=Udfyldningsark!$Q53,"s",
IF(AP$17=Udfyldningsark!$T53,"b",
IF(AP$17&lt;Udfyldningsark!$P53,"",
IF(Udfyldningsark!$T53&lt;Udfyldningsark!$Q53-10,IF(AP$17&lt;Udfyldningsark!$T53,"g",""),
IF(Udfyldningsark!$T53&lt;Udfyldningsark!$Q53,     IF(AP$17&lt;Udfyldningsark!$Q53-10,"g",     IF(AP$17&lt;Udfyldningsark!$T53,"gu",        "")),
IF(AP$17&lt;Udfyldningsark!$Q53, IF(AP$17&lt;Udfyldningsark!$Q53-10,"g","gu"),
IF(AP$17&lt;Udfyldningsark!$T53,"r",""
))))))))</f>
        <v/>
      </c>
      <c r="AQ36" s="226" t="str">
        <f>IF(Udfyldningsark!$T53="","",
IF(AQ$17=Udfyldningsark!$Q53,"s",
IF(AQ$17=Udfyldningsark!$T53,"b",
IF(AQ$17&lt;Udfyldningsark!$P53,"",
IF(Udfyldningsark!$T53&lt;Udfyldningsark!$Q53-10,IF(AQ$17&lt;Udfyldningsark!$T53,"g",""),
IF(Udfyldningsark!$T53&lt;Udfyldningsark!$Q53,     IF(AQ$17&lt;Udfyldningsark!$Q53-10,"g",     IF(AQ$17&lt;Udfyldningsark!$T53,"gu",        "")),
IF(AQ$17&lt;Udfyldningsark!$Q53, IF(AQ$17&lt;Udfyldningsark!$Q53-10,"g","gu"),
IF(AQ$17&lt;Udfyldningsark!$T53,"r",""
))))))))</f>
        <v/>
      </c>
      <c r="AR36" s="226" t="str">
        <f>IF(Udfyldningsark!$T53="","",
IF(AR$17=Udfyldningsark!$Q53,"s",
IF(AR$17=Udfyldningsark!$T53,"b",
IF(AR$17&lt;Udfyldningsark!$P53,"",
IF(Udfyldningsark!$T53&lt;Udfyldningsark!$Q53-10,IF(AR$17&lt;Udfyldningsark!$T53,"g",""),
IF(Udfyldningsark!$T53&lt;Udfyldningsark!$Q53,     IF(AR$17&lt;Udfyldningsark!$Q53-10,"g",     IF(AR$17&lt;Udfyldningsark!$T53,"gu",        "")),
IF(AR$17&lt;Udfyldningsark!$Q53, IF(AR$17&lt;Udfyldningsark!$Q53-10,"g","gu"),
IF(AR$17&lt;Udfyldningsark!$T53,"r",""
))))))))</f>
        <v/>
      </c>
      <c r="AS36" s="226" t="str">
        <f>IF(Udfyldningsark!$T53="","",
IF(AS$17=Udfyldningsark!$Q53,"s",
IF(AS$17=Udfyldningsark!$T53,"b",
IF(AS$17&lt;Udfyldningsark!$P53,"",
IF(Udfyldningsark!$T53&lt;Udfyldningsark!$Q53-10,IF(AS$17&lt;Udfyldningsark!$T53,"g",""),
IF(Udfyldningsark!$T53&lt;Udfyldningsark!$Q53,     IF(AS$17&lt;Udfyldningsark!$Q53-10,"g",     IF(AS$17&lt;Udfyldningsark!$T53,"gu",        "")),
IF(AS$17&lt;Udfyldningsark!$Q53, IF(AS$17&lt;Udfyldningsark!$Q53-10,"g","gu"),
IF(AS$17&lt;Udfyldningsark!$T53,"r",""
))))))))</f>
        <v/>
      </c>
      <c r="AT36" s="226" t="str">
        <f>IF(Udfyldningsark!$T53="","",
IF(AT$17=Udfyldningsark!$Q53,"s",
IF(AT$17=Udfyldningsark!$T53,"b",
IF(AT$17&lt;Udfyldningsark!$P53,"",
IF(Udfyldningsark!$T53&lt;Udfyldningsark!$Q53-10,IF(AT$17&lt;Udfyldningsark!$T53,"g",""),
IF(Udfyldningsark!$T53&lt;Udfyldningsark!$Q53,     IF(AT$17&lt;Udfyldningsark!$Q53-10,"g",     IF(AT$17&lt;Udfyldningsark!$T53,"gu",        "")),
IF(AT$17&lt;Udfyldningsark!$Q53, IF(AT$17&lt;Udfyldningsark!$Q53-10,"g","gu"),
IF(AT$17&lt;Udfyldningsark!$T53,"r",""
))))))))</f>
        <v/>
      </c>
      <c r="AU36" s="226" t="str">
        <f>IF(Udfyldningsark!$T53="","",
IF(AU$17=Udfyldningsark!$Q53,"s",
IF(AU$17=Udfyldningsark!$T53,"b",
IF(AU$17&lt;Udfyldningsark!$P53,"",
IF(Udfyldningsark!$T53&lt;Udfyldningsark!$Q53-10,IF(AU$17&lt;Udfyldningsark!$T53,"g",""),
IF(Udfyldningsark!$T53&lt;Udfyldningsark!$Q53,     IF(AU$17&lt;Udfyldningsark!$Q53-10,"g",     IF(AU$17&lt;Udfyldningsark!$T53,"gu",        "")),
IF(AU$17&lt;Udfyldningsark!$Q53, IF(AU$17&lt;Udfyldningsark!$Q53-10,"g","gu"),
IF(AU$17&lt;Udfyldningsark!$T53,"r",""
))))))))</f>
        <v/>
      </c>
      <c r="AV36" s="226" t="str">
        <f>IF(Udfyldningsark!$T53="","",
IF(AV$17=Udfyldningsark!$Q53,"s",
IF(AV$17=Udfyldningsark!$T53,"b",
IF(AV$17&lt;Udfyldningsark!$P53,"",
IF(Udfyldningsark!$T53&lt;Udfyldningsark!$Q53-10,IF(AV$17&lt;Udfyldningsark!$T53,"g",""),
IF(Udfyldningsark!$T53&lt;Udfyldningsark!$Q53,     IF(AV$17&lt;Udfyldningsark!$Q53-10,"g",     IF(AV$17&lt;Udfyldningsark!$T53,"gu",        "")),
IF(AV$17&lt;Udfyldningsark!$Q53, IF(AV$17&lt;Udfyldningsark!$Q53-10,"g","gu"),
IF(AV$17&lt;Udfyldningsark!$T53,"r",""
))))))))</f>
        <v/>
      </c>
      <c r="AW36" s="226" t="str">
        <f>IF(Udfyldningsark!$T53="","",
IF(AW$17=Udfyldningsark!$Q53,"s",
IF(AW$17=Udfyldningsark!$T53,"b",
IF(AW$17&lt;Udfyldningsark!$P53,"",
IF(Udfyldningsark!$T53&lt;Udfyldningsark!$Q53-10,IF(AW$17&lt;Udfyldningsark!$T53,"g",""),
IF(Udfyldningsark!$T53&lt;Udfyldningsark!$Q53,     IF(AW$17&lt;Udfyldningsark!$Q53-10,"g",     IF(AW$17&lt;Udfyldningsark!$T53,"gu",        "")),
IF(AW$17&lt;Udfyldningsark!$Q53, IF(AW$17&lt;Udfyldningsark!$Q53-10,"g","gu"),
IF(AW$17&lt;Udfyldningsark!$T53,"r",""
))))))))</f>
        <v/>
      </c>
      <c r="AX36" s="226" t="str">
        <f>IF(Udfyldningsark!$T53="","",
IF(AX$17=Udfyldningsark!$Q53,"s",
IF(AX$17=Udfyldningsark!$T53,"b",
IF(AX$17&lt;Udfyldningsark!$P53,"",
IF(Udfyldningsark!$T53&lt;Udfyldningsark!$Q53-10,IF(AX$17&lt;Udfyldningsark!$T53,"g",""),
IF(Udfyldningsark!$T53&lt;Udfyldningsark!$Q53,     IF(AX$17&lt;Udfyldningsark!$Q53-10,"g",     IF(AX$17&lt;Udfyldningsark!$T53,"gu",        "")),
IF(AX$17&lt;Udfyldningsark!$Q53, IF(AX$17&lt;Udfyldningsark!$Q53-10,"g","gu"),
IF(AX$17&lt;Udfyldningsark!$T53,"r",""
))))))))</f>
        <v/>
      </c>
      <c r="AY36" s="226" t="str">
        <f>IF(Udfyldningsark!$T53="","",
IF(AY$17=Udfyldningsark!$Q53,"s",
IF(AY$17=Udfyldningsark!$T53,"b",
IF(AY$17&lt;Udfyldningsark!$P53,"",
IF(Udfyldningsark!$T53&lt;Udfyldningsark!$Q53-10,IF(AY$17&lt;Udfyldningsark!$T53,"g",""),
IF(Udfyldningsark!$T53&lt;Udfyldningsark!$Q53,     IF(AY$17&lt;Udfyldningsark!$Q53-10,"g",     IF(AY$17&lt;Udfyldningsark!$T53,"gu",        "")),
IF(AY$17&lt;Udfyldningsark!$Q53, IF(AY$17&lt;Udfyldningsark!$Q53-10,"g","gu"),
IF(AY$17&lt;Udfyldningsark!$T53,"r",""
))))))))</f>
        <v/>
      </c>
      <c r="AZ36" s="226" t="str">
        <f>IF(Udfyldningsark!$T53="","",
IF(AZ$17=Udfyldningsark!$Q53,"s",
IF(AZ$17=Udfyldningsark!$T53,"b",
IF(AZ$17&lt;Udfyldningsark!$P53,"",
IF(Udfyldningsark!$T53&lt;Udfyldningsark!$Q53-10,IF(AZ$17&lt;Udfyldningsark!$T53,"g",""),
IF(Udfyldningsark!$T53&lt;Udfyldningsark!$Q53,     IF(AZ$17&lt;Udfyldningsark!$Q53-10,"g",     IF(AZ$17&lt;Udfyldningsark!$T53,"gu",        "")),
IF(AZ$17&lt;Udfyldningsark!$Q53, IF(AZ$17&lt;Udfyldningsark!$Q53-10,"g","gu"),
IF(AZ$17&lt;Udfyldningsark!$T53,"r",""
))))))))</f>
        <v/>
      </c>
      <c r="BA36" s="226" t="str">
        <f>IF(Udfyldningsark!$T53="","",
IF(BA$17=Udfyldningsark!$Q53,"s",
IF(BA$17=Udfyldningsark!$T53,"b",
IF(BA$17&lt;Udfyldningsark!$P53,"",
IF(Udfyldningsark!$T53&lt;Udfyldningsark!$Q53-10,IF(BA$17&lt;Udfyldningsark!$T53,"g",""),
IF(Udfyldningsark!$T53&lt;Udfyldningsark!$Q53,     IF(BA$17&lt;Udfyldningsark!$Q53-10,"g",     IF(BA$17&lt;Udfyldningsark!$T53,"gu",        "")),
IF(BA$17&lt;Udfyldningsark!$Q53, IF(BA$17&lt;Udfyldningsark!$Q53-10,"g","gu"),
IF(BA$17&lt;Udfyldningsark!$T53,"r",""
))))))))</f>
        <v/>
      </c>
      <c r="BB36" s="226" t="str">
        <f>IF(Udfyldningsark!$T53="","",
IF(BB$17=Udfyldningsark!$Q53,"s",
IF(BB$17=Udfyldningsark!$T53,"b",
IF(BB$17&lt;Udfyldningsark!$P53,"",
IF(Udfyldningsark!$T53&lt;Udfyldningsark!$Q53-10,IF(BB$17&lt;Udfyldningsark!$T53,"g",""),
IF(Udfyldningsark!$T53&lt;Udfyldningsark!$Q53,     IF(BB$17&lt;Udfyldningsark!$Q53-10,"g",     IF(BB$17&lt;Udfyldningsark!$T53,"gu",        "")),
IF(BB$17&lt;Udfyldningsark!$Q53, IF(BB$17&lt;Udfyldningsark!$Q53-10,"g","gu"),
IF(BB$17&lt;Udfyldningsark!$T53,"r",""
))))))))</f>
        <v/>
      </c>
      <c r="BC36" s="226" t="str">
        <f>IF(Udfyldningsark!$T53="","",
IF(BC$17=Udfyldningsark!$Q53,"s",
IF(BC$17=Udfyldningsark!$T53,"b",
IF(BC$17&lt;Udfyldningsark!$P53,"",
IF(Udfyldningsark!$T53&lt;Udfyldningsark!$Q53-10,IF(BC$17&lt;Udfyldningsark!$T53,"g",""),
IF(Udfyldningsark!$T53&lt;Udfyldningsark!$Q53,     IF(BC$17&lt;Udfyldningsark!$Q53-10,"g",     IF(BC$17&lt;Udfyldningsark!$T53,"gu",        "")),
IF(BC$17&lt;Udfyldningsark!$Q53, IF(BC$17&lt;Udfyldningsark!$Q53-10,"g","gu"),
IF(BC$17&lt;Udfyldningsark!$T53,"r",""
))))))))</f>
        <v/>
      </c>
      <c r="BD36" s="226" t="str">
        <f>IF(Udfyldningsark!$T53="","",
IF(BD$17=Udfyldningsark!$Q53,"s",
IF(BD$17=Udfyldningsark!$T53,"b",
IF(BD$17&lt;Udfyldningsark!$P53,"",
IF(Udfyldningsark!$T53&lt;Udfyldningsark!$Q53-10,IF(BD$17&lt;Udfyldningsark!$T53,"g",""),
IF(Udfyldningsark!$T53&lt;Udfyldningsark!$Q53,     IF(BD$17&lt;Udfyldningsark!$Q53-10,"g",     IF(BD$17&lt;Udfyldningsark!$T53,"gu",        "")),
IF(BD$17&lt;Udfyldningsark!$Q53, IF(BD$17&lt;Udfyldningsark!$Q53-10,"g","gu"),
IF(BD$17&lt;Udfyldningsark!$T53,"r",""
))))))))</f>
        <v/>
      </c>
      <c r="BE36" s="226" t="str">
        <f>IF(Udfyldningsark!$T53="","",
IF(BE$17=Udfyldningsark!$Q53,"s",
IF(BE$17=Udfyldningsark!$T53,"b",
IF(BE$17&lt;Udfyldningsark!$P53,"",
IF(Udfyldningsark!$T53&lt;Udfyldningsark!$Q53-10,IF(BE$17&lt;Udfyldningsark!$T53,"g",""),
IF(Udfyldningsark!$T53&lt;Udfyldningsark!$Q53,     IF(BE$17&lt;Udfyldningsark!$Q53-10,"g",     IF(BE$17&lt;Udfyldningsark!$T53,"gu",        "")),
IF(BE$17&lt;Udfyldningsark!$Q53, IF(BE$17&lt;Udfyldningsark!$Q53-10,"g","gu"),
IF(BE$17&lt;Udfyldningsark!$T53,"r",""
))))))))</f>
        <v/>
      </c>
      <c r="BF36" s="226" t="str">
        <f>IF(Udfyldningsark!$T53="","",
IF(BF$17=Udfyldningsark!$Q53,"s",
IF(BF$17=Udfyldningsark!$T53,"b",
IF(BF$17&lt;Udfyldningsark!$P53,"",
IF(Udfyldningsark!$T53&lt;Udfyldningsark!$Q53-10,IF(BF$17&lt;Udfyldningsark!$T53,"g",""),
IF(Udfyldningsark!$T53&lt;Udfyldningsark!$Q53,     IF(BF$17&lt;Udfyldningsark!$Q53-10,"g",     IF(BF$17&lt;Udfyldningsark!$T53,"gu",        "")),
IF(BF$17&lt;Udfyldningsark!$Q53, IF(BF$17&lt;Udfyldningsark!$Q53-10,"g","gu"),
IF(BF$17&lt;Udfyldningsark!$T53,"r",""
))))))))</f>
        <v/>
      </c>
      <c r="BG36" s="226" t="str">
        <f>IF(Udfyldningsark!$T53="","",
IF(BG$17=Udfyldningsark!$Q53,"s",
IF(BG$17=Udfyldningsark!$T53,"b",
IF(BG$17&lt;Udfyldningsark!$P53,"",
IF(Udfyldningsark!$T53&lt;Udfyldningsark!$Q53-10,IF(BG$17&lt;Udfyldningsark!$T53,"g",""),
IF(Udfyldningsark!$T53&lt;Udfyldningsark!$Q53,     IF(BG$17&lt;Udfyldningsark!$Q53-10,"g",     IF(BG$17&lt;Udfyldningsark!$T53,"gu",        "")),
IF(BG$17&lt;Udfyldningsark!$Q53, IF(BG$17&lt;Udfyldningsark!$Q53-10,"g","gu"),
IF(BG$17&lt;Udfyldningsark!$T53,"r",""
))))))))</f>
        <v/>
      </c>
      <c r="BH36" s="226" t="str">
        <f>IF(Udfyldningsark!$T53="","",
IF(BH$17=Udfyldningsark!$Q53,"s",
IF(BH$17=Udfyldningsark!$T53,"b",
IF(BH$17&lt;Udfyldningsark!$P53,"",
IF(Udfyldningsark!$T53&lt;Udfyldningsark!$Q53-10,IF(BH$17&lt;Udfyldningsark!$T53,"g",""),
IF(Udfyldningsark!$T53&lt;Udfyldningsark!$Q53,     IF(BH$17&lt;Udfyldningsark!$Q53-10,"g",     IF(BH$17&lt;Udfyldningsark!$T53,"gu",        "")),
IF(BH$17&lt;Udfyldningsark!$Q53, IF(BH$17&lt;Udfyldningsark!$Q53-10,"g","gu"),
IF(BH$17&lt;Udfyldningsark!$T53,"r",""
))))))))</f>
        <v/>
      </c>
      <c r="BI36" s="226" t="str">
        <f>IF(Udfyldningsark!$T53="","",
IF(BI$17=Udfyldningsark!$Q53,"s",
IF(BI$17=Udfyldningsark!$T53,"b",
IF(BI$17&lt;Udfyldningsark!$P53,"",
IF(Udfyldningsark!$T53&lt;Udfyldningsark!$Q53-10,IF(BI$17&lt;Udfyldningsark!$T53,"g",""),
IF(Udfyldningsark!$T53&lt;Udfyldningsark!$Q53,     IF(BI$17&lt;Udfyldningsark!$Q53-10,"g",     IF(BI$17&lt;Udfyldningsark!$T53,"gu",        "")),
IF(BI$17&lt;Udfyldningsark!$Q53, IF(BI$17&lt;Udfyldningsark!$Q53-10,"g","gu"),
IF(BI$17&lt;Udfyldningsark!$T53,"r",""
))))))))</f>
        <v/>
      </c>
      <c r="BJ36" s="226" t="str">
        <f>IF(Udfyldningsark!$T53="","",
IF(BJ$17=Udfyldningsark!$Q53,"s",
IF(BJ$17=Udfyldningsark!$T53,"b",
IF(BJ$17&lt;Udfyldningsark!$P53,"",
IF(Udfyldningsark!$T53&lt;Udfyldningsark!$Q53-10,IF(BJ$17&lt;Udfyldningsark!$T53,"g",""),
IF(Udfyldningsark!$T53&lt;Udfyldningsark!$Q53,     IF(BJ$17&lt;Udfyldningsark!$Q53-10,"g",     IF(BJ$17&lt;Udfyldningsark!$T53,"gu",        "")),
IF(BJ$17&lt;Udfyldningsark!$Q53, IF(BJ$17&lt;Udfyldningsark!$Q53-10,"g","gu"),
IF(BJ$17&lt;Udfyldningsark!$T53,"r",""
))))))))</f>
        <v/>
      </c>
      <c r="BK36" s="226" t="str">
        <f>IF(Udfyldningsark!$T53="","",
IF(BK$17=Udfyldningsark!$Q53,"s",
IF(BK$17=Udfyldningsark!$T53,"b",
IF(BK$17&lt;Udfyldningsark!$P53,"",
IF(Udfyldningsark!$T53&lt;Udfyldningsark!$Q53-10,IF(BK$17&lt;Udfyldningsark!$T53,"g",""),
IF(Udfyldningsark!$T53&lt;Udfyldningsark!$Q53,     IF(BK$17&lt;Udfyldningsark!$Q53-10,"g",     IF(BK$17&lt;Udfyldningsark!$T53,"gu",        "")),
IF(BK$17&lt;Udfyldningsark!$Q53, IF(BK$17&lt;Udfyldningsark!$Q53-10,"g","gu"),
IF(BK$17&lt;Udfyldningsark!$T53,"r",""
))))))))</f>
        <v/>
      </c>
      <c r="BL36" s="226" t="str">
        <f>IF(Udfyldningsark!$T53="","",
IF(BL$17=Udfyldningsark!$Q53,"s",
IF(BL$17=Udfyldningsark!$T53,"b",
IF(BL$17&lt;Udfyldningsark!$P53,"",
IF(Udfyldningsark!$T53&lt;Udfyldningsark!$Q53-10,IF(BL$17&lt;Udfyldningsark!$T53,"g",""),
IF(Udfyldningsark!$T53&lt;Udfyldningsark!$Q53,     IF(BL$17&lt;Udfyldningsark!$Q53-10,"g",     IF(BL$17&lt;Udfyldningsark!$T53,"gu",        "")),
IF(BL$17&lt;Udfyldningsark!$Q53, IF(BL$17&lt;Udfyldningsark!$Q53-10,"g","gu"),
IF(BL$17&lt;Udfyldningsark!$T53,"r",""
))))))))</f>
        <v/>
      </c>
      <c r="BM36" s="226" t="str">
        <f>IF(Udfyldningsark!$T53="","",
IF(BM$17=Udfyldningsark!$Q53,"s",
IF(BM$17=Udfyldningsark!$T53,"b",
IF(BM$17&lt;Udfyldningsark!$P53,"",
IF(Udfyldningsark!$T53&lt;Udfyldningsark!$Q53-10,IF(BM$17&lt;Udfyldningsark!$T53,"g",""),
IF(Udfyldningsark!$T53&lt;Udfyldningsark!$Q53,     IF(BM$17&lt;Udfyldningsark!$Q53-10,"g",     IF(BM$17&lt;Udfyldningsark!$T53,"gu",        "")),
IF(BM$17&lt;Udfyldningsark!$Q53, IF(BM$17&lt;Udfyldningsark!$Q53-10,"g","gu"),
IF(BM$17&lt;Udfyldningsark!$T53,"r",""
))))))))</f>
        <v/>
      </c>
      <c r="BN36" s="226" t="str">
        <f>IF(Udfyldningsark!$T53="","",
IF(BN$17=Udfyldningsark!$Q53,"s",
IF(BN$17=Udfyldningsark!$T53,"b",
IF(BN$17&lt;Udfyldningsark!$P53,"",
IF(Udfyldningsark!$T53&lt;Udfyldningsark!$Q53-10,IF(BN$17&lt;Udfyldningsark!$T53,"g",""),
IF(Udfyldningsark!$T53&lt;Udfyldningsark!$Q53,     IF(BN$17&lt;Udfyldningsark!$Q53-10,"g",     IF(BN$17&lt;Udfyldningsark!$T53,"gu",        "")),
IF(BN$17&lt;Udfyldningsark!$Q53, IF(BN$17&lt;Udfyldningsark!$Q53-10,"g","gu"),
IF(BN$17&lt;Udfyldningsark!$T53,"r",""
))))))))</f>
        <v/>
      </c>
      <c r="BO36" s="226" t="str">
        <f>IF(Udfyldningsark!$T53="","",
IF(BO$17=Udfyldningsark!$Q53,"s",
IF(BO$17=Udfyldningsark!$T53,"b",
IF(BO$17&lt;Udfyldningsark!$P53,"",
IF(Udfyldningsark!$T53&lt;Udfyldningsark!$Q53-10,IF(BO$17&lt;Udfyldningsark!$T53,"g",""),
IF(Udfyldningsark!$T53&lt;Udfyldningsark!$Q53,     IF(BO$17&lt;Udfyldningsark!$Q53-10,"g",     IF(BO$17&lt;Udfyldningsark!$T53,"gu",        "")),
IF(BO$17&lt;Udfyldningsark!$Q53, IF(BO$17&lt;Udfyldningsark!$Q53-10,"g","gu"),
IF(BO$17&lt;Udfyldningsark!$T53,"r",""
))))))))</f>
        <v/>
      </c>
      <c r="BP36" s="226" t="str">
        <f>IF(Udfyldningsark!$T53="","",
IF(BP$17=Udfyldningsark!$Q53,"s",
IF(BP$17=Udfyldningsark!$T53,"b",
IF(BP$17&lt;Udfyldningsark!$P53,"",
IF(Udfyldningsark!$T53&lt;Udfyldningsark!$Q53-10,IF(BP$17&lt;Udfyldningsark!$T53,"g",""),
IF(Udfyldningsark!$T53&lt;Udfyldningsark!$Q53,     IF(BP$17&lt;Udfyldningsark!$Q53-10,"g",     IF(BP$17&lt;Udfyldningsark!$T53,"gu",        "")),
IF(BP$17&lt;Udfyldningsark!$Q53, IF(BP$17&lt;Udfyldningsark!$Q53-10,"g","gu"),
IF(BP$17&lt;Udfyldningsark!$T53,"r",""
))))))))</f>
        <v/>
      </c>
      <c r="BQ36" s="226" t="str">
        <f>IF(Udfyldningsark!$T53="","",
IF(BQ$17=Udfyldningsark!$Q53,"s",
IF(BQ$17=Udfyldningsark!$T53,"b",
IF(BQ$17&lt;Udfyldningsark!$P53,"",
IF(Udfyldningsark!$T53&lt;Udfyldningsark!$Q53-10,IF(BQ$17&lt;Udfyldningsark!$T53,"g",""),
IF(Udfyldningsark!$T53&lt;Udfyldningsark!$Q53,     IF(BQ$17&lt;Udfyldningsark!$Q53-10,"g",     IF(BQ$17&lt;Udfyldningsark!$T53,"gu",        "")),
IF(BQ$17&lt;Udfyldningsark!$Q53, IF(BQ$17&lt;Udfyldningsark!$Q53-10,"g","gu"),
IF(BQ$17&lt;Udfyldningsark!$T53,"r",""
))))))))</f>
        <v/>
      </c>
      <c r="BR36" s="226" t="str">
        <f>IF(Udfyldningsark!$T53="","",
IF(BR$17=Udfyldningsark!$Q53,"s",
IF(BR$17=Udfyldningsark!$T53,"b",
IF(BR$17&lt;Udfyldningsark!$P53,"",
IF(Udfyldningsark!$T53&lt;Udfyldningsark!$Q53-10,IF(BR$17&lt;Udfyldningsark!$T53,"g",""),
IF(Udfyldningsark!$T53&lt;Udfyldningsark!$Q53,     IF(BR$17&lt;Udfyldningsark!$Q53-10,"g",     IF(BR$17&lt;Udfyldningsark!$T53,"gu",        "")),
IF(BR$17&lt;Udfyldningsark!$Q53, IF(BR$17&lt;Udfyldningsark!$Q53-10,"g","gu"),
IF(BR$17&lt;Udfyldningsark!$T53,"r",""
))))))))</f>
        <v/>
      </c>
      <c r="BS36" s="226" t="str">
        <f>IF(Udfyldningsark!$T53="","",
IF(BS$17=Udfyldningsark!$Q53,"s",
IF(BS$17=Udfyldningsark!$T53,"b",
IF(BS$17&lt;Udfyldningsark!$P53,"",
IF(Udfyldningsark!$T53&lt;Udfyldningsark!$Q53-10,IF(BS$17&lt;Udfyldningsark!$T53,"g",""),
IF(Udfyldningsark!$T53&lt;Udfyldningsark!$Q53,     IF(BS$17&lt;Udfyldningsark!$Q53-10,"g",     IF(BS$17&lt;Udfyldningsark!$T53,"gu",        "")),
IF(BS$17&lt;Udfyldningsark!$Q53, IF(BS$17&lt;Udfyldningsark!$Q53-10,"g","gu"),
IF(BS$17&lt;Udfyldningsark!$T53,"r",""
))))))))</f>
        <v/>
      </c>
      <c r="BT36" s="226" t="str">
        <f>IF(Udfyldningsark!$T53="","",
IF(BT$17=Udfyldningsark!$Q53,"s",
IF(BT$17=Udfyldningsark!$T53,"b",
IF(BT$17&lt;Udfyldningsark!$P53,"",
IF(Udfyldningsark!$T53&lt;Udfyldningsark!$Q53-10,IF(BT$17&lt;Udfyldningsark!$T53,"g",""),
IF(Udfyldningsark!$T53&lt;Udfyldningsark!$Q53,     IF(BT$17&lt;Udfyldningsark!$Q53-10,"g",     IF(BT$17&lt;Udfyldningsark!$T53,"gu",        "")),
IF(BT$17&lt;Udfyldningsark!$Q53, IF(BT$17&lt;Udfyldningsark!$Q53-10,"g","gu"),
IF(BT$17&lt;Udfyldningsark!$T53,"r",""
))))))))</f>
        <v/>
      </c>
      <c r="BU36" s="226" t="str">
        <f>IF(Udfyldningsark!$T53="","",
IF(BU$17=Udfyldningsark!$Q53,"s",
IF(BU$17=Udfyldningsark!$T53,"b",
IF(BU$17&lt;Udfyldningsark!$P53,"",
IF(Udfyldningsark!$T53&lt;Udfyldningsark!$Q53-10,IF(BU$17&lt;Udfyldningsark!$T53,"g",""),
IF(Udfyldningsark!$T53&lt;Udfyldningsark!$Q53,     IF(BU$17&lt;Udfyldningsark!$Q53-10,"g",     IF(BU$17&lt;Udfyldningsark!$T53,"gu",        "")),
IF(BU$17&lt;Udfyldningsark!$Q53, IF(BU$17&lt;Udfyldningsark!$Q53-10,"g","gu"),
IF(BU$17&lt;Udfyldningsark!$T53,"r",""
))))))))</f>
        <v/>
      </c>
      <c r="BV36" s="226" t="str">
        <f>IF(Udfyldningsark!$T53="","",
IF(BV$17=Udfyldningsark!$Q53,"s",
IF(BV$17=Udfyldningsark!$T53,"b",
IF(BV$17&lt;Udfyldningsark!$P53,"",
IF(Udfyldningsark!$T53&lt;Udfyldningsark!$Q53-10,IF(BV$17&lt;Udfyldningsark!$T53,"g",""),
IF(Udfyldningsark!$T53&lt;Udfyldningsark!$Q53,     IF(BV$17&lt;Udfyldningsark!$Q53-10,"g",     IF(BV$17&lt;Udfyldningsark!$T53,"gu",        "")),
IF(BV$17&lt;Udfyldningsark!$Q53, IF(BV$17&lt;Udfyldningsark!$Q53-10,"g","gu"),
IF(BV$17&lt;Udfyldningsark!$T53,"r",""
))))))))</f>
        <v/>
      </c>
      <c r="BW36" s="226" t="str">
        <f>IF(Udfyldningsark!$T53="","",
IF(BW$17=Udfyldningsark!$Q53,"s",
IF(BW$17=Udfyldningsark!$T53,"b",
IF(BW$17&lt;Udfyldningsark!$P53,"",
IF(Udfyldningsark!$T53&lt;Udfyldningsark!$Q53-10,IF(BW$17&lt;Udfyldningsark!$T53,"g",""),
IF(Udfyldningsark!$T53&lt;Udfyldningsark!$Q53,     IF(BW$17&lt;Udfyldningsark!$Q53-10,"g",     IF(BW$17&lt;Udfyldningsark!$T53,"gu",        "")),
IF(BW$17&lt;Udfyldningsark!$Q53, IF(BW$17&lt;Udfyldningsark!$Q53-10,"g","gu"),
IF(BW$17&lt;Udfyldningsark!$T53,"r",""
))))))))</f>
        <v/>
      </c>
      <c r="BX36" s="226" t="str">
        <f>IF(Udfyldningsark!$T53="","",
IF(BX$17=Udfyldningsark!$Q53,"s",
IF(BX$17=Udfyldningsark!$T53,"b",
IF(BX$17&lt;Udfyldningsark!$P53,"",
IF(Udfyldningsark!$T53&lt;Udfyldningsark!$Q53-10,IF(BX$17&lt;Udfyldningsark!$T53,"g",""),
IF(Udfyldningsark!$T53&lt;Udfyldningsark!$Q53,     IF(BX$17&lt;Udfyldningsark!$Q53-10,"g",     IF(BX$17&lt;Udfyldningsark!$T53,"gu",        "")),
IF(BX$17&lt;Udfyldningsark!$Q53, IF(BX$17&lt;Udfyldningsark!$Q53-10,"g","gu"),
IF(BX$17&lt;Udfyldningsark!$T53,"r",""
))))))))</f>
        <v/>
      </c>
      <c r="BY36" s="226" t="str">
        <f>IF(Udfyldningsark!$T53="","",
IF(BY$17=Udfyldningsark!$Q53,"s",
IF(BY$17=Udfyldningsark!$T53,"b",
IF(BY$17&lt;Udfyldningsark!$P53,"",
IF(Udfyldningsark!$T53&lt;Udfyldningsark!$Q53-10,IF(BY$17&lt;Udfyldningsark!$T53,"g",""),
IF(Udfyldningsark!$T53&lt;Udfyldningsark!$Q53,     IF(BY$17&lt;Udfyldningsark!$Q53-10,"g",     IF(BY$17&lt;Udfyldningsark!$T53,"gu",        "")),
IF(BY$17&lt;Udfyldningsark!$Q53, IF(BY$17&lt;Udfyldningsark!$Q53-10,"g","gu"),
IF(BY$17&lt;Udfyldningsark!$T53,"r",""
))))))))</f>
        <v/>
      </c>
      <c r="BZ36" s="226" t="str">
        <f>IF(Udfyldningsark!$T53="","",
IF(BZ$17=Udfyldningsark!$Q53,"s",
IF(BZ$17=Udfyldningsark!$T53,"b",
IF(BZ$17&lt;Udfyldningsark!$P53,"",
IF(Udfyldningsark!$T53&lt;Udfyldningsark!$Q53-10,IF(BZ$17&lt;Udfyldningsark!$T53,"g",""),
IF(Udfyldningsark!$T53&lt;Udfyldningsark!$Q53,     IF(BZ$17&lt;Udfyldningsark!$Q53-10,"g",     IF(BZ$17&lt;Udfyldningsark!$T53,"gu",        "")),
IF(BZ$17&lt;Udfyldningsark!$Q53, IF(BZ$17&lt;Udfyldningsark!$Q53-10,"g","gu"),
IF(BZ$17&lt;Udfyldningsark!$T53,"r",""
))))))))</f>
        <v/>
      </c>
      <c r="CA36" s="226" t="str">
        <f>IF(Udfyldningsark!$T53="","",
IF(CA$17=Udfyldningsark!$Q53,"s",
IF(CA$17=Udfyldningsark!$T53,"b",
IF(CA$17&lt;Udfyldningsark!$P53,"",
IF(Udfyldningsark!$T53&lt;Udfyldningsark!$Q53-10,IF(CA$17&lt;Udfyldningsark!$T53,"g",""),
IF(Udfyldningsark!$T53&lt;Udfyldningsark!$Q53,     IF(CA$17&lt;Udfyldningsark!$Q53-10,"g",     IF(CA$17&lt;Udfyldningsark!$T53,"gu",        "")),
IF(CA$17&lt;Udfyldningsark!$Q53, IF(CA$17&lt;Udfyldningsark!$Q53-10,"g","gu"),
IF(CA$17&lt;Udfyldningsark!$T53,"r",""
))))))))</f>
        <v/>
      </c>
      <c r="CB36" s="226" t="str">
        <f>IF(Udfyldningsark!$T53="","",
IF(CB$17=Udfyldningsark!$Q53,"s",
IF(CB$17=Udfyldningsark!$T53,"b",
IF(CB$17&lt;Udfyldningsark!$P53,"",
IF(Udfyldningsark!$T53&lt;Udfyldningsark!$Q53-10,IF(CB$17&lt;Udfyldningsark!$T53,"g",""),
IF(Udfyldningsark!$T53&lt;Udfyldningsark!$Q53,     IF(CB$17&lt;Udfyldningsark!$Q53-10,"g",     IF(CB$17&lt;Udfyldningsark!$T53,"gu",        "")),
IF(CB$17&lt;Udfyldningsark!$Q53, IF(CB$17&lt;Udfyldningsark!$Q53-10,"g","gu"),
IF(CB$17&lt;Udfyldningsark!$T53,"r",""
))))))))</f>
        <v/>
      </c>
      <c r="CC36" s="226" t="str">
        <f>IF(Udfyldningsark!$T53="","",
IF(CC$17=Udfyldningsark!$Q53,"s",
IF(CC$17=Udfyldningsark!$T53,"b",
IF(CC$17&lt;Udfyldningsark!$P53,"",
IF(Udfyldningsark!$T53&lt;Udfyldningsark!$Q53-10,IF(CC$17&lt;Udfyldningsark!$T53,"g",""),
IF(Udfyldningsark!$T53&lt;Udfyldningsark!$Q53,     IF(CC$17&lt;Udfyldningsark!$Q53-10,"g",     IF(CC$17&lt;Udfyldningsark!$T53,"gu",        "")),
IF(CC$17&lt;Udfyldningsark!$Q53, IF(CC$17&lt;Udfyldningsark!$Q53-10,"g","gu"),
IF(CC$17&lt;Udfyldningsark!$T53,"r",""
))))))))</f>
        <v/>
      </c>
      <c r="CD36" s="226" t="str">
        <f>IF(Udfyldningsark!$T53="","",
IF(CD$17=Udfyldningsark!$Q53,"s",
IF(CD$17=Udfyldningsark!$T53,"b",
IF(CD$17&lt;Udfyldningsark!$P53,"",
IF(Udfyldningsark!$T53&lt;Udfyldningsark!$Q53-10,IF(CD$17&lt;Udfyldningsark!$T53,"g",""),
IF(Udfyldningsark!$T53&lt;Udfyldningsark!$Q53,     IF(CD$17&lt;Udfyldningsark!$Q53-10,"g",     IF(CD$17&lt;Udfyldningsark!$T53,"gu",        "")),
IF(CD$17&lt;Udfyldningsark!$Q53, IF(CD$17&lt;Udfyldningsark!$Q53-10,"g","gu"),
IF(CD$17&lt;Udfyldningsark!$T53,"r",""
))))))))</f>
        <v/>
      </c>
      <c r="CE36" s="226" t="str">
        <f>IF(Udfyldningsark!$T53="","",
IF(CE$17=Udfyldningsark!$Q53,"s",
IF(CE$17=Udfyldningsark!$T53,"b",
IF(CE$17&lt;Udfyldningsark!$P53,"",
IF(Udfyldningsark!$T53&lt;Udfyldningsark!$Q53-10,IF(CE$17&lt;Udfyldningsark!$T53,"g",""),
IF(Udfyldningsark!$T53&lt;Udfyldningsark!$Q53,     IF(CE$17&lt;Udfyldningsark!$Q53-10,"g",     IF(CE$17&lt;Udfyldningsark!$T53,"gu",        "")),
IF(CE$17&lt;Udfyldningsark!$Q53, IF(CE$17&lt;Udfyldningsark!$Q53-10,"g","gu"),
IF(CE$17&lt;Udfyldningsark!$T53,"r",""
))))))))</f>
        <v/>
      </c>
      <c r="CF36" s="226" t="str">
        <f>IF(Udfyldningsark!$T53="","",
IF(CF$17=Udfyldningsark!$Q53,"s",
IF(CF$17=Udfyldningsark!$T53,"b",
IF(CF$17&lt;Udfyldningsark!$P53,"",
IF(Udfyldningsark!$T53&lt;Udfyldningsark!$Q53-10,IF(CF$17&lt;Udfyldningsark!$T53,"g",""),
IF(Udfyldningsark!$T53&lt;Udfyldningsark!$Q53,     IF(CF$17&lt;Udfyldningsark!$Q53-10,"g",     IF(CF$17&lt;Udfyldningsark!$T53,"gu",        "")),
IF(CF$17&lt;Udfyldningsark!$Q53, IF(CF$17&lt;Udfyldningsark!$Q53-10,"g","gu"),
IF(CF$17&lt;Udfyldningsark!$T53,"r",""
))))))))</f>
        <v/>
      </c>
      <c r="CG36" s="226" t="str">
        <f>IF(Udfyldningsark!$T53="","",
IF(CG$17=Udfyldningsark!$Q53,"s",
IF(CG$17=Udfyldningsark!$T53,"b",
IF(CG$17&lt;Udfyldningsark!$P53,"",
IF(Udfyldningsark!$T53&lt;Udfyldningsark!$Q53-10,IF(CG$17&lt;Udfyldningsark!$T53,"g",""),
IF(Udfyldningsark!$T53&lt;Udfyldningsark!$Q53,     IF(CG$17&lt;Udfyldningsark!$Q53-10,"g",     IF(CG$17&lt;Udfyldningsark!$T53,"gu",        "")),
IF(CG$17&lt;Udfyldningsark!$Q53, IF(CG$17&lt;Udfyldningsark!$Q53-10,"g","gu"),
IF(CG$17&lt;Udfyldningsark!$T53,"r",""
))))))))</f>
        <v/>
      </c>
      <c r="CH36" s="226" t="str">
        <f>IF(Udfyldningsark!$T53="","",
IF(CH$17=Udfyldningsark!$Q53,"s",
IF(CH$17=Udfyldningsark!$T53,"b",
IF(CH$17&lt;Udfyldningsark!$P53,"",
IF(Udfyldningsark!$T53&lt;Udfyldningsark!$Q53-10,IF(CH$17&lt;Udfyldningsark!$T53,"g",""),
IF(Udfyldningsark!$T53&lt;Udfyldningsark!$Q53,     IF(CH$17&lt;Udfyldningsark!$Q53-10,"g",     IF(CH$17&lt;Udfyldningsark!$T53,"gu",        "")),
IF(CH$17&lt;Udfyldningsark!$Q53, IF(CH$17&lt;Udfyldningsark!$Q53-10,"g","gu"),
IF(CH$17&lt;Udfyldningsark!$T53,"r",""
))))))))</f>
        <v/>
      </c>
      <c r="CI36" s="226" t="str">
        <f>IF(Udfyldningsark!$T53="","",
IF(CI$17=Udfyldningsark!$Q53,"s",
IF(CI$17=Udfyldningsark!$T53,"b",
IF(CI$17&lt;Udfyldningsark!$P53,"",
IF(Udfyldningsark!$T53&lt;Udfyldningsark!$Q53-10,IF(CI$17&lt;Udfyldningsark!$T53,"g",""),
IF(Udfyldningsark!$T53&lt;Udfyldningsark!$Q53,     IF(CI$17&lt;Udfyldningsark!$Q53-10,"g",     IF(CI$17&lt;Udfyldningsark!$T53,"gu",        "")),
IF(CI$17&lt;Udfyldningsark!$Q53, IF(CI$17&lt;Udfyldningsark!$Q53-10,"g","gu"),
IF(CI$17&lt;Udfyldningsark!$T53,"r",""
))))))))</f>
        <v/>
      </c>
      <c r="CJ36" s="226" t="str">
        <f>IF(Udfyldningsark!$T53="","",
IF(CJ$17=Udfyldningsark!$Q53,"s",
IF(CJ$17=Udfyldningsark!$T53,"b",
IF(CJ$17&lt;Udfyldningsark!$P53,"",
IF(Udfyldningsark!$T53&lt;Udfyldningsark!$Q53-10,IF(CJ$17&lt;Udfyldningsark!$T53,"g",""),
IF(Udfyldningsark!$T53&lt;Udfyldningsark!$Q53,     IF(CJ$17&lt;Udfyldningsark!$Q53-10,"g",     IF(CJ$17&lt;Udfyldningsark!$T53,"gu",        "")),
IF(CJ$17&lt;Udfyldningsark!$Q53, IF(CJ$17&lt;Udfyldningsark!$Q53-10,"g","gu"),
IF(CJ$17&lt;Udfyldningsark!$T53,"r",""
))))))))</f>
        <v/>
      </c>
      <c r="CK36" s="226" t="str">
        <f>IF(Udfyldningsark!$T53="","",
IF(CK$17=Udfyldningsark!$Q53,"s",
IF(CK$17=Udfyldningsark!$T53,"b",
IF(CK$17&lt;Udfyldningsark!$P53,"",
IF(Udfyldningsark!$T53&lt;Udfyldningsark!$Q53-10,IF(CK$17&lt;Udfyldningsark!$T53,"g",""),
IF(Udfyldningsark!$T53&lt;Udfyldningsark!$Q53,     IF(CK$17&lt;Udfyldningsark!$Q53-10,"g",     IF(CK$17&lt;Udfyldningsark!$T53,"gu",        "")),
IF(CK$17&lt;Udfyldningsark!$Q53, IF(CK$17&lt;Udfyldningsark!$Q53-10,"g","gu"),
IF(CK$17&lt;Udfyldningsark!$T53,"r",""
))))))))</f>
        <v/>
      </c>
      <c r="CL36" s="226" t="str">
        <f>IF(Udfyldningsark!$T53="","",
IF(CL$17=Udfyldningsark!$Q53,"s",
IF(CL$17=Udfyldningsark!$T53,"b",
IF(CL$17&lt;Udfyldningsark!$P53,"",
IF(Udfyldningsark!$T53&lt;Udfyldningsark!$Q53-10,IF(CL$17&lt;Udfyldningsark!$T53,"g",""),
IF(Udfyldningsark!$T53&lt;Udfyldningsark!$Q53,     IF(CL$17&lt;Udfyldningsark!$Q53-10,"g",     IF(CL$17&lt;Udfyldningsark!$T53,"gu",        "")),
IF(CL$17&lt;Udfyldningsark!$Q53, IF(CL$17&lt;Udfyldningsark!$Q53-10,"g","gu"),
IF(CL$17&lt;Udfyldningsark!$T53,"r",""
))))))))</f>
        <v/>
      </c>
      <c r="CM36" s="226" t="str">
        <f>IF(Udfyldningsark!$T53="","",
IF(CM$17=Udfyldningsark!$Q53,"s",
IF(CM$17=Udfyldningsark!$T53,"b",
IF(CM$17&lt;Udfyldningsark!$P53,"",
IF(Udfyldningsark!$T53&lt;Udfyldningsark!$Q53-10,IF(CM$17&lt;Udfyldningsark!$T53,"g",""),
IF(Udfyldningsark!$T53&lt;Udfyldningsark!$Q53,     IF(CM$17&lt;Udfyldningsark!$Q53-10,"g",     IF(CM$17&lt;Udfyldningsark!$T53,"gu",        "")),
IF(CM$17&lt;Udfyldningsark!$Q53, IF(CM$17&lt;Udfyldningsark!$Q53-10,"g","gu"),
IF(CM$17&lt;Udfyldningsark!$T53,"r",""
))))))))</f>
        <v/>
      </c>
      <c r="CN36" s="226" t="str">
        <f>IF(Udfyldningsark!$T53="","",
IF(CN$17=Udfyldningsark!$Q53,"s",
IF(CN$17=Udfyldningsark!$T53,"b",
IF(CN$17&lt;Udfyldningsark!$P53,"",
IF(Udfyldningsark!$T53&lt;Udfyldningsark!$Q53-10,IF(CN$17&lt;Udfyldningsark!$T53,"g",""),
IF(Udfyldningsark!$T53&lt;Udfyldningsark!$Q53,     IF(CN$17&lt;Udfyldningsark!$Q53-10,"g",     IF(CN$17&lt;Udfyldningsark!$T53,"gu",        "")),
IF(CN$17&lt;Udfyldningsark!$Q53, IF(CN$17&lt;Udfyldningsark!$Q53-10,"g","gu"),
IF(CN$17&lt;Udfyldningsark!$T53,"r",""
))))))))</f>
        <v/>
      </c>
      <c r="CO36" s="226" t="str">
        <f>IF(Udfyldningsark!$T53="","",
IF(CO$17=Udfyldningsark!$Q53,"s",
IF(CO$17=Udfyldningsark!$T53,"b",
IF(CO$17&lt;Udfyldningsark!$P53,"",
IF(Udfyldningsark!$T53&lt;Udfyldningsark!$Q53-10,IF(CO$17&lt;Udfyldningsark!$T53,"g",""),
IF(Udfyldningsark!$T53&lt;Udfyldningsark!$Q53,     IF(CO$17&lt;Udfyldningsark!$Q53-10,"g",     IF(CO$17&lt;Udfyldningsark!$T53,"gu",        "")),
IF(CO$17&lt;Udfyldningsark!$Q53, IF(CO$17&lt;Udfyldningsark!$Q53-10,"g","gu"),
IF(CO$17&lt;Udfyldningsark!$T53,"r",""
))))))))</f>
        <v/>
      </c>
      <c r="CP36" s="226" t="str">
        <f>IF(Udfyldningsark!$T53="","",
IF(CP$17=Udfyldningsark!$Q53,"s",
IF(CP$17=Udfyldningsark!$T53,"b",
IF(CP$17&lt;Udfyldningsark!$P53,"",
IF(Udfyldningsark!$T53&lt;Udfyldningsark!$Q53-10,IF(CP$17&lt;Udfyldningsark!$T53,"g",""),
IF(Udfyldningsark!$T53&lt;Udfyldningsark!$Q53,     IF(CP$17&lt;Udfyldningsark!$Q53-10,"g",     IF(CP$17&lt;Udfyldningsark!$T53,"gu",        "")),
IF(CP$17&lt;Udfyldningsark!$Q53, IF(CP$17&lt;Udfyldningsark!$Q53-10,"g","gu"),
IF(CP$17&lt;Udfyldningsark!$T53,"r",""
))))))))</f>
        <v/>
      </c>
      <c r="CQ36" s="226" t="str">
        <f>IF(Udfyldningsark!$T53="","",
IF(CQ$17=Udfyldningsark!$Q53,"s",
IF(CQ$17=Udfyldningsark!$T53,"b",
IF(CQ$17&lt;Udfyldningsark!$P53,"",
IF(Udfyldningsark!$T53&lt;Udfyldningsark!$Q53-10,IF(CQ$17&lt;Udfyldningsark!$T53,"g",""),
IF(Udfyldningsark!$T53&lt;Udfyldningsark!$Q53,     IF(CQ$17&lt;Udfyldningsark!$Q53-10,"g",     IF(CQ$17&lt;Udfyldningsark!$T53,"gu",        "")),
IF(CQ$17&lt;Udfyldningsark!$Q53, IF(CQ$17&lt;Udfyldningsark!$Q53-10,"g","gu"),
IF(CQ$17&lt;Udfyldningsark!$T53,"r",""
))))))))</f>
        <v/>
      </c>
      <c r="CR36" s="226" t="str">
        <f>IF(Udfyldningsark!$T53="","",
IF(CR$17=Udfyldningsark!$Q53,"s",
IF(CR$17=Udfyldningsark!$T53,"b",
IF(CR$17&lt;Udfyldningsark!$P53,"",
IF(Udfyldningsark!$T53&lt;Udfyldningsark!$Q53-10,IF(CR$17&lt;Udfyldningsark!$T53,"g",""),
IF(Udfyldningsark!$T53&lt;Udfyldningsark!$Q53,     IF(CR$17&lt;Udfyldningsark!$Q53-10,"g",     IF(CR$17&lt;Udfyldningsark!$T53,"gu",        "")),
IF(CR$17&lt;Udfyldningsark!$Q53, IF(CR$17&lt;Udfyldningsark!$Q53-10,"g","gu"),
IF(CR$17&lt;Udfyldningsark!$T53,"r",""
))))))))</f>
        <v/>
      </c>
      <c r="CS36" s="226" t="str">
        <f>IF(Udfyldningsark!$T53="","",
IF(CS$17=Udfyldningsark!$Q53,"s",
IF(CS$17=Udfyldningsark!$T53,"b",
IF(CS$17&lt;Udfyldningsark!$P53,"",
IF(Udfyldningsark!$T53&lt;Udfyldningsark!$Q53-10,IF(CS$17&lt;Udfyldningsark!$T53,"g",""),
IF(Udfyldningsark!$T53&lt;Udfyldningsark!$Q53,     IF(CS$17&lt;Udfyldningsark!$Q53-10,"g",     IF(CS$17&lt;Udfyldningsark!$T53,"gu",        "")),
IF(CS$17&lt;Udfyldningsark!$Q53, IF(CS$17&lt;Udfyldningsark!$Q53-10,"g","gu"),
IF(CS$17&lt;Udfyldningsark!$T53,"r",""
))))))))</f>
        <v/>
      </c>
      <c r="CT36" s="226" t="str">
        <f>IF(Udfyldningsark!$T53="","",
IF(CT$17=Udfyldningsark!$Q53,"s",
IF(CT$17=Udfyldningsark!$T53,"b",
IF(CT$17&lt;Udfyldningsark!$P53,"",
IF(Udfyldningsark!$T53&lt;Udfyldningsark!$Q53-10,IF(CT$17&lt;Udfyldningsark!$T53,"g",""),
IF(Udfyldningsark!$T53&lt;Udfyldningsark!$Q53,     IF(CT$17&lt;Udfyldningsark!$Q53-10,"g",     IF(CT$17&lt;Udfyldningsark!$T53,"gu",        "")),
IF(CT$17&lt;Udfyldningsark!$Q53, IF(CT$17&lt;Udfyldningsark!$Q53-10,"g","gu"),
IF(CT$17&lt;Udfyldningsark!$T53,"r",""
))))))))</f>
        <v/>
      </c>
      <c r="CU36" s="226" t="str">
        <f>IF(Udfyldningsark!$T53="","",
IF(CU$17=Udfyldningsark!$Q53,"s",
IF(CU$17=Udfyldningsark!$T53,"b",
IF(CU$17&lt;Udfyldningsark!$P53,"",
IF(Udfyldningsark!$T53&lt;Udfyldningsark!$Q53-10,IF(CU$17&lt;Udfyldningsark!$T53,"g",""),
IF(Udfyldningsark!$T53&lt;Udfyldningsark!$Q53,     IF(CU$17&lt;Udfyldningsark!$Q53-10,"g",     IF(CU$17&lt;Udfyldningsark!$T53,"gu",        "")),
IF(CU$17&lt;Udfyldningsark!$Q53, IF(CU$17&lt;Udfyldningsark!$Q53-10,"g","gu"),
IF(CU$17&lt;Udfyldningsark!$T53,"r",""
))))))))</f>
        <v/>
      </c>
      <c r="CV36" s="226" t="str">
        <f>IF(Udfyldningsark!$T53="","",
IF(CV$17=Udfyldningsark!$Q53,"s",
IF(CV$17=Udfyldningsark!$T53,"b",
IF(CV$17&lt;Udfyldningsark!$P53,"",
IF(Udfyldningsark!$T53&lt;Udfyldningsark!$Q53-10,IF(CV$17&lt;Udfyldningsark!$T53,"g",""),
IF(Udfyldningsark!$T53&lt;Udfyldningsark!$Q53,     IF(CV$17&lt;Udfyldningsark!$Q53-10,"g",     IF(CV$17&lt;Udfyldningsark!$T53,"gu",        "")),
IF(CV$17&lt;Udfyldningsark!$Q53, IF(CV$17&lt;Udfyldningsark!$Q53-10,"g","gu"),
IF(CV$17&lt;Udfyldningsark!$T53,"r",""
))))))))</f>
        <v/>
      </c>
      <c r="CW36" s="226" t="str">
        <f>IF(Udfyldningsark!$T53="","",
IF(CW$17=Udfyldningsark!$Q53,"s",
IF(CW$17=Udfyldningsark!$T53,"b",
IF(CW$17&lt;Udfyldningsark!$P53,"",
IF(Udfyldningsark!$T53&lt;Udfyldningsark!$Q53-10,IF(CW$17&lt;Udfyldningsark!$T53,"g",""),
IF(Udfyldningsark!$T53&lt;Udfyldningsark!$Q53,     IF(CW$17&lt;Udfyldningsark!$Q53-10,"g",     IF(CW$17&lt;Udfyldningsark!$T53,"gu",        "")),
IF(CW$17&lt;Udfyldningsark!$Q53, IF(CW$17&lt;Udfyldningsark!$Q53-10,"g","gu"),
IF(CW$17&lt;Udfyldningsark!$T53,"r",""
))))))))</f>
        <v/>
      </c>
      <c r="CX36" s="226" t="str">
        <f>IF(Udfyldningsark!$T53="","",
IF(CX$17=Udfyldningsark!$Q53,"s",
IF(CX$17=Udfyldningsark!$T53,"b",
IF(CX$17&lt;Udfyldningsark!$P53,"",
IF(Udfyldningsark!$T53&lt;Udfyldningsark!$Q53-10,IF(CX$17&lt;Udfyldningsark!$T53,"g",""),
IF(Udfyldningsark!$T53&lt;Udfyldningsark!$Q53,     IF(CX$17&lt;Udfyldningsark!$Q53-10,"g",     IF(CX$17&lt;Udfyldningsark!$T53,"gu",        "")),
IF(CX$17&lt;Udfyldningsark!$Q53, IF(CX$17&lt;Udfyldningsark!$Q53-10,"g","gu"),
IF(CX$17&lt;Udfyldningsark!$T53,"r",""
))))))))</f>
        <v/>
      </c>
      <c r="CY36" s="226" t="str">
        <f>IF(Udfyldningsark!$T53="","",
IF(CY$17=Udfyldningsark!$Q53,"s",
IF(CY$17=Udfyldningsark!$T53,"b",
IF(CY$17&lt;Udfyldningsark!$P53,"",
IF(Udfyldningsark!$T53&lt;Udfyldningsark!$Q53-10,IF(CY$17&lt;Udfyldningsark!$T53,"g",""),
IF(Udfyldningsark!$T53&lt;Udfyldningsark!$Q53,     IF(CY$17&lt;Udfyldningsark!$Q53-10,"g",     IF(CY$17&lt;Udfyldningsark!$T53,"gu",        "")),
IF(CY$17&lt;Udfyldningsark!$Q53, IF(CY$17&lt;Udfyldningsark!$Q53-10,"g","gu"),
IF(CY$17&lt;Udfyldningsark!$T53,"r",""
))))))))</f>
        <v/>
      </c>
      <c r="CZ36" s="226" t="str">
        <f>IF(Udfyldningsark!$T53="","",
IF(CZ$17=Udfyldningsark!$Q53,"s",
IF(CZ$17=Udfyldningsark!$T53,"b",
IF(CZ$17&lt;Udfyldningsark!$P53,"",
IF(Udfyldningsark!$T53&lt;Udfyldningsark!$Q53-10,IF(CZ$17&lt;Udfyldningsark!$T53,"g",""),
IF(Udfyldningsark!$T53&lt;Udfyldningsark!$Q53,     IF(CZ$17&lt;Udfyldningsark!$Q53-10,"g",     IF(CZ$17&lt;Udfyldningsark!$T53,"gu",        "")),
IF(CZ$17&lt;Udfyldningsark!$Q53, IF(CZ$17&lt;Udfyldningsark!$Q53-10,"g","gu"),
IF(CZ$17&lt;Udfyldningsark!$T53,"r",""
))))))))</f>
        <v/>
      </c>
      <c r="DA36" s="226" t="str">
        <f>IF(Udfyldningsark!$T53="","",
IF(DA$17=Udfyldningsark!$Q53,"s",
IF(DA$17=Udfyldningsark!$T53,"b",
IF(DA$17&lt;Udfyldningsark!$P53,"",
IF(Udfyldningsark!$T53&lt;Udfyldningsark!$Q53-10,IF(DA$17&lt;Udfyldningsark!$T53,"g",""),
IF(Udfyldningsark!$T53&lt;Udfyldningsark!$Q53,     IF(DA$17&lt;Udfyldningsark!$Q53-10,"g",     IF(DA$17&lt;Udfyldningsark!$T53,"gu",        "")),
IF(DA$17&lt;Udfyldningsark!$Q53, IF(DA$17&lt;Udfyldningsark!$Q53-10,"g","gu"),
IF(DA$17&lt;Udfyldningsark!$T53,"r",""
))))))))</f>
        <v/>
      </c>
      <c r="DB36" s="226" t="str">
        <f>IF(Udfyldningsark!$T53="","",
IF(DB$17=Udfyldningsark!$Q53,"s",
IF(DB$17=Udfyldningsark!$T53,"b",
IF(DB$17&lt;Udfyldningsark!$P53,"",
IF(Udfyldningsark!$T53&lt;Udfyldningsark!$Q53-10,IF(DB$17&lt;Udfyldningsark!$T53,"g",""),
IF(Udfyldningsark!$T53&lt;Udfyldningsark!$Q53,     IF(DB$17&lt;Udfyldningsark!$Q53-10,"g",     IF(DB$17&lt;Udfyldningsark!$T53,"gu",        "")),
IF(DB$17&lt;Udfyldningsark!$Q53, IF(DB$17&lt;Udfyldningsark!$Q53-10,"g","gu"),
IF(DB$17&lt;Udfyldningsark!$T53,"r",""
))))))))</f>
        <v/>
      </c>
      <c r="DC36" s="226" t="str">
        <f>IF(Udfyldningsark!$T53="","",
IF(DC$17=Udfyldningsark!$Q53,"s",
IF(DC$17=Udfyldningsark!$T53,"b",
IF(DC$17&lt;Udfyldningsark!$P53,"",
IF(Udfyldningsark!$T53&lt;Udfyldningsark!$Q53-10,IF(DC$17&lt;Udfyldningsark!$T53,"g",""),
IF(Udfyldningsark!$T53&lt;Udfyldningsark!$Q53,     IF(DC$17&lt;Udfyldningsark!$Q53-10,"g",     IF(DC$17&lt;Udfyldningsark!$T53,"gu",        "")),
IF(DC$17&lt;Udfyldningsark!$Q53, IF(DC$17&lt;Udfyldningsark!$Q53-10,"g","gu"),
IF(DC$17&lt;Udfyldningsark!$T53,"r",""
))))))))</f>
        <v/>
      </c>
      <c r="DD36" s="226" t="str">
        <f>IF(Udfyldningsark!$T53="","",
IF(DD$17=Udfyldningsark!$Q53,"s",
IF(DD$17=Udfyldningsark!$T53,"b",
IF(DD$17&lt;Udfyldningsark!$P53,"",
IF(Udfyldningsark!$T53&lt;Udfyldningsark!$Q53-10,IF(DD$17&lt;Udfyldningsark!$T53,"g",""),
IF(Udfyldningsark!$T53&lt;Udfyldningsark!$Q53,     IF(DD$17&lt;Udfyldningsark!$Q53-10,"g",     IF(DD$17&lt;Udfyldningsark!$T53,"gu",        "")),
IF(DD$17&lt;Udfyldningsark!$Q53, IF(DD$17&lt;Udfyldningsark!$Q53-10,"g","gu"),
IF(DD$17&lt;Udfyldningsark!$T53,"r",""
))))))))</f>
        <v/>
      </c>
      <c r="DE36" s="226" t="str">
        <f>IF(Udfyldningsark!$T53="","",
IF(DE$17=Udfyldningsark!$Q53,"s",
IF(DE$17=Udfyldningsark!$T53,"b",
IF(DE$17&lt;Udfyldningsark!$P53,"",
IF(Udfyldningsark!$T53&lt;Udfyldningsark!$Q53-10,IF(DE$17&lt;Udfyldningsark!$T53,"g",""),
IF(Udfyldningsark!$T53&lt;Udfyldningsark!$Q53,     IF(DE$17&lt;Udfyldningsark!$Q53-10,"g",     IF(DE$17&lt;Udfyldningsark!$T53,"gu",        "")),
IF(DE$17&lt;Udfyldningsark!$Q53, IF(DE$17&lt;Udfyldningsark!$Q53-10,"g","gu"),
IF(DE$17&lt;Udfyldningsark!$T53,"r",""
))))))))</f>
        <v/>
      </c>
      <c r="DF36" s="226" t="str">
        <f>IF(Udfyldningsark!$T53="","",
IF(DF$17=Udfyldningsark!$Q53,"s",
IF(DF$17=Udfyldningsark!$T53,"b",
IF(DF$17&lt;Udfyldningsark!$P53,"",
IF(Udfyldningsark!$T53&lt;Udfyldningsark!$Q53-10,IF(DF$17&lt;Udfyldningsark!$T53,"g",""),
IF(Udfyldningsark!$T53&lt;Udfyldningsark!$Q53,     IF(DF$17&lt;Udfyldningsark!$Q53-10,"g",     IF(DF$17&lt;Udfyldningsark!$T53,"gu",        "")),
IF(DF$17&lt;Udfyldningsark!$Q53, IF(DF$17&lt;Udfyldningsark!$Q53-10,"g","gu"),
IF(DF$17&lt;Udfyldningsark!$T53,"r",""
))))))))</f>
        <v/>
      </c>
      <c r="DG36" s="226" t="str">
        <f>IF(Udfyldningsark!$T53="","",
IF(DG$17=Udfyldningsark!$Q53,"s",
IF(DG$17=Udfyldningsark!$T53,"b",
IF(DG$17&lt;Udfyldningsark!$P53,"",
IF(Udfyldningsark!$T53&lt;Udfyldningsark!$Q53-10,IF(DG$17&lt;Udfyldningsark!$T53,"g",""),
IF(Udfyldningsark!$T53&lt;Udfyldningsark!$Q53,     IF(DG$17&lt;Udfyldningsark!$Q53-10,"g",     IF(DG$17&lt;Udfyldningsark!$T53,"gu",        "")),
IF(DG$17&lt;Udfyldningsark!$Q53, IF(DG$17&lt;Udfyldningsark!$Q53-10,"g","gu"),
IF(DG$17&lt;Udfyldningsark!$T53,"r",""
))))))))</f>
        <v/>
      </c>
      <c r="DH36" s="226" t="str">
        <f>IF(Udfyldningsark!$T53="","",
IF(DH$17=Udfyldningsark!$Q53,"s",
IF(DH$17=Udfyldningsark!$T53,"b",
IF(DH$17&lt;Udfyldningsark!$P53,"",
IF(Udfyldningsark!$T53&lt;Udfyldningsark!$Q53-10,IF(DH$17&lt;Udfyldningsark!$T53,"g",""),
IF(Udfyldningsark!$T53&lt;Udfyldningsark!$Q53,     IF(DH$17&lt;Udfyldningsark!$Q53-10,"g",     IF(DH$17&lt;Udfyldningsark!$T53,"gu",        "")),
IF(DH$17&lt;Udfyldningsark!$Q53, IF(DH$17&lt;Udfyldningsark!$Q53-10,"g","gu"),
IF(DH$17&lt;Udfyldningsark!$T53,"r",""
))))))))</f>
        <v/>
      </c>
      <c r="DI36" s="226" t="str">
        <f>IF(Udfyldningsark!$T53="","",
IF(DI$17=Udfyldningsark!$Q53,"s",
IF(DI$17=Udfyldningsark!$T53,"b",
IF(DI$17&lt;Udfyldningsark!$P53,"",
IF(Udfyldningsark!$T53&lt;Udfyldningsark!$Q53-10,IF(DI$17&lt;Udfyldningsark!$T53,"g",""),
IF(Udfyldningsark!$T53&lt;Udfyldningsark!$Q53,     IF(DI$17&lt;Udfyldningsark!$Q53-10,"g",     IF(DI$17&lt;Udfyldningsark!$T53,"gu",        "")),
IF(DI$17&lt;Udfyldningsark!$Q53, IF(DI$17&lt;Udfyldningsark!$Q53-10,"g","gu"),
IF(DI$17&lt;Udfyldningsark!$T53,"r",""
))))))))</f>
        <v/>
      </c>
      <c r="DJ36" s="226" t="str">
        <f>IF(Udfyldningsark!$T53="","",
IF(DJ$17=Udfyldningsark!$Q53,"s",
IF(DJ$17=Udfyldningsark!$T53,"b",
IF(DJ$17&lt;Udfyldningsark!$P53,"",
IF(Udfyldningsark!$T53&lt;Udfyldningsark!$Q53-10,IF(DJ$17&lt;Udfyldningsark!$T53,"g",""),
IF(Udfyldningsark!$T53&lt;Udfyldningsark!$Q53,     IF(DJ$17&lt;Udfyldningsark!$Q53-10,"g",     IF(DJ$17&lt;Udfyldningsark!$T53,"gu",        "")),
IF(DJ$17&lt;Udfyldningsark!$Q53, IF(DJ$17&lt;Udfyldningsark!$Q53-10,"g","gu"),
IF(DJ$17&lt;Udfyldningsark!$T53,"r",""
))))))))</f>
        <v/>
      </c>
      <c r="DK36" s="226" t="str">
        <f>IF(Udfyldningsark!$T53="","",
IF(DK$17=Udfyldningsark!$Q53,"s",
IF(DK$17=Udfyldningsark!$T53,"b",
IF(DK$17&lt;Udfyldningsark!$P53,"",
IF(Udfyldningsark!$T53&lt;Udfyldningsark!$Q53-10,IF(DK$17&lt;Udfyldningsark!$T53,"g",""),
IF(Udfyldningsark!$T53&lt;Udfyldningsark!$Q53,     IF(DK$17&lt;Udfyldningsark!$Q53-10,"g",     IF(DK$17&lt;Udfyldningsark!$T53,"gu",        "")),
IF(DK$17&lt;Udfyldningsark!$Q53, IF(DK$17&lt;Udfyldningsark!$Q53-10,"g","gu"),
IF(DK$17&lt;Udfyldningsark!$T53,"r",""
))))))))</f>
        <v/>
      </c>
      <c r="DL36" s="13"/>
      <c r="DM36" s="13"/>
    </row>
    <row r="37" spans="1:117" s="2" customFormat="1" ht="8.4499999999999993" customHeight="1" x14ac:dyDescent="0.2">
      <c r="A37" s="29"/>
      <c r="B37" s="56" t="str">
        <f>IF(Udfyldningsark!C54=1,Udfyldningsark!E54,"")</f>
        <v/>
      </c>
      <c r="C37" s="405" t="str">
        <f>IF(Udfyldningsark!I54="","",IF(Udfyldningsark!I54&gt;=1,Udfyldningsark!I54))</f>
        <v/>
      </c>
      <c r="D37" s="406"/>
      <c r="E37" s="407"/>
      <c r="F37" s="48"/>
      <c r="G37" s="276" t="str">
        <f>IF(Udfyldningsark!L54="","",IF(Udfyldningsark!L54&gt;=1,Udfyldningsark!L54))</f>
        <v/>
      </c>
      <c r="H37" s="48"/>
      <c r="I37" s="87" t="str">
        <f>IF(Udfyldningsark!P54="","",IF(Udfyldningsark!P54&gt;=1,Udfyldningsark!P54))</f>
        <v/>
      </c>
      <c r="J37" s="49"/>
      <c r="K37" s="88" t="str">
        <f>IF(Udfyldningsark!G54="","",IF(Udfyldningsark!G54=Data!$T$7,Data!$U$7,IF(Udfyldningsark!G54=Data!$T$8,Data!$U$8,IF(Udfyldningsark!G54=Data!$T$9,Data!$U$9,IF(Udfyldningsark!G54=Data!$T$10,Data!$U$10,IF(Udfyldningsark!G54=Data!$T$11,Data!$U$11,IF(Udfyldningsark!G54=Data!$T$12,Data!$U$12,IF(Udfyldningsark!G54=Data!$T$13,Data!$U$13,IF(Udfyldningsark!G54=Data!$T$14,Data!$U$14,IF(Udfyldningsark!G54=Data!$T$15,Data!$U$15,IF(Udfyldningsark!G54=Data!$T$16,Data!$U$16,IF(Udfyldningsark!G54=Data!$T$17,Data!$U$17,IF(Udfyldningsark!G54=Data!$T$18,Data!$U$18,IF(Udfyldningsark!G54=Data!$T$19,Data!$U$19,IF(Udfyldningsark!G54=Data!$T$20,Data!$U$20,IF(Udfyldningsark!G54=Data!$T$21,Data!$U$21,IF(Udfyldningsark!G54=Data!$T$22,Data!$U$22,IF(Udfyldningsark!G54=Data!$T$23,Data!$U$23,IF(Udfyldningsark!G54=Data!$T$24,Data!$U$24,IF(Udfyldningsark!G54=Data!$T$25,Data!$U$25,IF(Udfyldningsark!G54=Data!$T$26,Data!$U$26,IF(Udfyldningsark!G54=Data!$T$27,Data!$U$27))))))))))))))))))))))</f>
        <v/>
      </c>
      <c r="L37" s="49"/>
      <c r="M37" s="89" t="str">
        <f>IF(Udfyldningsark!G54="","",IF(Udfyldningsark!G54=Data!$T$7,Data!$V$7,IF(Udfyldningsark!G54=Data!$T$8,Data!$V$8,IF(Udfyldningsark!G54=Data!$T$9,Data!$V$9,IF(Udfyldningsark!G54=Data!$T$10,Data!$V$10,IF(Udfyldningsark!G54=Data!$T$11,Data!$V$11,IF(Udfyldningsark!G54=Data!$T$12,Data!$V$12,IF(Udfyldningsark!G54=Data!$T$13,Data!$V$13,IF(Udfyldningsark!G54=Data!$T$14,Data!$V$14,IF(Udfyldningsark!G54=Data!$T$15,Data!$V$15,IF(Udfyldningsark!G54=Data!$T$16,Data!$V$16,IF(Udfyldningsark!G54=Data!$T$17,Data!$V$17,IF(Udfyldningsark!G54=Data!$T$18,Data!$V$18,IF(Udfyldningsark!G54=Data!$T$19,Data!$V$19,IF(Udfyldningsark!G54=Data!$T$20,Data!$V$20,IF(Udfyldningsark!G54=Data!$T$21,Data!$V$21,IF(Udfyldningsark!G54=Data!$T$22,Data!$V$22,IF(Udfyldningsark!G54=Data!$T$23,Data!$V$23,IF(Udfyldningsark!G54=Data!$T$24,Data!$V$24,IF(Udfyldningsark!G54=Data!$T$25,Data!$V$25,IF(Udfyldningsark!G54=Data!$T$26,Data!$V$26,IF(Udfyldningsark!G54=Data!$T$27,Data!$V$27,))))))))))))))))))))))</f>
        <v/>
      </c>
      <c r="N37" s="20"/>
      <c r="O37" s="226" t="str">
        <f>IF(Udfyldningsark!$T54="","",
IF(O$17=Udfyldningsark!$Q54,"s",
IF(O$17=Udfyldningsark!$T54,"b",
IF(O$17&lt;Udfyldningsark!$P54,"",
IF(Udfyldningsark!$T54&lt;Udfyldningsark!$Q54-10,IF(O$17&lt;Udfyldningsark!$T54,"g",""),
IF(Udfyldningsark!$T54&lt;Udfyldningsark!$Q54,     IF(O$17&lt;Udfyldningsark!$Q54-10,"g",     IF(O$17&lt;Udfyldningsark!$T54,"gu",        "")),
IF(O$17&lt;Udfyldningsark!$Q54, IF(O$17&lt;Udfyldningsark!$Q54-10,"g","gu"),
IF(O$17&lt;Udfyldningsark!$T54,"r",""
))))))))</f>
        <v/>
      </c>
      <c r="P37" s="226" t="str">
        <f>IF(Udfyldningsark!$T54="","",
IF(P$17=Udfyldningsark!$Q54,"s",
IF(P$17=Udfyldningsark!$T54,"b",
IF(P$17&lt;Udfyldningsark!$P54,"",
IF(Udfyldningsark!$T54&lt;Udfyldningsark!$Q54-10,IF(P$17&lt;Udfyldningsark!$T54,"g",""),
IF(Udfyldningsark!$T54&lt;Udfyldningsark!$Q54,     IF(P$17&lt;Udfyldningsark!$Q54-10,"g",     IF(P$17&lt;Udfyldningsark!$T54,"gu",        "")),
IF(P$17&lt;Udfyldningsark!$Q54, IF(P$17&lt;Udfyldningsark!$Q54-10,"g","gu"),
IF(P$17&lt;Udfyldningsark!$T54,"r",""
))))))))</f>
        <v/>
      </c>
      <c r="Q37" s="226" t="str">
        <f>IF(Udfyldningsark!$T54="","",
IF(Q$17=Udfyldningsark!$Q54,"s",
IF(Q$17=Udfyldningsark!$T54,"b",
IF(Q$17&lt;Udfyldningsark!$P54,"",
IF(Udfyldningsark!$T54&lt;Udfyldningsark!$Q54-10,IF(Q$17&lt;Udfyldningsark!$T54,"g",""),
IF(Udfyldningsark!$T54&lt;Udfyldningsark!$Q54,     IF(Q$17&lt;Udfyldningsark!$Q54-10,"g",     IF(Q$17&lt;Udfyldningsark!$T54,"gu",        "")),
IF(Q$17&lt;Udfyldningsark!$Q54, IF(Q$17&lt;Udfyldningsark!$Q54-10,"g","gu"),
IF(Q$17&lt;Udfyldningsark!$T54,"r",""
))))))))</f>
        <v/>
      </c>
      <c r="R37" s="226" t="str">
        <f>IF(Udfyldningsark!$T54="","",
IF(R$17=Udfyldningsark!$Q54,"s",
IF(R$17=Udfyldningsark!$T54,"b",
IF(R$17&lt;Udfyldningsark!$P54,"",
IF(Udfyldningsark!$T54&lt;Udfyldningsark!$Q54-10,IF(R$17&lt;Udfyldningsark!$T54,"g",""),
IF(Udfyldningsark!$T54&lt;Udfyldningsark!$Q54,     IF(R$17&lt;Udfyldningsark!$Q54-10,"g",     IF(R$17&lt;Udfyldningsark!$T54,"gu",        "")),
IF(R$17&lt;Udfyldningsark!$Q54, IF(R$17&lt;Udfyldningsark!$Q54-10,"g","gu"),
IF(R$17&lt;Udfyldningsark!$T54,"r",""
))))))))</f>
        <v/>
      </c>
      <c r="S37" s="226" t="str">
        <f>IF(Udfyldningsark!$T54="","",
IF(S$17=Udfyldningsark!$Q54,"s",
IF(S$17=Udfyldningsark!$T54,"b",
IF(S$17&lt;Udfyldningsark!$P54,"",
IF(Udfyldningsark!$T54&lt;Udfyldningsark!$Q54-10,IF(S$17&lt;Udfyldningsark!$T54,"g",""),
IF(Udfyldningsark!$T54&lt;Udfyldningsark!$Q54,     IF(S$17&lt;Udfyldningsark!$Q54-10,"g",     IF(S$17&lt;Udfyldningsark!$T54,"gu",        "")),
IF(S$17&lt;Udfyldningsark!$Q54, IF(S$17&lt;Udfyldningsark!$Q54-10,"g","gu"),
IF(S$17&lt;Udfyldningsark!$T54,"r",""
))))))))</f>
        <v/>
      </c>
      <c r="T37" s="226" t="str">
        <f>IF(Udfyldningsark!$T54="","",
IF(T$17=Udfyldningsark!$Q54,"s",
IF(T$17=Udfyldningsark!$T54,"b",
IF(T$17&lt;Udfyldningsark!$P54,"",
IF(Udfyldningsark!$T54&lt;Udfyldningsark!$Q54-10,IF(T$17&lt;Udfyldningsark!$T54,"g",""),
IF(Udfyldningsark!$T54&lt;Udfyldningsark!$Q54,     IF(T$17&lt;Udfyldningsark!$Q54-10,"g",     IF(T$17&lt;Udfyldningsark!$T54,"gu",        "")),
IF(T$17&lt;Udfyldningsark!$Q54, IF(T$17&lt;Udfyldningsark!$Q54-10,"g","gu"),
IF(T$17&lt;Udfyldningsark!$T54,"r",""
))))))))</f>
        <v/>
      </c>
      <c r="U37" s="226" t="str">
        <f>IF(Udfyldningsark!$T54="","",
IF(U$17=Udfyldningsark!$Q54,"s",
IF(U$17=Udfyldningsark!$T54,"b",
IF(U$17&lt;Udfyldningsark!$P54,"",
IF(Udfyldningsark!$T54&lt;Udfyldningsark!$Q54-10,IF(U$17&lt;Udfyldningsark!$T54,"g",""),
IF(Udfyldningsark!$T54&lt;Udfyldningsark!$Q54,     IF(U$17&lt;Udfyldningsark!$Q54-10,"g",     IF(U$17&lt;Udfyldningsark!$T54,"gu",        "")),
IF(U$17&lt;Udfyldningsark!$Q54, IF(U$17&lt;Udfyldningsark!$Q54-10,"g","gu"),
IF(U$17&lt;Udfyldningsark!$T54,"r",""
))))))))</f>
        <v/>
      </c>
      <c r="V37" s="226" t="str">
        <f>IF(Udfyldningsark!$T54="","",
IF(V$17=Udfyldningsark!$Q54,"s",
IF(V$17=Udfyldningsark!$T54,"b",
IF(V$17&lt;Udfyldningsark!$P54,"",
IF(Udfyldningsark!$T54&lt;Udfyldningsark!$Q54-10,IF(V$17&lt;Udfyldningsark!$T54,"g",""),
IF(Udfyldningsark!$T54&lt;Udfyldningsark!$Q54,     IF(V$17&lt;Udfyldningsark!$Q54-10,"g",     IF(V$17&lt;Udfyldningsark!$T54,"gu",        "")),
IF(V$17&lt;Udfyldningsark!$Q54, IF(V$17&lt;Udfyldningsark!$Q54-10,"g","gu"),
IF(V$17&lt;Udfyldningsark!$T54,"r",""
))))))))</f>
        <v/>
      </c>
      <c r="W37" s="226" t="str">
        <f>IF(Udfyldningsark!$T54="","",
IF(W$17=Udfyldningsark!$Q54,"s",
IF(W$17=Udfyldningsark!$T54,"b",
IF(W$17&lt;Udfyldningsark!$P54,"",
IF(Udfyldningsark!$T54&lt;Udfyldningsark!$Q54-10,IF(W$17&lt;Udfyldningsark!$T54,"g",""),
IF(Udfyldningsark!$T54&lt;Udfyldningsark!$Q54,     IF(W$17&lt;Udfyldningsark!$Q54-10,"g",     IF(W$17&lt;Udfyldningsark!$T54,"gu",        "")),
IF(W$17&lt;Udfyldningsark!$Q54, IF(W$17&lt;Udfyldningsark!$Q54-10,"g","gu"),
IF(W$17&lt;Udfyldningsark!$T54,"r",""
))))))))</f>
        <v/>
      </c>
      <c r="X37" s="226" t="str">
        <f>IF(Udfyldningsark!$T54="","",
IF(X$17=Udfyldningsark!$Q54,"s",
IF(X$17=Udfyldningsark!$T54,"b",
IF(X$17&lt;Udfyldningsark!$P54,"",
IF(Udfyldningsark!$T54&lt;Udfyldningsark!$Q54-10,IF(X$17&lt;Udfyldningsark!$T54,"g",""),
IF(Udfyldningsark!$T54&lt;Udfyldningsark!$Q54,     IF(X$17&lt;Udfyldningsark!$Q54-10,"g",     IF(X$17&lt;Udfyldningsark!$T54,"gu",        "")),
IF(X$17&lt;Udfyldningsark!$Q54, IF(X$17&lt;Udfyldningsark!$Q54-10,"g","gu"),
IF(X$17&lt;Udfyldningsark!$T54,"r",""
))))))))</f>
        <v/>
      </c>
      <c r="Y37" s="226" t="str">
        <f>IF(Udfyldningsark!$T54="","",
IF(Y$17=Udfyldningsark!$Q54,"s",
IF(Y$17=Udfyldningsark!$T54,"b",
IF(Y$17&lt;Udfyldningsark!$P54,"",
IF(Udfyldningsark!$T54&lt;Udfyldningsark!$Q54-10,IF(Y$17&lt;Udfyldningsark!$T54,"g",""),
IF(Udfyldningsark!$T54&lt;Udfyldningsark!$Q54,     IF(Y$17&lt;Udfyldningsark!$Q54-10,"g",     IF(Y$17&lt;Udfyldningsark!$T54,"gu",        "")),
IF(Y$17&lt;Udfyldningsark!$Q54, IF(Y$17&lt;Udfyldningsark!$Q54-10,"g","gu"),
IF(Y$17&lt;Udfyldningsark!$T54,"r",""
))))))))</f>
        <v/>
      </c>
      <c r="Z37" s="226" t="str">
        <f>IF(Udfyldningsark!$T54="","",
IF(Z$17=Udfyldningsark!$Q54,"s",
IF(Z$17=Udfyldningsark!$T54,"b",
IF(Z$17&lt;Udfyldningsark!$P54,"",
IF(Udfyldningsark!$T54&lt;Udfyldningsark!$Q54-10,IF(Z$17&lt;Udfyldningsark!$T54,"g",""),
IF(Udfyldningsark!$T54&lt;Udfyldningsark!$Q54,     IF(Z$17&lt;Udfyldningsark!$Q54-10,"g",     IF(Z$17&lt;Udfyldningsark!$T54,"gu",        "")),
IF(Z$17&lt;Udfyldningsark!$Q54, IF(Z$17&lt;Udfyldningsark!$Q54-10,"g","gu"),
IF(Z$17&lt;Udfyldningsark!$T54,"r",""
))))))))</f>
        <v/>
      </c>
      <c r="AA37" s="226" t="str">
        <f>IF(Udfyldningsark!$T54="","",
IF(AA$17=Udfyldningsark!$Q54,"s",
IF(AA$17=Udfyldningsark!$T54,"b",
IF(AA$17&lt;Udfyldningsark!$P54,"",
IF(Udfyldningsark!$T54&lt;Udfyldningsark!$Q54-10,IF(AA$17&lt;Udfyldningsark!$T54,"g",""),
IF(Udfyldningsark!$T54&lt;Udfyldningsark!$Q54,     IF(AA$17&lt;Udfyldningsark!$Q54-10,"g",     IF(AA$17&lt;Udfyldningsark!$T54,"gu",        "")),
IF(AA$17&lt;Udfyldningsark!$Q54, IF(AA$17&lt;Udfyldningsark!$Q54-10,"g","gu"),
IF(AA$17&lt;Udfyldningsark!$T54,"r",""
))))))))</f>
        <v/>
      </c>
      <c r="AB37" s="226" t="str">
        <f>IF(Udfyldningsark!$T54="","",
IF(AB$17=Udfyldningsark!$Q54,"s",
IF(AB$17=Udfyldningsark!$T54,"b",
IF(AB$17&lt;Udfyldningsark!$P54,"",
IF(Udfyldningsark!$T54&lt;Udfyldningsark!$Q54-10,IF(AB$17&lt;Udfyldningsark!$T54,"g",""),
IF(Udfyldningsark!$T54&lt;Udfyldningsark!$Q54,     IF(AB$17&lt;Udfyldningsark!$Q54-10,"g",     IF(AB$17&lt;Udfyldningsark!$T54,"gu",        "")),
IF(AB$17&lt;Udfyldningsark!$Q54, IF(AB$17&lt;Udfyldningsark!$Q54-10,"g","gu"),
IF(AB$17&lt;Udfyldningsark!$T54,"r",""
))))))))</f>
        <v/>
      </c>
      <c r="AC37" s="226" t="str">
        <f>IF(Udfyldningsark!$T54="","",
IF(AC$17=Udfyldningsark!$Q54,"s",
IF(AC$17=Udfyldningsark!$T54,"b",
IF(AC$17&lt;Udfyldningsark!$P54,"",
IF(Udfyldningsark!$T54&lt;Udfyldningsark!$Q54-10,IF(AC$17&lt;Udfyldningsark!$T54,"g",""),
IF(Udfyldningsark!$T54&lt;Udfyldningsark!$Q54,     IF(AC$17&lt;Udfyldningsark!$Q54-10,"g",     IF(AC$17&lt;Udfyldningsark!$T54,"gu",        "")),
IF(AC$17&lt;Udfyldningsark!$Q54, IF(AC$17&lt;Udfyldningsark!$Q54-10,"g","gu"),
IF(AC$17&lt;Udfyldningsark!$T54,"r",""
))))))))</f>
        <v/>
      </c>
      <c r="AD37" s="226" t="str">
        <f>IF(Udfyldningsark!$T54="","",
IF(AD$17=Udfyldningsark!$Q54,"s",
IF(AD$17=Udfyldningsark!$T54,"b",
IF(AD$17&lt;Udfyldningsark!$P54,"",
IF(Udfyldningsark!$T54&lt;Udfyldningsark!$Q54-10,IF(AD$17&lt;Udfyldningsark!$T54,"g",""),
IF(Udfyldningsark!$T54&lt;Udfyldningsark!$Q54,     IF(AD$17&lt;Udfyldningsark!$Q54-10,"g",     IF(AD$17&lt;Udfyldningsark!$T54,"gu",        "")),
IF(AD$17&lt;Udfyldningsark!$Q54, IF(AD$17&lt;Udfyldningsark!$Q54-10,"g","gu"),
IF(AD$17&lt;Udfyldningsark!$T54,"r",""
))))))))</f>
        <v/>
      </c>
      <c r="AE37" s="226" t="str">
        <f>IF(Udfyldningsark!$T54="","",
IF(AE$17=Udfyldningsark!$Q54,"s",
IF(AE$17=Udfyldningsark!$T54,"b",
IF(AE$17&lt;Udfyldningsark!$P54,"",
IF(Udfyldningsark!$T54&lt;Udfyldningsark!$Q54-10,IF(AE$17&lt;Udfyldningsark!$T54,"g",""),
IF(Udfyldningsark!$T54&lt;Udfyldningsark!$Q54,     IF(AE$17&lt;Udfyldningsark!$Q54-10,"g",     IF(AE$17&lt;Udfyldningsark!$T54,"gu",        "")),
IF(AE$17&lt;Udfyldningsark!$Q54, IF(AE$17&lt;Udfyldningsark!$Q54-10,"g","gu"),
IF(AE$17&lt;Udfyldningsark!$T54,"r",""
))))))))</f>
        <v/>
      </c>
      <c r="AF37" s="226" t="str">
        <f>IF(Udfyldningsark!$T54="","",
IF(AF$17=Udfyldningsark!$Q54,"s",
IF(AF$17=Udfyldningsark!$T54,"b",
IF(AF$17&lt;Udfyldningsark!$P54,"",
IF(Udfyldningsark!$T54&lt;Udfyldningsark!$Q54-10,IF(AF$17&lt;Udfyldningsark!$T54,"g",""),
IF(Udfyldningsark!$T54&lt;Udfyldningsark!$Q54,     IF(AF$17&lt;Udfyldningsark!$Q54-10,"g",     IF(AF$17&lt;Udfyldningsark!$T54,"gu",        "")),
IF(AF$17&lt;Udfyldningsark!$Q54, IF(AF$17&lt;Udfyldningsark!$Q54-10,"g","gu"),
IF(AF$17&lt;Udfyldningsark!$T54,"r",""
))))))))</f>
        <v/>
      </c>
      <c r="AG37" s="226" t="str">
        <f>IF(Udfyldningsark!$T54="","",
IF(AG$17=Udfyldningsark!$Q54,"s",
IF(AG$17=Udfyldningsark!$T54,"b",
IF(AG$17&lt;Udfyldningsark!$P54,"",
IF(Udfyldningsark!$T54&lt;Udfyldningsark!$Q54-10,IF(AG$17&lt;Udfyldningsark!$T54,"g",""),
IF(Udfyldningsark!$T54&lt;Udfyldningsark!$Q54,     IF(AG$17&lt;Udfyldningsark!$Q54-10,"g",     IF(AG$17&lt;Udfyldningsark!$T54,"gu",        "")),
IF(AG$17&lt;Udfyldningsark!$Q54, IF(AG$17&lt;Udfyldningsark!$Q54-10,"g","gu"),
IF(AG$17&lt;Udfyldningsark!$T54,"r",""
))))))))</f>
        <v/>
      </c>
      <c r="AH37" s="226" t="str">
        <f>IF(Udfyldningsark!$T54="","",
IF(AH$17=Udfyldningsark!$Q54,"s",
IF(AH$17=Udfyldningsark!$T54,"b",
IF(AH$17&lt;Udfyldningsark!$P54,"",
IF(Udfyldningsark!$T54&lt;Udfyldningsark!$Q54-10,IF(AH$17&lt;Udfyldningsark!$T54,"g",""),
IF(Udfyldningsark!$T54&lt;Udfyldningsark!$Q54,     IF(AH$17&lt;Udfyldningsark!$Q54-10,"g",     IF(AH$17&lt;Udfyldningsark!$T54,"gu",        "")),
IF(AH$17&lt;Udfyldningsark!$Q54, IF(AH$17&lt;Udfyldningsark!$Q54-10,"g","gu"),
IF(AH$17&lt;Udfyldningsark!$T54,"r",""
))))))))</f>
        <v/>
      </c>
      <c r="AI37" s="226" t="str">
        <f>IF(Udfyldningsark!$T54="","",
IF(AI$17=Udfyldningsark!$Q54,"s",
IF(AI$17=Udfyldningsark!$T54,"b",
IF(AI$17&lt;Udfyldningsark!$P54,"",
IF(Udfyldningsark!$T54&lt;Udfyldningsark!$Q54-10,IF(AI$17&lt;Udfyldningsark!$T54,"g",""),
IF(Udfyldningsark!$T54&lt;Udfyldningsark!$Q54,     IF(AI$17&lt;Udfyldningsark!$Q54-10,"g",     IF(AI$17&lt;Udfyldningsark!$T54,"gu",        "")),
IF(AI$17&lt;Udfyldningsark!$Q54, IF(AI$17&lt;Udfyldningsark!$Q54-10,"g","gu"),
IF(AI$17&lt;Udfyldningsark!$T54,"r",""
))))))))</f>
        <v/>
      </c>
      <c r="AJ37" s="226" t="str">
        <f>IF(Udfyldningsark!$T54="","",
IF(AJ$17=Udfyldningsark!$Q54,"s",
IF(AJ$17=Udfyldningsark!$T54,"b",
IF(AJ$17&lt;Udfyldningsark!$P54,"",
IF(Udfyldningsark!$T54&lt;Udfyldningsark!$Q54-10,IF(AJ$17&lt;Udfyldningsark!$T54,"g",""),
IF(Udfyldningsark!$T54&lt;Udfyldningsark!$Q54,     IF(AJ$17&lt;Udfyldningsark!$Q54-10,"g",     IF(AJ$17&lt;Udfyldningsark!$T54,"gu",        "")),
IF(AJ$17&lt;Udfyldningsark!$Q54, IF(AJ$17&lt;Udfyldningsark!$Q54-10,"g","gu"),
IF(AJ$17&lt;Udfyldningsark!$T54,"r",""
))))))))</f>
        <v/>
      </c>
      <c r="AK37" s="226" t="str">
        <f>IF(Udfyldningsark!$T54="","",
IF(AK$17=Udfyldningsark!$Q54,"s",
IF(AK$17=Udfyldningsark!$T54,"b",
IF(AK$17&lt;Udfyldningsark!$P54,"",
IF(Udfyldningsark!$T54&lt;Udfyldningsark!$Q54-10,IF(AK$17&lt;Udfyldningsark!$T54,"g",""),
IF(Udfyldningsark!$T54&lt;Udfyldningsark!$Q54,     IF(AK$17&lt;Udfyldningsark!$Q54-10,"g",     IF(AK$17&lt;Udfyldningsark!$T54,"gu",        "")),
IF(AK$17&lt;Udfyldningsark!$Q54, IF(AK$17&lt;Udfyldningsark!$Q54-10,"g","gu"),
IF(AK$17&lt;Udfyldningsark!$T54,"r",""
))))))))</f>
        <v/>
      </c>
      <c r="AL37" s="226" t="str">
        <f>IF(Udfyldningsark!$T54="","",
IF(AL$17=Udfyldningsark!$Q54,"s",
IF(AL$17=Udfyldningsark!$T54,"b",
IF(AL$17&lt;Udfyldningsark!$P54,"",
IF(Udfyldningsark!$T54&lt;Udfyldningsark!$Q54-10,IF(AL$17&lt;Udfyldningsark!$T54,"g",""),
IF(Udfyldningsark!$T54&lt;Udfyldningsark!$Q54,     IF(AL$17&lt;Udfyldningsark!$Q54-10,"g",     IF(AL$17&lt;Udfyldningsark!$T54,"gu",        "")),
IF(AL$17&lt;Udfyldningsark!$Q54, IF(AL$17&lt;Udfyldningsark!$Q54-10,"g","gu"),
IF(AL$17&lt;Udfyldningsark!$T54,"r",""
))))))))</f>
        <v/>
      </c>
      <c r="AM37" s="226" t="str">
        <f>IF(Udfyldningsark!$T54="","",
IF(AM$17=Udfyldningsark!$Q54,"s",
IF(AM$17=Udfyldningsark!$T54,"b",
IF(AM$17&lt;Udfyldningsark!$P54,"",
IF(Udfyldningsark!$T54&lt;Udfyldningsark!$Q54-10,IF(AM$17&lt;Udfyldningsark!$T54,"g",""),
IF(Udfyldningsark!$T54&lt;Udfyldningsark!$Q54,     IF(AM$17&lt;Udfyldningsark!$Q54-10,"g",     IF(AM$17&lt;Udfyldningsark!$T54,"gu",        "")),
IF(AM$17&lt;Udfyldningsark!$Q54, IF(AM$17&lt;Udfyldningsark!$Q54-10,"g","gu"),
IF(AM$17&lt;Udfyldningsark!$T54,"r",""
))))))))</f>
        <v/>
      </c>
      <c r="AN37" s="226" t="str">
        <f>IF(Udfyldningsark!$T54="","",
IF(AN$17=Udfyldningsark!$Q54,"s",
IF(AN$17=Udfyldningsark!$T54,"b",
IF(AN$17&lt;Udfyldningsark!$P54,"",
IF(Udfyldningsark!$T54&lt;Udfyldningsark!$Q54-10,IF(AN$17&lt;Udfyldningsark!$T54,"g",""),
IF(Udfyldningsark!$T54&lt;Udfyldningsark!$Q54,     IF(AN$17&lt;Udfyldningsark!$Q54-10,"g",     IF(AN$17&lt;Udfyldningsark!$T54,"gu",        "")),
IF(AN$17&lt;Udfyldningsark!$Q54, IF(AN$17&lt;Udfyldningsark!$Q54-10,"g","gu"),
IF(AN$17&lt;Udfyldningsark!$T54,"r",""
))))))))</f>
        <v/>
      </c>
      <c r="AO37" s="226" t="str">
        <f>IF(Udfyldningsark!$T54="","",
IF(AO$17=Udfyldningsark!$Q54,"s",
IF(AO$17=Udfyldningsark!$T54,"b",
IF(AO$17&lt;Udfyldningsark!$P54,"",
IF(Udfyldningsark!$T54&lt;Udfyldningsark!$Q54-10,IF(AO$17&lt;Udfyldningsark!$T54,"g",""),
IF(Udfyldningsark!$T54&lt;Udfyldningsark!$Q54,     IF(AO$17&lt;Udfyldningsark!$Q54-10,"g",     IF(AO$17&lt;Udfyldningsark!$T54,"gu",        "")),
IF(AO$17&lt;Udfyldningsark!$Q54, IF(AO$17&lt;Udfyldningsark!$Q54-10,"g","gu"),
IF(AO$17&lt;Udfyldningsark!$T54,"r",""
))))))))</f>
        <v/>
      </c>
      <c r="AP37" s="226" t="str">
        <f>IF(Udfyldningsark!$T54="","",
IF(AP$17=Udfyldningsark!$Q54,"s",
IF(AP$17=Udfyldningsark!$T54,"b",
IF(AP$17&lt;Udfyldningsark!$P54,"",
IF(Udfyldningsark!$T54&lt;Udfyldningsark!$Q54-10,IF(AP$17&lt;Udfyldningsark!$T54,"g",""),
IF(Udfyldningsark!$T54&lt;Udfyldningsark!$Q54,     IF(AP$17&lt;Udfyldningsark!$Q54-10,"g",     IF(AP$17&lt;Udfyldningsark!$T54,"gu",        "")),
IF(AP$17&lt;Udfyldningsark!$Q54, IF(AP$17&lt;Udfyldningsark!$Q54-10,"g","gu"),
IF(AP$17&lt;Udfyldningsark!$T54,"r",""
))))))))</f>
        <v/>
      </c>
      <c r="AQ37" s="226" t="str">
        <f>IF(Udfyldningsark!$T54="","",
IF(AQ$17=Udfyldningsark!$Q54,"s",
IF(AQ$17=Udfyldningsark!$T54,"b",
IF(AQ$17&lt;Udfyldningsark!$P54,"",
IF(Udfyldningsark!$T54&lt;Udfyldningsark!$Q54-10,IF(AQ$17&lt;Udfyldningsark!$T54,"g",""),
IF(Udfyldningsark!$T54&lt;Udfyldningsark!$Q54,     IF(AQ$17&lt;Udfyldningsark!$Q54-10,"g",     IF(AQ$17&lt;Udfyldningsark!$T54,"gu",        "")),
IF(AQ$17&lt;Udfyldningsark!$Q54, IF(AQ$17&lt;Udfyldningsark!$Q54-10,"g","gu"),
IF(AQ$17&lt;Udfyldningsark!$T54,"r",""
))))))))</f>
        <v/>
      </c>
      <c r="AR37" s="226" t="str">
        <f>IF(Udfyldningsark!$T54="","",
IF(AR$17=Udfyldningsark!$Q54,"s",
IF(AR$17=Udfyldningsark!$T54,"b",
IF(AR$17&lt;Udfyldningsark!$P54,"",
IF(Udfyldningsark!$T54&lt;Udfyldningsark!$Q54-10,IF(AR$17&lt;Udfyldningsark!$T54,"g",""),
IF(Udfyldningsark!$T54&lt;Udfyldningsark!$Q54,     IF(AR$17&lt;Udfyldningsark!$Q54-10,"g",     IF(AR$17&lt;Udfyldningsark!$T54,"gu",        "")),
IF(AR$17&lt;Udfyldningsark!$Q54, IF(AR$17&lt;Udfyldningsark!$Q54-10,"g","gu"),
IF(AR$17&lt;Udfyldningsark!$T54,"r",""
))))))))</f>
        <v/>
      </c>
      <c r="AS37" s="226" t="str">
        <f>IF(Udfyldningsark!$T54="","",
IF(AS$17=Udfyldningsark!$Q54,"s",
IF(AS$17=Udfyldningsark!$T54,"b",
IF(AS$17&lt;Udfyldningsark!$P54,"",
IF(Udfyldningsark!$T54&lt;Udfyldningsark!$Q54-10,IF(AS$17&lt;Udfyldningsark!$T54,"g",""),
IF(Udfyldningsark!$T54&lt;Udfyldningsark!$Q54,     IF(AS$17&lt;Udfyldningsark!$Q54-10,"g",     IF(AS$17&lt;Udfyldningsark!$T54,"gu",        "")),
IF(AS$17&lt;Udfyldningsark!$Q54, IF(AS$17&lt;Udfyldningsark!$Q54-10,"g","gu"),
IF(AS$17&lt;Udfyldningsark!$T54,"r",""
))))))))</f>
        <v/>
      </c>
      <c r="AT37" s="226" t="str">
        <f>IF(Udfyldningsark!$T54="","",
IF(AT$17=Udfyldningsark!$Q54,"s",
IF(AT$17=Udfyldningsark!$T54,"b",
IF(AT$17&lt;Udfyldningsark!$P54,"",
IF(Udfyldningsark!$T54&lt;Udfyldningsark!$Q54-10,IF(AT$17&lt;Udfyldningsark!$T54,"g",""),
IF(Udfyldningsark!$T54&lt;Udfyldningsark!$Q54,     IF(AT$17&lt;Udfyldningsark!$Q54-10,"g",     IF(AT$17&lt;Udfyldningsark!$T54,"gu",        "")),
IF(AT$17&lt;Udfyldningsark!$Q54, IF(AT$17&lt;Udfyldningsark!$Q54-10,"g","gu"),
IF(AT$17&lt;Udfyldningsark!$T54,"r",""
))))))))</f>
        <v/>
      </c>
      <c r="AU37" s="226" t="str">
        <f>IF(Udfyldningsark!$T54="","",
IF(AU$17=Udfyldningsark!$Q54,"s",
IF(AU$17=Udfyldningsark!$T54,"b",
IF(AU$17&lt;Udfyldningsark!$P54,"",
IF(Udfyldningsark!$T54&lt;Udfyldningsark!$Q54-10,IF(AU$17&lt;Udfyldningsark!$T54,"g",""),
IF(Udfyldningsark!$T54&lt;Udfyldningsark!$Q54,     IF(AU$17&lt;Udfyldningsark!$Q54-10,"g",     IF(AU$17&lt;Udfyldningsark!$T54,"gu",        "")),
IF(AU$17&lt;Udfyldningsark!$Q54, IF(AU$17&lt;Udfyldningsark!$Q54-10,"g","gu"),
IF(AU$17&lt;Udfyldningsark!$T54,"r",""
))))))))</f>
        <v/>
      </c>
      <c r="AV37" s="226" t="str">
        <f>IF(Udfyldningsark!$T54="","",
IF(AV$17=Udfyldningsark!$Q54,"s",
IF(AV$17=Udfyldningsark!$T54,"b",
IF(AV$17&lt;Udfyldningsark!$P54,"",
IF(Udfyldningsark!$T54&lt;Udfyldningsark!$Q54-10,IF(AV$17&lt;Udfyldningsark!$T54,"g",""),
IF(Udfyldningsark!$T54&lt;Udfyldningsark!$Q54,     IF(AV$17&lt;Udfyldningsark!$Q54-10,"g",     IF(AV$17&lt;Udfyldningsark!$T54,"gu",        "")),
IF(AV$17&lt;Udfyldningsark!$Q54, IF(AV$17&lt;Udfyldningsark!$Q54-10,"g","gu"),
IF(AV$17&lt;Udfyldningsark!$T54,"r",""
))))))))</f>
        <v/>
      </c>
      <c r="AW37" s="226" t="str">
        <f>IF(Udfyldningsark!$T54="","",
IF(AW$17=Udfyldningsark!$Q54,"s",
IF(AW$17=Udfyldningsark!$T54,"b",
IF(AW$17&lt;Udfyldningsark!$P54,"",
IF(Udfyldningsark!$T54&lt;Udfyldningsark!$Q54-10,IF(AW$17&lt;Udfyldningsark!$T54,"g",""),
IF(Udfyldningsark!$T54&lt;Udfyldningsark!$Q54,     IF(AW$17&lt;Udfyldningsark!$Q54-10,"g",     IF(AW$17&lt;Udfyldningsark!$T54,"gu",        "")),
IF(AW$17&lt;Udfyldningsark!$Q54, IF(AW$17&lt;Udfyldningsark!$Q54-10,"g","gu"),
IF(AW$17&lt;Udfyldningsark!$T54,"r",""
))))))))</f>
        <v/>
      </c>
      <c r="AX37" s="226" t="str">
        <f>IF(Udfyldningsark!$T54="","",
IF(AX$17=Udfyldningsark!$Q54,"s",
IF(AX$17=Udfyldningsark!$T54,"b",
IF(AX$17&lt;Udfyldningsark!$P54,"",
IF(Udfyldningsark!$T54&lt;Udfyldningsark!$Q54-10,IF(AX$17&lt;Udfyldningsark!$T54,"g",""),
IF(Udfyldningsark!$T54&lt;Udfyldningsark!$Q54,     IF(AX$17&lt;Udfyldningsark!$Q54-10,"g",     IF(AX$17&lt;Udfyldningsark!$T54,"gu",        "")),
IF(AX$17&lt;Udfyldningsark!$Q54, IF(AX$17&lt;Udfyldningsark!$Q54-10,"g","gu"),
IF(AX$17&lt;Udfyldningsark!$T54,"r",""
))))))))</f>
        <v/>
      </c>
      <c r="AY37" s="226" t="str">
        <f>IF(Udfyldningsark!$T54="","",
IF(AY$17=Udfyldningsark!$Q54,"s",
IF(AY$17=Udfyldningsark!$T54,"b",
IF(AY$17&lt;Udfyldningsark!$P54,"",
IF(Udfyldningsark!$T54&lt;Udfyldningsark!$Q54-10,IF(AY$17&lt;Udfyldningsark!$T54,"g",""),
IF(Udfyldningsark!$T54&lt;Udfyldningsark!$Q54,     IF(AY$17&lt;Udfyldningsark!$Q54-10,"g",     IF(AY$17&lt;Udfyldningsark!$T54,"gu",        "")),
IF(AY$17&lt;Udfyldningsark!$Q54, IF(AY$17&lt;Udfyldningsark!$Q54-10,"g","gu"),
IF(AY$17&lt;Udfyldningsark!$T54,"r",""
))))))))</f>
        <v/>
      </c>
      <c r="AZ37" s="226" t="str">
        <f>IF(Udfyldningsark!$T54="","",
IF(AZ$17=Udfyldningsark!$Q54,"s",
IF(AZ$17=Udfyldningsark!$T54,"b",
IF(AZ$17&lt;Udfyldningsark!$P54,"",
IF(Udfyldningsark!$T54&lt;Udfyldningsark!$Q54-10,IF(AZ$17&lt;Udfyldningsark!$T54,"g",""),
IF(Udfyldningsark!$T54&lt;Udfyldningsark!$Q54,     IF(AZ$17&lt;Udfyldningsark!$Q54-10,"g",     IF(AZ$17&lt;Udfyldningsark!$T54,"gu",        "")),
IF(AZ$17&lt;Udfyldningsark!$Q54, IF(AZ$17&lt;Udfyldningsark!$Q54-10,"g","gu"),
IF(AZ$17&lt;Udfyldningsark!$T54,"r",""
))))))))</f>
        <v/>
      </c>
      <c r="BA37" s="226" t="str">
        <f>IF(Udfyldningsark!$T54="","",
IF(BA$17=Udfyldningsark!$Q54,"s",
IF(BA$17=Udfyldningsark!$T54,"b",
IF(BA$17&lt;Udfyldningsark!$P54,"",
IF(Udfyldningsark!$T54&lt;Udfyldningsark!$Q54-10,IF(BA$17&lt;Udfyldningsark!$T54,"g",""),
IF(Udfyldningsark!$T54&lt;Udfyldningsark!$Q54,     IF(BA$17&lt;Udfyldningsark!$Q54-10,"g",     IF(BA$17&lt;Udfyldningsark!$T54,"gu",        "")),
IF(BA$17&lt;Udfyldningsark!$Q54, IF(BA$17&lt;Udfyldningsark!$Q54-10,"g","gu"),
IF(BA$17&lt;Udfyldningsark!$T54,"r",""
))))))))</f>
        <v/>
      </c>
      <c r="BB37" s="226" t="str">
        <f>IF(Udfyldningsark!$T54="","",
IF(BB$17=Udfyldningsark!$Q54,"s",
IF(BB$17=Udfyldningsark!$T54,"b",
IF(BB$17&lt;Udfyldningsark!$P54,"",
IF(Udfyldningsark!$T54&lt;Udfyldningsark!$Q54-10,IF(BB$17&lt;Udfyldningsark!$T54,"g",""),
IF(Udfyldningsark!$T54&lt;Udfyldningsark!$Q54,     IF(BB$17&lt;Udfyldningsark!$Q54-10,"g",     IF(BB$17&lt;Udfyldningsark!$T54,"gu",        "")),
IF(BB$17&lt;Udfyldningsark!$Q54, IF(BB$17&lt;Udfyldningsark!$Q54-10,"g","gu"),
IF(BB$17&lt;Udfyldningsark!$T54,"r",""
))))))))</f>
        <v/>
      </c>
      <c r="BC37" s="226" t="str">
        <f>IF(Udfyldningsark!$T54="","",
IF(BC$17=Udfyldningsark!$Q54,"s",
IF(BC$17=Udfyldningsark!$T54,"b",
IF(BC$17&lt;Udfyldningsark!$P54,"",
IF(Udfyldningsark!$T54&lt;Udfyldningsark!$Q54-10,IF(BC$17&lt;Udfyldningsark!$T54,"g",""),
IF(Udfyldningsark!$T54&lt;Udfyldningsark!$Q54,     IF(BC$17&lt;Udfyldningsark!$Q54-10,"g",     IF(BC$17&lt;Udfyldningsark!$T54,"gu",        "")),
IF(BC$17&lt;Udfyldningsark!$Q54, IF(BC$17&lt;Udfyldningsark!$Q54-10,"g","gu"),
IF(BC$17&lt;Udfyldningsark!$T54,"r",""
))))))))</f>
        <v/>
      </c>
      <c r="BD37" s="226" t="str">
        <f>IF(Udfyldningsark!$T54="","",
IF(BD$17=Udfyldningsark!$Q54,"s",
IF(BD$17=Udfyldningsark!$T54,"b",
IF(BD$17&lt;Udfyldningsark!$P54,"",
IF(Udfyldningsark!$T54&lt;Udfyldningsark!$Q54-10,IF(BD$17&lt;Udfyldningsark!$T54,"g",""),
IF(Udfyldningsark!$T54&lt;Udfyldningsark!$Q54,     IF(BD$17&lt;Udfyldningsark!$Q54-10,"g",     IF(BD$17&lt;Udfyldningsark!$T54,"gu",        "")),
IF(BD$17&lt;Udfyldningsark!$Q54, IF(BD$17&lt;Udfyldningsark!$Q54-10,"g","gu"),
IF(BD$17&lt;Udfyldningsark!$T54,"r",""
))))))))</f>
        <v/>
      </c>
      <c r="BE37" s="226" t="str">
        <f>IF(Udfyldningsark!$T54="","",
IF(BE$17=Udfyldningsark!$Q54,"s",
IF(BE$17=Udfyldningsark!$T54,"b",
IF(BE$17&lt;Udfyldningsark!$P54,"",
IF(Udfyldningsark!$T54&lt;Udfyldningsark!$Q54-10,IF(BE$17&lt;Udfyldningsark!$T54,"g",""),
IF(Udfyldningsark!$T54&lt;Udfyldningsark!$Q54,     IF(BE$17&lt;Udfyldningsark!$Q54-10,"g",     IF(BE$17&lt;Udfyldningsark!$T54,"gu",        "")),
IF(BE$17&lt;Udfyldningsark!$Q54, IF(BE$17&lt;Udfyldningsark!$Q54-10,"g","gu"),
IF(BE$17&lt;Udfyldningsark!$T54,"r",""
))))))))</f>
        <v/>
      </c>
      <c r="BF37" s="226" t="str">
        <f>IF(Udfyldningsark!$T54="","",
IF(BF$17=Udfyldningsark!$Q54,"s",
IF(BF$17=Udfyldningsark!$T54,"b",
IF(BF$17&lt;Udfyldningsark!$P54,"",
IF(Udfyldningsark!$T54&lt;Udfyldningsark!$Q54-10,IF(BF$17&lt;Udfyldningsark!$T54,"g",""),
IF(Udfyldningsark!$T54&lt;Udfyldningsark!$Q54,     IF(BF$17&lt;Udfyldningsark!$Q54-10,"g",     IF(BF$17&lt;Udfyldningsark!$T54,"gu",        "")),
IF(BF$17&lt;Udfyldningsark!$Q54, IF(BF$17&lt;Udfyldningsark!$Q54-10,"g","gu"),
IF(BF$17&lt;Udfyldningsark!$T54,"r",""
))))))))</f>
        <v/>
      </c>
      <c r="BG37" s="226" t="str">
        <f>IF(Udfyldningsark!$T54="","",
IF(BG$17=Udfyldningsark!$Q54,"s",
IF(BG$17=Udfyldningsark!$T54,"b",
IF(BG$17&lt;Udfyldningsark!$P54,"",
IF(Udfyldningsark!$T54&lt;Udfyldningsark!$Q54-10,IF(BG$17&lt;Udfyldningsark!$T54,"g",""),
IF(Udfyldningsark!$T54&lt;Udfyldningsark!$Q54,     IF(BG$17&lt;Udfyldningsark!$Q54-10,"g",     IF(BG$17&lt;Udfyldningsark!$T54,"gu",        "")),
IF(BG$17&lt;Udfyldningsark!$Q54, IF(BG$17&lt;Udfyldningsark!$Q54-10,"g","gu"),
IF(BG$17&lt;Udfyldningsark!$T54,"r",""
))))))))</f>
        <v/>
      </c>
      <c r="BH37" s="226" t="str">
        <f>IF(Udfyldningsark!$T54="","",
IF(BH$17=Udfyldningsark!$Q54,"s",
IF(BH$17=Udfyldningsark!$T54,"b",
IF(BH$17&lt;Udfyldningsark!$P54,"",
IF(Udfyldningsark!$T54&lt;Udfyldningsark!$Q54-10,IF(BH$17&lt;Udfyldningsark!$T54,"g",""),
IF(Udfyldningsark!$T54&lt;Udfyldningsark!$Q54,     IF(BH$17&lt;Udfyldningsark!$Q54-10,"g",     IF(BH$17&lt;Udfyldningsark!$T54,"gu",        "")),
IF(BH$17&lt;Udfyldningsark!$Q54, IF(BH$17&lt;Udfyldningsark!$Q54-10,"g","gu"),
IF(BH$17&lt;Udfyldningsark!$T54,"r",""
))))))))</f>
        <v/>
      </c>
      <c r="BI37" s="226" t="str">
        <f>IF(Udfyldningsark!$T54="","",
IF(BI$17=Udfyldningsark!$Q54,"s",
IF(BI$17=Udfyldningsark!$T54,"b",
IF(BI$17&lt;Udfyldningsark!$P54,"",
IF(Udfyldningsark!$T54&lt;Udfyldningsark!$Q54-10,IF(BI$17&lt;Udfyldningsark!$T54,"g",""),
IF(Udfyldningsark!$T54&lt;Udfyldningsark!$Q54,     IF(BI$17&lt;Udfyldningsark!$Q54-10,"g",     IF(BI$17&lt;Udfyldningsark!$T54,"gu",        "")),
IF(BI$17&lt;Udfyldningsark!$Q54, IF(BI$17&lt;Udfyldningsark!$Q54-10,"g","gu"),
IF(BI$17&lt;Udfyldningsark!$T54,"r",""
))))))))</f>
        <v/>
      </c>
      <c r="BJ37" s="226" t="str">
        <f>IF(Udfyldningsark!$T54="","",
IF(BJ$17=Udfyldningsark!$Q54,"s",
IF(BJ$17=Udfyldningsark!$T54,"b",
IF(BJ$17&lt;Udfyldningsark!$P54,"",
IF(Udfyldningsark!$T54&lt;Udfyldningsark!$Q54-10,IF(BJ$17&lt;Udfyldningsark!$T54,"g",""),
IF(Udfyldningsark!$T54&lt;Udfyldningsark!$Q54,     IF(BJ$17&lt;Udfyldningsark!$Q54-10,"g",     IF(BJ$17&lt;Udfyldningsark!$T54,"gu",        "")),
IF(BJ$17&lt;Udfyldningsark!$Q54, IF(BJ$17&lt;Udfyldningsark!$Q54-10,"g","gu"),
IF(BJ$17&lt;Udfyldningsark!$T54,"r",""
))))))))</f>
        <v/>
      </c>
      <c r="BK37" s="226" t="str">
        <f>IF(Udfyldningsark!$T54="","",
IF(BK$17=Udfyldningsark!$Q54,"s",
IF(BK$17=Udfyldningsark!$T54,"b",
IF(BK$17&lt;Udfyldningsark!$P54,"",
IF(Udfyldningsark!$T54&lt;Udfyldningsark!$Q54-10,IF(BK$17&lt;Udfyldningsark!$T54,"g",""),
IF(Udfyldningsark!$T54&lt;Udfyldningsark!$Q54,     IF(BK$17&lt;Udfyldningsark!$Q54-10,"g",     IF(BK$17&lt;Udfyldningsark!$T54,"gu",        "")),
IF(BK$17&lt;Udfyldningsark!$Q54, IF(BK$17&lt;Udfyldningsark!$Q54-10,"g","gu"),
IF(BK$17&lt;Udfyldningsark!$T54,"r",""
))))))))</f>
        <v/>
      </c>
      <c r="BL37" s="226" t="str">
        <f>IF(Udfyldningsark!$T54="","",
IF(BL$17=Udfyldningsark!$Q54,"s",
IF(BL$17=Udfyldningsark!$T54,"b",
IF(BL$17&lt;Udfyldningsark!$P54,"",
IF(Udfyldningsark!$T54&lt;Udfyldningsark!$Q54-10,IF(BL$17&lt;Udfyldningsark!$T54,"g",""),
IF(Udfyldningsark!$T54&lt;Udfyldningsark!$Q54,     IF(BL$17&lt;Udfyldningsark!$Q54-10,"g",     IF(BL$17&lt;Udfyldningsark!$T54,"gu",        "")),
IF(BL$17&lt;Udfyldningsark!$Q54, IF(BL$17&lt;Udfyldningsark!$Q54-10,"g","gu"),
IF(BL$17&lt;Udfyldningsark!$T54,"r",""
))))))))</f>
        <v/>
      </c>
      <c r="BM37" s="226" t="str">
        <f>IF(Udfyldningsark!$T54="","",
IF(BM$17=Udfyldningsark!$Q54,"s",
IF(BM$17=Udfyldningsark!$T54,"b",
IF(BM$17&lt;Udfyldningsark!$P54,"",
IF(Udfyldningsark!$T54&lt;Udfyldningsark!$Q54-10,IF(BM$17&lt;Udfyldningsark!$T54,"g",""),
IF(Udfyldningsark!$T54&lt;Udfyldningsark!$Q54,     IF(BM$17&lt;Udfyldningsark!$Q54-10,"g",     IF(BM$17&lt;Udfyldningsark!$T54,"gu",        "")),
IF(BM$17&lt;Udfyldningsark!$Q54, IF(BM$17&lt;Udfyldningsark!$Q54-10,"g","gu"),
IF(BM$17&lt;Udfyldningsark!$T54,"r",""
))))))))</f>
        <v/>
      </c>
      <c r="BN37" s="226" t="str">
        <f>IF(Udfyldningsark!$T54="","",
IF(BN$17=Udfyldningsark!$Q54,"s",
IF(BN$17=Udfyldningsark!$T54,"b",
IF(BN$17&lt;Udfyldningsark!$P54,"",
IF(Udfyldningsark!$T54&lt;Udfyldningsark!$Q54-10,IF(BN$17&lt;Udfyldningsark!$T54,"g",""),
IF(Udfyldningsark!$T54&lt;Udfyldningsark!$Q54,     IF(BN$17&lt;Udfyldningsark!$Q54-10,"g",     IF(BN$17&lt;Udfyldningsark!$T54,"gu",        "")),
IF(BN$17&lt;Udfyldningsark!$Q54, IF(BN$17&lt;Udfyldningsark!$Q54-10,"g","gu"),
IF(BN$17&lt;Udfyldningsark!$T54,"r",""
))))))))</f>
        <v/>
      </c>
      <c r="BO37" s="226" t="str">
        <f>IF(Udfyldningsark!$T54="","",
IF(BO$17=Udfyldningsark!$Q54,"s",
IF(BO$17=Udfyldningsark!$T54,"b",
IF(BO$17&lt;Udfyldningsark!$P54,"",
IF(Udfyldningsark!$T54&lt;Udfyldningsark!$Q54-10,IF(BO$17&lt;Udfyldningsark!$T54,"g",""),
IF(Udfyldningsark!$T54&lt;Udfyldningsark!$Q54,     IF(BO$17&lt;Udfyldningsark!$Q54-10,"g",     IF(BO$17&lt;Udfyldningsark!$T54,"gu",        "")),
IF(BO$17&lt;Udfyldningsark!$Q54, IF(BO$17&lt;Udfyldningsark!$Q54-10,"g","gu"),
IF(BO$17&lt;Udfyldningsark!$T54,"r",""
))))))))</f>
        <v/>
      </c>
      <c r="BP37" s="226" t="str">
        <f>IF(Udfyldningsark!$T54="","",
IF(BP$17=Udfyldningsark!$Q54,"s",
IF(BP$17=Udfyldningsark!$T54,"b",
IF(BP$17&lt;Udfyldningsark!$P54,"",
IF(Udfyldningsark!$T54&lt;Udfyldningsark!$Q54-10,IF(BP$17&lt;Udfyldningsark!$T54,"g",""),
IF(Udfyldningsark!$T54&lt;Udfyldningsark!$Q54,     IF(BP$17&lt;Udfyldningsark!$Q54-10,"g",     IF(BP$17&lt;Udfyldningsark!$T54,"gu",        "")),
IF(BP$17&lt;Udfyldningsark!$Q54, IF(BP$17&lt;Udfyldningsark!$Q54-10,"g","gu"),
IF(BP$17&lt;Udfyldningsark!$T54,"r",""
))))))))</f>
        <v/>
      </c>
      <c r="BQ37" s="226" t="str">
        <f>IF(Udfyldningsark!$T54="","",
IF(BQ$17=Udfyldningsark!$Q54,"s",
IF(BQ$17=Udfyldningsark!$T54,"b",
IF(BQ$17&lt;Udfyldningsark!$P54,"",
IF(Udfyldningsark!$T54&lt;Udfyldningsark!$Q54-10,IF(BQ$17&lt;Udfyldningsark!$T54,"g",""),
IF(Udfyldningsark!$T54&lt;Udfyldningsark!$Q54,     IF(BQ$17&lt;Udfyldningsark!$Q54-10,"g",     IF(BQ$17&lt;Udfyldningsark!$T54,"gu",        "")),
IF(BQ$17&lt;Udfyldningsark!$Q54, IF(BQ$17&lt;Udfyldningsark!$Q54-10,"g","gu"),
IF(BQ$17&lt;Udfyldningsark!$T54,"r",""
))))))))</f>
        <v/>
      </c>
      <c r="BR37" s="226" t="str">
        <f>IF(Udfyldningsark!$T54="","",
IF(BR$17=Udfyldningsark!$Q54,"s",
IF(BR$17=Udfyldningsark!$T54,"b",
IF(BR$17&lt;Udfyldningsark!$P54,"",
IF(Udfyldningsark!$T54&lt;Udfyldningsark!$Q54-10,IF(BR$17&lt;Udfyldningsark!$T54,"g",""),
IF(Udfyldningsark!$T54&lt;Udfyldningsark!$Q54,     IF(BR$17&lt;Udfyldningsark!$Q54-10,"g",     IF(BR$17&lt;Udfyldningsark!$T54,"gu",        "")),
IF(BR$17&lt;Udfyldningsark!$Q54, IF(BR$17&lt;Udfyldningsark!$Q54-10,"g","gu"),
IF(BR$17&lt;Udfyldningsark!$T54,"r",""
))))))))</f>
        <v/>
      </c>
      <c r="BS37" s="226" t="str">
        <f>IF(Udfyldningsark!$T54="","",
IF(BS$17=Udfyldningsark!$Q54,"s",
IF(BS$17=Udfyldningsark!$T54,"b",
IF(BS$17&lt;Udfyldningsark!$P54,"",
IF(Udfyldningsark!$T54&lt;Udfyldningsark!$Q54-10,IF(BS$17&lt;Udfyldningsark!$T54,"g",""),
IF(Udfyldningsark!$T54&lt;Udfyldningsark!$Q54,     IF(BS$17&lt;Udfyldningsark!$Q54-10,"g",     IF(BS$17&lt;Udfyldningsark!$T54,"gu",        "")),
IF(BS$17&lt;Udfyldningsark!$Q54, IF(BS$17&lt;Udfyldningsark!$Q54-10,"g","gu"),
IF(BS$17&lt;Udfyldningsark!$T54,"r",""
))))))))</f>
        <v/>
      </c>
      <c r="BT37" s="226" t="str">
        <f>IF(Udfyldningsark!$T54="","",
IF(BT$17=Udfyldningsark!$Q54,"s",
IF(BT$17=Udfyldningsark!$T54,"b",
IF(BT$17&lt;Udfyldningsark!$P54,"",
IF(Udfyldningsark!$T54&lt;Udfyldningsark!$Q54-10,IF(BT$17&lt;Udfyldningsark!$T54,"g",""),
IF(Udfyldningsark!$T54&lt;Udfyldningsark!$Q54,     IF(BT$17&lt;Udfyldningsark!$Q54-10,"g",     IF(BT$17&lt;Udfyldningsark!$T54,"gu",        "")),
IF(BT$17&lt;Udfyldningsark!$Q54, IF(BT$17&lt;Udfyldningsark!$Q54-10,"g","gu"),
IF(BT$17&lt;Udfyldningsark!$T54,"r",""
))))))))</f>
        <v/>
      </c>
      <c r="BU37" s="226" t="str">
        <f>IF(Udfyldningsark!$T54="","",
IF(BU$17=Udfyldningsark!$Q54,"s",
IF(BU$17=Udfyldningsark!$T54,"b",
IF(BU$17&lt;Udfyldningsark!$P54,"",
IF(Udfyldningsark!$T54&lt;Udfyldningsark!$Q54-10,IF(BU$17&lt;Udfyldningsark!$T54,"g",""),
IF(Udfyldningsark!$T54&lt;Udfyldningsark!$Q54,     IF(BU$17&lt;Udfyldningsark!$Q54-10,"g",     IF(BU$17&lt;Udfyldningsark!$T54,"gu",        "")),
IF(BU$17&lt;Udfyldningsark!$Q54, IF(BU$17&lt;Udfyldningsark!$Q54-10,"g","gu"),
IF(BU$17&lt;Udfyldningsark!$T54,"r",""
))))))))</f>
        <v/>
      </c>
      <c r="BV37" s="226" t="str">
        <f>IF(Udfyldningsark!$T54="","",
IF(BV$17=Udfyldningsark!$Q54,"s",
IF(BV$17=Udfyldningsark!$T54,"b",
IF(BV$17&lt;Udfyldningsark!$P54,"",
IF(Udfyldningsark!$T54&lt;Udfyldningsark!$Q54-10,IF(BV$17&lt;Udfyldningsark!$T54,"g",""),
IF(Udfyldningsark!$T54&lt;Udfyldningsark!$Q54,     IF(BV$17&lt;Udfyldningsark!$Q54-10,"g",     IF(BV$17&lt;Udfyldningsark!$T54,"gu",        "")),
IF(BV$17&lt;Udfyldningsark!$Q54, IF(BV$17&lt;Udfyldningsark!$Q54-10,"g","gu"),
IF(BV$17&lt;Udfyldningsark!$T54,"r",""
))))))))</f>
        <v/>
      </c>
      <c r="BW37" s="226" t="str">
        <f>IF(Udfyldningsark!$T54="","",
IF(BW$17=Udfyldningsark!$Q54,"s",
IF(BW$17=Udfyldningsark!$T54,"b",
IF(BW$17&lt;Udfyldningsark!$P54,"",
IF(Udfyldningsark!$T54&lt;Udfyldningsark!$Q54-10,IF(BW$17&lt;Udfyldningsark!$T54,"g",""),
IF(Udfyldningsark!$T54&lt;Udfyldningsark!$Q54,     IF(BW$17&lt;Udfyldningsark!$Q54-10,"g",     IF(BW$17&lt;Udfyldningsark!$T54,"gu",        "")),
IF(BW$17&lt;Udfyldningsark!$Q54, IF(BW$17&lt;Udfyldningsark!$Q54-10,"g","gu"),
IF(BW$17&lt;Udfyldningsark!$T54,"r",""
))))))))</f>
        <v/>
      </c>
      <c r="BX37" s="226" t="str">
        <f>IF(Udfyldningsark!$T54="","",
IF(BX$17=Udfyldningsark!$Q54,"s",
IF(BX$17=Udfyldningsark!$T54,"b",
IF(BX$17&lt;Udfyldningsark!$P54,"",
IF(Udfyldningsark!$T54&lt;Udfyldningsark!$Q54-10,IF(BX$17&lt;Udfyldningsark!$T54,"g",""),
IF(Udfyldningsark!$T54&lt;Udfyldningsark!$Q54,     IF(BX$17&lt;Udfyldningsark!$Q54-10,"g",     IF(BX$17&lt;Udfyldningsark!$T54,"gu",        "")),
IF(BX$17&lt;Udfyldningsark!$Q54, IF(BX$17&lt;Udfyldningsark!$Q54-10,"g","gu"),
IF(BX$17&lt;Udfyldningsark!$T54,"r",""
))))))))</f>
        <v/>
      </c>
      <c r="BY37" s="226" t="str">
        <f>IF(Udfyldningsark!$T54="","",
IF(BY$17=Udfyldningsark!$Q54,"s",
IF(BY$17=Udfyldningsark!$T54,"b",
IF(BY$17&lt;Udfyldningsark!$P54,"",
IF(Udfyldningsark!$T54&lt;Udfyldningsark!$Q54-10,IF(BY$17&lt;Udfyldningsark!$T54,"g",""),
IF(Udfyldningsark!$T54&lt;Udfyldningsark!$Q54,     IF(BY$17&lt;Udfyldningsark!$Q54-10,"g",     IF(BY$17&lt;Udfyldningsark!$T54,"gu",        "")),
IF(BY$17&lt;Udfyldningsark!$Q54, IF(BY$17&lt;Udfyldningsark!$Q54-10,"g","gu"),
IF(BY$17&lt;Udfyldningsark!$T54,"r",""
))))))))</f>
        <v/>
      </c>
      <c r="BZ37" s="226" t="str">
        <f>IF(Udfyldningsark!$T54="","",
IF(BZ$17=Udfyldningsark!$Q54,"s",
IF(BZ$17=Udfyldningsark!$T54,"b",
IF(BZ$17&lt;Udfyldningsark!$P54,"",
IF(Udfyldningsark!$T54&lt;Udfyldningsark!$Q54-10,IF(BZ$17&lt;Udfyldningsark!$T54,"g",""),
IF(Udfyldningsark!$T54&lt;Udfyldningsark!$Q54,     IF(BZ$17&lt;Udfyldningsark!$Q54-10,"g",     IF(BZ$17&lt;Udfyldningsark!$T54,"gu",        "")),
IF(BZ$17&lt;Udfyldningsark!$Q54, IF(BZ$17&lt;Udfyldningsark!$Q54-10,"g","gu"),
IF(BZ$17&lt;Udfyldningsark!$T54,"r",""
))))))))</f>
        <v/>
      </c>
      <c r="CA37" s="226" t="str">
        <f>IF(Udfyldningsark!$T54="","",
IF(CA$17=Udfyldningsark!$Q54,"s",
IF(CA$17=Udfyldningsark!$T54,"b",
IF(CA$17&lt;Udfyldningsark!$P54,"",
IF(Udfyldningsark!$T54&lt;Udfyldningsark!$Q54-10,IF(CA$17&lt;Udfyldningsark!$T54,"g",""),
IF(Udfyldningsark!$T54&lt;Udfyldningsark!$Q54,     IF(CA$17&lt;Udfyldningsark!$Q54-10,"g",     IF(CA$17&lt;Udfyldningsark!$T54,"gu",        "")),
IF(CA$17&lt;Udfyldningsark!$Q54, IF(CA$17&lt;Udfyldningsark!$Q54-10,"g","gu"),
IF(CA$17&lt;Udfyldningsark!$T54,"r",""
))))))))</f>
        <v/>
      </c>
      <c r="CB37" s="226" t="str">
        <f>IF(Udfyldningsark!$T54="","",
IF(CB$17=Udfyldningsark!$Q54,"s",
IF(CB$17=Udfyldningsark!$T54,"b",
IF(CB$17&lt;Udfyldningsark!$P54,"",
IF(Udfyldningsark!$T54&lt;Udfyldningsark!$Q54-10,IF(CB$17&lt;Udfyldningsark!$T54,"g",""),
IF(Udfyldningsark!$T54&lt;Udfyldningsark!$Q54,     IF(CB$17&lt;Udfyldningsark!$Q54-10,"g",     IF(CB$17&lt;Udfyldningsark!$T54,"gu",        "")),
IF(CB$17&lt;Udfyldningsark!$Q54, IF(CB$17&lt;Udfyldningsark!$Q54-10,"g","gu"),
IF(CB$17&lt;Udfyldningsark!$T54,"r",""
))))))))</f>
        <v/>
      </c>
      <c r="CC37" s="226" t="str">
        <f>IF(Udfyldningsark!$T54="","",
IF(CC$17=Udfyldningsark!$Q54,"s",
IF(CC$17=Udfyldningsark!$T54,"b",
IF(CC$17&lt;Udfyldningsark!$P54,"",
IF(Udfyldningsark!$T54&lt;Udfyldningsark!$Q54-10,IF(CC$17&lt;Udfyldningsark!$T54,"g",""),
IF(Udfyldningsark!$T54&lt;Udfyldningsark!$Q54,     IF(CC$17&lt;Udfyldningsark!$Q54-10,"g",     IF(CC$17&lt;Udfyldningsark!$T54,"gu",        "")),
IF(CC$17&lt;Udfyldningsark!$Q54, IF(CC$17&lt;Udfyldningsark!$Q54-10,"g","gu"),
IF(CC$17&lt;Udfyldningsark!$T54,"r",""
))))))))</f>
        <v/>
      </c>
      <c r="CD37" s="226" t="str">
        <f>IF(Udfyldningsark!$T54="","",
IF(CD$17=Udfyldningsark!$Q54,"s",
IF(CD$17=Udfyldningsark!$T54,"b",
IF(CD$17&lt;Udfyldningsark!$P54,"",
IF(Udfyldningsark!$T54&lt;Udfyldningsark!$Q54-10,IF(CD$17&lt;Udfyldningsark!$T54,"g",""),
IF(Udfyldningsark!$T54&lt;Udfyldningsark!$Q54,     IF(CD$17&lt;Udfyldningsark!$Q54-10,"g",     IF(CD$17&lt;Udfyldningsark!$T54,"gu",        "")),
IF(CD$17&lt;Udfyldningsark!$Q54, IF(CD$17&lt;Udfyldningsark!$Q54-10,"g","gu"),
IF(CD$17&lt;Udfyldningsark!$T54,"r",""
))))))))</f>
        <v/>
      </c>
      <c r="CE37" s="226" t="str">
        <f>IF(Udfyldningsark!$T54="","",
IF(CE$17=Udfyldningsark!$Q54,"s",
IF(CE$17=Udfyldningsark!$T54,"b",
IF(CE$17&lt;Udfyldningsark!$P54,"",
IF(Udfyldningsark!$T54&lt;Udfyldningsark!$Q54-10,IF(CE$17&lt;Udfyldningsark!$T54,"g",""),
IF(Udfyldningsark!$T54&lt;Udfyldningsark!$Q54,     IF(CE$17&lt;Udfyldningsark!$Q54-10,"g",     IF(CE$17&lt;Udfyldningsark!$T54,"gu",        "")),
IF(CE$17&lt;Udfyldningsark!$Q54, IF(CE$17&lt;Udfyldningsark!$Q54-10,"g","gu"),
IF(CE$17&lt;Udfyldningsark!$T54,"r",""
))))))))</f>
        <v/>
      </c>
      <c r="CF37" s="226" t="str">
        <f>IF(Udfyldningsark!$T54="","",
IF(CF$17=Udfyldningsark!$Q54,"s",
IF(CF$17=Udfyldningsark!$T54,"b",
IF(CF$17&lt;Udfyldningsark!$P54,"",
IF(Udfyldningsark!$T54&lt;Udfyldningsark!$Q54-10,IF(CF$17&lt;Udfyldningsark!$T54,"g",""),
IF(Udfyldningsark!$T54&lt;Udfyldningsark!$Q54,     IF(CF$17&lt;Udfyldningsark!$Q54-10,"g",     IF(CF$17&lt;Udfyldningsark!$T54,"gu",        "")),
IF(CF$17&lt;Udfyldningsark!$Q54, IF(CF$17&lt;Udfyldningsark!$Q54-10,"g","gu"),
IF(CF$17&lt;Udfyldningsark!$T54,"r",""
))))))))</f>
        <v/>
      </c>
      <c r="CG37" s="226" t="str">
        <f>IF(Udfyldningsark!$T54="","",
IF(CG$17=Udfyldningsark!$Q54,"s",
IF(CG$17=Udfyldningsark!$T54,"b",
IF(CG$17&lt;Udfyldningsark!$P54,"",
IF(Udfyldningsark!$T54&lt;Udfyldningsark!$Q54-10,IF(CG$17&lt;Udfyldningsark!$T54,"g",""),
IF(Udfyldningsark!$T54&lt;Udfyldningsark!$Q54,     IF(CG$17&lt;Udfyldningsark!$Q54-10,"g",     IF(CG$17&lt;Udfyldningsark!$T54,"gu",        "")),
IF(CG$17&lt;Udfyldningsark!$Q54, IF(CG$17&lt;Udfyldningsark!$Q54-10,"g","gu"),
IF(CG$17&lt;Udfyldningsark!$T54,"r",""
))))))))</f>
        <v/>
      </c>
      <c r="CH37" s="226" t="str">
        <f>IF(Udfyldningsark!$T54="","",
IF(CH$17=Udfyldningsark!$Q54,"s",
IF(CH$17=Udfyldningsark!$T54,"b",
IF(CH$17&lt;Udfyldningsark!$P54,"",
IF(Udfyldningsark!$T54&lt;Udfyldningsark!$Q54-10,IF(CH$17&lt;Udfyldningsark!$T54,"g",""),
IF(Udfyldningsark!$T54&lt;Udfyldningsark!$Q54,     IF(CH$17&lt;Udfyldningsark!$Q54-10,"g",     IF(CH$17&lt;Udfyldningsark!$T54,"gu",        "")),
IF(CH$17&lt;Udfyldningsark!$Q54, IF(CH$17&lt;Udfyldningsark!$Q54-10,"g","gu"),
IF(CH$17&lt;Udfyldningsark!$T54,"r",""
))))))))</f>
        <v/>
      </c>
      <c r="CI37" s="226" t="str">
        <f>IF(Udfyldningsark!$T54="","",
IF(CI$17=Udfyldningsark!$Q54,"s",
IF(CI$17=Udfyldningsark!$T54,"b",
IF(CI$17&lt;Udfyldningsark!$P54,"",
IF(Udfyldningsark!$T54&lt;Udfyldningsark!$Q54-10,IF(CI$17&lt;Udfyldningsark!$T54,"g",""),
IF(Udfyldningsark!$T54&lt;Udfyldningsark!$Q54,     IF(CI$17&lt;Udfyldningsark!$Q54-10,"g",     IF(CI$17&lt;Udfyldningsark!$T54,"gu",        "")),
IF(CI$17&lt;Udfyldningsark!$Q54, IF(CI$17&lt;Udfyldningsark!$Q54-10,"g","gu"),
IF(CI$17&lt;Udfyldningsark!$T54,"r",""
))))))))</f>
        <v/>
      </c>
      <c r="CJ37" s="226" t="str">
        <f>IF(Udfyldningsark!$T54="","",
IF(CJ$17=Udfyldningsark!$Q54,"s",
IF(CJ$17=Udfyldningsark!$T54,"b",
IF(CJ$17&lt;Udfyldningsark!$P54,"",
IF(Udfyldningsark!$T54&lt;Udfyldningsark!$Q54-10,IF(CJ$17&lt;Udfyldningsark!$T54,"g",""),
IF(Udfyldningsark!$T54&lt;Udfyldningsark!$Q54,     IF(CJ$17&lt;Udfyldningsark!$Q54-10,"g",     IF(CJ$17&lt;Udfyldningsark!$T54,"gu",        "")),
IF(CJ$17&lt;Udfyldningsark!$Q54, IF(CJ$17&lt;Udfyldningsark!$Q54-10,"g","gu"),
IF(CJ$17&lt;Udfyldningsark!$T54,"r",""
))))))))</f>
        <v/>
      </c>
      <c r="CK37" s="226" t="str">
        <f>IF(Udfyldningsark!$T54="","",
IF(CK$17=Udfyldningsark!$Q54,"s",
IF(CK$17=Udfyldningsark!$T54,"b",
IF(CK$17&lt;Udfyldningsark!$P54,"",
IF(Udfyldningsark!$T54&lt;Udfyldningsark!$Q54-10,IF(CK$17&lt;Udfyldningsark!$T54,"g",""),
IF(Udfyldningsark!$T54&lt;Udfyldningsark!$Q54,     IF(CK$17&lt;Udfyldningsark!$Q54-10,"g",     IF(CK$17&lt;Udfyldningsark!$T54,"gu",        "")),
IF(CK$17&lt;Udfyldningsark!$Q54, IF(CK$17&lt;Udfyldningsark!$Q54-10,"g","gu"),
IF(CK$17&lt;Udfyldningsark!$T54,"r",""
))))))))</f>
        <v/>
      </c>
      <c r="CL37" s="226" t="str">
        <f>IF(Udfyldningsark!$T54="","",
IF(CL$17=Udfyldningsark!$Q54,"s",
IF(CL$17=Udfyldningsark!$T54,"b",
IF(CL$17&lt;Udfyldningsark!$P54,"",
IF(Udfyldningsark!$T54&lt;Udfyldningsark!$Q54-10,IF(CL$17&lt;Udfyldningsark!$T54,"g",""),
IF(Udfyldningsark!$T54&lt;Udfyldningsark!$Q54,     IF(CL$17&lt;Udfyldningsark!$Q54-10,"g",     IF(CL$17&lt;Udfyldningsark!$T54,"gu",        "")),
IF(CL$17&lt;Udfyldningsark!$Q54, IF(CL$17&lt;Udfyldningsark!$Q54-10,"g","gu"),
IF(CL$17&lt;Udfyldningsark!$T54,"r",""
))))))))</f>
        <v/>
      </c>
      <c r="CM37" s="226" t="str">
        <f>IF(Udfyldningsark!$T54="","",
IF(CM$17=Udfyldningsark!$Q54,"s",
IF(CM$17=Udfyldningsark!$T54,"b",
IF(CM$17&lt;Udfyldningsark!$P54,"",
IF(Udfyldningsark!$T54&lt;Udfyldningsark!$Q54-10,IF(CM$17&lt;Udfyldningsark!$T54,"g",""),
IF(Udfyldningsark!$T54&lt;Udfyldningsark!$Q54,     IF(CM$17&lt;Udfyldningsark!$Q54-10,"g",     IF(CM$17&lt;Udfyldningsark!$T54,"gu",        "")),
IF(CM$17&lt;Udfyldningsark!$Q54, IF(CM$17&lt;Udfyldningsark!$Q54-10,"g","gu"),
IF(CM$17&lt;Udfyldningsark!$T54,"r",""
))))))))</f>
        <v/>
      </c>
      <c r="CN37" s="226" t="str">
        <f>IF(Udfyldningsark!$T54="","",
IF(CN$17=Udfyldningsark!$Q54,"s",
IF(CN$17=Udfyldningsark!$T54,"b",
IF(CN$17&lt;Udfyldningsark!$P54,"",
IF(Udfyldningsark!$T54&lt;Udfyldningsark!$Q54-10,IF(CN$17&lt;Udfyldningsark!$T54,"g",""),
IF(Udfyldningsark!$T54&lt;Udfyldningsark!$Q54,     IF(CN$17&lt;Udfyldningsark!$Q54-10,"g",     IF(CN$17&lt;Udfyldningsark!$T54,"gu",        "")),
IF(CN$17&lt;Udfyldningsark!$Q54, IF(CN$17&lt;Udfyldningsark!$Q54-10,"g","gu"),
IF(CN$17&lt;Udfyldningsark!$T54,"r",""
))))))))</f>
        <v/>
      </c>
      <c r="CO37" s="226" t="str">
        <f>IF(Udfyldningsark!$T54="","",
IF(CO$17=Udfyldningsark!$Q54,"s",
IF(CO$17=Udfyldningsark!$T54,"b",
IF(CO$17&lt;Udfyldningsark!$P54,"",
IF(Udfyldningsark!$T54&lt;Udfyldningsark!$Q54-10,IF(CO$17&lt;Udfyldningsark!$T54,"g",""),
IF(Udfyldningsark!$T54&lt;Udfyldningsark!$Q54,     IF(CO$17&lt;Udfyldningsark!$Q54-10,"g",     IF(CO$17&lt;Udfyldningsark!$T54,"gu",        "")),
IF(CO$17&lt;Udfyldningsark!$Q54, IF(CO$17&lt;Udfyldningsark!$Q54-10,"g","gu"),
IF(CO$17&lt;Udfyldningsark!$T54,"r",""
))))))))</f>
        <v/>
      </c>
      <c r="CP37" s="226" t="str">
        <f>IF(Udfyldningsark!$T54="","",
IF(CP$17=Udfyldningsark!$Q54,"s",
IF(CP$17=Udfyldningsark!$T54,"b",
IF(CP$17&lt;Udfyldningsark!$P54,"",
IF(Udfyldningsark!$T54&lt;Udfyldningsark!$Q54-10,IF(CP$17&lt;Udfyldningsark!$T54,"g",""),
IF(Udfyldningsark!$T54&lt;Udfyldningsark!$Q54,     IF(CP$17&lt;Udfyldningsark!$Q54-10,"g",     IF(CP$17&lt;Udfyldningsark!$T54,"gu",        "")),
IF(CP$17&lt;Udfyldningsark!$Q54, IF(CP$17&lt;Udfyldningsark!$Q54-10,"g","gu"),
IF(CP$17&lt;Udfyldningsark!$T54,"r",""
))))))))</f>
        <v/>
      </c>
      <c r="CQ37" s="226" t="str">
        <f>IF(Udfyldningsark!$T54="","",
IF(CQ$17=Udfyldningsark!$Q54,"s",
IF(CQ$17=Udfyldningsark!$T54,"b",
IF(CQ$17&lt;Udfyldningsark!$P54,"",
IF(Udfyldningsark!$T54&lt;Udfyldningsark!$Q54-10,IF(CQ$17&lt;Udfyldningsark!$T54,"g",""),
IF(Udfyldningsark!$T54&lt;Udfyldningsark!$Q54,     IF(CQ$17&lt;Udfyldningsark!$Q54-10,"g",     IF(CQ$17&lt;Udfyldningsark!$T54,"gu",        "")),
IF(CQ$17&lt;Udfyldningsark!$Q54, IF(CQ$17&lt;Udfyldningsark!$Q54-10,"g","gu"),
IF(CQ$17&lt;Udfyldningsark!$T54,"r",""
))))))))</f>
        <v/>
      </c>
      <c r="CR37" s="226" t="str">
        <f>IF(Udfyldningsark!$T54="","",
IF(CR$17=Udfyldningsark!$Q54,"s",
IF(CR$17=Udfyldningsark!$T54,"b",
IF(CR$17&lt;Udfyldningsark!$P54,"",
IF(Udfyldningsark!$T54&lt;Udfyldningsark!$Q54-10,IF(CR$17&lt;Udfyldningsark!$T54,"g",""),
IF(Udfyldningsark!$T54&lt;Udfyldningsark!$Q54,     IF(CR$17&lt;Udfyldningsark!$Q54-10,"g",     IF(CR$17&lt;Udfyldningsark!$T54,"gu",        "")),
IF(CR$17&lt;Udfyldningsark!$Q54, IF(CR$17&lt;Udfyldningsark!$Q54-10,"g","gu"),
IF(CR$17&lt;Udfyldningsark!$T54,"r",""
))))))))</f>
        <v/>
      </c>
      <c r="CS37" s="226" t="str">
        <f>IF(Udfyldningsark!$T54="","",
IF(CS$17=Udfyldningsark!$Q54,"s",
IF(CS$17=Udfyldningsark!$T54,"b",
IF(CS$17&lt;Udfyldningsark!$P54,"",
IF(Udfyldningsark!$T54&lt;Udfyldningsark!$Q54-10,IF(CS$17&lt;Udfyldningsark!$T54,"g",""),
IF(Udfyldningsark!$T54&lt;Udfyldningsark!$Q54,     IF(CS$17&lt;Udfyldningsark!$Q54-10,"g",     IF(CS$17&lt;Udfyldningsark!$T54,"gu",        "")),
IF(CS$17&lt;Udfyldningsark!$Q54, IF(CS$17&lt;Udfyldningsark!$Q54-10,"g","gu"),
IF(CS$17&lt;Udfyldningsark!$T54,"r",""
))))))))</f>
        <v/>
      </c>
      <c r="CT37" s="226" t="str">
        <f>IF(Udfyldningsark!$T54="","",
IF(CT$17=Udfyldningsark!$Q54,"s",
IF(CT$17=Udfyldningsark!$T54,"b",
IF(CT$17&lt;Udfyldningsark!$P54,"",
IF(Udfyldningsark!$T54&lt;Udfyldningsark!$Q54-10,IF(CT$17&lt;Udfyldningsark!$T54,"g",""),
IF(Udfyldningsark!$T54&lt;Udfyldningsark!$Q54,     IF(CT$17&lt;Udfyldningsark!$Q54-10,"g",     IF(CT$17&lt;Udfyldningsark!$T54,"gu",        "")),
IF(CT$17&lt;Udfyldningsark!$Q54, IF(CT$17&lt;Udfyldningsark!$Q54-10,"g","gu"),
IF(CT$17&lt;Udfyldningsark!$T54,"r",""
))))))))</f>
        <v/>
      </c>
      <c r="CU37" s="226" t="str">
        <f>IF(Udfyldningsark!$T54="","",
IF(CU$17=Udfyldningsark!$Q54,"s",
IF(CU$17=Udfyldningsark!$T54,"b",
IF(CU$17&lt;Udfyldningsark!$P54,"",
IF(Udfyldningsark!$T54&lt;Udfyldningsark!$Q54-10,IF(CU$17&lt;Udfyldningsark!$T54,"g",""),
IF(Udfyldningsark!$T54&lt;Udfyldningsark!$Q54,     IF(CU$17&lt;Udfyldningsark!$Q54-10,"g",     IF(CU$17&lt;Udfyldningsark!$T54,"gu",        "")),
IF(CU$17&lt;Udfyldningsark!$Q54, IF(CU$17&lt;Udfyldningsark!$Q54-10,"g","gu"),
IF(CU$17&lt;Udfyldningsark!$T54,"r",""
))))))))</f>
        <v/>
      </c>
      <c r="CV37" s="226" t="str">
        <f>IF(Udfyldningsark!$T54="","",
IF(CV$17=Udfyldningsark!$Q54,"s",
IF(CV$17=Udfyldningsark!$T54,"b",
IF(CV$17&lt;Udfyldningsark!$P54,"",
IF(Udfyldningsark!$T54&lt;Udfyldningsark!$Q54-10,IF(CV$17&lt;Udfyldningsark!$T54,"g",""),
IF(Udfyldningsark!$T54&lt;Udfyldningsark!$Q54,     IF(CV$17&lt;Udfyldningsark!$Q54-10,"g",     IF(CV$17&lt;Udfyldningsark!$T54,"gu",        "")),
IF(CV$17&lt;Udfyldningsark!$Q54, IF(CV$17&lt;Udfyldningsark!$Q54-10,"g","gu"),
IF(CV$17&lt;Udfyldningsark!$T54,"r",""
))))))))</f>
        <v/>
      </c>
      <c r="CW37" s="226" t="str">
        <f>IF(Udfyldningsark!$T54="","",
IF(CW$17=Udfyldningsark!$Q54,"s",
IF(CW$17=Udfyldningsark!$T54,"b",
IF(CW$17&lt;Udfyldningsark!$P54,"",
IF(Udfyldningsark!$T54&lt;Udfyldningsark!$Q54-10,IF(CW$17&lt;Udfyldningsark!$T54,"g",""),
IF(Udfyldningsark!$T54&lt;Udfyldningsark!$Q54,     IF(CW$17&lt;Udfyldningsark!$Q54-10,"g",     IF(CW$17&lt;Udfyldningsark!$T54,"gu",        "")),
IF(CW$17&lt;Udfyldningsark!$Q54, IF(CW$17&lt;Udfyldningsark!$Q54-10,"g","gu"),
IF(CW$17&lt;Udfyldningsark!$T54,"r",""
))))))))</f>
        <v/>
      </c>
      <c r="CX37" s="226" t="str">
        <f>IF(Udfyldningsark!$T54="","",
IF(CX$17=Udfyldningsark!$Q54,"s",
IF(CX$17=Udfyldningsark!$T54,"b",
IF(CX$17&lt;Udfyldningsark!$P54,"",
IF(Udfyldningsark!$T54&lt;Udfyldningsark!$Q54-10,IF(CX$17&lt;Udfyldningsark!$T54,"g",""),
IF(Udfyldningsark!$T54&lt;Udfyldningsark!$Q54,     IF(CX$17&lt;Udfyldningsark!$Q54-10,"g",     IF(CX$17&lt;Udfyldningsark!$T54,"gu",        "")),
IF(CX$17&lt;Udfyldningsark!$Q54, IF(CX$17&lt;Udfyldningsark!$Q54-10,"g","gu"),
IF(CX$17&lt;Udfyldningsark!$T54,"r",""
))))))))</f>
        <v/>
      </c>
      <c r="CY37" s="226" t="str">
        <f>IF(Udfyldningsark!$T54="","",
IF(CY$17=Udfyldningsark!$Q54,"s",
IF(CY$17=Udfyldningsark!$T54,"b",
IF(CY$17&lt;Udfyldningsark!$P54,"",
IF(Udfyldningsark!$T54&lt;Udfyldningsark!$Q54-10,IF(CY$17&lt;Udfyldningsark!$T54,"g",""),
IF(Udfyldningsark!$T54&lt;Udfyldningsark!$Q54,     IF(CY$17&lt;Udfyldningsark!$Q54-10,"g",     IF(CY$17&lt;Udfyldningsark!$T54,"gu",        "")),
IF(CY$17&lt;Udfyldningsark!$Q54, IF(CY$17&lt;Udfyldningsark!$Q54-10,"g","gu"),
IF(CY$17&lt;Udfyldningsark!$T54,"r",""
))))))))</f>
        <v/>
      </c>
      <c r="CZ37" s="226" t="str">
        <f>IF(Udfyldningsark!$T54="","",
IF(CZ$17=Udfyldningsark!$Q54,"s",
IF(CZ$17=Udfyldningsark!$T54,"b",
IF(CZ$17&lt;Udfyldningsark!$P54,"",
IF(Udfyldningsark!$T54&lt;Udfyldningsark!$Q54-10,IF(CZ$17&lt;Udfyldningsark!$T54,"g",""),
IF(Udfyldningsark!$T54&lt;Udfyldningsark!$Q54,     IF(CZ$17&lt;Udfyldningsark!$Q54-10,"g",     IF(CZ$17&lt;Udfyldningsark!$T54,"gu",        "")),
IF(CZ$17&lt;Udfyldningsark!$Q54, IF(CZ$17&lt;Udfyldningsark!$Q54-10,"g","gu"),
IF(CZ$17&lt;Udfyldningsark!$T54,"r",""
))))))))</f>
        <v/>
      </c>
      <c r="DA37" s="226" t="str">
        <f>IF(Udfyldningsark!$T54="","",
IF(DA$17=Udfyldningsark!$Q54,"s",
IF(DA$17=Udfyldningsark!$T54,"b",
IF(DA$17&lt;Udfyldningsark!$P54,"",
IF(Udfyldningsark!$T54&lt;Udfyldningsark!$Q54-10,IF(DA$17&lt;Udfyldningsark!$T54,"g",""),
IF(Udfyldningsark!$T54&lt;Udfyldningsark!$Q54,     IF(DA$17&lt;Udfyldningsark!$Q54-10,"g",     IF(DA$17&lt;Udfyldningsark!$T54,"gu",        "")),
IF(DA$17&lt;Udfyldningsark!$Q54, IF(DA$17&lt;Udfyldningsark!$Q54-10,"g","gu"),
IF(DA$17&lt;Udfyldningsark!$T54,"r",""
))))))))</f>
        <v/>
      </c>
      <c r="DB37" s="226" t="str">
        <f>IF(Udfyldningsark!$T54="","",
IF(DB$17=Udfyldningsark!$Q54,"s",
IF(DB$17=Udfyldningsark!$T54,"b",
IF(DB$17&lt;Udfyldningsark!$P54,"",
IF(Udfyldningsark!$T54&lt;Udfyldningsark!$Q54-10,IF(DB$17&lt;Udfyldningsark!$T54,"g",""),
IF(Udfyldningsark!$T54&lt;Udfyldningsark!$Q54,     IF(DB$17&lt;Udfyldningsark!$Q54-10,"g",     IF(DB$17&lt;Udfyldningsark!$T54,"gu",        "")),
IF(DB$17&lt;Udfyldningsark!$Q54, IF(DB$17&lt;Udfyldningsark!$Q54-10,"g","gu"),
IF(DB$17&lt;Udfyldningsark!$T54,"r",""
))))))))</f>
        <v/>
      </c>
      <c r="DC37" s="226" t="str">
        <f>IF(Udfyldningsark!$T54="","",
IF(DC$17=Udfyldningsark!$Q54,"s",
IF(DC$17=Udfyldningsark!$T54,"b",
IF(DC$17&lt;Udfyldningsark!$P54,"",
IF(Udfyldningsark!$T54&lt;Udfyldningsark!$Q54-10,IF(DC$17&lt;Udfyldningsark!$T54,"g",""),
IF(Udfyldningsark!$T54&lt;Udfyldningsark!$Q54,     IF(DC$17&lt;Udfyldningsark!$Q54-10,"g",     IF(DC$17&lt;Udfyldningsark!$T54,"gu",        "")),
IF(DC$17&lt;Udfyldningsark!$Q54, IF(DC$17&lt;Udfyldningsark!$Q54-10,"g","gu"),
IF(DC$17&lt;Udfyldningsark!$T54,"r",""
))))))))</f>
        <v/>
      </c>
      <c r="DD37" s="226" t="str">
        <f>IF(Udfyldningsark!$T54="","",
IF(DD$17=Udfyldningsark!$Q54,"s",
IF(DD$17=Udfyldningsark!$T54,"b",
IF(DD$17&lt;Udfyldningsark!$P54,"",
IF(Udfyldningsark!$T54&lt;Udfyldningsark!$Q54-10,IF(DD$17&lt;Udfyldningsark!$T54,"g",""),
IF(Udfyldningsark!$T54&lt;Udfyldningsark!$Q54,     IF(DD$17&lt;Udfyldningsark!$Q54-10,"g",     IF(DD$17&lt;Udfyldningsark!$T54,"gu",        "")),
IF(DD$17&lt;Udfyldningsark!$Q54, IF(DD$17&lt;Udfyldningsark!$Q54-10,"g","gu"),
IF(DD$17&lt;Udfyldningsark!$T54,"r",""
))))))))</f>
        <v/>
      </c>
      <c r="DE37" s="226" t="str">
        <f>IF(Udfyldningsark!$T54="","",
IF(DE$17=Udfyldningsark!$Q54,"s",
IF(DE$17=Udfyldningsark!$T54,"b",
IF(DE$17&lt;Udfyldningsark!$P54,"",
IF(Udfyldningsark!$T54&lt;Udfyldningsark!$Q54-10,IF(DE$17&lt;Udfyldningsark!$T54,"g",""),
IF(Udfyldningsark!$T54&lt;Udfyldningsark!$Q54,     IF(DE$17&lt;Udfyldningsark!$Q54-10,"g",     IF(DE$17&lt;Udfyldningsark!$T54,"gu",        "")),
IF(DE$17&lt;Udfyldningsark!$Q54, IF(DE$17&lt;Udfyldningsark!$Q54-10,"g","gu"),
IF(DE$17&lt;Udfyldningsark!$T54,"r",""
))))))))</f>
        <v/>
      </c>
      <c r="DF37" s="226" t="str">
        <f>IF(Udfyldningsark!$T54="","",
IF(DF$17=Udfyldningsark!$Q54,"s",
IF(DF$17=Udfyldningsark!$T54,"b",
IF(DF$17&lt;Udfyldningsark!$P54,"",
IF(Udfyldningsark!$T54&lt;Udfyldningsark!$Q54-10,IF(DF$17&lt;Udfyldningsark!$T54,"g",""),
IF(Udfyldningsark!$T54&lt;Udfyldningsark!$Q54,     IF(DF$17&lt;Udfyldningsark!$Q54-10,"g",     IF(DF$17&lt;Udfyldningsark!$T54,"gu",        "")),
IF(DF$17&lt;Udfyldningsark!$Q54, IF(DF$17&lt;Udfyldningsark!$Q54-10,"g","gu"),
IF(DF$17&lt;Udfyldningsark!$T54,"r",""
))))))))</f>
        <v/>
      </c>
      <c r="DG37" s="226" t="str">
        <f>IF(Udfyldningsark!$T54="","",
IF(DG$17=Udfyldningsark!$Q54,"s",
IF(DG$17=Udfyldningsark!$T54,"b",
IF(DG$17&lt;Udfyldningsark!$P54,"",
IF(Udfyldningsark!$T54&lt;Udfyldningsark!$Q54-10,IF(DG$17&lt;Udfyldningsark!$T54,"g",""),
IF(Udfyldningsark!$T54&lt;Udfyldningsark!$Q54,     IF(DG$17&lt;Udfyldningsark!$Q54-10,"g",     IF(DG$17&lt;Udfyldningsark!$T54,"gu",        "")),
IF(DG$17&lt;Udfyldningsark!$Q54, IF(DG$17&lt;Udfyldningsark!$Q54-10,"g","gu"),
IF(DG$17&lt;Udfyldningsark!$T54,"r",""
))))))))</f>
        <v/>
      </c>
      <c r="DH37" s="226" t="str">
        <f>IF(Udfyldningsark!$T54="","",
IF(DH$17=Udfyldningsark!$Q54,"s",
IF(DH$17=Udfyldningsark!$T54,"b",
IF(DH$17&lt;Udfyldningsark!$P54,"",
IF(Udfyldningsark!$T54&lt;Udfyldningsark!$Q54-10,IF(DH$17&lt;Udfyldningsark!$T54,"g",""),
IF(Udfyldningsark!$T54&lt;Udfyldningsark!$Q54,     IF(DH$17&lt;Udfyldningsark!$Q54-10,"g",     IF(DH$17&lt;Udfyldningsark!$T54,"gu",        "")),
IF(DH$17&lt;Udfyldningsark!$Q54, IF(DH$17&lt;Udfyldningsark!$Q54-10,"g","gu"),
IF(DH$17&lt;Udfyldningsark!$T54,"r",""
))))))))</f>
        <v/>
      </c>
      <c r="DI37" s="226" t="str">
        <f>IF(Udfyldningsark!$T54="","",
IF(DI$17=Udfyldningsark!$Q54,"s",
IF(DI$17=Udfyldningsark!$T54,"b",
IF(DI$17&lt;Udfyldningsark!$P54,"",
IF(Udfyldningsark!$T54&lt;Udfyldningsark!$Q54-10,IF(DI$17&lt;Udfyldningsark!$T54,"g",""),
IF(Udfyldningsark!$T54&lt;Udfyldningsark!$Q54,     IF(DI$17&lt;Udfyldningsark!$Q54-10,"g",     IF(DI$17&lt;Udfyldningsark!$T54,"gu",        "")),
IF(DI$17&lt;Udfyldningsark!$Q54, IF(DI$17&lt;Udfyldningsark!$Q54-10,"g","gu"),
IF(DI$17&lt;Udfyldningsark!$T54,"r",""
))))))))</f>
        <v/>
      </c>
      <c r="DJ37" s="226" t="str">
        <f>IF(Udfyldningsark!$T54="","",
IF(DJ$17=Udfyldningsark!$Q54,"s",
IF(DJ$17=Udfyldningsark!$T54,"b",
IF(DJ$17&lt;Udfyldningsark!$P54,"",
IF(Udfyldningsark!$T54&lt;Udfyldningsark!$Q54-10,IF(DJ$17&lt;Udfyldningsark!$T54,"g",""),
IF(Udfyldningsark!$T54&lt;Udfyldningsark!$Q54,     IF(DJ$17&lt;Udfyldningsark!$Q54-10,"g",     IF(DJ$17&lt;Udfyldningsark!$T54,"gu",        "")),
IF(DJ$17&lt;Udfyldningsark!$Q54, IF(DJ$17&lt;Udfyldningsark!$Q54-10,"g","gu"),
IF(DJ$17&lt;Udfyldningsark!$T54,"r",""
))))))))</f>
        <v/>
      </c>
      <c r="DK37" s="226" t="str">
        <f>IF(Udfyldningsark!$T54="","",
IF(DK$17=Udfyldningsark!$Q54,"s",
IF(DK$17=Udfyldningsark!$T54,"b",
IF(DK$17&lt;Udfyldningsark!$P54,"",
IF(Udfyldningsark!$T54&lt;Udfyldningsark!$Q54-10,IF(DK$17&lt;Udfyldningsark!$T54,"g",""),
IF(Udfyldningsark!$T54&lt;Udfyldningsark!$Q54,     IF(DK$17&lt;Udfyldningsark!$Q54-10,"g",     IF(DK$17&lt;Udfyldningsark!$T54,"gu",        "")),
IF(DK$17&lt;Udfyldningsark!$Q54, IF(DK$17&lt;Udfyldningsark!$Q54-10,"g","gu"),
IF(DK$17&lt;Udfyldningsark!$T54,"r",""
))))))))</f>
        <v/>
      </c>
      <c r="DL37" s="13"/>
      <c r="DM37" s="13"/>
    </row>
    <row r="38" spans="1:117" s="2" customFormat="1" ht="8.4499999999999993" customHeight="1" x14ac:dyDescent="0.2">
      <c r="A38" s="29"/>
      <c r="B38" s="56" t="str">
        <f>IF(Udfyldningsark!C55=1,Udfyldningsark!E55,"")</f>
        <v/>
      </c>
      <c r="C38" s="405" t="str">
        <f>IF(Udfyldningsark!I55="","",IF(Udfyldningsark!I55&gt;=1,Udfyldningsark!I55))</f>
        <v/>
      </c>
      <c r="D38" s="406"/>
      <c r="E38" s="407"/>
      <c r="F38" s="48"/>
      <c r="G38" s="276" t="str">
        <f>IF(Udfyldningsark!L55="","",IF(Udfyldningsark!L55&gt;=1,Udfyldningsark!L55))</f>
        <v/>
      </c>
      <c r="H38" s="48"/>
      <c r="I38" s="87" t="str">
        <f>IF(Udfyldningsark!P55="","",IF(Udfyldningsark!P55&gt;=1,Udfyldningsark!P55))</f>
        <v/>
      </c>
      <c r="J38" s="49"/>
      <c r="K38" s="88" t="str">
        <f>IF(Udfyldningsark!G55="","",IF(Udfyldningsark!G55=Data!$T$7,Data!$U$7,IF(Udfyldningsark!G55=Data!$T$8,Data!$U$8,IF(Udfyldningsark!G55=Data!$T$9,Data!$U$9,IF(Udfyldningsark!G55=Data!$T$10,Data!$U$10,IF(Udfyldningsark!G55=Data!$T$11,Data!$U$11,IF(Udfyldningsark!G55=Data!$T$12,Data!$U$12,IF(Udfyldningsark!G55=Data!$T$13,Data!$U$13,IF(Udfyldningsark!G55=Data!$T$14,Data!$U$14,IF(Udfyldningsark!G55=Data!$T$15,Data!$U$15,IF(Udfyldningsark!G55=Data!$T$16,Data!$U$16,IF(Udfyldningsark!G55=Data!$T$17,Data!$U$17,IF(Udfyldningsark!G55=Data!$T$18,Data!$U$18,IF(Udfyldningsark!G55=Data!$T$19,Data!$U$19,IF(Udfyldningsark!G55=Data!$T$20,Data!$U$20,IF(Udfyldningsark!G55=Data!$T$21,Data!$U$21,IF(Udfyldningsark!G55=Data!$T$22,Data!$U$22,IF(Udfyldningsark!G55=Data!$T$23,Data!$U$23,IF(Udfyldningsark!G55=Data!$T$24,Data!$U$24,IF(Udfyldningsark!G55=Data!$T$25,Data!$U$25,IF(Udfyldningsark!G55=Data!$T$26,Data!$U$26,IF(Udfyldningsark!G55=Data!$T$27,Data!$U$27))))))))))))))))))))))</f>
        <v/>
      </c>
      <c r="L38" s="49"/>
      <c r="M38" s="89" t="str">
        <f>IF(Udfyldningsark!G55="","",IF(Udfyldningsark!G55=Data!$T$7,Data!$V$7,IF(Udfyldningsark!G55=Data!$T$8,Data!$V$8,IF(Udfyldningsark!G55=Data!$T$9,Data!$V$9,IF(Udfyldningsark!G55=Data!$T$10,Data!$V$10,IF(Udfyldningsark!G55=Data!$T$11,Data!$V$11,IF(Udfyldningsark!G55=Data!$T$12,Data!$V$12,IF(Udfyldningsark!G55=Data!$T$13,Data!$V$13,IF(Udfyldningsark!G55=Data!$T$14,Data!$V$14,IF(Udfyldningsark!G55=Data!$T$15,Data!$V$15,IF(Udfyldningsark!G55=Data!$T$16,Data!$V$16,IF(Udfyldningsark!G55=Data!$T$17,Data!$V$17,IF(Udfyldningsark!G55=Data!$T$18,Data!$V$18,IF(Udfyldningsark!G55=Data!$T$19,Data!$V$19,IF(Udfyldningsark!G55=Data!$T$20,Data!$V$20,IF(Udfyldningsark!G55=Data!$T$21,Data!$V$21,IF(Udfyldningsark!G55=Data!$T$22,Data!$V$22,IF(Udfyldningsark!G55=Data!$T$23,Data!$V$23,IF(Udfyldningsark!G55=Data!$T$24,Data!$V$24,IF(Udfyldningsark!G55=Data!$T$25,Data!$V$25,IF(Udfyldningsark!G55=Data!$T$26,Data!$V$26,IF(Udfyldningsark!G55=Data!$T$27,Data!$V$27,))))))))))))))))))))))</f>
        <v/>
      </c>
      <c r="N38" s="20"/>
      <c r="O38" s="226" t="str">
        <f>IF(Udfyldningsark!$T55="","",
IF(O$17=Udfyldningsark!$Q55,"s",
IF(O$17=Udfyldningsark!$T55,"b",
IF(O$17&lt;Udfyldningsark!$P55,"",
IF(Udfyldningsark!$T55&lt;Udfyldningsark!$Q55-10,IF(O$17&lt;Udfyldningsark!$T55,"g",""),
IF(Udfyldningsark!$T55&lt;Udfyldningsark!$Q55,     IF(O$17&lt;Udfyldningsark!$Q55-10,"g",     IF(O$17&lt;Udfyldningsark!$T55,"gu",        "")),
IF(O$17&lt;Udfyldningsark!$Q55, IF(O$17&lt;Udfyldningsark!$Q55-10,"g","gu"),
IF(O$17&lt;Udfyldningsark!$T55,"r",""
))))))))</f>
        <v/>
      </c>
      <c r="P38" s="226" t="str">
        <f>IF(Udfyldningsark!$T55="","",
IF(P$17=Udfyldningsark!$Q55,"s",
IF(P$17=Udfyldningsark!$T55,"b",
IF(P$17&lt;Udfyldningsark!$P55,"",
IF(Udfyldningsark!$T55&lt;Udfyldningsark!$Q55-10,IF(P$17&lt;Udfyldningsark!$T55,"g",""),
IF(Udfyldningsark!$T55&lt;Udfyldningsark!$Q55,     IF(P$17&lt;Udfyldningsark!$Q55-10,"g",     IF(P$17&lt;Udfyldningsark!$T55,"gu",        "")),
IF(P$17&lt;Udfyldningsark!$Q55, IF(P$17&lt;Udfyldningsark!$Q55-10,"g","gu"),
IF(P$17&lt;Udfyldningsark!$T55,"r",""
))))))))</f>
        <v/>
      </c>
      <c r="Q38" s="226" t="str">
        <f>IF(Udfyldningsark!$T55="","",
IF(Q$17=Udfyldningsark!$Q55,"s",
IF(Q$17=Udfyldningsark!$T55,"b",
IF(Q$17&lt;Udfyldningsark!$P55,"",
IF(Udfyldningsark!$T55&lt;Udfyldningsark!$Q55-10,IF(Q$17&lt;Udfyldningsark!$T55,"g",""),
IF(Udfyldningsark!$T55&lt;Udfyldningsark!$Q55,     IF(Q$17&lt;Udfyldningsark!$Q55-10,"g",     IF(Q$17&lt;Udfyldningsark!$T55,"gu",        "")),
IF(Q$17&lt;Udfyldningsark!$Q55, IF(Q$17&lt;Udfyldningsark!$Q55-10,"g","gu"),
IF(Q$17&lt;Udfyldningsark!$T55,"r",""
))))))))</f>
        <v/>
      </c>
      <c r="R38" s="226" t="str">
        <f>IF(Udfyldningsark!$T55="","",
IF(R$17=Udfyldningsark!$Q55,"s",
IF(R$17=Udfyldningsark!$T55,"b",
IF(R$17&lt;Udfyldningsark!$P55,"",
IF(Udfyldningsark!$T55&lt;Udfyldningsark!$Q55-10,IF(R$17&lt;Udfyldningsark!$T55,"g",""),
IF(Udfyldningsark!$T55&lt;Udfyldningsark!$Q55,     IF(R$17&lt;Udfyldningsark!$Q55-10,"g",     IF(R$17&lt;Udfyldningsark!$T55,"gu",        "")),
IF(R$17&lt;Udfyldningsark!$Q55, IF(R$17&lt;Udfyldningsark!$Q55-10,"g","gu"),
IF(R$17&lt;Udfyldningsark!$T55,"r",""
))))))))</f>
        <v/>
      </c>
      <c r="S38" s="226" t="str">
        <f>IF(Udfyldningsark!$T55="","",
IF(S$17=Udfyldningsark!$Q55,"s",
IF(S$17=Udfyldningsark!$T55,"b",
IF(S$17&lt;Udfyldningsark!$P55,"",
IF(Udfyldningsark!$T55&lt;Udfyldningsark!$Q55-10,IF(S$17&lt;Udfyldningsark!$T55,"g",""),
IF(Udfyldningsark!$T55&lt;Udfyldningsark!$Q55,     IF(S$17&lt;Udfyldningsark!$Q55-10,"g",     IF(S$17&lt;Udfyldningsark!$T55,"gu",        "")),
IF(S$17&lt;Udfyldningsark!$Q55, IF(S$17&lt;Udfyldningsark!$Q55-10,"g","gu"),
IF(S$17&lt;Udfyldningsark!$T55,"r",""
))))))))</f>
        <v/>
      </c>
      <c r="T38" s="226" t="str">
        <f>IF(Udfyldningsark!$T55="","",
IF(T$17=Udfyldningsark!$Q55,"s",
IF(T$17=Udfyldningsark!$T55,"b",
IF(T$17&lt;Udfyldningsark!$P55,"",
IF(Udfyldningsark!$T55&lt;Udfyldningsark!$Q55-10,IF(T$17&lt;Udfyldningsark!$T55,"g",""),
IF(Udfyldningsark!$T55&lt;Udfyldningsark!$Q55,     IF(T$17&lt;Udfyldningsark!$Q55-10,"g",     IF(T$17&lt;Udfyldningsark!$T55,"gu",        "")),
IF(T$17&lt;Udfyldningsark!$Q55, IF(T$17&lt;Udfyldningsark!$Q55-10,"g","gu"),
IF(T$17&lt;Udfyldningsark!$T55,"r",""
))))))))</f>
        <v/>
      </c>
      <c r="U38" s="226" t="str">
        <f>IF(Udfyldningsark!$T55="","",
IF(U$17=Udfyldningsark!$Q55,"s",
IF(U$17=Udfyldningsark!$T55,"b",
IF(U$17&lt;Udfyldningsark!$P55,"",
IF(Udfyldningsark!$T55&lt;Udfyldningsark!$Q55-10,IF(U$17&lt;Udfyldningsark!$T55,"g",""),
IF(Udfyldningsark!$T55&lt;Udfyldningsark!$Q55,     IF(U$17&lt;Udfyldningsark!$Q55-10,"g",     IF(U$17&lt;Udfyldningsark!$T55,"gu",        "")),
IF(U$17&lt;Udfyldningsark!$Q55, IF(U$17&lt;Udfyldningsark!$Q55-10,"g","gu"),
IF(U$17&lt;Udfyldningsark!$T55,"r",""
))))))))</f>
        <v/>
      </c>
      <c r="V38" s="226" t="str">
        <f>IF(Udfyldningsark!$T55="","",
IF(V$17=Udfyldningsark!$Q55,"s",
IF(V$17=Udfyldningsark!$T55,"b",
IF(V$17&lt;Udfyldningsark!$P55,"",
IF(Udfyldningsark!$T55&lt;Udfyldningsark!$Q55-10,IF(V$17&lt;Udfyldningsark!$T55,"g",""),
IF(Udfyldningsark!$T55&lt;Udfyldningsark!$Q55,     IF(V$17&lt;Udfyldningsark!$Q55-10,"g",     IF(V$17&lt;Udfyldningsark!$T55,"gu",        "")),
IF(V$17&lt;Udfyldningsark!$Q55, IF(V$17&lt;Udfyldningsark!$Q55-10,"g","gu"),
IF(V$17&lt;Udfyldningsark!$T55,"r",""
))))))))</f>
        <v/>
      </c>
      <c r="W38" s="226" t="str">
        <f>IF(Udfyldningsark!$T55="","",
IF(W$17=Udfyldningsark!$Q55,"s",
IF(W$17=Udfyldningsark!$T55,"b",
IF(W$17&lt;Udfyldningsark!$P55,"",
IF(Udfyldningsark!$T55&lt;Udfyldningsark!$Q55-10,IF(W$17&lt;Udfyldningsark!$T55,"g",""),
IF(Udfyldningsark!$T55&lt;Udfyldningsark!$Q55,     IF(W$17&lt;Udfyldningsark!$Q55-10,"g",     IF(W$17&lt;Udfyldningsark!$T55,"gu",        "")),
IF(W$17&lt;Udfyldningsark!$Q55, IF(W$17&lt;Udfyldningsark!$Q55-10,"g","gu"),
IF(W$17&lt;Udfyldningsark!$T55,"r",""
))))))))</f>
        <v/>
      </c>
      <c r="X38" s="226" t="str">
        <f>IF(Udfyldningsark!$T55="","",
IF(X$17=Udfyldningsark!$Q55,"s",
IF(X$17=Udfyldningsark!$T55,"b",
IF(X$17&lt;Udfyldningsark!$P55,"",
IF(Udfyldningsark!$T55&lt;Udfyldningsark!$Q55-10,IF(X$17&lt;Udfyldningsark!$T55,"g",""),
IF(Udfyldningsark!$T55&lt;Udfyldningsark!$Q55,     IF(X$17&lt;Udfyldningsark!$Q55-10,"g",     IF(X$17&lt;Udfyldningsark!$T55,"gu",        "")),
IF(X$17&lt;Udfyldningsark!$Q55, IF(X$17&lt;Udfyldningsark!$Q55-10,"g","gu"),
IF(X$17&lt;Udfyldningsark!$T55,"r",""
))))))))</f>
        <v/>
      </c>
      <c r="Y38" s="226" t="str">
        <f>IF(Udfyldningsark!$T55="","",
IF(Y$17=Udfyldningsark!$Q55,"s",
IF(Y$17=Udfyldningsark!$T55,"b",
IF(Y$17&lt;Udfyldningsark!$P55,"",
IF(Udfyldningsark!$T55&lt;Udfyldningsark!$Q55-10,IF(Y$17&lt;Udfyldningsark!$T55,"g",""),
IF(Udfyldningsark!$T55&lt;Udfyldningsark!$Q55,     IF(Y$17&lt;Udfyldningsark!$Q55-10,"g",     IF(Y$17&lt;Udfyldningsark!$T55,"gu",        "")),
IF(Y$17&lt;Udfyldningsark!$Q55, IF(Y$17&lt;Udfyldningsark!$Q55-10,"g","gu"),
IF(Y$17&lt;Udfyldningsark!$T55,"r",""
))))))))</f>
        <v/>
      </c>
      <c r="Z38" s="226" t="str">
        <f>IF(Udfyldningsark!$T55="","",
IF(Z$17=Udfyldningsark!$Q55,"s",
IF(Z$17=Udfyldningsark!$T55,"b",
IF(Z$17&lt;Udfyldningsark!$P55,"",
IF(Udfyldningsark!$T55&lt;Udfyldningsark!$Q55-10,IF(Z$17&lt;Udfyldningsark!$T55,"g",""),
IF(Udfyldningsark!$T55&lt;Udfyldningsark!$Q55,     IF(Z$17&lt;Udfyldningsark!$Q55-10,"g",     IF(Z$17&lt;Udfyldningsark!$T55,"gu",        "")),
IF(Z$17&lt;Udfyldningsark!$Q55, IF(Z$17&lt;Udfyldningsark!$Q55-10,"g","gu"),
IF(Z$17&lt;Udfyldningsark!$T55,"r",""
))))))))</f>
        <v/>
      </c>
      <c r="AA38" s="226" t="str">
        <f>IF(Udfyldningsark!$T55="","",
IF(AA$17=Udfyldningsark!$Q55,"s",
IF(AA$17=Udfyldningsark!$T55,"b",
IF(AA$17&lt;Udfyldningsark!$P55,"",
IF(Udfyldningsark!$T55&lt;Udfyldningsark!$Q55-10,IF(AA$17&lt;Udfyldningsark!$T55,"g",""),
IF(Udfyldningsark!$T55&lt;Udfyldningsark!$Q55,     IF(AA$17&lt;Udfyldningsark!$Q55-10,"g",     IF(AA$17&lt;Udfyldningsark!$T55,"gu",        "")),
IF(AA$17&lt;Udfyldningsark!$Q55, IF(AA$17&lt;Udfyldningsark!$Q55-10,"g","gu"),
IF(AA$17&lt;Udfyldningsark!$T55,"r",""
))))))))</f>
        <v/>
      </c>
      <c r="AB38" s="226" t="str">
        <f>IF(Udfyldningsark!$T55="","",
IF(AB$17=Udfyldningsark!$Q55,"s",
IF(AB$17=Udfyldningsark!$T55,"b",
IF(AB$17&lt;Udfyldningsark!$P55,"",
IF(Udfyldningsark!$T55&lt;Udfyldningsark!$Q55-10,IF(AB$17&lt;Udfyldningsark!$T55,"g",""),
IF(Udfyldningsark!$T55&lt;Udfyldningsark!$Q55,     IF(AB$17&lt;Udfyldningsark!$Q55-10,"g",     IF(AB$17&lt;Udfyldningsark!$T55,"gu",        "")),
IF(AB$17&lt;Udfyldningsark!$Q55, IF(AB$17&lt;Udfyldningsark!$Q55-10,"g","gu"),
IF(AB$17&lt;Udfyldningsark!$T55,"r",""
))))))))</f>
        <v/>
      </c>
      <c r="AC38" s="226" t="str">
        <f>IF(Udfyldningsark!$T55="","",
IF(AC$17=Udfyldningsark!$Q55,"s",
IF(AC$17=Udfyldningsark!$T55,"b",
IF(AC$17&lt;Udfyldningsark!$P55,"",
IF(Udfyldningsark!$T55&lt;Udfyldningsark!$Q55-10,IF(AC$17&lt;Udfyldningsark!$T55,"g",""),
IF(Udfyldningsark!$T55&lt;Udfyldningsark!$Q55,     IF(AC$17&lt;Udfyldningsark!$Q55-10,"g",     IF(AC$17&lt;Udfyldningsark!$T55,"gu",        "")),
IF(AC$17&lt;Udfyldningsark!$Q55, IF(AC$17&lt;Udfyldningsark!$Q55-10,"g","gu"),
IF(AC$17&lt;Udfyldningsark!$T55,"r",""
))))))))</f>
        <v/>
      </c>
      <c r="AD38" s="226" t="str">
        <f>IF(Udfyldningsark!$T55="","",
IF(AD$17=Udfyldningsark!$Q55,"s",
IF(AD$17=Udfyldningsark!$T55,"b",
IF(AD$17&lt;Udfyldningsark!$P55,"",
IF(Udfyldningsark!$T55&lt;Udfyldningsark!$Q55-10,IF(AD$17&lt;Udfyldningsark!$T55,"g",""),
IF(Udfyldningsark!$T55&lt;Udfyldningsark!$Q55,     IF(AD$17&lt;Udfyldningsark!$Q55-10,"g",     IF(AD$17&lt;Udfyldningsark!$T55,"gu",        "")),
IF(AD$17&lt;Udfyldningsark!$Q55, IF(AD$17&lt;Udfyldningsark!$Q55-10,"g","gu"),
IF(AD$17&lt;Udfyldningsark!$T55,"r",""
))))))))</f>
        <v/>
      </c>
      <c r="AE38" s="226" t="str">
        <f>IF(Udfyldningsark!$T55="","",
IF(AE$17=Udfyldningsark!$Q55,"s",
IF(AE$17=Udfyldningsark!$T55,"b",
IF(AE$17&lt;Udfyldningsark!$P55,"",
IF(Udfyldningsark!$T55&lt;Udfyldningsark!$Q55-10,IF(AE$17&lt;Udfyldningsark!$T55,"g",""),
IF(Udfyldningsark!$T55&lt;Udfyldningsark!$Q55,     IF(AE$17&lt;Udfyldningsark!$Q55-10,"g",     IF(AE$17&lt;Udfyldningsark!$T55,"gu",        "")),
IF(AE$17&lt;Udfyldningsark!$Q55, IF(AE$17&lt;Udfyldningsark!$Q55-10,"g","gu"),
IF(AE$17&lt;Udfyldningsark!$T55,"r",""
))))))))</f>
        <v/>
      </c>
      <c r="AF38" s="226" t="str">
        <f>IF(Udfyldningsark!$T55="","",
IF(AF$17=Udfyldningsark!$Q55,"s",
IF(AF$17=Udfyldningsark!$T55,"b",
IF(AF$17&lt;Udfyldningsark!$P55,"",
IF(Udfyldningsark!$T55&lt;Udfyldningsark!$Q55-10,IF(AF$17&lt;Udfyldningsark!$T55,"g",""),
IF(Udfyldningsark!$T55&lt;Udfyldningsark!$Q55,     IF(AF$17&lt;Udfyldningsark!$Q55-10,"g",     IF(AF$17&lt;Udfyldningsark!$T55,"gu",        "")),
IF(AF$17&lt;Udfyldningsark!$Q55, IF(AF$17&lt;Udfyldningsark!$Q55-10,"g","gu"),
IF(AF$17&lt;Udfyldningsark!$T55,"r",""
))))))))</f>
        <v/>
      </c>
      <c r="AG38" s="226" t="str">
        <f>IF(Udfyldningsark!$T55="","",
IF(AG$17=Udfyldningsark!$Q55,"s",
IF(AG$17=Udfyldningsark!$T55,"b",
IF(AG$17&lt;Udfyldningsark!$P55,"",
IF(Udfyldningsark!$T55&lt;Udfyldningsark!$Q55-10,IF(AG$17&lt;Udfyldningsark!$T55,"g",""),
IF(Udfyldningsark!$T55&lt;Udfyldningsark!$Q55,     IF(AG$17&lt;Udfyldningsark!$Q55-10,"g",     IF(AG$17&lt;Udfyldningsark!$T55,"gu",        "")),
IF(AG$17&lt;Udfyldningsark!$Q55, IF(AG$17&lt;Udfyldningsark!$Q55-10,"g","gu"),
IF(AG$17&lt;Udfyldningsark!$T55,"r",""
))))))))</f>
        <v/>
      </c>
      <c r="AH38" s="226" t="str">
        <f>IF(Udfyldningsark!$T55="","",
IF(AH$17=Udfyldningsark!$Q55,"s",
IF(AH$17=Udfyldningsark!$T55,"b",
IF(AH$17&lt;Udfyldningsark!$P55,"",
IF(Udfyldningsark!$T55&lt;Udfyldningsark!$Q55-10,IF(AH$17&lt;Udfyldningsark!$T55,"g",""),
IF(Udfyldningsark!$T55&lt;Udfyldningsark!$Q55,     IF(AH$17&lt;Udfyldningsark!$Q55-10,"g",     IF(AH$17&lt;Udfyldningsark!$T55,"gu",        "")),
IF(AH$17&lt;Udfyldningsark!$Q55, IF(AH$17&lt;Udfyldningsark!$Q55-10,"g","gu"),
IF(AH$17&lt;Udfyldningsark!$T55,"r",""
))))))))</f>
        <v/>
      </c>
      <c r="AI38" s="226" t="str">
        <f>IF(Udfyldningsark!$T55="","",
IF(AI$17=Udfyldningsark!$Q55,"s",
IF(AI$17=Udfyldningsark!$T55,"b",
IF(AI$17&lt;Udfyldningsark!$P55,"",
IF(Udfyldningsark!$T55&lt;Udfyldningsark!$Q55-10,IF(AI$17&lt;Udfyldningsark!$T55,"g",""),
IF(Udfyldningsark!$T55&lt;Udfyldningsark!$Q55,     IF(AI$17&lt;Udfyldningsark!$Q55-10,"g",     IF(AI$17&lt;Udfyldningsark!$T55,"gu",        "")),
IF(AI$17&lt;Udfyldningsark!$Q55, IF(AI$17&lt;Udfyldningsark!$Q55-10,"g","gu"),
IF(AI$17&lt;Udfyldningsark!$T55,"r",""
))))))))</f>
        <v/>
      </c>
      <c r="AJ38" s="226" t="str">
        <f>IF(Udfyldningsark!$T55="","",
IF(AJ$17=Udfyldningsark!$Q55,"s",
IF(AJ$17=Udfyldningsark!$T55,"b",
IF(AJ$17&lt;Udfyldningsark!$P55,"",
IF(Udfyldningsark!$T55&lt;Udfyldningsark!$Q55-10,IF(AJ$17&lt;Udfyldningsark!$T55,"g",""),
IF(Udfyldningsark!$T55&lt;Udfyldningsark!$Q55,     IF(AJ$17&lt;Udfyldningsark!$Q55-10,"g",     IF(AJ$17&lt;Udfyldningsark!$T55,"gu",        "")),
IF(AJ$17&lt;Udfyldningsark!$Q55, IF(AJ$17&lt;Udfyldningsark!$Q55-10,"g","gu"),
IF(AJ$17&lt;Udfyldningsark!$T55,"r",""
))))))))</f>
        <v/>
      </c>
      <c r="AK38" s="226" t="str">
        <f>IF(Udfyldningsark!$T55="","",
IF(AK$17=Udfyldningsark!$Q55,"s",
IF(AK$17=Udfyldningsark!$T55,"b",
IF(AK$17&lt;Udfyldningsark!$P55,"",
IF(Udfyldningsark!$T55&lt;Udfyldningsark!$Q55-10,IF(AK$17&lt;Udfyldningsark!$T55,"g",""),
IF(Udfyldningsark!$T55&lt;Udfyldningsark!$Q55,     IF(AK$17&lt;Udfyldningsark!$Q55-10,"g",     IF(AK$17&lt;Udfyldningsark!$T55,"gu",        "")),
IF(AK$17&lt;Udfyldningsark!$Q55, IF(AK$17&lt;Udfyldningsark!$Q55-10,"g","gu"),
IF(AK$17&lt;Udfyldningsark!$T55,"r",""
))))))))</f>
        <v/>
      </c>
      <c r="AL38" s="226" t="str">
        <f>IF(Udfyldningsark!$T55="","",
IF(AL$17=Udfyldningsark!$Q55,"s",
IF(AL$17=Udfyldningsark!$T55,"b",
IF(AL$17&lt;Udfyldningsark!$P55,"",
IF(Udfyldningsark!$T55&lt;Udfyldningsark!$Q55-10,IF(AL$17&lt;Udfyldningsark!$T55,"g",""),
IF(Udfyldningsark!$T55&lt;Udfyldningsark!$Q55,     IF(AL$17&lt;Udfyldningsark!$Q55-10,"g",     IF(AL$17&lt;Udfyldningsark!$T55,"gu",        "")),
IF(AL$17&lt;Udfyldningsark!$Q55, IF(AL$17&lt;Udfyldningsark!$Q55-10,"g","gu"),
IF(AL$17&lt;Udfyldningsark!$T55,"r",""
))))))))</f>
        <v/>
      </c>
      <c r="AM38" s="226" t="str">
        <f>IF(Udfyldningsark!$T55="","",
IF(AM$17=Udfyldningsark!$Q55,"s",
IF(AM$17=Udfyldningsark!$T55,"b",
IF(AM$17&lt;Udfyldningsark!$P55,"",
IF(Udfyldningsark!$T55&lt;Udfyldningsark!$Q55-10,IF(AM$17&lt;Udfyldningsark!$T55,"g",""),
IF(Udfyldningsark!$T55&lt;Udfyldningsark!$Q55,     IF(AM$17&lt;Udfyldningsark!$Q55-10,"g",     IF(AM$17&lt;Udfyldningsark!$T55,"gu",        "")),
IF(AM$17&lt;Udfyldningsark!$Q55, IF(AM$17&lt;Udfyldningsark!$Q55-10,"g","gu"),
IF(AM$17&lt;Udfyldningsark!$T55,"r",""
))))))))</f>
        <v/>
      </c>
      <c r="AN38" s="226" t="str">
        <f>IF(Udfyldningsark!$T55="","",
IF(AN$17=Udfyldningsark!$Q55,"s",
IF(AN$17=Udfyldningsark!$T55,"b",
IF(AN$17&lt;Udfyldningsark!$P55,"",
IF(Udfyldningsark!$T55&lt;Udfyldningsark!$Q55-10,IF(AN$17&lt;Udfyldningsark!$T55,"g",""),
IF(Udfyldningsark!$T55&lt;Udfyldningsark!$Q55,     IF(AN$17&lt;Udfyldningsark!$Q55-10,"g",     IF(AN$17&lt;Udfyldningsark!$T55,"gu",        "")),
IF(AN$17&lt;Udfyldningsark!$Q55, IF(AN$17&lt;Udfyldningsark!$Q55-10,"g","gu"),
IF(AN$17&lt;Udfyldningsark!$T55,"r",""
))))))))</f>
        <v/>
      </c>
      <c r="AO38" s="226" t="str">
        <f>IF(Udfyldningsark!$T55="","",
IF(AO$17=Udfyldningsark!$Q55,"s",
IF(AO$17=Udfyldningsark!$T55,"b",
IF(AO$17&lt;Udfyldningsark!$P55,"",
IF(Udfyldningsark!$T55&lt;Udfyldningsark!$Q55-10,IF(AO$17&lt;Udfyldningsark!$T55,"g",""),
IF(Udfyldningsark!$T55&lt;Udfyldningsark!$Q55,     IF(AO$17&lt;Udfyldningsark!$Q55-10,"g",     IF(AO$17&lt;Udfyldningsark!$T55,"gu",        "")),
IF(AO$17&lt;Udfyldningsark!$Q55, IF(AO$17&lt;Udfyldningsark!$Q55-10,"g","gu"),
IF(AO$17&lt;Udfyldningsark!$T55,"r",""
))))))))</f>
        <v/>
      </c>
      <c r="AP38" s="226" t="str">
        <f>IF(Udfyldningsark!$T55="","",
IF(AP$17=Udfyldningsark!$Q55,"s",
IF(AP$17=Udfyldningsark!$T55,"b",
IF(AP$17&lt;Udfyldningsark!$P55,"",
IF(Udfyldningsark!$T55&lt;Udfyldningsark!$Q55-10,IF(AP$17&lt;Udfyldningsark!$T55,"g",""),
IF(Udfyldningsark!$T55&lt;Udfyldningsark!$Q55,     IF(AP$17&lt;Udfyldningsark!$Q55-10,"g",     IF(AP$17&lt;Udfyldningsark!$T55,"gu",        "")),
IF(AP$17&lt;Udfyldningsark!$Q55, IF(AP$17&lt;Udfyldningsark!$Q55-10,"g","gu"),
IF(AP$17&lt;Udfyldningsark!$T55,"r",""
))))))))</f>
        <v/>
      </c>
      <c r="AQ38" s="226" t="str">
        <f>IF(Udfyldningsark!$T55="","",
IF(AQ$17=Udfyldningsark!$Q55,"s",
IF(AQ$17=Udfyldningsark!$T55,"b",
IF(AQ$17&lt;Udfyldningsark!$P55,"",
IF(Udfyldningsark!$T55&lt;Udfyldningsark!$Q55-10,IF(AQ$17&lt;Udfyldningsark!$T55,"g",""),
IF(Udfyldningsark!$T55&lt;Udfyldningsark!$Q55,     IF(AQ$17&lt;Udfyldningsark!$Q55-10,"g",     IF(AQ$17&lt;Udfyldningsark!$T55,"gu",        "")),
IF(AQ$17&lt;Udfyldningsark!$Q55, IF(AQ$17&lt;Udfyldningsark!$Q55-10,"g","gu"),
IF(AQ$17&lt;Udfyldningsark!$T55,"r",""
))))))))</f>
        <v/>
      </c>
      <c r="AR38" s="226" t="str">
        <f>IF(Udfyldningsark!$T55="","",
IF(AR$17=Udfyldningsark!$Q55,"s",
IF(AR$17=Udfyldningsark!$T55,"b",
IF(AR$17&lt;Udfyldningsark!$P55,"",
IF(Udfyldningsark!$T55&lt;Udfyldningsark!$Q55-10,IF(AR$17&lt;Udfyldningsark!$T55,"g",""),
IF(Udfyldningsark!$T55&lt;Udfyldningsark!$Q55,     IF(AR$17&lt;Udfyldningsark!$Q55-10,"g",     IF(AR$17&lt;Udfyldningsark!$T55,"gu",        "")),
IF(AR$17&lt;Udfyldningsark!$Q55, IF(AR$17&lt;Udfyldningsark!$Q55-10,"g","gu"),
IF(AR$17&lt;Udfyldningsark!$T55,"r",""
))))))))</f>
        <v/>
      </c>
      <c r="AS38" s="226" t="str">
        <f>IF(Udfyldningsark!$T55="","",
IF(AS$17=Udfyldningsark!$Q55,"s",
IF(AS$17=Udfyldningsark!$T55,"b",
IF(AS$17&lt;Udfyldningsark!$P55,"",
IF(Udfyldningsark!$T55&lt;Udfyldningsark!$Q55-10,IF(AS$17&lt;Udfyldningsark!$T55,"g",""),
IF(Udfyldningsark!$T55&lt;Udfyldningsark!$Q55,     IF(AS$17&lt;Udfyldningsark!$Q55-10,"g",     IF(AS$17&lt;Udfyldningsark!$T55,"gu",        "")),
IF(AS$17&lt;Udfyldningsark!$Q55, IF(AS$17&lt;Udfyldningsark!$Q55-10,"g","gu"),
IF(AS$17&lt;Udfyldningsark!$T55,"r",""
))))))))</f>
        <v/>
      </c>
      <c r="AT38" s="226" t="str">
        <f>IF(Udfyldningsark!$T55="","",
IF(AT$17=Udfyldningsark!$Q55,"s",
IF(AT$17=Udfyldningsark!$T55,"b",
IF(AT$17&lt;Udfyldningsark!$P55,"",
IF(Udfyldningsark!$T55&lt;Udfyldningsark!$Q55-10,IF(AT$17&lt;Udfyldningsark!$T55,"g",""),
IF(Udfyldningsark!$T55&lt;Udfyldningsark!$Q55,     IF(AT$17&lt;Udfyldningsark!$Q55-10,"g",     IF(AT$17&lt;Udfyldningsark!$T55,"gu",        "")),
IF(AT$17&lt;Udfyldningsark!$Q55, IF(AT$17&lt;Udfyldningsark!$Q55-10,"g","gu"),
IF(AT$17&lt;Udfyldningsark!$T55,"r",""
))))))))</f>
        <v/>
      </c>
      <c r="AU38" s="226" t="str">
        <f>IF(Udfyldningsark!$T55="","",
IF(AU$17=Udfyldningsark!$Q55,"s",
IF(AU$17=Udfyldningsark!$T55,"b",
IF(AU$17&lt;Udfyldningsark!$P55,"",
IF(Udfyldningsark!$T55&lt;Udfyldningsark!$Q55-10,IF(AU$17&lt;Udfyldningsark!$T55,"g",""),
IF(Udfyldningsark!$T55&lt;Udfyldningsark!$Q55,     IF(AU$17&lt;Udfyldningsark!$Q55-10,"g",     IF(AU$17&lt;Udfyldningsark!$T55,"gu",        "")),
IF(AU$17&lt;Udfyldningsark!$Q55, IF(AU$17&lt;Udfyldningsark!$Q55-10,"g","gu"),
IF(AU$17&lt;Udfyldningsark!$T55,"r",""
))))))))</f>
        <v/>
      </c>
      <c r="AV38" s="226" t="str">
        <f>IF(Udfyldningsark!$T55="","",
IF(AV$17=Udfyldningsark!$Q55,"s",
IF(AV$17=Udfyldningsark!$T55,"b",
IF(AV$17&lt;Udfyldningsark!$P55,"",
IF(Udfyldningsark!$T55&lt;Udfyldningsark!$Q55-10,IF(AV$17&lt;Udfyldningsark!$T55,"g",""),
IF(Udfyldningsark!$T55&lt;Udfyldningsark!$Q55,     IF(AV$17&lt;Udfyldningsark!$Q55-10,"g",     IF(AV$17&lt;Udfyldningsark!$T55,"gu",        "")),
IF(AV$17&lt;Udfyldningsark!$Q55, IF(AV$17&lt;Udfyldningsark!$Q55-10,"g","gu"),
IF(AV$17&lt;Udfyldningsark!$T55,"r",""
))))))))</f>
        <v/>
      </c>
      <c r="AW38" s="226" t="str">
        <f>IF(Udfyldningsark!$T55="","",
IF(AW$17=Udfyldningsark!$Q55,"s",
IF(AW$17=Udfyldningsark!$T55,"b",
IF(AW$17&lt;Udfyldningsark!$P55,"",
IF(Udfyldningsark!$T55&lt;Udfyldningsark!$Q55-10,IF(AW$17&lt;Udfyldningsark!$T55,"g",""),
IF(Udfyldningsark!$T55&lt;Udfyldningsark!$Q55,     IF(AW$17&lt;Udfyldningsark!$Q55-10,"g",     IF(AW$17&lt;Udfyldningsark!$T55,"gu",        "")),
IF(AW$17&lt;Udfyldningsark!$Q55, IF(AW$17&lt;Udfyldningsark!$Q55-10,"g","gu"),
IF(AW$17&lt;Udfyldningsark!$T55,"r",""
))))))))</f>
        <v/>
      </c>
      <c r="AX38" s="226" t="str">
        <f>IF(Udfyldningsark!$T55="","",
IF(AX$17=Udfyldningsark!$Q55,"s",
IF(AX$17=Udfyldningsark!$T55,"b",
IF(AX$17&lt;Udfyldningsark!$P55,"",
IF(Udfyldningsark!$T55&lt;Udfyldningsark!$Q55-10,IF(AX$17&lt;Udfyldningsark!$T55,"g",""),
IF(Udfyldningsark!$T55&lt;Udfyldningsark!$Q55,     IF(AX$17&lt;Udfyldningsark!$Q55-10,"g",     IF(AX$17&lt;Udfyldningsark!$T55,"gu",        "")),
IF(AX$17&lt;Udfyldningsark!$Q55, IF(AX$17&lt;Udfyldningsark!$Q55-10,"g","gu"),
IF(AX$17&lt;Udfyldningsark!$T55,"r",""
))))))))</f>
        <v/>
      </c>
      <c r="AY38" s="226" t="str">
        <f>IF(Udfyldningsark!$T55="","",
IF(AY$17=Udfyldningsark!$Q55,"s",
IF(AY$17=Udfyldningsark!$T55,"b",
IF(AY$17&lt;Udfyldningsark!$P55,"",
IF(Udfyldningsark!$T55&lt;Udfyldningsark!$Q55-10,IF(AY$17&lt;Udfyldningsark!$T55,"g",""),
IF(Udfyldningsark!$T55&lt;Udfyldningsark!$Q55,     IF(AY$17&lt;Udfyldningsark!$Q55-10,"g",     IF(AY$17&lt;Udfyldningsark!$T55,"gu",        "")),
IF(AY$17&lt;Udfyldningsark!$Q55, IF(AY$17&lt;Udfyldningsark!$Q55-10,"g","gu"),
IF(AY$17&lt;Udfyldningsark!$T55,"r",""
))))))))</f>
        <v/>
      </c>
      <c r="AZ38" s="226" t="str">
        <f>IF(Udfyldningsark!$T55="","",
IF(AZ$17=Udfyldningsark!$Q55,"s",
IF(AZ$17=Udfyldningsark!$T55,"b",
IF(AZ$17&lt;Udfyldningsark!$P55,"",
IF(Udfyldningsark!$T55&lt;Udfyldningsark!$Q55-10,IF(AZ$17&lt;Udfyldningsark!$T55,"g",""),
IF(Udfyldningsark!$T55&lt;Udfyldningsark!$Q55,     IF(AZ$17&lt;Udfyldningsark!$Q55-10,"g",     IF(AZ$17&lt;Udfyldningsark!$T55,"gu",        "")),
IF(AZ$17&lt;Udfyldningsark!$Q55, IF(AZ$17&lt;Udfyldningsark!$Q55-10,"g","gu"),
IF(AZ$17&lt;Udfyldningsark!$T55,"r",""
))))))))</f>
        <v/>
      </c>
      <c r="BA38" s="226" t="str">
        <f>IF(Udfyldningsark!$T55="","",
IF(BA$17=Udfyldningsark!$Q55,"s",
IF(BA$17=Udfyldningsark!$T55,"b",
IF(BA$17&lt;Udfyldningsark!$P55,"",
IF(Udfyldningsark!$T55&lt;Udfyldningsark!$Q55-10,IF(BA$17&lt;Udfyldningsark!$T55,"g",""),
IF(Udfyldningsark!$T55&lt;Udfyldningsark!$Q55,     IF(BA$17&lt;Udfyldningsark!$Q55-10,"g",     IF(BA$17&lt;Udfyldningsark!$T55,"gu",        "")),
IF(BA$17&lt;Udfyldningsark!$Q55, IF(BA$17&lt;Udfyldningsark!$Q55-10,"g","gu"),
IF(BA$17&lt;Udfyldningsark!$T55,"r",""
))))))))</f>
        <v/>
      </c>
      <c r="BB38" s="226" t="str">
        <f>IF(Udfyldningsark!$T55="","",
IF(BB$17=Udfyldningsark!$Q55,"s",
IF(BB$17=Udfyldningsark!$T55,"b",
IF(BB$17&lt;Udfyldningsark!$P55,"",
IF(Udfyldningsark!$T55&lt;Udfyldningsark!$Q55-10,IF(BB$17&lt;Udfyldningsark!$T55,"g",""),
IF(Udfyldningsark!$T55&lt;Udfyldningsark!$Q55,     IF(BB$17&lt;Udfyldningsark!$Q55-10,"g",     IF(BB$17&lt;Udfyldningsark!$T55,"gu",        "")),
IF(BB$17&lt;Udfyldningsark!$Q55, IF(BB$17&lt;Udfyldningsark!$Q55-10,"g","gu"),
IF(BB$17&lt;Udfyldningsark!$T55,"r",""
))))))))</f>
        <v/>
      </c>
      <c r="BC38" s="226" t="str">
        <f>IF(Udfyldningsark!$T55="","",
IF(BC$17=Udfyldningsark!$Q55,"s",
IF(BC$17=Udfyldningsark!$T55,"b",
IF(BC$17&lt;Udfyldningsark!$P55,"",
IF(Udfyldningsark!$T55&lt;Udfyldningsark!$Q55-10,IF(BC$17&lt;Udfyldningsark!$T55,"g",""),
IF(Udfyldningsark!$T55&lt;Udfyldningsark!$Q55,     IF(BC$17&lt;Udfyldningsark!$Q55-10,"g",     IF(BC$17&lt;Udfyldningsark!$T55,"gu",        "")),
IF(BC$17&lt;Udfyldningsark!$Q55, IF(BC$17&lt;Udfyldningsark!$Q55-10,"g","gu"),
IF(BC$17&lt;Udfyldningsark!$T55,"r",""
))))))))</f>
        <v/>
      </c>
      <c r="BD38" s="226" t="str">
        <f>IF(Udfyldningsark!$T55="","",
IF(BD$17=Udfyldningsark!$Q55,"s",
IF(BD$17=Udfyldningsark!$T55,"b",
IF(BD$17&lt;Udfyldningsark!$P55,"",
IF(Udfyldningsark!$T55&lt;Udfyldningsark!$Q55-10,IF(BD$17&lt;Udfyldningsark!$T55,"g",""),
IF(Udfyldningsark!$T55&lt;Udfyldningsark!$Q55,     IF(BD$17&lt;Udfyldningsark!$Q55-10,"g",     IF(BD$17&lt;Udfyldningsark!$T55,"gu",        "")),
IF(BD$17&lt;Udfyldningsark!$Q55, IF(BD$17&lt;Udfyldningsark!$Q55-10,"g","gu"),
IF(BD$17&lt;Udfyldningsark!$T55,"r",""
))))))))</f>
        <v/>
      </c>
      <c r="BE38" s="226" t="str">
        <f>IF(Udfyldningsark!$T55="","",
IF(BE$17=Udfyldningsark!$Q55,"s",
IF(BE$17=Udfyldningsark!$T55,"b",
IF(BE$17&lt;Udfyldningsark!$P55,"",
IF(Udfyldningsark!$T55&lt;Udfyldningsark!$Q55-10,IF(BE$17&lt;Udfyldningsark!$T55,"g",""),
IF(Udfyldningsark!$T55&lt;Udfyldningsark!$Q55,     IF(BE$17&lt;Udfyldningsark!$Q55-10,"g",     IF(BE$17&lt;Udfyldningsark!$T55,"gu",        "")),
IF(BE$17&lt;Udfyldningsark!$Q55, IF(BE$17&lt;Udfyldningsark!$Q55-10,"g","gu"),
IF(BE$17&lt;Udfyldningsark!$T55,"r",""
))))))))</f>
        <v/>
      </c>
      <c r="BF38" s="226" t="str">
        <f>IF(Udfyldningsark!$T55="","",
IF(BF$17=Udfyldningsark!$Q55,"s",
IF(BF$17=Udfyldningsark!$T55,"b",
IF(BF$17&lt;Udfyldningsark!$P55,"",
IF(Udfyldningsark!$T55&lt;Udfyldningsark!$Q55-10,IF(BF$17&lt;Udfyldningsark!$T55,"g",""),
IF(Udfyldningsark!$T55&lt;Udfyldningsark!$Q55,     IF(BF$17&lt;Udfyldningsark!$Q55-10,"g",     IF(BF$17&lt;Udfyldningsark!$T55,"gu",        "")),
IF(BF$17&lt;Udfyldningsark!$Q55, IF(BF$17&lt;Udfyldningsark!$Q55-10,"g","gu"),
IF(BF$17&lt;Udfyldningsark!$T55,"r",""
))))))))</f>
        <v/>
      </c>
      <c r="BG38" s="226" t="str">
        <f>IF(Udfyldningsark!$T55="","",
IF(BG$17=Udfyldningsark!$Q55,"s",
IF(BG$17=Udfyldningsark!$T55,"b",
IF(BG$17&lt;Udfyldningsark!$P55,"",
IF(Udfyldningsark!$T55&lt;Udfyldningsark!$Q55-10,IF(BG$17&lt;Udfyldningsark!$T55,"g",""),
IF(Udfyldningsark!$T55&lt;Udfyldningsark!$Q55,     IF(BG$17&lt;Udfyldningsark!$Q55-10,"g",     IF(BG$17&lt;Udfyldningsark!$T55,"gu",        "")),
IF(BG$17&lt;Udfyldningsark!$Q55, IF(BG$17&lt;Udfyldningsark!$Q55-10,"g","gu"),
IF(BG$17&lt;Udfyldningsark!$T55,"r",""
))))))))</f>
        <v/>
      </c>
      <c r="BH38" s="226" t="str">
        <f>IF(Udfyldningsark!$T55="","",
IF(BH$17=Udfyldningsark!$Q55,"s",
IF(BH$17=Udfyldningsark!$T55,"b",
IF(BH$17&lt;Udfyldningsark!$P55,"",
IF(Udfyldningsark!$T55&lt;Udfyldningsark!$Q55-10,IF(BH$17&lt;Udfyldningsark!$T55,"g",""),
IF(Udfyldningsark!$T55&lt;Udfyldningsark!$Q55,     IF(BH$17&lt;Udfyldningsark!$Q55-10,"g",     IF(BH$17&lt;Udfyldningsark!$T55,"gu",        "")),
IF(BH$17&lt;Udfyldningsark!$Q55, IF(BH$17&lt;Udfyldningsark!$Q55-10,"g","gu"),
IF(BH$17&lt;Udfyldningsark!$T55,"r",""
))))))))</f>
        <v/>
      </c>
      <c r="BI38" s="226" t="str">
        <f>IF(Udfyldningsark!$T55="","",
IF(BI$17=Udfyldningsark!$Q55,"s",
IF(BI$17=Udfyldningsark!$T55,"b",
IF(BI$17&lt;Udfyldningsark!$P55,"",
IF(Udfyldningsark!$T55&lt;Udfyldningsark!$Q55-10,IF(BI$17&lt;Udfyldningsark!$T55,"g",""),
IF(Udfyldningsark!$T55&lt;Udfyldningsark!$Q55,     IF(BI$17&lt;Udfyldningsark!$Q55-10,"g",     IF(BI$17&lt;Udfyldningsark!$T55,"gu",        "")),
IF(BI$17&lt;Udfyldningsark!$Q55, IF(BI$17&lt;Udfyldningsark!$Q55-10,"g","gu"),
IF(BI$17&lt;Udfyldningsark!$T55,"r",""
))))))))</f>
        <v/>
      </c>
      <c r="BJ38" s="226" t="str">
        <f>IF(Udfyldningsark!$T55="","",
IF(BJ$17=Udfyldningsark!$Q55,"s",
IF(BJ$17=Udfyldningsark!$T55,"b",
IF(BJ$17&lt;Udfyldningsark!$P55,"",
IF(Udfyldningsark!$T55&lt;Udfyldningsark!$Q55-10,IF(BJ$17&lt;Udfyldningsark!$T55,"g",""),
IF(Udfyldningsark!$T55&lt;Udfyldningsark!$Q55,     IF(BJ$17&lt;Udfyldningsark!$Q55-10,"g",     IF(BJ$17&lt;Udfyldningsark!$T55,"gu",        "")),
IF(BJ$17&lt;Udfyldningsark!$Q55, IF(BJ$17&lt;Udfyldningsark!$Q55-10,"g","gu"),
IF(BJ$17&lt;Udfyldningsark!$T55,"r",""
))))))))</f>
        <v/>
      </c>
      <c r="BK38" s="226" t="str">
        <f>IF(Udfyldningsark!$T55="","",
IF(BK$17=Udfyldningsark!$Q55,"s",
IF(BK$17=Udfyldningsark!$T55,"b",
IF(BK$17&lt;Udfyldningsark!$P55,"",
IF(Udfyldningsark!$T55&lt;Udfyldningsark!$Q55-10,IF(BK$17&lt;Udfyldningsark!$T55,"g",""),
IF(Udfyldningsark!$T55&lt;Udfyldningsark!$Q55,     IF(BK$17&lt;Udfyldningsark!$Q55-10,"g",     IF(BK$17&lt;Udfyldningsark!$T55,"gu",        "")),
IF(BK$17&lt;Udfyldningsark!$Q55, IF(BK$17&lt;Udfyldningsark!$Q55-10,"g","gu"),
IF(BK$17&lt;Udfyldningsark!$T55,"r",""
))))))))</f>
        <v/>
      </c>
      <c r="BL38" s="226" t="str">
        <f>IF(Udfyldningsark!$T55="","",
IF(BL$17=Udfyldningsark!$Q55,"s",
IF(BL$17=Udfyldningsark!$T55,"b",
IF(BL$17&lt;Udfyldningsark!$P55,"",
IF(Udfyldningsark!$T55&lt;Udfyldningsark!$Q55-10,IF(BL$17&lt;Udfyldningsark!$T55,"g",""),
IF(Udfyldningsark!$T55&lt;Udfyldningsark!$Q55,     IF(BL$17&lt;Udfyldningsark!$Q55-10,"g",     IF(BL$17&lt;Udfyldningsark!$T55,"gu",        "")),
IF(BL$17&lt;Udfyldningsark!$Q55, IF(BL$17&lt;Udfyldningsark!$Q55-10,"g","gu"),
IF(BL$17&lt;Udfyldningsark!$T55,"r",""
))))))))</f>
        <v/>
      </c>
      <c r="BM38" s="226" t="str">
        <f>IF(Udfyldningsark!$T55="","",
IF(BM$17=Udfyldningsark!$Q55,"s",
IF(BM$17=Udfyldningsark!$T55,"b",
IF(BM$17&lt;Udfyldningsark!$P55,"",
IF(Udfyldningsark!$T55&lt;Udfyldningsark!$Q55-10,IF(BM$17&lt;Udfyldningsark!$T55,"g",""),
IF(Udfyldningsark!$T55&lt;Udfyldningsark!$Q55,     IF(BM$17&lt;Udfyldningsark!$Q55-10,"g",     IF(BM$17&lt;Udfyldningsark!$T55,"gu",        "")),
IF(BM$17&lt;Udfyldningsark!$Q55, IF(BM$17&lt;Udfyldningsark!$Q55-10,"g","gu"),
IF(BM$17&lt;Udfyldningsark!$T55,"r",""
))))))))</f>
        <v/>
      </c>
      <c r="BN38" s="226" t="str">
        <f>IF(Udfyldningsark!$T55="","",
IF(BN$17=Udfyldningsark!$Q55,"s",
IF(BN$17=Udfyldningsark!$T55,"b",
IF(BN$17&lt;Udfyldningsark!$P55,"",
IF(Udfyldningsark!$T55&lt;Udfyldningsark!$Q55-10,IF(BN$17&lt;Udfyldningsark!$T55,"g",""),
IF(Udfyldningsark!$T55&lt;Udfyldningsark!$Q55,     IF(BN$17&lt;Udfyldningsark!$Q55-10,"g",     IF(BN$17&lt;Udfyldningsark!$T55,"gu",        "")),
IF(BN$17&lt;Udfyldningsark!$Q55, IF(BN$17&lt;Udfyldningsark!$Q55-10,"g","gu"),
IF(BN$17&lt;Udfyldningsark!$T55,"r",""
))))))))</f>
        <v/>
      </c>
      <c r="BO38" s="226" t="str">
        <f>IF(Udfyldningsark!$T55="","",
IF(BO$17=Udfyldningsark!$Q55,"s",
IF(BO$17=Udfyldningsark!$T55,"b",
IF(BO$17&lt;Udfyldningsark!$P55,"",
IF(Udfyldningsark!$T55&lt;Udfyldningsark!$Q55-10,IF(BO$17&lt;Udfyldningsark!$T55,"g",""),
IF(Udfyldningsark!$T55&lt;Udfyldningsark!$Q55,     IF(BO$17&lt;Udfyldningsark!$Q55-10,"g",     IF(BO$17&lt;Udfyldningsark!$T55,"gu",        "")),
IF(BO$17&lt;Udfyldningsark!$Q55, IF(BO$17&lt;Udfyldningsark!$Q55-10,"g","gu"),
IF(BO$17&lt;Udfyldningsark!$T55,"r",""
))))))))</f>
        <v/>
      </c>
      <c r="BP38" s="226" t="str">
        <f>IF(Udfyldningsark!$T55="","",
IF(BP$17=Udfyldningsark!$Q55,"s",
IF(BP$17=Udfyldningsark!$T55,"b",
IF(BP$17&lt;Udfyldningsark!$P55,"",
IF(Udfyldningsark!$T55&lt;Udfyldningsark!$Q55-10,IF(BP$17&lt;Udfyldningsark!$T55,"g",""),
IF(Udfyldningsark!$T55&lt;Udfyldningsark!$Q55,     IF(BP$17&lt;Udfyldningsark!$Q55-10,"g",     IF(BP$17&lt;Udfyldningsark!$T55,"gu",        "")),
IF(BP$17&lt;Udfyldningsark!$Q55, IF(BP$17&lt;Udfyldningsark!$Q55-10,"g","gu"),
IF(BP$17&lt;Udfyldningsark!$T55,"r",""
))))))))</f>
        <v/>
      </c>
      <c r="BQ38" s="226" t="str">
        <f>IF(Udfyldningsark!$T55="","",
IF(BQ$17=Udfyldningsark!$Q55,"s",
IF(BQ$17=Udfyldningsark!$T55,"b",
IF(BQ$17&lt;Udfyldningsark!$P55,"",
IF(Udfyldningsark!$T55&lt;Udfyldningsark!$Q55-10,IF(BQ$17&lt;Udfyldningsark!$T55,"g",""),
IF(Udfyldningsark!$T55&lt;Udfyldningsark!$Q55,     IF(BQ$17&lt;Udfyldningsark!$Q55-10,"g",     IF(BQ$17&lt;Udfyldningsark!$T55,"gu",        "")),
IF(BQ$17&lt;Udfyldningsark!$Q55, IF(BQ$17&lt;Udfyldningsark!$Q55-10,"g","gu"),
IF(BQ$17&lt;Udfyldningsark!$T55,"r",""
))))))))</f>
        <v/>
      </c>
      <c r="BR38" s="226" t="str">
        <f>IF(Udfyldningsark!$T55="","",
IF(BR$17=Udfyldningsark!$Q55,"s",
IF(BR$17=Udfyldningsark!$T55,"b",
IF(BR$17&lt;Udfyldningsark!$P55,"",
IF(Udfyldningsark!$T55&lt;Udfyldningsark!$Q55-10,IF(BR$17&lt;Udfyldningsark!$T55,"g",""),
IF(Udfyldningsark!$T55&lt;Udfyldningsark!$Q55,     IF(BR$17&lt;Udfyldningsark!$Q55-10,"g",     IF(BR$17&lt;Udfyldningsark!$T55,"gu",        "")),
IF(BR$17&lt;Udfyldningsark!$Q55, IF(BR$17&lt;Udfyldningsark!$Q55-10,"g","gu"),
IF(BR$17&lt;Udfyldningsark!$T55,"r",""
))))))))</f>
        <v/>
      </c>
      <c r="BS38" s="226" t="str">
        <f>IF(Udfyldningsark!$T55="","",
IF(BS$17=Udfyldningsark!$Q55,"s",
IF(BS$17=Udfyldningsark!$T55,"b",
IF(BS$17&lt;Udfyldningsark!$P55,"",
IF(Udfyldningsark!$T55&lt;Udfyldningsark!$Q55-10,IF(BS$17&lt;Udfyldningsark!$T55,"g",""),
IF(Udfyldningsark!$T55&lt;Udfyldningsark!$Q55,     IF(BS$17&lt;Udfyldningsark!$Q55-10,"g",     IF(BS$17&lt;Udfyldningsark!$T55,"gu",        "")),
IF(BS$17&lt;Udfyldningsark!$Q55, IF(BS$17&lt;Udfyldningsark!$Q55-10,"g","gu"),
IF(BS$17&lt;Udfyldningsark!$T55,"r",""
))))))))</f>
        <v/>
      </c>
      <c r="BT38" s="226" t="str">
        <f>IF(Udfyldningsark!$T55="","",
IF(BT$17=Udfyldningsark!$Q55,"s",
IF(BT$17=Udfyldningsark!$T55,"b",
IF(BT$17&lt;Udfyldningsark!$P55,"",
IF(Udfyldningsark!$T55&lt;Udfyldningsark!$Q55-10,IF(BT$17&lt;Udfyldningsark!$T55,"g",""),
IF(Udfyldningsark!$T55&lt;Udfyldningsark!$Q55,     IF(BT$17&lt;Udfyldningsark!$Q55-10,"g",     IF(BT$17&lt;Udfyldningsark!$T55,"gu",        "")),
IF(BT$17&lt;Udfyldningsark!$Q55, IF(BT$17&lt;Udfyldningsark!$Q55-10,"g","gu"),
IF(BT$17&lt;Udfyldningsark!$T55,"r",""
))))))))</f>
        <v/>
      </c>
      <c r="BU38" s="226" t="str">
        <f>IF(Udfyldningsark!$T55="","",
IF(BU$17=Udfyldningsark!$Q55,"s",
IF(BU$17=Udfyldningsark!$T55,"b",
IF(BU$17&lt;Udfyldningsark!$P55,"",
IF(Udfyldningsark!$T55&lt;Udfyldningsark!$Q55-10,IF(BU$17&lt;Udfyldningsark!$T55,"g",""),
IF(Udfyldningsark!$T55&lt;Udfyldningsark!$Q55,     IF(BU$17&lt;Udfyldningsark!$Q55-10,"g",     IF(BU$17&lt;Udfyldningsark!$T55,"gu",        "")),
IF(BU$17&lt;Udfyldningsark!$Q55, IF(BU$17&lt;Udfyldningsark!$Q55-10,"g","gu"),
IF(BU$17&lt;Udfyldningsark!$T55,"r",""
))))))))</f>
        <v/>
      </c>
      <c r="BV38" s="226" t="str">
        <f>IF(Udfyldningsark!$T55="","",
IF(BV$17=Udfyldningsark!$Q55,"s",
IF(BV$17=Udfyldningsark!$T55,"b",
IF(BV$17&lt;Udfyldningsark!$P55,"",
IF(Udfyldningsark!$T55&lt;Udfyldningsark!$Q55-10,IF(BV$17&lt;Udfyldningsark!$T55,"g",""),
IF(Udfyldningsark!$T55&lt;Udfyldningsark!$Q55,     IF(BV$17&lt;Udfyldningsark!$Q55-10,"g",     IF(BV$17&lt;Udfyldningsark!$T55,"gu",        "")),
IF(BV$17&lt;Udfyldningsark!$Q55, IF(BV$17&lt;Udfyldningsark!$Q55-10,"g","gu"),
IF(BV$17&lt;Udfyldningsark!$T55,"r",""
))))))))</f>
        <v/>
      </c>
      <c r="BW38" s="226" t="str">
        <f>IF(Udfyldningsark!$T55="","",
IF(BW$17=Udfyldningsark!$Q55,"s",
IF(BW$17=Udfyldningsark!$T55,"b",
IF(BW$17&lt;Udfyldningsark!$P55,"",
IF(Udfyldningsark!$T55&lt;Udfyldningsark!$Q55-10,IF(BW$17&lt;Udfyldningsark!$T55,"g",""),
IF(Udfyldningsark!$T55&lt;Udfyldningsark!$Q55,     IF(BW$17&lt;Udfyldningsark!$Q55-10,"g",     IF(BW$17&lt;Udfyldningsark!$T55,"gu",        "")),
IF(BW$17&lt;Udfyldningsark!$Q55, IF(BW$17&lt;Udfyldningsark!$Q55-10,"g","gu"),
IF(BW$17&lt;Udfyldningsark!$T55,"r",""
))))))))</f>
        <v/>
      </c>
      <c r="BX38" s="226" t="str">
        <f>IF(Udfyldningsark!$T55="","",
IF(BX$17=Udfyldningsark!$Q55,"s",
IF(BX$17=Udfyldningsark!$T55,"b",
IF(BX$17&lt;Udfyldningsark!$P55,"",
IF(Udfyldningsark!$T55&lt;Udfyldningsark!$Q55-10,IF(BX$17&lt;Udfyldningsark!$T55,"g",""),
IF(Udfyldningsark!$T55&lt;Udfyldningsark!$Q55,     IF(BX$17&lt;Udfyldningsark!$Q55-10,"g",     IF(BX$17&lt;Udfyldningsark!$T55,"gu",        "")),
IF(BX$17&lt;Udfyldningsark!$Q55, IF(BX$17&lt;Udfyldningsark!$Q55-10,"g","gu"),
IF(BX$17&lt;Udfyldningsark!$T55,"r",""
))))))))</f>
        <v/>
      </c>
      <c r="BY38" s="226" t="str">
        <f>IF(Udfyldningsark!$T55="","",
IF(BY$17=Udfyldningsark!$Q55,"s",
IF(BY$17=Udfyldningsark!$T55,"b",
IF(BY$17&lt;Udfyldningsark!$P55,"",
IF(Udfyldningsark!$T55&lt;Udfyldningsark!$Q55-10,IF(BY$17&lt;Udfyldningsark!$T55,"g",""),
IF(Udfyldningsark!$T55&lt;Udfyldningsark!$Q55,     IF(BY$17&lt;Udfyldningsark!$Q55-10,"g",     IF(BY$17&lt;Udfyldningsark!$T55,"gu",        "")),
IF(BY$17&lt;Udfyldningsark!$Q55, IF(BY$17&lt;Udfyldningsark!$Q55-10,"g","gu"),
IF(BY$17&lt;Udfyldningsark!$T55,"r",""
))))))))</f>
        <v/>
      </c>
      <c r="BZ38" s="226" t="str">
        <f>IF(Udfyldningsark!$T55="","",
IF(BZ$17=Udfyldningsark!$Q55,"s",
IF(BZ$17=Udfyldningsark!$T55,"b",
IF(BZ$17&lt;Udfyldningsark!$P55,"",
IF(Udfyldningsark!$T55&lt;Udfyldningsark!$Q55-10,IF(BZ$17&lt;Udfyldningsark!$T55,"g",""),
IF(Udfyldningsark!$T55&lt;Udfyldningsark!$Q55,     IF(BZ$17&lt;Udfyldningsark!$Q55-10,"g",     IF(BZ$17&lt;Udfyldningsark!$T55,"gu",        "")),
IF(BZ$17&lt;Udfyldningsark!$Q55, IF(BZ$17&lt;Udfyldningsark!$Q55-10,"g","gu"),
IF(BZ$17&lt;Udfyldningsark!$T55,"r",""
))))))))</f>
        <v/>
      </c>
      <c r="CA38" s="226" t="str">
        <f>IF(Udfyldningsark!$T55="","",
IF(CA$17=Udfyldningsark!$Q55,"s",
IF(CA$17=Udfyldningsark!$T55,"b",
IF(CA$17&lt;Udfyldningsark!$P55,"",
IF(Udfyldningsark!$T55&lt;Udfyldningsark!$Q55-10,IF(CA$17&lt;Udfyldningsark!$T55,"g",""),
IF(Udfyldningsark!$T55&lt;Udfyldningsark!$Q55,     IF(CA$17&lt;Udfyldningsark!$Q55-10,"g",     IF(CA$17&lt;Udfyldningsark!$T55,"gu",        "")),
IF(CA$17&lt;Udfyldningsark!$Q55, IF(CA$17&lt;Udfyldningsark!$Q55-10,"g","gu"),
IF(CA$17&lt;Udfyldningsark!$T55,"r",""
))))))))</f>
        <v/>
      </c>
      <c r="CB38" s="226" t="str">
        <f>IF(Udfyldningsark!$T55="","",
IF(CB$17=Udfyldningsark!$Q55,"s",
IF(CB$17=Udfyldningsark!$T55,"b",
IF(CB$17&lt;Udfyldningsark!$P55,"",
IF(Udfyldningsark!$T55&lt;Udfyldningsark!$Q55-10,IF(CB$17&lt;Udfyldningsark!$T55,"g",""),
IF(Udfyldningsark!$T55&lt;Udfyldningsark!$Q55,     IF(CB$17&lt;Udfyldningsark!$Q55-10,"g",     IF(CB$17&lt;Udfyldningsark!$T55,"gu",        "")),
IF(CB$17&lt;Udfyldningsark!$Q55, IF(CB$17&lt;Udfyldningsark!$Q55-10,"g","gu"),
IF(CB$17&lt;Udfyldningsark!$T55,"r",""
))))))))</f>
        <v/>
      </c>
      <c r="CC38" s="226" t="str">
        <f>IF(Udfyldningsark!$T55="","",
IF(CC$17=Udfyldningsark!$Q55,"s",
IF(CC$17=Udfyldningsark!$T55,"b",
IF(CC$17&lt;Udfyldningsark!$P55,"",
IF(Udfyldningsark!$T55&lt;Udfyldningsark!$Q55-10,IF(CC$17&lt;Udfyldningsark!$T55,"g",""),
IF(Udfyldningsark!$T55&lt;Udfyldningsark!$Q55,     IF(CC$17&lt;Udfyldningsark!$Q55-10,"g",     IF(CC$17&lt;Udfyldningsark!$T55,"gu",        "")),
IF(CC$17&lt;Udfyldningsark!$Q55, IF(CC$17&lt;Udfyldningsark!$Q55-10,"g","gu"),
IF(CC$17&lt;Udfyldningsark!$T55,"r",""
))))))))</f>
        <v/>
      </c>
      <c r="CD38" s="226" t="str">
        <f>IF(Udfyldningsark!$T55="","",
IF(CD$17=Udfyldningsark!$Q55,"s",
IF(CD$17=Udfyldningsark!$T55,"b",
IF(CD$17&lt;Udfyldningsark!$P55,"",
IF(Udfyldningsark!$T55&lt;Udfyldningsark!$Q55-10,IF(CD$17&lt;Udfyldningsark!$T55,"g",""),
IF(Udfyldningsark!$T55&lt;Udfyldningsark!$Q55,     IF(CD$17&lt;Udfyldningsark!$Q55-10,"g",     IF(CD$17&lt;Udfyldningsark!$T55,"gu",        "")),
IF(CD$17&lt;Udfyldningsark!$Q55, IF(CD$17&lt;Udfyldningsark!$Q55-10,"g","gu"),
IF(CD$17&lt;Udfyldningsark!$T55,"r",""
))))))))</f>
        <v/>
      </c>
      <c r="CE38" s="226" t="str">
        <f>IF(Udfyldningsark!$T55="","",
IF(CE$17=Udfyldningsark!$Q55,"s",
IF(CE$17=Udfyldningsark!$T55,"b",
IF(CE$17&lt;Udfyldningsark!$P55,"",
IF(Udfyldningsark!$T55&lt;Udfyldningsark!$Q55-10,IF(CE$17&lt;Udfyldningsark!$T55,"g",""),
IF(Udfyldningsark!$T55&lt;Udfyldningsark!$Q55,     IF(CE$17&lt;Udfyldningsark!$Q55-10,"g",     IF(CE$17&lt;Udfyldningsark!$T55,"gu",        "")),
IF(CE$17&lt;Udfyldningsark!$Q55, IF(CE$17&lt;Udfyldningsark!$Q55-10,"g","gu"),
IF(CE$17&lt;Udfyldningsark!$T55,"r",""
))))))))</f>
        <v/>
      </c>
      <c r="CF38" s="226" t="str">
        <f>IF(Udfyldningsark!$T55="","",
IF(CF$17=Udfyldningsark!$Q55,"s",
IF(CF$17=Udfyldningsark!$T55,"b",
IF(CF$17&lt;Udfyldningsark!$P55,"",
IF(Udfyldningsark!$T55&lt;Udfyldningsark!$Q55-10,IF(CF$17&lt;Udfyldningsark!$T55,"g",""),
IF(Udfyldningsark!$T55&lt;Udfyldningsark!$Q55,     IF(CF$17&lt;Udfyldningsark!$Q55-10,"g",     IF(CF$17&lt;Udfyldningsark!$T55,"gu",        "")),
IF(CF$17&lt;Udfyldningsark!$Q55, IF(CF$17&lt;Udfyldningsark!$Q55-10,"g","gu"),
IF(CF$17&lt;Udfyldningsark!$T55,"r",""
))))))))</f>
        <v/>
      </c>
      <c r="CG38" s="226" t="str">
        <f>IF(Udfyldningsark!$T55="","",
IF(CG$17=Udfyldningsark!$Q55,"s",
IF(CG$17=Udfyldningsark!$T55,"b",
IF(CG$17&lt;Udfyldningsark!$P55,"",
IF(Udfyldningsark!$T55&lt;Udfyldningsark!$Q55-10,IF(CG$17&lt;Udfyldningsark!$T55,"g",""),
IF(Udfyldningsark!$T55&lt;Udfyldningsark!$Q55,     IF(CG$17&lt;Udfyldningsark!$Q55-10,"g",     IF(CG$17&lt;Udfyldningsark!$T55,"gu",        "")),
IF(CG$17&lt;Udfyldningsark!$Q55, IF(CG$17&lt;Udfyldningsark!$Q55-10,"g","gu"),
IF(CG$17&lt;Udfyldningsark!$T55,"r",""
))))))))</f>
        <v/>
      </c>
      <c r="CH38" s="226" t="str">
        <f>IF(Udfyldningsark!$T55="","",
IF(CH$17=Udfyldningsark!$Q55,"s",
IF(CH$17=Udfyldningsark!$T55,"b",
IF(CH$17&lt;Udfyldningsark!$P55,"",
IF(Udfyldningsark!$T55&lt;Udfyldningsark!$Q55-10,IF(CH$17&lt;Udfyldningsark!$T55,"g",""),
IF(Udfyldningsark!$T55&lt;Udfyldningsark!$Q55,     IF(CH$17&lt;Udfyldningsark!$Q55-10,"g",     IF(CH$17&lt;Udfyldningsark!$T55,"gu",        "")),
IF(CH$17&lt;Udfyldningsark!$Q55, IF(CH$17&lt;Udfyldningsark!$Q55-10,"g","gu"),
IF(CH$17&lt;Udfyldningsark!$T55,"r",""
))))))))</f>
        <v/>
      </c>
      <c r="CI38" s="226" t="str">
        <f>IF(Udfyldningsark!$T55="","",
IF(CI$17=Udfyldningsark!$Q55,"s",
IF(CI$17=Udfyldningsark!$T55,"b",
IF(CI$17&lt;Udfyldningsark!$P55,"",
IF(Udfyldningsark!$T55&lt;Udfyldningsark!$Q55-10,IF(CI$17&lt;Udfyldningsark!$T55,"g",""),
IF(Udfyldningsark!$T55&lt;Udfyldningsark!$Q55,     IF(CI$17&lt;Udfyldningsark!$Q55-10,"g",     IF(CI$17&lt;Udfyldningsark!$T55,"gu",        "")),
IF(CI$17&lt;Udfyldningsark!$Q55, IF(CI$17&lt;Udfyldningsark!$Q55-10,"g","gu"),
IF(CI$17&lt;Udfyldningsark!$T55,"r",""
))))))))</f>
        <v/>
      </c>
      <c r="CJ38" s="226" t="str">
        <f>IF(Udfyldningsark!$T55="","",
IF(CJ$17=Udfyldningsark!$Q55,"s",
IF(CJ$17=Udfyldningsark!$T55,"b",
IF(CJ$17&lt;Udfyldningsark!$P55,"",
IF(Udfyldningsark!$T55&lt;Udfyldningsark!$Q55-10,IF(CJ$17&lt;Udfyldningsark!$T55,"g",""),
IF(Udfyldningsark!$T55&lt;Udfyldningsark!$Q55,     IF(CJ$17&lt;Udfyldningsark!$Q55-10,"g",     IF(CJ$17&lt;Udfyldningsark!$T55,"gu",        "")),
IF(CJ$17&lt;Udfyldningsark!$Q55, IF(CJ$17&lt;Udfyldningsark!$Q55-10,"g","gu"),
IF(CJ$17&lt;Udfyldningsark!$T55,"r",""
))))))))</f>
        <v/>
      </c>
      <c r="CK38" s="226" t="str">
        <f>IF(Udfyldningsark!$T55="","",
IF(CK$17=Udfyldningsark!$Q55,"s",
IF(CK$17=Udfyldningsark!$T55,"b",
IF(CK$17&lt;Udfyldningsark!$P55,"",
IF(Udfyldningsark!$T55&lt;Udfyldningsark!$Q55-10,IF(CK$17&lt;Udfyldningsark!$T55,"g",""),
IF(Udfyldningsark!$T55&lt;Udfyldningsark!$Q55,     IF(CK$17&lt;Udfyldningsark!$Q55-10,"g",     IF(CK$17&lt;Udfyldningsark!$T55,"gu",        "")),
IF(CK$17&lt;Udfyldningsark!$Q55, IF(CK$17&lt;Udfyldningsark!$Q55-10,"g","gu"),
IF(CK$17&lt;Udfyldningsark!$T55,"r",""
))))))))</f>
        <v/>
      </c>
      <c r="CL38" s="226" t="str">
        <f>IF(Udfyldningsark!$T55="","",
IF(CL$17=Udfyldningsark!$Q55,"s",
IF(CL$17=Udfyldningsark!$T55,"b",
IF(CL$17&lt;Udfyldningsark!$P55,"",
IF(Udfyldningsark!$T55&lt;Udfyldningsark!$Q55-10,IF(CL$17&lt;Udfyldningsark!$T55,"g",""),
IF(Udfyldningsark!$T55&lt;Udfyldningsark!$Q55,     IF(CL$17&lt;Udfyldningsark!$Q55-10,"g",     IF(CL$17&lt;Udfyldningsark!$T55,"gu",        "")),
IF(CL$17&lt;Udfyldningsark!$Q55, IF(CL$17&lt;Udfyldningsark!$Q55-10,"g","gu"),
IF(CL$17&lt;Udfyldningsark!$T55,"r",""
))))))))</f>
        <v/>
      </c>
      <c r="CM38" s="226" t="str">
        <f>IF(Udfyldningsark!$T55="","",
IF(CM$17=Udfyldningsark!$Q55,"s",
IF(CM$17=Udfyldningsark!$T55,"b",
IF(CM$17&lt;Udfyldningsark!$P55,"",
IF(Udfyldningsark!$T55&lt;Udfyldningsark!$Q55-10,IF(CM$17&lt;Udfyldningsark!$T55,"g",""),
IF(Udfyldningsark!$T55&lt;Udfyldningsark!$Q55,     IF(CM$17&lt;Udfyldningsark!$Q55-10,"g",     IF(CM$17&lt;Udfyldningsark!$T55,"gu",        "")),
IF(CM$17&lt;Udfyldningsark!$Q55, IF(CM$17&lt;Udfyldningsark!$Q55-10,"g","gu"),
IF(CM$17&lt;Udfyldningsark!$T55,"r",""
))))))))</f>
        <v/>
      </c>
      <c r="CN38" s="226" t="str">
        <f>IF(Udfyldningsark!$T55="","",
IF(CN$17=Udfyldningsark!$Q55,"s",
IF(CN$17=Udfyldningsark!$T55,"b",
IF(CN$17&lt;Udfyldningsark!$P55,"",
IF(Udfyldningsark!$T55&lt;Udfyldningsark!$Q55-10,IF(CN$17&lt;Udfyldningsark!$T55,"g",""),
IF(Udfyldningsark!$T55&lt;Udfyldningsark!$Q55,     IF(CN$17&lt;Udfyldningsark!$Q55-10,"g",     IF(CN$17&lt;Udfyldningsark!$T55,"gu",        "")),
IF(CN$17&lt;Udfyldningsark!$Q55, IF(CN$17&lt;Udfyldningsark!$Q55-10,"g","gu"),
IF(CN$17&lt;Udfyldningsark!$T55,"r",""
))))))))</f>
        <v/>
      </c>
      <c r="CO38" s="226" t="str">
        <f>IF(Udfyldningsark!$T55="","",
IF(CO$17=Udfyldningsark!$Q55,"s",
IF(CO$17=Udfyldningsark!$T55,"b",
IF(CO$17&lt;Udfyldningsark!$P55,"",
IF(Udfyldningsark!$T55&lt;Udfyldningsark!$Q55-10,IF(CO$17&lt;Udfyldningsark!$T55,"g",""),
IF(Udfyldningsark!$T55&lt;Udfyldningsark!$Q55,     IF(CO$17&lt;Udfyldningsark!$Q55-10,"g",     IF(CO$17&lt;Udfyldningsark!$T55,"gu",        "")),
IF(CO$17&lt;Udfyldningsark!$Q55, IF(CO$17&lt;Udfyldningsark!$Q55-10,"g","gu"),
IF(CO$17&lt;Udfyldningsark!$T55,"r",""
))))))))</f>
        <v/>
      </c>
      <c r="CP38" s="226" t="str">
        <f>IF(Udfyldningsark!$T55="","",
IF(CP$17=Udfyldningsark!$Q55,"s",
IF(CP$17=Udfyldningsark!$T55,"b",
IF(CP$17&lt;Udfyldningsark!$P55,"",
IF(Udfyldningsark!$T55&lt;Udfyldningsark!$Q55-10,IF(CP$17&lt;Udfyldningsark!$T55,"g",""),
IF(Udfyldningsark!$T55&lt;Udfyldningsark!$Q55,     IF(CP$17&lt;Udfyldningsark!$Q55-10,"g",     IF(CP$17&lt;Udfyldningsark!$T55,"gu",        "")),
IF(CP$17&lt;Udfyldningsark!$Q55, IF(CP$17&lt;Udfyldningsark!$Q55-10,"g","gu"),
IF(CP$17&lt;Udfyldningsark!$T55,"r",""
))))))))</f>
        <v/>
      </c>
      <c r="CQ38" s="226" t="str">
        <f>IF(Udfyldningsark!$T55="","",
IF(CQ$17=Udfyldningsark!$Q55,"s",
IF(CQ$17=Udfyldningsark!$T55,"b",
IF(CQ$17&lt;Udfyldningsark!$P55,"",
IF(Udfyldningsark!$T55&lt;Udfyldningsark!$Q55-10,IF(CQ$17&lt;Udfyldningsark!$T55,"g",""),
IF(Udfyldningsark!$T55&lt;Udfyldningsark!$Q55,     IF(CQ$17&lt;Udfyldningsark!$Q55-10,"g",     IF(CQ$17&lt;Udfyldningsark!$T55,"gu",        "")),
IF(CQ$17&lt;Udfyldningsark!$Q55, IF(CQ$17&lt;Udfyldningsark!$Q55-10,"g","gu"),
IF(CQ$17&lt;Udfyldningsark!$T55,"r",""
))))))))</f>
        <v/>
      </c>
      <c r="CR38" s="226" t="str">
        <f>IF(Udfyldningsark!$T55="","",
IF(CR$17=Udfyldningsark!$Q55,"s",
IF(CR$17=Udfyldningsark!$T55,"b",
IF(CR$17&lt;Udfyldningsark!$P55,"",
IF(Udfyldningsark!$T55&lt;Udfyldningsark!$Q55-10,IF(CR$17&lt;Udfyldningsark!$T55,"g",""),
IF(Udfyldningsark!$T55&lt;Udfyldningsark!$Q55,     IF(CR$17&lt;Udfyldningsark!$Q55-10,"g",     IF(CR$17&lt;Udfyldningsark!$T55,"gu",        "")),
IF(CR$17&lt;Udfyldningsark!$Q55, IF(CR$17&lt;Udfyldningsark!$Q55-10,"g","gu"),
IF(CR$17&lt;Udfyldningsark!$T55,"r",""
))))))))</f>
        <v/>
      </c>
      <c r="CS38" s="226" t="str">
        <f>IF(Udfyldningsark!$T55="","",
IF(CS$17=Udfyldningsark!$Q55,"s",
IF(CS$17=Udfyldningsark!$T55,"b",
IF(CS$17&lt;Udfyldningsark!$P55,"",
IF(Udfyldningsark!$T55&lt;Udfyldningsark!$Q55-10,IF(CS$17&lt;Udfyldningsark!$T55,"g",""),
IF(Udfyldningsark!$T55&lt;Udfyldningsark!$Q55,     IF(CS$17&lt;Udfyldningsark!$Q55-10,"g",     IF(CS$17&lt;Udfyldningsark!$T55,"gu",        "")),
IF(CS$17&lt;Udfyldningsark!$Q55, IF(CS$17&lt;Udfyldningsark!$Q55-10,"g","gu"),
IF(CS$17&lt;Udfyldningsark!$T55,"r",""
))))))))</f>
        <v/>
      </c>
      <c r="CT38" s="226" t="str">
        <f>IF(Udfyldningsark!$T55="","",
IF(CT$17=Udfyldningsark!$Q55,"s",
IF(CT$17=Udfyldningsark!$T55,"b",
IF(CT$17&lt;Udfyldningsark!$P55,"",
IF(Udfyldningsark!$T55&lt;Udfyldningsark!$Q55-10,IF(CT$17&lt;Udfyldningsark!$T55,"g",""),
IF(Udfyldningsark!$T55&lt;Udfyldningsark!$Q55,     IF(CT$17&lt;Udfyldningsark!$Q55-10,"g",     IF(CT$17&lt;Udfyldningsark!$T55,"gu",        "")),
IF(CT$17&lt;Udfyldningsark!$Q55, IF(CT$17&lt;Udfyldningsark!$Q55-10,"g","gu"),
IF(CT$17&lt;Udfyldningsark!$T55,"r",""
))))))))</f>
        <v/>
      </c>
      <c r="CU38" s="226" t="str">
        <f>IF(Udfyldningsark!$T55="","",
IF(CU$17=Udfyldningsark!$Q55,"s",
IF(CU$17=Udfyldningsark!$T55,"b",
IF(CU$17&lt;Udfyldningsark!$P55,"",
IF(Udfyldningsark!$T55&lt;Udfyldningsark!$Q55-10,IF(CU$17&lt;Udfyldningsark!$T55,"g",""),
IF(Udfyldningsark!$T55&lt;Udfyldningsark!$Q55,     IF(CU$17&lt;Udfyldningsark!$Q55-10,"g",     IF(CU$17&lt;Udfyldningsark!$T55,"gu",        "")),
IF(CU$17&lt;Udfyldningsark!$Q55, IF(CU$17&lt;Udfyldningsark!$Q55-10,"g","gu"),
IF(CU$17&lt;Udfyldningsark!$T55,"r",""
))))))))</f>
        <v/>
      </c>
      <c r="CV38" s="226" t="str">
        <f>IF(Udfyldningsark!$T55="","",
IF(CV$17=Udfyldningsark!$Q55,"s",
IF(CV$17=Udfyldningsark!$T55,"b",
IF(CV$17&lt;Udfyldningsark!$P55,"",
IF(Udfyldningsark!$T55&lt;Udfyldningsark!$Q55-10,IF(CV$17&lt;Udfyldningsark!$T55,"g",""),
IF(Udfyldningsark!$T55&lt;Udfyldningsark!$Q55,     IF(CV$17&lt;Udfyldningsark!$Q55-10,"g",     IF(CV$17&lt;Udfyldningsark!$T55,"gu",        "")),
IF(CV$17&lt;Udfyldningsark!$Q55, IF(CV$17&lt;Udfyldningsark!$Q55-10,"g","gu"),
IF(CV$17&lt;Udfyldningsark!$T55,"r",""
))))))))</f>
        <v/>
      </c>
      <c r="CW38" s="226" t="str">
        <f>IF(Udfyldningsark!$T55="","",
IF(CW$17=Udfyldningsark!$Q55,"s",
IF(CW$17=Udfyldningsark!$T55,"b",
IF(CW$17&lt;Udfyldningsark!$P55,"",
IF(Udfyldningsark!$T55&lt;Udfyldningsark!$Q55-10,IF(CW$17&lt;Udfyldningsark!$T55,"g",""),
IF(Udfyldningsark!$T55&lt;Udfyldningsark!$Q55,     IF(CW$17&lt;Udfyldningsark!$Q55-10,"g",     IF(CW$17&lt;Udfyldningsark!$T55,"gu",        "")),
IF(CW$17&lt;Udfyldningsark!$Q55, IF(CW$17&lt;Udfyldningsark!$Q55-10,"g","gu"),
IF(CW$17&lt;Udfyldningsark!$T55,"r",""
))))))))</f>
        <v/>
      </c>
      <c r="CX38" s="226" t="str">
        <f>IF(Udfyldningsark!$T55="","",
IF(CX$17=Udfyldningsark!$Q55,"s",
IF(CX$17=Udfyldningsark!$T55,"b",
IF(CX$17&lt;Udfyldningsark!$P55,"",
IF(Udfyldningsark!$T55&lt;Udfyldningsark!$Q55-10,IF(CX$17&lt;Udfyldningsark!$T55,"g",""),
IF(Udfyldningsark!$T55&lt;Udfyldningsark!$Q55,     IF(CX$17&lt;Udfyldningsark!$Q55-10,"g",     IF(CX$17&lt;Udfyldningsark!$T55,"gu",        "")),
IF(CX$17&lt;Udfyldningsark!$Q55, IF(CX$17&lt;Udfyldningsark!$Q55-10,"g","gu"),
IF(CX$17&lt;Udfyldningsark!$T55,"r",""
))))))))</f>
        <v/>
      </c>
      <c r="CY38" s="226" t="str">
        <f>IF(Udfyldningsark!$T55="","",
IF(CY$17=Udfyldningsark!$Q55,"s",
IF(CY$17=Udfyldningsark!$T55,"b",
IF(CY$17&lt;Udfyldningsark!$P55,"",
IF(Udfyldningsark!$T55&lt;Udfyldningsark!$Q55-10,IF(CY$17&lt;Udfyldningsark!$T55,"g",""),
IF(Udfyldningsark!$T55&lt;Udfyldningsark!$Q55,     IF(CY$17&lt;Udfyldningsark!$Q55-10,"g",     IF(CY$17&lt;Udfyldningsark!$T55,"gu",        "")),
IF(CY$17&lt;Udfyldningsark!$Q55, IF(CY$17&lt;Udfyldningsark!$Q55-10,"g","gu"),
IF(CY$17&lt;Udfyldningsark!$T55,"r",""
))))))))</f>
        <v/>
      </c>
      <c r="CZ38" s="226" t="str">
        <f>IF(Udfyldningsark!$T55="","",
IF(CZ$17=Udfyldningsark!$Q55,"s",
IF(CZ$17=Udfyldningsark!$T55,"b",
IF(CZ$17&lt;Udfyldningsark!$P55,"",
IF(Udfyldningsark!$T55&lt;Udfyldningsark!$Q55-10,IF(CZ$17&lt;Udfyldningsark!$T55,"g",""),
IF(Udfyldningsark!$T55&lt;Udfyldningsark!$Q55,     IF(CZ$17&lt;Udfyldningsark!$Q55-10,"g",     IF(CZ$17&lt;Udfyldningsark!$T55,"gu",        "")),
IF(CZ$17&lt;Udfyldningsark!$Q55, IF(CZ$17&lt;Udfyldningsark!$Q55-10,"g","gu"),
IF(CZ$17&lt;Udfyldningsark!$T55,"r",""
))))))))</f>
        <v/>
      </c>
      <c r="DA38" s="226" t="str">
        <f>IF(Udfyldningsark!$T55="","",
IF(DA$17=Udfyldningsark!$Q55,"s",
IF(DA$17=Udfyldningsark!$T55,"b",
IF(DA$17&lt;Udfyldningsark!$P55,"",
IF(Udfyldningsark!$T55&lt;Udfyldningsark!$Q55-10,IF(DA$17&lt;Udfyldningsark!$T55,"g",""),
IF(Udfyldningsark!$T55&lt;Udfyldningsark!$Q55,     IF(DA$17&lt;Udfyldningsark!$Q55-10,"g",     IF(DA$17&lt;Udfyldningsark!$T55,"gu",        "")),
IF(DA$17&lt;Udfyldningsark!$Q55, IF(DA$17&lt;Udfyldningsark!$Q55-10,"g","gu"),
IF(DA$17&lt;Udfyldningsark!$T55,"r",""
))))))))</f>
        <v/>
      </c>
      <c r="DB38" s="226" t="str">
        <f>IF(Udfyldningsark!$T55="","",
IF(DB$17=Udfyldningsark!$Q55,"s",
IF(DB$17=Udfyldningsark!$T55,"b",
IF(DB$17&lt;Udfyldningsark!$P55,"",
IF(Udfyldningsark!$T55&lt;Udfyldningsark!$Q55-10,IF(DB$17&lt;Udfyldningsark!$T55,"g",""),
IF(Udfyldningsark!$T55&lt;Udfyldningsark!$Q55,     IF(DB$17&lt;Udfyldningsark!$Q55-10,"g",     IF(DB$17&lt;Udfyldningsark!$T55,"gu",        "")),
IF(DB$17&lt;Udfyldningsark!$Q55, IF(DB$17&lt;Udfyldningsark!$Q55-10,"g","gu"),
IF(DB$17&lt;Udfyldningsark!$T55,"r",""
))))))))</f>
        <v/>
      </c>
      <c r="DC38" s="226" t="str">
        <f>IF(Udfyldningsark!$T55="","",
IF(DC$17=Udfyldningsark!$Q55,"s",
IF(DC$17=Udfyldningsark!$T55,"b",
IF(DC$17&lt;Udfyldningsark!$P55,"",
IF(Udfyldningsark!$T55&lt;Udfyldningsark!$Q55-10,IF(DC$17&lt;Udfyldningsark!$T55,"g",""),
IF(Udfyldningsark!$T55&lt;Udfyldningsark!$Q55,     IF(DC$17&lt;Udfyldningsark!$Q55-10,"g",     IF(DC$17&lt;Udfyldningsark!$T55,"gu",        "")),
IF(DC$17&lt;Udfyldningsark!$Q55, IF(DC$17&lt;Udfyldningsark!$Q55-10,"g","gu"),
IF(DC$17&lt;Udfyldningsark!$T55,"r",""
))))))))</f>
        <v/>
      </c>
      <c r="DD38" s="226" t="str">
        <f>IF(Udfyldningsark!$T55="","",
IF(DD$17=Udfyldningsark!$Q55,"s",
IF(DD$17=Udfyldningsark!$T55,"b",
IF(DD$17&lt;Udfyldningsark!$P55,"",
IF(Udfyldningsark!$T55&lt;Udfyldningsark!$Q55-10,IF(DD$17&lt;Udfyldningsark!$T55,"g",""),
IF(Udfyldningsark!$T55&lt;Udfyldningsark!$Q55,     IF(DD$17&lt;Udfyldningsark!$Q55-10,"g",     IF(DD$17&lt;Udfyldningsark!$T55,"gu",        "")),
IF(DD$17&lt;Udfyldningsark!$Q55, IF(DD$17&lt;Udfyldningsark!$Q55-10,"g","gu"),
IF(DD$17&lt;Udfyldningsark!$T55,"r",""
))))))))</f>
        <v/>
      </c>
      <c r="DE38" s="226" t="str">
        <f>IF(Udfyldningsark!$T55="","",
IF(DE$17=Udfyldningsark!$Q55,"s",
IF(DE$17=Udfyldningsark!$T55,"b",
IF(DE$17&lt;Udfyldningsark!$P55,"",
IF(Udfyldningsark!$T55&lt;Udfyldningsark!$Q55-10,IF(DE$17&lt;Udfyldningsark!$T55,"g",""),
IF(Udfyldningsark!$T55&lt;Udfyldningsark!$Q55,     IF(DE$17&lt;Udfyldningsark!$Q55-10,"g",     IF(DE$17&lt;Udfyldningsark!$T55,"gu",        "")),
IF(DE$17&lt;Udfyldningsark!$Q55, IF(DE$17&lt;Udfyldningsark!$Q55-10,"g","gu"),
IF(DE$17&lt;Udfyldningsark!$T55,"r",""
))))))))</f>
        <v/>
      </c>
      <c r="DF38" s="226" t="str">
        <f>IF(Udfyldningsark!$T55="","",
IF(DF$17=Udfyldningsark!$Q55,"s",
IF(DF$17=Udfyldningsark!$T55,"b",
IF(DF$17&lt;Udfyldningsark!$P55,"",
IF(Udfyldningsark!$T55&lt;Udfyldningsark!$Q55-10,IF(DF$17&lt;Udfyldningsark!$T55,"g",""),
IF(Udfyldningsark!$T55&lt;Udfyldningsark!$Q55,     IF(DF$17&lt;Udfyldningsark!$Q55-10,"g",     IF(DF$17&lt;Udfyldningsark!$T55,"gu",        "")),
IF(DF$17&lt;Udfyldningsark!$Q55, IF(DF$17&lt;Udfyldningsark!$Q55-10,"g","gu"),
IF(DF$17&lt;Udfyldningsark!$T55,"r",""
))))))))</f>
        <v/>
      </c>
      <c r="DG38" s="226" t="str">
        <f>IF(Udfyldningsark!$T55="","",
IF(DG$17=Udfyldningsark!$Q55,"s",
IF(DG$17=Udfyldningsark!$T55,"b",
IF(DG$17&lt;Udfyldningsark!$P55,"",
IF(Udfyldningsark!$T55&lt;Udfyldningsark!$Q55-10,IF(DG$17&lt;Udfyldningsark!$T55,"g",""),
IF(Udfyldningsark!$T55&lt;Udfyldningsark!$Q55,     IF(DG$17&lt;Udfyldningsark!$Q55-10,"g",     IF(DG$17&lt;Udfyldningsark!$T55,"gu",        "")),
IF(DG$17&lt;Udfyldningsark!$Q55, IF(DG$17&lt;Udfyldningsark!$Q55-10,"g","gu"),
IF(DG$17&lt;Udfyldningsark!$T55,"r",""
))))))))</f>
        <v/>
      </c>
      <c r="DH38" s="226" t="str">
        <f>IF(Udfyldningsark!$T55="","",
IF(DH$17=Udfyldningsark!$Q55,"s",
IF(DH$17=Udfyldningsark!$T55,"b",
IF(DH$17&lt;Udfyldningsark!$P55,"",
IF(Udfyldningsark!$T55&lt;Udfyldningsark!$Q55-10,IF(DH$17&lt;Udfyldningsark!$T55,"g",""),
IF(Udfyldningsark!$T55&lt;Udfyldningsark!$Q55,     IF(DH$17&lt;Udfyldningsark!$Q55-10,"g",     IF(DH$17&lt;Udfyldningsark!$T55,"gu",        "")),
IF(DH$17&lt;Udfyldningsark!$Q55, IF(DH$17&lt;Udfyldningsark!$Q55-10,"g","gu"),
IF(DH$17&lt;Udfyldningsark!$T55,"r",""
))))))))</f>
        <v/>
      </c>
      <c r="DI38" s="226" t="str">
        <f>IF(Udfyldningsark!$T55="","",
IF(DI$17=Udfyldningsark!$Q55,"s",
IF(DI$17=Udfyldningsark!$T55,"b",
IF(DI$17&lt;Udfyldningsark!$P55,"",
IF(Udfyldningsark!$T55&lt;Udfyldningsark!$Q55-10,IF(DI$17&lt;Udfyldningsark!$T55,"g",""),
IF(Udfyldningsark!$T55&lt;Udfyldningsark!$Q55,     IF(DI$17&lt;Udfyldningsark!$Q55-10,"g",     IF(DI$17&lt;Udfyldningsark!$T55,"gu",        "")),
IF(DI$17&lt;Udfyldningsark!$Q55, IF(DI$17&lt;Udfyldningsark!$Q55-10,"g","gu"),
IF(DI$17&lt;Udfyldningsark!$T55,"r",""
))))))))</f>
        <v/>
      </c>
      <c r="DJ38" s="226" t="str">
        <f>IF(Udfyldningsark!$T55="","",
IF(DJ$17=Udfyldningsark!$Q55,"s",
IF(DJ$17=Udfyldningsark!$T55,"b",
IF(DJ$17&lt;Udfyldningsark!$P55,"",
IF(Udfyldningsark!$T55&lt;Udfyldningsark!$Q55-10,IF(DJ$17&lt;Udfyldningsark!$T55,"g",""),
IF(Udfyldningsark!$T55&lt;Udfyldningsark!$Q55,     IF(DJ$17&lt;Udfyldningsark!$Q55-10,"g",     IF(DJ$17&lt;Udfyldningsark!$T55,"gu",        "")),
IF(DJ$17&lt;Udfyldningsark!$Q55, IF(DJ$17&lt;Udfyldningsark!$Q55-10,"g","gu"),
IF(DJ$17&lt;Udfyldningsark!$T55,"r",""
))))))))</f>
        <v/>
      </c>
      <c r="DK38" s="226" t="str">
        <f>IF(Udfyldningsark!$T55="","",
IF(DK$17=Udfyldningsark!$Q55,"s",
IF(DK$17=Udfyldningsark!$T55,"b",
IF(DK$17&lt;Udfyldningsark!$P55,"",
IF(Udfyldningsark!$T55&lt;Udfyldningsark!$Q55-10,IF(DK$17&lt;Udfyldningsark!$T55,"g",""),
IF(Udfyldningsark!$T55&lt;Udfyldningsark!$Q55,     IF(DK$17&lt;Udfyldningsark!$Q55-10,"g",     IF(DK$17&lt;Udfyldningsark!$T55,"gu",        "")),
IF(DK$17&lt;Udfyldningsark!$Q55, IF(DK$17&lt;Udfyldningsark!$Q55-10,"g","gu"),
IF(DK$17&lt;Udfyldningsark!$T55,"r",""
))))))))</f>
        <v/>
      </c>
      <c r="DL38" s="13"/>
      <c r="DM38" s="13"/>
    </row>
    <row r="39" spans="1:117" s="2" customFormat="1" ht="8.4499999999999993" customHeight="1" x14ac:dyDescent="0.2">
      <c r="A39" s="29"/>
      <c r="B39" s="56" t="str">
        <f>IF(Udfyldningsark!C56=1,Udfyldningsark!E56,"")</f>
        <v/>
      </c>
      <c r="C39" s="405" t="str">
        <f>IF(Udfyldningsark!I56="","",IF(Udfyldningsark!I56&gt;=1,Udfyldningsark!I56))</f>
        <v/>
      </c>
      <c r="D39" s="406"/>
      <c r="E39" s="407"/>
      <c r="F39" s="48"/>
      <c r="G39" s="276" t="str">
        <f>IF(Udfyldningsark!L56="","",IF(Udfyldningsark!L56&gt;=1,Udfyldningsark!L56))</f>
        <v/>
      </c>
      <c r="H39" s="48"/>
      <c r="I39" s="87" t="str">
        <f>IF(Udfyldningsark!P56="","",IF(Udfyldningsark!P56&gt;=1,Udfyldningsark!P56))</f>
        <v/>
      </c>
      <c r="J39" s="49"/>
      <c r="K39" s="88" t="str">
        <f>IF(Udfyldningsark!G56="","",IF(Udfyldningsark!G56=Data!$T$7,Data!$U$7,IF(Udfyldningsark!G56=Data!$T$8,Data!$U$8,IF(Udfyldningsark!G56=Data!$T$9,Data!$U$9,IF(Udfyldningsark!G56=Data!$T$10,Data!$U$10,IF(Udfyldningsark!G56=Data!$T$11,Data!$U$11,IF(Udfyldningsark!G56=Data!$T$12,Data!$U$12,IF(Udfyldningsark!G56=Data!$T$13,Data!$U$13,IF(Udfyldningsark!G56=Data!$T$14,Data!$U$14,IF(Udfyldningsark!G56=Data!$T$15,Data!$U$15,IF(Udfyldningsark!G56=Data!$T$16,Data!$U$16,IF(Udfyldningsark!G56=Data!$T$17,Data!$U$17,IF(Udfyldningsark!G56=Data!$T$18,Data!$U$18,IF(Udfyldningsark!G56=Data!$T$19,Data!$U$19,IF(Udfyldningsark!G56=Data!$T$20,Data!$U$20,IF(Udfyldningsark!G56=Data!$T$21,Data!$U$21,IF(Udfyldningsark!G56=Data!$T$22,Data!$U$22,IF(Udfyldningsark!G56=Data!$T$23,Data!$U$23,IF(Udfyldningsark!G56=Data!$T$24,Data!$U$24,IF(Udfyldningsark!G56=Data!$T$25,Data!$U$25,IF(Udfyldningsark!G56=Data!$T$26,Data!$U$26,IF(Udfyldningsark!G56=Data!$T$27,Data!$U$27))))))))))))))))))))))</f>
        <v/>
      </c>
      <c r="L39" s="49"/>
      <c r="M39" s="89" t="str">
        <f>IF(Udfyldningsark!G56="","",IF(Udfyldningsark!G56=Data!$T$7,Data!$V$7,IF(Udfyldningsark!G56=Data!$T$8,Data!$V$8,IF(Udfyldningsark!G56=Data!$T$9,Data!$V$9,IF(Udfyldningsark!G56=Data!$T$10,Data!$V$10,IF(Udfyldningsark!G56=Data!$T$11,Data!$V$11,IF(Udfyldningsark!G56=Data!$T$12,Data!$V$12,IF(Udfyldningsark!G56=Data!$T$13,Data!$V$13,IF(Udfyldningsark!G56=Data!$T$14,Data!$V$14,IF(Udfyldningsark!G56=Data!$T$15,Data!$V$15,IF(Udfyldningsark!G56=Data!$T$16,Data!$V$16,IF(Udfyldningsark!G56=Data!$T$17,Data!$V$17,IF(Udfyldningsark!G56=Data!$T$18,Data!$V$18,IF(Udfyldningsark!G56=Data!$T$19,Data!$V$19,IF(Udfyldningsark!G56=Data!$T$20,Data!$V$20,IF(Udfyldningsark!G56=Data!$T$21,Data!$V$21,IF(Udfyldningsark!G56=Data!$T$22,Data!$V$22,IF(Udfyldningsark!G56=Data!$T$23,Data!$V$23,IF(Udfyldningsark!G56=Data!$T$24,Data!$V$24,IF(Udfyldningsark!G56=Data!$T$25,Data!$V$25,IF(Udfyldningsark!G56=Data!$T$26,Data!$V$26,IF(Udfyldningsark!G56=Data!$T$27,Data!$V$27,))))))))))))))))))))))</f>
        <v/>
      </c>
      <c r="N39" s="20"/>
      <c r="O39" s="226" t="str">
        <f>IF(Udfyldningsark!$T56="","",
IF(O$17=Udfyldningsark!$Q56,"s",
IF(O$17=Udfyldningsark!$T56,"b",
IF(O$17&lt;Udfyldningsark!$P56,"",
IF(Udfyldningsark!$T56&lt;Udfyldningsark!$Q56-10,IF(O$17&lt;Udfyldningsark!$T56,"g",""),
IF(Udfyldningsark!$T56&lt;Udfyldningsark!$Q56,     IF(O$17&lt;Udfyldningsark!$Q56-10,"g",     IF(O$17&lt;Udfyldningsark!$T56,"gu",        "")),
IF(O$17&lt;Udfyldningsark!$Q56, IF(O$17&lt;Udfyldningsark!$Q56-10,"g","gu"),
IF(O$17&lt;Udfyldningsark!$T56,"r",""
))))))))</f>
        <v/>
      </c>
      <c r="P39" s="226" t="str">
        <f>IF(Udfyldningsark!$T56="","",
IF(P$17=Udfyldningsark!$Q56,"s",
IF(P$17=Udfyldningsark!$T56,"b",
IF(P$17&lt;Udfyldningsark!$P56,"",
IF(Udfyldningsark!$T56&lt;Udfyldningsark!$Q56-10,IF(P$17&lt;Udfyldningsark!$T56,"g",""),
IF(Udfyldningsark!$T56&lt;Udfyldningsark!$Q56,     IF(P$17&lt;Udfyldningsark!$Q56-10,"g",     IF(P$17&lt;Udfyldningsark!$T56,"gu",        "")),
IF(P$17&lt;Udfyldningsark!$Q56, IF(P$17&lt;Udfyldningsark!$Q56-10,"g","gu"),
IF(P$17&lt;Udfyldningsark!$T56,"r",""
))))))))</f>
        <v/>
      </c>
      <c r="Q39" s="226" t="str">
        <f>IF(Udfyldningsark!$T56="","",
IF(Q$17=Udfyldningsark!$Q56,"s",
IF(Q$17=Udfyldningsark!$T56,"b",
IF(Q$17&lt;Udfyldningsark!$P56,"",
IF(Udfyldningsark!$T56&lt;Udfyldningsark!$Q56-10,IF(Q$17&lt;Udfyldningsark!$T56,"g",""),
IF(Udfyldningsark!$T56&lt;Udfyldningsark!$Q56,     IF(Q$17&lt;Udfyldningsark!$Q56-10,"g",     IF(Q$17&lt;Udfyldningsark!$T56,"gu",        "")),
IF(Q$17&lt;Udfyldningsark!$Q56, IF(Q$17&lt;Udfyldningsark!$Q56-10,"g","gu"),
IF(Q$17&lt;Udfyldningsark!$T56,"r",""
))))))))</f>
        <v/>
      </c>
      <c r="R39" s="226" t="str">
        <f>IF(Udfyldningsark!$T56="","",
IF(R$17=Udfyldningsark!$Q56,"s",
IF(R$17=Udfyldningsark!$T56,"b",
IF(R$17&lt;Udfyldningsark!$P56,"",
IF(Udfyldningsark!$T56&lt;Udfyldningsark!$Q56-10,IF(R$17&lt;Udfyldningsark!$T56,"g",""),
IF(Udfyldningsark!$T56&lt;Udfyldningsark!$Q56,     IF(R$17&lt;Udfyldningsark!$Q56-10,"g",     IF(R$17&lt;Udfyldningsark!$T56,"gu",        "")),
IF(R$17&lt;Udfyldningsark!$Q56, IF(R$17&lt;Udfyldningsark!$Q56-10,"g","gu"),
IF(R$17&lt;Udfyldningsark!$T56,"r",""
))))))))</f>
        <v/>
      </c>
      <c r="S39" s="226" t="str">
        <f>IF(Udfyldningsark!$T56="","",
IF(S$17=Udfyldningsark!$Q56,"s",
IF(S$17=Udfyldningsark!$T56,"b",
IF(S$17&lt;Udfyldningsark!$P56,"",
IF(Udfyldningsark!$T56&lt;Udfyldningsark!$Q56-10,IF(S$17&lt;Udfyldningsark!$T56,"g",""),
IF(Udfyldningsark!$T56&lt;Udfyldningsark!$Q56,     IF(S$17&lt;Udfyldningsark!$Q56-10,"g",     IF(S$17&lt;Udfyldningsark!$T56,"gu",        "")),
IF(S$17&lt;Udfyldningsark!$Q56, IF(S$17&lt;Udfyldningsark!$Q56-10,"g","gu"),
IF(S$17&lt;Udfyldningsark!$T56,"r",""
))))))))</f>
        <v/>
      </c>
      <c r="T39" s="226" t="str">
        <f>IF(Udfyldningsark!$T56="","",
IF(T$17=Udfyldningsark!$Q56,"s",
IF(T$17=Udfyldningsark!$T56,"b",
IF(T$17&lt;Udfyldningsark!$P56,"",
IF(Udfyldningsark!$T56&lt;Udfyldningsark!$Q56-10,IF(T$17&lt;Udfyldningsark!$T56,"g",""),
IF(Udfyldningsark!$T56&lt;Udfyldningsark!$Q56,     IF(T$17&lt;Udfyldningsark!$Q56-10,"g",     IF(T$17&lt;Udfyldningsark!$T56,"gu",        "")),
IF(T$17&lt;Udfyldningsark!$Q56, IF(T$17&lt;Udfyldningsark!$Q56-10,"g","gu"),
IF(T$17&lt;Udfyldningsark!$T56,"r",""
))))))))</f>
        <v/>
      </c>
      <c r="U39" s="226" t="str">
        <f>IF(Udfyldningsark!$T56="","",
IF(U$17=Udfyldningsark!$Q56,"s",
IF(U$17=Udfyldningsark!$T56,"b",
IF(U$17&lt;Udfyldningsark!$P56,"",
IF(Udfyldningsark!$T56&lt;Udfyldningsark!$Q56-10,IF(U$17&lt;Udfyldningsark!$T56,"g",""),
IF(Udfyldningsark!$T56&lt;Udfyldningsark!$Q56,     IF(U$17&lt;Udfyldningsark!$Q56-10,"g",     IF(U$17&lt;Udfyldningsark!$T56,"gu",        "")),
IF(U$17&lt;Udfyldningsark!$Q56, IF(U$17&lt;Udfyldningsark!$Q56-10,"g","gu"),
IF(U$17&lt;Udfyldningsark!$T56,"r",""
))))))))</f>
        <v/>
      </c>
      <c r="V39" s="226" t="str">
        <f>IF(Udfyldningsark!$T56="","",
IF(V$17=Udfyldningsark!$Q56,"s",
IF(V$17=Udfyldningsark!$T56,"b",
IF(V$17&lt;Udfyldningsark!$P56,"",
IF(Udfyldningsark!$T56&lt;Udfyldningsark!$Q56-10,IF(V$17&lt;Udfyldningsark!$T56,"g",""),
IF(Udfyldningsark!$T56&lt;Udfyldningsark!$Q56,     IF(V$17&lt;Udfyldningsark!$Q56-10,"g",     IF(V$17&lt;Udfyldningsark!$T56,"gu",        "")),
IF(V$17&lt;Udfyldningsark!$Q56, IF(V$17&lt;Udfyldningsark!$Q56-10,"g","gu"),
IF(V$17&lt;Udfyldningsark!$T56,"r",""
))))))))</f>
        <v/>
      </c>
      <c r="W39" s="226" t="str">
        <f>IF(Udfyldningsark!$T56="","",
IF(W$17=Udfyldningsark!$Q56,"s",
IF(W$17=Udfyldningsark!$T56,"b",
IF(W$17&lt;Udfyldningsark!$P56,"",
IF(Udfyldningsark!$T56&lt;Udfyldningsark!$Q56-10,IF(W$17&lt;Udfyldningsark!$T56,"g",""),
IF(Udfyldningsark!$T56&lt;Udfyldningsark!$Q56,     IF(W$17&lt;Udfyldningsark!$Q56-10,"g",     IF(W$17&lt;Udfyldningsark!$T56,"gu",        "")),
IF(W$17&lt;Udfyldningsark!$Q56, IF(W$17&lt;Udfyldningsark!$Q56-10,"g","gu"),
IF(W$17&lt;Udfyldningsark!$T56,"r",""
))))))))</f>
        <v/>
      </c>
      <c r="X39" s="226" t="str">
        <f>IF(Udfyldningsark!$T56="","",
IF(X$17=Udfyldningsark!$Q56,"s",
IF(X$17=Udfyldningsark!$T56,"b",
IF(X$17&lt;Udfyldningsark!$P56,"",
IF(Udfyldningsark!$T56&lt;Udfyldningsark!$Q56-10,IF(X$17&lt;Udfyldningsark!$T56,"g",""),
IF(Udfyldningsark!$T56&lt;Udfyldningsark!$Q56,     IF(X$17&lt;Udfyldningsark!$Q56-10,"g",     IF(X$17&lt;Udfyldningsark!$T56,"gu",        "")),
IF(X$17&lt;Udfyldningsark!$Q56, IF(X$17&lt;Udfyldningsark!$Q56-10,"g","gu"),
IF(X$17&lt;Udfyldningsark!$T56,"r",""
))))))))</f>
        <v/>
      </c>
      <c r="Y39" s="226" t="str">
        <f>IF(Udfyldningsark!$T56="","",
IF(Y$17=Udfyldningsark!$Q56,"s",
IF(Y$17=Udfyldningsark!$T56,"b",
IF(Y$17&lt;Udfyldningsark!$P56,"",
IF(Udfyldningsark!$T56&lt;Udfyldningsark!$Q56-10,IF(Y$17&lt;Udfyldningsark!$T56,"g",""),
IF(Udfyldningsark!$T56&lt;Udfyldningsark!$Q56,     IF(Y$17&lt;Udfyldningsark!$Q56-10,"g",     IF(Y$17&lt;Udfyldningsark!$T56,"gu",        "")),
IF(Y$17&lt;Udfyldningsark!$Q56, IF(Y$17&lt;Udfyldningsark!$Q56-10,"g","gu"),
IF(Y$17&lt;Udfyldningsark!$T56,"r",""
))))))))</f>
        <v/>
      </c>
      <c r="Z39" s="226" t="str">
        <f>IF(Udfyldningsark!$T56="","",
IF(Z$17=Udfyldningsark!$Q56,"s",
IF(Z$17=Udfyldningsark!$T56,"b",
IF(Z$17&lt;Udfyldningsark!$P56,"",
IF(Udfyldningsark!$T56&lt;Udfyldningsark!$Q56-10,IF(Z$17&lt;Udfyldningsark!$T56,"g",""),
IF(Udfyldningsark!$T56&lt;Udfyldningsark!$Q56,     IF(Z$17&lt;Udfyldningsark!$Q56-10,"g",     IF(Z$17&lt;Udfyldningsark!$T56,"gu",        "")),
IF(Z$17&lt;Udfyldningsark!$Q56, IF(Z$17&lt;Udfyldningsark!$Q56-10,"g","gu"),
IF(Z$17&lt;Udfyldningsark!$T56,"r",""
))))))))</f>
        <v/>
      </c>
      <c r="AA39" s="226" t="str">
        <f>IF(Udfyldningsark!$T56="","",
IF(AA$17=Udfyldningsark!$Q56,"s",
IF(AA$17=Udfyldningsark!$T56,"b",
IF(AA$17&lt;Udfyldningsark!$P56,"",
IF(Udfyldningsark!$T56&lt;Udfyldningsark!$Q56-10,IF(AA$17&lt;Udfyldningsark!$T56,"g",""),
IF(Udfyldningsark!$T56&lt;Udfyldningsark!$Q56,     IF(AA$17&lt;Udfyldningsark!$Q56-10,"g",     IF(AA$17&lt;Udfyldningsark!$T56,"gu",        "")),
IF(AA$17&lt;Udfyldningsark!$Q56, IF(AA$17&lt;Udfyldningsark!$Q56-10,"g","gu"),
IF(AA$17&lt;Udfyldningsark!$T56,"r",""
))))))))</f>
        <v/>
      </c>
      <c r="AB39" s="226" t="str">
        <f>IF(Udfyldningsark!$T56="","",
IF(AB$17=Udfyldningsark!$Q56,"s",
IF(AB$17=Udfyldningsark!$T56,"b",
IF(AB$17&lt;Udfyldningsark!$P56,"",
IF(Udfyldningsark!$T56&lt;Udfyldningsark!$Q56-10,IF(AB$17&lt;Udfyldningsark!$T56,"g",""),
IF(Udfyldningsark!$T56&lt;Udfyldningsark!$Q56,     IF(AB$17&lt;Udfyldningsark!$Q56-10,"g",     IF(AB$17&lt;Udfyldningsark!$T56,"gu",        "")),
IF(AB$17&lt;Udfyldningsark!$Q56, IF(AB$17&lt;Udfyldningsark!$Q56-10,"g","gu"),
IF(AB$17&lt;Udfyldningsark!$T56,"r",""
))))))))</f>
        <v/>
      </c>
      <c r="AC39" s="226" t="str">
        <f>IF(Udfyldningsark!$T56="","",
IF(AC$17=Udfyldningsark!$Q56,"s",
IF(AC$17=Udfyldningsark!$T56,"b",
IF(AC$17&lt;Udfyldningsark!$P56,"",
IF(Udfyldningsark!$T56&lt;Udfyldningsark!$Q56-10,IF(AC$17&lt;Udfyldningsark!$T56,"g",""),
IF(Udfyldningsark!$T56&lt;Udfyldningsark!$Q56,     IF(AC$17&lt;Udfyldningsark!$Q56-10,"g",     IF(AC$17&lt;Udfyldningsark!$T56,"gu",        "")),
IF(AC$17&lt;Udfyldningsark!$Q56, IF(AC$17&lt;Udfyldningsark!$Q56-10,"g","gu"),
IF(AC$17&lt;Udfyldningsark!$T56,"r",""
))))))))</f>
        <v/>
      </c>
      <c r="AD39" s="226" t="str">
        <f>IF(Udfyldningsark!$T56="","",
IF(AD$17=Udfyldningsark!$Q56,"s",
IF(AD$17=Udfyldningsark!$T56,"b",
IF(AD$17&lt;Udfyldningsark!$P56,"",
IF(Udfyldningsark!$T56&lt;Udfyldningsark!$Q56-10,IF(AD$17&lt;Udfyldningsark!$T56,"g",""),
IF(Udfyldningsark!$T56&lt;Udfyldningsark!$Q56,     IF(AD$17&lt;Udfyldningsark!$Q56-10,"g",     IF(AD$17&lt;Udfyldningsark!$T56,"gu",        "")),
IF(AD$17&lt;Udfyldningsark!$Q56, IF(AD$17&lt;Udfyldningsark!$Q56-10,"g","gu"),
IF(AD$17&lt;Udfyldningsark!$T56,"r",""
))))))))</f>
        <v/>
      </c>
      <c r="AE39" s="226" t="str">
        <f>IF(Udfyldningsark!$T56="","",
IF(AE$17=Udfyldningsark!$Q56,"s",
IF(AE$17=Udfyldningsark!$T56,"b",
IF(AE$17&lt;Udfyldningsark!$P56,"",
IF(Udfyldningsark!$T56&lt;Udfyldningsark!$Q56-10,IF(AE$17&lt;Udfyldningsark!$T56,"g",""),
IF(Udfyldningsark!$T56&lt;Udfyldningsark!$Q56,     IF(AE$17&lt;Udfyldningsark!$Q56-10,"g",     IF(AE$17&lt;Udfyldningsark!$T56,"gu",        "")),
IF(AE$17&lt;Udfyldningsark!$Q56, IF(AE$17&lt;Udfyldningsark!$Q56-10,"g","gu"),
IF(AE$17&lt;Udfyldningsark!$T56,"r",""
))))))))</f>
        <v/>
      </c>
      <c r="AF39" s="226" t="str">
        <f>IF(Udfyldningsark!$T56="","",
IF(AF$17=Udfyldningsark!$Q56,"s",
IF(AF$17=Udfyldningsark!$T56,"b",
IF(AF$17&lt;Udfyldningsark!$P56,"",
IF(Udfyldningsark!$T56&lt;Udfyldningsark!$Q56-10,IF(AF$17&lt;Udfyldningsark!$T56,"g",""),
IF(Udfyldningsark!$T56&lt;Udfyldningsark!$Q56,     IF(AF$17&lt;Udfyldningsark!$Q56-10,"g",     IF(AF$17&lt;Udfyldningsark!$T56,"gu",        "")),
IF(AF$17&lt;Udfyldningsark!$Q56, IF(AF$17&lt;Udfyldningsark!$Q56-10,"g","gu"),
IF(AF$17&lt;Udfyldningsark!$T56,"r",""
))))))))</f>
        <v/>
      </c>
      <c r="AG39" s="226" t="str">
        <f>IF(Udfyldningsark!$T56="","",
IF(AG$17=Udfyldningsark!$Q56,"s",
IF(AG$17=Udfyldningsark!$T56,"b",
IF(AG$17&lt;Udfyldningsark!$P56,"",
IF(Udfyldningsark!$T56&lt;Udfyldningsark!$Q56-10,IF(AG$17&lt;Udfyldningsark!$T56,"g",""),
IF(Udfyldningsark!$T56&lt;Udfyldningsark!$Q56,     IF(AG$17&lt;Udfyldningsark!$Q56-10,"g",     IF(AG$17&lt;Udfyldningsark!$T56,"gu",        "")),
IF(AG$17&lt;Udfyldningsark!$Q56, IF(AG$17&lt;Udfyldningsark!$Q56-10,"g","gu"),
IF(AG$17&lt;Udfyldningsark!$T56,"r",""
))))))))</f>
        <v/>
      </c>
      <c r="AH39" s="226" t="str">
        <f>IF(Udfyldningsark!$T56="","",
IF(AH$17=Udfyldningsark!$Q56,"s",
IF(AH$17=Udfyldningsark!$T56,"b",
IF(AH$17&lt;Udfyldningsark!$P56,"",
IF(Udfyldningsark!$T56&lt;Udfyldningsark!$Q56-10,IF(AH$17&lt;Udfyldningsark!$T56,"g",""),
IF(Udfyldningsark!$T56&lt;Udfyldningsark!$Q56,     IF(AH$17&lt;Udfyldningsark!$Q56-10,"g",     IF(AH$17&lt;Udfyldningsark!$T56,"gu",        "")),
IF(AH$17&lt;Udfyldningsark!$Q56, IF(AH$17&lt;Udfyldningsark!$Q56-10,"g","gu"),
IF(AH$17&lt;Udfyldningsark!$T56,"r",""
))))))))</f>
        <v/>
      </c>
      <c r="AI39" s="226" t="str">
        <f>IF(Udfyldningsark!$T56="","",
IF(AI$17=Udfyldningsark!$Q56,"s",
IF(AI$17=Udfyldningsark!$T56,"b",
IF(AI$17&lt;Udfyldningsark!$P56,"",
IF(Udfyldningsark!$T56&lt;Udfyldningsark!$Q56-10,IF(AI$17&lt;Udfyldningsark!$T56,"g",""),
IF(Udfyldningsark!$T56&lt;Udfyldningsark!$Q56,     IF(AI$17&lt;Udfyldningsark!$Q56-10,"g",     IF(AI$17&lt;Udfyldningsark!$T56,"gu",        "")),
IF(AI$17&lt;Udfyldningsark!$Q56, IF(AI$17&lt;Udfyldningsark!$Q56-10,"g","gu"),
IF(AI$17&lt;Udfyldningsark!$T56,"r",""
))))))))</f>
        <v/>
      </c>
      <c r="AJ39" s="226" t="str">
        <f>IF(Udfyldningsark!$T56="","",
IF(AJ$17=Udfyldningsark!$Q56,"s",
IF(AJ$17=Udfyldningsark!$T56,"b",
IF(AJ$17&lt;Udfyldningsark!$P56,"",
IF(Udfyldningsark!$T56&lt;Udfyldningsark!$Q56-10,IF(AJ$17&lt;Udfyldningsark!$T56,"g",""),
IF(Udfyldningsark!$T56&lt;Udfyldningsark!$Q56,     IF(AJ$17&lt;Udfyldningsark!$Q56-10,"g",     IF(AJ$17&lt;Udfyldningsark!$T56,"gu",        "")),
IF(AJ$17&lt;Udfyldningsark!$Q56, IF(AJ$17&lt;Udfyldningsark!$Q56-10,"g","gu"),
IF(AJ$17&lt;Udfyldningsark!$T56,"r",""
))))))))</f>
        <v/>
      </c>
      <c r="AK39" s="226" t="str">
        <f>IF(Udfyldningsark!$T56="","",
IF(AK$17=Udfyldningsark!$Q56,"s",
IF(AK$17=Udfyldningsark!$T56,"b",
IF(AK$17&lt;Udfyldningsark!$P56,"",
IF(Udfyldningsark!$T56&lt;Udfyldningsark!$Q56-10,IF(AK$17&lt;Udfyldningsark!$T56,"g",""),
IF(Udfyldningsark!$T56&lt;Udfyldningsark!$Q56,     IF(AK$17&lt;Udfyldningsark!$Q56-10,"g",     IF(AK$17&lt;Udfyldningsark!$T56,"gu",        "")),
IF(AK$17&lt;Udfyldningsark!$Q56, IF(AK$17&lt;Udfyldningsark!$Q56-10,"g","gu"),
IF(AK$17&lt;Udfyldningsark!$T56,"r",""
))))))))</f>
        <v/>
      </c>
      <c r="AL39" s="226" t="str">
        <f>IF(Udfyldningsark!$T56="","",
IF(AL$17=Udfyldningsark!$Q56,"s",
IF(AL$17=Udfyldningsark!$T56,"b",
IF(AL$17&lt;Udfyldningsark!$P56,"",
IF(Udfyldningsark!$T56&lt;Udfyldningsark!$Q56-10,IF(AL$17&lt;Udfyldningsark!$T56,"g",""),
IF(Udfyldningsark!$T56&lt;Udfyldningsark!$Q56,     IF(AL$17&lt;Udfyldningsark!$Q56-10,"g",     IF(AL$17&lt;Udfyldningsark!$T56,"gu",        "")),
IF(AL$17&lt;Udfyldningsark!$Q56, IF(AL$17&lt;Udfyldningsark!$Q56-10,"g","gu"),
IF(AL$17&lt;Udfyldningsark!$T56,"r",""
))))))))</f>
        <v/>
      </c>
      <c r="AM39" s="226" t="str">
        <f>IF(Udfyldningsark!$T56="","",
IF(AM$17=Udfyldningsark!$Q56,"s",
IF(AM$17=Udfyldningsark!$T56,"b",
IF(AM$17&lt;Udfyldningsark!$P56,"",
IF(Udfyldningsark!$T56&lt;Udfyldningsark!$Q56-10,IF(AM$17&lt;Udfyldningsark!$T56,"g",""),
IF(Udfyldningsark!$T56&lt;Udfyldningsark!$Q56,     IF(AM$17&lt;Udfyldningsark!$Q56-10,"g",     IF(AM$17&lt;Udfyldningsark!$T56,"gu",        "")),
IF(AM$17&lt;Udfyldningsark!$Q56, IF(AM$17&lt;Udfyldningsark!$Q56-10,"g","gu"),
IF(AM$17&lt;Udfyldningsark!$T56,"r",""
))))))))</f>
        <v/>
      </c>
      <c r="AN39" s="226" t="str">
        <f>IF(Udfyldningsark!$T56="","",
IF(AN$17=Udfyldningsark!$Q56,"s",
IF(AN$17=Udfyldningsark!$T56,"b",
IF(AN$17&lt;Udfyldningsark!$P56,"",
IF(Udfyldningsark!$T56&lt;Udfyldningsark!$Q56-10,IF(AN$17&lt;Udfyldningsark!$T56,"g",""),
IF(Udfyldningsark!$T56&lt;Udfyldningsark!$Q56,     IF(AN$17&lt;Udfyldningsark!$Q56-10,"g",     IF(AN$17&lt;Udfyldningsark!$T56,"gu",        "")),
IF(AN$17&lt;Udfyldningsark!$Q56, IF(AN$17&lt;Udfyldningsark!$Q56-10,"g","gu"),
IF(AN$17&lt;Udfyldningsark!$T56,"r",""
))))))))</f>
        <v/>
      </c>
      <c r="AO39" s="226" t="str">
        <f>IF(Udfyldningsark!$T56="","",
IF(AO$17=Udfyldningsark!$Q56,"s",
IF(AO$17=Udfyldningsark!$T56,"b",
IF(AO$17&lt;Udfyldningsark!$P56,"",
IF(Udfyldningsark!$T56&lt;Udfyldningsark!$Q56-10,IF(AO$17&lt;Udfyldningsark!$T56,"g",""),
IF(Udfyldningsark!$T56&lt;Udfyldningsark!$Q56,     IF(AO$17&lt;Udfyldningsark!$Q56-10,"g",     IF(AO$17&lt;Udfyldningsark!$T56,"gu",        "")),
IF(AO$17&lt;Udfyldningsark!$Q56, IF(AO$17&lt;Udfyldningsark!$Q56-10,"g","gu"),
IF(AO$17&lt;Udfyldningsark!$T56,"r",""
))))))))</f>
        <v/>
      </c>
      <c r="AP39" s="226" t="str">
        <f>IF(Udfyldningsark!$T56="","",
IF(AP$17=Udfyldningsark!$Q56,"s",
IF(AP$17=Udfyldningsark!$T56,"b",
IF(AP$17&lt;Udfyldningsark!$P56,"",
IF(Udfyldningsark!$T56&lt;Udfyldningsark!$Q56-10,IF(AP$17&lt;Udfyldningsark!$T56,"g",""),
IF(Udfyldningsark!$T56&lt;Udfyldningsark!$Q56,     IF(AP$17&lt;Udfyldningsark!$Q56-10,"g",     IF(AP$17&lt;Udfyldningsark!$T56,"gu",        "")),
IF(AP$17&lt;Udfyldningsark!$Q56, IF(AP$17&lt;Udfyldningsark!$Q56-10,"g","gu"),
IF(AP$17&lt;Udfyldningsark!$T56,"r",""
))))))))</f>
        <v/>
      </c>
      <c r="AQ39" s="226" t="str">
        <f>IF(Udfyldningsark!$T56="","",
IF(AQ$17=Udfyldningsark!$Q56,"s",
IF(AQ$17=Udfyldningsark!$T56,"b",
IF(AQ$17&lt;Udfyldningsark!$P56,"",
IF(Udfyldningsark!$T56&lt;Udfyldningsark!$Q56-10,IF(AQ$17&lt;Udfyldningsark!$T56,"g",""),
IF(Udfyldningsark!$T56&lt;Udfyldningsark!$Q56,     IF(AQ$17&lt;Udfyldningsark!$Q56-10,"g",     IF(AQ$17&lt;Udfyldningsark!$T56,"gu",        "")),
IF(AQ$17&lt;Udfyldningsark!$Q56, IF(AQ$17&lt;Udfyldningsark!$Q56-10,"g","gu"),
IF(AQ$17&lt;Udfyldningsark!$T56,"r",""
))))))))</f>
        <v/>
      </c>
      <c r="AR39" s="226" t="str">
        <f>IF(Udfyldningsark!$T56="","",
IF(AR$17=Udfyldningsark!$Q56,"s",
IF(AR$17=Udfyldningsark!$T56,"b",
IF(AR$17&lt;Udfyldningsark!$P56,"",
IF(Udfyldningsark!$T56&lt;Udfyldningsark!$Q56-10,IF(AR$17&lt;Udfyldningsark!$T56,"g",""),
IF(Udfyldningsark!$T56&lt;Udfyldningsark!$Q56,     IF(AR$17&lt;Udfyldningsark!$Q56-10,"g",     IF(AR$17&lt;Udfyldningsark!$T56,"gu",        "")),
IF(AR$17&lt;Udfyldningsark!$Q56, IF(AR$17&lt;Udfyldningsark!$Q56-10,"g","gu"),
IF(AR$17&lt;Udfyldningsark!$T56,"r",""
))))))))</f>
        <v/>
      </c>
      <c r="AS39" s="226" t="str">
        <f>IF(Udfyldningsark!$T56="","",
IF(AS$17=Udfyldningsark!$Q56,"s",
IF(AS$17=Udfyldningsark!$T56,"b",
IF(AS$17&lt;Udfyldningsark!$P56,"",
IF(Udfyldningsark!$T56&lt;Udfyldningsark!$Q56-10,IF(AS$17&lt;Udfyldningsark!$T56,"g",""),
IF(Udfyldningsark!$T56&lt;Udfyldningsark!$Q56,     IF(AS$17&lt;Udfyldningsark!$Q56-10,"g",     IF(AS$17&lt;Udfyldningsark!$T56,"gu",        "")),
IF(AS$17&lt;Udfyldningsark!$Q56, IF(AS$17&lt;Udfyldningsark!$Q56-10,"g","gu"),
IF(AS$17&lt;Udfyldningsark!$T56,"r",""
))))))))</f>
        <v/>
      </c>
      <c r="AT39" s="226" t="str">
        <f>IF(Udfyldningsark!$T56="","",
IF(AT$17=Udfyldningsark!$Q56,"s",
IF(AT$17=Udfyldningsark!$T56,"b",
IF(AT$17&lt;Udfyldningsark!$P56,"",
IF(Udfyldningsark!$T56&lt;Udfyldningsark!$Q56-10,IF(AT$17&lt;Udfyldningsark!$T56,"g",""),
IF(Udfyldningsark!$T56&lt;Udfyldningsark!$Q56,     IF(AT$17&lt;Udfyldningsark!$Q56-10,"g",     IF(AT$17&lt;Udfyldningsark!$T56,"gu",        "")),
IF(AT$17&lt;Udfyldningsark!$Q56, IF(AT$17&lt;Udfyldningsark!$Q56-10,"g","gu"),
IF(AT$17&lt;Udfyldningsark!$T56,"r",""
))))))))</f>
        <v/>
      </c>
      <c r="AU39" s="226" t="str">
        <f>IF(Udfyldningsark!$T56="","",
IF(AU$17=Udfyldningsark!$Q56,"s",
IF(AU$17=Udfyldningsark!$T56,"b",
IF(AU$17&lt;Udfyldningsark!$P56,"",
IF(Udfyldningsark!$T56&lt;Udfyldningsark!$Q56-10,IF(AU$17&lt;Udfyldningsark!$T56,"g",""),
IF(Udfyldningsark!$T56&lt;Udfyldningsark!$Q56,     IF(AU$17&lt;Udfyldningsark!$Q56-10,"g",     IF(AU$17&lt;Udfyldningsark!$T56,"gu",        "")),
IF(AU$17&lt;Udfyldningsark!$Q56, IF(AU$17&lt;Udfyldningsark!$Q56-10,"g","gu"),
IF(AU$17&lt;Udfyldningsark!$T56,"r",""
))))))))</f>
        <v/>
      </c>
      <c r="AV39" s="226" t="str">
        <f>IF(Udfyldningsark!$T56="","",
IF(AV$17=Udfyldningsark!$Q56,"s",
IF(AV$17=Udfyldningsark!$T56,"b",
IF(AV$17&lt;Udfyldningsark!$P56,"",
IF(Udfyldningsark!$T56&lt;Udfyldningsark!$Q56-10,IF(AV$17&lt;Udfyldningsark!$T56,"g",""),
IF(Udfyldningsark!$T56&lt;Udfyldningsark!$Q56,     IF(AV$17&lt;Udfyldningsark!$Q56-10,"g",     IF(AV$17&lt;Udfyldningsark!$T56,"gu",        "")),
IF(AV$17&lt;Udfyldningsark!$Q56, IF(AV$17&lt;Udfyldningsark!$Q56-10,"g","gu"),
IF(AV$17&lt;Udfyldningsark!$T56,"r",""
))))))))</f>
        <v/>
      </c>
      <c r="AW39" s="226" t="str">
        <f>IF(Udfyldningsark!$T56="","",
IF(AW$17=Udfyldningsark!$Q56,"s",
IF(AW$17=Udfyldningsark!$T56,"b",
IF(AW$17&lt;Udfyldningsark!$P56,"",
IF(Udfyldningsark!$T56&lt;Udfyldningsark!$Q56-10,IF(AW$17&lt;Udfyldningsark!$T56,"g",""),
IF(Udfyldningsark!$T56&lt;Udfyldningsark!$Q56,     IF(AW$17&lt;Udfyldningsark!$Q56-10,"g",     IF(AW$17&lt;Udfyldningsark!$T56,"gu",        "")),
IF(AW$17&lt;Udfyldningsark!$Q56, IF(AW$17&lt;Udfyldningsark!$Q56-10,"g","gu"),
IF(AW$17&lt;Udfyldningsark!$T56,"r",""
))))))))</f>
        <v/>
      </c>
      <c r="AX39" s="226" t="str">
        <f>IF(Udfyldningsark!$T56="","",
IF(AX$17=Udfyldningsark!$Q56,"s",
IF(AX$17=Udfyldningsark!$T56,"b",
IF(AX$17&lt;Udfyldningsark!$P56,"",
IF(Udfyldningsark!$T56&lt;Udfyldningsark!$Q56-10,IF(AX$17&lt;Udfyldningsark!$T56,"g",""),
IF(Udfyldningsark!$T56&lt;Udfyldningsark!$Q56,     IF(AX$17&lt;Udfyldningsark!$Q56-10,"g",     IF(AX$17&lt;Udfyldningsark!$T56,"gu",        "")),
IF(AX$17&lt;Udfyldningsark!$Q56, IF(AX$17&lt;Udfyldningsark!$Q56-10,"g","gu"),
IF(AX$17&lt;Udfyldningsark!$T56,"r",""
))))))))</f>
        <v/>
      </c>
      <c r="AY39" s="226" t="str">
        <f>IF(Udfyldningsark!$T56="","",
IF(AY$17=Udfyldningsark!$Q56,"s",
IF(AY$17=Udfyldningsark!$T56,"b",
IF(AY$17&lt;Udfyldningsark!$P56,"",
IF(Udfyldningsark!$T56&lt;Udfyldningsark!$Q56-10,IF(AY$17&lt;Udfyldningsark!$T56,"g",""),
IF(Udfyldningsark!$T56&lt;Udfyldningsark!$Q56,     IF(AY$17&lt;Udfyldningsark!$Q56-10,"g",     IF(AY$17&lt;Udfyldningsark!$T56,"gu",        "")),
IF(AY$17&lt;Udfyldningsark!$Q56, IF(AY$17&lt;Udfyldningsark!$Q56-10,"g","gu"),
IF(AY$17&lt;Udfyldningsark!$T56,"r",""
))))))))</f>
        <v/>
      </c>
      <c r="AZ39" s="226" t="str">
        <f>IF(Udfyldningsark!$T56="","",
IF(AZ$17=Udfyldningsark!$Q56,"s",
IF(AZ$17=Udfyldningsark!$T56,"b",
IF(AZ$17&lt;Udfyldningsark!$P56,"",
IF(Udfyldningsark!$T56&lt;Udfyldningsark!$Q56-10,IF(AZ$17&lt;Udfyldningsark!$T56,"g",""),
IF(Udfyldningsark!$T56&lt;Udfyldningsark!$Q56,     IF(AZ$17&lt;Udfyldningsark!$Q56-10,"g",     IF(AZ$17&lt;Udfyldningsark!$T56,"gu",        "")),
IF(AZ$17&lt;Udfyldningsark!$Q56, IF(AZ$17&lt;Udfyldningsark!$Q56-10,"g","gu"),
IF(AZ$17&lt;Udfyldningsark!$T56,"r",""
))))))))</f>
        <v/>
      </c>
      <c r="BA39" s="226" t="str">
        <f>IF(Udfyldningsark!$T56="","",
IF(BA$17=Udfyldningsark!$Q56,"s",
IF(BA$17=Udfyldningsark!$T56,"b",
IF(BA$17&lt;Udfyldningsark!$P56,"",
IF(Udfyldningsark!$T56&lt;Udfyldningsark!$Q56-10,IF(BA$17&lt;Udfyldningsark!$T56,"g",""),
IF(Udfyldningsark!$T56&lt;Udfyldningsark!$Q56,     IF(BA$17&lt;Udfyldningsark!$Q56-10,"g",     IF(BA$17&lt;Udfyldningsark!$T56,"gu",        "")),
IF(BA$17&lt;Udfyldningsark!$Q56, IF(BA$17&lt;Udfyldningsark!$Q56-10,"g","gu"),
IF(BA$17&lt;Udfyldningsark!$T56,"r",""
))))))))</f>
        <v/>
      </c>
      <c r="BB39" s="226" t="str">
        <f>IF(Udfyldningsark!$T56="","",
IF(BB$17=Udfyldningsark!$Q56,"s",
IF(BB$17=Udfyldningsark!$T56,"b",
IF(BB$17&lt;Udfyldningsark!$P56,"",
IF(Udfyldningsark!$T56&lt;Udfyldningsark!$Q56-10,IF(BB$17&lt;Udfyldningsark!$T56,"g",""),
IF(Udfyldningsark!$T56&lt;Udfyldningsark!$Q56,     IF(BB$17&lt;Udfyldningsark!$Q56-10,"g",     IF(BB$17&lt;Udfyldningsark!$T56,"gu",        "")),
IF(BB$17&lt;Udfyldningsark!$Q56, IF(BB$17&lt;Udfyldningsark!$Q56-10,"g","gu"),
IF(BB$17&lt;Udfyldningsark!$T56,"r",""
))))))))</f>
        <v/>
      </c>
      <c r="BC39" s="226" t="str">
        <f>IF(Udfyldningsark!$T56="","",
IF(BC$17=Udfyldningsark!$Q56,"s",
IF(BC$17=Udfyldningsark!$T56,"b",
IF(BC$17&lt;Udfyldningsark!$P56,"",
IF(Udfyldningsark!$T56&lt;Udfyldningsark!$Q56-10,IF(BC$17&lt;Udfyldningsark!$T56,"g",""),
IF(Udfyldningsark!$T56&lt;Udfyldningsark!$Q56,     IF(BC$17&lt;Udfyldningsark!$Q56-10,"g",     IF(BC$17&lt;Udfyldningsark!$T56,"gu",        "")),
IF(BC$17&lt;Udfyldningsark!$Q56, IF(BC$17&lt;Udfyldningsark!$Q56-10,"g","gu"),
IF(BC$17&lt;Udfyldningsark!$T56,"r",""
))))))))</f>
        <v/>
      </c>
      <c r="BD39" s="226" t="str">
        <f>IF(Udfyldningsark!$T56="","",
IF(BD$17=Udfyldningsark!$Q56,"s",
IF(BD$17=Udfyldningsark!$T56,"b",
IF(BD$17&lt;Udfyldningsark!$P56,"",
IF(Udfyldningsark!$T56&lt;Udfyldningsark!$Q56-10,IF(BD$17&lt;Udfyldningsark!$T56,"g",""),
IF(Udfyldningsark!$T56&lt;Udfyldningsark!$Q56,     IF(BD$17&lt;Udfyldningsark!$Q56-10,"g",     IF(BD$17&lt;Udfyldningsark!$T56,"gu",        "")),
IF(BD$17&lt;Udfyldningsark!$Q56, IF(BD$17&lt;Udfyldningsark!$Q56-10,"g","gu"),
IF(BD$17&lt;Udfyldningsark!$T56,"r",""
))))))))</f>
        <v/>
      </c>
      <c r="BE39" s="226" t="str">
        <f>IF(Udfyldningsark!$T56="","",
IF(BE$17=Udfyldningsark!$Q56,"s",
IF(BE$17=Udfyldningsark!$T56,"b",
IF(BE$17&lt;Udfyldningsark!$P56,"",
IF(Udfyldningsark!$T56&lt;Udfyldningsark!$Q56-10,IF(BE$17&lt;Udfyldningsark!$T56,"g",""),
IF(Udfyldningsark!$T56&lt;Udfyldningsark!$Q56,     IF(BE$17&lt;Udfyldningsark!$Q56-10,"g",     IF(BE$17&lt;Udfyldningsark!$T56,"gu",        "")),
IF(BE$17&lt;Udfyldningsark!$Q56, IF(BE$17&lt;Udfyldningsark!$Q56-10,"g","gu"),
IF(BE$17&lt;Udfyldningsark!$T56,"r",""
))))))))</f>
        <v/>
      </c>
      <c r="BF39" s="226" t="str">
        <f>IF(Udfyldningsark!$T56="","",
IF(BF$17=Udfyldningsark!$Q56,"s",
IF(BF$17=Udfyldningsark!$T56,"b",
IF(BF$17&lt;Udfyldningsark!$P56,"",
IF(Udfyldningsark!$T56&lt;Udfyldningsark!$Q56-10,IF(BF$17&lt;Udfyldningsark!$T56,"g",""),
IF(Udfyldningsark!$T56&lt;Udfyldningsark!$Q56,     IF(BF$17&lt;Udfyldningsark!$Q56-10,"g",     IF(BF$17&lt;Udfyldningsark!$T56,"gu",        "")),
IF(BF$17&lt;Udfyldningsark!$Q56, IF(BF$17&lt;Udfyldningsark!$Q56-10,"g","gu"),
IF(BF$17&lt;Udfyldningsark!$T56,"r",""
))))))))</f>
        <v/>
      </c>
      <c r="BG39" s="226" t="str">
        <f>IF(Udfyldningsark!$T56="","",
IF(BG$17=Udfyldningsark!$Q56,"s",
IF(BG$17=Udfyldningsark!$T56,"b",
IF(BG$17&lt;Udfyldningsark!$P56,"",
IF(Udfyldningsark!$T56&lt;Udfyldningsark!$Q56-10,IF(BG$17&lt;Udfyldningsark!$T56,"g",""),
IF(Udfyldningsark!$T56&lt;Udfyldningsark!$Q56,     IF(BG$17&lt;Udfyldningsark!$Q56-10,"g",     IF(BG$17&lt;Udfyldningsark!$T56,"gu",        "")),
IF(BG$17&lt;Udfyldningsark!$Q56, IF(BG$17&lt;Udfyldningsark!$Q56-10,"g","gu"),
IF(BG$17&lt;Udfyldningsark!$T56,"r",""
))))))))</f>
        <v/>
      </c>
      <c r="BH39" s="226" t="str">
        <f>IF(Udfyldningsark!$T56="","",
IF(BH$17=Udfyldningsark!$Q56,"s",
IF(BH$17=Udfyldningsark!$T56,"b",
IF(BH$17&lt;Udfyldningsark!$P56,"",
IF(Udfyldningsark!$T56&lt;Udfyldningsark!$Q56-10,IF(BH$17&lt;Udfyldningsark!$T56,"g",""),
IF(Udfyldningsark!$T56&lt;Udfyldningsark!$Q56,     IF(BH$17&lt;Udfyldningsark!$Q56-10,"g",     IF(BH$17&lt;Udfyldningsark!$T56,"gu",        "")),
IF(BH$17&lt;Udfyldningsark!$Q56, IF(BH$17&lt;Udfyldningsark!$Q56-10,"g","gu"),
IF(BH$17&lt;Udfyldningsark!$T56,"r",""
))))))))</f>
        <v/>
      </c>
      <c r="BI39" s="226" t="str">
        <f>IF(Udfyldningsark!$T56="","",
IF(BI$17=Udfyldningsark!$Q56,"s",
IF(BI$17=Udfyldningsark!$T56,"b",
IF(BI$17&lt;Udfyldningsark!$P56,"",
IF(Udfyldningsark!$T56&lt;Udfyldningsark!$Q56-10,IF(BI$17&lt;Udfyldningsark!$T56,"g",""),
IF(Udfyldningsark!$T56&lt;Udfyldningsark!$Q56,     IF(BI$17&lt;Udfyldningsark!$Q56-10,"g",     IF(BI$17&lt;Udfyldningsark!$T56,"gu",        "")),
IF(BI$17&lt;Udfyldningsark!$Q56, IF(BI$17&lt;Udfyldningsark!$Q56-10,"g","gu"),
IF(BI$17&lt;Udfyldningsark!$T56,"r",""
))))))))</f>
        <v/>
      </c>
      <c r="BJ39" s="226" t="str">
        <f>IF(Udfyldningsark!$T56="","",
IF(BJ$17=Udfyldningsark!$Q56,"s",
IF(BJ$17=Udfyldningsark!$T56,"b",
IF(BJ$17&lt;Udfyldningsark!$P56,"",
IF(Udfyldningsark!$T56&lt;Udfyldningsark!$Q56-10,IF(BJ$17&lt;Udfyldningsark!$T56,"g",""),
IF(Udfyldningsark!$T56&lt;Udfyldningsark!$Q56,     IF(BJ$17&lt;Udfyldningsark!$Q56-10,"g",     IF(BJ$17&lt;Udfyldningsark!$T56,"gu",        "")),
IF(BJ$17&lt;Udfyldningsark!$Q56, IF(BJ$17&lt;Udfyldningsark!$Q56-10,"g","gu"),
IF(BJ$17&lt;Udfyldningsark!$T56,"r",""
))))))))</f>
        <v/>
      </c>
      <c r="BK39" s="226" t="str">
        <f>IF(Udfyldningsark!$T56="","",
IF(BK$17=Udfyldningsark!$Q56,"s",
IF(BK$17=Udfyldningsark!$T56,"b",
IF(BK$17&lt;Udfyldningsark!$P56,"",
IF(Udfyldningsark!$T56&lt;Udfyldningsark!$Q56-10,IF(BK$17&lt;Udfyldningsark!$T56,"g",""),
IF(Udfyldningsark!$T56&lt;Udfyldningsark!$Q56,     IF(BK$17&lt;Udfyldningsark!$Q56-10,"g",     IF(BK$17&lt;Udfyldningsark!$T56,"gu",        "")),
IF(BK$17&lt;Udfyldningsark!$Q56, IF(BK$17&lt;Udfyldningsark!$Q56-10,"g","gu"),
IF(BK$17&lt;Udfyldningsark!$T56,"r",""
))))))))</f>
        <v/>
      </c>
      <c r="BL39" s="226" t="str">
        <f>IF(Udfyldningsark!$T56="","",
IF(BL$17=Udfyldningsark!$Q56,"s",
IF(BL$17=Udfyldningsark!$T56,"b",
IF(BL$17&lt;Udfyldningsark!$P56,"",
IF(Udfyldningsark!$T56&lt;Udfyldningsark!$Q56-10,IF(BL$17&lt;Udfyldningsark!$T56,"g",""),
IF(Udfyldningsark!$T56&lt;Udfyldningsark!$Q56,     IF(BL$17&lt;Udfyldningsark!$Q56-10,"g",     IF(BL$17&lt;Udfyldningsark!$T56,"gu",        "")),
IF(BL$17&lt;Udfyldningsark!$Q56, IF(BL$17&lt;Udfyldningsark!$Q56-10,"g","gu"),
IF(BL$17&lt;Udfyldningsark!$T56,"r",""
))))))))</f>
        <v/>
      </c>
      <c r="BM39" s="226" t="str">
        <f>IF(Udfyldningsark!$T56="","",
IF(BM$17=Udfyldningsark!$Q56,"s",
IF(BM$17=Udfyldningsark!$T56,"b",
IF(BM$17&lt;Udfyldningsark!$P56,"",
IF(Udfyldningsark!$T56&lt;Udfyldningsark!$Q56-10,IF(BM$17&lt;Udfyldningsark!$T56,"g",""),
IF(Udfyldningsark!$T56&lt;Udfyldningsark!$Q56,     IF(BM$17&lt;Udfyldningsark!$Q56-10,"g",     IF(BM$17&lt;Udfyldningsark!$T56,"gu",        "")),
IF(BM$17&lt;Udfyldningsark!$Q56, IF(BM$17&lt;Udfyldningsark!$Q56-10,"g","gu"),
IF(BM$17&lt;Udfyldningsark!$T56,"r",""
))))))))</f>
        <v/>
      </c>
      <c r="BN39" s="226" t="str">
        <f>IF(Udfyldningsark!$T56="","",
IF(BN$17=Udfyldningsark!$Q56,"s",
IF(BN$17=Udfyldningsark!$T56,"b",
IF(BN$17&lt;Udfyldningsark!$P56,"",
IF(Udfyldningsark!$T56&lt;Udfyldningsark!$Q56-10,IF(BN$17&lt;Udfyldningsark!$T56,"g",""),
IF(Udfyldningsark!$T56&lt;Udfyldningsark!$Q56,     IF(BN$17&lt;Udfyldningsark!$Q56-10,"g",     IF(BN$17&lt;Udfyldningsark!$T56,"gu",        "")),
IF(BN$17&lt;Udfyldningsark!$Q56, IF(BN$17&lt;Udfyldningsark!$Q56-10,"g","gu"),
IF(BN$17&lt;Udfyldningsark!$T56,"r",""
))))))))</f>
        <v/>
      </c>
      <c r="BO39" s="226" t="str">
        <f>IF(Udfyldningsark!$T56="","",
IF(BO$17=Udfyldningsark!$Q56,"s",
IF(BO$17=Udfyldningsark!$T56,"b",
IF(BO$17&lt;Udfyldningsark!$P56,"",
IF(Udfyldningsark!$T56&lt;Udfyldningsark!$Q56-10,IF(BO$17&lt;Udfyldningsark!$T56,"g",""),
IF(Udfyldningsark!$T56&lt;Udfyldningsark!$Q56,     IF(BO$17&lt;Udfyldningsark!$Q56-10,"g",     IF(BO$17&lt;Udfyldningsark!$T56,"gu",        "")),
IF(BO$17&lt;Udfyldningsark!$Q56, IF(BO$17&lt;Udfyldningsark!$Q56-10,"g","gu"),
IF(BO$17&lt;Udfyldningsark!$T56,"r",""
))))))))</f>
        <v/>
      </c>
      <c r="BP39" s="226" t="str">
        <f>IF(Udfyldningsark!$T56="","",
IF(BP$17=Udfyldningsark!$Q56,"s",
IF(BP$17=Udfyldningsark!$T56,"b",
IF(BP$17&lt;Udfyldningsark!$P56,"",
IF(Udfyldningsark!$T56&lt;Udfyldningsark!$Q56-10,IF(BP$17&lt;Udfyldningsark!$T56,"g",""),
IF(Udfyldningsark!$T56&lt;Udfyldningsark!$Q56,     IF(BP$17&lt;Udfyldningsark!$Q56-10,"g",     IF(BP$17&lt;Udfyldningsark!$T56,"gu",        "")),
IF(BP$17&lt;Udfyldningsark!$Q56, IF(BP$17&lt;Udfyldningsark!$Q56-10,"g","gu"),
IF(BP$17&lt;Udfyldningsark!$T56,"r",""
))))))))</f>
        <v/>
      </c>
      <c r="BQ39" s="226" t="str">
        <f>IF(Udfyldningsark!$T56="","",
IF(BQ$17=Udfyldningsark!$Q56,"s",
IF(BQ$17=Udfyldningsark!$T56,"b",
IF(BQ$17&lt;Udfyldningsark!$P56,"",
IF(Udfyldningsark!$T56&lt;Udfyldningsark!$Q56-10,IF(BQ$17&lt;Udfyldningsark!$T56,"g",""),
IF(Udfyldningsark!$T56&lt;Udfyldningsark!$Q56,     IF(BQ$17&lt;Udfyldningsark!$Q56-10,"g",     IF(BQ$17&lt;Udfyldningsark!$T56,"gu",        "")),
IF(BQ$17&lt;Udfyldningsark!$Q56, IF(BQ$17&lt;Udfyldningsark!$Q56-10,"g","gu"),
IF(BQ$17&lt;Udfyldningsark!$T56,"r",""
))))))))</f>
        <v/>
      </c>
      <c r="BR39" s="226" t="str">
        <f>IF(Udfyldningsark!$T56="","",
IF(BR$17=Udfyldningsark!$Q56,"s",
IF(BR$17=Udfyldningsark!$T56,"b",
IF(BR$17&lt;Udfyldningsark!$P56,"",
IF(Udfyldningsark!$T56&lt;Udfyldningsark!$Q56-10,IF(BR$17&lt;Udfyldningsark!$T56,"g",""),
IF(Udfyldningsark!$T56&lt;Udfyldningsark!$Q56,     IF(BR$17&lt;Udfyldningsark!$Q56-10,"g",     IF(BR$17&lt;Udfyldningsark!$T56,"gu",        "")),
IF(BR$17&lt;Udfyldningsark!$Q56, IF(BR$17&lt;Udfyldningsark!$Q56-10,"g","gu"),
IF(BR$17&lt;Udfyldningsark!$T56,"r",""
))))))))</f>
        <v/>
      </c>
      <c r="BS39" s="226" t="str">
        <f>IF(Udfyldningsark!$T56="","",
IF(BS$17=Udfyldningsark!$Q56,"s",
IF(BS$17=Udfyldningsark!$T56,"b",
IF(BS$17&lt;Udfyldningsark!$P56,"",
IF(Udfyldningsark!$T56&lt;Udfyldningsark!$Q56-10,IF(BS$17&lt;Udfyldningsark!$T56,"g",""),
IF(Udfyldningsark!$T56&lt;Udfyldningsark!$Q56,     IF(BS$17&lt;Udfyldningsark!$Q56-10,"g",     IF(BS$17&lt;Udfyldningsark!$T56,"gu",        "")),
IF(BS$17&lt;Udfyldningsark!$Q56, IF(BS$17&lt;Udfyldningsark!$Q56-10,"g","gu"),
IF(BS$17&lt;Udfyldningsark!$T56,"r",""
))))))))</f>
        <v/>
      </c>
      <c r="BT39" s="226" t="str">
        <f>IF(Udfyldningsark!$T56="","",
IF(BT$17=Udfyldningsark!$Q56,"s",
IF(BT$17=Udfyldningsark!$T56,"b",
IF(BT$17&lt;Udfyldningsark!$P56,"",
IF(Udfyldningsark!$T56&lt;Udfyldningsark!$Q56-10,IF(BT$17&lt;Udfyldningsark!$T56,"g",""),
IF(Udfyldningsark!$T56&lt;Udfyldningsark!$Q56,     IF(BT$17&lt;Udfyldningsark!$Q56-10,"g",     IF(BT$17&lt;Udfyldningsark!$T56,"gu",        "")),
IF(BT$17&lt;Udfyldningsark!$Q56, IF(BT$17&lt;Udfyldningsark!$Q56-10,"g","gu"),
IF(BT$17&lt;Udfyldningsark!$T56,"r",""
))))))))</f>
        <v/>
      </c>
      <c r="BU39" s="226" t="str">
        <f>IF(Udfyldningsark!$T56="","",
IF(BU$17=Udfyldningsark!$Q56,"s",
IF(BU$17=Udfyldningsark!$T56,"b",
IF(BU$17&lt;Udfyldningsark!$P56,"",
IF(Udfyldningsark!$T56&lt;Udfyldningsark!$Q56-10,IF(BU$17&lt;Udfyldningsark!$T56,"g",""),
IF(Udfyldningsark!$T56&lt;Udfyldningsark!$Q56,     IF(BU$17&lt;Udfyldningsark!$Q56-10,"g",     IF(BU$17&lt;Udfyldningsark!$T56,"gu",        "")),
IF(BU$17&lt;Udfyldningsark!$Q56, IF(BU$17&lt;Udfyldningsark!$Q56-10,"g","gu"),
IF(BU$17&lt;Udfyldningsark!$T56,"r",""
))))))))</f>
        <v/>
      </c>
      <c r="BV39" s="226" t="str">
        <f>IF(Udfyldningsark!$T56="","",
IF(BV$17=Udfyldningsark!$Q56,"s",
IF(BV$17=Udfyldningsark!$T56,"b",
IF(BV$17&lt;Udfyldningsark!$P56,"",
IF(Udfyldningsark!$T56&lt;Udfyldningsark!$Q56-10,IF(BV$17&lt;Udfyldningsark!$T56,"g",""),
IF(Udfyldningsark!$T56&lt;Udfyldningsark!$Q56,     IF(BV$17&lt;Udfyldningsark!$Q56-10,"g",     IF(BV$17&lt;Udfyldningsark!$T56,"gu",        "")),
IF(BV$17&lt;Udfyldningsark!$Q56, IF(BV$17&lt;Udfyldningsark!$Q56-10,"g","gu"),
IF(BV$17&lt;Udfyldningsark!$T56,"r",""
))))))))</f>
        <v/>
      </c>
      <c r="BW39" s="226" t="str">
        <f>IF(Udfyldningsark!$T56="","",
IF(BW$17=Udfyldningsark!$Q56,"s",
IF(BW$17=Udfyldningsark!$T56,"b",
IF(BW$17&lt;Udfyldningsark!$P56,"",
IF(Udfyldningsark!$T56&lt;Udfyldningsark!$Q56-10,IF(BW$17&lt;Udfyldningsark!$T56,"g",""),
IF(Udfyldningsark!$T56&lt;Udfyldningsark!$Q56,     IF(BW$17&lt;Udfyldningsark!$Q56-10,"g",     IF(BW$17&lt;Udfyldningsark!$T56,"gu",        "")),
IF(BW$17&lt;Udfyldningsark!$Q56, IF(BW$17&lt;Udfyldningsark!$Q56-10,"g","gu"),
IF(BW$17&lt;Udfyldningsark!$T56,"r",""
))))))))</f>
        <v/>
      </c>
      <c r="BX39" s="226" t="str">
        <f>IF(Udfyldningsark!$T56="","",
IF(BX$17=Udfyldningsark!$Q56,"s",
IF(BX$17=Udfyldningsark!$T56,"b",
IF(BX$17&lt;Udfyldningsark!$P56,"",
IF(Udfyldningsark!$T56&lt;Udfyldningsark!$Q56-10,IF(BX$17&lt;Udfyldningsark!$T56,"g",""),
IF(Udfyldningsark!$T56&lt;Udfyldningsark!$Q56,     IF(BX$17&lt;Udfyldningsark!$Q56-10,"g",     IF(BX$17&lt;Udfyldningsark!$T56,"gu",        "")),
IF(BX$17&lt;Udfyldningsark!$Q56, IF(BX$17&lt;Udfyldningsark!$Q56-10,"g","gu"),
IF(BX$17&lt;Udfyldningsark!$T56,"r",""
))))))))</f>
        <v/>
      </c>
      <c r="BY39" s="226" t="str">
        <f>IF(Udfyldningsark!$T56="","",
IF(BY$17=Udfyldningsark!$Q56,"s",
IF(BY$17=Udfyldningsark!$T56,"b",
IF(BY$17&lt;Udfyldningsark!$P56,"",
IF(Udfyldningsark!$T56&lt;Udfyldningsark!$Q56-10,IF(BY$17&lt;Udfyldningsark!$T56,"g",""),
IF(Udfyldningsark!$T56&lt;Udfyldningsark!$Q56,     IF(BY$17&lt;Udfyldningsark!$Q56-10,"g",     IF(BY$17&lt;Udfyldningsark!$T56,"gu",        "")),
IF(BY$17&lt;Udfyldningsark!$Q56, IF(BY$17&lt;Udfyldningsark!$Q56-10,"g","gu"),
IF(BY$17&lt;Udfyldningsark!$T56,"r",""
))))))))</f>
        <v/>
      </c>
      <c r="BZ39" s="226" t="str">
        <f>IF(Udfyldningsark!$T56="","",
IF(BZ$17=Udfyldningsark!$Q56,"s",
IF(BZ$17=Udfyldningsark!$T56,"b",
IF(BZ$17&lt;Udfyldningsark!$P56,"",
IF(Udfyldningsark!$T56&lt;Udfyldningsark!$Q56-10,IF(BZ$17&lt;Udfyldningsark!$T56,"g",""),
IF(Udfyldningsark!$T56&lt;Udfyldningsark!$Q56,     IF(BZ$17&lt;Udfyldningsark!$Q56-10,"g",     IF(BZ$17&lt;Udfyldningsark!$T56,"gu",        "")),
IF(BZ$17&lt;Udfyldningsark!$Q56, IF(BZ$17&lt;Udfyldningsark!$Q56-10,"g","gu"),
IF(BZ$17&lt;Udfyldningsark!$T56,"r",""
))))))))</f>
        <v/>
      </c>
      <c r="CA39" s="226" t="str">
        <f>IF(Udfyldningsark!$T56="","",
IF(CA$17=Udfyldningsark!$Q56,"s",
IF(CA$17=Udfyldningsark!$T56,"b",
IF(CA$17&lt;Udfyldningsark!$P56,"",
IF(Udfyldningsark!$T56&lt;Udfyldningsark!$Q56-10,IF(CA$17&lt;Udfyldningsark!$T56,"g",""),
IF(Udfyldningsark!$T56&lt;Udfyldningsark!$Q56,     IF(CA$17&lt;Udfyldningsark!$Q56-10,"g",     IF(CA$17&lt;Udfyldningsark!$T56,"gu",        "")),
IF(CA$17&lt;Udfyldningsark!$Q56, IF(CA$17&lt;Udfyldningsark!$Q56-10,"g","gu"),
IF(CA$17&lt;Udfyldningsark!$T56,"r",""
))))))))</f>
        <v/>
      </c>
      <c r="CB39" s="226" t="str">
        <f>IF(Udfyldningsark!$T56="","",
IF(CB$17=Udfyldningsark!$Q56,"s",
IF(CB$17=Udfyldningsark!$T56,"b",
IF(CB$17&lt;Udfyldningsark!$P56,"",
IF(Udfyldningsark!$T56&lt;Udfyldningsark!$Q56-10,IF(CB$17&lt;Udfyldningsark!$T56,"g",""),
IF(Udfyldningsark!$T56&lt;Udfyldningsark!$Q56,     IF(CB$17&lt;Udfyldningsark!$Q56-10,"g",     IF(CB$17&lt;Udfyldningsark!$T56,"gu",        "")),
IF(CB$17&lt;Udfyldningsark!$Q56, IF(CB$17&lt;Udfyldningsark!$Q56-10,"g","gu"),
IF(CB$17&lt;Udfyldningsark!$T56,"r",""
))))))))</f>
        <v/>
      </c>
      <c r="CC39" s="226" t="str">
        <f>IF(Udfyldningsark!$T56="","",
IF(CC$17=Udfyldningsark!$Q56,"s",
IF(CC$17=Udfyldningsark!$T56,"b",
IF(CC$17&lt;Udfyldningsark!$P56,"",
IF(Udfyldningsark!$T56&lt;Udfyldningsark!$Q56-10,IF(CC$17&lt;Udfyldningsark!$T56,"g",""),
IF(Udfyldningsark!$T56&lt;Udfyldningsark!$Q56,     IF(CC$17&lt;Udfyldningsark!$Q56-10,"g",     IF(CC$17&lt;Udfyldningsark!$T56,"gu",        "")),
IF(CC$17&lt;Udfyldningsark!$Q56, IF(CC$17&lt;Udfyldningsark!$Q56-10,"g","gu"),
IF(CC$17&lt;Udfyldningsark!$T56,"r",""
))))))))</f>
        <v/>
      </c>
      <c r="CD39" s="226" t="str">
        <f>IF(Udfyldningsark!$T56="","",
IF(CD$17=Udfyldningsark!$Q56,"s",
IF(CD$17=Udfyldningsark!$T56,"b",
IF(CD$17&lt;Udfyldningsark!$P56,"",
IF(Udfyldningsark!$T56&lt;Udfyldningsark!$Q56-10,IF(CD$17&lt;Udfyldningsark!$T56,"g",""),
IF(Udfyldningsark!$T56&lt;Udfyldningsark!$Q56,     IF(CD$17&lt;Udfyldningsark!$Q56-10,"g",     IF(CD$17&lt;Udfyldningsark!$T56,"gu",        "")),
IF(CD$17&lt;Udfyldningsark!$Q56, IF(CD$17&lt;Udfyldningsark!$Q56-10,"g","gu"),
IF(CD$17&lt;Udfyldningsark!$T56,"r",""
))))))))</f>
        <v/>
      </c>
      <c r="CE39" s="226" t="str">
        <f>IF(Udfyldningsark!$T56="","",
IF(CE$17=Udfyldningsark!$Q56,"s",
IF(CE$17=Udfyldningsark!$T56,"b",
IF(CE$17&lt;Udfyldningsark!$P56,"",
IF(Udfyldningsark!$T56&lt;Udfyldningsark!$Q56-10,IF(CE$17&lt;Udfyldningsark!$T56,"g",""),
IF(Udfyldningsark!$T56&lt;Udfyldningsark!$Q56,     IF(CE$17&lt;Udfyldningsark!$Q56-10,"g",     IF(CE$17&lt;Udfyldningsark!$T56,"gu",        "")),
IF(CE$17&lt;Udfyldningsark!$Q56, IF(CE$17&lt;Udfyldningsark!$Q56-10,"g","gu"),
IF(CE$17&lt;Udfyldningsark!$T56,"r",""
))))))))</f>
        <v/>
      </c>
      <c r="CF39" s="226" t="str">
        <f>IF(Udfyldningsark!$T56="","",
IF(CF$17=Udfyldningsark!$Q56,"s",
IF(CF$17=Udfyldningsark!$T56,"b",
IF(CF$17&lt;Udfyldningsark!$P56,"",
IF(Udfyldningsark!$T56&lt;Udfyldningsark!$Q56-10,IF(CF$17&lt;Udfyldningsark!$T56,"g",""),
IF(Udfyldningsark!$T56&lt;Udfyldningsark!$Q56,     IF(CF$17&lt;Udfyldningsark!$Q56-10,"g",     IF(CF$17&lt;Udfyldningsark!$T56,"gu",        "")),
IF(CF$17&lt;Udfyldningsark!$Q56, IF(CF$17&lt;Udfyldningsark!$Q56-10,"g","gu"),
IF(CF$17&lt;Udfyldningsark!$T56,"r",""
))))))))</f>
        <v/>
      </c>
      <c r="CG39" s="226" t="str">
        <f>IF(Udfyldningsark!$T56="","",
IF(CG$17=Udfyldningsark!$Q56,"s",
IF(CG$17=Udfyldningsark!$T56,"b",
IF(CG$17&lt;Udfyldningsark!$P56,"",
IF(Udfyldningsark!$T56&lt;Udfyldningsark!$Q56-10,IF(CG$17&lt;Udfyldningsark!$T56,"g",""),
IF(Udfyldningsark!$T56&lt;Udfyldningsark!$Q56,     IF(CG$17&lt;Udfyldningsark!$Q56-10,"g",     IF(CG$17&lt;Udfyldningsark!$T56,"gu",        "")),
IF(CG$17&lt;Udfyldningsark!$Q56, IF(CG$17&lt;Udfyldningsark!$Q56-10,"g","gu"),
IF(CG$17&lt;Udfyldningsark!$T56,"r",""
))))))))</f>
        <v/>
      </c>
      <c r="CH39" s="226" t="str">
        <f>IF(Udfyldningsark!$T56="","",
IF(CH$17=Udfyldningsark!$Q56,"s",
IF(CH$17=Udfyldningsark!$T56,"b",
IF(CH$17&lt;Udfyldningsark!$P56,"",
IF(Udfyldningsark!$T56&lt;Udfyldningsark!$Q56-10,IF(CH$17&lt;Udfyldningsark!$T56,"g",""),
IF(Udfyldningsark!$T56&lt;Udfyldningsark!$Q56,     IF(CH$17&lt;Udfyldningsark!$Q56-10,"g",     IF(CH$17&lt;Udfyldningsark!$T56,"gu",        "")),
IF(CH$17&lt;Udfyldningsark!$Q56, IF(CH$17&lt;Udfyldningsark!$Q56-10,"g","gu"),
IF(CH$17&lt;Udfyldningsark!$T56,"r",""
))))))))</f>
        <v/>
      </c>
      <c r="CI39" s="226" t="str">
        <f>IF(Udfyldningsark!$T56="","",
IF(CI$17=Udfyldningsark!$Q56,"s",
IF(CI$17=Udfyldningsark!$T56,"b",
IF(CI$17&lt;Udfyldningsark!$P56,"",
IF(Udfyldningsark!$T56&lt;Udfyldningsark!$Q56-10,IF(CI$17&lt;Udfyldningsark!$T56,"g",""),
IF(Udfyldningsark!$T56&lt;Udfyldningsark!$Q56,     IF(CI$17&lt;Udfyldningsark!$Q56-10,"g",     IF(CI$17&lt;Udfyldningsark!$T56,"gu",        "")),
IF(CI$17&lt;Udfyldningsark!$Q56, IF(CI$17&lt;Udfyldningsark!$Q56-10,"g","gu"),
IF(CI$17&lt;Udfyldningsark!$T56,"r",""
))))))))</f>
        <v/>
      </c>
      <c r="CJ39" s="226" t="str">
        <f>IF(Udfyldningsark!$T56="","",
IF(CJ$17=Udfyldningsark!$Q56,"s",
IF(CJ$17=Udfyldningsark!$T56,"b",
IF(CJ$17&lt;Udfyldningsark!$P56,"",
IF(Udfyldningsark!$T56&lt;Udfyldningsark!$Q56-10,IF(CJ$17&lt;Udfyldningsark!$T56,"g",""),
IF(Udfyldningsark!$T56&lt;Udfyldningsark!$Q56,     IF(CJ$17&lt;Udfyldningsark!$Q56-10,"g",     IF(CJ$17&lt;Udfyldningsark!$T56,"gu",        "")),
IF(CJ$17&lt;Udfyldningsark!$Q56, IF(CJ$17&lt;Udfyldningsark!$Q56-10,"g","gu"),
IF(CJ$17&lt;Udfyldningsark!$T56,"r",""
))))))))</f>
        <v/>
      </c>
      <c r="CK39" s="226" t="str">
        <f>IF(Udfyldningsark!$T56="","",
IF(CK$17=Udfyldningsark!$Q56,"s",
IF(CK$17=Udfyldningsark!$T56,"b",
IF(CK$17&lt;Udfyldningsark!$P56,"",
IF(Udfyldningsark!$T56&lt;Udfyldningsark!$Q56-10,IF(CK$17&lt;Udfyldningsark!$T56,"g",""),
IF(Udfyldningsark!$T56&lt;Udfyldningsark!$Q56,     IF(CK$17&lt;Udfyldningsark!$Q56-10,"g",     IF(CK$17&lt;Udfyldningsark!$T56,"gu",        "")),
IF(CK$17&lt;Udfyldningsark!$Q56, IF(CK$17&lt;Udfyldningsark!$Q56-10,"g","gu"),
IF(CK$17&lt;Udfyldningsark!$T56,"r",""
))))))))</f>
        <v/>
      </c>
      <c r="CL39" s="226" t="str">
        <f>IF(Udfyldningsark!$T56="","",
IF(CL$17=Udfyldningsark!$Q56,"s",
IF(CL$17=Udfyldningsark!$T56,"b",
IF(CL$17&lt;Udfyldningsark!$P56,"",
IF(Udfyldningsark!$T56&lt;Udfyldningsark!$Q56-10,IF(CL$17&lt;Udfyldningsark!$T56,"g",""),
IF(Udfyldningsark!$T56&lt;Udfyldningsark!$Q56,     IF(CL$17&lt;Udfyldningsark!$Q56-10,"g",     IF(CL$17&lt;Udfyldningsark!$T56,"gu",        "")),
IF(CL$17&lt;Udfyldningsark!$Q56, IF(CL$17&lt;Udfyldningsark!$Q56-10,"g","gu"),
IF(CL$17&lt;Udfyldningsark!$T56,"r",""
))))))))</f>
        <v/>
      </c>
      <c r="CM39" s="226" t="str">
        <f>IF(Udfyldningsark!$T56="","",
IF(CM$17=Udfyldningsark!$Q56,"s",
IF(CM$17=Udfyldningsark!$T56,"b",
IF(CM$17&lt;Udfyldningsark!$P56,"",
IF(Udfyldningsark!$T56&lt;Udfyldningsark!$Q56-10,IF(CM$17&lt;Udfyldningsark!$T56,"g",""),
IF(Udfyldningsark!$T56&lt;Udfyldningsark!$Q56,     IF(CM$17&lt;Udfyldningsark!$Q56-10,"g",     IF(CM$17&lt;Udfyldningsark!$T56,"gu",        "")),
IF(CM$17&lt;Udfyldningsark!$Q56, IF(CM$17&lt;Udfyldningsark!$Q56-10,"g","gu"),
IF(CM$17&lt;Udfyldningsark!$T56,"r",""
))))))))</f>
        <v/>
      </c>
      <c r="CN39" s="226" t="str">
        <f>IF(Udfyldningsark!$T56="","",
IF(CN$17=Udfyldningsark!$Q56,"s",
IF(CN$17=Udfyldningsark!$T56,"b",
IF(CN$17&lt;Udfyldningsark!$P56,"",
IF(Udfyldningsark!$T56&lt;Udfyldningsark!$Q56-10,IF(CN$17&lt;Udfyldningsark!$T56,"g",""),
IF(Udfyldningsark!$T56&lt;Udfyldningsark!$Q56,     IF(CN$17&lt;Udfyldningsark!$Q56-10,"g",     IF(CN$17&lt;Udfyldningsark!$T56,"gu",        "")),
IF(CN$17&lt;Udfyldningsark!$Q56, IF(CN$17&lt;Udfyldningsark!$Q56-10,"g","gu"),
IF(CN$17&lt;Udfyldningsark!$T56,"r",""
))))))))</f>
        <v/>
      </c>
      <c r="CO39" s="226" t="str">
        <f>IF(Udfyldningsark!$T56="","",
IF(CO$17=Udfyldningsark!$Q56,"s",
IF(CO$17=Udfyldningsark!$T56,"b",
IF(CO$17&lt;Udfyldningsark!$P56,"",
IF(Udfyldningsark!$T56&lt;Udfyldningsark!$Q56-10,IF(CO$17&lt;Udfyldningsark!$T56,"g",""),
IF(Udfyldningsark!$T56&lt;Udfyldningsark!$Q56,     IF(CO$17&lt;Udfyldningsark!$Q56-10,"g",     IF(CO$17&lt;Udfyldningsark!$T56,"gu",        "")),
IF(CO$17&lt;Udfyldningsark!$Q56, IF(CO$17&lt;Udfyldningsark!$Q56-10,"g","gu"),
IF(CO$17&lt;Udfyldningsark!$T56,"r",""
))))))))</f>
        <v/>
      </c>
      <c r="CP39" s="226" t="str">
        <f>IF(Udfyldningsark!$T56="","",
IF(CP$17=Udfyldningsark!$Q56,"s",
IF(CP$17=Udfyldningsark!$T56,"b",
IF(CP$17&lt;Udfyldningsark!$P56,"",
IF(Udfyldningsark!$T56&lt;Udfyldningsark!$Q56-10,IF(CP$17&lt;Udfyldningsark!$T56,"g",""),
IF(Udfyldningsark!$T56&lt;Udfyldningsark!$Q56,     IF(CP$17&lt;Udfyldningsark!$Q56-10,"g",     IF(CP$17&lt;Udfyldningsark!$T56,"gu",        "")),
IF(CP$17&lt;Udfyldningsark!$Q56, IF(CP$17&lt;Udfyldningsark!$Q56-10,"g","gu"),
IF(CP$17&lt;Udfyldningsark!$T56,"r",""
))))))))</f>
        <v/>
      </c>
      <c r="CQ39" s="226" t="str">
        <f>IF(Udfyldningsark!$T56="","",
IF(CQ$17=Udfyldningsark!$Q56,"s",
IF(CQ$17=Udfyldningsark!$T56,"b",
IF(CQ$17&lt;Udfyldningsark!$P56,"",
IF(Udfyldningsark!$T56&lt;Udfyldningsark!$Q56-10,IF(CQ$17&lt;Udfyldningsark!$T56,"g",""),
IF(Udfyldningsark!$T56&lt;Udfyldningsark!$Q56,     IF(CQ$17&lt;Udfyldningsark!$Q56-10,"g",     IF(CQ$17&lt;Udfyldningsark!$T56,"gu",        "")),
IF(CQ$17&lt;Udfyldningsark!$Q56, IF(CQ$17&lt;Udfyldningsark!$Q56-10,"g","gu"),
IF(CQ$17&lt;Udfyldningsark!$T56,"r",""
))))))))</f>
        <v/>
      </c>
      <c r="CR39" s="226" t="str">
        <f>IF(Udfyldningsark!$T56="","",
IF(CR$17=Udfyldningsark!$Q56,"s",
IF(CR$17=Udfyldningsark!$T56,"b",
IF(CR$17&lt;Udfyldningsark!$P56,"",
IF(Udfyldningsark!$T56&lt;Udfyldningsark!$Q56-10,IF(CR$17&lt;Udfyldningsark!$T56,"g",""),
IF(Udfyldningsark!$T56&lt;Udfyldningsark!$Q56,     IF(CR$17&lt;Udfyldningsark!$Q56-10,"g",     IF(CR$17&lt;Udfyldningsark!$T56,"gu",        "")),
IF(CR$17&lt;Udfyldningsark!$Q56, IF(CR$17&lt;Udfyldningsark!$Q56-10,"g","gu"),
IF(CR$17&lt;Udfyldningsark!$T56,"r",""
))))))))</f>
        <v/>
      </c>
      <c r="CS39" s="226" t="str">
        <f>IF(Udfyldningsark!$T56="","",
IF(CS$17=Udfyldningsark!$Q56,"s",
IF(CS$17=Udfyldningsark!$T56,"b",
IF(CS$17&lt;Udfyldningsark!$P56,"",
IF(Udfyldningsark!$T56&lt;Udfyldningsark!$Q56-10,IF(CS$17&lt;Udfyldningsark!$T56,"g",""),
IF(Udfyldningsark!$T56&lt;Udfyldningsark!$Q56,     IF(CS$17&lt;Udfyldningsark!$Q56-10,"g",     IF(CS$17&lt;Udfyldningsark!$T56,"gu",        "")),
IF(CS$17&lt;Udfyldningsark!$Q56, IF(CS$17&lt;Udfyldningsark!$Q56-10,"g","gu"),
IF(CS$17&lt;Udfyldningsark!$T56,"r",""
))))))))</f>
        <v/>
      </c>
      <c r="CT39" s="226" t="str">
        <f>IF(Udfyldningsark!$T56="","",
IF(CT$17=Udfyldningsark!$Q56,"s",
IF(CT$17=Udfyldningsark!$T56,"b",
IF(CT$17&lt;Udfyldningsark!$P56,"",
IF(Udfyldningsark!$T56&lt;Udfyldningsark!$Q56-10,IF(CT$17&lt;Udfyldningsark!$T56,"g",""),
IF(Udfyldningsark!$T56&lt;Udfyldningsark!$Q56,     IF(CT$17&lt;Udfyldningsark!$Q56-10,"g",     IF(CT$17&lt;Udfyldningsark!$T56,"gu",        "")),
IF(CT$17&lt;Udfyldningsark!$Q56, IF(CT$17&lt;Udfyldningsark!$Q56-10,"g","gu"),
IF(CT$17&lt;Udfyldningsark!$T56,"r",""
))))))))</f>
        <v/>
      </c>
      <c r="CU39" s="226" t="str">
        <f>IF(Udfyldningsark!$T56="","",
IF(CU$17=Udfyldningsark!$Q56,"s",
IF(CU$17=Udfyldningsark!$T56,"b",
IF(CU$17&lt;Udfyldningsark!$P56,"",
IF(Udfyldningsark!$T56&lt;Udfyldningsark!$Q56-10,IF(CU$17&lt;Udfyldningsark!$T56,"g",""),
IF(Udfyldningsark!$T56&lt;Udfyldningsark!$Q56,     IF(CU$17&lt;Udfyldningsark!$Q56-10,"g",     IF(CU$17&lt;Udfyldningsark!$T56,"gu",        "")),
IF(CU$17&lt;Udfyldningsark!$Q56, IF(CU$17&lt;Udfyldningsark!$Q56-10,"g","gu"),
IF(CU$17&lt;Udfyldningsark!$T56,"r",""
))))))))</f>
        <v/>
      </c>
      <c r="CV39" s="226" t="str">
        <f>IF(Udfyldningsark!$T56="","",
IF(CV$17=Udfyldningsark!$Q56,"s",
IF(CV$17=Udfyldningsark!$T56,"b",
IF(CV$17&lt;Udfyldningsark!$P56,"",
IF(Udfyldningsark!$T56&lt;Udfyldningsark!$Q56-10,IF(CV$17&lt;Udfyldningsark!$T56,"g",""),
IF(Udfyldningsark!$T56&lt;Udfyldningsark!$Q56,     IF(CV$17&lt;Udfyldningsark!$Q56-10,"g",     IF(CV$17&lt;Udfyldningsark!$T56,"gu",        "")),
IF(CV$17&lt;Udfyldningsark!$Q56, IF(CV$17&lt;Udfyldningsark!$Q56-10,"g","gu"),
IF(CV$17&lt;Udfyldningsark!$T56,"r",""
))))))))</f>
        <v/>
      </c>
      <c r="CW39" s="226" t="str">
        <f>IF(Udfyldningsark!$T56="","",
IF(CW$17=Udfyldningsark!$Q56,"s",
IF(CW$17=Udfyldningsark!$T56,"b",
IF(CW$17&lt;Udfyldningsark!$P56,"",
IF(Udfyldningsark!$T56&lt;Udfyldningsark!$Q56-10,IF(CW$17&lt;Udfyldningsark!$T56,"g",""),
IF(Udfyldningsark!$T56&lt;Udfyldningsark!$Q56,     IF(CW$17&lt;Udfyldningsark!$Q56-10,"g",     IF(CW$17&lt;Udfyldningsark!$T56,"gu",        "")),
IF(CW$17&lt;Udfyldningsark!$Q56, IF(CW$17&lt;Udfyldningsark!$Q56-10,"g","gu"),
IF(CW$17&lt;Udfyldningsark!$T56,"r",""
))))))))</f>
        <v/>
      </c>
      <c r="CX39" s="226" t="str">
        <f>IF(Udfyldningsark!$T56="","",
IF(CX$17=Udfyldningsark!$Q56,"s",
IF(CX$17=Udfyldningsark!$T56,"b",
IF(CX$17&lt;Udfyldningsark!$P56,"",
IF(Udfyldningsark!$T56&lt;Udfyldningsark!$Q56-10,IF(CX$17&lt;Udfyldningsark!$T56,"g",""),
IF(Udfyldningsark!$T56&lt;Udfyldningsark!$Q56,     IF(CX$17&lt;Udfyldningsark!$Q56-10,"g",     IF(CX$17&lt;Udfyldningsark!$T56,"gu",        "")),
IF(CX$17&lt;Udfyldningsark!$Q56, IF(CX$17&lt;Udfyldningsark!$Q56-10,"g","gu"),
IF(CX$17&lt;Udfyldningsark!$T56,"r",""
))))))))</f>
        <v/>
      </c>
      <c r="CY39" s="226" t="str">
        <f>IF(Udfyldningsark!$T56="","",
IF(CY$17=Udfyldningsark!$Q56,"s",
IF(CY$17=Udfyldningsark!$T56,"b",
IF(CY$17&lt;Udfyldningsark!$P56,"",
IF(Udfyldningsark!$T56&lt;Udfyldningsark!$Q56-10,IF(CY$17&lt;Udfyldningsark!$T56,"g",""),
IF(Udfyldningsark!$T56&lt;Udfyldningsark!$Q56,     IF(CY$17&lt;Udfyldningsark!$Q56-10,"g",     IF(CY$17&lt;Udfyldningsark!$T56,"gu",        "")),
IF(CY$17&lt;Udfyldningsark!$Q56, IF(CY$17&lt;Udfyldningsark!$Q56-10,"g","gu"),
IF(CY$17&lt;Udfyldningsark!$T56,"r",""
))))))))</f>
        <v/>
      </c>
      <c r="CZ39" s="226" t="str">
        <f>IF(Udfyldningsark!$T56="","",
IF(CZ$17=Udfyldningsark!$Q56,"s",
IF(CZ$17=Udfyldningsark!$T56,"b",
IF(CZ$17&lt;Udfyldningsark!$P56,"",
IF(Udfyldningsark!$T56&lt;Udfyldningsark!$Q56-10,IF(CZ$17&lt;Udfyldningsark!$T56,"g",""),
IF(Udfyldningsark!$T56&lt;Udfyldningsark!$Q56,     IF(CZ$17&lt;Udfyldningsark!$Q56-10,"g",     IF(CZ$17&lt;Udfyldningsark!$T56,"gu",        "")),
IF(CZ$17&lt;Udfyldningsark!$Q56, IF(CZ$17&lt;Udfyldningsark!$Q56-10,"g","gu"),
IF(CZ$17&lt;Udfyldningsark!$T56,"r",""
))))))))</f>
        <v/>
      </c>
      <c r="DA39" s="226" t="str">
        <f>IF(Udfyldningsark!$T56="","",
IF(DA$17=Udfyldningsark!$Q56,"s",
IF(DA$17=Udfyldningsark!$T56,"b",
IF(DA$17&lt;Udfyldningsark!$P56,"",
IF(Udfyldningsark!$T56&lt;Udfyldningsark!$Q56-10,IF(DA$17&lt;Udfyldningsark!$T56,"g",""),
IF(Udfyldningsark!$T56&lt;Udfyldningsark!$Q56,     IF(DA$17&lt;Udfyldningsark!$Q56-10,"g",     IF(DA$17&lt;Udfyldningsark!$T56,"gu",        "")),
IF(DA$17&lt;Udfyldningsark!$Q56, IF(DA$17&lt;Udfyldningsark!$Q56-10,"g","gu"),
IF(DA$17&lt;Udfyldningsark!$T56,"r",""
))))))))</f>
        <v/>
      </c>
      <c r="DB39" s="226" t="str">
        <f>IF(Udfyldningsark!$T56="","",
IF(DB$17=Udfyldningsark!$Q56,"s",
IF(DB$17=Udfyldningsark!$T56,"b",
IF(DB$17&lt;Udfyldningsark!$P56,"",
IF(Udfyldningsark!$T56&lt;Udfyldningsark!$Q56-10,IF(DB$17&lt;Udfyldningsark!$T56,"g",""),
IF(Udfyldningsark!$T56&lt;Udfyldningsark!$Q56,     IF(DB$17&lt;Udfyldningsark!$Q56-10,"g",     IF(DB$17&lt;Udfyldningsark!$T56,"gu",        "")),
IF(DB$17&lt;Udfyldningsark!$Q56, IF(DB$17&lt;Udfyldningsark!$Q56-10,"g","gu"),
IF(DB$17&lt;Udfyldningsark!$T56,"r",""
))))))))</f>
        <v/>
      </c>
      <c r="DC39" s="226" t="str">
        <f>IF(Udfyldningsark!$T56="","",
IF(DC$17=Udfyldningsark!$Q56,"s",
IF(DC$17=Udfyldningsark!$T56,"b",
IF(DC$17&lt;Udfyldningsark!$P56,"",
IF(Udfyldningsark!$T56&lt;Udfyldningsark!$Q56-10,IF(DC$17&lt;Udfyldningsark!$T56,"g",""),
IF(Udfyldningsark!$T56&lt;Udfyldningsark!$Q56,     IF(DC$17&lt;Udfyldningsark!$Q56-10,"g",     IF(DC$17&lt;Udfyldningsark!$T56,"gu",        "")),
IF(DC$17&lt;Udfyldningsark!$Q56, IF(DC$17&lt;Udfyldningsark!$Q56-10,"g","gu"),
IF(DC$17&lt;Udfyldningsark!$T56,"r",""
))))))))</f>
        <v/>
      </c>
      <c r="DD39" s="226" t="str">
        <f>IF(Udfyldningsark!$T56="","",
IF(DD$17=Udfyldningsark!$Q56,"s",
IF(DD$17=Udfyldningsark!$T56,"b",
IF(DD$17&lt;Udfyldningsark!$P56,"",
IF(Udfyldningsark!$T56&lt;Udfyldningsark!$Q56-10,IF(DD$17&lt;Udfyldningsark!$T56,"g",""),
IF(Udfyldningsark!$T56&lt;Udfyldningsark!$Q56,     IF(DD$17&lt;Udfyldningsark!$Q56-10,"g",     IF(DD$17&lt;Udfyldningsark!$T56,"gu",        "")),
IF(DD$17&lt;Udfyldningsark!$Q56, IF(DD$17&lt;Udfyldningsark!$Q56-10,"g","gu"),
IF(DD$17&lt;Udfyldningsark!$T56,"r",""
))))))))</f>
        <v/>
      </c>
      <c r="DE39" s="226" t="str">
        <f>IF(Udfyldningsark!$T56="","",
IF(DE$17=Udfyldningsark!$Q56,"s",
IF(DE$17=Udfyldningsark!$T56,"b",
IF(DE$17&lt;Udfyldningsark!$P56,"",
IF(Udfyldningsark!$T56&lt;Udfyldningsark!$Q56-10,IF(DE$17&lt;Udfyldningsark!$T56,"g",""),
IF(Udfyldningsark!$T56&lt;Udfyldningsark!$Q56,     IF(DE$17&lt;Udfyldningsark!$Q56-10,"g",     IF(DE$17&lt;Udfyldningsark!$T56,"gu",        "")),
IF(DE$17&lt;Udfyldningsark!$Q56, IF(DE$17&lt;Udfyldningsark!$Q56-10,"g","gu"),
IF(DE$17&lt;Udfyldningsark!$T56,"r",""
))))))))</f>
        <v/>
      </c>
      <c r="DF39" s="226" t="str">
        <f>IF(Udfyldningsark!$T56="","",
IF(DF$17=Udfyldningsark!$Q56,"s",
IF(DF$17=Udfyldningsark!$T56,"b",
IF(DF$17&lt;Udfyldningsark!$P56,"",
IF(Udfyldningsark!$T56&lt;Udfyldningsark!$Q56-10,IF(DF$17&lt;Udfyldningsark!$T56,"g",""),
IF(Udfyldningsark!$T56&lt;Udfyldningsark!$Q56,     IF(DF$17&lt;Udfyldningsark!$Q56-10,"g",     IF(DF$17&lt;Udfyldningsark!$T56,"gu",        "")),
IF(DF$17&lt;Udfyldningsark!$Q56, IF(DF$17&lt;Udfyldningsark!$Q56-10,"g","gu"),
IF(DF$17&lt;Udfyldningsark!$T56,"r",""
))))))))</f>
        <v/>
      </c>
      <c r="DG39" s="226" t="str">
        <f>IF(Udfyldningsark!$T56="","",
IF(DG$17=Udfyldningsark!$Q56,"s",
IF(DG$17=Udfyldningsark!$T56,"b",
IF(DG$17&lt;Udfyldningsark!$P56,"",
IF(Udfyldningsark!$T56&lt;Udfyldningsark!$Q56-10,IF(DG$17&lt;Udfyldningsark!$T56,"g",""),
IF(Udfyldningsark!$T56&lt;Udfyldningsark!$Q56,     IF(DG$17&lt;Udfyldningsark!$Q56-10,"g",     IF(DG$17&lt;Udfyldningsark!$T56,"gu",        "")),
IF(DG$17&lt;Udfyldningsark!$Q56, IF(DG$17&lt;Udfyldningsark!$Q56-10,"g","gu"),
IF(DG$17&lt;Udfyldningsark!$T56,"r",""
))))))))</f>
        <v/>
      </c>
      <c r="DH39" s="226" t="str">
        <f>IF(Udfyldningsark!$T56="","",
IF(DH$17=Udfyldningsark!$Q56,"s",
IF(DH$17=Udfyldningsark!$T56,"b",
IF(DH$17&lt;Udfyldningsark!$P56,"",
IF(Udfyldningsark!$T56&lt;Udfyldningsark!$Q56-10,IF(DH$17&lt;Udfyldningsark!$T56,"g",""),
IF(Udfyldningsark!$T56&lt;Udfyldningsark!$Q56,     IF(DH$17&lt;Udfyldningsark!$Q56-10,"g",     IF(DH$17&lt;Udfyldningsark!$T56,"gu",        "")),
IF(DH$17&lt;Udfyldningsark!$Q56, IF(DH$17&lt;Udfyldningsark!$Q56-10,"g","gu"),
IF(DH$17&lt;Udfyldningsark!$T56,"r",""
))))))))</f>
        <v/>
      </c>
      <c r="DI39" s="226" t="str">
        <f>IF(Udfyldningsark!$T56="","",
IF(DI$17=Udfyldningsark!$Q56,"s",
IF(DI$17=Udfyldningsark!$T56,"b",
IF(DI$17&lt;Udfyldningsark!$P56,"",
IF(Udfyldningsark!$T56&lt;Udfyldningsark!$Q56-10,IF(DI$17&lt;Udfyldningsark!$T56,"g",""),
IF(Udfyldningsark!$T56&lt;Udfyldningsark!$Q56,     IF(DI$17&lt;Udfyldningsark!$Q56-10,"g",     IF(DI$17&lt;Udfyldningsark!$T56,"gu",        "")),
IF(DI$17&lt;Udfyldningsark!$Q56, IF(DI$17&lt;Udfyldningsark!$Q56-10,"g","gu"),
IF(DI$17&lt;Udfyldningsark!$T56,"r",""
))))))))</f>
        <v/>
      </c>
      <c r="DJ39" s="226" t="str">
        <f>IF(Udfyldningsark!$T56="","",
IF(DJ$17=Udfyldningsark!$Q56,"s",
IF(DJ$17=Udfyldningsark!$T56,"b",
IF(DJ$17&lt;Udfyldningsark!$P56,"",
IF(Udfyldningsark!$T56&lt;Udfyldningsark!$Q56-10,IF(DJ$17&lt;Udfyldningsark!$T56,"g",""),
IF(Udfyldningsark!$T56&lt;Udfyldningsark!$Q56,     IF(DJ$17&lt;Udfyldningsark!$Q56-10,"g",     IF(DJ$17&lt;Udfyldningsark!$T56,"gu",        "")),
IF(DJ$17&lt;Udfyldningsark!$Q56, IF(DJ$17&lt;Udfyldningsark!$Q56-10,"g","gu"),
IF(DJ$17&lt;Udfyldningsark!$T56,"r",""
))))))))</f>
        <v/>
      </c>
      <c r="DK39" s="226" t="str">
        <f>IF(Udfyldningsark!$T56="","",
IF(DK$17=Udfyldningsark!$Q56,"s",
IF(DK$17=Udfyldningsark!$T56,"b",
IF(DK$17&lt;Udfyldningsark!$P56,"",
IF(Udfyldningsark!$T56&lt;Udfyldningsark!$Q56-10,IF(DK$17&lt;Udfyldningsark!$T56,"g",""),
IF(Udfyldningsark!$T56&lt;Udfyldningsark!$Q56,     IF(DK$17&lt;Udfyldningsark!$Q56-10,"g",     IF(DK$17&lt;Udfyldningsark!$T56,"gu",        "")),
IF(DK$17&lt;Udfyldningsark!$Q56, IF(DK$17&lt;Udfyldningsark!$Q56-10,"g","gu"),
IF(DK$17&lt;Udfyldningsark!$T56,"r",""
))))))))</f>
        <v/>
      </c>
      <c r="DL39" s="13"/>
      <c r="DM39" s="13"/>
    </row>
    <row r="40" spans="1:117" s="2" customFormat="1" ht="8.4499999999999993" customHeight="1" x14ac:dyDescent="0.2">
      <c r="A40" s="29"/>
      <c r="B40" s="56" t="str">
        <f>IF(Udfyldningsark!C57=1,Udfyldningsark!E57,"")</f>
        <v/>
      </c>
      <c r="C40" s="405" t="str">
        <f>IF(Udfyldningsark!I57="","",IF(Udfyldningsark!I57&gt;=1,Udfyldningsark!I57))</f>
        <v/>
      </c>
      <c r="D40" s="406"/>
      <c r="E40" s="407"/>
      <c r="F40" s="48"/>
      <c r="G40" s="276" t="str">
        <f>IF(Udfyldningsark!L57="","",IF(Udfyldningsark!L57&gt;=1,Udfyldningsark!L57))</f>
        <v/>
      </c>
      <c r="H40" s="48"/>
      <c r="I40" s="87" t="str">
        <f>IF(Udfyldningsark!P57="","",IF(Udfyldningsark!P57&gt;=1,Udfyldningsark!P57))</f>
        <v/>
      </c>
      <c r="J40" s="49"/>
      <c r="K40" s="88" t="str">
        <f>IF(Udfyldningsark!G57="","",IF(Udfyldningsark!G57=Data!$T$7,Data!$U$7,IF(Udfyldningsark!G57=Data!$T$8,Data!$U$8,IF(Udfyldningsark!G57=Data!$T$9,Data!$U$9,IF(Udfyldningsark!G57=Data!$T$10,Data!$U$10,IF(Udfyldningsark!G57=Data!$T$11,Data!$U$11,IF(Udfyldningsark!G57=Data!$T$12,Data!$U$12,IF(Udfyldningsark!G57=Data!$T$13,Data!$U$13,IF(Udfyldningsark!G57=Data!$T$14,Data!$U$14,IF(Udfyldningsark!G57=Data!$T$15,Data!$U$15,IF(Udfyldningsark!G57=Data!$T$16,Data!$U$16,IF(Udfyldningsark!G57=Data!$T$17,Data!$U$17,IF(Udfyldningsark!G57=Data!$T$18,Data!$U$18,IF(Udfyldningsark!G57=Data!$T$19,Data!$U$19,IF(Udfyldningsark!G57=Data!$T$20,Data!$U$20,IF(Udfyldningsark!G57=Data!$T$21,Data!$U$21,IF(Udfyldningsark!G57=Data!$T$22,Data!$U$22,IF(Udfyldningsark!G57=Data!$T$23,Data!$U$23,IF(Udfyldningsark!G57=Data!$T$24,Data!$U$24,IF(Udfyldningsark!G57=Data!$T$25,Data!$U$25,IF(Udfyldningsark!G57=Data!$T$26,Data!$U$26,IF(Udfyldningsark!G57=Data!$T$27,Data!$U$27))))))))))))))))))))))</f>
        <v/>
      </c>
      <c r="L40" s="49"/>
      <c r="M40" s="89" t="str">
        <f>IF(Udfyldningsark!G57="","",IF(Udfyldningsark!G57=Data!$T$7,Data!$V$7,IF(Udfyldningsark!G57=Data!$T$8,Data!$V$8,IF(Udfyldningsark!G57=Data!$T$9,Data!$V$9,IF(Udfyldningsark!G57=Data!$T$10,Data!$V$10,IF(Udfyldningsark!G57=Data!$T$11,Data!$V$11,IF(Udfyldningsark!G57=Data!$T$12,Data!$V$12,IF(Udfyldningsark!G57=Data!$T$13,Data!$V$13,IF(Udfyldningsark!G57=Data!$T$14,Data!$V$14,IF(Udfyldningsark!G57=Data!$T$15,Data!$V$15,IF(Udfyldningsark!G57=Data!$T$16,Data!$V$16,IF(Udfyldningsark!G57=Data!$T$17,Data!$V$17,IF(Udfyldningsark!G57=Data!$T$18,Data!$V$18,IF(Udfyldningsark!G57=Data!$T$19,Data!$V$19,IF(Udfyldningsark!G57=Data!$T$20,Data!$V$20,IF(Udfyldningsark!G57=Data!$T$21,Data!$V$21,IF(Udfyldningsark!G57=Data!$T$22,Data!$V$22,IF(Udfyldningsark!G57=Data!$T$23,Data!$V$23,IF(Udfyldningsark!G57=Data!$T$24,Data!$V$24,IF(Udfyldningsark!G57=Data!$T$25,Data!$V$25,IF(Udfyldningsark!G57=Data!$T$26,Data!$V$26,IF(Udfyldningsark!G57=Data!$T$27,Data!$V$27,))))))))))))))))))))))</f>
        <v/>
      </c>
      <c r="N40" s="20"/>
      <c r="O40" s="226" t="str">
        <f>IF(Udfyldningsark!$T57="","",
IF(O$17=Udfyldningsark!$Q57,"s",
IF(O$17=Udfyldningsark!$T57,"b",
IF(O$17&lt;Udfyldningsark!$P57,"",
IF(Udfyldningsark!$T57&lt;Udfyldningsark!$Q57-10,IF(O$17&lt;Udfyldningsark!$T57,"g",""),
IF(Udfyldningsark!$T57&lt;Udfyldningsark!$Q57,     IF(O$17&lt;Udfyldningsark!$Q57-10,"g",     IF(O$17&lt;Udfyldningsark!$T57,"gu",        "")),
IF(O$17&lt;Udfyldningsark!$Q57, IF(O$17&lt;Udfyldningsark!$Q57-10,"g","gu"),
IF(O$17&lt;Udfyldningsark!$T57,"r",""
))))))))</f>
        <v/>
      </c>
      <c r="P40" s="226" t="str">
        <f>IF(Udfyldningsark!$T57="","",
IF(P$17=Udfyldningsark!$Q57,"s",
IF(P$17=Udfyldningsark!$T57,"b",
IF(P$17&lt;Udfyldningsark!$P57,"",
IF(Udfyldningsark!$T57&lt;Udfyldningsark!$Q57-10,IF(P$17&lt;Udfyldningsark!$T57,"g",""),
IF(Udfyldningsark!$T57&lt;Udfyldningsark!$Q57,     IF(P$17&lt;Udfyldningsark!$Q57-10,"g",     IF(P$17&lt;Udfyldningsark!$T57,"gu",        "")),
IF(P$17&lt;Udfyldningsark!$Q57, IF(P$17&lt;Udfyldningsark!$Q57-10,"g","gu"),
IF(P$17&lt;Udfyldningsark!$T57,"r",""
))))))))</f>
        <v/>
      </c>
      <c r="Q40" s="226" t="str">
        <f>IF(Udfyldningsark!$T57="","",
IF(Q$17=Udfyldningsark!$Q57,"s",
IF(Q$17=Udfyldningsark!$T57,"b",
IF(Q$17&lt;Udfyldningsark!$P57,"",
IF(Udfyldningsark!$T57&lt;Udfyldningsark!$Q57-10,IF(Q$17&lt;Udfyldningsark!$T57,"g",""),
IF(Udfyldningsark!$T57&lt;Udfyldningsark!$Q57,     IF(Q$17&lt;Udfyldningsark!$Q57-10,"g",     IF(Q$17&lt;Udfyldningsark!$T57,"gu",        "")),
IF(Q$17&lt;Udfyldningsark!$Q57, IF(Q$17&lt;Udfyldningsark!$Q57-10,"g","gu"),
IF(Q$17&lt;Udfyldningsark!$T57,"r",""
))))))))</f>
        <v/>
      </c>
      <c r="R40" s="226" t="str">
        <f>IF(Udfyldningsark!$T57="","",
IF(R$17=Udfyldningsark!$Q57,"s",
IF(R$17=Udfyldningsark!$T57,"b",
IF(R$17&lt;Udfyldningsark!$P57,"",
IF(Udfyldningsark!$T57&lt;Udfyldningsark!$Q57-10,IF(R$17&lt;Udfyldningsark!$T57,"g",""),
IF(Udfyldningsark!$T57&lt;Udfyldningsark!$Q57,     IF(R$17&lt;Udfyldningsark!$Q57-10,"g",     IF(R$17&lt;Udfyldningsark!$T57,"gu",        "")),
IF(R$17&lt;Udfyldningsark!$Q57, IF(R$17&lt;Udfyldningsark!$Q57-10,"g","gu"),
IF(R$17&lt;Udfyldningsark!$T57,"r",""
))))))))</f>
        <v/>
      </c>
      <c r="S40" s="226" t="str">
        <f>IF(Udfyldningsark!$T57="","",
IF(S$17=Udfyldningsark!$Q57,"s",
IF(S$17=Udfyldningsark!$T57,"b",
IF(S$17&lt;Udfyldningsark!$P57,"",
IF(Udfyldningsark!$T57&lt;Udfyldningsark!$Q57-10,IF(S$17&lt;Udfyldningsark!$T57,"g",""),
IF(Udfyldningsark!$T57&lt;Udfyldningsark!$Q57,     IF(S$17&lt;Udfyldningsark!$Q57-10,"g",     IF(S$17&lt;Udfyldningsark!$T57,"gu",        "")),
IF(S$17&lt;Udfyldningsark!$Q57, IF(S$17&lt;Udfyldningsark!$Q57-10,"g","gu"),
IF(S$17&lt;Udfyldningsark!$T57,"r",""
))))))))</f>
        <v/>
      </c>
      <c r="T40" s="226" t="str">
        <f>IF(Udfyldningsark!$T57="","",
IF(T$17=Udfyldningsark!$Q57,"s",
IF(T$17=Udfyldningsark!$T57,"b",
IF(T$17&lt;Udfyldningsark!$P57,"",
IF(Udfyldningsark!$T57&lt;Udfyldningsark!$Q57-10,IF(T$17&lt;Udfyldningsark!$T57,"g",""),
IF(Udfyldningsark!$T57&lt;Udfyldningsark!$Q57,     IF(T$17&lt;Udfyldningsark!$Q57-10,"g",     IF(T$17&lt;Udfyldningsark!$T57,"gu",        "")),
IF(T$17&lt;Udfyldningsark!$Q57, IF(T$17&lt;Udfyldningsark!$Q57-10,"g","gu"),
IF(T$17&lt;Udfyldningsark!$T57,"r",""
))))))))</f>
        <v/>
      </c>
      <c r="U40" s="226" t="str">
        <f>IF(Udfyldningsark!$T57="","",
IF(U$17=Udfyldningsark!$Q57,"s",
IF(U$17=Udfyldningsark!$T57,"b",
IF(U$17&lt;Udfyldningsark!$P57,"",
IF(Udfyldningsark!$T57&lt;Udfyldningsark!$Q57-10,IF(U$17&lt;Udfyldningsark!$T57,"g",""),
IF(Udfyldningsark!$T57&lt;Udfyldningsark!$Q57,     IF(U$17&lt;Udfyldningsark!$Q57-10,"g",     IF(U$17&lt;Udfyldningsark!$T57,"gu",        "")),
IF(U$17&lt;Udfyldningsark!$Q57, IF(U$17&lt;Udfyldningsark!$Q57-10,"g","gu"),
IF(U$17&lt;Udfyldningsark!$T57,"r",""
))))))))</f>
        <v/>
      </c>
      <c r="V40" s="226" t="str">
        <f>IF(Udfyldningsark!$T57="","",
IF(V$17=Udfyldningsark!$Q57,"s",
IF(V$17=Udfyldningsark!$T57,"b",
IF(V$17&lt;Udfyldningsark!$P57,"",
IF(Udfyldningsark!$T57&lt;Udfyldningsark!$Q57-10,IF(V$17&lt;Udfyldningsark!$T57,"g",""),
IF(Udfyldningsark!$T57&lt;Udfyldningsark!$Q57,     IF(V$17&lt;Udfyldningsark!$Q57-10,"g",     IF(V$17&lt;Udfyldningsark!$T57,"gu",        "")),
IF(V$17&lt;Udfyldningsark!$Q57, IF(V$17&lt;Udfyldningsark!$Q57-10,"g","gu"),
IF(V$17&lt;Udfyldningsark!$T57,"r",""
))))))))</f>
        <v/>
      </c>
      <c r="W40" s="226" t="str">
        <f>IF(Udfyldningsark!$T57="","",
IF(W$17=Udfyldningsark!$Q57,"s",
IF(W$17=Udfyldningsark!$T57,"b",
IF(W$17&lt;Udfyldningsark!$P57,"",
IF(Udfyldningsark!$T57&lt;Udfyldningsark!$Q57-10,IF(W$17&lt;Udfyldningsark!$T57,"g",""),
IF(Udfyldningsark!$T57&lt;Udfyldningsark!$Q57,     IF(W$17&lt;Udfyldningsark!$Q57-10,"g",     IF(W$17&lt;Udfyldningsark!$T57,"gu",        "")),
IF(W$17&lt;Udfyldningsark!$Q57, IF(W$17&lt;Udfyldningsark!$Q57-10,"g","gu"),
IF(W$17&lt;Udfyldningsark!$T57,"r",""
))))))))</f>
        <v/>
      </c>
      <c r="X40" s="226" t="str">
        <f>IF(Udfyldningsark!$T57="","",
IF(X$17=Udfyldningsark!$Q57,"s",
IF(X$17=Udfyldningsark!$T57,"b",
IF(X$17&lt;Udfyldningsark!$P57,"",
IF(Udfyldningsark!$T57&lt;Udfyldningsark!$Q57-10,IF(X$17&lt;Udfyldningsark!$T57,"g",""),
IF(Udfyldningsark!$T57&lt;Udfyldningsark!$Q57,     IF(X$17&lt;Udfyldningsark!$Q57-10,"g",     IF(X$17&lt;Udfyldningsark!$T57,"gu",        "")),
IF(X$17&lt;Udfyldningsark!$Q57, IF(X$17&lt;Udfyldningsark!$Q57-10,"g","gu"),
IF(X$17&lt;Udfyldningsark!$T57,"r",""
))))))))</f>
        <v/>
      </c>
      <c r="Y40" s="226" t="str">
        <f>IF(Udfyldningsark!$T57="","",
IF(Y$17=Udfyldningsark!$Q57,"s",
IF(Y$17=Udfyldningsark!$T57,"b",
IF(Y$17&lt;Udfyldningsark!$P57,"",
IF(Udfyldningsark!$T57&lt;Udfyldningsark!$Q57-10,IF(Y$17&lt;Udfyldningsark!$T57,"g",""),
IF(Udfyldningsark!$T57&lt;Udfyldningsark!$Q57,     IF(Y$17&lt;Udfyldningsark!$Q57-10,"g",     IF(Y$17&lt;Udfyldningsark!$T57,"gu",        "")),
IF(Y$17&lt;Udfyldningsark!$Q57, IF(Y$17&lt;Udfyldningsark!$Q57-10,"g","gu"),
IF(Y$17&lt;Udfyldningsark!$T57,"r",""
))))))))</f>
        <v/>
      </c>
      <c r="Z40" s="226" t="str">
        <f>IF(Udfyldningsark!$T57="","",
IF(Z$17=Udfyldningsark!$Q57,"s",
IF(Z$17=Udfyldningsark!$T57,"b",
IF(Z$17&lt;Udfyldningsark!$P57,"",
IF(Udfyldningsark!$T57&lt;Udfyldningsark!$Q57-10,IF(Z$17&lt;Udfyldningsark!$T57,"g",""),
IF(Udfyldningsark!$T57&lt;Udfyldningsark!$Q57,     IF(Z$17&lt;Udfyldningsark!$Q57-10,"g",     IF(Z$17&lt;Udfyldningsark!$T57,"gu",        "")),
IF(Z$17&lt;Udfyldningsark!$Q57, IF(Z$17&lt;Udfyldningsark!$Q57-10,"g","gu"),
IF(Z$17&lt;Udfyldningsark!$T57,"r",""
))))))))</f>
        <v/>
      </c>
      <c r="AA40" s="226" t="str">
        <f>IF(Udfyldningsark!$T57="","",
IF(AA$17=Udfyldningsark!$Q57,"s",
IF(AA$17=Udfyldningsark!$T57,"b",
IF(AA$17&lt;Udfyldningsark!$P57,"",
IF(Udfyldningsark!$T57&lt;Udfyldningsark!$Q57-10,IF(AA$17&lt;Udfyldningsark!$T57,"g",""),
IF(Udfyldningsark!$T57&lt;Udfyldningsark!$Q57,     IF(AA$17&lt;Udfyldningsark!$Q57-10,"g",     IF(AA$17&lt;Udfyldningsark!$T57,"gu",        "")),
IF(AA$17&lt;Udfyldningsark!$Q57, IF(AA$17&lt;Udfyldningsark!$Q57-10,"g","gu"),
IF(AA$17&lt;Udfyldningsark!$T57,"r",""
))))))))</f>
        <v/>
      </c>
      <c r="AB40" s="226" t="str">
        <f>IF(Udfyldningsark!$T57="","",
IF(AB$17=Udfyldningsark!$Q57,"s",
IF(AB$17=Udfyldningsark!$T57,"b",
IF(AB$17&lt;Udfyldningsark!$P57,"",
IF(Udfyldningsark!$T57&lt;Udfyldningsark!$Q57-10,IF(AB$17&lt;Udfyldningsark!$T57,"g",""),
IF(Udfyldningsark!$T57&lt;Udfyldningsark!$Q57,     IF(AB$17&lt;Udfyldningsark!$Q57-10,"g",     IF(AB$17&lt;Udfyldningsark!$T57,"gu",        "")),
IF(AB$17&lt;Udfyldningsark!$Q57, IF(AB$17&lt;Udfyldningsark!$Q57-10,"g","gu"),
IF(AB$17&lt;Udfyldningsark!$T57,"r",""
))))))))</f>
        <v/>
      </c>
      <c r="AC40" s="226" t="str">
        <f>IF(Udfyldningsark!$T57="","",
IF(AC$17=Udfyldningsark!$Q57,"s",
IF(AC$17=Udfyldningsark!$T57,"b",
IF(AC$17&lt;Udfyldningsark!$P57,"",
IF(Udfyldningsark!$T57&lt;Udfyldningsark!$Q57-10,IF(AC$17&lt;Udfyldningsark!$T57,"g",""),
IF(Udfyldningsark!$T57&lt;Udfyldningsark!$Q57,     IF(AC$17&lt;Udfyldningsark!$Q57-10,"g",     IF(AC$17&lt;Udfyldningsark!$T57,"gu",        "")),
IF(AC$17&lt;Udfyldningsark!$Q57, IF(AC$17&lt;Udfyldningsark!$Q57-10,"g","gu"),
IF(AC$17&lt;Udfyldningsark!$T57,"r",""
))))))))</f>
        <v/>
      </c>
      <c r="AD40" s="226" t="str">
        <f>IF(Udfyldningsark!$T57="","",
IF(AD$17=Udfyldningsark!$Q57,"s",
IF(AD$17=Udfyldningsark!$T57,"b",
IF(AD$17&lt;Udfyldningsark!$P57,"",
IF(Udfyldningsark!$T57&lt;Udfyldningsark!$Q57-10,IF(AD$17&lt;Udfyldningsark!$T57,"g",""),
IF(Udfyldningsark!$T57&lt;Udfyldningsark!$Q57,     IF(AD$17&lt;Udfyldningsark!$Q57-10,"g",     IF(AD$17&lt;Udfyldningsark!$T57,"gu",        "")),
IF(AD$17&lt;Udfyldningsark!$Q57, IF(AD$17&lt;Udfyldningsark!$Q57-10,"g","gu"),
IF(AD$17&lt;Udfyldningsark!$T57,"r",""
))))))))</f>
        <v/>
      </c>
      <c r="AE40" s="226" t="str">
        <f>IF(Udfyldningsark!$T57="","",
IF(AE$17=Udfyldningsark!$Q57,"s",
IF(AE$17=Udfyldningsark!$T57,"b",
IF(AE$17&lt;Udfyldningsark!$P57,"",
IF(Udfyldningsark!$T57&lt;Udfyldningsark!$Q57-10,IF(AE$17&lt;Udfyldningsark!$T57,"g",""),
IF(Udfyldningsark!$T57&lt;Udfyldningsark!$Q57,     IF(AE$17&lt;Udfyldningsark!$Q57-10,"g",     IF(AE$17&lt;Udfyldningsark!$T57,"gu",        "")),
IF(AE$17&lt;Udfyldningsark!$Q57, IF(AE$17&lt;Udfyldningsark!$Q57-10,"g","gu"),
IF(AE$17&lt;Udfyldningsark!$T57,"r",""
))))))))</f>
        <v/>
      </c>
      <c r="AF40" s="226" t="str">
        <f>IF(Udfyldningsark!$T57="","",
IF(AF$17=Udfyldningsark!$Q57,"s",
IF(AF$17=Udfyldningsark!$T57,"b",
IF(AF$17&lt;Udfyldningsark!$P57,"",
IF(Udfyldningsark!$T57&lt;Udfyldningsark!$Q57-10,IF(AF$17&lt;Udfyldningsark!$T57,"g",""),
IF(Udfyldningsark!$T57&lt;Udfyldningsark!$Q57,     IF(AF$17&lt;Udfyldningsark!$Q57-10,"g",     IF(AF$17&lt;Udfyldningsark!$T57,"gu",        "")),
IF(AF$17&lt;Udfyldningsark!$Q57, IF(AF$17&lt;Udfyldningsark!$Q57-10,"g","gu"),
IF(AF$17&lt;Udfyldningsark!$T57,"r",""
))))))))</f>
        <v/>
      </c>
      <c r="AG40" s="226" t="str">
        <f>IF(Udfyldningsark!$T57="","",
IF(AG$17=Udfyldningsark!$Q57,"s",
IF(AG$17=Udfyldningsark!$T57,"b",
IF(AG$17&lt;Udfyldningsark!$P57,"",
IF(Udfyldningsark!$T57&lt;Udfyldningsark!$Q57-10,IF(AG$17&lt;Udfyldningsark!$T57,"g",""),
IF(Udfyldningsark!$T57&lt;Udfyldningsark!$Q57,     IF(AG$17&lt;Udfyldningsark!$Q57-10,"g",     IF(AG$17&lt;Udfyldningsark!$T57,"gu",        "")),
IF(AG$17&lt;Udfyldningsark!$Q57, IF(AG$17&lt;Udfyldningsark!$Q57-10,"g","gu"),
IF(AG$17&lt;Udfyldningsark!$T57,"r",""
))))))))</f>
        <v/>
      </c>
      <c r="AH40" s="226" t="str">
        <f>IF(Udfyldningsark!$T57="","",
IF(AH$17=Udfyldningsark!$Q57,"s",
IF(AH$17=Udfyldningsark!$T57,"b",
IF(AH$17&lt;Udfyldningsark!$P57,"",
IF(Udfyldningsark!$T57&lt;Udfyldningsark!$Q57-10,IF(AH$17&lt;Udfyldningsark!$T57,"g",""),
IF(Udfyldningsark!$T57&lt;Udfyldningsark!$Q57,     IF(AH$17&lt;Udfyldningsark!$Q57-10,"g",     IF(AH$17&lt;Udfyldningsark!$T57,"gu",        "")),
IF(AH$17&lt;Udfyldningsark!$Q57, IF(AH$17&lt;Udfyldningsark!$Q57-10,"g","gu"),
IF(AH$17&lt;Udfyldningsark!$T57,"r",""
))))))))</f>
        <v/>
      </c>
      <c r="AI40" s="226" t="str">
        <f>IF(Udfyldningsark!$T57="","",
IF(AI$17=Udfyldningsark!$Q57,"s",
IF(AI$17=Udfyldningsark!$T57,"b",
IF(AI$17&lt;Udfyldningsark!$P57,"",
IF(Udfyldningsark!$T57&lt;Udfyldningsark!$Q57-10,IF(AI$17&lt;Udfyldningsark!$T57,"g",""),
IF(Udfyldningsark!$T57&lt;Udfyldningsark!$Q57,     IF(AI$17&lt;Udfyldningsark!$Q57-10,"g",     IF(AI$17&lt;Udfyldningsark!$T57,"gu",        "")),
IF(AI$17&lt;Udfyldningsark!$Q57, IF(AI$17&lt;Udfyldningsark!$Q57-10,"g","gu"),
IF(AI$17&lt;Udfyldningsark!$T57,"r",""
))))))))</f>
        <v/>
      </c>
      <c r="AJ40" s="226" t="str">
        <f>IF(Udfyldningsark!$T57="","",
IF(AJ$17=Udfyldningsark!$Q57,"s",
IF(AJ$17=Udfyldningsark!$T57,"b",
IF(AJ$17&lt;Udfyldningsark!$P57,"",
IF(Udfyldningsark!$T57&lt;Udfyldningsark!$Q57-10,IF(AJ$17&lt;Udfyldningsark!$T57,"g",""),
IF(Udfyldningsark!$T57&lt;Udfyldningsark!$Q57,     IF(AJ$17&lt;Udfyldningsark!$Q57-10,"g",     IF(AJ$17&lt;Udfyldningsark!$T57,"gu",        "")),
IF(AJ$17&lt;Udfyldningsark!$Q57, IF(AJ$17&lt;Udfyldningsark!$Q57-10,"g","gu"),
IF(AJ$17&lt;Udfyldningsark!$T57,"r",""
))))))))</f>
        <v/>
      </c>
      <c r="AK40" s="226" t="str">
        <f>IF(Udfyldningsark!$T57="","",
IF(AK$17=Udfyldningsark!$Q57,"s",
IF(AK$17=Udfyldningsark!$T57,"b",
IF(AK$17&lt;Udfyldningsark!$P57,"",
IF(Udfyldningsark!$T57&lt;Udfyldningsark!$Q57-10,IF(AK$17&lt;Udfyldningsark!$T57,"g",""),
IF(Udfyldningsark!$T57&lt;Udfyldningsark!$Q57,     IF(AK$17&lt;Udfyldningsark!$Q57-10,"g",     IF(AK$17&lt;Udfyldningsark!$T57,"gu",        "")),
IF(AK$17&lt;Udfyldningsark!$Q57, IF(AK$17&lt;Udfyldningsark!$Q57-10,"g","gu"),
IF(AK$17&lt;Udfyldningsark!$T57,"r",""
))))))))</f>
        <v/>
      </c>
      <c r="AL40" s="226" t="str">
        <f>IF(Udfyldningsark!$T57="","",
IF(AL$17=Udfyldningsark!$Q57,"s",
IF(AL$17=Udfyldningsark!$T57,"b",
IF(AL$17&lt;Udfyldningsark!$P57,"",
IF(Udfyldningsark!$T57&lt;Udfyldningsark!$Q57-10,IF(AL$17&lt;Udfyldningsark!$T57,"g",""),
IF(Udfyldningsark!$T57&lt;Udfyldningsark!$Q57,     IF(AL$17&lt;Udfyldningsark!$Q57-10,"g",     IF(AL$17&lt;Udfyldningsark!$T57,"gu",        "")),
IF(AL$17&lt;Udfyldningsark!$Q57, IF(AL$17&lt;Udfyldningsark!$Q57-10,"g","gu"),
IF(AL$17&lt;Udfyldningsark!$T57,"r",""
))))))))</f>
        <v/>
      </c>
      <c r="AM40" s="226" t="str">
        <f>IF(Udfyldningsark!$T57="","",
IF(AM$17=Udfyldningsark!$Q57,"s",
IF(AM$17=Udfyldningsark!$T57,"b",
IF(AM$17&lt;Udfyldningsark!$P57,"",
IF(Udfyldningsark!$T57&lt;Udfyldningsark!$Q57-10,IF(AM$17&lt;Udfyldningsark!$T57,"g",""),
IF(Udfyldningsark!$T57&lt;Udfyldningsark!$Q57,     IF(AM$17&lt;Udfyldningsark!$Q57-10,"g",     IF(AM$17&lt;Udfyldningsark!$T57,"gu",        "")),
IF(AM$17&lt;Udfyldningsark!$Q57, IF(AM$17&lt;Udfyldningsark!$Q57-10,"g","gu"),
IF(AM$17&lt;Udfyldningsark!$T57,"r",""
))))))))</f>
        <v/>
      </c>
      <c r="AN40" s="226" t="str">
        <f>IF(Udfyldningsark!$T57="","",
IF(AN$17=Udfyldningsark!$Q57,"s",
IF(AN$17=Udfyldningsark!$T57,"b",
IF(AN$17&lt;Udfyldningsark!$P57,"",
IF(Udfyldningsark!$T57&lt;Udfyldningsark!$Q57-10,IF(AN$17&lt;Udfyldningsark!$T57,"g",""),
IF(Udfyldningsark!$T57&lt;Udfyldningsark!$Q57,     IF(AN$17&lt;Udfyldningsark!$Q57-10,"g",     IF(AN$17&lt;Udfyldningsark!$T57,"gu",        "")),
IF(AN$17&lt;Udfyldningsark!$Q57, IF(AN$17&lt;Udfyldningsark!$Q57-10,"g","gu"),
IF(AN$17&lt;Udfyldningsark!$T57,"r",""
))))))))</f>
        <v/>
      </c>
      <c r="AO40" s="226" t="str">
        <f>IF(Udfyldningsark!$T57="","",
IF(AO$17=Udfyldningsark!$Q57,"s",
IF(AO$17=Udfyldningsark!$T57,"b",
IF(AO$17&lt;Udfyldningsark!$P57,"",
IF(Udfyldningsark!$T57&lt;Udfyldningsark!$Q57-10,IF(AO$17&lt;Udfyldningsark!$T57,"g",""),
IF(Udfyldningsark!$T57&lt;Udfyldningsark!$Q57,     IF(AO$17&lt;Udfyldningsark!$Q57-10,"g",     IF(AO$17&lt;Udfyldningsark!$T57,"gu",        "")),
IF(AO$17&lt;Udfyldningsark!$Q57, IF(AO$17&lt;Udfyldningsark!$Q57-10,"g","gu"),
IF(AO$17&lt;Udfyldningsark!$T57,"r",""
))))))))</f>
        <v/>
      </c>
      <c r="AP40" s="226" t="str">
        <f>IF(Udfyldningsark!$T57="","",
IF(AP$17=Udfyldningsark!$Q57,"s",
IF(AP$17=Udfyldningsark!$T57,"b",
IF(AP$17&lt;Udfyldningsark!$P57,"",
IF(Udfyldningsark!$T57&lt;Udfyldningsark!$Q57-10,IF(AP$17&lt;Udfyldningsark!$T57,"g",""),
IF(Udfyldningsark!$T57&lt;Udfyldningsark!$Q57,     IF(AP$17&lt;Udfyldningsark!$Q57-10,"g",     IF(AP$17&lt;Udfyldningsark!$T57,"gu",        "")),
IF(AP$17&lt;Udfyldningsark!$Q57, IF(AP$17&lt;Udfyldningsark!$Q57-10,"g","gu"),
IF(AP$17&lt;Udfyldningsark!$T57,"r",""
))))))))</f>
        <v/>
      </c>
      <c r="AQ40" s="226" t="str">
        <f>IF(Udfyldningsark!$T57="","",
IF(AQ$17=Udfyldningsark!$Q57,"s",
IF(AQ$17=Udfyldningsark!$T57,"b",
IF(AQ$17&lt;Udfyldningsark!$P57,"",
IF(Udfyldningsark!$T57&lt;Udfyldningsark!$Q57-10,IF(AQ$17&lt;Udfyldningsark!$T57,"g",""),
IF(Udfyldningsark!$T57&lt;Udfyldningsark!$Q57,     IF(AQ$17&lt;Udfyldningsark!$Q57-10,"g",     IF(AQ$17&lt;Udfyldningsark!$T57,"gu",        "")),
IF(AQ$17&lt;Udfyldningsark!$Q57, IF(AQ$17&lt;Udfyldningsark!$Q57-10,"g","gu"),
IF(AQ$17&lt;Udfyldningsark!$T57,"r",""
))))))))</f>
        <v/>
      </c>
      <c r="AR40" s="226" t="str">
        <f>IF(Udfyldningsark!$T57="","",
IF(AR$17=Udfyldningsark!$Q57,"s",
IF(AR$17=Udfyldningsark!$T57,"b",
IF(AR$17&lt;Udfyldningsark!$P57,"",
IF(Udfyldningsark!$T57&lt;Udfyldningsark!$Q57-10,IF(AR$17&lt;Udfyldningsark!$T57,"g",""),
IF(Udfyldningsark!$T57&lt;Udfyldningsark!$Q57,     IF(AR$17&lt;Udfyldningsark!$Q57-10,"g",     IF(AR$17&lt;Udfyldningsark!$T57,"gu",        "")),
IF(AR$17&lt;Udfyldningsark!$Q57, IF(AR$17&lt;Udfyldningsark!$Q57-10,"g","gu"),
IF(AR$17&lt;Udfyldningsark!$T57,"r",""
))))))))</f>
        <v/>
      </c>
      <c r="AS40" s="226" t="str">
        <f>IF(Udfyldningsark!$T57="","",
IF(AS$17=Udfyldningsark!$Q57,"s",
IF(AS$17=Udfyldningsark!$T57,"b",
IF(AS$17&lt;Udfyldningsark!$P57,"",
IF(Udfyldningsark!$T57&lt;Udfyldningsark!$Q57-10,IF(AS$17&lt;Udfyldningsark!$T57,"g",""),
IF(Udfyldningsark!$T57&lt;Udfyldningsark!$Q57,     IF(AS$17&lt;Udfyldningsark!$Q57-10,"g",     IF(AS$17&lt;Udfyldningsark!$T57,"gu",        "")),
IF(AS$17&lt;Udfyldningsark!$Q57, IF(AS$17&lt;Udfyldningsark!$Q57-10,"g","gu"),
IF(AS$17&lt;Udfyldningsark!$T57,"r",""
))))))))</f>
        <v/>
      </c>
      <c r="AT40" s="226" t="str">
        <f>IF(Udfyldningsark!$T57="","",
IF(AT$17=Udfyldningsark!$Q57,"s",
IF(AT$17=Udfyldningsark!$T57,"b",
IF(AT$17&lt;Udfyldningsark!$P57,"",
IF(Udfyldningsark!$T57&lt;Udfyldningsark!$Q57-10,IF(AT$17&lt;Udfyldningsark!$T57,"g",""),
IF(Udfyldningsark!$T57&lt;Udfyldningsark!$Q57,     IF(AT$17&lt;Udfyldningsark!$Q57-10,"g",     IF(AT$17&lt;Udfyldningsark!$T57,"gu",        "")),
IF(AT$17&lt;Udfyldningsark!$Q57, IF(AT$17&lt;Udfyldningsark!$Q57-10,"g","gu"),
IF(AT$17&lt;Udfyldningsark!$T57,"r",""
))))))))</f>
        <v/>
      </c>
      <c r="AU40" s="226" t="str">
        <f>IF(Udfyldningsark!$T57="","",
IF(AU$17=Udfyldningsark!$Q57,"s",
IF(AU$17=Udfyldningsark!$T57,"b",
IF(AU$17&lt;Udfyldningsark!$P57,"",
IF(Udfyldningsark!$T57&lt;Udfyldningsark!$Q57-10,IF(AU$17&lt;Udfyldningsark!$T57,"g",""),
IF(Udfyldningsark!$T57&lt;Udfyldningsark!$Q57,     IF(AU$17&lt;Udfyldningsark!$Q57-10,"g",     IF(AU$17&lt;Udfyldningsark!$T57,"gu",        "")),
IF(AU$17&lt;Udfyldningsark!$Q57, IF(AU$17&lt;Udfyldningsark!$Q57-10,"g","gu"),
IF(AU$17&lt;Udfyldningsark!$T57,"r",""
))))))))</f>
        <v/>
      </c>
      <c r="AV40" s="226" t="str">
        <f>IF(Udfyldningsark!$T57="","",
IF(AV$17=Udfyldningsark!$Q57,"s",
IF(AV$17=Udfyldningsark!$T57,"b",
IF(AV$17&lt;Udfyldningsark!$P57,"",
IF(Udfyldningsark!$T57&lt;Udfyldningsark!$Q57-10,IF(AV$17&lt;Udfyldningsark!$T57,"g",""),
IF(Udfyldningsark!$T57&lt;Udfyldningsark!$Q57,     IF(AV$17&lt;Udfyldningsark!$Q57-10,"g",     IF(AV$17&lt;Udfyldningsark!$T57,"gu",        "")),
IF(AV$17&lt;Udfyldningsark!$Q57, IF(AV$17&lt;Udfyldningsark!$Q57-10,"g","gu"),
IF(AV$17&lt;Udfyldningsark!$T57,"r",""
))))))))</f>
        <v/>
      </c>
      <c r="AW40" s="226" t="str">
        <f>IF(Udfyldningsark!$T57="","",
IF(AW$17=Udfyldningsark!$Q57,"s",
IF(AW$17=Udfyldningsark!$T57,"b",
IF(AW$17&lt;Udfyldningsark!$P57,"",
IF(Udfyldningsark!$T57&lt;Udfyldningsark!$Q57-10,IF(AW$17&lt;Udfyldningsark!$T57,"g",""),
IF(Udfyldningsark!$T57&lt;Udfyldningsark!$Q57,     IF(AW$17&lt;Udfyldningsark!$Q57-10,"g",     IF(AW$17&lt;Udfyldningsark!$T57,"gu",        "")),
IF(AW$17&lt;Udfyldningsark!$Q57, IF(AW$17&lt;Udfyldningsark!$Q57-10,"g","gu"),
IF(AW$17&lt;Udfyldningsark!$T57,"r",""
))))))))</f>
        <v/>
      </c>
      <c r="AX40" s="226" t="str">
        <f>IF(Udfyldningsark!$T57="","",
IF(AX$17=Udfyldningsark!$Q57,"s",
IF(AX$17=Udfyldningsark!$T57,"b",
IF(AX$17&lt;Udfyldningsark!$P57,"",
IF(Udfyldningsark!$T57&lt;Udfyldningsark!$Q57-10,IF(AX$17&lt;Udfyldningsark!$T57,"g",""),
IF(Udfyldningsark!$T57&lt;Udfyldningsark!$Q57,     IF(AX$17&lt;Udfyldningsark!$Q57-10,"g",     IF(AX$17&lt;Udfyldningsark!$T57,"gu",        "")),
IF(AX$17&lt;Udfyldningsark!$Q57, IF(AX$17&lt;Udfyldningsark!$Q57-10,"g","gu"),
IF(AX$17&lt;Udfyldningsark!$T57,"r",""
))))))))</f>
        <v/>
      </c>
      <c r="AY40" s="226" t="str">
        <f>IF(Udfyldningsark!$T57="","",
IF(AY$17=Udfyldningsark!$Q57,"s",
IF(AY$17=Udfyldningsark!$T57,"b",
IF(AY$17&lt;Udfyldningsark!$P57,"",
IF(Udfyldningsark!$T57&lt;Udfyldningsark!$Q57-10,IF(AY$17&lt;Udfyldningsark!$T57,"g",""),
IF(Udfyldningsark!$T57&lt;Udfyldningsark!$Q57,     IF(AY$17&lt;Udfyldningsark!$Q57-10,"g",     IF(AY$17&lt;Udfyldningsark!$T57,"gu",        "")),
IF(AY$17&lt;Udfyldningsark!$Q57, IF(AY$17&lt;Udfyldningsark!$Q57-10,"g","gu"),
IF(AY$17&lt;Udfyldningsark!$T57,"r",""
))))))))</f>
        <v/>
      </c>
      <c r="AZ40" s="226" t="str">
        <f>IF(Udfyldningsark!$T57="","",
IF(AZ$17=Udfyldningsark!$Q57,"s",
IF(AZ$17=Udfyldningsark!$T57,"b",
IF(AZ$17&lt;Udfyldningsark!$P57,"",
IF(Udfyldningsark!$T57&lt;Udfyldningsark!$Q57-10,IF(AZ$17&lt;Udfyldningsark!$T57,"g",""),
IF(Udfyldningsark!$T57&lt;Udfyldningsark!$Q57,     IF(AZ$17&lt;Udfyldningsark!$Q57-10,"g",     IF(AZ$17&lt;Udfyldningsark!$T57,"gu",        "")),
IF(AZ$17&lt;Udfyldningsark!$Q57, IF(AZ$17&lt;Udfyldningsark!$Q57-10,"g","gu"),
IF(AZ$17&lt;Udfyldningsark!$T57,"r",""
))))))))</f>
        <v/>
      </c>
      <c r="BA40" s="226" t="str">
        <f>IF(Udfyldningsark!$T57="","",
IF(BA$17=Udfyldningsark!$Q57,"s",
IF(BA$17=Udfyldningsark!$T57,"b",
IF(BA$17&lt;Udfyldningsark!$P57,"",
IF(Udfyldningsark!$T57&lt;Udfyldningsark!$Q57-10,IF(BA$17&lt;Udfyldningsark!$T57,"g",""),
IF(Udfyldningsark!$T57&lt;Udfyldningsark!$Q57,     IF(BA$17&lt;Udfyldningsark!$Q57-10,"g",     IF(BA$17&lt;Udfyldningsark!$T57,"gu",        "")),
IF(BA$17&lt;Udfyldningsark!$Q57, IF(BA$17&lt;Udfyldningsark!$Q57-10,"g","gu"),
IF(BA$17&lt;Udfyldningsark!$T57,"r",""
))))))))</f>
        <v/>
      </c>
      <c r="BB40" s="226" t="str">
        <f>IF(Udfyldningsark!$T57="","",
IF(BB$17=Udfyldningsark!$Q57,"s",
IF(BB$17=Udfyldningsark!$T57,"b",
IF(BB$17&lt;Udfyldningsark!$P57,"",
IF(Udfyldningsark!$T57&lt;Udfyldningsark!$Q57-10,IF(BB$17&lt;Udfyldningsark!$T57,"g",""),
IF(Udfyldningsark!$T57&lt;Udfyldningsark!$Q57,     IF(BB$17&lt;Udfyldningsark!$Q57-10,"g",     IF(BB$17&lt;Udfyldningsark!$T57,"gu",        "")),
IF(BB$17&lt;Udfyldningsark!$Q57, IF(BB$17&lt;Udfyldningsark!$Q57-10,"g","gu"),
IF(BB$17&lt;Udfyldningsark!$T57,"r",""
))))))))</f>
        <v/>
      </c>
      <c r="BC40" s="226" t="str">
        <f>IF(Udfyldningsark!$T57="","",
IF(BC$17=Udfyldningsark!$Q57,"s",
IF(BC$17=Udfyldningsark!$T57,"b",
IF(BC$17&lt;Udfyldningsark!$P57,"",
IF(Udfyldningsark!$T57&lt;Udfyldningsark!$Q57-10,IF(BC$17&lt;Udfyldningsark!$T57,"g",""),
IF(Udfyldningsark!$T57&lt;Udfyldningsark!$Q57,     IF(BC$17&lt;Udfyldningsark!$Q57-10,"g",     IF(BC$17&lt;Udfyldningsark!$T57,"gu",        "")),
IF(BC$17&lt;Udfyldningsark!$Q57, IF(BC$17&lt;Udfyldningsark!$Q57-10,"g","gu"),
IF(BC$17&lt;Udfyldningsark!$T57,"r",""
))))))))</f>
        <v/>
      </c>
      <c r="BD40" s="226" t="str">
        <f>IF(Udfyldningsark!$T57="","",
IF(BD$17=Udfyldningsark!$Q57,"s",
IF(BD$17=Udfyldningsark!$T57,"b",
IF(BD$17&lt;Udfyldningsark!$P57,"",
IF(Udfyldningsark!$T57&lt;Udfyldningsark!$Q57-10,IF(BD$17&lt;Udfyldningsark!$T57,"g",""),
IF(Udfyldningsark!$T57&lt;Udfyldningsark!$Q57,     IF(BD$17&lt;Udfyldningsark!$Q57-10,"g",     IF(BD$17&lt;Udfyldningsark!$T57,"gu",        "")),
IF(BD$17&lt;Udfyldningsark!$Q57, IF(BD$17&lt;Udfyldningsark!$Q57-10,"g","gu"),
IF(BD$17&lt;Udfyldningsark!$T57,"r",""
))))))))</f>
        <v/>
      </c>
      <c r="BE40" s="226" t="str">
        <f>IF(Udfyldningsark!$T57="","",
IF(BE$17=Udfyldningsark!$Q57,"s",
IF(BE$17=Udfyldningsark!$T57,"b",
IF(BE$17&lt;Udfyldningsark!$P57,"",
IF(Udfyldningsark!$T57&lt;Udfyldningsark!$Q57-10,IF(BE$17&lt;Udfyldningsark!$T57,"g",""),
IF(Udfyldningsark!$T57&lt;Udfyldningsark!$Q57,     IF(BE$17&lt;Udfyldningsark!$Q57-10,"g",     IF(BE$17&lt;Udfyldningsark!$T57,"gu",        "")),
IF(BE$17&lt;Udfyldningsark!$Q57, IF(BE$17&lt;Udfyldningsark!$Q57-10,"g","gu"),
IF(BE$17&lt;Udfyldningsark!$T57,"r",""
))))))))</f>
        <v/>
      </c>
      <c r="BF40" s="226" t="str">
        <f>IF(Udfyldningsark!$T57="","",
IF(BF$17=Udfyldningsark!$Q57,"s",
IF(BF$17=Udfyldningsark!$T57,"b",
IF(BF$17&lt;Udfyldningsark!$P57,"",
IF(Udfyldningsark!$T57&lt;Udfyldningsark!$Q57-10,IF(BF$17&lt;Udfyldningsark!$T57,"g",""),
IF(Udfyldningsark!$T57&lt;Udfyldningsark!$Q57,     IF(BF$17&lt;Udfyldningsark!$Q57-10,"g",     IF(BF$17&lt;Udfyldningsark!$T57,"gu",        "")),
IF(BF$17&lt;Udfyldningsark!$Q57, IF(BF$17&lt;Udfyldningsark!$Q57-10,"g","gu"),
IF(BF$17&lt;Udfyldningsark!$T57,"r",""
))))))))</f>
        <v/>
      </c>
      <c r="BG40" s="226" t="str">
        <f>IF(Udfyldningsark!$T57="","",
IF(BG$17=Udfyldningsark!$Q57,"s",
IF(BG$17=Udfyldningsark!$T57,"b",
IF(BG$17&lt;Udfyldningsark!$P57,"",
IF(Udfyldningsark!$T57&lt;Udfyldningsark!$Q57-10,IF(BG$17&lt;Udfyldningsark!$T57,"g",""),
IF(Udfyldningsark!$T57&lt;Udfyldningsark!$Q57,     IF(BG$17&lt;Udfyldningsark!$Q57-10,"g",     IF(BG$17&lt;Udfyldningsark!$T57,"gu",        "")),
IF(BG$17&lt;Udfyldningsark!$Q57, IF(BG$17&lt;Udfyldningsark!$Q57-10,"g","gu"),
IF(BG$17&lt;Udfyldningsark!$T57,"r",""
))))))))</f>
        <v/>
      </c>
      <c r="BH40" s="226" t="str">
        <f>IF(Udfyldningsark!$T57="","",
IF(BH$17=Udfyldningsark!$Q57,"s",
IF(BH$17=Udfyldningsark!$T57,"b",
IF(BH$17&lt;Udfyldningsark!$P57,"",
IF(Udfyldningsark!$T57&lt;Udfyldningsark!$Q57-10,IF(BH$17&lt;Udfyldningsark!$T57,"g",""),
IF(Udfyldningsark!$T57&lt;Udfyldningsark!$Q57,     IF(BH$17&lt;Udfyldningsark!$Q57-10,"g",     IF(BH$17&lt;Udfyldningsark!$T57,"gu",        "")),
IF(BH$17&lt;Udfyldningsark!$Q57, IF(BH$17&lt;Udfyldningsark!$Q57-10,"g","gu"),
IF(BH$17&lt;Udfyldningsark!$T57,"r",""
))))))))</f>
        <v/>
      </c>
      <c r="BI40" s="226" t="str">
        <f>IF(Udfyldningsark!$T57="","",
IF(BI$17=Udfyldningsark!$Q57,"s",
IF(BI$17=Udfyldningsark!$T57,"b",
IF(BI$17&lt;Udfyldningsark!$P57,"",
IF(Udfyldningsark!$T57&lt;Udfyldningsark!$Q57-10,IF(BI$17&lt;Udfyldningsark!$T57,"g",""),
IF(Udfyldningsark!$T57&lt;Udfyldningsark!$Q57,     IF(BI$17&lt;Udfyldningsark!$Q57-10,"g",     IF(BI$17&lt;Udfyldningsark!$T57,"gu",        "")),
IF(BI$17&lt;Udfyldningsark!$Q57, IF(BI$17&lt;Udfyldningsark!$Q57-10,"g","gu"),
IF(BI$17&lt;Udfyldningsark!$T57,"r",""
))))))))</f>
        <v/>
      </c>
      <c r="BJ40" s="226" t="str">
        <f>IF(Udfyldningsark!$T57="","",
IF(BJ$17=Udfyldningsark!$Q57,"s",
IF(BJ$17=Udfyldningsark!$T57,"b",
IF(BJ$17&lt;Udfyldningsark!$P57,"",
IF(Udfyldningsark!$T57&lt;Udfyldningsark!$Q57-10,IF(BJ$17&lt;Udfyldningsark!$T57,"g",""),
IF(Udfyldningsark!$T57&lt;Udfyldningsark!$Q57,     IF(BJ$17&lt;Udfyldningsark!$Q57-10,"g",     IF(BJ$17&lt;Udfyldningsark!$T57,"gu",        "")),
IF(BJ$17&lt;Udfyldningsark!$Q57, IF(BJ$17&lt;Udfyldningsark!$Q57-10,"g","gu"),
IF(BJ$17&lt;Udfyldningsark!$T57,"r",""
))))))))</f>
        <v/>
      </c>
      <c r="BK40" s="226" t="str">
        <f>IF(Udfyldningsark!$T57="","",
IF(BK$17=Udfyldningsark!$Q57,"s",
IF(BK$17=Udfyldningsark!$T57,"b",
IF(BK$17&lt;Udfyldningsark!$P57,"",
IF(Udfyldningsark!$T57&lt;Udfyldningsark!$Q57-10,IF(BK$17&lt;Udfyldningsark!$T57,"g",""),
IF(Udfyldningsark!$T57&lt;Udfyldningsark!$Q57,     IF(BK$17&lt;Udfyldningsark!$Q57-10,"g",     IF(BK$17&lt;Udfyldningsark!$T57,"gu",        "")),
IF(BK$17&lt;Udfyldningsark!$Q57, IF(BK$17&lt;Udfyldningsark!$Q57-10,"g","gu"),
IF(BK$17&lt;Udfyldningsark!$T57,"r",""
))))))))</f>
        <v/>
      </c>
      <c r="BL40" s="226" t="str">
        <f>IF(Udfyldningsark!$T57="","",
IF(BL$17=Udfyldningsark!$Q57,"s",
IF(BL$17=Udfyldningsark!$T57,"b",
IF(BL$17&lt;Udfyldningsark!$P57,"",
IF(Udfyldningsark!$T57&lt;Udfyldningsark!$Q57-10,IF(BL$17&lt;Udfyldningsark!$T57,"g",""),
IF(Udfyldningsark!$T57&lt;Udfyldningsark!$Q57,     IF(BL$17&lt;Udfyldningsark!$Q57-10,"g",     IF(BL$17&lt;Udfyldningsark!$T57,"gu",        "")),
IF(BL$17&lt;Udfyldningsark!$Q57, IF(BL$17&lt;Udfyldningsark!$Q57-10,"g","gu"),
IF(BL$17&lt;Udfyldningsark!$T57,"r",""
))))))))</f>
        <v/>
      </c>
      <c r="BM40" s="226" t="str">
        <f>IF(Udfyldningsark!$T57="","",
IF(BM$17=Udfyldningsark!$Q57,"s",
IF(BM$17=Udfyldningsark!$T57,"b",
IF(BM$17&lt;Udfyldningsark!$P57,"",
IF(Udfyldningsark!$T57&lt;Udfyldningsark!$Q57-10,IF(BM$17&lt;Udfyldningsark!$T57,"g",""),
IF(Udfyldningsark!$T57&lt;Udfyldningsark!$Q57,     IF(BM$17&lt;Udfyldningsark!$Q57-10,"g",     IF(BM$17&lt;Udfyldningsark!$T57,"gu",        "")),
IF(BM$17&lt;Udfyldningsark!$Q57, IF(BM$17&lt;Udfyldningsark!$Q57-10,"g","gu"),
IF(BM$17&lt;Udfyldningsark!$T57,"r",""
))))))))</f>
        <v/>
      </c>
      <c r="BN40" s="226" t="str">
        <f>IF(Udfyldningsark!$T57="","",
IF(BN$17=Udfyldningsark!$Q57,"s",
IF(BN$17=Udfyldningsark!$T57,"b",
IF(BN$17&lt;Udfyldningsark!$P57,"",
IF(Udfyldningsark!$T57&lt;Udfyldningsark!$Q57-10,IF(BN$17&lt;Udfyldningsark!$T57,"g",""),
IF(Udfyldningsark!$T57&lt;Udfyldningsark!$Q57,     IF(BN$17&lt;Udfyldningsark!$Q57-10,"g",     IF(BN$17&lt;Udfyldningsark!$T57,"gu",        "")),
IF(BN$17&lt;Udfyldningsark!$Q57, IF(BN$17&lt;Udfyldningsark!$Q57-10,"g","gu"),
IF(BN$17&lt;Udfyldningsark!$T57,"r",""
))))))))</f>
        <v/>
      </c>
      <c r="BO40" s="226" t="str">
        <f>IF(Udfyldningsark!$T57="","",
IF(BO$17=Udfyldningsark!$Q57,"s",
IF(BO$17=Udfyldningsark!$T57,"b",
IF(BO$17&lt;Udfyldningsark!$P57,"",
IF(Udfyldningsark!$T57&lt;Udfyldningsark!$Q57-10,IF(BO$17&lt;Udfyldningsark!$T57,"g",""),
IF(Udfyldningsark!$T57&lt;Udfyldningsark!$Q57,     IF(BO$17&lt;Udfyldningsark!$Q57-10,"g",     IF(BO$17&lt;Udfyldningsark!$T57,"gu",        "")),
IF(BO$17&lt;Udfyldningsark!$Q57, IF(BO$17&lt;Udfyldningsark!$Q57-10,"g","gu"),
IF(BO$17&lt;Udfyldningsark!$T57,"r",""
))))))))</f>
        <v/>
      </c>
      <c r="BP40" s="226" t="str">
        <f>IF(Udfyldningsark!$T57="","",
IF(BP$17=Udfyldningsark!$Q57,"s",
IF(BP$17=Udfyldningsark!$T57,"b",
IF(BP$17&lt;Udfyldningsark!$P57,"",
IF(Udfyldningsark!$T57&lt;Udfyldningsark!$Q57-10,IF(BP$17&lt;Udfyldningsark!$T57,"g",""),
IF(Udfyldningsark!$T57&lt;Udfyldningsark!$Q57,     IF(BP$17&lt;Udfyldningsark!$Q57-10,"g",     IF(BP$17&lt;Udfyldningsark!$T57,"gu",        "")),
IF(BP$17&lt;Udfyldningsark!$Q57, IF(BP$17&lt;Udfyldningsark!$Q57-10,"g","gu"),
IF(BP$17&lt;Udfyldningsark!$T57,"r",""
))))))))</f>
        <v/>
      </c>
      <c r="BQ40" s="226" t="str">
        <f>IF(Udfyldningsark!$T57="","",
IF(BQ$17=Udfyldningsark!$Q57,"s",
IF(BQ$17=Udfyldningsark!$T57,"b",
IF(BQ$17&lt;Udfyldningsark!$P57,"",
IF(Udfyldningsark!$T57&lt;Udfyldningsark!$Q57-10,IF(BQ$17&lt;Udfyldningsark!$T57,"g",""),
IF(Udfyldningsark!$T57&lt;Udfyldningsark!$Q57,     IF(BQ$17&lt;Udfyldningsark!$Q57-10,"g",     IF(BQ$17&lt;Udfyldningsark!$T57,"gu",        "")),
IF(BQ$17&lt;Udfyldningsark!$Q57, IF(BQ$17&lt;Udfyldningsark!$Q57-10,"g","gu"),
IF(BQ$17&lt;Udfyldningsark!$T57,"r",""
))))))))</f>
        <v/>
      </c>
      <c r="BR40" s="226" t="str">
        <f>IF(Udfyldningsark!$T57="","",
IF(BR$17=Udfyldningsark!$Q57,"s",
IF(BR$17=Udfyldningsark!$T57,"b",
IF(BR$17&lt;Udfyldningsark!$P57,"",
IF(Udfyldningsark!$T57&lt;Udfyldningsark!$Q57-10,IF(BR$17&lt;Udfyldningsark!$T57,"g",""),
IF(Udfyldningsark!$T57&lt;Udfyldningsark!$Q57,     IF(BR$17&lt;Udfyldningsark!$Q57-10,"g",     IF(BR$17&lt;Udfyldningsark!$T57,"gu",        "")),
IF(BR$17&lt;Udfyldningsark!$Q57, IF(BR$17&lt;Udfyldningsark!$Q57-10,"g","gu"),
IF(BR$17&lt;Udfyldningsark!$T57,"r",""
))))))))</f>
        <v/>
      </c>
      <c r="BS40" s="226" t="str">
        <f>IF(Udfyldningsark!$T57="","",
IF(BS$17=Udfyldningsark!$Q57,"s",
IF(BS$17=Udfyldningsark!$T57,"b",
IF(BS$17&lt;Udfyldningsark!$P57,"",
IF(Udfyldningsark!$T57&lt;Udfyldningsark!$Q57-10,IF(BS$17&lt;Udfyldningsark!$T57,"g",""),
IF(Udfyldningsark!$T57&lt;Udfyldningsark!$Q57,     IF(BS$17&lt;Udfyldningsark!$Q57-10,"g",     IF(BS$17&lt;Udfyldningsark!$T57,"gu",        "")),
IF(BS$17&lt;Udfyldningsark!$Q57, IF(BS$17&lt;Udfyldningsark!$Q57-10,"g","gu"),
IF(BS$17&lt;Udfyldningsark!$T57,"r",""
))))))))</f>
        <v/>
      </c>
      <c r="BT40" s="226" t="str">
        <f>IF(Udfyldningsark!$T57="","",
IF(BT$17=Udfyldningsark!$Q57,"s",
IF(BT$17=Udfyldningsark!$T57,"b",
IF(BT$17&lt;Udfyldningsark!$P57,"",
IF(Udfyldningsark!$T57&lt;Udfyldningsark!$Q57-10,IF(BT$17&lt;Udfyldningsark!$T57,"g",""),
IF(Udfyldningsark!$T57&lt;Udfyldningsark!$Q57,     IF(BT$17&lt;Udfyldningsark!$Q57-10,"g",     IF(BT$17&lt;Udfyldningsark!$T57,"gu",        "")),
IF(BT$17&lt;Udfyldningsark!$Q57, IF(BT$17&lt;Udfyldningsark!$Q57-10,"g","gu"),
IF(BT$17&lt;Udfyldningsark!$T57,"r",""
))))))))</f>
        <v/>
      </c>
      <c r="BU40" s="226" t="str">
        <f>IF(Udfyldningsark!$T57="","",
IF(BU$17=Udfyldningsark!$Q57,"s",
IF(BU$17=Udfyldningsark!$T57,"b",
IF(BU$17&lt;Udfyldningsark!$P57,"",
IF(Udfyldningsark!$T57&lt;Udfyldningsark!$Q57-10,IF(BU$17&lt;Udfyldningsark!$T57,"g",""),
IF(Udfyldningsark!$T57&lt;Udfyldningsark!$Q57,     IF(BU$17&lt;Udfyldningsark!$Q57-10,"g",     IF(BU$17&lt;Udfyldningsark!$T57,"gu",        "")),
IF(BU$17&lt;Udfyldningsark!$Q57, IF(BU$17&lt;Udfyldningsark!$Q57-10,"g","gu"),
IF(BU$17&lt;Udfyldningsark!$T57,"r",""
))))))))</f>
        <v/>
      </c>
      <c r="BV40" s="226" t="str">
        <f>IF(Udfyldningsark!$T57="","",
IF(BV$17=Udfyldningsark!$Q57,"s",
IF(BV$17=Udfyldningsark!$T57,"b",
IF(BV$17&lt;Udfyldningsark!$P57,"",
IF(Udfyldningsark!$T57&lt;Udfyldningsark!$Q57-10,IF(BV$17&lt;Udfyldningsark!$T57,"g",""),
IF(Udfyldningsark!$T57&lt;Udfyldningsark!$Q57,     IF(BV$17&lt;Udfyldningsark!$Q57-10,"g",     IF(BV$17&lt;Udfyldningsark!$T57,"gu",        "")),
IF(BV$17&lt;Udfyldningsark!$Q57, IF(BV$17&lt;Udfyldningsark!$Q57-10,"g","gu"),
IF(BV$17&lt;Udfyldningsark!$T57,"r",""
))))))))</f>
        <v/>
      </c>
      <c r="BW40" s="226" t="str">
        <f>IF(Udfyldningsark!$T57="","",
IF(BW$17=Udfyldningsark!$Q57,"s",
IF(BW$17=Udfyldningsark!$T57,"b",
IF(BW$17&lt;Udfyldningsark!$P57,"",
IF(Udfyldningsark!$T57&lt;Udfyldningsark!$Q57-10,IF(BW$17&lt;Udfyldningsark!$T57,"g",""),
IF(Udfyldningsark!$T57&lt;Udfyldningsark!$Q57,     IF(BW$17&lt;Udfyldningsark!$Q57-10,"g",     IF(BW$17&lt;Udfyldningsark!$T57,"gu",        "")),
IF(BW$17&lt;Udfyldningsark!$Q57, IF(BW$17&lt;Udfyldningsark!$Q57-10,"g","gu"),
IF(BW$17&lt;Udfyldningsark!$T57,"r",""
))))))))</f>
        <v/>
      </c>
      <c r="BX40" s="226" t="str">
        <f>IF(Udfyldningsark!$T57="","",
IF(BX$17=Udfyldningsark!$Q57,"s",
IF(BX$17=Udfyldningsark!$T57,"b",
IF(BX$17&lt;Udfyldningsark!$P57,"",
IF(Udfyldningsark!$T57&lt;Udfyldningsark!$Q57-10,IF(BX$17&lt;Udfyldningsark!$T57,"g",""),
IF(Udfyldningsark!$T57&lt;Udfyldningsark!$Q57,     IF(BX$17&lt;Udfyldningsark!$Q57-10,"g",     IF(BX$17&lt;Udfyldningsark!$T57,"gu",        "")),
IF(BX$17&lt;Udfyldningsark!$Q57, IF(BX$17&lt;Udfyldningsark!$Q57-10,"g","gu"),
IF(BX$17&lt;Udfyldningsark!$T57,"r",""
))))))))</f>
        <v/>
      </c>
      <c r="BY40" s="226" t="str">
        <f>IF(Udfyldningsark!$T57="","",
IF(BY$17=Udfyldningsark!$Q57,"s",
IF(BY$17=Udfyldningsark!$T57,"b",
IF(BY$17&lt;Udfyldningsark!$P57,"",
IF(Udfyldningsark!$T57&lt;Udfyldningsark!$Q57-10,IF(BY$17&lt;Udfyldningsark!$T57,"g",""),
IF(Udfyldningsark!$T57&lt;Udfyldningsark!$Q57,     IF(BY$17&lt;Udfyldningsark!$Q57-10,"g",     IF(BY$17&lt;Udfyldningsark!$T57,"gu",        "")),
IF(BY$17&lt;Udfyldningsark!$Q57, IF(BY$17&lt;Udfyldningsark!$Q57-10,"g","gu"),
IF(BY$17&lt;Udfyldningsark!$T57,"r",""
))))))))</f>
        <v/>
      </c>
      <c r="BZ40" s="226" t="str">
        <f>IF(Udfyldningsark!$T57="","",
IF(BZ$17=Udfyldningsark!$Q57,"s",
IF(BZ$17=Udfyldningsark!$T57,"b",
IF(BZ$17&lt;Udfyldningsark!$P57,"",
IF(Udfyldningsark!$T57&lt;Udfyldningsark!$Q57-10,IF(BZ$17&lt;Udfyldningsark!$T57,"g",""),
IF(Udfyldningsark!$T57&lt;Udfyldningsark!$Q57,     IF(BZ$17&lt;Udfyldningsark!$Q57-10,"g",     IF(BZ$17&lt;Udfyldningsark!$T57,"gu",        "")),
IF(BZ$17&lt;Udfyldningsark!$Q57, IF(BZ$17&lt;Udfyldningsark!$Q57-10,"g","gu"),
IF(BZ$17&lt;Udfyldningsark!$T57,"r",""
))))))))</f>
        <v/>
      </c>
      <c r="CA40" s="226" t="str">
        <f>IF(Udfyldningsark!$T57="","",
IF(CA$17=Udfyldningsark!$Q57,"s",
IF(CA$17=Udfyldningsark!$T57,"b",
IF(CA$17&lt;Udfyldningsark!$P57,"",
IF(Udfyldningsark!$T57&lt;Udfyldningsark!$Q57-10,IF(CA$17&lt;Udfyldningsark!$T57,"g",""),
IF(Udfyldningsark!$T57&lt;Udfyldningsark!$Q57,     IF(CA$17&lt;Udfyldningsark!$Q57-10,"g",     IF(CA$17&lt;Udfyldningsark!$T57,"gu",        "")),
IF(CA$17&lt;Udfyldningsark!$Q57, IF(CA$17&lt;Udfyldningsark!$Q57-10,"g","gu"),
IF(CA$17&lt;Udfyldningsark!$T57,"r",""
))))))))</f>
        <v/>
      </c>
      <c r="CB40" s="226" t="str">
        <f>IF(Udfyldningsark!$T57="","",
IF(CB$17=Udfyldningsark!$Q57,"s",
IF(CB$17=Udfyldningsark!$T57,"b",
IF(CB$17&lt;Udfyldningsark!$P57,"",
IF(Udfyldningsark!$T57&lt;Udfyldningsark!$Q57-10,IF(CB$17&lt;Udfyldningsark!$T57,"g",""),
IF(Udfyldningsark!$T57&lt;Udfyldningsark!$Q57,     IF(CB$17&lt;Udfyldningsark!$Q57-10,"g",     IF(CB$17&lt;Udfyldningsark!$T57,"gu",        "")),
IF(CB$17&lt;Udfyldningsark!$Q57, IF(CB$17&lt;Udfyldningsark!$Q57-10,"g","gu"),
IF(CB$17&lt;Udfyldningsark!$T57,"r",""
))))))))</f>
        <v/>
      </c>
      <c r="CC40" s="226" t="str">
        <f>IF(Udfyldningsark!$T57="","",
IF(CC$17=Udfyldningsark!$Q57,"s",
IF(CC$17=Udfyldningsark!$T57,"b",
IF(CC$17&lt;Udfyldningsark!$P57,"",
IF(Udfyldningsark!$T57&lt;Udfyldningsark!$Q57-10,IF(CC$17&lt;Udfyldningsark!$T57,"g",""),
IF(Udfyldningsark!$T57&lt;Udfyldningsark!$Q57,     IF(CC$17&lt;Udfyldningsark!$Q57-10,"g",     IF(CC$17&lt;Udfyldningsark!$T57,"gu",        "")),
IF(CC$17&lt;Udfyldningsark!$Q57, IF(CC$17&lt;Udfyldningsark!$Q57-10,"g","gu"),
IF(CC$17&lt;Udfyldningsark!$T57,"r",""
))))))))</f>
        <v/>
      </c>
      <c r="CD40" s="226" t="str">
        <f>IF(Udfyldningsark!$T57="","",
IF(CD$17=Udfyldningsark!$Q57,"s",
IF(CD$17=Udfyldningsark!$T57,"b",
IF(CD$17&lt;Udfyldningsark!$P57,"",
IF(Udfyldningsark!$T57&lt;Udfyldningsark!$Q57-10,IF(CD$17&lt;Udfyldningsark!$T57,"g",""),
IF(Udfyldningsark!$T57&lt;Udfyldningsark!$Q57,     IF(CD$17&lt;Udfyldningsark!$Q57-10,"g",     IF(CD$17&lt;Udfyldningsark!$T57,"gu",        "")),
IF(CD$17&lt;Udfyldningsark!$Q57, IF(CD$17&lt;Udfyldningsark!$Q57-10,"g","gu"),
IF(CD$17&lt;Udfyldningsark!$T57,"r",""
))))))))</f>
        <v/>
      </c>
      <c r="CE40" s="226" t="str">
        <f>IF(Udfyldningsark!$T57="","",
IF(CE$17=Udfyldningsark!$Q57,"s",
IF(CE$17=Udfyldningsark!$T57,"b",
IF(CE$17&lt;Udfyldningsark!$P57,"",
IF(Udfyldningsark!$T57&lt;Udfyldningsark!$Q57-10,IF(CE$17&lt;Udfyldningsark!$T57,"g",""),
IF(Udfyldningsark!$T57&lt;Udfyldningsark!$Q57,     IF(CE$17&lt;Udfyldningsark!$Q57-10,"g",     IF(CE$17&lt;Udfyldningsark!$T57,"gu",        "")),
IF(CE$17&lt;Udfyldningsark!$Q57, IF(CE$17&lt;Udfyldningsark!$Q57-10,"g","gu"),
IF(CE$17&lt;Udfyldningsark!$T57,"r",""
))))))))</f>
        <v/>
      </c>
      <c r="CF40" s="226" t="str">
        <f>IF(Udfyldningsark!$T57="","",
IF(CF$17=Udfyldningsark!$Q57,"s",
IF(CF$17=Udfyldningsark!$T57,"b",
IF(CF$17&lt;Udfyldningsark!$P57,"",
IF(Udfyldningsark!$T57&lt;Udfyldningsark!$Q57-10,IF(CF$17&lt;Udfyldningsark!$T57,"g",""),
IF(Udfyldningsark!$T57&lt;Udfyldningsark!$Q57,     IF(CF$17&lt;Udfyldningsark!$Q57-10,"g",     IF(CF$17&lt;Udfyldningsark!$T57,"gu",        "")),
IF(CF$17&lt;Udfyldningsark!$Q57, IF(CF$17&lt;Udfyldningsark!$Q57-10,"g","gu"),
IF(CF$17&lt;Udfyldningsark!$T57,"r",""
))))))))</f>
        <v/>
      </c>
      <c r="CG40" s="226" t="str">
        <f>IF(Udfyldningsark!$T57="","",
IF(CG$17=Udfyldningsark!$Q57,"s",
IF(CG$17=Udfyldningsark!$T57,"b",
IF(CG$17&lt;Udfyldningsark!$P57,"",
IF(Udfyldningsark!$T57&lt;Udfyldningsark!$Q57-10,IF(CG$17&lt;Udfyldningsark!$T57,"g",""),
IF(Udfyldningsark!$T57&lt;Udfyldningsark!$Q57,     IF(CG$17&lt;Udfyldningsark!$Q57-10,"g",     IF(CG$17&lt;Udfyldningsark!$T57,"gu",        "")),
IF(CG$17&lt;Udfyldningsark!$Q57, IF(CG$17&lt;Udfyldningsark!$Q57-10,"g","gu"),
IF(CG$17&lt;Udfyldningsark!$T57,"r",""
))))))))</f>
        <v/>
      </c>
      <c r="CH40" s="226" t="str">
        <f>IF(Udfyldningsark!$T57="","",
IF(CH$17=Udfyldningsark!$Q57,"s",
IF(CH$17=Udfyldningsark!$T57,"b",
IF(CH$17&lt;Udfyldningsark!$P57,"",
IF(Udfyldningsark!$T57&lt;Udfyldningsark!$Q57-10,IF(CH$17&lt;Udfyldningsark!$T57,"g",""),
IF(Udfyldningsark!$T57&lt;Udfyldningsark!$Q57,     IF(CH$17&lt;Udfyldningsark!$Q57-10,"g",     IF(CH$17&lt;Udfyldningsark!$T57,"gu",        "")),
IF(CH$17&lt;Udfyldningsark!$Q57, IF(CH$17&lt;Udfyldningsark!$Q57-10,"g","gu"),
IF(CH$17&lt;Udfyldningsark!$T57,"r",""
))))))))</f>
        <v/>
      </c>
      <c r="CI40" s="226" t="str">
        <f>IF(Udfyldningsark!$T57="","",
IF(CI$17=Udfyldningsark!$Q57,"s",
IF(CI$17=Udfyldningsark!$T57,"b",
IF(CI$17&lt;Udfyldningsark!$P57,"",
IF(Udfyldningsark!$T57&lt;Udfyldningsark!$Q57-10,IF(CI$17&lt;Udfyldningsark!$T57,"g",""),
IF(Udfyldningsark!$T57&lt;Udfyldningsark!$Q57,     IF(CI$17&lt;Udfyldningsark!$Q57-10,"g",     IF(CI$17&lt;Udfyldningsark!$T57,"gu",        "")),
IF(CI$17&lt;Udfyldningsark!$Q57, IF(CI$17&lt;Udfyldningsark!$Q57-10,"g","gu"),
IF(CI$17&lt;Udfyldningsark!$T57,"r",""
))))))))</f>
        <v/>
      </c>
      <c r="CJ40" s="226" t="str">
        <f>IF(Udfyldningsark!$T57="","",
IF(CJ$17=Udfyldningsark!$Q57,"s",
IF(CJ$17=Udfyldningsark!$T57,"b",
IF(CJ$17&lt;Udfyldningsark!$P57,"",
IF(Udfyldningsark!$T57&lt;Udfyldningsark!$Q57-10,IF(CJ$17&lt;Udfyldningsark!$T57,"g",""),
IF(Udfyldningsark!$T57&lt;Udfyldningsark!$Q57,     IF(CJ$17&lt;Udfyldningsark!$Q57-10,"g",     IF(CJ$17&lt;Udfyldningsark!$T57,"gu",        "")),
IF(CJ$17&lt;Udfyldningsark!$Q57, IF(CJ$17&lt;Udfyldningsark!$Q57-10,"g","gu"),
IF(CJ$17&lt;Udfyldningsark!$T57,"r",""
))))))))</f>
        <v/>
      </c>
      <c r="CK40" s="226" t="str">
        <f>IF(Udfyldningsark!$T57="","",
IF(CK$17=Udfyldningsark!$Q57,"s",
IF(CK$17=Udfyldningsark!$T57,"b",
IF(CK$17&lt;Udfyldningsark!$P57,"",
IF(Udfyldningsark!$T57&lt;Udfyldningsark!$Q57-10,IF(CK$17&lt;Udfyldningsark!$T57,"g",""),
IF(Udfyldningsark!$T57&lt;Udfyldningsark!$Q57,     IF(CK$17&lt;Udfyldningsark!$Q57-10,"g",     IF(CK$17&lt;Udfyldningsark!$T57,"gu",        "")),
IF(CK$17&lt;Udfyldningsark!$Q57, IF(CK$17&lt;Udfyldningsark!$Q57-10,"g","gu"),
IF(CK$17&lt;Udfyldningsark!$T57,"r",""
))))))))</f>
        <v/>
      </c>
      <c r="CL40" s="226" t="str">
        <f>IF(Udfyldningsark!$T57="","",
IF(CL$17=Udfyldningsark!$Q57,"s",
IF(CL$17=Udfyldningsark!$T57,"b",
IF(CL$17&lt;Udfyldningsark!$P57,"",
IF(Udfyldningsark!$T57&lt;Udfyldningsark!$Q57-10,IF(CL$17&lt;Udfyldningsark!$T57,"g",""),
IF(Udfyldningsark!$T57&lt;Udfyldningsark!$Q57,     IF(CL$17&lt;Udfyldningsark!$Q57-10,"g",     IF(CL$17&lt;Udfyldningsark!$T57,"gu",        "")),
IF(CL$17&lt;Udfyldningsark!$Q57, IF(CL$17&lt;Udfyldningsark!$Q57-10,"g","gu"),
IF(CL$17&lt;Udfyldningsark!$T57,"r",""
))))))))</f>
        <v/>
      </c>
      <c r="CM40" s="226" t="str">
        <f>IF(Udfyldningsark!$T57="","",
IF(CM$17=Udfyldningsark!$Q57,"s",
IF(CM$17=Udfyldningsark!$T57,"b",
IF(CM$17&lt;Udfyldningsark!$P57,"",
IF(Udfyldningsark!$T57&lt;Udfyldningsark!$Q57-10,IF(CM$17&lt;Udfyldningsark!$T57,"g",""),
IF(Udfyldningsark!$T57&lt;Udfyldningsark!$Q57,     IF(CM$17&lt;Udfyldningsark!$Q57-10,"g",     IF(CM$17&lt;Udfyldningsark!$T57,"gu",        "")),
IF(CM$17&lt;Udfyldningsark!$Q57, IF(CM$17&lt;Udfyldningsark!$Q57-10,"g","gu"),
IF(CM$17&lt;Udfyldningsark!$T57,"r",""
))))))))</f>
        <v/>
      </c>
      <c r="CN40" s="226" t="str">
        <f>IF(Udfyldningsark!$T57="","",
IF(CN$17=Udfyldningsark!$Q57,"s",
IF(CN$17=Udfyldningsark!$T57,"b",
IF(CN$17&lt;Udfyldningsark!$P57,"",
IF(Udfyldningsark!$T57&lt;Udfyldningsark!$Q57-10,IF(CN$17&lt;Udfyldningsark!$T57,"g",""),
IF(Udfyldningsark!$T57&lt;Udfyldningsark!$Q57,     IF(CN$17&lt;Udfyldningsark!$Q57-10,"g",     IF(CN$17&lt;Udfyldningsark!$T57,"gu",        "")),
IF(CN$17&lt;Udfyldningsark!$Q57, IF(CN$17&lt;Udfyldningsark!$Q57-10,"g","gu"),
IF(CN$17&lt;Udfyldningsark!$T57,"r",""
))))))))</f>
        <v/>
      </c>
      <c r="CO40" s="226" t="str">
        <f>IF(Udfyldningsark!$T57="","",
IF(CO$17=Udfyldningsark!$Q57,"s",
IF(CO$17=Udfyldningsark!$T57,"b",
IF(CO$17&lt;Udfyldningsark!$P57,"",
IF(Udfyldningsark!$T57&lt;Udfyldningsark!$Q57-10,IF(CO$17&lt;Udfyldningsark!$T57,"g",""),
IF(Udfyldningsark!$T57&lt;Udfyldningsark!$Q57,     IF(CO$17&lt;Udfyldningsark!$Q57-10,"g",     IF(CO$17&lt;Udfyldningsark!$T57,"gu",        "")),
IF(CO$17&lt;Udfyldningsark!$Q57, IF(CO$17&lt;Udfyldningsark!$Q57-10,"g","gu"),
IF(CO$17&lt;Udfyldningsark!$T57,"r",""
))))))))</f>
        <v/>
      </c>
      <c r="CP40" s="226" t="str">
        <f>IF(Udfyldningsark!$T57="","",
IF(CP$17=Udfyldningsark!$Q57,"s",
IF(CP$17=Udfyldningsark!$T57,"b",
IF(CP$17&lt;Udfyldningsark!$P57,"",
IF(Udfyldningsark!$T57&lt;Udfyldningsark!$Q57-10,IF(CP$17&lt;Udfyldningsark!$T57,"g",""),
IF(Udfyldningsark!$T57&lt;Udfyldningsark!$Q57,     IF(CP$17&lt;Udfyldningsark!$Q57-10,"g",     IF(CP$17&lt;Udfyldningsark!$T57,"gu",        "")),
IF(CP$17&lt;Udfyldningsark!$Q57, IF(CP$17&lt;Udfyldningsark!$Q57-10,"g","gu"),
IF(CP$17&lt;Udfyldningsark!$T57,"r",""
))))))))</f>
        <v/>
      </c>
      <c r="CQ40" s="226" t="str">
        <f>IF(Udfyldningsark!$T57="","",
IF(CQ$17=Udfyldningsark!$Q57,"s",
IF(CQ$17=Udfyldningsark!$T57,"b",
IF(CQ$17&lt;Udfyldningsark!$P57,"",
IF(Udfyldningsark!$T57&lt;Udfyldningsark!$Q57-10,IF(CQ$17&lt;Udfyldningsark!$T57,"g",""),
IF(Udfyldningsark!$T57&lt;Udfyldningsark!$Q57,     IF(CQ$17&lt;Udfyldningsark!$Q57-10,"g",     IF(CQ$17&lt;Udfyldningsark!$T57,"gu",        "")),
IF(CQ$17&lt;Udfyldningsark!$Q57, IF(CQ$17&lt;Udfyldningsark!$Q57-10,"g","gu"),
IF(CQ$17&lt;Udfyldningsark!$T57,"r",""
))))))))</f>
        <v/>
      </c>
      <c r="CR40" s="226" t="str">
        <f>IF(Udfyldningsark!$T57="","",
IF(CR$17=Udfyldningsark!$Q57,"s",
IF(CR$17=Udfyldningsark!$T57,"b",
IF(CR$17&lt;Udfyldningsark!$P57,"",
IF(Udfyldningsark!$T57&lt;Udfyldningsark!$Q57-10,IF(CR$17&lt;Udfyldningsark!$T57,"g",""),
IF(Udfyldningsark!$T57&lt;Udfyldningsark!$Q57,     IF(CR$17&lt;Udfyldningsark!$Q57-10,"g",     IF(CR$17&lt;Udfyldningsark!$T57,"gu",        "")),
IF(CR$17&lt;Udfyldningsark!$Q57, IF(CR$17&lt;Udfyldningsark!$Q57-10,"g","gu"),
IF(CR$17&lt;Udfyldningsark!$T57,"r",""
))))))))</f>
        <v/>
      </c>
      <c r="CS40" s="226" t="str">
        <f>IF(Udfyldningsark!$T57="","",
IF(CS$17=Udfyldningsark!$Q57,"s",
IF(CS$17=Udfyldningsark!$T57,"b",
IF(CS$17&lt;Udfyldningsark!$P57,"",
IF(Udfyldningsark!$T57&lt;Udfyldningsark!$Q57-10,IF(CS$17&lt;Udfyldningsark!$T57,"g",""),
IF(Udfyldningsark!$T57&lt;Udfyldningsark!$Q57,     IF(CS$17&lt;Udfyldningsark!$Q57-10,"g",     IF(CS$17&lt;Udfyldningsark!$T57,"gu",        "")),
IF(CS$17&lt;Udfyldningsark!$Q57, IF(CS$17&lt;Udfyldningsark!$Q57-10,"g","gu"),
IF(CS$17&lt;Udfyldningsark!$T57,"r",""
))))))))</f>
        <v/>
      </c>
      <c r="CT40" s="226" t="str">
        <f>IF(Udfyldningsark!$T57="","",
IF(CT$17=Udfyldningsark!$Q57,"s",
IF(CT$17=Udfyldningsark!$T57,"b",
IF(CT$17&lt;Udfyldningsark!$P57,"",
IF(Udfyldningsark!$T57&lt;Udfyldningsark!$Q57-10,IF(CT$17&lt;Udfyldningsark!$T57,"g",""),
IF(Udfyldningsark!$T57&lt;Udfyldningsark!$Q57,     IF(CT$17&lt;Udfyldningsark!$Q57-10,"g",     IF(CT$17&lt;Udfyldningsark!$T57,"gu",        "")),
IF(CT$17&lt;Udfyldningsark!$Q57, IF(CT$17&lt;Udfyldningsark!$Q57-10,"g","gu"),
IF(CT$17&lt;Udfyldningsark!$T57,"r",""
))))))))</f>
        <v/>
      </c>
      <c r="CU40" s="226" t="str">
        <f>IF(Udfyldningsark!$T57="","",
IF(CU$17=Udfyldningsark!$Q57,"s",
IF(CU$17=Udfyldningsark!$T57,"b",
IF(CU$17&lt;Udfyldningsark!$P57,"",
IF(Udfyldningsark!$T57&lt;Udfyldningsark!$Q57-10,IF(CU$17&lt;Udfyldningsark!$T57,"g",""),
IF(Udfyldningsark!$T57&lt;Udfyldningsark!$Q57,     IF(CU$17&lt;Udfyldningsark!$Q57-10,"g",     IF(CU$17&lt;Udfyldningsark!$T57,"gu",        "")),
IF(CU$17&lt;Udfyldningsark!$Q57, IF(CU$17&lt;Udfyldningsark!$Q57-10,"g","gu"),
IF(CU$17&lt;Udfyldningsark!$T57,"r",""
))))))))</f>
        <v/>
      </c>
      <c r="CV40" s="226" t="str">
        <f>IF(Udfyldningsark!$T57="","",
IF(CV$17=Udfyldningsark!$Q57,"s",
IF(CV$17=Udfyldningsark!$T57,"b",
IF(CV$17&lt;Udfyldningsark!$P57,"",
IF(Udfyldningsark!$T57&lt;Udfyldningsark!$Q57-10,IF(CV$17&lt;Udfyldningsark!$T57,"g",""),
IF(Udfyldningsark!$T57&lt;Udfyldningsark!$Q57,     IF(CV$17&lt;Udfyldningsark!$Q57-10,"g",     IF(CV$17&lt;Udfyldningsark!$T57,"gu",        "")),
IF(CV$17&lt;Udfyldningsark!$Q57, IF(CV$17&lt;Udfyldningsark!$Q57-10,"g","gu"),
IF(CV$17&lt;Udfyldningsark!$T57,"r",""
))))))))</f>
        <v/>
      </c>
      <c r="CW40" s="226" t="str">
        <f>IF(Udfyldningsark!$T57="","",
IF(CW$17=Udfyldningsark!$Q57,"s",
IF(CW$17=Udfyldningsark!$T57,"b",
IF(CW$17&lt;Udfyldningsark!$P57,"",
IF(Udfyldningsark!$T57&lt;Udfyldningsark!$Q57-10,IF(CW$17&lt;Udfyldningsark!$T57,"g",""),
IF(Udfyldningsark!$T57&lt;Udfyldningsark!$Q57,     IF(CW$17&lt;Udfyldningsark!$Q57-10,"g",     IF(CW$17&lt;Udfyldningsark!$T57,"gu",        "")),
IF(CW$17&lt;Udfyldningsark!$Q57, IF(CW$17&lt;Udfyldningsark!$Q57-10,"g","gu"),
IF(CW$17&lt;Udfyldningsark!$T57,"r",""
))))))))</f>
        <v/>
      </c>
      <c r="CX40" s="226" t="str">
        <f>IF(Udfyldningsark!$T57="","",
IF(CX$17=Udfyldningsark!$Q57,"s",
IF(CX$17=Udfyldningsark!$T57,"b",
IF(CX$17&lt;Udfyldningsark!$P57,"",
IF(Udfyldningsark!$T57&lt;Udfyldningsark!$Q57-10,IF(CX$17&lt;Udfyldningsark!$T57,"g",""),
IF(Udfyldningsark!$T57&lt;Udfyldningsark!$Q57,     IF(CX$17&lt;Udfyldningsark!$Q57-10,"g",     IF(CX$17&lt;Udfyldningsark!$T57,"gu",        "")),
IF(CX$17&lt;Udfyldningsark!$Q57, IF(CX$17&lt;Udfyldningsark!$Q57-10,"g","gu"),
IF(CX$17&lt;Udfyldningsark!$T57,"r",""
))))))))</f>
        <v/>
      </c>
      <c r="CY40" s="226" t="str">
        <f>IF(Udfyldningsark!$T57="","",
IF(CY$17=Udfyldningsark!$Q57,"s",
IF(CY$17=Udfyldningsark!$T57,"b",
IF(CY$17&lt;Udfyldningsark!$P57,"",
IF(Udfyldningsark!$T57&lt;Udfyldningsark!$Q57-10,IF(CY$17&lt;Udfyldningsark!$T57,"g",""),
IF(Udfyldningsark!$T57&lt;Udfyldningsark!$Q57,     IF(CY$17&lt;Udfyldningsark!$Q57-10,"g",     IF(CY$17&lt;Udfyldningsark!$T57,"gu",        "")),
IF(CY$17&lt;Udfyldningsark!$Q57, IF(CY$17&lt;Udfyldningsark!$Q57-10,"g","gu"),
IF(CY$17&lt;Udfyldningsark!$T57,"r",""
))))))))</f>
        <v/>
      </c>
      <c r="CZ40" s="226" t="str">
        <f>IF(Udfyldningsark!$T57="","",
IF(CZ$17=Udfyldningsark!$Q57,"s",
IF(CZ$17=Udfyldningsark!$T57,"b",
IF(CZ$17&lt;Udfyldningsark!$P57,"",
IF(Udfyldningsark!$T57&lt;Udfyldningsark!$Q57-10,IF(CZ$17&lt;Udfyldningsark!$T57,"g",""),
IF(Udfyldningsark!$T57&lt;Udfyldningsark!$Q57,     IF(CZ$17&lt;Udfyldningsark!$Q57-10,"g",     IF(CZ$17&lt;Udfyldningsark!$T57,"gu",        "")),
IF(CZ$17&lt;Udfyldningsark!$Q57, IF(CZ$17&lt;Udfyldningsark!$Q57-10,"g","gu"),
IF(CZ$17&lt;Udfyldningsark!$T57,"r",""
))))))))</f>
        <v/>
      </c>
      <c r="DA40" s="226" t="str">
        <f>IF(Udfyldningsark!$T57="","",
IF(DA$17=Udfyldningsark!$Q57,"s",
IF(DA$17=Udfyldningsark!$T57,"b",
IF(DA$17&lt;Udfyldningsark!$P57,"",
IF(Udfyldningsark!$T57&lt;Udfyldningsark!$Q57-10,IF(DA$17&lt;Udfyldningsark!$T57,"g",""),
IF(Udfyldningsark!$T57&lt;Udfyldningsark!$Q57,     IF(DA$17&lt;Udfyldningsark!$Q57-10,"g",     IF(DA$17&lt;Udfyldningsark!$T57,"gu",        "")),
IF(DA$17&lt;Udfyldningsark!$Q57, IF(DA$17&lt;Udfyldningsark!$Q57-10,"g","gu"),
IF(DA$17&lt;Udfyldningsark!$T57,"r",""
))))))))</f>
        <v/>
      </c>
      <c r="DB40" s="226" t="str">
        <f>IF(Udfyldningsark!$T57="","",
IF(DB$17=Udfyldningsark!$Q57,"s",
IF(DB$17=Udfyldningsark!$T57,"b",
IF(DB$17&lt;Udfyldningsark!$P57,"",
IF(Udfyldningsark!$T57&lt;Udfyldningsark!$Q57-10,IF(DB$17&lt;Udfyldningsark!$T57,"g",""),
IF(Udfyldningsark!$T57&lt;Udfyldningsark!$Q57,     IF(DB$17&lt;Udfyldningsark!$Q57-10,"g",     IF(DB$17&lt;Udfyldningsark!$T57,"gu",        "")),
IF(DB$17&lt;Udfyldningsark!$Q57, IF(DB$17&lt;Udfyldningsark!$Q57-10,"g","gu"),
IF(DB$17&lt;Udfyldningsark!$T57,"r",""
))))))))</f>
        <v/>
      </c>
      <c r="DC40" s="226" t="str">
        <f>IF(Udfyldningsark!$T57="","",
IF(DC$17=Udfyldningsark!$Q57,"s",
IF(DC$17=Udfyldningsark!$T57,"b",
IF(DC$17&lt;Udfyldningsark!$P57,"",
IF(Udfyldningsark!$T57&lt;Udfyldningsark!$Q57-10,IF(DC$17&lt;Udfyldningsark!$T57,"g",""),
IF(Udfyldningsark!$T57&lt;Udfyldningsark!$Q57,     IF(DC$17&lt;Udfyldningsark!$Q57-10,"g",     IF(DC$17&lt;Udfyldningsark!$T57,"gu",        "")),
IF(DC$17&lt;Udfyldningsark!$Q57, IF(DC$17&lt;Udfyldningsark!$Q57-10,"g","gu"),
IF(DC$17&lt;Udfyldningsark!$T57,"r",""
))))))))</f>
        <v/>
      </c>
      <c r="DD40" s="226" t="str">
        <f>IF(Udfyldningsark!$T57="","",
IF(DD$17=Udfyldningsark!$Q57,"s",
IF(DD$17=Udfyldningsark!$T57,"b",
IF(DD$17&lt;Udfyldningsark!$P57,"",
IF(Udfyldningsark!$T57&lt;Udfyldningsark!$Q57-10,IF(DD$17&lt;Udfyldningsark!$T57,"g",""),
IF(Udfyldningsark!$T57&lt;Udfyldningsark!$Q57,     IF(DD$17&lt;Udfyldningsark!$Q57-10,"g",     IF(DD$17&lt;Udfyldningsark!$T57,"gu",        "")),
IF(DD$17&lt;Udfyldningsark!$Q57, IF(DD$17&lt;Udfyldningsark!$Q57-10,"g","gu"),
IF(DD$17&lt;Udfyldningsark!$T57,"r",""
))))))))</f>
        <v/>
      </c>
      <c r="DE40" s="226" t="str">
        <f>IF(Udfyldningsark!$T57="","",
IF(DE$17=Udfyldningsark!$Q57,"s",
IF(DE$17=Udfyldningsark!$T57,"b",
IF(DE$17&lt;Udfyldningsark!$P57,"",
IF(Udfyldningsark!$T57&lt;Udfyldningsark!$Q57-10,IF(DE$17&lt;Udfyldningsark!$T57,"g",""),
IF(Udfyldningsark!$T57&lt;Udfyldningsark!$Q57,     IF(DE$17&lt;Udfyldningsark!$Q57-10,"g",     IF(DE$17&lt;Udfyldningsark!$T57,"gu",        "")),
IF(DE$17&lt;Udfyldningsark!$Q57, IF(DE$17&lt;Udfyldningsark!$Q57-10,"g","gu"),
IF(DE$17&lt;Udfyldningsark!$T57,"r",""
))))))))</f>
        <v/>
      </c>
      <c r="DF40" s="226" t="str">
        <f>IF(Udfyldningsark!$T57="","",
IF(DF$17=Udfyldningsark!$Q57,"s",
IF(DF$17=Udfyldningsark!$T57,"b",
IF(DF$17&lt;Udfyldningsark!$P57,"",
IF(Udfyldningsark!$T57&lt;Udfyldningsark!$Q57-10,IF(DF$17&lt;Udfyldningsark!$T57,"g",""),
IF(Udfyldningsark!$T57&lt;Udfyldningsark!$Q57,     IF(DF$17&lt;Udfyldningsark!$Q57-10,"g",     IF(DF$17&lt;Udfyldningsark!$T57,"gu",        "")),
IF(DF$17&lt;Udfyldningsark!$Q57, IF(DF$17&lt;Udfyldningsark!$Q57-10,"g","gu"),
IF(DF$17&lt;Udfyldningsark!$T57,"r",""
))))))))</f>
        <v/>
      </c>
      <c r="DG40" s="226" t="str">
        <f>IF(Udfyldningsark!$T57="","",
IF(DG$17=Udfyldningsark!$Q57,"s",
IF(DG$17=Udfyldningsark!$T57,"b",
IF(DG$17&lt;Udfyldningsark!$P57,"",
IF(Udfyldningsark!$T57&lt;Udfyldningsark!$Q57-10,IF(DG$17&lt;Udfyldningsark!$T57,"g",""),
IF(Udfyldningsark!$T57&lt;Udfyldningsark!$Q57,     IF(DG$17&lt;Udfyldningsark!$Q57-10,"g",     IF(DG$17&lt;Udfyldningsark!$T57,"gu",        "")),
IF(DG$17&lt;Udfyldningsark!$Q57, IF(DG$17&lt;Udfyldningsark!$Q57-10,"g","gu"),
IF(DG$17&lt;Udfyldningsark!$T57,"r",""
))))))))</f>
        <v/>
      </c>
      <c r="DH40" s="226" t="str">
        <f>IF(Udfyldningsark!$T57="","",
IF(DH$17=Udfyldningsark!$Q57,"s",
IF(DH$17=Udfyldningsark!$T57,"b",
IF(DH$17&lt;Udfyldningsark!$P57,"",
IF(Udfyldningsark!$T57&lt;Udfyldningsark!$Q57-10,IF(DH$17&lt;Udfyldningsark!$T57,"g",""),
IF(Udfyldningsark!$T57&lt;Udfyldningsark!$Q57,     IF(DH$17&lt;Udfyldningsark!$Q57-10,"g",     IF(DH$17&lt;Udfyldningsark!$T57,"gu",        "")),
IF(DH$17&lt;Udfyldningsark!$Q57, IF(DH$17&lt;Udfyldningsark!$Q57-10,"g","gu"),
IF(DH$17&lt;Udfyldningsark!$T57,"r",""
))))))))</f>
        <v/>
      </c>
      <c r="DI40" s="226" t="str">
        <f>IF(Udfyldningsark!$T57="","",
IF(DI$17=Udfyldningsark!$Q57,"s",
IF(DI$17=Udfyldningsark!$T57,"b",
IF(DI$17&lt;Udfyldningsark!$P57,"",
IF(Udfyldningsark!$T57&lt;Udfyldningsark!$Q57-10,IF(DI$17&lt;Udfyldningsark!$T57,"g",""),
IF(Udfyldningsark!$T57&lt;Udfyldningsark!$Q57,     IF(DI$17&lt;Udfyldningsark!$Q57-10,"g",     IF(DI$17&lt;Udfyldningsark!$T57,"gu",        "")),
IF(DI$17&lt;Udfyldningsark!$Q57, IF(DI$17&lt;Udfyldningsark!$Q57-10,"g","gu"),
IF(DI$17&lt;Udfyldningsark!$T57,"r",""
))))))))</f>
        <v/>
      </c>
      <c r="DJ40" s="226" t="str">
        <f>IF(Udfyldningsark!$T57="","",
IF(DJ$17=Udfyldningsark!$Q57,"s",
IF(DJ$17=Udfyldningsark!$T57,"b",
IF(DJ$17&lt;Udfyldningsark!$P57,"",
IF(Udfyldningsark!$T57&lt;Udfyldningsark!$Q57-10,IF(DJ$17&lt;Udfyldningsark!$T57,"g",""),
IF(Udfyldningsark!$T57&lt;Udfyldningsark!$Q57,     IF(DJ$17&lt;Udfyldningsark!$Q57-10,"g",     IF(DJ$17&lt;Udfyldningsark!$T57,"gu",        "")),
IF(DJ$17&lt;Udfyldningsark!$Q57, IF(DJ$17&lt;Udfyldningsark!$Q57-10,"g","gu"),
IF(DJ$17&lt;Udfyldningsark!$T57,"r",""
))))))))</f>
        <v/>
      </c>
      <c r="DK40" s="226" t="str">
        <f>IF(Udfyldningsark!$T57="","",
IF(DK$17=Udfyldningsark!$Q57,"s",
IF(DK$17=Udfyldningsark!$T57,"b",
IF(DK$17&lt;Udfyldningsark!$P57,"",
IF(Udfyldningsark!$T57&lt;Udfyldningsark!$Q57-10,IF(DK$17&lt;Udfyldningsark!$T57,"g",""),
IF(Udfyldningsark!$T57&lt;Udfyldningsark!$Q57,     IF(DK$17&lt;Udfyldningsark!$Q57-10,"g",     IF(DK$17&lt;Udfyldningsark!$T57,"gu",        "")),
IF(DK$17&lt;Udfyldningsark!$Q57, IF(DK$17&lt;Udfyldningsark!$Q57-10,"g","gu"),
IF(DK$17&lt;Udfyldningsark!$T57,"r",""
))))))))</f>
        <v/>
      </c>
      <c r="DL40" s="13"/>
      <c r="DM40" s="13"/>
    </row>
    <row r="41" spans="1:117" s="2" customFormat="1" ht="8.4499999999999993" customHeight="1" x14ac:dyDescent="0.2">
      <c r="A41" s="29"/>
      <c r="B41" s="56" t="str">
        <f>IF(Udfyldningsark!C58=1,Udfyldningsark!E58,"")</f>
        <v/>
      </c>
      <c r="C41" s="405" t="str">
        <f>IF(Udfyldningsark!I58="","",IF(Udfyldningsark!I58&gt;=1,Udfyldningsark!I58))</f>
        <v/>
      </c>
      <c r="D41" s="406"/>
      <c r="E41" s="407"/>
      <c r="F41" s="48"/>
      <c r="G41" s="276" t="str">
        <f>IF(Udfyldningsark!L58="","",IF(Udfyldningsark!L58&gt;=1,Udfyldningsark!L58))</f>
        <v/>
      </c>
      <c r="H41" s="48"/>
      <c r="I41" s="87" t="str">
        <f>IF(Udfyldningsark!P58="","",IF(Udfyldningsark!P58&gt;=1,Udfyldningsark!P58))</f>
        <v/>
      </c>
      <c r="J41" s="49"/>
      <c r="K41" s="88" t="str">
        <f>IF(Udfyldningsark!G58="","",IF(Udfyldningsark!G58=Data!$T$7,Data!$U$7,IF(Udfyldningsark!G58=Data!$T$8,Data!$U$8,IF(Udfyldningsark!G58=Data!$T$9,Data!$U$9,IF(Udfyldningsark!G58=Data!$T$10,Data!$U$10,IF(Udfyldningsark!G58=Data!$T$11,Data!$U$11,IF(Udfyldningsark!G58=Data!$T$12,Data!$U$12,IF(Udfyldningsark!G58=Data!$T$13,Data!$U$13,IF(Udfyldningsark!G58=Data!$T$14,Data!$U$14,IF(Udfyldningsark!G58=Data!$T$15,Data!$U$15,IF(Udfyldningsark!G58=Data!$T$16,Data!$U$16,IF(Udfyldningsark!G58=Data!$T$17,Data!$U$17,IF(Udfyldningsark!G58=Data!$T$18,Data!$U$18,IF(Udfyldningsark!G58=Data!$T$19,Data!$U$19,IF(Udfyldningsark!G58=Data!$T$20,Data!$U$20,IF(Udfyldningsark!G58=Data!$T$21,Data!$U$21,IF(Udfyldningsark!G58=Data!$T$22,Data!$U$22,IF(Udfyldningsark!G58=Data!$T$23,Data!$U$23,IF(Udfyldningsark!G58=Data!$T$24,Data!$U$24,IF(Udfyldningsark!G58=Data!$T$25,Data!$U$25,IF(Udfyldningsark!G58=Data!$T$26,Data!$U$26,IF(Udfyldningsark!G58=Data!$T$27,Data!$U$27))))))))))))))))))))))</f>
        <v/>
      </c>
      <c r="L41" s="49"/>
      <c r="M41" s="89" t="str">
        <f>IF(Udfyldningsark!G58="","",IF(Udfyldningsark!G58=Data!$T$7,Data!$V$7,IF(Udfyldningsark!G58=Data!$T$8,Data!$V$8,IF(Udfyldningsark!G58=Data!$T$9,Data!$V$9,IF(Udfyldningsark!G58=Data!$T$10,Data!$V$10,IF(Udfyldningsark!G58=Data!$T$11,Data!$V$11,IF(Udfyldningsark!G58=Data!$T$12,Data!$V$12,IF(Udfyldningsark!G58=Data!$T$13,Data!$V$13,IF(Udfyldningsark!G58=Data!$T$14,Data!$V$14,IF(Udfyldningsark!G58=Data!$T$15,Data!$V$15,IF(Udfyldningsark!G58=Data!$T$16,Data!$V$16,IF(Udfyldningsark!G58=Data!$T$17,Data!$V$17,IF(Udfyldningsark!G58=Data!$T$18,Data!$V$18,IF(Udfyldningsark!G58=Data!$T$19,Data!$V$19,IF(Udfyldningsark!G58=Data!$T$20,Data!$V$20,IF(Udfyldningsark!G58=Data!$T$21,Data!$V$21,IF(Udfyldningsark!G58=Data!$T$22,Data!$V$22,IF(Udfyldningsark!G58=Data!$T$23,Data!$V$23,IF(Udfyldningsark!G58=Data!$T$24,Data!$V$24,IF(Udfyldningsark!G58=Data!$T$25,Data!$V$25,IF(Udfyldningsark!G58=Data!$T$26,Data!$V$26,IF(Udfyldningsark!G58=Data!$T$27,Data!$V$27,))))))))))))))))))))))</f>
        <v/>
      </c>
      <c r="N41" s="20"/>
      <c r="O41" s="226" t="str">
        <f>IF(Udfyldningsark!$T58="","",
IF(O$17=Udfyldningsark!$Q58,"s",
IF(O$17=Udfyldningsark!$T58,"b",
IF(O$17&lt;Udfyldningsark!$P58,"",
IF(Udfyldningsark!$T58&lt;Udfyldningsark!$Q58-10,IF(O$17&lt;Udfyldningsark!$T58,"g",""),
IF(Udfyldningsark!$T58&lt;Udfyldningsark!$Q58,     IF(O$17&lt;Udfyldningsark!$Q58-10,"g",     IF(O$17&lt;Udfyldningsark!$T58,"gu",        "")),
IF(O$17&lt;Udfyldningsark!$Q58, IF(O$17&lt;Udfyldningsark!$Q58-10,"g","gu"),
IF(O$17&lt;Udfyldningsark!$T58,"r",""
))))))))</f>
        <v/>
      </c>
      <c r="P41" s="226" t="str">
        <f>IF(Udfyldningsark!$T58="","",
IF(P$17=Udfyldningsark!$Q58,"s",
IF(P$17=Udfyldningsark!$T58,"b",
IF(P$17&lt;Udfyldningsark!$P58,"",
IF(Udfyldningsark!$T58&lt;Udfyldningsark!$Q58-10,IF(P$17&lt;Udfyldningsark!$T58,"g",""),
IF(Udfyldningsark!$T58&lt;Udfyldningsark!$Q58,     IF(P$17&lt;Udfyldningsark!$Q58-10,"g",     IF(P$17&lt;Udfyldningsark!$T58,"gu",        "")),
IF(P$17&lt;Udfyldningsark!$Q58, IF(P$17&lt;Udfyldningsark!$Q58-10,"g","gu"),
IF(P$17&lt;Udfyldningsark!$T58,"r",""
))))))))</f>
        <v/>
      </c>
      <c r="Q41" s="226" t="str">
        <f>IF(Udfyldningsark!$T58="","",
IF(Q$17=Udfyldningsark!$Q58,"s",
IF(Q$17=Udfyldningsark!$T58,"b",
IF(Q$17&lt;Udfyldningsark!$P58,"",
IF(Udfyldningsark!$T58&lt;Udfyldningsark!$Q58-10,IF(Q$17&lt;Udfyldningsark!$T58,"g",""),
IF(Udfyldningsark!$T58&lt;Udfyldningsark!$Q58,     IF(Q$17&lt;Udfyldningsark!$Q58-10,"g",     IF(Q$17&lt;Udfyldningsark!$T58,"gu",        "")),
IF(Q$17&lt;Udfyldningsark!$Q58, IF(Q$17&lt;Udfyldningsark!$Q58-10,"g","gu"),
IF(Q$17&lt;Udfyldningsark!$T58,"r",""
))))))))</f>
        <v/>
      </c>
      <c r="R41" s="226" t="str">
        <f>IF(Udfyldningsark!$T58="","",
IF(R$17=Udfyldningsark!$Q58,"s",
IF(R$17=Udfyldningsark!$T58,"b",
IF(R$17&lt;Udfyldningsark!$P58,"",
IF(Udfyldningsark!$T58&lt;Udfyldningsark!$Q58-10,IF(R$17&lt;Udfyldningsark!$T58,"g",""),
IF(Udfyldningsark!$T58&lt;Udfyldningsark!$Q58,     IF(R$17&lt;Udfyldningsark!$Q58-10,"g",     IF(R$17&lt;Udfyldningsark!$T58,"gu",        "")),
IF(R$17&lt;Udfyldningsark!$Q58, IF(R$17&lt;Udfyldningsark!$Q58-10,"g","gu"),
IF(R$17&lt;Udfyldningsark!$T58,"r",""
))))))))</f>
        <v/>
      </c>
      <c r="S41" s="226" t="str">
        <f>IF(Udfyldningsark!$T58="","",
IF(S$17=Udfyldningsark!$Q58,"s",
IF(S$17=Udfyldningsark!$T58,"b",
IF(S$17&lt;Udfyldningsark!$P58,"",
IF(Udfyldningsark!$T58&lt;Udfyldningsark!$Q58-10,IF(S$17&lt;Udfyldningsark!$T58,"g",""),
IF(Udfyldningsark!$T58&lt;Udfyldningsark!$Q58,     IF(S$17&lt;Udfyldningsark!$Q58-10,"g",     IF(S$17&lt;Udfyldningsark!$T58,"gu",        "")),
IF(S$17&lt;Udfyldningsark!$Q58, IF(S$17&lt;Udfyldningsark!$Q58-10,"g","gu"),
IF(S$17&lt;Udfyldningsark!$T58,"r",""
))))))))</f>
        <v/>
      </c>
      <c r="T41" s="226" t="str">
        <f>IF(Udfyldningsark!$T58="","",
IF(T$17=Udfyldningsark!$Q58,"s",
IF(T$17=Udfyldningsark!$T58,"b",
IF(T$17&lt;Udfyldningsark!$P58,"",
IF(Udfyldningsark!$T58&lt;Udfyldningsark!$Q58-10,IF(T$17&lt;Udfyldningsark!$T58,"g",""),
IF(Udfyldningsark!$T58&lt;Udfyldningsark!$Q58,     IF(T$17&lt;Udfyldningsark!$Q58-10,"g",     IF(T$17&lt;Udfyldningsark!$T58,"gu",        "")),
IF(T$17&lt;Udfyldningsark!$Q58, IF(T$17&lt;Udfyldningsark!$Q58-10,"g","gu"),
IF(T$17&lt;Udfyldningsark!$T58,"r",""
))))))))</f>
        <v/>
      </c>
      <c r="U41" s="226" t="str">
        <f>IF(Udfyldningsark!$T58="","",
IF(U$17=Udfyldningsark!$Q58,"s",
IF(U$17=Udfyldningsark!$T58,"b",
IF(U$17&lt;Udfyldningsark!$P58,"",
IF(Udfyldningsark!$T58&lt;Udfyldningsark!$Q58-10,IF(U$17&lt;Udfyldningsark!$T58,"g",""),
IF(Udfyldningsark!$T58&lt;Udfyldningsark!$Q58,     IF(U$17&lt;Udfyldningsark!$Q58-10,"g",     IF(U$17&lt;Udfyldningsark!$T58,"gu",        "")),
IF(U$17&lt;Udfyldningsark!$Q58, IF(U$17&lt;Udfyldningsark!$Q58-10,"g","gu"),
IF(U$17&lt;Udfyldningsark!$T58,"r",""
))))))))</f>
        <v/>
      </c>
      <c r="V41" s="226" t="str">
        <f>IF(Udfyldningsark!$T58="","",
IF(V$17=Udfyldningsark!$Q58,"s",
IF(V$17=Udfyldningsark!$T58,"b",
IF(V$17&lt;Udfyldningsark!$P58,"",
IF(Udfyldningsark!$T58&lt;Udfyldningsark!$Q58-10,IF(V$17&lt;Udfyldningsark!$T58,"g",""),
IF(Udfyldningsark!$T58&lt;Udfyldningsark!$Q58,     IF(V$17&lt;Udfyldningsark!$Q58-10,"g",     IF(V$17&lt;Udfyldningsark!$T58,"gu",        "")),
IF(V$17&lt;Udfyldningsark!$Q58, IF(V$17&lt;Udfyldningsark!$Q58-10,"g","gu"),
IF(V$17&lt;Udfyldningsark!$T58,"r",""
))))))))</f>
        <v/>
      </c>
      <c r="W41" s="226" t="str">
        <f>IF(Udfyldningsark!$T58="","",
IF(W$17=Udfyldningsark!$Q58,"s",
IF(W$17=Udfyldningsark!$T58,"b",
IF(W$17&lt;Udfyldningsark!$P58,"",
IF(Udfyldningsark!$T58&lt;Udfyldningsark!$Q58-10,IF(W$17&lt;Udfyldningsark!$T58,"g",""),
IF(Udfyldningsark!$T58&lt;Udfyldningsark!$Q58,     IF(W$17&lt;Udfyldningsark!$Q58-10,"g",     IF(W$17&lt;Udfyldningsark!$T58,"gu",        "")),
IF(W$17&lt;Udfyldningsark!$Q58, IF(W$17&lt;Udfyldningsark!$Q58-10,"g","gu"),
IF(W$17&lt;Udfyldningsark!$T58,"r",""
))))))))</f>
        <v/>
      </c>
      <c r="X41" s="226" t="str">
        <f>IF(Udfyldningsark!$T58="","",
IF(X$17=Udfyldningsark!$Q58,"s",
IF(X$17=Udfyldningsark!$T58,"b",
IF(X$17&lt;Udfyldningsark!$P58,"",
IF(Udfyldningsark!$T58&lt;Udfyldningsark!$Q58-10,IF(X$17&lt;Udfyldningsark!$T58,"g",""),
IF(Udfyldningsark!$T58&lt;Udfyldningsark!$Q58,     IF(X$17&lt;Udfyldningsark!$Q58-10,"g",     IF(X$17&lt;Udfyldningsark!$T58,"gu",        "")),
IF(X$17&lt;Udfyldningsark!$Q58, IF(X$17&lt;Udfyldningsark!$Q58-10,"g","gu"),
IF(X$17&lt;Udfyldningsark!$T58,"r",""
))))))))</f>
        <v/>
      </c>
      <c r="Y41" s="226" t="str">
        <f>IF(Udfyldningsark!$T58="","",
IF(Y$17=Udfyldningsark!$Q58,"s",
IF(Y$17=Udfyldningsark!$T58,"b",
IF(Y$17&lt;Udfyldningsark!$P58,"",
IF(Udfyldningsark!$T58&lt;Udfyldningsark!$Q58-10,IF(Y$17&lt;Udfyldningsark!$T58,"g",""),
IF(Udfyldningsark!$T58&lt;Udfyldningsark!$Q58,     IF(Y$17&lt;Udfyldningsark!$Q58-10,"g",     IF(Y$17&lt;Udfyldningsark!$T58,"gu",        "")),
IF(Y$17&lt;Udfyldningsark!$Q58, IF(Y$17&lt;Udfyldningsark!$Q58-10,"g","gu"),
IF(Y$17&lt;Udfyldningsark!$T58,"r",""
))))))))</f>
        <v/>
      </c>
      <c r="Z41" s="226" t="str">
        <f>IF(Udfyldningsark!$T58="","",
IF(Z$17=Udfyldningsark!$Q58,"s",
IF(Z$17=Udfyldningsark!$T58,"b",
IF(Z$17&lt;Udfyldningsark!$P58,"",
IF(Udfyldningsark!$T58&lt;Udfyldningsark!$Q58-10,IF(Z$17&lt;Udfyldningsark!$T58,"g",""),
IF(Udfyldningsark!$T58&lt;Udfyldningsark!$Q58,     IF(Z$17&lt;Udfyldningsark!$Q58-10,"g",     IF(Z$17&lt;Udfyldningsark!$T58,"gu",        "")),
IF(Z$17&lt;Udfyldningsark!$Q58, IF(Z$17&lt;Udfyldningsark!$Q58-10,"g","gu"),
IF(Z$17&lt;Udfyldningsark!$T58,"r",""
))))))))</f>
        <v/>
      </c>
      <c r="AA41" s="226" t="str">
        <f>IF(Udfyldningsark!$T58="","",
IF(AA$17=Udfyldningsark!$Q58,"s",
IF(AA$17=Udfyldningsark!$T58,"b",
IF(AA$17&lt;Udfyldningsark!$P58,"",
IF(Udfyldningsark!$T58&lt;Udfyldningsark!$Q58-10,IF(AA$17&lt;Udfyldningsark!$T58,"g",""),
IF(Udfyldningsark!$T58&lt;Udfyldningsark!$Q58,     IF(AA$17&lt;Udfyldningsark!$Q58-10,"g",     IF(AA$17&lt;Udfyldningsark!$T58,"gu",        "")),
IF(AA$17&lt;Udfyldningsark!$Q58, IF(AA$17&lt;Udfyldningsark!$Q58-10,"g","gu"),
IF(AA$17&lt;Udfyldningsark!$T58,"r",""
))))))))</f>
        <v/>
      </c>
      <c r="AB41" s="226" t="str">
        <f>IF(Udfyldningsark!$T58="","",
IF(AB$17=Udfyldningsark!$Q58,"s",
IF(AB$17=Udfyldningsark!$T58,"b",
IF(AB$17&lt;Udfyldningsark!$P58,"",
IF(Udfyldningsark!$T58&lt;Udfyldningsark!$Q58-10,IF(AB$17&lt;Udfyldningsark!$T58,"g",""),
IF(Udfyldningsark!$T58&lt;Udfyldningsark!$Q58,     IF(AB$17&lt;Udfyldningsark!$Q58-10,"g",     IF(AB$17&lt;Udfyldningsark!$T58,"gu",        "")),
IF(AB$17&lt;Udfyldningsark!$Q58, IF(AB$17&lt;Udfyldningsark!$Q58-10,"g","gu"),
IF(AB$17&lt;Udfyldningsark!$T58,"r",""
))))))))</f>
        <v/>
      </c>
      <c r="AC41" s="226" t="str">
        <f>IF(Udfyldningsark!$T58="","",
IF(AC$17=Udfyldningsark!$Q58,"s",
IF(AC$17=Udfyldningsark!$T58,"b",
IF(AC$17&lt;Udfyldningsark!$P58,"",
IF(Udfyldningsark!$T58&lt;Udfyldningsark!$Q58-10,IF(AC$17&lt;Udfyldningsark!$T58,"g",""),
IF(Udfyldningsark!$T58&lt;Udfyldningsark!$Q58,     IF(AC$17&lt;Udfyldningsark!$Q58-10,"g",     IF(AC$17&lt;Udfyldningsark!$T58,"gu",        "")),
IF(AC$17&lt;Udfyldningsark!$Q58, IF(AC$17&lt;Udfyldningsark!$Q58-10,"g","gu"),
IF(AC$17&lt;Udfyldningsark!$T58,"r",""
))))))))</f>
        <v/>
      </c>
      <c r="AD41" s="226" t="str">
        <f>IF(Udfyldningsark!$T58="","",
IF(AD$17=Udfyldningsark!$Q58,"s",
IF(AD$17=Udfyldningsark!$T58,"b",
IF(AD$17&lt;Udfyldningsark!$P58,"",
IF(Udfyldningsark!$T58&lt;Udfyldningsark!$Q58-10,IF(AD$17&lt;Udfyldningsark!$T58,"g",""),
IF(Udfyldningsark!$T58&lt;Udfyldningsark!$Q58,     IF(AD$17&lt;Udfyldningsark!$Q58-10,"g",     IF(AD$17&lt;Udfyldningsark!$T58,"gu",        "")),
IF(AD$17&lt;Udfyldningsark!$Q58, IF(AD$17&lt;Udfyldningsark!$Q58-10,"g","gu"),
IF(AD$17&lt;Udfyldningsark!$T58,"r",""
))))))))</f>
        <v/>
      </c>
      <c r="AE41" s="226" t="str">
        <f>IF(Udfyldningsark!$T58="","",
IF(AE$17=Udfyldningsark!$Q58,"s",
IF(AE$17=Udfyldningsark!$T58,"b",
IF(AE$17&lt;Udfyldningsark!$P58,"",
IF(Udfyldningsark!$T58&lt;Udfyldningsark!$Q58-10,IF(AE$17&lt;Udfyldningsark!$T58,"g",""),
IF(Udfyldningsark!$T58&lt;Udfyldningsark!$Q58,     IF(AE$17&lt;Udfyldningsark!$Q58-10,"g",     IF(AE$17&lt;Udfyldningsark!$T58,"gu",        "")),
IF(AE$17&lt;Udfyldningsark!$Q58, IF(AE$17&lt;Udfyldningsark!$Q58-10,"g","gu"),
IF(AE$17&lt;Udfyldningsark!$T58,"r",""
))))))))</f>
        <v/>
      </c>
      <c r="AF41" s="226" t="str">
        <f>IF(Udfyldningsark!$T58="","",
IF(AF$17=Udfyldningsark!$Q58,"s",
IF(AF$17=Udfyldningsark!$T58,"b",
IF(AF$17&lt;Udfyldningsark!$P58,"",
IF(Udfyldningsark!$T58&lt;Udfyldningsark!$Q58-10,IF(AF$17&lt;Udfyldningsark!$T58,"g",""),
IF(Udfyldningsark!$T58&lt;Udfyldningsark!$Q58,     IF(AF$17&lt;Udfyldningsark!$Q58-10,"g",     IF(AF$17&lt;Udfyldningsark!$T58,"gu",        "")),
IF(AF$17&lt;Udfyldningsark!$Q58, IF(AF$17&lt;Udfyldningsark!$Q58-10,"g","gu"),
IF(AF$17&lt;Udfyldningsark!$T58,"r",""
))))))))</f>
        <v/>
      </c>
      <c r="AG41" s="226" t="str">
        <f>IF(Udfyldningsark!$T58="","",
IF(AG$17=Udfyldningsark!$Q58,"s",
IF(AG$17=Udfyldningsark!$T58,"b",
IF(AG$17&lt;Udfyldningsark!$P58,"",
IF(Udfyldningsark!$T58&lt;Udfyldningsark!$Q58-10,IF(AG$17&lt;Udfyldningsark!$T58,"g",""),
IF(Udfyldningsark!$T58&lt;Udfyldningsark!$Q58,     IF(AG$17&lt;Udfyldningsark!$Q58-10,"g",     IF(AG$17&lt;Udfyldningsark!$T58,"gu",        "")),
IF(AG$17&lt;Udfyldningsark!$Q58, IF(AG$17&lt;Udfyldningsark!$Q58-10,"g","gu"),
IF(AG$17&lt;Udfyldningsark!$T58,"r",""
))))))))</f>
        <v/>
      </c>
      <c r="AH41" s="226" t="str">
        <f>IF(Udfyldningsark!$T58="","",
IF(AH$17=Udfyldningsark!$Q58,"s",
IF(AH$17=Udfyldningsark!$T58,"b",
IF(AH$17&lt;Udfyldningsark!$P58,"",
IF(Udfyldningsark!$T58&lt;Udfyldningsark!$Q58-10,IF(AH$17&lt;Udfyldningsark!$T58,"g",""),
IF(Udfyldningsark!$T58&lt;Udfyldningsark!$Q58,     IF(AH$17&lt;Udfyldningsark!$Q58-10,"g",     IF(AH$17&lt;Udfyldningsark!$T58,"gu",        "")),
IF(AH$17&lt;Udfyldningsark!$Q58, IF(AH$17&lt;Udfyldningsark!$Q58-10,"g","gu"),
IF(AH$17&lt;Udfyldningsark!$T58,"r",""
))))))))</f>
        <v/>
      </c>
      <c r="AI41" s="226" t="str">
        <f>IF(Udfyldningsark!$T58="","",
IF(AI$17=Udfyldningsark!$Q58,"s",
IF(AI$17=Udfyldningsark!$T58,"b",
IF(AI$17&lt;Udfyldningsark!$P58,"",
IF(Udfyldningsark!$T58&lt;Udfyldningsark!$Q58-10,IF(AI$17&lt;Udfyldningsark!$T58,"g",""),
IF(Udfyldningsark!$T58&lt;Udfyldningsark!$Q58,     IF(AI$17&lt;Udfyldningsark!$Q58-10,"g",     IF(AI$17&lt;Udfyldningsark!$T58,"gu",        "")),
IF(AI$17&lt;Udfyldningsark!$Q58, IF(AI$17&lt;Udfyldningsark!$Q58-10,"g","gu"),
IF(AI$17&lt;Udfyldningsark!$T58,"r",""
))))))))</f>
        <v/>
      </c>
      <c r="AJ41" s="226" t="str">
        <f>IF(Udfyldningsark!$T58="","",
IF(AJ$17=Udfyldningsark!$Q58,"s",
IF(AJ$17=Udfyldningsark!$T58,"b",
IF(AJ$17&lt;Udfyldningsark!$P58,"",
IF(Udfyldningsark!$T58&lt;Udfyldningsark!$Q58-10,IF(AJ$17&lt;Udfyldningsark!$T58,"g",""),
IF(Udfyldningsark!$T58&lt;Udfyldningsark!$Q58,     IF(AJ$17&lt;Udfyldningsark!$Q58-10,"g",     IF(AJ$17&lt;Udfyldningsark!$T58,"gu",        "")),
IF(AJ$17&lt;Udfyldningsark!$Q58, IF(AJ$17&lt;Udfyldningsark!$Q58-10,"g","gu"),
IF(AJ$17&lt;Udfyldningsark!$T58,"r",""
))))))))</f>
        <v/>
      </c>
      <c r="AK41" s="226" t="str">
        <f>IF(Udfyldningsark!$T58="","",
IF(AK$17=Udfyldningsark!$Q58,"s",
IF(AK$17=Udfyldningsark!$T58,"b",
IF(AK$17&lt;Udfyldningsark!$P58,"",
IF(Udfyldningsark!$T58&lt;Udfyldningsark!$Q58-10,IF(AK$17&lt;Udfyldningsark!$T58,"g",""),
IF(Udfyldningsark!$T58&lt;Udfyldningsark!$Q58,     IF(AK$17&lt;Udfyldningsark!$Q58-10,"g",     IF(AK$17&lt;Udfyldningsark!$T58,"gu",        "")),
IF(AK$17&lt;Udfyldningsark!$Q58, IF(AK$17&lt;Udfyldningsark!$Q58-10,"g","gu"),
IF(AK$17&lt;Udfyldningsark!$T58,"r",""
))))))))</f>
        <v/>
      </c>
      <c r="AL41" s="226" t="str">
        <f>IF(Udfyldningsark!$T58="","",
IF(AL$17=Udfyldningsark!$Q58,"s",
IF(AL$17=Udfyldningsark!$T58,"b",
IF(AL$17&lt;Udfyldningsark!$P58,"",
IF(Udfyldningsark!$T58&lt;Udfyldningsark!$Q58-10,IF(AL$17&lt;Udfyldningsark!$T58,"g",""),
IF(Udfyldningsark!$T58&lt;Udfyldningsark!$Q58,     IF(AL$17&lt;Udfyldningsark!$Q58-10,"g",     IF(AL$17&lt;Udfyldningsark!$T58,"gu",        "")),
IF(AL$17&lt;Udfyldningsark!$Q58, IF(AL$17&lt;Udfyldningsark!$Q58-10,"g","gu"),
IF(AL$17&lt;Udfyldningsark!$T58,"r",""
))))))))</f>
        <v/>
      </c>
      <c r="AM41" s="226" t="str">
        <f>IF(Udfyldningsark!$T58="","",
IF(AM$17=Udfyldningsark!$Q58,"s",
IF(AM$17=Udfyldningsark!$T58,"b",
IF(AM$17&lt;Udfyldningsark!$P58,"",
IF(Udfyldningsark!$T58&lt;Udfyldningsark!$Q58-10,IF(AM$17&lt;Udfyldningsark!$T58,"g",""),
IF(Udfyldningsark!$T58&lt;Udfyldningsark!$Q58,     IF(AM$17&lt;Udfyldningsark!$Q58-10,"g",     IF(AM$17&lt;Udfyldningsark!$T58,"gu",        "")),
IF(AM$17&lt;Udfyldningsark!$Q58, IF(AM$17&lt;Udfyldningsark!$Q58-10,"g","gu"),
IF(AM$17&lt;Udfyldningsark!$T58,"r",""
))))))))</f>
        <v/>
      </c>
      <c r="AN41" s="226" t="str">
        <f>IF(Udfyldningsark!$T58="","",
IF(AN$17=Udfyldningsark!$Q58,"s",
IF(AN$17=Udfyldningsark!$T58,"b",
IF(AN$17&lt;Udfyldningsark!$P58,"",
IF(Udfyldningsark!$T58&lt;Udfyldningsark!$Q58-10,IF(AN$17&lt;Udfyldningsark!$T58,"g",""),
IF(Udfyldningsark!$T58&lt;Udfyldningsark!$Q58,     IF(AN$17&lt;Udfyldningsark!$Q58-10,"g",     IF(AN$17&lt;Udfyldningsark!$T58,"gu",        "")),
IF(AN$17&lt;Udfyldningsark!$Q58, IF(AN$17&lt;Udfyldningsark!$Q58-10,"g","gu"),
IF(AN$17&lt;Udfyldningsark!$T58,"r",""
))))))))</f>
        <v/>
      </c>
      <c r="AO41" s="226" t="str">
        <f>IF(Udfyldningsark!$T58="","",
IF(AO$17=Udfyldningsark!$Q58,"s",
IF(AO$17=Udfyldningsark!$T58,"b",
IF(AO$17&lt;Udfyldningsark!$P58,"",
IF(Udfyldningsark!$T58&lt;Udfyldningsark!$Q58-10,IF(AO$17&lt;Udfyldningsark!$T58,"g",""),
IF(Udfyldningsark!$T58&lt;Udfyldningsark!$Q58,     IF(AO$17&lt;Udfyldningsark!$Q58-10,"g",     IF(AO$17&lt;Udfyldningsark!$T58,"gu",        "")),
IF(AO$17&lt;Udfyldningsark!$Q58, IF(AO$17&lt;Udfyldningsark!$Q58-10,"g","gu"),
IF(AO$17&lt;Udfyldningsark!$T58,"r",""
))))))))</f>
        <v/>
      </c>
      <c r="AP41" s="226" t="str">
        <f>IF(Udfyldningsark!$T58="","",
IF(AP$17=Udfyldningsark!$Q58,"s",
IF(AP$17=Udfyldningsark!$T58,"b",
IF(AP$17&lt;Udfyldningsark!$P58,"",
IF(Udfyldningsark!$T58&lt;Udfyldningsark!$Q58-10,IF(AP$17&lt;Udfyldningsark!$T58,"g",""),
IF(Udfyldningsark!$T58&lt;Udfyldningsark!$Q58,     IF(AP$17&lt;Udfyldningsark!$Q58-10,"g",     IF(AP$17&lt;Udfyldningsark!$T58,"gu",        "")),
IF(AP$17&lt;Udfyldningsark!$Q58, IF(AP$17&lt;Udfyldningsark!$Q58-10,"g","gu"),
IF(AP$17&lt;Udfyldningsark!$T58,"r",""
))))))))</f>
        <v/>
      </c>
      <c r="AQ41" s="226" t="str">
        <f>IF(Udfyldningsark!$T58="","",
IF(AQ$17=Udfyldningsark!$Q58,"s",
IF(AQ$17=Udfyldningsark!$T58,"b",
IF(AQ$17&lt;Udfyldningsark!$P58,"",
IF(Udfyldningsark!$T58&lt;Udfyldningsark!$Q58-10,IF(AQ$17&lt;Udfyldningsark!$T58,"g",""),
IF(Udfyldningsark!$T58&lt;Udfyldningsark!$Q58,     IF(AQ$17&lt;Udfyldningsark!$Q58-10,"g",     IF(AQ$17&lt;Udfyldningsark!$T58,"gu",        "")),
IF(AQ$17&lt;Udfyldningsark!$Q58, IF(AQ$17&lt;Udfyldningsark!$Q58-10,"g","gu"),
IF(AQ$17&lt;Udfyldningsark!$T58,"r",""
))))))))</f>
        <v/>
      </c>
      <c r="AR41" s="226" t="str">
        <f>IF(Udfyldningsark!$T58="","",
IF(AR$17=Udfyldningsark!$Q58,"s",
IF(AR$17=Udfyldningsark!$T58,"b",
IF(AR$17&lt;Udfyldningsark!$P58,"",
IF(Udfyldningsark!$T58&lt;Udfyldningsark!$Q58-10,IF(AR$17&lt;Udfyldningsark!$T58,"g",""),
IF(Udfyldningsark!$T58&lt;Udfyldningsark!$Q58,     IF(AR$17&lt;Udfyldningsark!$Q58-10,"g",     IF(AR$17&lt;Udfyldningsark!$T58,"gu",        "")),
IF(AR$17&lt;Udfyldningsark!$Q58, IF(AR$17&lt;Udfyldningsark!$Q58-10,"g","gu"),
IF(AR$17&lt;Udfyldningsark!$T58,"r",""
))))))))</f>
        <v/>
      </c>
      <c r="AS41" s="226" t="str">
        <f>IF(Udfyldningsark!$T58="","",
IF(AS$17=Udfyldningsark!$Q58,"s",
IF(AS$17=Udfyldningsark!$T58,"b",
IF(AS$17&lt;Udfyldningsark!$P58,"",
IF(Udfyldningsark!$T58&lt;Udfyldningsark!$Q58-10,IF(AS$17&lt;Udfyldningsark!$T58,"g",""),
IF(Udfyldningsark!$T58&lt;Udfyldningsark!$Q58,     IF(AS$17&lt;Udfyldningsark!$Q58-10,"g",     IF(AS$17&lt;Udfyldningsark!$T58,"gu",        "")),
IF(AS$17&lt;Udfyldningsark!$Q58, IF(AS$17&lt;Udfyldningsark!$Q58-10,"g","gu"),
IF(AS$17&lt;Udfyldningsark!$T58,"r",""
))))))))</f>
        <v/>
      </c>
      <c r="AT41" s="226" t="str">
        <f>IF(Udfyldningsark!$T58="","",
IF(AT$17=Udfyldningsark!$Q58,"s",
IF(AT$17=Udfyldningsark!$T58,"b",
IF(AT$17&lt;Udfyldningsark!$P58,"",
IF(Udfyldningsark!$T58&lt;Udfyldningsark!$Q58-10,IF(AT$17&lt;Udfyldningsark!$T58,"g",""),
IF(Udfyldningsark!$T58&lt;Udfyldningsark!$Q58,     IF(AT$17&lt;Udfyldningsark!$Q58-10,"g",     IF(AT$17&lt;Udfyldningsark!$T58,"gu",        "")),
IF(AT$17&lt;Udfyldningsark!$Q58, IF(AT$17&lt;Udfyldningsark!$Q58-10,"g","gu"),
IF(AT$17&lt;Udfyldningsark!$T58,"r",""
))))))))</f>
        <v/>
      </c>
      <c r="AU41" s="226" t="str">
        <f>IF(Udfyldningsark!$T58="","",
IF(AU$17=Udfyldningsark!$Q58,"s",
IF(AU$17=Udfyldningsark!$T58,"b",
IF(AU$17&lt;Udfyldningsark!$P58,"",
IF(Udfyldningsark!$T58&lt;Udfyldningsark!$Q58-10,IF(AU$17&lt;Udfyldningsark!$T58,"g",""),
IF(Udfyldningsark!$T58&lt;Udfyldningsark!$Q58,     IF(AU$17&lt;Udfyldningsark!$Q58-10,"g",     IF(AU$17&lt;Udfyldningsark!$T58,"gu",        "")),
IF(AU$17&lt;Udfyldningsark!$Q58, IF(AU$17&lt;Udfyldningsark!$Q58-10,"g","gu"),
IF(AU$17&lt;Udfyldningsark!$T58,"r",""
))))))))</f>
        <v/>
      </c>
      <c r="AV41" s="226" t="str">
        <f>IF(Udfyldningsark!$T58="","",
IF(AV$17=Udfyldningsark!$Q58,"s",
IF(AV$17=Udfyldningsark!$T58,"b",
IF(AV$17&lt;Udfyldningsark!$P58,"",
IF(Udfyldningsark!$T58&lt;Udfyldningsark!$Q58-10,IF(AV$17&lt;Udfyldningsark!$T58,"g",""),
IF(Udfyldningsark!$T58&lt;Udfyldningsark!$Q58,     IF(AV$17&lt;Udfyldningsark!$Q58-10,"g",     IF(AV$17&lt;Udfyldningsark!$T58,"gu",        "")),
IF(AV$17&lt;Udfyldningsark!$Q58, IF(AV$17&lt;Udfyldningsark!$Q58-10,"g","gu"),
IF(AV$17&lt;Udfyldningsark!$T58,"r",""
))))))))</f>
        <v/>
      </c>
      <c r="AW41" s="226" t="str">
        <f>IF(Udfyldningsark!$T58="","",
IF(AW$17=Udfyldningsark!$Q58,"s",
IF(AW$17=Udfyldningsark!$T58,"b",
IF(AW$17&lt;Udfyldningsark!$P58,"",
IF(Udfyldningsark!$T58&lt;Udfyldningsark!$Q58-10,IF(AW$17&lt;Udfyldningsark!$T58,"g",""),
IF(Udfyldningsark!$T58&lt;Udfyldningsark!$Q58,     IF(AW$17&lt;Udfyldningsark!$Q58-10,"g",     IF(AW$17&lt;Udfyldningsark!$T58,"gu",        "")),
IF(AW$17&lt;Udfyldningsark!$Q58, IF(AW$17&lt;Udfyldningsark!$Q58-10,"g","gu"),
IF(AW$17&lt;Udfyldningsark!$T58,"r",""
))))))))</f>
        <v/>
      </c>
      <c r="AX41" s="226" t="str">
        <f>IF(Udfyldningsark!$T58="","",
IF(AX$17=Udfyldningsark!$Q58,"s",
IF(AX$17=Udfyldningsark!$T58,"b",
IF(AX$17&lt;Udfyldningsark!$P58,"",
IF(Udfyldningsark!$T58&lt;Udfyldningsark!$Q58-10,IF(AX$17&lt;Udfyldningsark!$T58,"g",""),
IF(Udfyldningsark!$T58&lt;Udfyldningsark!$Q58,     IF(AX$17&lt;Udfyldningsark!$Q58-10,"g",     IF(AX$17&lt;Udfyldningsark!$T58,"gu",        "")),
IF(AX$17&lt;Udfyldningsark!$Q58, IF(AX$17&lt;Udfyldningsark!$Q58-10,"g","gu"),
IF(AX$17&lt;Udfyldningsark!$T58,"r",""
))))))))</f>
        <v/>
      </c>
      <c r="AY41" s="226" t="str">
        <f>IF(Udfyldningsark!$T58="","",
IF(AY$17=Udfyldningsark!$Q58,"s",
IF(AY$17=Udfyldningsark!$T58,"b",
IF(AY$17&lt;Udfyldningsark!$P58,"",
IF(Udfyldningsark!$T58&lt;Udfyldningsark!$Q58-10,IF(AY$17&lt;Udfyldningsark!$T58,"g",""),
IF(Udfyldningsark!$T58&lt;Udfyldningsark!$Q58,     IF(AY$17&lt;Udfyldningsark!$Q58-10,"g",     IF(AY$17&lt;Udfyldningsark!$T58,"gu",        "")),
IF(AY$17&lt;Udfyldningsark!$Q58, IF(AY$17&lt;Udfyldningsark!$Q58-10,"g","gu"),
IF(AY$17&lt;Udfyldningsark!$T58,"r",""
))))))))</f>
        <v/>
      </c>
      <c r="AZ41" s="226" t="str">
        <f>IF(Udfyldningsark!$T58="","",
IF(AZ$17=Udfyldningsark!$Q58,"s",
IF(AZ$17=Udfyldningsark!$T58,"b",
IF(AZ$17&lt;Udfyldningsark!$P58,"",
IF(Udfyldningsark!$T58&lt;Udfyldningsark!$Q58-10,IF(AZ$17&lt;Udfyldningsark!$T58,"g",""),
IF(Udfyldningsark!$T58&lt;Udfyldningsark!$Q58,     IF(AZ$17&lt;Udfyldningsark!$Q58-10,"g",     IF(AZ$17&lt;Udfyldningsark!$T58,"gu",        "")),
IF(AZ$17&lt;Udfyldningsark!$Q58, IF(AZ$17&lt;Udfyldningsark!$Q58-10,"g","gu"),
IF(AZ$17&lt;Udfyldningsark!$T58,"r",""
))))))))</f>
        <v/>
      </c>
      <c r="BA41" s="226" t="str">
        <f>IF(Udfyldningsark!$T58="","",
IF(BA$17=Udfyldningsark!$Q58,"s",
IF(BA$17=Udfyldningsark!$T58,"b",
IF(BA$17&lt;Udfyldningsark!$P58,"",
IF(Udfyldningsark!$T58&lt;Udfyldningsark!$Q58-10,IF(BA$17&lt;Udfyldningsark!$T58,"g",""),
IF(Udfyldningsark!$T58&lt;Udfyldningsark!$Q58,     IF(BA$17&lt;Udfyldningsark!$Q58-10,"g",     IF(BA$17&lt;Udfyldningsark!$T58,"gu",        "")),
IF(BA$17&lt;Udfyldningsark!$Q58, IF(BA$17&lt;Udfyldningsark!$Q58-10,"g","gu"),
IF(BA$17&lt;Udfyldningsark!$T58,"r",""
))))))))</f>
        <v/>
      </c>
      <c r="BB41" s="226" t="str">
        <f>IF(Udfyldningsark!$T58="","",
IF(BB$17=Udfyldningsark!$Q58,"s",
IF(BB$17=Udfyldningsark!$T58,"b",
IF(BB$17&lt;Udfyldningsark!$P58,"",
IF(Udfyldningsark!$T58&lt;Udfyldningsark!$Q58-10,IF(BB$17&lt;Udfyldningsark!$T58,"g",""),
IF(Udfyldningsark!$T58&lt;Udfyldningsark!$Q58,     IF(BB$17&lt;Udfyldningsark!$Q58-10,"g",     IF(BB$17&lt;Udfyldningsark!$T58,"gu",        "")),
IF(BB$17&lt;Udfyldningsark!$Q58, IF(BB$17&lt;Udfyldningsark!$Q58-10,"g","gu"),
IF(BB$17&lt;Udfyldningsark!$T58,"r",""
))))))))</f>
        <v/>
      </c>
      <c r="BC41" s="226" t="str">
        <f>IF(Udfyldningsark!$T58="","",
IF(BC$17=Udfyldningsark!$Q58,"s",
IF(BC$17=Udfyldningsark!$T58,"b",
IF(BC$17&lt;Udfyldningsark!$P58,"",
IF(Udfyldningsark!$T58&lt;Udfyldningsark!$Q58-10,IF(BC$17&lt;Udfyldningsark!$T58,"g",""),
IF(Udfyldningsark!$T58&lt;Udfyldningsark!$Q58,     IF(BC$17&lt;Udfyldningsark!$Q58-10,"g",     IF(BC$17&lt;Udfyldningsark!$T58,"gu",        "")),
IF(BC$17&lt;Udfyldningsark!$Q58, IF(BC$17&lt;Udfyldningsark!$Q58-10,"g","gu"),
IF(BC$17&lt;Udfyldningsark!$T58,"r",""
))))))))</f>
        <v/>
      </c>
      <c r="BD41" s="226" t="str">
        <f>IF(Udfyldningsark!$T58="","",
IF(BD$17=Udfyldningsark!$Q58,"s",
IF(BD$17=Udfyldningsark!$T58,"b",
IF(BD$17&lt;Udfyldningsark!$P58,"",
IF(Udfyldningsark!$T58&lt;Udfyldningsark!$Q58-10,IF(BD$17&lt;Udfyldningsark!$T58,"g",""),
IF(Udfyldningsark!$T58&lt;Udfyldningsark!$Q58,     IF(BD$17&lt;Udfyldningsark!$Q58-10,"g",     IF(BD$17&lt;Udfyldningsark!$T58,"gu",        "")),
IF(BD$17&lt;Udfyldningsark!$Q58, IF(BD$17&lt;Udfyldningsark!$Q58-10,"g","gu"),
IF(BD$17&lt;Udfyldningsark!$T58,"r",""
))))))))</f>
        <v/>
      </c>
      <c r="BE41" s="226" t="str">
        <f>IF(Udfyldningsark!$T58="","",
IF(BE$17=Udfyldningsark!$Q58,"s",
IF(BE$17=Udfyldningsark!$T58,"b",
IF(BE$17&lt;Udfyldningsark!$P58,"",
IF(Udfyldningsark!$T58&lt;Udfyldningsark!$Q58-10,IF(BE$17&lt;Udfyldningsark!$T58,"g",""),
IF(Udfyldningsark!$T58&lt;Udfyldningsark!$Q58,     IF(BE$17&lt;Udfyldningsark!$Q58-10,"g",     IF(BE$17&lt;Udfyldningsark!$T58,"gu",        "")),
IF(BE$17&lt;Udfyldningsark!$Q58, IF(BE$17&lt;Udfyldningsark!$Q58-10,"g","gu"),
IF(BE$17&lt;Udfyldningsark!$T58,"r",""
))))))))</f>
        <v/>
      </c>
      <c r="BF41" s="226" t="str">
        <f>IF(Udfyldningsark!$T58="","",
IF(BF$17=Udfyldningsark!$Q58,"s",
IF(BF$17=Udfyldningsark!$T58,"b",
IF(BF$17&lt;Udfyldningsark!$P58,"",
IF(Udfyldningsark!$T58&lt;Udfyldningsark!$Q58-10,IF(BF$17&lt;Udfyldningsark!$T58,"g",""),
IF(Udfyldningsark!$T58&lt;Udfyldningsark!$Q58,     IF(BF$17&lt;Udfyldningsark!$Q58-10,"g",     IF(BF$17&lt;Udfyldningsark!$T58,"gu",        "")),
IF(BF$17&lt;Udfyldningsark!$Q58, IF(BF$17&lt;Udfyldningsark!$Q58-10,"g","gu"),
IF(BF$17&lt;Udfyldningsark!$T58,"r",""
))))))))</f>
        <v/>
      </c>
      <c r="BG41" s="226" t="str">
        <f>IF(Udfyldningsark!$T58="","",
IF(BG$17=Udfyldningsark!$Q58,"s",
IF(BG$17=Udfyldningsark!$T58,"b",
IF(BG$17&lt;Udfyldningsark!$P58,"",
IF(Udfyldningsark!$T58&lt;Udfyldningsark!$Q58-10,IF(BG$17&lt;Udfyldningsark!$T58,"g",""),
IF(Udfyldningsark!$T58&lt;Udfyldningsark!$Q58,     IF(BG$17&lt;Udfyldningsark!$Q58-10,"g",     IF(BG$17&lt;Udfyldningsark!$T58,"gu",        "")),
IF(BG$17&lt;Udfyldningsark!$Q58, IF(BG$17&lt;Udfyldningsark!$Q58-10,"g","gu"),
IF(BG$17&lt;Udfyldningsark!$T58,"r",""
))))))))</f>
        <v/>
      </c>
      <c r="BH41" s="226" t="str">
        <f>IF(Udfyldningsark!$T58="","",
IF(BH$17=Udfyldningsark!$Q58,"s",
IF(BH$17=Udfyldningsark!$T58,"b",
IF(BH$17&lt;Udfyldningsark!$P58,"",
IF(Udfyldningsark!$T58&lt;Udfyldningsark!$Q58-10,IF(BH$17&lt;Udfyldningsark!$T58,"g",""),
IF(Udfyldningsark!$T58&lt;Udfyldningsark!$Q58,     IF(BH$17&lt;Udfyldningsark!$Q58-10,"g",     IF(BH$17&lt;Udfyldningsark!$T58,"gu",        "")),
IF(BH$17&lt;Udfyldningsark!$Q58, IF(BH$17&lt;Udfyldningsark!$Q58-10,"g","gu"),
IF(BH$17&lt;Udfyldningsark!$T58,"r",""
))))))))</f>
        <v/>
      </c>
      <c r="BI41" s="226" t="str">
        <f>IF(Udfyldningsark!$T58="","",
IF(BI$17=Udfyldningsark!$Q58,"s",
IF(BI$17=Udfyldningsark!$T58,"b",
IF(BI$17&lt;Udfyldningsark!$P58,"",
IF(Udfyldningsark!$T58&lt;Udfyldningsark!$Q58-10,IF(BI$17&lt;Udfyldningsark!$T58,"g",""),
IF(Udfyldningsark!$T58&lt;Udfyldningsark!$Q58,     IF(BI$17&lt;Udfyldningsark!$Q58-10,"g",     IF(BI$17&lt;Udfyldningsark!$T58,"gu",        "")),
IF(BI$17&lt;Udfyldningsark!$Q58, IF(BI$17&lt;Udfyldningsark!$Q58-10,"g","gu"),
IF(BI$17&lt;Udfyldningsark!$T58,"r",""
))))))))</f>
        <v/>
      </c>
      <c r="BJ41" s="226" t="str">
        <f>IF(Udfyldningsark!$T58="","",
IF(BJ$17=Udfyldningsark!$Q58,"s",
IF(BJ$17=Udfyldningsark!$T58,"b",
IF(BJ$17&lt;Udfyldningsark!$P58,"",
IF(Udfyldningsark!$T58&lt;Udfyldningsark!$Q58-10,IF(BJ$17&lt;Udfyldningsark!$T58,"g",""),
IF(Udfyldningsark!$T58&lt;Udfyldningsark!$Q58,     IF(BJ$17&lt;Udfyldningsark!$Q58-10,"g",     IF(BJ$17&lt;Udfyldningsark!$T58,"gu",        "")),
IF(BJ$17&lt;Udfyldningsark!$Q58, IF(BJ$17&lt;Udfyldningsark!$Q58-10,"g","gu"),
IF(BJ$17&lt;Udfyldningsark!$T58,"r",""
))))))))</f>
        <v/>
      </c>
      <c r="BK41" s="226" t="str">
        <f>IF(Udfyldningsark!$T58="","",
IF(BK$17=Udfyldningsark!$Q58,"s",
IF(BK$17=Udfyldningsark!$T58,"b",
IF(BK$17&lt;Udfyldningsark!$P58,"",
IF(Udfyldningsark!$T58&lt;Udfyldningsark!$Q58-10,IF(BK$17&lt;Udfyldningsark!$T58,"g",""),
IF(Udfyldningsark!$T58&lt;Udfyldningsark!$Q58,     IF(BK$17&lt;Udfyldningsark!$Q58-10,"g",     IF(BK$17&lt;Udfyldningsark!$T58,"gu",        "")),
IF(BK$17&lt;Udfyldningsark!$Q58, IF(BK$17&lt;Udfyldningsark!$Q58-10,"g","gu"),
IF(BK$17&lt;Udfyldningsark!$T58,"r",""
))))))))</f>
        <v/>
      </c>
      <c r="BL41" s="226" t="str">
        <f>IF(Udfyldningsark!$T58="","",
IF(BL$17=Udfyldningsark!$Q58,"s",
IF(BL$17=Udfyldningsark!$T58,"b",
IF(BL$17&lt;Udfyldningsark!$P58,"",
IF(Udfyldningsark!$T58&lt;Udfyldningsark!$Q58-10,IF(BL$17&lt;Udfyldningsark!$T58,"g",""),
IF(Udfyldningsark!$T58&lt;Udfyldningsark!$Q58,     IF(BL$17&lt;Udfyldningsark!$Q58-10,"g",     IF(BL$17&lt;Udfyldningsark!$T58,"gu",        "")),
IF(BL$17&lt;Udfyldningsark!$Q58, IF(BL$17&lt;Udfyldningsark!$Q58-10,"g","gu"),
IF(BL$17&lt;Udfyldningsark!$T58,"r",""
))))))))</f>
        <v/>
      </c>
      <c r="BM41" s="226" t="str">
        <f>IF(Udfyldningsark!$T58="","",
IF(BM$17=Udfyldningsark!$Q58,"s",
IF(BM$17=Udfyldningsark!$T58,"b",
IF(BM$17&lt;Udfyldningsark!$P58,"",
IF(Udfyldningsark!$T58&lt;Udfyldningsark!$Q58-10,IF(BM$17&lt;Udfyldningsark!$T58,"g",""),
IF(Udfyldningsark!$T58&lt;Udfyldningsark!$Q58,     IF(BM$17&lt;Udfyldningsark!$Q58-10,"g",     IF(BM$17&lt;Udfyldningsark!$T58,"gu",        "")),
IF(BM$17&lt;Udfyldningsark!$Q58, IF(BM$17&lt;Udfyldningsark!$Q58-10,"g","gu"),
IF(BM$17&lt;Udfyldningsark!$T58,"r",""
))))))))</f>
        <v/>
      </c>
      <c r="BN41" s="226" t="str">
        <f>IF(Udfyldningsark!$T58="","",
IF(BN$17=Udfyldningsark!$Q58,"s",
IF(BN$17=Udfyldningsark!$T58,"b",
IF(BN$17&lt;Udfyldningsark!$P58,"",
IF(Udfyldningsark!$T58&lt;Udfyldningsark!$Q58-10,IF(BN$17&lt;Udfyldningsark!$T58,"g",""),
IF(Udfyldningsark!$T58&lt;Udfyldningsark!$Q58,     IF(BN$17&lt;Udfyldningsark!$Q58-10,"g",     IF(BN$17&lt;Udfyldningsark!$T58,"gu",        "")),
IF(BN$17&lt;Udfyldningsark!$Q58, IF(BN$17&lt;Udfyldningsark!$Q58-10,"g","gu"),
IF(BN$17&lt;Udfyldningsark!$T58,"r",""
))))))))</f>
        <v/>
      </c>
      <c r="BO41" s="226" t="str">
        <f>IF(Udfyldningsark!$T58="","",
IF(BO$17=Udfyldningsark!$Q58,"s",
IF(BO$17=Udfyldningsark!$T58,"b",
IF(BO$17&lt;Udfyldningsark!$P58,"",
IF(Udfyldningsark!$T58&lt;Udfyldningsark!$Q58-10,IF(BO$17&lt;Udfyldningsark!$T58,"g",""),
IF(Udfyldningsark!$T58&lt;Udfyldningsark!$Q58,     IF(BO$17&lt;Udfyldningsark!$Q58-10,"g",     IF(BO$17&lt;Udfyldningsark!$T58,"gu",        "")),
IF(BO$17&lt;Udfyldningsark!$Q58, IF(BO$17&lt;Udfyldningsark!$Q58-10,"g","gu"),
IF(BO$17&lt;Udfyldningsark!$T58,"r",""
))))))))</f>
        <v/>
      </c>
      <c r="BP41" s="226" t="str">
        <f>IF(Udfyldningsark!$T58="","",
IF(BP$17=Udfyldningsark!$Q58,"s",
IF(BP$17=Udfyldningsark!$T58,"b",
IF(BP$17&lt;Udfyldningsark!$P58,"",
IF(Udfyldningsark!$T58&lt;Udfyldningsark!$Q58-10,IF(BP$17&lt;Udfyldningsark!$T58,"g",""),
IF(Udfyldningsark!$T58&lt;Udfyldningsark!$Q58,     IF(BP$17&lt;Udfyldningsark!$Q58-10,"g",     IF(BP$17&lt;Udfyldningsark!$T58,"gu",        "")),
IF(BP$17&lt;Udfyldningsark!$Q58, IF(BP$17&lt;Udfyldningsark!$Q58-10,"g","gu"),
IF(BP$17&lt;Udfyldningsark!$T58,"r",""
))))))))</f>
        <v/>
      </c>
      <c r="BQ41" s="226" t="str">
        <f>IF(Udfyldningsark!$T58="","",
IF(BQ$17=Udfyldningsark!$Q58,"s",
IF(BQ$17=Udfyldningsark!$T58,"b",
IF(BQ$17&lt;Udfyldningsark!$P58,"",
IF(Udfyldningsark!$T58&lt;Udfyldningsark!$Q58-10,IF(BQ$17&lt;Udfyldningsark!$T58,"g",""),
IF(Udfyldningsark!$T58&lt;Udfyldningsark!$Q58,     IF(BQ$17&lt;Udfyldningsark!$Q58-10,"g",     IF(BQ$17&lt;Udfyldningsark!$T58,"gu",        "")),
IF(BQ$17&lt;Udfyldningsark!$Q58, IF(BQ$17&lt;Udfyldningsark!$Q58-10,"g","gu"),
IF(BQ$17&lt;Udfyldningsark!$T58,"r",""
))))))))</f>
        <v/>
      </c>
      <c r="BR41" s="226" t="str">
        <f>IF(Udfyldningsark!$T58="","",
IF(BR$17=Udfyldningsark!$Q58,"s",
IF(BR$17=Udfyldningsark!$T58,"b",
IF(BR$17&lt;Udfyldningsark!$P58,"",
IF(Udfyldningsark!$T58&lt;Udfyldningsark!$Q58-10,IF(BR$17&lt;Udfyldningsark!$T58,"g",""),
IF(Udfyldningsark!$T58&lt;Udfyldningsark!$Q58,     IF(BR$17&lt;Udfyldningsark!$Q58-10,"g",     IF(BR$17&lt;Udfyldningsark!$T58,"gu",        "")),
IF(BR$17&lt;Udfyldningsark!$Q58, IF(BR$17&lt;Udfyldningsark!$Q58-10,"g","gu"),
IF(BR$17&lt;Udfyldningsark!$T58,"r",""
))))))))</f>
        <v/>
      </c>
      <c r="BS41" s="226" t="str">
        <f>IF(Udfyldningsark!$T58="","",
IF(BS$17=Udfyldningsark!$Q58,"s",
IF(BS$17=Udfyldningsark!$T58,"b",
IF(BS$17&lt;Udfyldningsark!$P58,"",
IF(Udfyldningsark!$T58&lt;Udfyldningsark!$Q58-10,IF(BS$17&lt;Udfyldningsark!$T58,"g",""),
IF(Udfyldningsark!$T58&lt;Udfyldningsark!$Q58,     IF(BS$17&lt;Udfyldningsark!$Q58-10,"g",     IF(BS$17&lt;Udfyldningsark!$T58,"gu",        "")),
IF(BS$17&lt;Udfyldningsark!$Q58, IF(BS$17&lt;Udfyldningsark!$Q58-10,"g","gu"),
IF(BS$17&lt;Udfyldningsark!$T58,"r",""
))))))))</f>
        <v/>
      </c>
      <c r="BT41" s="226" t="str">
        <f>IF(Udfyldningsark!$T58="","",
IF(BT$17=Udfyldningsark!$Q58,"s",
IF(BT$17=Udfyldningsark!$T58,"b",
IF(BT$17&lt;Udfyldningsark!$P58,"",
IF(Udfyldningsark!$T58&lt;Udfyldningsark!$Q58-10,IF(BT$17&lt;Udfyldningsark!$T58,"g",""),
IF(Udfyldningsark!$T58&lt;Udfyldningsark!$Q58,     IF(BT$17&lt;Udfyldningsark!$Q58-10,"g",     IF(BT$17&lt;Udfyldningsark!$T58,"gu",        "")),
IF(BT$17&lt;Udfyldningsark!$Q58, IF(BT$17&lt;Udfyldningsark!$Q58-10,"g","gu"),
IF(BT$17&lt;Udfyldningsark!$T58,"r",""
))))))))</f>
        <v/>
      </c>
      <c r="BU41" s="226" t="str">
        <f>IF(Udfyldningsark!$T58="","",
IF(BU$17=Udfyldningsark!$Q58,"s",
IF(BU$17=Udfyldningsark!$T58,"b",
IF(BU$17&lt;Udfyldningsark!$P58,"",
IF(Udfyldningsark!$T58&lt;Udfyldningsark!$Q58-10,IF(BU$17&lt;Udfyldningsark!$T58,"g",""),
IF(Udfyldningsark!$T58&lt;Udfyldningsark!$Q58,     IF(BU$17&lt;Udfyldningsark!$Q58-10,"g",     IF(BU$17&lt;Udfyldningsark!$T58,"gu",        "")),
IF(BU$17&lt;Udfyldningsark!$Q58, IF(BU$17&lt;Udfyldningsark!$Q58-10,"g","gu"),
IF(BU$17&lt;Udfyldningsark!$T58,"r",""
))))))))</f>
        <v/>
      </c>
      <c r="BV41" s="226" t="str">
        <f>IF(Udfyldningsark!$T58="","",
IF(BV$17=Udfyldningsark!$Q58,"s",
IF(BV$17=Udfyldningsark!$T58,"b",
IF(BV$17&lt;Udfyldningsark!$P58,"",
IF(Udfyldningsark!$T58&lt;Udfyldningsark!$Q58-10,IF(BV$17&lt;Udfyldningsark!$T58,"g",""),
IF(Udfyldningsark!$T58&lt;Udfyldningsark!$Q58,     IF(BV$17&lt;Udfyldningsark!$Q58-10,"g",     IF(BV$17&lt;Udfyldningsark!$T58,"gu",        "")),
IF(BV$17&lt;Udfyldningsark!$Q58, IF(BV$17&lt;Udfyldningsark!$Q58-10,"g","gu"),
IF(BV$17&lt;Udfyldningsark!$T58,"r",""
))))))))</f>
        <v/>
      </c>
      <c r="BW41" s="226" t="str">
        <f>IF(Udfyldningsark!$T58="","",
IF(BW$17=Udfyldningsark!$Q58,"s",
IF(BW$17=Udfyldningsark!$T58,"b",
IF(BW$17&lt;Udfyldningsark!$P58,"",
IF(Udfyldningsark!$T58&lt;Udfyldningsark!$Q58-10,IF(BW$17&lt;Udfyldningsark!$T58,"g",""),
IF(Udfyldningsark!$T58&lt;Udfyldningsark!$Q58,     IF(BW$17&lt;Udfyldningsark!$Q58-10,"g",     IF(BW$17&lt;Udfyldningsark!$T58,"gu",        "")),
IF(BW$17&lt;Udfyldningsark!$Q58, IF(BW$17&lt;Udfyldningsark!$Q58-10,"g","gu"),
IF(BW$17&lt;Udfyldningsark!$T58,"r",""
))))))))</f>
        <v/>
      </c>
      <c r="BX41" s="226" t="str">
        <f>IF(Udfyldningsark!$T58="","",
IF(BX$17=Udfyldningsark!$Q58,"s",
IF(BX$17=Udfyldningsark!$T58,"b",
IF(BX$17&lt;Udfyldningsark!$P58,"",
IF(Udfyldningsark!$T58&lt;Udfyldningsark!$Q58-10,IF(BX$17&lt;Udfyldningsark!$T58,"g",""),
IF(Udfyldningsark!$T58&lt;Udfyldningsark!$Q58,     IF(BX$17&lt;Udfyldningsark!$Q58-10,"g",     IF(BX$17&lt;Udfyldningsark!$T58,"gu",        "")),
IF(BX$17&lt;Udfyldningsark!$Q58, IF(BX$17&lt;Udfyldningsark!$Q58-10,"g","gu"),
IF(BX$17&lt;Udfyldningsark!$T58,"r",""
))))))))</f>
        <v/>
      </c>
      <c r="BY41" s="226" t="str">
        <f>IF(Udfyldningsark!$T58="","",
IF(BY$17=Udfyldningsark!$Q58,"s",
IF(BY$17=Udfyldningsark!$T58,"b",
IF(BY$17&lt;Udfyldningsark!$P58,"",
IF(Udfyldningsark!$T58&lt;Udfyldningsark!$Q58-10,IF(BY$17&lt;Udfyldningsark!$T58,"g",""),
IF(Udfyldningsark!$T58&lt;Udfyldningsark!$Q58,     IF(BY$17&lt;Udfyldningsark!$Q58-10,"g",     IF(BY$17&lt;Udfyldningsark!$T58,"gu",        "")),
IF(BY$17&lt;Udfyldningsark!$Q58, IF(BY$17&lt;Udfyldningsark!$Q58-10,"g","gu"),
IF(BY$17&lt;Udfyldningsark!$T58,"r",""
))))))))</f>
        <v/>
      </c>
      <c r="BZ41" s="226" t="str">
        <f>IF(Udfyldningsark!$T58="","",
IF(BZ$17=Udfyldningsark!$Q58,"s",
IF(BZ$17=Udfyldningsark!$T58,"b",
IF(BZ$17&lt;Udfyldningsark!$P58,"",
IF(Udfyldningsark!$T58&lt;Udfyldningsark!$Q58-10,IF(BZ$17&lt;Udfyldningsark!$T58,"g",""),
IF(Udfyldningsark!$T58&lt;Udfyldningsark!$Q58,     IF(BZ$17&lt;Udfyldningsark!$Q58-10,"g",     IF(BZ$17&lt;Udfyldningsark!$T58,"gu",        "")),
IF(BZ$17&lt;Udfyldningsark!$Q58, IF(BZ$17&lt;Udfyldningsark!$Q58-10,"g","gu"),
IF(BZ$17&lt;Udfyldningsark!$T58,"r",""
))))))))</f>
        <v/>
      </c>
      <c r="CA41" s="226" t="str">
        <f>IF(Udfyldningsark!$T58="","",
IF(CA$17=Udfyldningsark!$Q58,"s",
IF(CA$17=Udfyldningsark!$T58,"b",
IF(CA$17&lt;Udfyldningsark!$P58,"",
IF(Udfyldningsark!$T58&lt;Udfyldningsark!$Q58-10,IF(CA$17&lt;Udfyldningsark!$T58,"g",""),
IF(Udfyldningsark!$T58&lt;Udfyldningsark!$Q58,     IF(CA$17&lt;Udfyldningsark!$Q58-10,"g",     IF(CA$17&lt;Udfyldningsark!$T58,"gu",        "")),
IF(CA$17&lt;Udfyldningsark!$Q58, IF(CA$17&lt;Udfyldningsark!$Q58-10,"g","gu"),
IF(CA$17&lt;Udfyldningsark!$T58,"r",""
))))))))</f>
        <v/>
      </c>
      <c r="CB41" s="226" t="str">
        <f>IF(Udfyldningsark!$T58="","",
IF(CB$17=Udfyldningsark!$Q58,"s",
IF(CB$17=Udfyldningsark!$T58,"b",
IF(CB$17&lt;Udfyldningsark!$P58,"",
IF(Udfyldningsark!$T58&lt;Udfyldningsark!$Q58-10,IF(CB$17&lt;Udfyldningsark!$T58,"g",""),
IF(Udfyldningsark!$T58&lt;Udfyldningsark!$Q58,     IF(CB$17&lt;Udfyldningsark!$Q58-10,"g",     IF(CB$17&lt;Udfyldningsark!$T58,"gu",        "")),
IF(CB$17&lt;Udfyldningsark!$Q58, IF(CB$17&lt;Udfyldningsark!$Q58-10,"g","gu"),
IF(CB$17&lt;Udfyldningsark!$T58,"r",""
))))))))</f>
        <v/>
      </c>
      <c r="CC41" s="226" t="str">
        <f>IF(Udfyldningsark!$T58="","",
IF(CC$17=Udfyldningsark!$Q58,"s",
IF(CC$17=Udfyldningsark!$T58,"b",
IF(CC$17&lt;Udfyldningsark!$P58,"",
IF(Udfyldningsark!$T58&lt;Udfyldningsark!$Q58-10,IF(CC$17&lt;Udfyldningsark!$T58,"g",""),
IF(Udfyldningsark!$T58&lt;Udfyldningsark!$Q58,     IF(CC$17&lt;Udfyldningsark!$Q58-10,"g",     IF(CC$17&lt;Udfyldningsark!$T58,"gu",        "")),
IF(CC$17&lt;Udfyldningsark!$Q58, IF(CC$17&lt;Udfyldningsark!$Q58-10,"g","gu"),
IF(CC$17&lt;Udfyldningsark!$T58,"r",""
))))))))</f>
        <v/>
      </c>
      <c r="CD41" s="226" t="str">
        <f>IF(Udfyldningsark!$T58="","",
IF(CD$17=Udfyldningsark!$Q58,"s",
IF(CD$17=Udfyldningsark!$T58,"b",
IF(CD$17&lt;Udfyldningsark!$P58,"",
IF(Udfyldningsark!$T58&lt;Udfyldningsark!$Q58-10,IF(CD$17&lt;Udfyldningsark!$T58,"g",""),
IF(Udfyldningsark!$T58&lt;Udfyldningsark!$Q58,     IF(CD$17&lt;Udfyldningsark!$Q58-10,"g",     IF(CD$17&lt;Udfyldningsark!$T58,"gu",        "")),
IF(CD$17&lt;Udfyldningsark!$Q58, IF(CD$17&lt;Udfyldningsark!$Q58-10,"g","gu"),
IF(CD$17&lt;Udfyldningsark!$T58,"r",""
))))))))</f>
        <v/>
      </c>
      <c r="CE41" s="226" t="str">
        <f>IF(Udfyldningsark!$T58="","",
IF(CE$17=Udfyldningsark!$Q58,"s",
IF(CE$17=Udfyldningsark!$T58,"b",
IF(CE$17&lt;Udfyldningsark!$P58,"",
IF(Udfyldningsark!$T58&lt;Udfyldningsark!$Q58-10,IF(CE$17&lt;Udfyldningsark!$T58,"g",""),
IF(Udfyldningsark!$T58&lt;Udfyldningsark!$Q58,     IF(CE$17&lt;Udfyldningsark!$Q58-10,"g",     IF(CE$17&lt;Udfyldningsark!$T58,"gu",        "")),
IF(CE$17&lt;Udfyldningsark!$Q58, IF(CE$17&lt;Udfyldningsark!$Q58-10,"g","gu"),
IF(CE$17&lt;Udfyldningsark!$T58,"r",""
))))))))</f>
        <v/>
      </c>
      <c r="CF41" s="226" t="str">
        <f>IF(Udfyldningsark!$T58="","",
IF(CF$17=Udfyldningsark!$Q58,"s",
IF(CF$17=Udfyldningsark!$T58,"b",
IF(CF$17&lt;Udfyldningsark!$P58,"",
IF(Udfyldningsark!$T58&lt;Udfyldningsark!$Q58-10,IF(CF$17&lt;Udfyldningsark!$T58,"g",""),
IF(Udfyldningsark!$T58&lt;Udfyldningsark!$Q58,     IF(CF$17&lt;Udfyldningsark!$Q58-10,"g",     IF(CF$17&lt;Udfyldningsark!$T58,"gu",        "")),
IF(CF$17&lt;Udfyldningsark!$Q58, IF(CF$17&lt;Udfyldningsark!$Q58-10,"g","gu"),
IF(CF$17&lt;Udfyldningsark!$T58,"r",""
))))))))</f>
        <v/>
      </c>
      <c r="CG41" s="226" t="str">
        <f>IF(Udfyldningsark!$T58="","",
IF(CG$17=Udfyldningsark!$Q58,"s",
IF(CG$17=Udfyldningsark!$T58,"b",
IF(CG$17&lt;Udfyldningsark!$P58,"",
IF(Udfyldningsark!$T58&lt;Udfyldningsark!$Q58-10,IF(CG$17&lt;Udfyldningsark!$T58,"g",""),
IF(Udfyldningsark!$T58&lt;Udfyldningsark!$Q58,     IF(CG$17&lt;Udfyldningsark!$Q58-10,"g",     IF(CG$17&lt;Udfyldningsark!$T58,"gu",        "")),
IF(CG$17&lt;Udfyldningsark!$Q58, IF(CG$17&lt;Udfyldningsark!$Q58-10,"g","gu"),
IF(CG$17&lt;Udfyldningsark!$T58,"r",""
))))))))</f>
        <v/>
      </c>
      <c r="CH41" s="226" t="str">
        <f>IF(Udfyldningsark!$T58="","",
IF(CH$17=Udfyldningsark!$Q58,"s",
IF(CH$17=Udfyldningsark!$T58,"b",
IF(CH$17&lt;Udfyldningsark!$P58,"",
IF(Udfyldningsark!$T58&lt;Udfyldningsark!$Q58-10,IF(CH$17&lt;Udfyldningsark!$T58,"g",""),
IF(Udfyldningsark!$T58&lt;Udfyldningsark!$Q58,     IF(CH$17&lt;Udfyldningsark!$Q58-10,"g",     IF(CH$17&lt;Udfyldningsark!$T58,"gu",        "")),
IF(CH$17&lt;Udfyldningsark!$Q58, IF(CH$17&lt;Udfyldningsark!$Q58-10,"g","gu"),
IF(CH$17&lt;Udfyldningsark!$T58,"r",""
))))))))</f>
        <v/>
      </c>
      <c r="CI41" s="226" t="str">
        <f>IF(Udfyldningsark!$T58="","",
IF(CI$17=Udfyldningsark!$Q58,"s",
IF(CI$17=Udfyldningsark!$T58,"b",
IF(CI$17&lt;Udfyldningsark!$P58,"",
IF(Udfyldningsark!$T58&lt;Udfyldningsark!$Q58-10,IF(CI$17&lt;Udfyldningsark!$T58,"g",""),
IF(Udfyldningsark!$T58&lt;Udfyldningsark!$Q58,     IF(CI$17&lt;Udfyldningsark!$Q58-10,"g",     IF(CI$17&lt;Udfyldningsark!$T58,"gu",        "")),
IF(CI$17&lt;Udfyldningsark!$Q58, IF(CI$17&lt;Udfyldningsark!$Q58-10,"g","gu"),
IF(CI$17&lt;Udfyldningsark!$T58,"r",""
))))))))</f>
        <v/>
      </c>
      <c r="CJ41" s="226" t="str">
        <f>IF(Udfyldningsark!$T58="","",
IF(CJ$17=Udfyldningsark!$Q58,"s",
IF(CJ$17=Udfyldningsark!$T58,"b",
IF(CJ$17&lt;Udfyldningsark!$P58,"",
IF(Udfyldningsark!$T58&lt;Udfyldningsark!$Q58-10,IF(CJ$17&lt;Udfyldningsark!$T58,"g",""),
IF(Udfyldningsark!$T58&lt;Udfyldningsark!$Q58,     IF(CJ$17&lt;Udfyldningsark!$Q58-10,"g",     IF(CJ$17&lt;Udfyldningsark!$T58,"gu",        "")),
IF(CJ$17&lt;Udfyldningsark!$Q58, IF(CJ$17&lt;Udfyldningsark!$Q58-10,"g","gu"),
IF(CJ$17&lt;Udfyldningsark!$T58,"r",""
))))))))</f>
        <v/>
      </c>
      <c r="CK41" s="226" t="str">
        <f>IF(Udfyldningsark!$T58="","",
IF(CK$17=Udfyldningsark!$Q58,"s",
IF(CK$17=Udfyldningsark!$T58,"b",
IF(CK$17&lt;Udfyldningsark!$P58,"",
IF(Udfyldningsark!$T58&lt;Udfyldningsark!$Q58-10,IF(CK$17&lt;Udfyldningsark!$T58,"g",""),
IF(Udfyldningsark!$T58&lt;Udfyldningsark!$Q58,     IF(CK$17&lt;Udfyldningsark!$Q58-10,"g",     IF(CK$17&lt;Udfyldningsark!$T58,"gu",        "")),
IF(CK$17&lt;Udfyldningsark!$Q58, IF(CK$17&lt;Udfyldningsark!$Q58-10,"g","gu"),
IF(CK$17&lt;Udfyldningsark!$T58,"r",""
))))))))</f>
        <v/>
      </c>
      <c r="CL41" s="226" t="str">
        <f>IF(Udfyldningsark!$T58="","",
IF(CL$17=Udfyldningsark!$Q58,"s",
IF(CL$17=Udfyldningsark!$T58,"b",
IF(CL$17&lt;Udfyldningsark!$P58,"",
IF(Udfyldningsark!$T58&lt;Udfyldningsark!$Q58-10,IF(CL$17&lt;Udfyldningsark!$T58,"g",""),
IF(Udfyldningsark!$T58&lt;Udfyldningsark!$Q58,     IF(CL$17&lt;Udfyldningsark!$Q58-10,"g",     IF(CL$17&lt;Udfyldningsark!$T58,"gu",        "")),
IF(CL$17&lt;Udfyldningsark!$Q58, IF(CL$17&lt;Udfyldningsark!$Q58-10,"g","gu"),
IF(CL$17&lt;Udfyldningsark!$T58,"r",""
))))))))</f>
        <v/>
      </c>
      <c r="CM41" s="226" t="str">
        <f>IF(Udfyldningsark!$T58="","",
IF(CM$17=Udfyldningsark!$Q58,"s",
IF(CM$17=Udfyldningsark!$T58,"b",
IF(CM$17&lt;Udfyldningsark!$P58,"",
IF(Udfyldningsark!$T58&lt;Udfyldningsark!$Q58-10,IF(CM$17&lt;Udfyldningsark!$T58,"g",""),
IF(Udfyldningsark!$T58&lt;Udfyldningsark!$Q58,     IF(CM$17&lt;Udfyldningsark!$Q58-10,"g",     IF(CM$17&lt;Udfyldningsark!$T58,"gu",        "")),
IF(CM$17&lt;Udfyldningsark!$Q58, IF(CM$17&lt;Udfyldningsark!$Q58-10,"g","gu"),
IF(CM$17&lt;Udfyldningsark!$T58,"r",""
))))))))</f>
        <v/>
      </c>
      <c r="CN41" s="226" t="str">
        <f>IF(Udfyldningsark!$T58="","",
IF(CN$17=Udfyldningsark!$Q58,"s",
IF(CN$17=Udfyldningsark!$T58,"b",
IF(CN$17&lt;Udfyldningsark!$P58,"",
IF(Udfyldningsark!$T58&lt;Udfyldningsark!$Q58-10,IF(CN$17&lt;Udfyldningsark!$T58,"g",""),
IF(Udfyldningsark!$T58&lt;Udfyldningsark!$Q58,     IF(CN$17&lt;Udfyldningsark!$Q58-10,"g",     IF(CN$17&lt;Udfyldningsark!$T58,"gu",        "")),
IF(CN$17&lt;Udfyldningsark!$Q58, IF(CN$17&lt;Udfyldningsark!$Q58-10,"g","gu"),
IF(CN$17&lt;Udfyldningsark!$T58,"r",""
))))))))</f>
        <v/>
      </c>
      <c r="CO41" s="226" t="str">
        <f>IF(Udfyldningsark!$T58="","",
IF(CO$17=Udfyldningsark!$Q58,"s",
IF(CO$17=Udfyldningsark!$T58,"b",
IF(CO$17&lt;Udfyldningsark!$P58,"",
IF(Udfyldningsark!$T58&lt;Udfyldningsark!$Q58-10,IF(CO$17&lt;Udfyldningsark!$T58,"g",""),
IF(Udfyldningsark!$T58&lt;Udfyldningsark!$Q58,     IF(CO$17&lt;Udfyldningsark!$Q58-10,"g",     IF(CO$17&lt;Udfyldningsark!$T58,"gu",        "")),
IF(CO$17&lt;Udfyldningsark!$Q58, IF(CO$17&lt;Udfyldningsark!$Q58-10,"g","gu"),
IF(CO$17&lt;Udfyldningsark!$T58,"r",""
))))))))</f>
        <v/>
      </c>
      <c r="CP41" s="226" t="str">
        <f>IF(Udfyldningsark!$T58="","",
IF(CP$17=Udfyldningsark!$Q58,"s",
IF(CP$17=Udfyldningsark!$T58,"b",
IF(CP$17&lt;Udfyldningsark!$P58,"",
IF(Udfyldningsark!$T58&lt;Udfyldningsark!$Q58-10,IF(CP$17&lt;Udfyldningsark!$T58,"g",""),
IF(Udfyldningsark!$T58&lt;Udfyldningsark!$Q58,     IF(CP$17&lt;Udfyldningsark!$Q58-10,"g",     IF(CP$17&lt;Udfyldningsark!$T58,"gu",        "")),
IF(CP$17&lt;Udfyldningsark!$Q58, IF(CP$17&lt;Udfyldningsark!$Q58-10,"g","gu"),
IF(CP$17&lt;Udfyldningsark!$T58,"r",""
))))))))</f>
        <v/>
      </c>
      <c r="CQ41" s="226" t="str">
        <f>IF(Udfyldningsark!$T58="","",
IF(CQ$17=Udfyldningsark!$Q58,"s",
IF(CQ$17=Udfyldningsark!$T58,"b",
IF(CQ$17&lt;Udfyldningsark!$P58,"",
IF(Udfyldningsark!$T58&lt;Udfyldningsark!$Q58-10,IF(CQ$17&lt;Udfyldningsark!$T58,"g",""),
IF(Udfyldningsark!$T58&lt;Udfyldningsark!$Q58,     IF(CQ$17&lt;Udfyldningsark!$Q58-10,"g",     IF(CQ$17&lt;Udfyldningsark!$T58,"gu",        "")),
IF(CQ$17&lt;Udfyldningsark!$Q58, IF(CQ$17&lt;Udfyldningsark!$Q58-10,"g","gu"),
IF(CQ$17&lt;Udfyldningsark!$T58,"r",""
))))))))</f>
        <v/>
      </c>
      <c r="CR41" s="226" t="str">
        <f>IF(Udfyldningsark!$T58="","",
IF(CR$17=Udfyldningsark!$Q58,"s",
IF(CR$17=Udfyldningsark!$T58,"b",
IF(CR$17&lt;Udfyldningsark!$P58,"",
IF(Udfyldningsark!$T58&lt;Udfyldningsark!$Q58-10,IF(CR$17&lt;Udfyldningsark!$T58,"g",""),
IF(Udfyldningsark!$T58&lt;Udfyldningsark!$Q58,     IF(CR$17&lt;Udfyldningsark!$Q58-10,"g",     IF(CR$17&lt;Udfyldningsark!$T58,"gu",        "")),
IF(CR$17&lt;Udfyldningsark!$Q58, IF(CR$17&lt;Udfyldningsark!$Q58-10,"g","gu"),
IF(CR$17&lt;Udfyldningsark!$T58,"r",""
))))))))</f>
        <v/>
      </c>
      <c r="CS41" s="226" t="str">
        <f>IF(Udfyldningsark!$T58="","",
IF(CS$17=Udfyldningsark!$Q58,"s",
IF(CS$17=Udfyldningsark!$T58,"b",
IF(CS$17&lt;Udfyldningsark!$P58,"",
IF(Udfyldningsark!$T58&lt;Udfyldningsark!$Q58-10,IF(CS$17&lt;Udfyldningsark!$T58,"g",""),
IF(Udfyldningsark!$T58&lt;Udfyldningsark!$Q58,     IF(CS$17&lt;Udfyldningsark!$Q58-10,"g",     IF(CS$17&lt;Udfyldningsark!$T58,"gu",        "")),
IF(CS$17&lt;Udfyldningsark!$Q58, IF(CS$17&lt;Udfyldningsark!$Q58-10,"g","gu"),
IF(CS$17&lt;Udfyldningsark!$T58,"r",""
))))))))</f>
        <v/>
      </c>
      <c r="CT41" s="226" t="str">
        <f>IF(Udfyldningsark!$T58="","",
IF(CT$17=Udfyldningsark!$Q58,"s",
IF(CT$17=Udfyldningsark!$T58,"b",
IF(CT$17&lt;Udfyldningsark!$P58,"",
IF(Udfyldningsark!$T58&lt;Udfyldningsark!$Q58-10,IF(CT$17&lt;Udfyldningsark!$T58,"g",""),
IF(Udfyldningsark!$T58&lt;Udfyldningsark!$Q58,     IF(CT$17&lt;Udfyldningsark!$Q58-10,"g",     IF(CT$17&lt;Udfyldningsark!$T58,"gu",        "")),
IF(CT$17&lt;Udfyldningsark!$Q58, IF(CT$17&lt;Udfyldningsark!$Q58-10,"g","gu"),
IF(CT$17&lt;Udfyldningsark!$T58,"r",""
))))))))</f>
        <v/>
      </c>
      <c r="CU41" s="226" t="str">
        <f>IF(Udfyldningsark!$T58="","",
IF(CU$17=Udfyldningsark!$Q58,"s",
IF(CU$17=Udfyldningsark!$T58,"b",
IF(CU$17&lt;Udfyldningsark!$P58,"",
IF(Udfyldningsark!$T58&lt;Udfyldningsark!$Q58-10,IF(CU$17&lt;Udfyldningsark!$T58,"g",""),
IF(Udfyldningsark!$T58&lt;Udfyldningsark!$Q58,     IF(CU$17&lt;Udfyldningsark!$Q58-10,"g",     IF(CU$17&lt;Udfyldningsark!$T58,"gu",        "")),
IF(CU$17&lt;Udfyldningsark!$Q58, IF(CU$17&lt;Udfyldningsark!$Q58-10,"g","gu"),
IF(CU$17&lt;Udfyldningsark!$T58,"r",""
))))))))</f>
        <v/>
      </c>
      <c r="CV41" s="226" t="str">
        <f>IF(Udfyldningsark!$T58="","",
IF(CV$17=Udfyldningsark!$Q58,"s",
IF(CV$17=Udfyldningsark!$T58,"b",
IF(CV$17&lt;Udfyldningsark!$P58,"",
IF(Udfyldningsark!$T58&lt;Udfyldningsark!$Q58-10,IF(CV$17&lt;Udfyldningsark!$T58,"g",""),
IF(Udfyldningsark!$T58&lt;Udfyldningsark!$Q58,     IF(CV$17&lt;Udfyldningsark!$Q58-10,"g",     IF(CV$17&lt;Udfyldningsark!$T58,"gu",        "")),
IF(CV$17&lt;Udfyldningsark!$Q58, IF(CV$17&lt;Udfyldningsark!$Q58-10,"g","gu"),
IF(CV$17&lt;Udfyldningsark!$T58,"r",""
))))))))</f>
        <v/>
      </c>
      <c r="CW41" s="226" t="str">
        <f>IF(Udfyldningsark!$T58="","",
IF(CW$17=Udfyldningsark!$Q58,"s",
IF(CW$17=Udfyldningsark!$T58,"b",
IF(CW$17&lt;Udfyldningsark!$P58,"",
IF(Udfyldningsark!$T58&lt;Udfyldningsark!$Q58-10,IF(CW$17&lt;Udfyldningsark!$T58,"g",""),
IF(Udfyldningsark!$T58&lt;Udfyldningsark!$Q58,     IF(CW$17&lt;Udfyldningsark!$Q58-10,"g",     IF(CW$17&lt;Udfyldningsark!$T58,"gu",        "")),
IF(CW$17&lt;Udfyldningsark!$Q58, IF(CW$17&lt;Udfyldningsark!$Q58-10,"g","gu"),
IF(CW$17&lt;Udfyldningsark!$T58,"r",""
))))))))</f>
        <v/>
      </c>
      <c r="CX41" s="226" t="str">
        <f>IF(Udfyldningsark!$T58="","",
IF(CX$17=Udfyldningsark!$Q58,"s",
IF(CX$17=Udfyldningsark!$T58,"b",
IF(CX$17&lt;Udfyldningsark!$P58,"",
IF(Udfyldningsark!$T58&lt;Udfyldningsark!$Q58-10,IF(CX$17&lt;Udfyldningsark!$T58,"g",""),
IF(Udfyldningsark!$T58&lt;Udfyldningsark!$Q58,     IF(CX$17&lt;Udfyldningsark!$Q58-10,"g",     IF(CX$17&lt;Udfyldningsark!$T58,"gu",        "")),
IF(CX$17&lt;Udfyldningsark!$Q58, IF(CX$17&lt;Udfyldningsark!$Q58-10,"g","gu"),
IF(CX$17&lt;Udfyldningsark!$T58,"r",""
))))))))</f>
        <v/>
      </c>
      <c r="CY41" s="226" t="str">
        <f>IF(Udfyldningsark!$T58="","",
IF(CY$17=Udfyldningsark!$Q58,"s",
IF(CY$17=Udfyldningsark!$T58,"b",
IF(CY$17&lt;Udfyldningsark!$P58,"",
IF(Udfyldningsark!$T58&lt;Udfyldningsark!$Q58-10,IF(CY$17&lt;Udfyldningsark!$T58,"g",""),
IF(Udfyldningsark!$T58&lt;Udfyldningsark!$Q58,     IF(CY$17&lt;Udfyldningsark!$Q58-10,"g",     IF(CY$17&lt;Udfyldningsark!$T58,"gu",        "")),
IF(CY$17&lt;Udfyldningsark!$Q58, IF(CY$17&lt;Udfyldningsark!$Q58-10,"g","gu"),
IF(CY$17&lt;Udfyldningsark!$T58,"r",""
))))))))</f>
        <v/>
      </c>
      <c r="CZ41" s="226" t="str">
        <f>IF(Udfyldningsark!$T58="","",
IF(CZ$17=Udfyldningsark!$Q58,"s",
IF(CZ$17=Udfyldningsark!$T58,"b",
IF(CZ$17&lt;Udfyldningsark!$P58,"",
IF(Udfyldningsark!$T58&lt;Udfyldningsark!$Q58-10,IF(CZ$17&lt;Udfyldningsark!$T58,"g",""),
IF(Udfyldningsark!$T58&lt;Udfyldningsark!$Q58,     IF(CZ$17&lt;Udfyldningsark!$Q58-10,"g",     IF(CZ$17&lt;Udfyldningsark!$T58,"gu",        "")),
IF(CZ$17&lt;Udfyldningsark!$Q58, IF(CZ$17&lt;Udfyldningsark!$Q58-10,"g","gu"),
IF(CZ$17&lt;Udfyldningsark!$T58,"r",""
))))))))</f>
        <v/>
      </c>
      <c r="DA41" s="226" t="str">
        <f>IF(Udfyldningsark!$T58="","",
IF(DA$17=Udfyldningsark!$Q58,"s",
IF(DA$17=Udfyldningsark!$T58,"b",
IF(DA$17&lt;Udfyldningsark!$P58,"",
IF(Udfyldningsark!$T58&lt;Udfyldningsark!$Q58-10,IF(DA$17&lt;Udfyldningsark!$T58,"g",""),
IF(Udfyldningsark!$T58&lt;Udfyldningsark!$Q58,     IF(DA$17&lt;Udfyldningsark!$Q58-10,"g",     IF(DA$17&lt;Udfyldningsark!$T58,"gu",        "")),
IF(DA$17&lt;Udfyldningsark!$Q58, IF(DA$17&lt;Udfyldningsark!$Q58-10,"g","gu"),
IF(DA$17&lt;Udfyldningsark!$T58,"r",""
))))))))</f>
        <v/>
      </c>
      <c r="DB41" s="226" t="str">
        <f>IF(Udfyldningsark!$T58="","",
IF(DB$17=Udfyldningsark!$Q58,"s",
IF(DB$17=Udfyldningsark!$T58,"b",
IF(DB$17&lt;Udfyldningsark!$P58,"",
IF(Udfyldningsark!$T58&lt;Udfyldningsark!$Q58-10,IF(DB$17&lt;Udfyldningsark!$T58,"g",""),
IF(Udfyldningsark!$T58&lt;Udfyldningsark!$Q58,     IF(DB$17&lt;Udfyldningsark!$Q58-10,"g",     IF(DB$17&lt;Udfyldningsark!$T58,"gu",        "")),
IF(DB$17&lt;Udfyldningsark!$Q58, IF(DB$17&lt;Udfyldningsark!$Q58-10,"g","gu"),
IF(DB$17&lt;Udfyldningsark!$T58,"r",""
))))))))</f>
        <v/>
      </c>
      <c r="DC41" s="226" t="str">
        <f>IF(Udfyldningsark!$T58="","",
IF(DC$17=Udfyldningsark!$Q58,"s",
IF(DC$17=Udfyldningsark!$T58,"b",
IF(DC$17&lt;Udfyldningsark!$P58,"",
IF(Udfyldningsark!$T58&lt;Udfyldningsark!$Q58-10,IF(DC$17&lt;Udfyldningsark!$T58,"g",""),
IF(Udfyldningsark!$T58&lt;Udfyldningsark!$Q58,     IF(DC$17&lt;Udfyldningsark!$Q58-10,"g",     IF(DC$17&lt;Udfyldningsark!$T58,"gu",        "")),
IF(DC$17&lt;Udfyldningsark!$Q58, IF(DC$17&lt;Udfyldningsark!$Q58-10,"g","gu"),
IF(DC$17&lt;Udfyldningsark!$T58,"r",""
))))))))</f>
        <v/>
      </c>
      <c r="DD41" s="226" t="str">
        <f>IF(Udfyldningsark!$T58="","",
IF(DD$17=Udfyldningsark!$Q58,"s",
IF(DD$17=Udfyldningsark!$T58,"b",
IF(DD$17&lt;Udfyldningsark!$P58,"",
IF(Udfyldningsark!$T58&lt;Udfyldningsark!$Q58-10,IF(DD$17&lt;Udfyldningsark!$T58,"g",""),
IF(Udfyldningsark!$T58&lt;Udfyldningsark!$Q58,     IF(DD$17&lt;Udfyldningsark!$Q58-10,"g",     IF(DD$17&lt;Udfyldningsark!$T58,"gu",        "")),
IF(DD$17&lt;Udfyldningsark!$Q58, IF(DD$17&lt;Udfyldningsark!$Q58-10,"g","gu"),
IF(DD$17&lt;Udfyldningsark!$T58,"r",""
))))))))</f>
        <v/>
      </c>
      <c r="DE41" s="226" t="str">
        <f>IF(Udfyldningsark!$T58="","",
IF(DE$17=Udfyldningsark!$Q58,"s",
IF(DE$17=Udfyldningsark!$T58,"b",
IF(DE$17&lt;Udfyldningsark!$P58,"",
IF(Udfyldningsark!$T58&lt;Udfyldningsark!$Q58-10,IF(DE$17&lt;Udfyldningsark!$T58,"g",""),
IF(Udfyldningsark!$T58&lt;Udfyldningsark!$Q58,     IF(DE$17&lt;Udfyldningsark!$Q58-10,"g",     IF(DE$17&lt;Udfyldningsark!$T58,"gu",        "")),
IF(DE$17&lt;Udfyldningsark!$Q58, IF(DE$17&lt;Udfyldningsark!$Q58-10,"g","gu"),
IF(DE$17&lt;Udfyldningsark!$T58,"r",""
))))))))</f>
        <v/>
      </c>
      <c r="DF41" s="226" t="str">
        <f>IF(Udfyldningsark!$T58="","",
IF(DF$17=Udfyldningsark!$Q58,"s",
IF(DF$17=Udfyldningsark!$T58,"b",
IF(DF$17&lt;Udfyldningsark!$P58,"",
IF(Udfyldningsark!$T58&lt;Udfyldningsark!$Q58-10,IF(DF$17&lt;Udfyldningsark!$T58,"g",""),
IF(Udfyldningsark!$T58&lt;Udfyldningsark!$Q58,     IF(DF$17&lt;Udfyldningsark!$Q58-10,"g",     IF(DF$17&lt;Udfyldningsark!$T58,"gu",        "")),
IF(DF$17&lt;Udfyldningsark!$Q58, IF(DF$17&lt;Udfyldningsark!$Q58-10,"g","gu"),
IF(DF$17&lt;Udfyldningsark!$T58,"r",""
))))))))</f>
        <v/>
      </c>
      <c r="DG41" s="226" t="str">
        <f>IF(Udfyldningsark!$T58="","",
IF(DG$17=Udfyldningsark!$Q58,"s",
IF(DG$17=Udfyldningsark!$T58,"b",
IF(DG$17&lt;Udfyldningsark!$P58,"",
IF(Udfyldningsark!$T58&lt;Udfyldningsark!$Q58-10,IF(DG$17&lt;Udfyldningsark!$T58,"g",""),
IF(Udfyldningsark!$T58&lt;Udfyldningsark!$Q58,     IF(DG$17&lt;Udfyldningsark!$Q58-10,"g",     IF(DG$17&lt;Udfyldningsark!$T58,"gu",        "")),
IF(DG$17&lt;Udfyldningsark!$Q58, IF(DG$17&lt;Udfyldningsark!$Q58-10,"g","gu"),
IF(DG$17&lt;Udfyldningsark!$T58,"r",""
))))))))</f>
        <v/>
      </c>
      <c r="DH41" s="226" t="str">
        <f>IF(Udfyldningsark!$T58="","",
IF(DH$17=Udfyldningsark!$Q58,"s",
IF(DH$17=Udfyldningsark!$T58,"b",
IF(DH$17&lt;Udfyldningsark!$P58,"",
IF(Udfyldningsark!$T58&lt;Udfyldningsark!$Q58-10,IF(DH$17&lt;Udfyldningsark!$T58,"g",""),
IF(Udfyldningsark!$T58&lt;Udfyldningsark!$Q58,     IF(DH$17&lt;Udfyldningsark!$Q58-10,"g",     IF(DH$17&lt;Udfyldningsark!$T58,"gu",        "")),
IF(DH$17&lt;Udfyldningsark!$Q58, IF(DH$17&lt;Udfyldningsark!$Q58-10,"g","gu"),
IF(DH$17&lt;Udfyldningsark!$T58,"r",""
))))))))</f>
        <v/>
      </c>
      <c r="DI41" s="226" t="str">
        <f>IF(Udfyldningsark!$T58="","",
IF(DI$17=Udfyldningsark!$Q58,"s",
IF(DI$17=Udfyldningsark!$T58,"b",
IF(DI$17&lt;Udfyldningsark!$P58,"",
IF(Udfyldningsark!$T58&lt;Udfyldningsark!$Q58-10,IF(DI$17&lt;Udfyldningsark!$T58,"g",""),
IF(Udfyldningsark!$T58&lt;Udfyldningsark!$Q58,     IF(DI$17&lt;Udfyldningsark!$Q58-10,"g",     IF(DI$17&lt;Udfyldningsark!$T58,"gu",        "")),
IF(DI$17&lt;Udfyldningsark!$Q58, IF(DI$17&lt;Udfyldningsark!$Q58-10,"g","gu"),
IF(DI$17&lt;Udfyldningsark!$T58,"r",""
))))))))</f>
        <v/>
      </c>
      <c r="DJ41" s="226" t="str">
        <f>IF(Udfyldningsark!$T58="","",
IF(DJ$17=Udfyldningsark!$Q58,"s",
IF(DJ$17=Udfyldningsark!$T58,"b",
IF(DJ$17&lt;Udfyldningsark!$P58,"",
IF(Udfyldningsark!$T58&lt;Udfyldningsark!$Q58-10,IF(DJ$17&lt;Udfyldningsark!$T58,"g",""),
IF(Udfyldningsark!$T58&lt;Udfyldningsark!$Q58,     IF(DJ$17&lt;Udfyldningsark!$Q58-10,"g",     IF(DJ$17&lt;Udfyldningsark!$T58,"gu",        "")),
IF(DJ$17&lt;Udfyldningsark!$Q58, IF(DJ$17&lt;Udfyldningsark!$Q58-10,"g","gu"),
IF(DJ$17&lt;Udfyldningsark!$T58,"r",""
))))))))</f>
        <v/>
      </c>
      <c r="DK41" s="226" t="str">
        <f>IF(Udfyldningsark!$T58="","",
IF(DK$17=Udfyldningsark!$Q58,"s",
IF(DK$17=Udfyldningsark!$T58,"b",
IF(DK$17&lt;Udfyldningsark!$P58,"",
IF(Udfyldningsark!$T58&lt;Udfyldningsark!$Q58-10,IF(DK$17&lt;Udfyldningsark!$T58,"g",""),
IF(Udfyldningsark!$T58&lt;Udfyldningsark!$Q58,     IF(DK$17&lt;Udfyldningsark!$Q58-10,"g",     IF(DK$17&lt;Udfyldningsark!$T58,"gu",        "")),
IF(DK$17&lt;Udfyldningsark!$Q58, IF(DK$17&lt;Udfyldningsark!$Q58-10,"g","gu"),
IF(DK$17&lt;Udfyldningsark!$T58,"r",""
))))))))</f>
        <v/>
      </c>
      <c r="DL41" s="13"/>
      <c r="DM41" s="13"/>
    </row>
    <row r="42" spans="1:117" s="2" customFormat="1" ht="8.4499999999999993" customHeight="1" x14ac:dyDescent="0.2">
      <c r="A42" s="29"/>
      <c r="B42" s="56" t="str">
        <f>IF(Udfyldningsark!C59=1,Udfyldningsark!E59,"")</f>
        <v/>
      </c>
      <c r="C42" s="405" t="str">
        <f>IF(Udfyldningsark!I59="","",IF(Udfyldningsark!I59&gt;=1,Udfyldningsark!I59))</f>
        <v/>
      </c>
      <c r="D42" s="406"/>
      <c r="E42" s="407"/>
      <c r="F42" s="48"/>
      <c r="G42" s="276" t="str">
        <f>IF(Udfyldningsark!L59="","",IF(Udfyldningsark!L59&gt;=1,Udfyldningsark!L59))</f>
        <v/>
      </c>
      <c r="H42" s="48"/>
      <c r="I42" s="87" t="str">
        <f>IF(Udfyldningsark!P59="","",IF(Udfyldningsark!P59&gt;=1,Udfyldningsark!P59))</f>
        <v/>
      </c>
      <c r="J42" s="49"/>
      <c r="K42" s="88" t="str">
        <f>IF(Udfyldningsark!G59="","",IF(Udfyldningsark!G59=Data!$T$7,Data!$U$7,IF(Udfyldningsark!G59=Data!$T$8,Data!$U$8,IF(Udfyldningsark!G59=Data!$T$9,Data!$U$9,IF(Udfyldningsark!G59=Data!$T$10,Data!$U$10,IF(Udfyldningsark!G59=Data!$T$11,Data!$U$11,IF(Udfyldningsark!G59=Data!$T$12,Data!$U$12,IF(Udfyldningsark!G59=Data!$T$13,Data!$U$13,IF(Udfyldningsark!G59=Data!$T$14,Data!$U$14,IF(Udfyldningsark!G59=Data!$T$15,Data!$U$15,IF(Udfyldningsark!G59=Data!$T$16,Data!$U$16,IF(Udfyldningsark!G59=Data!$T$17,Data!$U$17,IF(Udfyldningsark!G59=Data!$T$18,Data!$U$18,IF(Udfyldningsark!G59=Data!$T$19,Data!$U$19,IF(Udfyldningsark!G59=Data!$T$20,Data!$U$20,IF(Udfyldningsark!G59=Data!$T$21,Data!$U$21,IF(Udfyldningsark!G59=Data!$T$22,Data!$U$22,IF(Udfyldningsark!G59=Data!$T$23,Data!$U$23,IF(Udfyldningsark!G59=Data!$T$24,Data!$U$24,IF(Udfyldningsark!G59=Data!$T$25,Data!$U$25,IF(Udfyldningsark!G59=Data!$T$26,Data!$U$26,IF(Udfyldningsark!G59=Data!$T$27,Data!$U$27))))))))))))))))))))))</f>
        <v/>
      </c>
      <c r="L42" s="49"/>
      <c r="M42" s="89" t="str">
        <f>IF(Udfyldningsark!G59="","",IF(Udfyldningsark!G59=Data!$T$7,Data!$V$7,IF(Udfyldningsark!G59=Data!$T$8,Data!$V$8,IF(Udfyldningsark!G59=Data!$T$9,Data!$V$9,IF(Udfyldningsark!G59=Data!$T$10,Data!$V$10,IF(Udfyldningsark!G59=Data!$T$11,Data!$V$11,IF(Udfyldningsark!G59=Data!$T$12,Data!$V$12,IF(Udfyldningsark!G59=Data!$T$13,Data!$V$13,IF(Udfyldningsark!G59=Data!$T$14,Data!$V$14,IF(Udfyldningsark!G59=Data!$T$15,Data!$V$15,IF(Udfyldningsark!G59=Data!$T$16,Data!$V$16,IF(Udfyldningsark!G59=Data!$T$17,Data!$V$17,IF(Udfyldningsark!G59=Data!$T$18,Data!$V$18,IF(Udfyldningsark!G59=Data!$T$19,Data!$V$19,IF(Udfyldningsark!G59=Data!$T$20,Data!$V$20,IF(Udfyldningsark!G59=Data!$T$21,Data!$V$21,IF(Udfyldningsark!G59=Data!$T$22,Data!$V$22,IF(Udfyldningsark!G59=Data!$T$23,Data!$V$23,IF(Udfyldningsark!G59=Data!$T$24,Data!$V$24,IF(Udfyldningsark!G59=Data!$T$25,Data!$V$25,IF(Udfyldningsark!G59=Data!$T$26,Data!$V$26,IF(Udfyldningsark!G59=Data!$T$27,Data!$V$27,))))))))))))))))))))))</f>
        <v/>
      </c>
      <c r="N42" s="20"/>
      <c r="O42" s="226" t="str">
        <f>IF(Udfyldningsark!$T59="","",
IF(O$17=Udfyldningsark!$Q59,"s",
IF(O$17=Udfyldningsark!$T59,"b",
IF(O$17&lt;Udfyldningsark!$P59,"",
IF(Udfyldningsark!$T59&lt;Udfyldningsark!$Q59-10,IF(O$17&lt;Udfyldningsark!$T59,"g",""),
IF(Udfyldningsark!$T59&lt;Udfyldningsark!$Q59,     IF(O$17&lt;Udfyldningsark!$Q59-10,"g",     IF(O$17&lt;Udfyldningsark!$T59,"gu",        "")),
IF(O$17&lt;Udfyldningsark!$Q59, IF(O$17&lt;Udfyldningsark!$Q59-10,"g","gu"),
IF(O$17&lt;Udfyldningsark!$T59,"r",""
))))))))</f>
        <v/>
      </c>
      <c r="P42" s="226" t="str">
        <f>IF(Udfyldningsark!$T59="","",
IF(P$17=Udfyldningsark!$Q59,"s",
IF(P$17=Udfyldningsark!$T59,"b",
IF(P$17&lt;Udfyldningsark!$P59,"",
IF(Udfyldningsark!$T59&lt;Udfyldningsark!$Q59-10,IF(P$17&lt;Udfyldningsark!$T59,"g",""),
IF(Udfyldningsark!$T59&lt;Udfyldningsark!$Q59,     IF(P$17&lt;Udfyldningsark!$Q59-10,"g",     IF(P$17&lt;Udfyldningsark!$T59,"gu",        "")),
IF(P$17&lt;Udfyldningsark!$Q59, IF(P$17&lt;Udfyldningsark!$Q59-10,"g","gu"),
IF(P$17&lt;Udfyldningsark!$T59,"r",""
))))))))</f>
        <v/>
      </c>
      <c r="Q42" s="226" t="str">
        <f>IF(Udfyldningsark!$T59="","",
IF(Q$17=Udfyldningsark!$Q59,"s",
IF(Q$17=Udfyldningsark!$T59,"b",
IF(Q$17&lt;Udfyldningsark!$P59,"",
IF(Udfyldningsark!$T59&lt;Udfyldningsark!$Q59-10,IF(Q$17&lt;Udfyldningsark!$T59,"g",""),
IF(Udfyldningsark!$T59&lt;Udfyldningsark!$Q59,     IF(Q$17&lt;Udfyldningsark!$Q59-10,"g",     IF(Q$17&lt;Udfyldningsark!$T59,"gu",        "")),
IF(Q$17&lt;Udfyldningsark!$Q59, IF(Q$17&lt;Udfyldningsark!$Q59-10,"g","gu"),
IF(Q$17&lt;Udfyldningsark!$T59,"r",""
))))))))</f>
        <v/>
      </c>
      <c r="R42" s="226" t="str">
        <f>IF(Udfyldningsark!$T59="","",
IF(R$17=Udfyldningsark!$Q59,"s",
IF(R$17=Udfyldningsark!$T59,"b",
IF(R$17&lt;Udfyldningsark!$P59,"",
IF(Udfyldningsark!$T59&lt;Udfyldningsark!$Q59-10,IF(R$17&lt;Udfyldningsark!$T59,"g",""),
IF(Udfyldningsark!$T59&lt;Udfyldningsark!$Q59,     IF(R$17&lt;Udfyldningsark!$Q59-10,"g",     IF(R$17&lt;Udfyldningsark!$T59,"gu",        "")),
IF(R$17&lt;Udfyldningsark!$Q59, IF(R$17&lt;Udfyldningsark!$Q59-10,"g","gu"),
IF(R$17&lt;Udfyldningsark!$T59,"r",""
))))))))</f>
        <v/>
      </c>
      <c r="S42" s="226" t="str">
        <f>IF(Udfyldningsark!$T59="","",
IF(S$17=Udfyldningsark!$Q59,"s",
IF(S$17=Udfyldningsark!$T59,"b",
IF(S$17&lt;Udfyldningsark!$P59,"",
IF(Udfyldningsark!$T59&lt;Udfyldningsark!$Q59-10,IF(S$17&lt;Udfyldningsark!$T59,"g",""),
IF(Udfyldningsark!$T59&lt;Udfyldningsark!$Q59,     IF(S$17&lt;Udfyldningsark!$Q59-10,"g",     IF(S$17&lt;Udfyldningsark!$T59,"gu",        "")),
IF(S$17&lt;Udfyldningsark!$Q59, IF(S$17&lt;Udfyldningsark!$Q59-10,"g","gu"),
IF(S$17&lt;Udfyldningsark!$T59,"r",""
))))))))</f>
        <v/>
      </c>
      <c r="T42" s="226" t="str">
        <f>IF(Udfyldningsark!$T59="","",
IF(T$17=Udfyldningsark!$Q59,"s",
IF(T$17=Udfyldningsark!$T59,"b",
IF(T$17&lt;Udfyldningsark!$P59,"",
IF(Udfyldningsark!$T59&lt;Udfyldningsark!$Q59-10,IF(T$17&lt;Udfyldningsark!$T59,"g",""),
IF(Udfyldningsark!$T59&lt;Udfyldningsark!$Q59,     IF(T$17&lt;Udfyldningsark!$Q59-10,"g",     IF(T$17&lt;Udfyldningsark!$T59,"gu",        "")),
IF(T$17&lt;Udfyldningsark!$Q59, IF(T$17&lt;Udfyldningsark!$Q59-10,"g","gu"),
IF(T$17&lt;Udfyldningsark!$T59,"r",""
))))))))</f>
        <v/>
      </c>
      <c r="U42" s="226" t="str">
        <f>IF(Udfyldningsark!$T59="","",
IF(U$17=Udfyldningsark!$Q59,"s",
IF(U$17=Udfyldningsark!$T59,"b",
IF(U$17&lt;Udfyldningsark!$P59,"",
IF(Udfyldningsark!$T59&lt;Udfyldningsark!$Q59-10,IF(U$17&lt;Udfyldningsark!$T59,"g",""),
IF(Udfyldningsark!$T59&lt;Udfyldningsark!$Q59,     IF(U$17&lt;Udfyldningsark!$Q59-10,"g",     IF(U$17&lt;Udfyldningsark!$T59,"gu",        "")),
IF(U$17&lt;Udfyldningsark!$Q59, IF(U$17&lt;Udfyldningsark!$Q59-10,"g","gu"),
IF(U$17&lt;Udfyldningsark!$T59,"r",""
))))))))</f>
        <v/>
      </c>
      <c r="V42" s="226" t="str">
        <f>IF(Udfyldningsark!$T59="","",
IF(V$17=Udfyldningsark!$Q59,"s",
IF(V$17=Udfyldningsark!$T59,"b",
IF(V$17&lt;Udfyldningsark!$P59,"",
IF(Udfyldningsark!$T59&lt;Udfyldningsark!$Q59-10,IF(V$17&lt;Udfyldningsark!$T59,"g",""),
IF(Udfyldningsark!$T59&lt;Udfyldningsark!$Q59,     IF(V$17&lt;Udfyldningsark!$Q59-10,"g",     IF(V$17&lt;Udfyldningsark!$T59,"gu",        "")),
IF(V$17&lt;Udfyldningsark!$Q59, IF(V$17&lt;Udfyldningsark!$Q59-10,"g","gu"),
IF(V$17&lt;Udfyldningsark!$T59,"r",""
))))))))</f>
        <v/>
      </c>
      <c r="W42" s="226" t="str">
        <f>IF(Udfyldningsark!$T59="","",
IF(W$17=Udfyldningsark!$Q59,"s",
IF(W$17=Udfyldningsark!$T59,"b",
IF(W$17&lt;Udfyldningsark!$P59,"",
IF(Udfyldningsark!$T59&lt;Udfyldningsark!$Q59-10,IF(W$17&lt;Udfyldningsark!$T59,"g",""),
IF(Udfyldningsark!$T59&lt;Udfyldningsark!$Q59,     IF(W$17&lt;Udfyldningsark!$Q59-10,"g",     IF(W$17&lt;Udfyldningsark!$T59,"gu",        "")),
IF(W$17&lt;Udfyldningsark!$Q59, IF(W$17&lt;Udfyldningsark!$Q59-10,"g","gu"),
IF(W$17&lt;Udfyldningsark!$T59,"r",""
))))))))</f>
        <v/>
      </c>
      <c r="X42" s="226" t="str">
        <f>IF(Udfyldningsark!$T59="","",
IF(X$17=Udfyldningsark!$Q59,"s",
IF(X$17=Udfyldningsark!$T59,"b",
IF(X$17&lt;Udfyldningsark!$P59,"",
IF(Udfyldningsark!$T59&lt;Udfyldningsark!$Q59-10,IF(X$17&lt;Udfyldningsark!$T59,"g",""),
IF(Udfyldningsark!$T59&lt;Udfyldningsark!$Q59,     IF(X$17&lt;Udfyldningsark!$Q59-10,"g",     IF(X$17&lt;Udfyldningsark!$T59,"gu",        "")),
IF(X$17&lt;Udfyldningsark!$Q59, IF(X$17&lt;Udfyldningsark!$Q59-10,"g","gu"),
IF(X$17&lt;Udfyldningsark!$T59,"r",""
))))))))</f>
        <v/>
      </c>
      <c r="Y42" s="226" t="str">
        <f>IF(Udfyldningsark!$T59="","",
IF(Y$17=Udfyldningsark!$Q59,"s",
IF(Y$17=Udfyldningsark!$T59,"b",
IF(Y$17&lt;Udfyldningsark!$P59,"",
IF(Udfyldningsark!$T59&lt;Udfyldningsark!$Q59-10,IF(Y$17&lt;Udfyldningsark!$T59,"g",""),
IF(Udfyldningsark!$T59&lt;Udfyldningsark!$Q59,     IF(Y$17&lt;Udfyldningsark!$Q59-10,"g",     IF(Y$17&lt;Udfyldningsark!$T59,"gu",        "")),
IF(Y$17&lt;Udfyldningsark!$Q59, IF(Y$17&lt;Udfyldningsark!$Q59-10,"g","gu"),
IF(Y$17&lt;Udfyldningsark!$T59,"r",""
))))))))</f>
        <v/>
      </c>
      <c r="Z42" s="226" t="str">
        <f>IF(Udfyldningsark!$T59="","",
IF(Z$17=Udfyldningsark!$Q59,"s",
IF(Z$17=Udfyldningsark!$T59,"b",
IF(Z$17&lt;Udfyldningsark!$P59,"",
IF(Udfyldningsark!$T59&lt;Udfyldningsark!$Q59-10,IF(Z$17&lt;Udfyldningsark!$T59,"g",""),
IF(Udfyldningsark!$T59&lt;Udfyldningsark!$Q59,     IF(Z$17&lt;Udfyldningsark!$Q59-10,"g",     IF(Z$17&lt;Udfyldningsark!$T59,"gu",        "")),
IF(Z$17&lt;Udfyldningsark!$Q59, IF(Z$17&lt;Udfyldningsark!$Q59-10,"g","gu"),
IF(Z$17&lt;Udfyldningsark!$T59,"r",""
))))))))</f>
        <v/>
      </c>
      <c r="AA42" s="226" t="str">
        <f>IF(Udfyldningsark!$T59="","",
IF(AA$17=Udfyldningsark!$Q59,"s",
IF(AA$17=Udfyldningsark!$T59,"b",
IF(AA$17&lt;Udfyldningsark!$P59,"",
IF(Udfyldningsark!$T59&lt;Udfyldningsark!$Q59-10,IF(AA$17&lt;Udfyldningsark!$T59,"g",""),
IF(Udfyldningsark!$T59&lt;Udfyldningsark!$Q59,     IF(AA$17&lt;Udfyldningsark!$Q59-10,"g",     IF(AA$17&lt;Udfyldningsark!$T59,"gu",        "")),
IF(AA$17&lt;Udfyldningsark!$Q59, IF(AA$17&lt;Udfyldningsark!$Q59-10,"g","gu"),
IF(AA$17&lt;Udfyldningsark!$T59,"r",""
))))))))</f>
        <v/>
      </c>
      <c r="AB42" s="226" t="str">
        <f>IF(Udfyldningsark!$T59="","",
IF(AB$17=Udfyldningsark!$Q59,"s",
IF(AB$17=Udfyldningsark!$T59,"b",
IF(AB$17&lt;Udfyldningsark!$P59,"",
IF(Udfyldningsark!$T59&lt;Udfyldningsark!$Q59-10,IF(AB$17&lt;Udfyldningsark!$T59,"g",""),
IF(Udfyldningsark!$T59&lt;Udfyldningsark!$Q59,     IF(AB$17&lt;Udfyldningsark!$Q59-10,"g",     IF(AB$17&lt;Udfyldningsark!$T59,"gu",        "")),
IF(AB$17&lt;Udfyldningsark!$Q59, IF(AB$17&lt;Udfyldningsark!$Q59-10,"g","gu"),
IF(AB$17&lt;Udfyldningsark!$T59,"r",""
))))))))</f>
        <v/>
      </c>
      <c r="AC42" s="226" t="str">
        <f>IF(Udfyldningsark!$T59="","",
IF(AC$17=Udfyldningsark!$Q59,"s",
IF(AC$17=Udfyldningsark!$T59,"b",
IF(AC$17&lt;Udfyldningsark!$P59,"",
IF(Udfyldningsark!$T59&lt;Udfyldningsark!$Q59-10,IF(AC$17&lt;Udfyldningsark!$T59,"g",""),
IF(Udfyldningsark!$T59&lt;Udfyldningsark!$Q59,     IF(AC$17&lt;Udfyldningsark!$Q59-10,"g",     IF(AC$17&lt;Udfyldningsark!$T59,"gu",        "")),
IF(AC$17&lt;Udfyldningsark!$Q59, IF(AC$17&lt;Udfyldningsark!$Q59-10,"g","gu"),
IF(AC$17&lt;Udfyldningsark!$T59,"r",""
))))))))</f>
        <v/>
      </c>
      <c r="AD42" s="226" t="str">
        <f>IF(Udfyldningsark!$T59="","",
IF(AD$17=Udfyldningsark!$Q59,"s",
IF(AD$17=Udfyldningsark!$T59,"b",
IF(AD$17&lt;Udfyldningsark!$P59,"",
IF(Udfyldningsark!$T59&lt;Udfyldningsark!$Q59-10,IF(AD$17&lt;Udfyldningsark!$T59,"g",""),
IF(Udfyldningsark!$T59&lt;Udfyldningsark!$Q59,     IF(AD$17&lt;Udfyldningsark!$Q59-10,"g",     IF(AD$17&lt;Udfyldningsark!$T59,"gu",        "")),
IF(AD$17&lt;Udfyldningsark!$Q59, IF(AD$17&lt;Udfyldningsark!$Q59-10,"g","gu"),
IF(AD$17&lt;Udfyldningsark!$T59,"r",""
))))))))</f>
        <v/>
      </c>
      <c r="AE42" s="226" t="str">
        <f>IF(Udfyldningsark!$T59="","",
IF(AE$17=Udfyldningsark!$Q59,"s",
IF(AE$17=Udfyldningsark!$T59,"b",
IF(AE$17&lt;Udfyldningsark!$P59,"",
IF(Udfyldningsark!$T59&lt;Udfyldningsark!$Q59-10,IF(AE$17&lt;Udfyldningsark!$T59,"g",""),
IF(Udfyldningsark!$T59&lt;Udfyldningsark!$Q59,     IF(AE$17&lt;Udfyldningsark!$Q59-10,"g",     IF(AE$17&lt;Udfyldningsark!$T59,"gu",        "")),
IF(AE$17&lt;Udfyldningsark!$Q59, IF(AE$17&lt;Udfyldningsark!$Q59-10,"g","gu"),
IF(AE$17&lt;Udfyldningsark!$T59,"r",""
))))))))</f>
        <v/>
      </c>
      <c r="AF42" s="226" t="str">
        <f>IF(Udfyldningsark!$T59="","",
IF(AF$17=Udfyldningsark!$Q59,"s",
IF(AF$17=Udfyldningsark!$T59,"b",
IF(AF$17&lt;Udfyldningsark!$P59,"",
IF(Udfyldningsark!$T59&lt;Udfyldningsark!$Q59-10,IF(AF$17&lt;Udfyldningsark!$T59,"g",""),
IF(Udfyldningsark!$T59&lt;Udfyldningsark!$Q59,     IF(AF$17&lt;Udfyldningsark!$Q59-10,"g",     IF(AF$17&lt;Udfyldningsark!$T59,"gu",        "")),
IF(AF$17&lt;Udfyldningsark!$Q59, IF(AF$17&lt;Udfyldningsark!$Q59-10,"g","gu"),
IF(AF$17&lt;Udfyldningsark!$T59,"r",""
))))))))</f>
        <v/>
      </c>
      <c r="AG42" s="226" t="str">
        <f>IF(Udfyldningsark!$T59="","",
IF(AG$17=Udfyldningsark!$Q59,"s",
IF(AG$17=Udfyldningsark!$T59,"b",
IF(AG$17&lt;Udfyldningsark!$P59,"",
IF(Udfyldningsark!$T59&lt;Udfyldningsark!$Q59-10,IF(AG$17&lt;Udfyldningsark!$T59,"g",""),
IF(Udfyldningsark!$T59&lt;Udfyldningsark!$Q59,     IF(AG$17&lt;Udfyldningsark!$Q59-10,"g",     IF(AG$17&lt;Udfyldningsark!$T59,"gu",        "")),
IF(AG$17&lt;Udfyldningsark!$Q59, IF(AG$17&lt;Udfyldningsark!$Q59-10,"g","gu"),
IF(AG$17&lt;Udfyldningsark!$T59,"r",""
))))))))</f>
        <v/>
      </c>
      <c r="AH42" s="226" t="str">
        <f>IF(Udfyldningsark!$T59="","",
IF(AH$17=Udfyldningsark!$Q59,"s",
IF(AH$17=Udfyldningsark!$T59,"b",
IF(AH$17&lt;Udfyldningsark!$P59,"",
IF(Udfyldningsark!$T59&lt;Udfyldningsark!$Q59-10,IF(AH$17&lt;Udfyldningsark!$T59,"g",""),
IF(Udfyldningsark!$T59&lt;Udfyldningsark!$Q59,     IF(AH$17&lt;Udfyldningsark!$Q59-10,"g",     IF(AH$17&lt;Udfyldningsark!$T59,"gu",        "")),
IF(AH$17&lt;Udfyldningsark!$Q59, IF(AH$17&lt;Udfyldningsark!$Q59-10,"g","gu"),
IF(AH$17&lt;Udfyldningsark!$T59,"r",""
))))))))</f>
        <v/>
      </c>
      <c r="AI42" s="226" t="str">
        <f>IF(Udfyldningsark!$T59="","",
IF(AI$17=Udfyldningsark!$Q59,"s",
IF(AI$17=Udfyldningsark!$T59,"b",
IF(AI$17&lt;Udfyldningsark!$P59,"",
IF(Udfyldningsark!$T59&lt;Udfyldningsark!$Q59-10,IF(AI$17&lt;Udfyldningsark!$T59,"g",""),
IF(Udfyldningsark!$T59&lt;Udfyldningsark!$Q59,     IF(AI$17&lt;Udfyldningsark!$Q59-10,"g",     IF(AI$17&lt;Udfyldningsark!$T59,"gu",        "")),
IF(AI$17&lt;Udfyldningsark!$Q59, IF(AI$17&lt;Udfyldningsark!$Q59-10,"g","gu"),
IF(AI$17&lt;Udfyldningsark!$T59,"r",""
))))))))</f>
        <v/>
      </c>
      <c r="AJ42" s="226" t="str">
        <f>IF(Udfyldningsark!$T59="","",
IF(AJ$17=Udfyldningsark!$Q59,"s",
IF(AJ$17=Udfyldningsark!$T59,"b",
IF(AJ$17&lt;Udfyldningsark!$P59,"",
IF(Udfyldningsark!$T59&lt;Udfyldningsark!$Q59-10,IF(AJ$17&lt;Udfyldningsark!$T59,"g",""),
IF(Udfyldningsark!$T59&lt;Udfyldningsark!$Q59,     IF(AJ$17&lt;Udfyldningsark!$Q59-10,"g",     IF(AJ$17&lt;Udfyldningsark!$T59,"gu",        "")),
IF(AJ$17&lt;Udfyldningsark!$Q59, IF(AJ$17&lt;Udfyldningsark!$Q59-10,"g","gu"),
IF(AJ$17&lt;Udfyldningsark!$T59,"r",""
))))))))</f>
        <v/>
      </c>
      <c r="AK42" s="226" t="str">
        <f>IF(Udfyldningsark!$T59="","",
IF(AK$17=Udfyldningsark!$Q59,"s",
IF(AK$17=Udfyldningsark!$T59,"b",
IF(AK$17&lt;Udfyldningsark!$P59,"",
IF(Udfyldningsark!$T59&lt;Udfyldningsark!$Q59-10,IF(AK$17&lt;Udfyldningsark!$T59,"g",""),
IF(Udfyldningsark!$T59&lt;Udfyldningsark!$Q59,     IF(AK$17&lt;Udfyldningsark!$Q59-10,"g",     IF(AK$17&lt;Udfyldningsark!$T59,"gu",        "")),
IF(AK$17&lt;Udfyldningsark!$Q59, IF(AK$17&lt;Udfyldningsark!$Q59-10,"g","gu"),
IF(AK$17&lt;Udfyldningsark!$T59,"r",""
))))))))</f>
        <v/>
      </c>
      <c r="AL42" s="226" t="str">
        <f>IF(Udfyldningsark!$T59="","",
IF(AL$17=Udfyldningsark!$Q59,"s",
IF(AL$17=Udfyldningsark!$T59,"b",
IF(AL$17&lt;Udfyldningsark!$P59,"",
IF(Udfyldningsark!$T59&lt;Udfyldningsark!$Q59-10,IF(AL$17&lt;Udfyldningsark!$T59,"g",""),
IF(Udfyldningsark!$T59&lt;Udfyldningsark!$Q59,     IF(AL$17&lt;Udfyldningsark!$Q59-10,"g",     IF(AL$17&lt;Udfyldningsark!$T59,"gu",        "")),
IF(AL$17&lt;Udfyldningsark!$Q59, IF(AL$17&lt;Udfyldningsark!$Q59-10,"g","gu"),
IF(AL$17&lt;Udfyldningsark!$T59,"r",""
))))))))</f>
        <v/>
      </c>
      <c r="AM42" s="226" t="str">
        <f>IF(Udfyldningsark!$T59="","",
IF(AM$17=Udfyldningsark!$Q59,"s",
IF(AM$17=Udfyldningsark!$T59,"b",
IF(AM$17&lt;Udfyldningsark!$P59,"",
IF(Udfyldningsark!$T59&lt;Udfyldningsark!$Q59-10,IF(AM$17&lt;Udfyldningsark!$T59,"g",""),
IF(Udfyldningsark!$T59&lt;Udfyldningsark!$Q59,     IF(AM$17&lt;Udfyldningsark!$Q59-10,"g",     IF(AM$17&lt;Udfyldningsark!$T59,"gu",        "")),
IF(AM$17&lt;Udfyldningsark!$Q59, IF(AM$17&lt;Udfyldningsark!$Q59-10,"g","gu"),
IF(AM$17&lt;Udfyldningsark!$T59,"r",""
))))))))</f>
        <v/>
      </c>
      <c r="AN42" s="226" t="str">
        <f>IF(Udfyldningsark!$T59="","",
IF(AN$17=Udfyldningsark!$Q59,"s",
IF(AN$17=Udfyldningsark!$T59,"b",
IF(AN$17&lt;Udfyldningsark!$P59,"",
IF(Udfyldningsark!$T59&lt;Udfyldningsark!$Q59-10,IF(AN$17&lt;Udfyldningsark!$T59,"g",""),
IF(Udfyldningsark!$T59&lt;Udfyldningsark!$Q59,     IF(AN$17&lt;Udfyldningsark!$Q59-10,"g",     IF(AN$17&lt;Udfyldningsark!$T59,"gu",        "")),
IF(AN$17&lt;Udfyldningsark!$Q59, IF(AN$17&lt;Udfyldningsark!$Q59-10,"g","gu"),
IF(AN$17&lt;Udfyldningsark!$T59,"r",""
))))))))</f>
        <v/>
      </c>
      <c r="AO42" s="226" t="str">
        <f>IF(Udfyldningsark!$T59="","",
IF(AO$17=Udfyldningsark!$Q59,"s",
IF(AO$17=Udfyldningsark!$T59,"b",
IF(AO$17&lt;Udfyldningsark!$P59,"",
IF(Udfyldningsark!$T59&lt;Udfyldningsark!$Q59-10,IF(AO$17&lt;Udfyldningsark!$T59,"g",""),
IF(Udfyldningsark!$T59&lt;Udfyldningsark!$Q59,     IF(AO$17&lt;Udfyldningsark!$Q59-10,"g",     IF(AO$17&lt;Udfyldningsark!$T59,"gu",        "")),
IF(AO$17&lt;Udfyldningsark!$Q59, IF(AO$17&lt;Udfyldningsark!$Q59-10,"g","gu"),
IF(AO$17&lt;Udfyldningsark!$T59,"r",""
))))))))</f>
        <v/>
      </c>
      <c r="AP42" s="226" t="str">
        <f>IF(Udfyldningsark!$T59="","",
IF(AP$17=Udfyldningsark!$Q59,"s",
IF(AP$17=Udfyldningsark!$T59,"b",
IF(AP$17&lt;Udfyldningsark!$P59,"",
IF(Udfyldningsark!$T59&lt;Udfyldningsark!$Q59-10,IF(AP$17&lt;Udfyldningsark!$T59,"g",""),
IF(Udfyldningsark!$T59&lt;Udfyldningsark!$Q59,     IF(AP$17&lt;Udfyldningsark!$Q59-10,"g",     IF(AP$17&lt;Udfyldningsark!$T59,"gu",        "")),
IF(AP$17&lt;Udfyldningsark!$Q59, IF(AP$17&lt;Udfyldningsark!$Q59-10,"g","gu"),
IF(AP$17&lt;Udfyldningsark!$T59,"r",""
))))))))</f>
        <v/>
      </c>
      <c r="AQ42" s="226" t="str">
        <f>IF(Udfyldningsark!$T59="","",
IF(AQ$17=Udfyldningsark!$Q59,"s",
IF(AQ$17=Udfyldningsark!$T59,"b",
IF(AQ$17&lt;Udfyldningsark!$P59,"",
IF(Udfyldningsark!$T59&lt;Udfyldningsark!$Q59-10,IF(AQ$17&lt;Udfyldningsark!$T59,"g",""),
IF(Udfyldningsark!$T59&lt;Udfyldningsark!$Q59,     IF(AQ$17&lt;Udfyldningsark!$Q59-10,"g",     IF(AQ$17&lt;Udfyldningsark!$T59,"gu",        "")),
IF(AQ$17&lt;Udfyldningsark!$Q59, IF(AQ$17&lt;Udfyldningsark!$Q59-10,"g","gu"),
IF(AQ$17&lt;Udfyldningsark!$T59,"r",""
))))))))</f>
        <v/>
      </c>
      <c r="AR42" s="226" t="str">
        <f>IF(Udfyldningsark!$T59="","",
IF(AR$17=Udfyldningsark!$Q59,"s",
IF(AR$17=Udfyldningsark!$T59,"b",
IF(AR$17&lt;Udfyldningsark!$P59,"",
IF(Udfyldningsark!$T59&lt;Udfyldningsark!$Q59-10,IF(AR$17&lt;Udfyldningsark!$T59,"g",""),
IF(Udfyldningsark!$T59&lt;Udfyldningsark!$Q59,     IF(AR$17&lt;Udfyldningsark!$Q59-10,"g",     IF(AR$17&lt;Udfyldningsark!$T59,"gu",        "")),
IF(AR$17&lt;Udfyldningsark!$Q59, IF(AR$17&lt;Udfyldningsark!$Q59-10,"g","gu"),
IF(AR$17&lt;Udfyldningsark!$T59,"r",""
))))))))</f>
        <v/>
      </c>
      <c r="AS42" s="226" t="str">
        <f>IF(Udfyldningsark!$T59="","",
IF(AS$17=Udfyldningsark!$Q59,"s",
IF(AS$17=Udfyldningsark!$T59,"b",
IF(AS$17&lt;Udfyldningsark!$P59,"",
IF(Udfyldningsark!$T59&lt;Udfyldningsark!$Q59-10,IF(AS$17&lt;Udfyldningsark!$T59,"g",""),
IF(Udfyldningsark!$T59&lt;Udfyldningsark!$Q59,     IF(AS$17&lt;Udfyldningsark!$Q59-10,"g",     IF(AS$17&lt;Udfyldningsark!$T59,"gu",        "")),
IF(AS$17&lt;Udfyldningsark!$Q59, IF(AS$17&lt;Udfyldningsark!$Q59-10,"g","gu"),
IF(AS$17&lt;Udfyldningsark!$T59,"r",""
))))))))</f>
        <v/>
      </c>
      <c r="AT42" s="226" t="str">
        <f>IF(Udfyldningsark!$T59="","",
IF(AT$17=Udfyldningsark!$Q59,"s",
IF(AT$17=Udfyldningsark!$T59,"b",
IF(AT$17&lt;Udfyldningsark!$P59,"",
IF(Udfyldningsark!$T59&lt;Udfyldningsark!$Q59-10,IF(AT$17&lt;Udfyldningsark!$T59,"g",""),
IF(Udfyldningsark!$T59&lt;Udfyldningsark!$Q59,     IF(AT$17&lt;Udfyldningsark!$Q59-10,"g",     IF(AT$17&lt;Udfyldningsark!$T59,"gu",        "")),
IF(AT$17&lt;Udfyldningsark!$Q59, IF(AT$17&lt;Udfyldningsark!$Q59-10,"g","gu"),
IF(AT$17&lt;Udfyldningsark!$T59,"r",""
))))))))</f>
        <v/>
      </c>
      <c r="AU42" s="226" t="str">
        <f>IF(Udfyldningsark!$T59="","",
IF(AU$17=Udfyldningsark!$Q59,"s",
IF(AU$17=Udfyldningsark!$T59,"b",
IF(AU$17&lt;Udfyldningsark!$P59,"",
IF(Udfyldningsark!$T59&lt;Udfyldningsark!$Q59-10,IF(AU$17&lt;Udfyldningsark!$T59,"g",""),
IF(Udfyldningsark!$T59&lt;Udfyldningsark!$Q59,     IF(AU$17&lt;Udfyldningsark!$Q59-10,"g",     IF(AU$17&lt;Udfyldningsark!$T59,"gu",        "")),
IF(AU$17&lt;Udfyldningsark!$Q59, IF(AU$17&lt;Udfyldningsark!$Q59-10,"g","gu"),
IF(AU$17&lt;Udfyldningsark!$T59,"r",""
))))))))</f>
        <v/>
      </c>
      <c r="AV42" s="226" t="str">
        <f>IF(Udfyldningsark!$T59="","",
IF(AV$17=Udfyldningsark!$Q59,"s",
IF(AV$17=Udfyldningsark!$T59,"b",
IF(AV$17&lt;Udfyldningsark!$P59,"",
IF(Udfyldningsark!$T59&lt;Udfyldningsark!$Q59-10,IF(AV$17&lt;Udfyldningsark!$T59,"g",""),
IF(Udfyldningsark!$T59&lt;Udfyldningsark!$Q59,     IF(AV$17&lt;Udfyldningsark!$Q59-10,"g",     IF(AV$17&lt;Udfyldningsark!$T59,"gu",        "")),
IF(AV$17&lt;Udfyldningsark!$Q59, IF(AV$17&lt;Udfyldningsark!$Q59-10,"g","gu"),
IF(AV$17&lt;Udfyldningsark!$T59,"r",""
))))))))</f>
        <v/>
      </c>
      <c r="AW42" s="226" t="str">
        <f>IF(Udfyldningsark!$T59="","",
IF(AW$17=Udfyldningsark!$Q59,"s",
IF(AW$17=Udfyldningsark!$T59,"b",
IF(AW$17&lt;Udfyldningsark!$P59,"",
IF(Udfyldningsark!$T59&lt;Udfyldningsark!$Q59-10,IF(AW$17&lt;Udfyldningsark!$T59,"g",""),
IF(Udfyldningsark!$T59&lt;Udfyldningsark!$Q59,     IF(AW$17&lt;Udfyldningsark!$Q59-10,"g",     IF(AW$17&lt;Udfyldningsark!$T59,"gu",        "")),
IF(AW$17&lt;Udfyldningsark!$Q59, IF(AW$17&lt;Udfyldningsark!$Q59-10,"g","gu"),
IF(AW$17&lt;Udfyldningsark!$T59,"r",""
))))))))</f>
        <v/>
      </c>
      <c r="AX42" s="226" t="str">
        <f>IF(Udfyldningsark!$T59="","",
IF(AX$17=Udfyldningsark!$Q59,"s",
IF(AX$17=Udfyldningsark!$T59,"b",
IF(AX$17&lt;Udfyldningsark!$P59,"",
IF(Udfyldningsark!$T59&lt;Udfyldningsark!$Q59-10,IF(AX$17&lt;Udfyldningsark!$T59,"g",""),
IF(Udfyldningsark!$T59&lt;Udfyldningsark!$Q59,     IF(AX$17&lt;Udfyldningsark!$Q59-10,"g",     IF(AX$17&lt;Udfyldningsark!$T59,"gu",        "")),
IF(AX$17&lt;Udfyldningsark!$Q59, IF(AX$17&lt;Udfyldningsark!$Q59-10,"g","gu"),
IF(AX$17&lt;Udfyldningsark!$T59,"r",""
))))))))</f>
        <v/>
      </c>
      <c r="AY42" s="226" t="str">
        <f>IF(Udfyldningsark!$T59="","",
IF(AY$17=Udfyldningsark!$Q59,"s",
IF(AY$17=Udfyldningsark!$T59,"b",
IF(AY$17&lt;Udfyldningsark!$P59,"",
IF(Udfyldningsark!$T59&lt;Udfyldningsark!$Q59-10,IF(AY$17&lt;Udfyldningsark!$T59,"g",""),
IF(Udfyldningsark!$T59&lt;Udfyldningsark!$Q59,     IF(AY$17&lt;Udfyldningsark!$Q59-10,"g",     IF(AY$17&lt;Udfyldningsark!$T59,"gu",        "")),
IF(AY$17&lt;Udfyldningsark!$Q59, IF(AY$17&lt;Udfyldningsark!$Q59-10,"g","gu"),
IF(AY$17&lt;Udfyldningsark!$T59,"r",""
))))))))</f>
        <v/>
      </c>
      <c r="AZ42" s="226" t="str">
        <f>IF(Udfyldningsark!$T59="","",
IF(AZ$17=Udfyldningsark!$Q59,"s",
IF(AZ$17=Udfyldningsark!$T59,"b",
IF(AZ$17&lt;Udfyldningsark!$P59,"",
IF(Udfyldningsark!$T59&lt;Udfyldningsark!$Q59-10,IF(AZ$17&lt;Udfyldningsark!$T59,"g",""),
IF(Udfyldningsark!$T59&lt;Udfyldningsark!$Q59,     IF(AZ$17&lt;Udfyldningsark!$Q59-10,"g",     IF(AZ$17&lt;Udfyldningsark!$T59,"gu",        "")),
IF(AZ$17&lt;Udfyldningsark!$Q59, IF(AZ$17&lt;Udfyldningsark!$Q59-10,"g","gu"),
IF(AZ$17&lt;Udfyldningsark!$T59,"r",""
))))))))</f>
        <v/>
      </c>
      <c r="BA42" s="226" t="str">
        <f>IF(Udfyldningsark!$T59="","",
IF(BA$17=Udfyldningsark!$Q59,"s",
IF(BA$17=Udfyldningsark!$T59,"b",
IF(BA$17&lt;Udfyldningsark!$P59,"",
IF(Udfyldningsark!$T59&lt;Udfyldningsark!$Q59-10,IF(BA$17&lt;Udfyldningsark!$T59,"g",""),
IF(Udfyldningsark!$T59&lt;Udfyldningsark!$Q59,     IF(BA$17&lt;Udfyldningsark!$Q59-10,"g",     IF(BA$17&lt;Udfyldningsark!$T59,"gu",        "")),
IF(BA$17&lt;Udfyldningsark!$Q59, IF(BA$17&lt;Udfyldningsark!$Q59-10,"g","gu"),
IF(BA$17&lt;Udfyldningsark!$T59,"r",""
))))))))</f>
        <v/>
      </c>
      <c r="BB42" s="226" t="str">
        <f>IF(Udfyldningsark!$T59="","",
IF(BB$17=Udfyldningsark!$Q59,"s",
IF(BB$17=Udfyldningsark!$T59,"b",
IF(BB$17&lt;Udfyldningsark!$P59,"",
IF(Udfyldningsark!$T59&lt;Udfyldningsark!$Q59-10,IF(BB$17&lt;Udfyldningsark!$T59,"g",""),
IF(Udfyldningsark!$T59&lt;Udfyldningsark!$Q59,     IF(BB$17&lt;Udfyldningsark!$Q59-10,"g",     IF(BB$17&lt;Udfyldningsark!$T59,"gu",        "")),
IF(BB$17&lt;Udfyldningsark!$Q59, IF(BB$17&lt;Udfyldningsark!$Q59-10,"g","gu"),
IF(BB$17&lt;Udfyldningsark!$T59,"r",""
))))))))</f>
        <v/>
      </c>
      <c r="BC42" s="226" t="str">
        <f>IF(Udfyldningsark!$T59="","",
IF(BC$17=Udfyldningsark!$Q59,"s",
IF(BC$17=Udfyldningsark!$T59,"b",
IF(BC$17&lt;Udfyldningsark!$P59,"",
IF(Udfyldningsark!$T59&lt;Udfyldningsark!$Q59-10,IF(BC$17&lt;Udfyldningsark!$T59,"g",""),
IF(Udfyldningsark!$T59&lt;Udfyldningsark!$Q59,     IF(BC$17&lt;Udfyldningsark!$Q59-10,"g",     IF(BC$17&lt;Udfyldningsark!$T59,"gu",        "")),
IF(BC$17&lt;Udfyldningsark!$Q59, IF(BC$17&lt;Udfyldningsark!$Q59-10,"g","gu"),
IF(BC$17&lt;Udfyldningsark!$T59,"r",""
))))))))</f>
        <v/>
      </c>
      <c r="BD42" s="226" t="str">
        <f>IF(Udfyldningsark!$T59="","",
IF(BD$17=Udfyldningsark!$Q59,"s",
IF(BD$17=Udfyldningsark!$T59,"b",
IF(BD$17&lt;Udfyldningsark!$P59,"",
IF(Udfyldningsark!$T59&lt;Udfyldningsark!$Q59-10,IF(BD$17&lt;Udfyldningsark!$T59,"g",""),
IF(Udfyldningsark!$T59&lt;Udfyldningsark!$Q59,     IF(BD$17&lt;Udfyldningsark!$Q59-10,"g",     IF(BD$17&lt;Udfyldningsark!$T59,"gu",        "")),
IF(BD$17&lt;Udfyldningsark!$Q59, IF(BD$17&lt;Udfyldningsark!$Q59-10,"g","gu"),
IF(BD$17&lt;Udfyldningsark!$T59,"r",""
))))))))</f>
        <v/>
      </c>
      <c r="BE42" s="226" t="str">
        <f>IF(Udfyldningsark!$T59="","",
IF(BE$17=Udfyldningsark!$Q59,"s",
IF(BE$17=Udfyldningsark!$T59,"b",
IF(BE$17&lt;Udfyldningsark!$P59,"",
IF(Udfyldningsark!$T59&lt;Udfyldningsark!$Q59-10,IF(BE$17&lt;Udfyldningsark!$T59,"g",""),
IF(Udfyldningsark!$T59&lt;Udfyldningsark!$Q59,     IF(BE$17&lt;Udfyldningsark!$Q59-10,"g",     IF(BE$17&lt;Udfyldningsark!$T59,"gu",        "")),
IF(BE$17&lt;Udfyldningsark!$Q59, IF(BE$17&lt;Udfyldningsark!$Q59-10,"g","gu"),
IF(BE$17&lt;Udfyldningsark!$T59,"r",""
))))))))</f>
        <v/>
      </c>
      <c r="BF42" s="226" t="str">
        <f>IF(Udfyldningsark!$T59="","",
IF(BF$17=Udfyldningsark!$Q59,"s",
IF(BF$17=Udfyldningsark!$T59,"b",
IF(BF$17&lt;Udfyldningsark!$P59,"",
IF(Udfyldningsark!$T59&lt;Udfyldningsark!$Q59-10,IF(BF$17&lt;Udfyldningsark!$T59,"g",""),
IF(Udfyldningsark!$T59&lt;Udfyldningsark!$Q59,     IF(BF$17&lt;Udfyldningsark!$Q59-10,"g",     IF(BF$17&lt;Udfyldningsark!$T59,"gu",        "")),
IF(BF$17&lt;Udfyldningsark!$Q59, IF(BF$17&lt;Udfyldningsark!$Q59-10,"g","gu"),
IF(BF$17&lt;Udfyldningsark!$T59,"r",""
))))))))</f>
        <v/>
      </c>
      <c r="BG42" s="226" t="str">
        <f>IF(Udfyldningsark!$T59="","",
IF(BG$17=Udfyldningsark!$Q59,"s",
IF(BG$17=Udfyldningsark!$T59,"b",
IF(BG$17&lt;Udfyldningsark!$P59,"",
IF(Udfyldningsark!$T59&lt;Udfyldningsark!$Q59-10,IF(BG$17&lt;Udfyldningsark!$T59,"g",""),
IF(Udfyldningsark!$T59&lt;Udfyldningsark!$Q59,     IF(BG$17&lt;Udfyldningsark!$Q59-10,"g",     IF(BG$17&lt;Udfyldningsark!$T59,"gu",        "")),
IF(BG$17&lt;Udfyldningsark!$Q59, IF(BG$17&lt;Udfyldningsark!$Q59-10,"g","gu"),
IF(BG$17&lt;Udfyldningsark!$T59,"r",""
))))))))</f>
        <v/>
      </c>
      <c r="BH42" s="226" t="str">
        <f>IF(Udfyldningsark!$T59="","",
IF(BH$17=Udfyldningsark!$Q59,"s",
IF(BH$17=Udfyldningsark!$T59,"b",
IF(BH$17&lt;Udfyldningsark!$P59,"",
IF(Udfyldningsark!$T59&lt;Udfyldningsark!$Q59-10,IF(BH$17&lt;Udfyldningsark!$T59,"g",""),
IF(Udfyldningsark!$T59&lt;Udfyldningsark!$Q59,     IF(BH$17&lt;Udfyldningsark!$Q59-10,"g",     IF(BH$17&lt;Udfyldningsark!$T59,"gu",        "")),
IF(BH$17&lt;Udfyldningsark!$Q59, IF(BH$17&lt;Udfyldningsark!$Q59-10,"g","gu"),
IF(BH$17&lt;Udfyldningsark!$T59,"r",""
))))))))</f>
        <v/>
      </c>
      <c r="BI42" s="226" t="str">
        <f>IF(Udfyldningsark!$T59="","",
IF(BI$17=Udfyldningsark!$Q59,"s",
IF(BI$17=Udfyldningsark!$T59,"b",
IF(BI$17&lt;Udfyldningsark!$P59,"",
IF(Udfyldningsark!$T59&lt;Udfyldningsark!$Q59-10,IF(BI$17&lt;Udfyldningsark!$T59,"g",""),
IF(Udfyldningsark!$T59&lt;Udfyldningsark!$Q59,     IF(BI$17&lt;Udfyldningsark!$Q59-10,"g",     IF(BI$17&lt;Udfyldningsark!$T59,"gu",        "")),
IF(BI$17&lt;Udfyldningsark!$Q59, IF(BI$17&lt;Udfyldningsark!$Q59-10,"g","gu"),
IF(BI$17&lt;Udfyldningsark!$T59,"r",""
))))))))</f>
        <v/>
      </c>
      <c r="BJ42" s="226" t="str">
        <f>IF(Udfyldningsark!$T59="","",
IF(BJ$17=Udfyldningsark!$Q59,"s",
IF(BJ$17=Udfyldningsark!$T59,"b",
IF(BJ$17&lt;Udfyldningsark!$P59,"",
IF(Udfyldningsark!$T59&lt;Udfyldningsark!$Q59-10,IF(BJ$17&lt;Udfyldningsark!$T59,"g",""),
IF(Udfyldningsark!$T59&lt;Udfyldningsark!$Q59,     IF(BJ$17&lt;Udfyldningsark!$Q59-10,"g",     IF(BJ$17&lt;Udfyldningsark!$T59,"gu",        "")),
IF(BJ$17&lt;Udfyldningsark!$Q59, IF(BJ$17&lt;Udfyldningsark!$Q59-10,"g","gu"),
IF(BJ$17&lt;Udfyldningsark!$T59,"r",""
))))))))</f>
        <v/>
      </c>
      <c r="BK42" s="226" t="str">
        <f>IF(Udfyldningsark!$T59="","",
IF(BK$17=Udfyldningsark!$Q59,"s",
IF(BK$17=Udfyldningsark!$T59,"b",
IF(BK$17&lt;Udfyldningsark!$P59,"",
IF(Udfyldningsark!$T59&lt;Udfyldningsark!$Q59-10,IF(BK$17&lt;Udfyldningsark!$T59,"g",""),
IF(Udfyldningsark!$T59&lt;Udfyldningsark!$Q59,     IF(BK$17&lt;Udfyldningsark!$Q59-10,"g",     IF(BK$17&lt;Udfyldningsark!$T59,"gu",        "")),
IF(BK$17&lt;Udfyldningsark!$Q59, IF(BK$17&lt;Udfyldningsark!$Q59-10,"g","gu"),
IF(BK$17&lt;Udfyldningsark!$T59,"r",""
))))))))</f>
        <v/>
      </c>
      <c r="BL42" s="226" t="str">
        <f>IF(Udfyldningsark!$T59="","",
IF(BL$17=Udfyldningsark!$Q59,"s",
IF(BL$17=Udfyldningsark!$T59,"b",
IF(BL$17&lt;Udfyldningsark!$P59,"",
IF(Udfyldningsark!$T59&lt;Udfyldningsark!$Q59-10,IF(BL$17&lt;Udfyldningsark!$T59,"g",""),
IF(Udfyldningsark!$T59&lt;Udfyldningsark!$Q59,     IF(BL$17&lt;Udfyldningsark!$Q59-10,"g",     IF(BL$17&lt;Udfyldningsark!$T59,"gu",        "")),
IF(BL$17&lt;Udfyldningsark!$Q59, IF(BL$17&lt;Udfyldningsark!$Q59-10,"g","gu"),
IF(BL$17&lt;Udfyldningsark!$T59,"r",""
))))))))</f>
        <v/>
      </c>
      <c r="BM42" s="226" t="str">
        <f>IF(Udfyldningsark!$T59="","",
IF(BM$17=Udfyldningsark!$Q59,"s",
IF(BM$17=Udfyldningsark!$T59,"b",
IF(BM$17&lt;Udfyldningsark!$P59,"",
IF(Udfyldningsark!$T59&lt;Udfyldningsark!$Q59-10,IF(BM$17&lt;Udfyldningsark!$T59,"g",""),
IF(Udfyldningsark!$T59&lt;Udfyldningsark!$Q59,     IF(BM$17&lt;Udfyldningsark!$Q59-10,"g",     IF(BM$17&lt;Udfyldningsark!$T59,"gu",        "")),
IF(BM$17&lt;Udfyldningsark!$Q59, IF(BM$17&lt;Udfyldningsark!$Q59-10,"g","gu"),
IF(BM$17&lt;Udfyldningsark!$T59,"r",""
))))))))</f>
        <v/>
      </c>
      <c r="BN42" s="226" t="str">
        <f>IF(Udfyldningsark!$T59="","",
IF(BN$17=Udfyldningsark!$Q59,"s",
IF(BN$17=Udfyldningsark!$T59,"b",
IF(BN$17&lt;Udfyldningsark!$P59,"",
IF(Udfyldningsark!$T59&lt;Udfyldningsark!$Q59-10,IF(BN$17&lt;Udfyldningsark!$T59,"g",""),
IF(Udfyldningsark!$T59&lt;Udfyldningsark!$Q59,     IF(BN$17&lt;Udfyldningsark!$Q59-10,"g",     IF(BN$17&lt;Udfyldningsark!$T59,"gu",        "")),
IF(BN$17&lt;Udfyldningsark!$Q59, IF(BN$17&lt;Udfyldningsark!$Q59-10,"g","gu"),
IF(BN$17&lt;Udfyldningsark!$T59,"r",""
))))))))</f>
        <v/>
      </c>
      <c r="BO42" s="226" t="str">
        <f>IF(Udfyldningsark!$T59="","",
IF(BO$17=Udfyldningsark!$Q59,"s",
IF(BO$17=Udfyldningsark!$T59,"b",
IF(BO$17&lt;Udfyldningsark!$P59,"",
IF(Udfyldningsark!$T59&lt;Udfyldningsark!$Q59-10,IF(BO$17&lt;Udfyldningsark!$T59,"g",""),
IF(Udfyldningsark!$T59&lt;Udfyldningsark!$Q59,     IF(BO$17&lt;Udfyldningsark!$Q59-10,"g",     IF(BO$17&lt;Udfyldningsark!$T59,"gu",        "")),
IF(BO$17&lt;Udfyldningsark!$Q59, IF(BO$17&lt;Udfyldningsark!$Q59-10,"g","gu"),
IF(BO$17&lt;Udfyldningsark!$T59,"r",""
))))))))</f>
        <v/>
      </c>
      <c r="BP42" s="226" t="str">
        <f>IF(Udfyldningsark!$T59="","",
IF(BP$17=Udfyldningsark!$Q59,"s",
IF(BP$17=Udfyldningsark!$T59,"b",
IF(BP$17&lt;Udfyldningsark!$P59,"",
IF(Udfyldningsark!$T59&lt;Udfyldningsark!$Q59-10,IF(BP$17&lt;Udfyldningsark!$T59,"g",""),
IF(Udfyldningsark!$T59&lt;Udfyldningsark!$Q59,     IF(BP$17&lt;Udfyldningsark!$Q59-10,"g",     IF(BP$17&lt;Udfyldningsark!$T59,"gu",        "")),
IF(BP$17&lt;Udfyldningsark!$Q59, IF(BP$17&lt;Udfyldningsark!$Q59-10,"g","gu"),
IF(BP$17&lt;Udfyldningsark!$T59,"r",""
))))))))</f>
        <v/>
      </c>
      <c r="BQ42" s="226" t="str">
        <f>IF(Udfyldningsark!$T59="","",
IF(BQ$17=Udfyldningsark!$Q59,"s",
IF(BQ$17=Udfyldningsark!$T59,"b",
IF(BQ$17&lt;Udfyldningsark!$P59,"",
IF(Udfyldningsark!$T59&lt;Udfyldningsark!$Q59-10,IF(BQ$17&lt;Udfyldningsark!$T59,"g",""),
IF(Udfyldningsark!$T59&lt;Udfyldningsark!$Q59,     IF(BQ$17&lt;Udfyldningsark!$Q59-10,"g",     IF(BQ$17&lt;Udfyldningsark!$T59,"gu",        "")),
IF(BQ$17&lt;Udfyldningsark!$Q59, IF(BQ$17&lt;Udfyldningsark!$Q59-10,"g","gu"),
IF(BQ$17&lt;Udfyldningsark!$T59,"r",""
))))))))</f>
        <v/>
      </c>
      <c r="BR42" s="226" t="str">
        <f>IF(Udfyldningsark!$T59="","",
IF(BR$17=Udfyldningsark!$Q59,"s",
IF(BR$17=Udfyldningsark!$T59,"b",
IF(BR$17&lt;Udfyldningsark!$P59,"",
IF(Udfyldningsark!$T59&lt;Udfyldningsark!$Q59-10,IF(BR$17&lt;Udfyldningsark!$T59,"g",""),
IF(Udfyldningsark!$T59&lt;Udfyldningsark!$Q59,     IF(BR$17&lt;Udfyldningsark!$Q59-10,"g",     IF(BR$17&lt;Udfyldningsark!$T59,"gu",        "")),
IF(BR$17&lt;Udfyldningsark!$Q59, IF(BR$17&lt;Udfyldningsark!$Q59-10,"g","gu"),
IF(BR$17&lt;Udfyldningsark!$T59,"r",""
))))))))</f>
        <v/>
      </c>
      <c r="BS42" s="226" t="str">
        <f>IF(Udfyldningsark!$T59="","",
IF(BS$17=Udfyldningsark!$Q59,"s",
IF(BS$17=Udfyldningsark!$T59,"b",
IF(BS$17&lt;Udfyldningsark!$P59,"",
IF(Udfyldningsark!$T59&lt;Udfyldningsark!$Q59-10,IF(BS$17&lt;Udfyldningsark!$T59,"g",""),
IF(Udfyldningsark!$T59&lt;Udfyldningsark!$Q59,     IF(BS$17&lt;Udfyldningsark!$Q59-10,"g",     IF(BS$17&lt;Udfyldningsark!$T59,"gu",        "")),
IF(BS$17&lt;Udfyldningsark!$Q59, IF(BS$17&lt;Udfyldningsark!$Q59-10,"g","gu"),
IF(BS$17&lt;Udfyldningsark!$T59,"r",""
))))))))</f>
        <v/>
      </c>
      <c r="BT42" s="226" t="str">
        <f>IF(Udfyldningsark!$T59="","",
IF(BT$17=Udfyldningsark!$Q59,"s",
IF(BT$17=Udfyldningsark!$T59,"b",
IF(BT$17&lt;Udfyldningsark!$P59,"",
IF(Udfyldningsark!$T59&lt;Udfyldningsark!$Q59-10,IF(BT$17&lt;Udfyldningsark!$T59,"g",""),
IF(Udfyldningsark!$T59&lt;Udfyldningsark!$Q59,     IF(BT$17&lt;Udfyldningsark!$Q59-10,"g",     IF(BT$17&lt;Udfyldningsark!$T59,"gu",        "")),
IF(BT$17&lt;Udfyldningsark!$Q59, IF(BT$17&lt;Udfyldningsark!$Q59-10,"g","gu"),
IF(BT$17&lt;Udfyldningsark!$T59,"r",""
))))))))</f>
        <v/>
      </c>
      <c r="BU42" s="226" t="str">
        <f>IF(Udfyldningsark!$T59="","",
IF(BU$17=Udfyldningsark!$Q59,"s",
IF(BU$17=Udfyldningsark!$T59,"b",
IF(BU$17&lt;Udfyldningsark!$P59,"",
IF(Udfyldningsark!$T59&lt;Udfyldningsark!$Q59-10,IF(BU$17&lt;Udfyldningsark!$T59,"g",""),
IF(Udfyldningsark!$T59&lt;Udfyldningsark!$Q59,     IF(BU$17&lt;Udfyldningsark!$Q59-10,"g",     IF(BU$17&lt;Udfyldningsark!$T59,"gu",        "")),
IF(BU$17&lt;Udfyldningsark!$Q59, IF(BU$17&lt;Udfyldningsark!$Q59-10,"g","gu"),
IF(BU$17&lt;Udfyldningsark!$T59,"r",""
))))))))</f>
        <v/>
      </c>
      <c r="BV42" s="226" t="str">
        <f>IF(Udfyldningsark!$T59="","",
IF(BV$17=Udfyldningsark!$Q59,"s",
IF(BV$17=Udfyldningsark!$T59,"b",
IF(BV$17&lt;Udfyldningsark!$P59,"",
IF(Udfyldningsark!$T59&lt;Udfyldningsark!$Q59-10,IF(BV$17&lt;Udfyldningsark!$T59,"g",""),
IF(Udfyldningsark!$T59&lt;Udfyldningsark!$Q59,     IF(BV$17&lt;Udfyldningsark!$Q59-10,"g",     IF(BV$17&lt;Udfyldningsark!$T59,"gu",        "")),
IF(BV$17&lt;Udfyldningsark!$Q59, IF(BV$17&lt;Udfyldningsark!$Q59-10,"g","gu"),
IF(BV$17&lt;Udfyldningsark!$T59,"r",""
))))))))</f>
        <v/>
      </c>
      <c r="BW42" s="226" t="str">
        <f>IF(Udfyldningsark!$T59="","",
IF(BW$17=Udfyldningsark!$Q59,"s",
IF(BW$17=Udfyldningsark!$T59,"b",
IF(BW$17&lt;Udfyldningsark!$P59,"",
IF(Udfyldningsark!$T59&lt;Udfyldningsark!$Q59-10,IF(BW$17&lt;Udfyldningsark!$T59,"g",""),
IF(Udfyldningsark!$T59&lt;Udfyldningsark!$Q59,     IF(BW$17&lt;Udfyldningsark!$Q59-10,"g",     IF(BW$17&lt;Udfyldningsark!$T59,"gu",        "")),
IF(BW$17&lt;Udfyldningsark!$Q59, IF(BW$17&lt;Udfyldningsark!$Q59-10,"g","gu"),
IF(BW$17&lt;Udfyldningsark!$T59,"r",""
))))))))</f>
        <v/>
      </c>
      <c r="BX42" s="226" t="str">
        <f>IF(Udfyldningsark!$T59="","",
IF(BX$17=Udfyldningsark!$Q59,"s",
IF(BX$17=Udfyldningsark!$T59,"b",
IF(BX$17&lt;Udfyldningsark!$P59,"",
IF(Udfyldningsark!$T59&lt;Udfyldningsark!$Q59-10,IF(BX$17&lt;Udfyldningsark!$T59,"g",""),
IF(Udfyldningsark!$T59&lt;Udfyldningsark!$Q59,     IF(BX$17&lt;Udfyldningsark!$Q59-10,"g",     IF(BX$17&lt;Udfyldningsark!$T59,"gu",        "")),
IF(BX$17&lt;Udfyldningsark!$Q59, IF(BX$17&lt;Udfyldningsark!$Q59-10,"g","gu"),
IF(BX$17&lt;Udfyldningsark!$T59,"r",""
))))))))</f>
        <v/>
      </c>
      <c r="BY42" s="226" t="str">
        <f>IF(Udfyldningsark!$T59="","",
IF(BY$17=Udfyldningsark!$Q59,"s",
IF(BY$17=Udfyldningsark!$T59,"b",
IF(BY$17&lt;Udfyldningsark!$P59,"",
IF(Udfyldningsark!$T59&lt;Udfyldningsark!$Q59-10,IF(BY$17&lt;Udfyldningsark!$T59,"g",""),
IF(Udfyldningsark!$T59&lt;Udfyldningsark!$Q59,     IF(BY$17&lt;Udfyldningsark!$Q59-10,"g",     IF(BY$17&lt;Udfyldningsark!$T59,"gu",        "")),
IF(BY$17&lt;Udfyldningsark!$Q59, IF(BY$17&lt;Udfyldningsark!$Q59-10,"g","gu"),
IF(BY$17&lt;Udfyldningsark!$T59,"r",""
))))))))</f>
        <v/>
      </c>
      <c r="BZ42" s="226" t="str">
        <f>IF(Udfyldningsark!$T59="","",
IF(BZ$17=Udfyldningsark!$Q59,"s",
IF(BZ$17=Udfyldningsark!$T59,"b",
IF(BZ$17&lt;Udfyldningsark!$P59,"",
IF(Udfyldningsark!$T59&lt;Udfyldningsark!$Q59-10,IF(BZ$17&lt;Udfyldningsark!$T59,"g",""),
IF(Udfyldningsark!$T59&lt;Udfyldningsark!$Q59,     IF(BZ$17&lt;Udfyldningsark!$Q59-10,"g",     IF(BZ$17&lt;Udfyldningsark!$T59,"gu",        "")),
IF(BZ$17&lt;Udfyldningsark!$Q59, IF(BZ$17&lt;Udfyldningsark!$Q59-10,"g","gu"),
IF(BZ$17&lt;Udfyldningsark!$T59,"r",""
))))))))</f>
        <v/>
      </c>
      <c r="CA42" s="226" t="str">
        <f>IF(Udfyldningsark!$T59="","",
IF(CA$17=Udfyldningsark!$Q59,"s",
IF(CA$17=Udfyldningsark!$T59,"b",
IF(CA$17&lt;Udfyldningsark!$P59,"",
IF(Udfyldningsark!$T59&lt;Udfyldningsark!$Q59-10,IF(CA$17&lt;Udfyldningsark!$T59,"g",""),
IF(Udfyldningsark!$T59&lt;Udfyldningsark!$Q59,     IF(CA$17&lt;Udfyldningsark!$Q59-10,"g",     IF(CA$17&lt;Udfyldningsark!$T59,"gu",        "")),
IF(CA$17&lt;Udfyldningsark!$Q59, IF(CA$17&lt;Udfyldningsark!$Q59-10,"g","gu"),
IF(CA$17&lt;Udfyldningsark!$T59,"r",""
))))))))</f>
        <v/>
      </c>
      <c r="CB42" s="226" t="str">
        <f>IF(Udfyldningsark!$T59="","",
IF(CB$17=Udfyldningsark!$Q59,"s",
IF(CB$17=Udfyldningsark!$T59,"b",
IF(CB$17&lt;Udfyldningsark!$P59,"",
IF(Udfyldningsark!$T59&lt;Udfyldningsark!$Q59-10,IF(CB$17&lt;Udfyldningsark!$T59,"g",""),
IF(Udfyldningsark!$T59&lt;Udfyldningsark!$Q59,     IF(CB$17&lt;Udfyldningsark!$Q59-10,"g",     IF(CB$17&lt;Udfyldningsark!$T59,"gu",        "")),
IF(CB$17&lt;Udfyldningsark!$Q59, IF(CB$17&lt;Udfyldningsark!$Q59-10,"g","gu"),
IF(CB$17&lt;Udfyldningsark!$T59,"r",""
))))))))</f>
        <v/>
      </c>
      <c r="CC42" s="226" t="str">
        <f>IF(Udfyldningsark!$T59="","",
IF(CC$17=Udfyldningsark!$Q59,"s",
IF(CC$17=Udfyldningsark!$T59,"b",
IF(CC$17&lt;Udfyldningsark!$P59,"",
IF(Udfyldningsark!$T59&lt;Udfyldningsark!$Q59-10,IF(CC$17&lt;Udfyldningsark!$T59,"g",""),
IF(Udfyldningsark!$T59&lt;Udfyldningsark!$Q59,     IF(CC$17&lt;Udfyldningsark!$Q59-10,"g",     IF(CC$17&lt;Udfyldningsark!$T59,"gu",        "")),
IF(CC$17&lt;Udfyldningsark!$Q59, IF(CC$17&lt;Udfyldningsark!$Q59-10,"g","gu"),
IF(CC$17&lt;Udfyldningsark!$T59,"r",""
))))))))</f>
        <v/>
      </c>
      <c r="CD42" s="226" t="str">
        <f>IF(Udfyldningsark!$T59="","",
IF(CD$17=Udfyldningsark!$Q59,"s",
IF(CD$17=Udfyldningsark!$T59,"b",
IF(CD$17&lt;Udfyldningsark!$P59,"",
IF(Udfyldningsark!$T59&lt;Udfyldningsark!$Q59-10,IF(CD$17&lt;Udfyldningsark!$T59,"g",""),
IF(Udfyldningsark!$T59&lt;Udfyldningsark!$Q59,     IF(CD$17&lt;Udfyldningsark!$Q59-10,"g",     IF(CD$17&lt;Udfyldningsark!$T59,"gu",        "")),
IF(CD$17&lt;Udfyldningsark!$Q59, IF(CD$17&lt;Udfyldningsark!$Q59-10,"g","gu"),
IF(CD$17&lt;Udfyldningsark!$T59,"r",""
))))))))</f>
        <v/>
      </c>
      <c r="CE42" s="226" t="str">
        <f>IF(Udfyldningsark!$T59="","",
IF(CE$17=Udfyldningsark!$Q59,"s",
IF(CE$17=Udfyldningsark!$T59,"b",
IF(CE$17&lt;Udfyldningsark!$P59,"",
IF(Udfyldningsark!$T59&lt;Udfyldningsark!$Q59-10,IF(CE$17&lt;Udfyldningsark!$T59,"g",""),
IF(Udfyldningsark!$T59&lt;Udfyldningsark!$Q59,     IF(CE$17&lt;Udfyldningsark!$Q59-10,"g",     IF(CE$17&lt;Udfyldningsark!$T59,"gu",        "")),
IF(CE$17&lt;Udfyldningsark!$Q59, IF(CE$17&lt;Udfyldningsark!$Q59-10,"g","gu"),
IF(CE$17&lt;Udfyldningsark!$T59,"r",""
))))))))</f>
        <v/>
      </c>
      <c r="CF42" s="226" t="str">
        <f>IF(Udfyldningsark!$T59="","",
IF(CF$17=Udfyldningsark!$Q59,"s",
IF(CF$17=Udfyldningsark!$T59,"b",
IF(CF$17&lt;Udfyldningsark!$P59,"",
IF(Udfyldningsark!$T59&lt;Udfyldningsark!$Q59-10,IF(CF$17&lt;Udfyldningsark!$T59,"g",""),
IF(Udfyldningsark!$T59&lt;Udfyldningsark!$Q59,     IF(CF$17&lt;Udfyldningsark!$Q59-10,"g",     IF(CF$17&lt;Udfyldningsark!$T59,"gu",        "")),
IF(CF$17&lt;Udfyldningsark!$Q59, IF(CF$17&lt;Udfyldningsark!$Q59-10,"g","gu"),
IF(CF$17&lt;Udfyldningsark!$T59,"r",""
))))))))</f>
        <v/>
      </c>
      <c r="CG42" s="226" t="str">
        <f>IF(Udfyldningsark!$T59="","",
IF(CG$17=Udfyldningsark!$Q59,"s",
IF(CG$17=Udfyldningsark!$T59,"b",
IF(CG$17&lt;Udfyldningsark!$P59,"",
IF(Udfyldningsark!$T59&lt;Udfyldningsark!$Q59-10,IF(CG$17&lt;Udfyldningsark!$T59,"g",""),
IF(Udfyldningsark!$T59&lt;Udfyldningsark!$Q59,     IF(CG$17&lt;Udfyldningsark!$Q59-10,"g",     IF(CG$17&lt;Udfyldningsark!$T59,"gu",        "")),
IF(CG$17&lt;Udfyldningsark!$Q59, IF(CG$17&lt;Udfyldningsark!$Q59-10,"g","gu"),
IF(CG$17&lt;Udfyldningsark!$T59,"r",""
))))))))</f>
        <v/>
      </c>
      <c r="CH42" s="226" t="str">
        <f>IF(Udfyldningsark!$T59="","",
IF(CH$17=Udfyldningsark!$Q59,"s",
IF(CH$17=Udfyldningsark!$T59,"b",
IF(CH$17&lt;Udfyldningsark!$P59,"",
IF(Udfyldningsark!$T59&lt;Udfyldningsark!$Q59-10,IF(CH$17&lt;Udfyldningsark!$T59,"g",""),
IF(Udfyldningsark!$T59&lt;Udfyldningsark!$Q59,     IF(CH$17&lt;Udfyldningsark!$Q59-10,"g",     IF(CH$17&lt;Udfyldningsark!$T59,"gu",        "")),
IF(CH$17&lt;Udfyldningsark!$Q59, IF(CH$17&lt;Udfyldningsark!$Q59-10,"g","gu"),
IF(CH$17&lt;Udfyldningsark!$T59,"r",""
))))))))</f>
        <v/>
      </c>
      <c r="CI42" s="226" t="str">
        <f>IF(Udfyldningsark!$T59="","",
IF(CI$17=Udfyldningsark!$Q59,"s",
IF(CI$17=Udfyldningsark!$T59,"b",
IF(CI$17&lt;Udfyldningsark!$P59,"",
IF(Udfyldningsark!$T59&lt;Udfyldningsark!$Q59-10,IF(CI$17&lt;Udfyldningsark!$T59,"g",""),
IF(Udfyldningsark!$T59&lt;Udfyldningsark!$Q59,     IF(CI$17&lt;Udfyldningsark!$Q59-10,"g",     IF(CI$17&lt;Udfyldningsark!$T59,"gu",        "")),
IF(CI$17&lt;Udfyldningsark!$Q59, IF(CI$17&lt;Udfyldningsark!$Q59-10,"g","gu"),
IF(CI$17&lt;Udfyldningsark!$T59,"r",""
))))))))</f>
        <v/>
      </c>
      <c r="CJ42" s="226" t="str">
        <f>IF(Udfyldningsark!$T59="","",
IF(CJ$17=Udfyldningsark!$Q59,"s",
IF(CJ$17=Udfyldningsark!$T59,"b",
IF(CJ$17&lt;Udfyldningsark!$P59,"",
IF(Udfyldningsark!$T59&lt;Udfyldningsark!$Q59-10,IF(CJ$17&lt;Udfyldningsark!$T59,"g",""),
IF(Udfyldningsark!$T59&lt;Udfyldningsark!$Q59,     IF(CJ$17&lt;Udfyldningsark!$Q59-10,"g",     IF(CJ$17&lt;Udfyldningsark!$T59,"gu",        "")),
IF(CJ$17&lt;Udfyldningsark!$Q59, IF(CJ$17&lt;Udfyldningsark!$Q59-10,"g","gu"),
IF(CJ$17&lt;Udfyldningsark!$T59,"r",""
))))))))</f>
        <v/>
      </c>
      <c r="CK42" s="226" t="str">
        <f>IF(Udfyldningsark!$T59="","",
IF(CK$17=Udfyldningsark!$Q59,"s",
IF(CK$17=Udfyldningsark!$T59,"b",
IF(CK$17&lt;Udfyldningsark!$P59,"",
IF(Udfyldningsark!$T59&lt;Udfyldningsark!$Q59-10,IF(CK$17&lt;Udfyldningsark!$T59,"g",""),
IF(Udfyldningsark!$T59&lt;Udfyldningsark!$Q59,     IF(CK$17&lt;Udfyldningsark!$Q59-10,"g",     IF(CK$17&lt;Udfyldningsark!$T59,"gu",        "")),
IF(CK$17&lt;Udfyldningsark!$Q59, IF(CK$17&lt;Udfyldningsark!$Q59-10,"g","gu"),
IF(CK$17&lt;Udfyldningsark!$T59,"r",""
))))))))</f>
        <v/>
      </c>
      <c r="CL42" s="226" t="str">
        <f>IF(Udfyldningsark!$T59="","",
IF(CL$17=Udfyldningsark!$Q59,"s",
IF(CL$17=Udfyldningsark!$T59,"b",
IF(CL$17&lt;Udfyldningsark!$P59,"",
IF(Udfyldningsark!$T59&lt;Udfyldningsark!$Q59-10,IF(CL$17&lt;Udfyldningsark!$T59,"g",""),
IF(Udfyldningsark!$T59&lt;Udfyldningsark!$Q59,     IF(CL$17&lt;Udfyldningsark!$Q59-10,"g",     IF(CL$17&lt;Udfyldningsark!$T59,"gu",        "")),
IF(CL$17&lt;Udfyldningsark!$Q59, IF(CL$17&lt;Udfyldningsark!$Q59-10,"g","gu"),
IF(CL$17&lt;Udfyldningsark!$T59,"r",""
))))))))</f>
        <v/>
      </c>
      <c r="CM42" s="226" t="str">
        <f>IF(Udfyldningsark!$T59="","",
IF(CM$17=Udfyldningsark!$Q59,"s",
IF(CM$17=Udfyldningsark!$T59,"b",
IF(CM$17&lt;Udfyldningsark!$P59,"",
IF(Udfyldningsark!$T59&lt;Udfyldningsark!$Q59-10,IF(CM$17&lt;Udfyldningsark!$T59,"g",""),
IF(Udfyldningsark!$T59&lt;Udfyldningsark!$Q59,     IF(CM$17&lt;Udfyldningsark!$Q59-10,"g",     IF(CM$17&lt;Udfyldningsark!$T59,"gu",        "")),
IF(CM$17&lt;Udfyldningsark!$Q59, IF(CM$17&lt;Udfyldningsark!$Q59-10,"g","gu"),
IF(CM$17&lt;Udfyldningsark!$T59,"r",""
))))))))</f>
        <v/>
      </c>
      <c r="CN42" s="226" t="str">
        <f>IF(Udfyldningsark!$T59="","",
IF(CN$17=Udfyldningsark!$Q59,"s",
IF(CN$17=Udfyldningsark!$T59,"b",
IF(CN$17&lt;Udfyldningsark!$P59,"",
IF(Udfyldningsark!$T59&lt;Udfyldningsark!$Q59-10,IF(CN$17&lt;Udfyldningsark!$T59,"g",""),
IF(Udfyldningsark!$T59&lt;Udfyldningsark!$Q59,     IF(CN$17&lt;Udfyldningsark!$Q59-10,"g",     IF(CN$17&lt;Udfyldningsark!$T59,"gu",        "")),
IF(CN$17&lt;Udfyldningsark!$Q59, IF(CN$17&lt;Udfyldningsark!$Q59-10,"g","gu"),
IF(CN$17&lt;Udfyldningsark!$T59,"r",""
))))))))</f>
        <v/>
      </c>
      <c r="CO42" s="226" t="str">
        <f>IF(Udfyldningsark!$T59="","",
IF(CO$17=Udfyldningsark!$Q59,"s",
IF(CO$17=Udfyldningsark!$T59,"b",
IF(CO$17&lt;Udfyldningsark!$P59,"",
IF(Udfyldningsark!$T59&lt;Udfyldningsark!$Q59-10,IF(CO$17&lt;Udfyldningsark!$T59,"g",""),
IF(Udfyldningsark!$T59&lt;Udfyldningsark!$Q59,     IF(CO$17&lt;Udfyldningsark!$Q59-10,"g",     IF(CO$17&lt;Udfyldningsark!$T59,"gu",        "")),
IF(CO$17&lt;Udfyldningsark!$Q59, IF(CO$17&lt;Udfyldningsark!$Q59-10,"g","gu"),
IF(CO$17&lt;Udfyldningsark!$T59,"r",""
))))))))</f>
        <v/>
      </c>
      <c r="CP42" s="226" t="str">
        <f>IF(Udfyldningsark!$T59="","",
IF(CP$17=Udfyldningsark!$Q59,"s",
IF(CP$17=Udfyldningsark!$T59,"b",
IF(CP$17&lt;Udfyldningsark!$P59,"",
IF(Udfyldningsark!$T59&lt;Udfyldningsark!$Q59-10,IF(CP$17&lt;Udfyldningsark!$T59,"g",""),
IF(Udfyldningsark!$T59&lt;Udfyldningsark!$Q59,     IF(CP$17&lt;Udfyldningsark!$Q59-10,"g",     IF(CP$17&lt;Udfyldningsark!$T59,"gu",        "")),
IF(CP$17&lt;Udfyldningsark!$Q59, IF(CP$17&lt;Udfyldningsark!$Q59-10,"g","gu"),
IF(CP$17&lt;Udfyldningsark!$T59,"r",""
))))))))</f>
        <v/>
      </c>
      <c r="CQ42" s="226" t="str">
        <f>IF(Udfyldningsark!$T59="","",
IF(CQ$17=Udfyldningsark!$Q59,"s",
IF(CQ$17=Udfyldningsark!$T59,"b",
IF(CQ$17&lt;Udfyldningsark!$P59,"",
IF(Udfyldningsark!$T59&lt;Udfyldningsark!$Q59-10,IF(CQ$17&lt;Udfyldningsark!$T59,"g",""),
IF(Udfyldningsark!$T59&lt;Udfyldningsark!$Q59,     IF(CQ$17&lt;Udfyldningsark!$Q59-10,"g",     IF(CQ$17&lt;Udfyldningsark!$T59,"gu",        "")),
IF(CQ$17&lt;Udfyldningsark!$Q59, IF(CQ$17&lt;Udfyldningsark!$Q59-10,"g","gu"),
IF(CQ$17&lt;Udfyldningsark!$T59,"r",""
))))))))</f>
        <v/>
      </c>
      <c r="CR42" s="226" t="str">
        <f>IF(Udfyldningsark!$T59="","",
IF(CR$17=Udfyldningsark!$Q59,"s",
IF(CR$17=Udfyldningsark!$T59,"b",
IF(CR$17&lt;Udfyldningsark!$P59,"",
IF(Udfyldningsark!$T59&lt;Udfyldningsark!$Q59-10,IF(CR$17&lt;Udfyldningsark!$T59,"g",""),
IF(Udfyldningsark!$T59&lt;Udfyldningsark!$Q59,     IF(CR$17&lt;Udfyldningsark!$Q59-10,"g",     IF(CR$17&lt;Udfyldningsark!$T59,"gu",        "")),
IF(CR$17&lt;Udfyldningsark!$Q59, IF(CR$17&lt;Udfyldningsark!$Q59-10,"g","gu"),
IF(CR$17&lt;Udfyldningsark!$T59,"r",""
))))))))</f>
        <v/>
      </c>
      <c r="CS42" s="226" t="str">
        <f>IF(Udfyldningsark!$T59="","",
IF(CS$17=Udfyldningsark!$Q59,"s",
IF(CS$17=Udfyldningsark!$T59,"b",
IF(CS$17&lt;Udfyldningsark!$P59,"",
IF(Udfyldningsark!$T59&lt;Udfyldningsark!$Q59-10,IF(CS$17&lt;Udfyldningsark!$T59,"g",""),
IF(Udfyldningsark!$T59&lt;Udfyldningsark!$Q59,     IF(CS$17&lt;Udfyldningsark!$Q59-10,"g",     IF(CS$17&lt;Udfyldningsark!$T59,"gu",        "")),
IF(CS$17&lt;Udfyldningsark!$Q59, IF(CS$17&lt;Udfyldningsark!$Q59-10,"g","gu"),
IF(CS$17&lt;Udfyldningsark!$T59,"r",""
))))))))</f>
        <v/>
      </c>
      <c r="CT42" s="226" t="str">
        <f>IF(Udfyldningsark!$T59="","",
IF(CT$17=Udfyldningsark!$Q59,"s",
IF(CT$17=Udfyldningsark!$T59,"b",
IF(CT$17&lt;Udfyldningsark!$P59,"",
IF(Udfyldningsark!$T59&lt;Udfyldningsark!$Q59-10,IF(CT$17&lt;Udfyldningsark!$T59,"g",""),
IF(Udfyldningsark!$T59&lt;Udfyldningsark!$Q59,     IF(CT$17&lt;Udfyldningsark!$Q59-10,"g",     IF(CT$17&lt;Udfyldningsark!$T59,"gu",        "")),
IF(CT$17&lt;Udfyldningsark!$Q59, IF(CT$17&lt;Udfyldningsark!$Q59-10,"g","gu"),
IF(CT$17&lt;Udfyldningsark!$T59,"r",""
))))))))</f>
        <v/>
      </c>
      <c r="CU42" s="226" t="str">
        <f>IF(Udfyldningsark!$T59="","",
IF(CU$17=Udfyldningsark!$Q59,"s",
IF(CU$17=Udfyldningsark!$T59,"b",
IF(CU$17&lt;Udfyldningsark!$P59,"",
IF(Udfyldningsark!$T59&lt;Udfyldningsark!$Q59-10,IF(CU$17&lt;Udfyldningsark!$T59,"g",""),
IF(Udfyldningsark!$T59&lt;Udfyldningsark!$Q59,     IF(CU$17&lt;Udfyldningsark!$Q59-10,"g",     IF(CU$17&lt;Udfyldningsark!$T59,"gu",        "")),
IF(CU$17&lt;Udfyldningsark!$Q59, IF(CU$17&lt;Udfyldningsark!$Q59-10,"g","gu"),
IF(CU$17&lt;Udfyldningsark!$T59,"r",""
))))))))</f>
        <v/>
      </c>
      <c r="CV42" s="226" t="str">
        <f>IF(Udfyldningsark!$T59="","",
IF(CV$17=Udfyldningsark!$Q59,"s",
IF(CV$17=Udfyldningsark!$T59,"b",
IF(CV$17&lt;Udfyldningsark!$P59,"",
IF(Udfyldningsark!$T59&lt;Udfyldningsark!$Q59-10,IF(CV$17&lt;Udfyldningsark!$T59,"g",""),
IF(Udfyldningsark!$T59&lt;Udfyldningsark!$Q59,     IF(CV$17&lt;Udfyldningsark!$Q59-10,"g",     IF(CV$17&lt;Udfyldningsark!$T59,"gu",        "")),
IF(CV$17&lt;Udfyldningsark!$Q59, IF(CV$17&lt;Udfyldningsark!$Q59-10,"g","gu"),
IF(CV$17&lt;Udfyldningsark!$T59,"r",""
))))))))</f>
        <v/>
      </c>
      <c r="CW42" s="226" t="str">
        <f>IF(Udfyldningsark!$T59="","",
IF(CW$17=Udfyldningsark!$Q59,"s",
IF(CW$17=Udfyldningsark!$T59,"b",
IF(CW$17&lt;Udfyldningsark!$P59,"",
IF(Udfyldningsark!$T59&lt;Udfyldningsark!$Q59-10,IF(CW$17&lt;Udfyldningsark!$T59,"g",""),
IF(Udfyldningsark!$T59&lt;Udfyldningsark!$Q59,     IF(CW$17&lt;Udfyldningsark!$Q59-10,"g",     IF(CW$17&lt;Udfyldningsark!$T59,"gu",        "")),
IF(CW$17&lt;Udfyldningsark!$Q59, IF(CW$17&lt;Udfyldningsark!$Q59-10,"g","gu"),
IF(CW$17&lt;Udfyldningsark!$T59,"r",""
))))))))</f>
        <v/>
      </c>
      <c r="CX42" s="226" t="str">
        <f>IF(Udfyldningsark!$T59="","",
IF(CX$17=Udfyldningsark!$Q59,"s",
IF(CX$17=Udfyldningsark!$T59,"b",
IF(CX$17&lt;Udfyldningsark!$P59,"",
IF(Udfyldningsark!$T59&lt;Udfyldningsark!$Q59-10,IF(CX$17&lt;Udfyldningsark!$T59,"g",""),
IF(Udfyldningsark!$T59&lt;Udfyldningsark!$Q59,     IF(CX$17&lt;Udfyldningsark!$Q59-10,"g",     IF(CX$17&lt;Udfyldningsark!$T59,"gu",        "")),
IF(CX$17&lt;Udfyldningsark!$Q59, IF(CX$17&lt;Udfyldningsark!$Q59-10,"g","gu"),
IF(CX$17&lt;Udfyldningsark!$T59,"r",""
))))))))</f>
        <v/>
      </c>
      <c r="CY42" s="226" t="str">
        <f>IF(Udfyldningsark!$T59="","",
IF(CY$17=Udfyldningsark!$Q59,"s",
IF(CY$17=Udfyldningsark!$T59,"b",
IF(CY$17&lt;Udfyldningsark!$P59,"",
IF(Udfyldningsark!$T59&lt;Udfyldningsark!$Q59-10,IF(CY$17&lt;Udfyldningsark!$T59,"g",""),
IF(Udfyldningsark!$T59&lt;Udfyldningsark!$Q59,     IF(CY$17&lt;Udfyldningsark!$Q59-10,"g",     IF(CY$17&lt;Udfyldningsark!$T59,"gu",        "")),
IF(CY$17&lt;Udfyldningsark!$Q59, IF(CY$17&lt;Udfyldningsark!$Q59-10,"g","gu"),
IF(CY$17&lt;Udfyldningsark!$T59,"r",""
))))))))</f>
        <v/>
      </c>
      <c r="CZ42" s="226" t="str">
        <f>IF(Udfyldningsark!$T59="","",
IF(CZ$17=Udfyldningsark!$Q59,"s",
IF(CZ$17=Udfyldningsark!$T59,"b",
IF(CZ$17&lt;Udfyldningsark!$P59,"",
IF(Udfyldningsark!$T59&lt;Udfyldningsark!$Q59-10,IF(CZ$17&lt;Udfyldningsark!$T59,"g",""),
IF(Udfyldningsark!$T59&lt;Udfyldningsark!$Q59,     IF(CZ$17&lt;Udfyldningsark!$Q59-10,"g",     IF(CZ$17&lt;Udfyldningsark!$T59,"gu",        "")),
IF(CZ$17&lt;Udfyldningsark!$Q59, IF(CZ$17&lt;Udfyldningsark!$Q59-10,"g","gu"),
IF(CZ$17&lt;Udfyldningsark!$T59,"r",""
))))))))</f>
        <v/>
      </c>
      <c r="DA42" s="226" t="str">
        <f>IF(Udfyldningsark!$T59="","",
IF(DA$17=Udfyldningsark!$Q59,"s",
IF(DA$17=Udfyldningsark!$T59,"b",
IF(DA$17&lt;Udfyldningsark!$P59,"",
IF(Udfyldningsark!$T59&lt;Udfyldningsark!$Q59-10,IF(DA$17&lt;Udfyldningsark!$T59,"g",""),
IF(Udfyldningsark!$T59&lt;Udfyldningsark!$Q59,     IF(DA$17&lt;Udfyldningsark!$Q59-10,"g",     IF(DA$17&lt;Udfyldningsark!$T59,"gu",        "")),
IF(DA$17&lt;Udfyldningsark!$Q59, IF(DA$17&lt;Udfyldningsark!$Q59-10,"g","gu"),
IF(DA$17&lt;Udfyldningsark!$T59,"r",""
))))))))</f>
        <v/>
      </c>
      <c r="DB42" s="226" t="str">
        <f>IF(Udfyldningsark!$T59="","",
IF(DB$17=Udfyldningsark!$Q59,"s",
IF(DB$17=Udfyldningsark!$T59,"b",
IF(DB$17&lt;Udfyldningsark!$P59,"",
IF(Udfyldningsark!$T59&lt;Udfyldningsark!$Q59-10,IF(DB$17&lt;Udfyldningsark!$T59,"g",""),
IF(Udfyldningsark!$T59&lt;Udfyldningsark!$Q59,     IF(DB$17&lt;Udfyldningsark!$Q59-10,"g",     IF(DB$17&lt;Udfyldningsark!$T59,"gu",        "")),
IF(DB$17&lt;Udfyldningsark!$Q59, IF(DB$17&lt;Udfyldningsark!$Q59-10,"g","gu"),
IF(DB$17&lt;Udfyldningsark!$T59,"r",""
))))))))</f>
        <v/>
      </c>
      <c r="DC42" s="226" t="str">
        <f>IF(Udfyldningsark!$T59="","",
IF(DC$17=Udfyldningsark!$Q59,"s",
IF(DC$17=Udfyldningsark!$T59,"b",
IF(DC$17&lt;Udfyldningsark!$P59,"",
IF(Udfyldningsark!$T59&lt;Udfyldningsark!$Q59-10,IF(DC$17&lt;Udfyldningsark!$T59,"g",""),
IF(Udfyldningsark!$T59&lt;Udfyldningsark!$Q59,     IF(DC$17&lt;Udfyldningsark!$Q59-10,"g",     IF(DC$17&lt;Udfyldningsark!$T59,"gu",        "")),
IF(DC$17&lt;Udfyldningsark!$Q59, IF(DC$17&lt;Udfyldningsark!$Q59-10,"g","gu"),
IF(DC$17&lt;Udfyldningsark!$T59,"r",""
))))))))</f>
        <v/>
      </c>
      <c r="DD42" s="226" t="str">
        <f>IF(Udfyldningsark!$T59="","",
IF(DD$17=Udfyldningsark!$Q59,"s",
IF(DD$17=Udfyldningsark!$T59,"b",
IF(DD$17&lt;Udfyldningsark!$P59,"",
IF(Udfyldningsark!$T59&lt;Udfyldningsark!$Q59-10,IF(DD$17&lt;Udfyldningsark!$T59,"g",""),
IF(Udfyldningsark!$T59&lt;Udfyldningsark!$Q59,     IF(DD$17&lt;Udfyldningsark!$Q59-10,"g",     IF(DD$17&lt;Udfyldningsark!$T59,"gu",        "")),
IF(DD$17&lt;Udfyldningsark!$Q59, IF(DD$17&lt;Udfyldningsark!$Q59-10,"g","gu"),
IF(DD$17&lt;Udfyldningsark!$T59,"r",""
))))))))</f>
        <v/>
      </c>
      <c r="DE42" s="226" t="str">
        <f>IF(Udfyldningsark!$T59="","",
IF(DE$17=Udfyldningsark!$Q59,"s",
IF(DE$17=Udfyldningsark!$T59,"b",
IF(DE$17&lt;Udfyldningsark!$P59,"",
IF(Udfyldningsark!$T59&lt;Udfyldningsark!$Q59-10,IF(DE$17&lt;Udfyldningsark!$T59,"g",""),
IF(Udfyldningsark!$T59&lt;Udfyldningsark!$Q59,     IF(DE$17&lt;Udfyldningsark!$Q59-10,"g",     IF(DE$17&lt;Udfyldningsark!$T59,"gu",        "")),
IF(DE$17&lt;Udfyldningsark!$Q59, IF(DE$17&lt;Udfyldningsark!$Q59-10,"g","gu"),
IF(DE$17&lt;Udfyldningsark!$T59,"r",""
))))))))</f>
        <v/>
      </c>
      <c r="DF42" s="226" t="str">
        <f>IF(Udfyldningsark!$T59="","",
IF(DF$17=Udfyldningsark!$Q59,"s",
IF(DF$17=Udfyldningsark!$T59,"b",
IF(DF$17&lt;Udfyldningsark!$P59,"",
IF(Udfyldningsark!$T59&lt;Udfyldningsark!$Q59-10,IF(DF$17&lt;Udfyldningsark!$T59,"g",""),
IF(Udfyldningsark!$T59&lt;Udfyldningsark!$Q59,     IF(DF$17&lt;Udfyldningsark!$Q59-10,"g",     IF(DF$17&lt;Udfyldningsark!$T59,"gu",        "")),
IF(DF$17&lt;Udfyldningsark!$Q59, IF(DF$17&lt;Udfyldningsark!$Q59-10,"g","gu"),
IF(DF$17&lt;Udfyldningsark!$T59,"r",""
))))))))</f>
        <v/>
      </c>
      <c r="DG42" s="226" t="str">
        <f>IF(Udfyldningsark!$T59="","",
IF(DG$17=Udfyldningsark!$Q59,"s",
IF(DG$17=Udfyldningsark!$T59,"b",
IF(DG$17&lt;Udfyldningsark!$P59,"",
IF(Udfyldningsark!$T59&lt;Udfyldningsark!$Q59-10,IF(DG$17&lt;Udfyldningsark!$T59,"g",""),
IF(Udfyldningsark!$T59&lt;Udfyldningsark!$Q59,     IF(DG$17&lt;Udfyldningsark!$Q59-10,"g",     IF(DG$17&lt;Udfyldningsark!$T59,"gu",        "")),
IF(DG$17&lt;Udfyldningsark!$Q59, IF(DG$17&lt;Udfyldningsark!$Q59-10,"g","gu"),
IF(DG$17&lt;Udfyldningsark!$T59,"r",""
))))))))</f>
        <v/>
      </c>
      <c r="DH42" s="226" t="str">
        <f>IF(Udfyldningsark!$T59="","",
IF(DH$17=Udfyldningsark!$Q59,"s",
IF(DH$17=Udfyldningsark!$T59,"b",
IF(DH$17&lt;Udfyldningsark!$P59,"",
IF(Udfyldningsark!$T59&lt;Udfyldningsark!$Q59-10,IF(DH$17&lt;Udfyldningsark!$T59,"g",""),
IF(Udfyldningsark!$T59&lt;Udfyldningsark!$Q59,     IF(DH$17&lt;Udfyldningsark!$Q59-10,"g",     IF(DH$17&lt;Udfyldningsark!$T59,"gu",        "")),
IF(DH$17&lt;Udfyldningsark!$Q59, IF(DH$17&lt;Udfyldningsark!$Q59-10,"g","gu"),
IF(DH$17&lt;Udfyldningsark!$T59,"r",""
))))))))</f>
        <v/>
      </c>
      <c r="DI42" s="226" t="str">
        <f>IF(Udfyldningsark!$T59="","",
IF(DI$17=Udfyldningsark!$Q59,"s",
IF(DI$17=Udfyldningsark!$T59,"b",
IF(DI$17&lt;Udfyldningsark!$P59,"",
IF(Udfyldningsark!$T59&lt;Udfyldningsark!$Q59-10,IF(DI$17&lt;Udfyldningsark!$T59,"g",""),
IF(Udfyldningsark!$T59&lt;Udfyldningsark!$Q59,     IF(DI$17&lt;Udfyldningsark!$Q59-10,"g",     IF(DI$17&lt;Udfyldningsark!$T59,"gu",        "")),
IF(DI$17&lt;Udfyldningsark!$Q59, IF(DI$17&lt;Udfyldningsark!$Q59-10,"g","gu"),
IF(DI$17&lt;Udfyldningsark!$T59,"r",""
))))))))</f>
        <v/>
      </c>
      <c r="DJ42" s="226" t="str">
        <f>IF(Udfyldningsark!$T59="","",
IF(DJ$17=Udfyldningsark!$Q59,"s",
IF(DJ$17=Udfyldningsark!$T59,"b",
IF(DJ$17&lt;Udfyldningsark!$P59,"",
IF(Udfyldningsark!$T59&lt;Udfyldningsark!$Q59-10,IF(DJ$17&lt;Udfyldningsark!$T59,"g",""),
IF(Udfyldningsark!$T59&lt;Udfyldningsark!$Q59,     IF(DJ$17&lt;Udfyldningsark!$Q59-10,"g",     IF(DJ$17&lt;Udfyldningsark!$T59,"gu",        "")),
IF(DJ$17&lt;Udfyldningsark!$Q59, IF(DJ$17&lt;Udfyldningsark!$Q59-10,"g","gu"),
IF(DJ$17&lt;Udfyldningsark!$T59,"r",""
))))))))</f>
        <v/>
      </c>
      <c r="DK42" s="226" t="str">
        <f>IF(Udfyldningsark!$T59="","",
IF(DK$17=Udfyldningsark!$Q59,"s",
IF(DK$17=Udfyldningsark!$T59,"b",
IF(DK$17&lt;Udfyldningsark!$P59,"",
IF(Udfyldningsark!$T59&lt;Udfyldningsark!$Q59-10,IF(DK$17&lt;Udfyldningsark!$T59,"g",""),
IF(Udfyldningsark!$T59&lt;Udfyldningsark!$Q59,     IF(DK$17&lt;Udfyldningsark!$Q59-10,"g",     IF(DK$17&lt;Udfyldningsark!$T59,"gu",        "")),
IF(DK$17&lt;Udfyldningsark!$Q59, IF(DK$17&lt;Udfyldningsark!$Q59-10,"g","gu"),
IF(DK$17&lt;Udfyldningsark!$T59,"r",""
))))))))</f>
        <v/>
      </c>
      <c r="DL42" s="13"/>
      <c r="DM42" s="13"/>
    </row>
    <row r="43" spans="1:117" s="2" customFormat="1" ht="8.4499999999999993" customHeight="1" x14ac:dyDescent="0.2">
      <c r="A43" s="29"/>
      <c r="B43" s="56" t="str">
        <f>IF(Udfyldningsark!C60=1,Udfyldningsark!E60,"")</f>
        <v/>
      </c>
      <c r="C43" s="405" t="str">
        <f>IF(Udfyldningsark!I60="","",IF(Udfyldningsark!I60&gt;=1,Udfyldningsark!I60))</f>
        <v/>
      </c>
      <c r="D43" s="406"/>
      <c r="E43" s="407"/>
      <c r="F43" s="48"/>
      <c r="G43" s="276" t="str">
        <f>IF(Udfyldningsark!L60="","",IF(Udfyldningsark!L60&gt;=1,Udfyldningsark!L60))</f>
        <v/>
      </c>
      <c r="H43" s="48"/>
      <c r="I43" s="87" t="str">
        <f>IF(Udfyldningsark!P60="","",IF(Udfyldningsark!P60&gt;=1,Udfyldningsark!P60))</f>
        <v/>
      </c>
      <c r="J43" s="49"/>
      <c r="K43" s="88" t="str">
        <f>IF(Udfyldningsark!G60="","",IF(Udfyldningsark!G60=Data!$T$7,Data!$U$7,IF(Udfyldningsark!G60=Data!$T$8,Data!$U$8,IF(Udfyldningsark!G60=Data!$T$9,Data!$U$9,IF(Udfyldningsark!G60=Data!$T$10,Data!$U$10,IF(Udfyldningsark!G60=Data!$T$11,Data!$U$11,IF(Udfyldningsark!G60=Data!$T$12,Data!$U$12,IF(Udfyldningsark!G60=Data!$T$13,Data!$U$13,IF(Udfyldningsark!G60=Data!$T$14,Data!$U$14,IF(Udfyldningsark!G60=Data!$T$15,Data!$U$15,IF(Udfyldningsark!G60=Data!$T$16,Data!$U$16,IF(Udfyldningsark!G60=Data!$T$17,Data!$U$17,IF(Udfyldningsark!G60=Data!$T$18,Data!$U$18,IF(Udfyldningsark!G60=Data!$T$19,Data!$U$19,IF(Udfyldningsark!G60=Data!$T$20,Data!$U$20,IF(Udfyldningsark!G60=Data!$T$21,Data!$U$21,IF(Udfyldningsark!G60=Data!$T$22,Data!$U$22,IF(Udfyldningsark!G60=Data!$T$23,Data!$U$23,IF(Udfyldningsark!G60=Data!$T$24,Data!$U$24,IF(Udfyldningsark!G60=Data!$T$25,Data!$U$25,IF(Udfyldningsark!G60=Data!$T$26,Data!$U$26,IF(Udfyldningsark!G60=Data!$T$27,Data!$U$27))))))))))))))))))))))</f>
        <v/>
      </c>
      <c r="L43" s="49"/>
      <c r="M43" s="89" t="str">
        <f>IF(Udfyldningsark!G60="","",IF(Udfyldningsark!G60=Data!$T$7,Data!$V$7,IF(Udfyldningsark!G60=Data!$T$8,Data!$V$8,IF(Udfyldningsark!G60=Data!$T$9,Data!$V$9,IF(Udfyldningsark!G60=Data!$T$10,Data!$V$10,IF(Udfyldningsark!G60=Data!$T$11,Data!$V$11,IF(Udfyldningsark!G60=Data!$T$12,Data!$V$12,IF(Udfyldningsark!G60=Data!$T$13,Data!$V$13,IF(Udfyldningsark!G60=Data!$T$14,Data!$V$14,IF(Udfyldningsark!G60=Data!$T$15,Data!$V$15,IF(Udfyldningsark!G60=Data!$T$16,Data!$V$16,IF(Udfyldningsark!G60=Data!$T$17,Data!$V$17,IF(Udfyldningsark!G60=Data!$T$18,Data!$V$18,IF(Udfyldningsark!G60=Data!$T$19,Data!$V$19,IF(Udfyldningsark!G60=Data!$T$20,Data!$V$20,IF(Udfyldningsark!G60=Data!$T$21,Data!$V$21,IF(Udfyldningsark!G60=Data!$T$22,Data!$V$22,IF(Udfyldningsark!G60=Data!$T$23,Data!$V$23,IF(Udfyldningsark!G60=Data!$T$24,Data!$V$24,IF(Udfyldningsark!G60=Data!$T$25,Data!$V$25,IF(Udfyldningsark!G60=Data!$T$26,Data!$V$26,IF(Udfyldningsark!G60=Data!$T$27,Data!$V$27,))))))))))))))))))))))</f>
        <v/>
      </c>
      <c r="N43" s="20"/>
      <c r="O43" s="226" t="str">
        <f>IF(Udfyldningsark!$T60="","",
IF(O$17=Udfyldningsark!$Q60,"s",
IF(O$17=Udfyldningsark!$T60,"b",
IF(O$17&lt;Udfyldningsark!$P60,"",
IF(Udfyldningsark!$T60&lt;Udfyldningsark!$Q60-10,IF(O$17&lt;Udfyldningsark!$T60,"g",""),
IF(Udfyldningsark!$T60&lt;Udfyldningsark!$Q60,     IF(O$17&lt;Udfyldningsark!$Q60-10,"g",     IF(O$17&lt;Udfyldningsark!$T60,"gu",        "")),
IF(O$17&lt;Udfyldningsark!$Q60, IF(O$17&lt;Udfyldningsark!$Q60-10,"g","gu"),
IF(O$17&lt;Udfyldningsark!$T60,"r",""
))))))))</f>
        <v/>
      </c>
      <c r="P43" s="226" t="str">
        <f>IF(Udfyldningsark!$T60="","",
IF(P$17=Udfyldningsark!$Q60,"s",
IF(P$17=Udfyldningsark!$T60,"b",
IF(P$17&lt;Udfyldningsark!$P60,"",
IF(Udfyldningsark!$T60&lt;Udfyldningsark!$Q60-10,IF(P$17&lt;Udfyldningsark!$T60,"g",""),
IF(Udfyldningsark!$T60&lt;Udfyldningsark!$Q60,     IF(P$17&lt;Udfyldningsark!$Q60-10,"g",     IF(P$17&lt;Udfyldningsark!$T60,"gu",        "")),
IF(P$17&lt;Udfyldningsark!$Q60, IF(P$17&lt;Udfyldningsark!$Q60-10,"g","gu"),
IF(P$17&lt;Udfyldningsark!$T60,"r",""
))))))))</f>
        <v/>
      </c>
      <c r="Q43" s="226" t="str">
        <f>IF(Udfyldningsark!$T60="","",
IF(Q$17=Udfyldningsark!$Q60,"s",
IF(Q$17=Udfyldningsark!$T60,"b",
IF(Q$17&lt;Udfyldningsark!$P60,"",
IF(Udfyldningsark!$T60&lt;Udfyldningsark!$Q60-10,IF(Q$17&lt;Udfyldningsark!$T60,"g",""),
IF(Udfyldningsark!$T60&lt;Udfyldningsark!$Q60,     IF(Q$17&lt;Udfyldningsark!$Q60-10,"g",     IF(Q$17&lt;Udfyldningsark!$T60,"gu",        "")),
IF(Q$17&lt;Udfyldningsark!$Q60, IF(Q$17&lt;Udfyldningsark!$Q60-10,"g","gu"),
IF(Q$17&lt;Udfyldningsark!$T60,"r",""
))))))))</f>
        <v/>
      </c>
      <c r="R43" s="226" t="str">
        <f>IF(Udfyldningsark!$T60="","",
IF(R$17=Udfyldningsark!$Q60,"s",
IF(R$17=Udfyldningsark!$T60,"b",
IF(R$17&lt;Udfyldningsark!$P60,"",
IF(Udfyldningsark!$T60&lt;Udfyldningsark!$Q60-10,IF(R$17&lt;Udfyldningsark!$T60,"g",""),
IF(Udfyldningsark!$T60&lt;Udfyldningsark!$Q60,     IF(R$17&lt;Udfyldningsark!$Q60-10,"g",     IF(R$17&lt;Udfyldningsark!$T60,"gu",        "")),
IF(R$17&lt;Udfyldningsark!$Q60, IF(R$17&lt;Udfyldningsark!$Q60-10,"g","gu"),
IF(R$17&lt;Udfyldningsark!$T60,"r",""
))))))))</f>
        <v/>
      </c>
      <c r="S43" s="226" t="str">
        <f>IF(Udfyldningsark!$T60="","",
IF(S$17=Udfyldningsark!$Q60,"s",
IF(S$17=Udfyldningsark!$T60,"b",
IF(S$17&lt;Udfyldningsark!$P60,"",
IF(Udfyldningsark!$T60&lt;Udfyldningsark!$Q60-10,IF(S$17&lt;Udfyldningsark!$T60,"g",""),
IF(Udfyldningsark!$T60&lt;Udfyldningsark!$Q60,     IF(S$17&lt;Udfyldningsark!$Q60-10,"g",     IF(S$17&lt;Udfyldningsark!$T60,"gu",        "")),
IF(S$17&lt;Udfyldningsark!$Q60, IF(S$17&lt;Udfyldningsark!$Q60-10,"g","gu"),
IF(S$17&lt;Udfyldningsark!$T60,"r",""
))))))))</f>
        <v/>
      </c>
      <c r="T43" s="226" t="str">
        <f>IF(Udfyldningsark!$T60="","",
IF(T$17=Udfyldningsark!$Q60,"s",
IF(T$17=Udfyldningsark!$T60,"b",
IF(T$17&lt;Udfyldningsark!$P60,"",
IF(Udfyldningsark!$T60&lt;Udfyldningsark!$Q60-10,IF(T$17&lt;Udfyldningsark!$T60,"g",""),
IF(Udfyldningsark!$T60&lt;Udfyldningsark!$Q60,     IF(T$17&lt;Udfyldningsark!$Q60-10,"g",     IF(T$17&lt;Udfyldningsark!$T60,"gu",        "")),
IF(T$17&lt;Udfyldningsark!$Q60, IF(T$17&lt;Udfyldningsark!$Q60-10,"g","gu"),
IF(T$17&lt;Udfyldningsark!$T60,"r",""
))))))))</f>
        <v/>
      </c>
      <c r="U43" s="226" t="str">
        <f>IF(Udfyldningsark!$T60="","",
IF(U$17=Udfyldningsark!$Q60,"s",
IF(U$17=Udfyldningsark!$T60,"b",
IF(U$17&lt;Udfyldningsark!$P60,"",
IF(Udfyldningsark!$T60&lt;Udfyldningsark!$Q60-10,IF(U$17&lt;Udfyldningsark!$T60,"g",""),
IF(Udfyldningsark!$T60&lt;Udfyldningsark!$Q60,     IF(U$17&lt;Udfyldningsark!$Q60-10,"g",     IF(U$17&lt;Udfyldningsark!$T60,"gu",        "")),
IF(U$17&lt;Udfyldningsark!$Q60, IF(U$17&lt;Udfyldningsark!$Q60-10,"g","gu"),
IF(U$17&lt;Udfyldningsark!$T60,"r",""
))))))))</f>
        <v/>
      </c>
      <c r="V43" s="226" t="str">
        <f>IF(Udfyldningsark!$T60="","",
IF(V$17=Udfyldningsark!$Q60,"s",
IF(V$17=Udfyldningsark!$T60,"b",
IF(V$17&lt;Udfyldningsark!$P60,"",
IF(Udfyldningsark!$T60&lt;Udfyldningsark!$Q60-10,IF(V$17&lt;Udfyldningsark!$T60,"g",""),
IF(Udfyldningsark!$T60&lt;Udfyldningsark!$Q60,     IF(V$17&lt;Udfyldningsark!$Q60-10,"g",     IF(V$17&lt;Udfyldningsark!$T60,"gu",        "")),
IF(V$17&lt;Udfyldningsark!$Q60, IF(V$17&lt;Udfyldningsark!$Q60-10,"g","gu"),
IF(V$17&lt;Udfyldningsark!$T60,"r",""
))))))))</f>
        <v/>
      </c>
      <c r="W43" s="226" t="str">
        <f>IF(Udfyldningsark!$T60="","",
IF(W$17=Udfyldningsark!$Q60,"s",
IF(W$17=Udfyldningsark!$T60,"b",
IF(W$17&lt;Udfyldningsark!$P60,"",
IF(Udfyldningsark!$T60&lt;Udfyldningsark!$Q60-10,IF(W$17&lt;Udfyldningsark!$T60,"g",""),
IF(Udfyldningsark!$T60&lt;Udfyldningsark!$Q60,     IF(W$17&lt;Udfyldningsark!$Q60-10,"g",     IF(W$17&lt;Udfyldningsark!$T60,"gu",        "")),
IF(W$17&lt;Udfyldningsark!$Q60, IF(W$17&lt;Udfyldningsark!$Q60-10,"g","gu"),
IF(W$17&lt;Udfyldningsark!$T60,"r",""
))))))))</f>
        <v/>
      </c>
      <c r="X43" s="226" t="str">
        <f>IF(Udfyldningsark!$T60="","",
IF(X$17=Udfyldningsark!$Q60,"s",
IF(X$17=Udfyldningsark!$T60,"b",
IF(X$17&lt;Udfyldningsark!$P60,"",
IF(Udfyldningsark!$T60&lt;Udfyldningsark!$Q60-10,IF(X$17&lt;Udfyldningsark!$T60,"g",""),
IF(Udfyldningsark!$T60&lt;Udfyldningsark!$Q60,     IF(X$17&lt;Udfyldningsark!$Q60-10,"g",     IF(X$17&lt;Udfyldningsark!$T60,"gu",        "")),
IF(X$17&lt;Udfyldningsark!$Q60, IF(X$17&lt;Udfyldningsark!$Q60-10,"g","gu"),
IF(X$17&lt;Udfyldningsark!$T60,"r",""
))))))))</f>
        <v/>
      </c>
      <c r="Y43" s="226" t="str">
        <f>IF(Udfyldningsark!$T60="","",
IF(Y$17=Udfyldningsark!$Q60,"s",
IF(Y$17=Udfyldningsark!$T60,"b",
IF(Y$17&lt;Udfyldningsark!$P60,"",
IF(Udfyldningsark!$T60&lt;Udfyldningsark!$Q60-10,IF(Y$17&lt;Udfyldningsark!$T60,"g",""),
IF(Udfyldningsark!$T60&lt;Udfyldningsark!$Q60,     IF(Y$17&lt;Udfyldningsark!$Q60-10,"g",     IF(Y$17&lt;Udfyldningsark!$T60,"gu",        "")),
IF(Y$17&lt;Udfyldningsark!$Q60, IF(Y$17&lt;Udfyldningsark!$Q60-10,"g","gu"),
IF(Y$17&lt;Udfyldningsark!$T60,"r",""
))))))))</f>
        <v/>
      </c>
      <c r="Z43" s="226" t="str">
        <f>IF(Udfyldningsark!$T60="","",
IF(Z$17=Udfyldningsark!$Q60,"s",
IF(Z$17=Udfyldningsark!$T60,"b",
IF(Z$17&lt;Udfyldningsark!$P60,"",
IF(Udfyldningsark!$T60&lt;Udfyldningsark!$Q60-10,IF(Z$17&lt;Udfyldningsark!$T60,"g",""),
IF(Udfyldningsark!$T60&lt;Udfyldningsark!$Q60,     IF(Z$17&lt;Udfyldningsark!$Q60-10,"g",     IF(Z$17&lt;Udfyldningsark!$T60,"gu",        "")),
IF(Z$17&lt;Udfyldningsark!$Q60, IF(Z$17&lt;Udfyldningsark!$Q60-10,"g","gu"),
IF(Z$17&lt;Udfyldningsark!$T60,"r",""
))))))))</f>
        <v/>
      </c>
      <c r="AA43" s="226" t="str">
        <f>IF(Udfyldningsark!$T60="","",
IF(AA$17=Udfyldningsark!$Q60,"s",
IF(AA$17=Udfyldningsark!$T60,"b",
IF(AA$17&lt;Udfyldningsark!$P60,"",
IF(Udfyldningsark!$T60&lt;Udfyldningsark!$Q60-10,IF(AA$17&lt;Udfyldningsark!$T60,"g",""),
IF(Udfyldningsark!$T60&lt;Udfyldningsark!$Q60,     IF(AA$17&lt;Udfyldningsark!$Q60-10,"g",     IF(AA$17&lt;Udfyldningsark!$T60,"gu",        "")),
IF(AA$17&lt;Udfyldningsark!$Q60, IF(AA$17&lt;Udfyldningsark!$Q60-10,"g","gu"),
IF(AA$17&lt;Udfyldningsark!$T60,"r",""
))))))))</f>
        <v/>
      </c>
      <c r="AB43" s="226" t="str">
        <f>IF(Udfyldningsark!$T60="","",
IF(AB$17=Udfyldningsark!$Q60,"s",
IF(AB$17=Udfyldningsark!$T60,"b",
IF(AB$17&lt;Udfyldningsark!$P60,"",
IF(Udfyldningsark!$T60&lt;Udfyldningsark!$Q60-10,IF(AB$17&lt;Udfyldningsark!$T60,"g",""),
IF(Udfyldningsark!$T60&lt;Udfyldningsark!$Q60,     IF(AB$17&lt;Udfyldningsark!$Q60-10,"g",     IF(AB$17&lt;Udfyldningsark!$T60,"gu",        "")),
IF(AB$17&lt;Udfyldningsark!$Q60, IF(AB$17&lt;Udfyldningsark!$Q60-10,"g","gu"),
IF(AB$17&lt;Udfyldningsark!$T60,"r",""
))))))))</f>
        <v/>
      </c>
      <c r="AC43" s="226" t="str">
        <f>IF(Udfyldningsark!$T60="","",
IF(AC$17=Udfyldningsark!$Q60,"s",
IF(AC$17=Udfyldningsark!$T60,"b",
IF(AC$17&lt;Udfyldningsark!$P60,"",
IF(Udfyldningsark!$T60&lt;Udfyldningsark!$Q60-10,IF(AC$17&lt;Udfyldningsark!$T60,"g",""),
IF(Udfyldningsark!$T60&lt;Udfyldningsark!$Q60,     IF(AC$17&lt;Udfyldningsark!$Q60-10,"g",     IF(AC$17&lt;Udfyldningsark!$T60,"gu",        "")),
IF(AC$17&lt;Udfyldningsark!$Q60, IF(AC$17&lt;Udfyldningsark!$Q60-10,"g","gu"),
IF(AC$17&lt;Udfyldningsark!$T60,"r",""
))))))))</f>
        <v/>
      </c>
      <c r="AD43" s="226" t="str">
        <f>IF(Udfyldningsark!$T60="","",
IF(AD$17=Udfyldningsark!$Q60,"s",
IF(AD$17=Udfyldningsark!$T60,"b",
IF(AD$17&lt;Udfyldningsark!$P60,"",
IF(Udfyldningsark!$T60&lt;Udfyldningsark!$Q60-10,IF(AD$17&lt;Udfyldningsark!$T60,"g",""),
IF(Udfyldningsark!$T60&lt;Udfyldningsark!$Q60,     IF(AD$17&lt;Udfyldningsark!$Q60-10,"g",     IF(AD$17&lt;Udfyldningsark!$T60,"gu",        "")),
IF(AD$17&lt;Udfyldningsark!$Q60, IF(AD$17&lt;Udfyldningsark!$Q60-10,"g","gu"),
IF(AD$17&lt;Udfyldningsark!$T60,"r",""
))))))))</f>
        <v/>
      </c>
      <c r="AE43" s="226" t="str">
        <f>IF(Udfyldningsark!$T60="","",
IF(AE$17=Udfyldningsark!$Q60,"s",
IF(AE$17=Udfyldningsark!$T60,"b",
IF(AE$17&lt;Udfyldningsark!$P60,"",
IF(Udfyldningsark!$T60&lt;Udfyldningsark!$Q60-10,IF(AE$17&lt;Udfyldningsark!$T60,"g",""),
IF(Udfyldningsark!$T60&lt;Udfyldningsark!$Q60,     IF(AE$17&lt;Udfyldningsark!$Q60-10,"g",     IF(AE$17&lt;Udfyldningsark!$T60,"gu",        "")),
IF(AE$17&lt;Udfyldningsark!$Q60, IF(AE$17&lt;Udfyldningsark!$Q60-10,"g","gu"),
IF(AE$17&lt;Udfyldningsark!$T60,"r",""
))))))))</f>
        <v/>
      </c>
      <c r="AF43" s="226" t="str">
        <f>IF(Udfyldningsark!$T60="","",
IF(AF$17=Udfyldningsark!$Q60,"s",
IF(AF$17=Udfyldningsark!$T60,"b",
IF(AF$17&lt;Udfyldningsark!$P60,"",
IF(Udfyldningsark!$T60&lt;Udfyldningsark!$Q60-10,IF(AF$17&lt;Udfyldningsark!$T60,"g",""),
IF(Udfyldningsark!$T60&lt;Udfyldningsark!$Q60,     IF(AF$17&lt;Udfyldningsark!$Q60-10,"g",     IF(AF$17&lt;Udfyldningsark!$T60,"gu",        "")),
IF(AF$17&lt;Udfyldningsark!$Q60, IF(AF$17&lt;Udfyldningsark!$Q60-10,"g","gu"),
IF(AF$17&lt;Udfyldningsark!$T60,"r",""
))))))))</f>
        <v/>
      </c>
      <c r="AG43" s="226" t="str">
        <f>IF(Udfyldningsark!$T60="","",
IF(AG$17=Udfyldningsark!$Q60,"s",
IF(AG$17=Udfyldningsark!$T60,"b",
IF(AG$17&lt;Udfyldningsark!$P60,"",
IF(Udfyldningsark!$T60&lt;Udfyldningsark!$Q60-10,IF(AG$17&lt;Udfyldningsark!$T60,"g",""),
IF(Udfyldningsark!$T60&lt;Udfyldningsark!$Q60,     IF(AG$17&lt;Udfyldningsark!$Q60-10,"g",     IF(AG$17&lt;Udfyldningsark!$T60,"gu",        "")),
IF(AG$17&lt;Udfyldningsark!$Q60, IF(AG$17&lt;Udfyldningsark!$Q60-10,"g","gu"),
IF(AG$17&lt;Udfyldningsark!$T60,"r",""
))))))))</f>
        <v/>
      </c>
      <c r="AH43" s="226" t="str">
        <f>IF(Udfyldningsark!$T60="","",
IF(AH$17=Udfyldningsark!$Q60,"s",
IF(AH$17=Udfyldningsark!$T60,"b",
IF(AH$17&lt;Udfyldningsark!$P60,"",
IF(Udfyldningsark!$T60&lt;Udfyldningsark!$Q60-10,IF(AH$17&lt;Udfyldningsark!$T60,"g",""),
IF(Udfyldningsark!$T60&lt;Udfyldningsark!$Q60,     IF(AH$17&lt;Udfyldningsark!$Q60-10,"g",     IF(AH$17&lt;Udfyldningsark!$T60,"gu",        "")),
IF(AH$17&lt;Udfyldningsark!$Q60, IF(AH$17&lt;Udfyldningsark!$Q60-10,"g","gu"),
IF(AH$17&lt;Udfyldningsark!$T60,"r",""
))))))))</f>
        <v/>
      </c>
      <c r="AI43" s="226" t="str">
        <f>IF(Udfyldningsark!$T60="","",
IF(AI$17=Udfyldningsark!$Q60,"s",
IF(AI$17=Udfyldningsark!$T60,"b",
IF(AI$17&lt;Udfyldningsark!$P60,"",
IF(Udfyldningsark!$T60&lt;Udfyldningsark!$Q60-10,IF(AI$17&lt;Udfyldningsark!$T60,"g",""),
IF(Udfyldningsark!$T60&lt;Udfyldningsark!$Q60,     IF(AI$17&lt;Udfyldningsark!$Q60-10,"g",     IF(AI$17&lt;Udfyldningsark!$T60,"gu",        "")),
IF(AI$17&lt;Udfyldningsark!$Q60, IF(AI$17&lt;Udfyldningsark!$Q60-10,"g","gu"),
IF(AI$17&lt;Udfyldningsark!$T60,"r",""
))))))))</f>
        <v/>
      </c>
      <c r="AJ43" s="226" t="str">
        <f>IF(Udfyldningsark!$T60="","",
IF(AJ$17=Udfyldningsark!$Q60,"s",
IF(AJ$17=Udfyldningsark!$T60,"b",
IF(AJ$17&lt;Udfyldningsark!$P60,"",
IF(Udfyldningsark!$T60&lt;Udfyldningsark!$Q60-10,IF(AJ$17&lt;Udfyldningsark!$T60,"g",""),
IF(Udfyldningsark!$T60&lt;Udfyldningsark!$Q60,     IF(AJ$17&lt;Udfyldningsark!$Q60-10,"g",     IF(AJ$17&lt;Udfyldningsark!$T60,"gu",        "")),
IF(AJ$17&lt;Udfyldningsark!$Q60, IF(AJ$17&lt;Udfyldningsark!$Q60-10,"g","gu"),
IF(AJ$17&lt;Udfyldningsark!$T60,"r",""
))))))))</f>
        <v/>
      </c>
      <c r="AK43" s="226" t="str">
        <f>IF(Udfyldningsark!$T60="","",
IF(AK$17=Udfyldningsark!$Q60,"s",
IF(AK$17=Udfyldningsark!$T60,"b",
IF(AK$17&lt;Udfyldningsark!$P60,"",
IF(Udfyldningsark!$T60&lt;Udfyldningsark!$Q60-10,IF(AK$17&lt;Udfyldningsark!$T60,"g",""),
IF(Udfyldningsark!$T60&lt;Udfyldningsark!$Q60,     IF(AK$17&lt;Udfyldningsark!$Q60-10,"g",     IF(AK$17&lt;Udfyldningsark!$T60,"gu",        "")),
IF(AK$17&lt;Udfyldningsark!$Q60, IF(AK$17&lt;Udfyldningsark!$Q60-10,"g","gu"),
IF(AK$17&lt;Udfyldningsark!$T60,"r",""
))))))))</f>
        <v/>
      </c>
      <c r="AL43" s="226" t="str">
        <f>IF(Udfyldningsark!$T60="","",
IF(AL$17=Udfyldningsark!$Q60,"s",
IF(AL$17=Udfyldningsark!$T60,"b",
IF(AL$17&lt;Udfyldningsark!$P60,"",
IF(Udfyldningsark!$T60&lt;Udfyldningsark!$Q60-10,IF(AL$17&lt;Udfyldningsark!$T60,"g",""),
IF(Udfyldningsark!$T60&lt;Udfyldningsark!$Q60,     IF(AL$17&lt;Udfyldningsark!$Q60-10,"g",     IF(AL$17&lt;Udfyldningsark!$T60,"gu",        "")),
IF(AL$17&lt;Udfyldningsark!$Q60, IF(AL$17&lt;Udfyldningsark!$Q60-10,"g","gu"),
IF(AL$17&lt;Udfyldningsark!$T60,"r",""
))))))))</f>
        <v/>
      </c>
      <c r="AM43" s="226" t="str">
        <f>IF(Udfyldningsark!$T60="","",
IF(AM$17=Udfyldningsark!$Q60,"s",
IF(AM$17=Udfyldningsark!$T60,"b",
IF(AM$17&lt;Udfyldningsark!$P60,"",
IF(Udfyldningsark!$T60&lt;Udfyldningsark!$Q60-10,IF(AM$17&lt;Udfyldningsark!$T60,"g",""),
IF(Udfyldningsark!$T60&lt;Udfyldningsark!$Q60,     IF(AM$17&lt;Udfyldningsark!$Q60-10,"g",     IF(AM$17&lt;Udfyldningsark!$T60,"gu",        "")),
IF(AM$17&lt;Udfyldningsark!$Q60, IF(AM$17&lt;Udfyldningsark!$Q60-10,"g","gu"),
IF(AM$17&lt;Udfyldningsark!$T60,"r",""
))))))))</f>
        <v/>
      </c>
      <c r="AN43" s="226" t="str">
        <f>IF(Udfyldningsark!$T60="","",
IF(AN$17=Udfyldningsark!$Q60,"s",
IF(AN$17=Udfyldningsark!$T60,"b",
IF(AN$17&lt;Udfyldningsark!$P60,"",
IF(Udfyldningsark!$T60&lt;Udfyldningsark!$Q60-10,IF(AN$17&lt;Udfyldningsark!$T60,"g",""),
IF(Udfyldningsark!$T60&lt;Udfyldningsark!$Q60,     IF(AN$17&lt;Udfyldningsark!$Q60-10,"g",     IF(AN$17&lt;Udfyldningsark!$T60,"gu",        "")),
IF(AN$17&lt;Udfyldningsark!$Q60, IF(AN$17&lt;Udfyldningsark!$Q60-10,"g","gu"),
IF(AN$17&lt;Udfyldningsark!$T60,"r",""
))))))))</f>
        <v/>
      </c>
      <c r="AO43" s="226" t="str">
        <f>IF(Udfyldningsark!$T60="","",
IF(AO$17=Udfyldningsark!$Q60,"s",
IF(AO$17=Udfyldningsark!$T60,"b",
IF(AO$17&lt;Udfyldningsark!$P60,"",
IF(Udfyldningsark!$T60&lt;Udfyldningsark!$Q60-10,IF(AO$17&lt;Udfyldningsark!$T60,"g",""),
IF(Udfyldningsark!$T60&lt;Udfyldningsark!$Q60,     IF(AO$17&lt;Udfyldningsark!$Q60-10,"g",     IF(AO$17&lt;Udfyldningsark!$T60,"gu",        "")),
IF(AO$17&lt;Udfyldningsark!$Q60, IF(AO$17&lt;Udfyldningsark!$Q60-10,"g","gu"),
IF(AO$17&lt;Udfyldningsark!$T60,"r",""
))))))))</f>
        <v/>
      </c>
      <c r="AP43" s="226" t="str">
        <f>IF(Udfyldningsark!$T60="","",
IF(AP$17=Udfyldningsark!$Q60,"s",
IF(AP$17=Udfyldningsark!$T60,"b",
IF(AP$17&lt;Udfyldningsark!$P60,"",
IF(Udfyldningsark!$T60&lt;Udfyldningsark!$Q60-10,IF(AP$17&lt;Udfyldningsark!$T60,"g",""),
IF(Udfyldningsark!$T60&lt;Udfyldningsark!$Q60,     IF(AP$17&lt;Udfyldningsark!$Q60-10,"g",     IF(AP$17&lt;Udfyldningsark!$T60,"gu",        "")),
IF(AP$17&lt;Udfyldningsark!$Q60, IF(AP$17&lt;Udfyldningsark!$Q60-10,"g","gu"),
IF(AP$17&lt;Udfyldningsark!$T60,"r",""
))))))))</f>
        <v/>
      </c>
      <c r="AQ43" s="226" t="str">
        <f>IF(Udfyldningsark!$T60="","",
IF(AQ$17=Udfyldningsark!$Q60,"s",
IF(AQ$17=Udfyldningsark!$T60,"b",
IF(AQ$17&lt;Udfyldningsark!$P60,"",
IF(Udfyldningsark!$T60&lt;Udfyldningsark!$Q60-10,IF(AQ$17&lt;Udfyldningsark!$T60,"g",""),
IF(Udfyldningsark!$T60&lt;Udfyldningsark!$Q60,     IF(AQ$17&lt;Udfyldningsark!$Q60-10,"g",     IF(AQ$17&lt;Udfyldningsark!$T60,"gu",        "")),
IF(AQ$17&lt;Udfyldningsark!$Q60, IF(AQ$17&lt;Udfyldningsark!$Q60-10,"g","gu"),
IF(AQ$17&lt;Udfyldningsark!$T60,"r",""
))))))))</f>
        <v/>
      </c>
      <c r="AR43" s="226" t="str">
        <f>IF(Udfyldningsark!$T60="","",
IF(AR$17=Udfyldningsark!$Q60,"s",
IF(AR$17=Udfyldningsark!$T60,"b",
IF(AR$17&lt;Udfyldningsark!$P60,"",
IF(Udfyldningsark!$T60&lt;Udfyldningsark!$Q60-10,IF(AR$17&lt;Udfyldningsark!$T60,"g",""),
IF(Udfyldningsark!$T60&lt;Udfyldningsark!$Q60,     IF(AR$17&lt;Udfyldningsark!$Q60-10,"g",     IF(AR$17&lt;Udfyldningsark!$T60,"gu",        "")),
IF(AR$17&lt;Udfyldningsark!$Q60, IF(AR$17&lt;Udfyldningsark!$Q60-10,"g","gu"),
IF(AR$17&lt;Udfyldningsark!$T60,"r",""
))))))))</f>
        <v/>
      </c>
      <c r="AS43" s="226" t="str">
        <f>IF(Udfyldningsark!$T60="","",
IF(AS$17=Udfyldningsark!$Q60,"s",
IF(AS$17=Udfyldningsark!$T60,"b",
IF(AS$17&lt;Udfyldningsark!$P60,"",
IF(Udfyldningsark!$T60&lt;Udfyldningsark!$Q60-10,IF(AS$17&lt;Udfyldningsark!$T60,"g",""),
IF(Udfyldningsark!$T60&lt;Udfyldningsark!$Q60,     IF(AS$17&lt;Udfyldningsark!$Q60-10,"g",     IF(AS$17&lt;Udfyldningsark!$T60,"gu",        "")),
IF(AS$17&lt;Udfyldningsark!$Q60, IF(AS$17&lt;Udfyldningsark!$Q60-10,"g","gu"),
IF(AS$17&lt;Udfyldningsark!$T60,"r",""
))))))))</f>
        <v/>
      </c>
      <c r="AT43" s="226" t="str">
        <f>IF(Udfyldningsark!$T60="","",
IF(AT$17=Udfyldningsark!$Q60,"s",
IF(AT$17=Udfyldningsark!$T60,"b",
IF(AT$17&lt;Udfyldningsark!$P60,"",
IF(Udfyldningsark!$T60&lt;Udfyldningsark!$Q60-10,IF(AT$17&lt;Udfyldningsark!$T60,"g",""),
IF(Udfyldningsark!$T60&lt;Udfyldningsark!$Q60,     IF(AT$17&lt;Udfyldningsark!$Q60-10,"g",     IF(AT$17&lt;Udfyldningsark!$T60,"gu",        "")),
IF(AT$17&lt;Udfyldningsark!$Q60, IF(AT$17&lt;Udfyldningsark!$Q60-10,"g","gu"),
IF(AT$17&lt;Udfyldningsark!$T60,"r",""
))))))))</f>
        <v/>
      </c>
      <c r="AU43" s="226" t="str">
        <f>IF(Udfyldningsark!$T60="","",
IF(AU$17=Udfyldningsark!$Q60,"s",
IF(AU$17=Udfyldningsark!$T60,"b",
IF(AU$17&lt;Udfyldningsark!$P60,"",
IF(Udfyldningsark!$T60&lt;Udfyldningsark!$Q60-10,IF(AU$17&lt;Udfyldningsark!$T60,"g",""),
IF(Udfyldningsark!$T60&lt;Udfyldningsark!$Q60,     IF(AU$17&lt;Udfyldningsark!$Q60-10,"g",     IF(AU$17&lt;Udfyldningsark!$T60,"gu",        "")),
IF(AU$17&lt;Udfyldningsark!$Q60, IF(AU$17&lt;Udfyldningsark!$Q60-10,"g","gu"),
IF(AU$17&lt;Udfyldningsark!$T60,"r",""
))))))))</f>
        <v/>
      </c>
      <c r="AV43" s="226" t="str">
        <f>IF(Udfyldningsark!$T60="","",
IF(AV$17=Udfyldningsark!$Q60,"s",
IF(AV$17=Udfyldningsark!$T60,"b",
IF(AV$17&lt;Udfyldningsark!$P60,"",
IF(Udfyldningsark!$T60&lt;Udfyldningsark!$Q60-10,IF(AV$17&lt;Udfyldningsark!$T60,"g",""),
IF(Udfyldningsark!$T60&lt;Udfyldningsark!$Q60,     IF(AV$17&lt;Udfyldningsark!$Q60-10,"g",     IF(AV$17&lt;Udfyldningsark!$T60,"gu",        "")),
IF(AV$17&lt;Udfyldningsark!$Q60, IF(AV$17&lt;Udfyldningsark!$Q60-10,"g","gu"),
IF(AV$17&lt;Udfyldningsark!$T60,"r",""
))))))))</f>
        <v/>
      </c>
      <c r="AW43" s="226" t="str">
        <f>IF(Udfyldningsark!$T60="","",
IF(AW$17=Udfyldningsark!$Q60,"s",
IF(AW$17=Udfyldningsark!$T60,"b",
IF(AW$17&lt;Udfyldningsark!$P60,"",
IF(Udfyldningsark!$T60&lt;Udfyldningsark!$Q60-10,IF(AW$17&lt;Udfyldningsark!$T60,"g",""),
IF(Udfyldningsark!$T60&lt;Udfyldningsark!$Q60,     IF(AW$17&lt;Udfyldningsark!$Q60-10,"g",     IF(AW$17&lt;Udfyldningsark!$T60,"gu",        "")),
IF(AW$17&lt;Udfyldningsark!$Q60, IF(AW$17&lt;Udfyldningsark!$Q60-10,"g","gu"),
IF(AW$17&lt;Udfyldningsark!$T60,"r",""
))))))))</f>
        <v/>
      </c>
      <c r="AX43" s="226" t="str">
        <f>IF(Udfyldningsark!$T60="","",
IF(AX$17=Udfyldningsark!$Q60,"s",
IF(AX$17=Udfyldningsark!$T60,"b",
IF(AX$17&lt;Udfyldningsark!$P60,"",
IF(Udfyldningsark!$T60&lt;Udfyldningsark!$Q60-10,IF(AX$17&lt;Udfyldningsark!$T60,"g",""),
IF(Udfyldningsark!$T60&lt;Udfyldningsark!$Q60,     IF(AX$17&lt;Udfyldningsark!$Q60-10,"g",     IF(AX$17&lt;Udfyldningsark!$T60,"gu",        "")),
IF(AX$17&lt;Udfyldningsark!$Q60, IF(AX$17&lt;Udfyldningsark!$Q60-10,"g","gu"),
IF(AX$17&lt;Udfyldningsark!$T60,"r",""
))))))))</f>
        <v/>
      </c>
      <c r="AY43" s="226" t="str">
        <f>IF(Udfyldningsark!$T60="","",
IF(AY$17=Udfyldningsark!$Q60,"s",
IF(AY$17=Udfyldningsark!$T60,"b",
IF(AY$17&lt;Udfyldningsark!$P60,"",
IF(Udfyldningsark!$T60&lt;Udfyldningsark!$Q60-10,IF(AY$17&lt;Udfyldningsark!$T60,"g",""),
IF(Udfyldningsark!$T60&lt;Udfyldningsark!$Q60,     IF(AY$17&lt;Udfyldningsark!$Q60-10,"g",     IF(AY$17&lt;Udfyldningsark!$T60,"gu",        "")),
IF(AY$17&lt;Udfyldningsark!$Q60, IF(AY$17&lt;Udfyldningsark!$Q60-10,"g","gu"),
IF(AY$17&lt;Udfyldningsark!$T60,"r",""
))))))))</f>
        <v/>
      </c>
      <c r="AZ43" s="226" t="str">
        <f>IF(Udfyldningsark!$T60="","",
IF(AZ$17=Udfyldningsark!$Q60,"s",
IF(AZ$17=Udfyldningsark!$T60,"b",
IF(AZ$17&lt;Udfyldningsark!$P60,"",
IF(Udfyldningsark!$T60&lt;Udfyldningsark!$Q60-10,IF(AZ$17&lt;Udfyldningsark!$T60,"g",""),
IF(Udfyldningsark!$T60&lt;Udfyldningsark!$Q60,     IF(AZ$17&lt;Udfyldningsark!$Q60-10,"g",     IF(AZ$17&lt;Udfyldningsark!$T60,"gu",        "")),
IF(AZ$17&lt;Udfyldningsark!$Q60, IF(AZ$17&lt;Udfyldningsark!$Q60-10,"g","gu"),
IF(AZ$17&lt;Udfyldningsark!$T60,"r",""
))))))))</f>
        <v/>
      </c>
      <c r="BA43" s="226" t="str">
        <f>IF(Udfyldningsark!$T60="","",
IF(BA$17=Udfyldningsark!$Q60,"s",
IF(BA$17=Udfyldningsark!$T60,"b",
IF(BA$17&lt;Udfyldningsark!$P60,"",
IF(Udfyldningsark!$T60&lt;Udfyldningsark!$Q60-10,IF(BA$17&lt;Udfyldningsark!$T60,"g",""),
IF(Udfyldningsark!$T60&lt;Udfyldningsark!$Q60,     IF(BA$17&lt;Udfyldningsark!$Q60-10,"g",     IF(BA$17&lt;Udfyldningsark!$T60,"gu",        "")),
IF(BA$17&lt;Udfyldningsark!$Q60, IF(BA$17&lt;Udfyldningsark!$Q60-10,"g","gu"),
IF(BA$17&lt;Udfyldningsark!$T60,"r",""
))))))))</f>
        <v/>
      </c>
      <c r="BB43" s="226" t="str">
        <f>IF(Udfyldningsark!$T60="","",
IF(BB$17=Udfyldningsark!$Q60,"s",
IF(BB$17=Udfyldningsark!$T60,"b",
IF(BB$17&lt;Udfyldningsark!$P60,"",
IF(Udfyldningsark!$T60&lt;Udfyldningsark!$Q60-10,IF(BB$17&lt;Udfyldningsark!$T60,"g",""),
IF(Udfyldningsark!$T60&lt;Udfyldningsark!$Q60,     IF(BB$17&lt;Udfyldningsark!$Q60-10,"g",     IF(BB$17&lt;Udfyldningsark!$T60,"gu",        "")),
IF(BB$17&lt;Udfyldningsark!$Q60, IF(BB$17&lt;Udfyldningsark!$Q60-10,"g","gu"),
IF(BB$17&lt;Udfyldningsark!$T60,"r",""
))))))))</f>
        <v/>
      </c>
      <c r="BC43" s="226" t="str">
        <f>IF(Udfyldningsark!$T60="","",
IF(BC$17=Udfyldningsark!$Q60,"s",
IF(BC$17=Udfyldningsark!$T60,"b",
IF(BC$17&lt;Udfyldningsark!$P60,"",
IF(Udfyldningsark!$T60&lt;Udfyldningsark!$Q60-10,IF(BC$17&lt;Udfyldningsark!$T60,"g",""),
IF(Udfyldningsark!$T60&lt;Udfyldningsark!$Q60,     IF(BC$17&lt;Udfyldningsark!$Q60-10,"g",     IF(BC$17&lt;Udfyldningsark!$T60,"gu",        "")),
IF(BC$17&lt;Udfyldningsark!$Q60, IF(BC$17&lt;Udfyldningsark!$Q60-10,"g","gu"),
IF(BC$17&lt;Udfyldningsark!$T60,"r",""
))))))))</f>
        <v/>
      </c>
      <c r="BD43" s="226" t="str">
        <f>IF(Udfyldningsark!$T60="","",
IF(BD$17=Udfyldningsark!$Q60,"s",
IF(BD$17=Udfyldningsark!$T60,"b",
IF(BD$17&lt;Udfyldningsark!$P60,"",
IF(Udfyldningsark!$T60&lt;Udfyldningsark!$Q60-10,IF(BD$17&lt;Udfyldningsark!$T60,"g",""),
IF(Udfyldningsark!$T60&lt;Udfyldningsark!$Q60,     IF(BD$17&lt;Udfyldningsark!$Q60-10,"g",     IF(BD$17&lt;Udfyldningsark!$T60,"gu",        "")),
IF(BD$17&lt;Udfyldningsark!$Q60, IF(BD$17&lt;Udfyldningsark!$Q60-10,"g","gu"),
IF(BD$17&lt;Udfyldningsark!$T60,"r",""
))))))))</f>
        <v/>
      </c>
      <c r="BE43" s="226" t="str">
        <f>IF(Udfyldningsark!$T60="","",
IF(BE$17=Udfyldningsark!$Q60,"s",
IF(BE$17=Udfyldningsark!$T60,"b",
IF(BE$17&lt;Udfyldningsark!$P60,"",
IF(Udfyldningsark!$T60&lt;Udfyldningsark!$Q60-10,IF(BE$17&lt;Udfyldningsark!$T60,"g",""),
IF(Udfyldningsark!$T60&lt;Udfyldningsark!$Q60,     IF(BE$17&lt;Udfyldningsark!$Q60-10,"g",     IF(BE$17&lt;Udfyldningsark!$T60,"gu",        "")),
IF(BE$17&lt;Udfyldningsark!$Q60, IF(BE$17&lt;Udfyldningsark!$Q60-10,"g","gu"),
IF(BE$17&lt;Udfyldningsark!$T60,"r",""
))))))))</f>
        <v/>
      </c>
      <c r="BF43" s="226" t="str">
        <f>IF(Udfyldningsark!$T60="","",
IF(BF$17=Udfyldningsark!$Q60,"s",
IF(BF$17=Udfyldningsark!$T60,"b",
IF(BF$17&lt;Udfyldningsark!$P60,"",
IF(Udfyldningsark!$T60&lt;Udfyldningsark!$Q60-10,IF(BF$17&lt;Udfyldningsark!$T60,"g",""),
IF(Udfyldningsark!$T60&lt;Udfyldningsark!$Q60,     IF(BF$17&lt;Udfyldningsark!$Q60-10,"g",     IF(BF$17&lt;Udfyldningsark!$T60,"gu",        "")),
IF(BF$17&lt;Udfyldningsark!$Q60, IF(BF$17&lt;Udfyldningsark!$Q60-10,"g","gu"),
IF(BF$17&lt;Udfyldningsark!$T60,"r",""
))))))))</f>
        <v/>
      </c>
      <c r="BG43" s="226" t="str">
        <f>IF(Udfyldningsark!$T60="","",
IF(BG$17=Udfyldningsark!$Q60,"s",
IF(BG$17=Udfyldningsark!$T60,"b",
IF(BG$17&lt;Udfyldningsark!$P60,"",
IF(Udfyldningsark!$T60&lt;Udfyldningsark!$Q60-10,IF(BG$17&lt;Udfyldningsark!$T60,"g",""),
IF(Udfyldningsark!$T60&lt;Udfyldningsark!$Q60,     IF(BG$17&lt;Udfyldningsark!$Q60-10,"g",     IF(BG$17&lt;Udfyldningsark!$T60,"gu",        "")),
IF(BG$17&lt;Udfyldningsark!$Q60, IF(BG$17&lt;Udfyldningsark!$Q60-10,"g","gu"),
IF(BG$17&lt;Udfyldningsark!$T60,"r",""
))))))))</f>
        <v/>
      </c>
      <c r="BH43" s="226" t="str">
        <f>IF(Udfyldningsark!$T60="","",
IF(BH$17=Udfyldningsark!$Q60,"s",
IF(BH$17=Udfyldningsark!$T60,"b",
IF(BH$17&lt;Udfyldningsark!$P60,"",
IF(Udfyldningsark!$T60&lt;Udfyldningsark!$Q60-10,IF(BH$17&lt;Udfyldningsark!$T60,"g",""),
IF(Udfyldningsark!$T60&lt;Udfyldningsark!$Q60,     IF(BH$17&lt;Udfyldningsark!$Q60-10,"g",     IF(BH$17&lt;Udfyldningsark!$T60,"gu",        "")),
IF(BH$17&lt;Udfyldningsark!$Q60, IF(BH$17&lt;Udfyldningsark!$Q60-10,"g","gu"),
IF(BH$17&lt;Udfyldningsark!$T60,"r",""
))))))))</f>
        <v/>
      </c>
      <c r="BI43" s="226" t="str">
        <f>IF(Udfyldningsark!$T60="","",
IF(BI$17=Udfyldningsark!$Q60,"s",
IF(BI$17=Udfyldningsark!$T60,"b",
IF(BI$17&lt;Udfyldningsark!$P60,"",
IF(Udfyldningsark!$T60&lt;Udfyldningsark!$Q60-10,IF(BI$17&lt;Udfyldningsark!$T60,"g",""),
IF(Udfyldningsark!$T60&lt;Udfyldningsark!$Q60,     IF(BI$17&lt;Udfyldningsark!$Q60-10,"g",     IF(BI$17&lt;Udfyldningsark!$T60,"gu",        "")),
IF(BI$17&lt;Udfyldningsark!$Q60, IF(BI$17&lt;Udfyldningsark!$Q60-10,"g","gu"),
IF(BI$17&lt;Udfyldningsark!$T60,"r",""
))))))))</f>
        <v/>
      </c>
      <c r="BJ43" s="226" t="str">
        <f>IF(Udfyldningsark!$T60="","",
IF(BJ$17=Udfyldningsark!$Q60,"s",
IF(BJ$17=Udfyldningsark!$T60,"b",
IF(BJ$17&lt;Udfyldningsark!$P60,"",
IF(Udfyldningsark!$T60&lt;Udfyldningsark!$Q60-10,IF(BJ$17&lt;Udfyldningsark!$T60,"g",""),
IF(Udfyldningsark!$T60&lt;Udfyldningsark!$Q60,     IF(BJ$17&lt;Udfyldningsark!$Q60-10,"g",     IF(BJ$17&lt;Udfyldningsark!$T60,"gu",        "")),
IF(BJ$17&lt;Udfyldningsark!$Q60, IF(BJ$17&lt;Udfyldningsark!$Q60-10,"g","gu"),
IF(BJ$17&lt;Udfyldningsark!$T60,"r",""
))))))))</f>
        <v/>
      </c>
      <c r="BK43" s="226" t="str">
        <f>IF(Udfyldningsark!$T60="","",
IF(BK$17=Udfyldningsark!$Q60,"s",
IF(BK$17=Udfyldningsark!$T60,"b",
IF(BK$17&lt;Udfyldningsark!$P60,"",
IF(Udfyldningsark!$T60&lt;Udfyldningsark!$Q60-10,IF(BK$17&lt;Udfyldningsark!$T60,"g",""),
IF(Udfyldningsark!$T60&lt;Udfyldningsark!$Q60,     IF(BK$17&lt;Udfyldningsark!$Q60-10,"g",     IF(BK$17&lt;Udfyldningsark!$T60,"gu",        "")),
IF(BK$17&lt;Udfyldningsark!$Q60, IF(BK$17&lt;Udfyldningsark!$Q60-10,"g","gu"),
IF(BK$17&lt;Udfyldningsark!$T60,"r",""
))))))))</f>
        <v/>
      </c>
      <c r="BL43" s="226" t="str">
        <f>IF(Udfyldningsark!$T60="","",
IF(BL$17=Udfyldningsark!$Q60,"s",
IF(BL$17=Udfyldningsark!$T60,"b",
IF(BL$17&lt;Udfyldningsark!$P60,"",
IF(Udfyldningsark!$T60&lt;Udfyldningsark!$Q60-10,IF(BL$17&lt;Udfyldningsark!$T60,"g",""),
IF(Udfyldningsark!$T60&lt;Udfyldningsark!$Q60,     IF(BL$17&lt;Udfyldningsark!$Q60-10,"g",     IF(BL$17&lt;Udfyldningsark!$T60,"gu",        "")),
IF(BL$17&lt;Udfyldningsark!$Q60, IF(BL$17&lt;Udfyldningsark!$Q60-10,"g","gu"),
IF(BL$17&lt;Udfyldningsark!$T60,"r",""
))))))))</f>
        <v/>
      </c>
      <c r="BM43" s="226" t="str">
        <f>IF(Udfyldningsark!$T60="","",
IF(BM$17=Udfyldningsark!$Q60,"s",
IF(BM$17=Udfyldningsark!$T60,"b",
IF(BM$17&lt;Udfyldningsark!$P60,"",
IF(Udfyldningsark!$T60&lt;Udfyldningsark!$Q60-10,IF(BM$17&lt;Udfyldningsark!$T60,"g",""),
IF(Udfyldningsark!$T60&lt;Udfyldningsark!$Q60,     IF(BM$17&lt;Udfyldningsark!$Q60-10,"g",     IF(BM$17&lt;Udfyldningsark!$T60,"gu",        "")),
IF(BM$17&lt;Udfyldningsark!$Q60, IF(BM$17&lt;Udfyldningsark!$Q60-10,"g","gu"),
IF(BM$17&lt;Udfyldningsark!$T60,"r",""
))))))))</f>
        <v/>
      </c>
      <c r="BN43" s="226" t="str">
        <f>IF(Udfyldningsark!$T60="","",
IF(BN$17=Udfyldningsark!$Q60,"s",
IF(BN$17=Udfyldningsark!$T60,"b",
IF(BN$17&lt;Udfyldningsark!$P60,"",
IF(Udfyldningsark!$T60&lt;Udfyldningsark!$Q60-10,IF(BN$17&lt;Udfyldningsark!$T60,"g",""),
IF(Udfyldningsark!$T60&lt;Udfyldningsark!$Q60,     IF(BN$17&lt;Udfyldningsark!$Q60-10,"g",     IF(BN$17&lt;Udfyldningsark!$T60,"gu",        "")),
IF(BN$17&lt;Udfyldningsark!$Q60, IF(BN$17&lt;Udfyldningsark!$Q60-10,"g","gu"),
IF(BN$17&lt;Udfyldningsark!$T60,"r",""
))))))))</f>
        <v/>
      </c>
      <c r="BO43" s="226" t="str">
        <f>IF(Udfyldningsark!$T60="","",
IF(BO$17=Udfyldningsark!$Q60,"s",
IF(BO$17=Udfyldningsark!$T60,"b",
IF(BO$17&lt;Udfyldningsark!$P60,"",
IF(Udfyldningsark!$T60&lt;Udfyldningsark!$Q60-10,IF(BO$17&lt;Udfyldningsark!$T60,"g",""),
IF(Udfyldningsark!$T60&lt;Udfyldningsark!$Q60,     IF(BO$17&lt;Udfyldningsark!$Q60-10,"g",     IF(BO$17&lt;Udfyldningsark!$T60,"gu",        "")),
IF(BO$17&lt;Udfyldningsark!$Q60, IF(BO$17&lt;Udfyldningsark!$Q60-10,"g","gu"),
IF(BO$17&lt;Udfyldningsark!$T60,"r",""
))))))))</f>
        <v/>
      </c>
      <c r="BP43" s="226" t="str">
        <f>IF(Udfyldningsark!$T60="","",
IF(BP$17=Udfyldningsark!$Q60,"s",
IF(BP$17=Udfyldningsark!$T60,"b",
IF(BP$17&lt;Udfyldningsark!$P60,"",
IF(Udfyldningsark!$T60&lt;Udfyldningsark!$Q60-10,IF(BP$17&lt;Udfyldningsark!$T60,"g",""),
IF(Udfyldningsark!$T60&lt;Udfyldningsark!$Q60,     IF(BP$17&lt;Udfyldningsark!$Q60-10,"g",     IF(BP$17&lt;Udfyldningsark!$T60,"gu",        "")),
IF(BP$17&lt;Udfyldningsark!$Q60, IF(BP$17&lt;Udfyldningsark!$Q60-10,"g","gu"),
IF(BP$17&lt;Udfyldningsark!$T60,"r",""
))))))))</f>
        <v/>
      </c>
      <c r="BQ43" s="226" t="str">
        <f>IF(Udfyldningsark!$T60="","",
IF(BQ$17=Udfyldningsark!$Q60,"s",
IF(BQ$17=Udfyldningsark!$T60,"b",
IF(BQ$17&lt;Udfyldningsark!$P60,"",
IF(Udfyldningsark!$T60&lt;Udfyldningsark!$Q60-10,IF(BQ$17&lt;Udfyldningsark!$T60,"g",""),
IF(Udfyldningsark!$T60&lt;Udfyldningsark!$Q60,     IF(BQ$17&lt;Udfyldningsark!$Q60-10,"g",     IF(BQ$17&lt;Udfyldningsark!$T60,"gu",        "")),
IF(BQ$17&lt;Udfyldningsark!$Q60, IF(BQ$17&lt;Udfyldningsark!$Q60-10,"g","gu"),
IF(BQ$17&lt;Udfyldningsark!$T60,"r",""
))))))))</f>
        <v/>
      </c>
      <c r="BR43" s="226" t="str">
        <f>IF(Udfyldningsark!$T60="","",
IF(BR$17=Udfyldningsark!$Q60,"s",
IF(BR$17=Udfyldningsark!$T60,"b",
IF(BR$17&lt;Udfyldningsark!$P60,"",
IF(Udfyldningsark!$T60&lt;Udfyldningsark!$Q60-10,IF(BR$17&lt;Udfyldningsark!$T60,"g",""),
IF(Udfyldningsark!$T60&lt;Udfyldningsark!$Q60,     IF(BR$17&lt;Udfyldningsark!$Q60-10,"g",     IF(BR$17&lt;Udfyldningsark!$T60,"gu",        "")),
IF(BR$17&lt;Udfyldningsark!$Q60, IF(BR$17&lt;Udfyldningsark!$Q60-10,"g","gu"),
IF(BR$17&lt;Udfyldningsark!$T60,"r",""
))))))))</f>
        <v/>
      </c>
      <c r="BS43" s="226" t="str">
        <f>IF(Udfyldningsark!$T60="","",
IF(BS$17=Udfyldningsark!$Q60,"s",
IF(BS$17=Udfyldningsark!$T60,"b",
IF(BS$17&lt;Udfyldningsark!$P60,"",
IF(Udfyldningsark!$T60&lt;Udfyldningsark!$Q60-10,IF(BS$17&lt;Udfyldningsark!$T60,"g",""),
IF(Udfyldningsark!$T60&lt;Udfyldningsark!$Q60,     IF(BS$17&lt;Udfyldningsark!$Q60-10,"g",     IF(BS$17&lt;Udfyldningsark!$T60,"gu",        "")),
IF(BS$17&lt;Udfyldningsark!$Q60, IF(BS$17&lt;Udfyldningsark!$Q60-10,"g","gu"),
IF(BS$17&lt;Udfyldningsark!$T60,"r",""
))))))))</f>
        <v/>
      </c>
      <c r="BT43" s="226" t="str">
        <f>IF(Udfyldningsark!$T60="","",
IF(BT$17=Udfyldningsark!$Q60,"s",
IF(BT$17=Udfyldningsark!$T60,"b",
IF(BT$17&lt;Udfyldningsark!$P60,"",
IF(Udfyldningsark!$T60&lt;Udfyldningsark!$Q60-10,IF(BT$17&lt;Udfyldningsark!$T60,"g",""),
IF(Udfyldningsark!$T60&lt;Udfyldningsark!$Q60,     IF(BT$17&lt;Udfyldningsark!$Q60-10,"g",     IF(BT$17&lt;Udfyldningsark!$T60,"gu",        "")),
IF(BT$17&lt;Udfyldningsark!$Q60, IF(BT$17&lt;Udfyldningsark!$Q60-10,"g","gu"),
IF(BT$17&lt;Udfyldningsark!$T60,"r",""
))))))))</f>
        <v/>
      </c>
      <c r="BU43" s="226" t="str">
        <f>IF(Udfyldningsark!$T60="","",
IF(BU$17=Udfyldningsark!$Q60,"s",
IF(BU$17=Udfyldningsark!$T60,"b",
IF(BU$17&lt;Udfyldningsark!$P60,"",
IF(Udfyldningsark!$T60&lt;Udfyldningsark!$Q60-10,IF(BU$17&lt;Udfyldningsark!$T60,"g",""),
IF(Udfyldningsark!$T60&lt;Udfyldningsark!$Q60,     IF(BU$17&lt;Udfyldningsark!$Q60-10,"g",     IF(BU$17&lt;Udfyldningsark!$T60,"gu",        "")),
IF(BU$17&lt;Udfyldningsark!$Q60, IF(BU$17&lt;Udfyldningsark!$Q60-10,"g","gu"),
IF(BU$17&lt;Udfyldningsark!$T60,"r",""
))))))))</f>
        <v/>
      </c>
      <c r="BV43" s="226" t="str">
        <f>IF(Udfyldningsark!$T60="","",
IF(BV$17=Udfyldningsark!$Q60,"s",
IF(BV$17=Udfyldningsark!$T60,"b",
IF(BV$17&lt;Udfyldningsark!$P60,"",
IF(Udfyldningsark!$T60&lt;Udfyldningsark!$Q60-10,IF(BV$17&lt;Udfyldningsark!$T60,"g",""),
IF(Udfyldningsark!$T60&lt;Udfyldningsark!$Q60,     IF(BV$17&lt;Udfyldningsark!$Q60-10,"g",     IF(BV$17&lt;Udfyldningsark!$T60,"gu",        "")),
IF(BV$17&lt;Udfyldningsark!$Q60, IF(BV$17&lt;Udfyldningsark!$Q60-10,"g","gu"),
IF(BV$17&lt;Udfyldningsark!$T60,"r",""
))))))))</f>
        <v/>
      </c>
      <c r="BW43" s="226" t="str">
        <f>IF(Udfyldningsark!$T60="","",
IF(BW$17=Udfyldningsark!$Q60,"s",
IF(BW$17=Udfyldningsark!$T60,"b",
IF(BW$17&lt;Udfyldningsark!$P60,"",
IF(Udfyldningsark!$T60&lt;Udfyldningsark!$Q60-10,IF(BW$17&lt;Udfyldningsark!$T60,"g",""),
IF(Udfyldningsark!$T60&lt;Udfyldningsark!$Q60,     IF(BW$17&lt;Udfyldningsark!$Q60-10,"g",     IF(BW$17&lt;Udfyldningsark!$T60,"gu",        "")),
IF(BW$17&lt;Udfyldningsark!$Q60, IF(BW$17&lt;Udfyldningsark!$Q60-10,"g","gu"),
IF(BW$17&lt;Udfyldningsark!$T60,"r",""
))))))))</f>
        <v/>
      </c>
      <c r="BX43" s="226" t="str">
        <f>IF(Udfyldningsark!$T60="","",
IF(BX$17=Udfyldningsark!$Q60,"s",
IF(BX$17=Udfyldningsark!$T60,"b",
IF(BX$17&lt;Udfyldningsark!$P60,"",
IF(Udfyldningsark!$T60&lt;Udfyldningsark!$Q60-10,IF(BX$17&lt;Udfyldningsark!$T60,"g",""),
IF(Udfyldningsark!$T60&lt;Udfyldningsark!$Q60,     IF(BX$17&lt;Udfyldningsark!$Q60-10,"g",     IF(BX$17&lt;Udfyldningsark!$T60,"gu",        "")),
IF(BX$17&lt;Udfyldningsark!$Q60, IF(BX$17&lt;Udfyldningsark!$Q60-10,"g","gu"),
IF(BX$17&lt;Udfyldningsark!$T60,"r",""
))))))))</f>
        <v/>
      </c>
      <c r="BY43" s="226" t="str">
        <f>IF(Udfyldningsark!$T60="","",
IF(BY$17=Udfyldningsark!$Q60,"s",
IF(BY$17=Udfyldningsark!$T60,"b",
IF(BY$17&lt;Udfyldningsark!$P60,"",
IF(Udfyldningsark!$T60&lt;Udfyldningsark!$Q60-10,IF(BY$17&lt;Udfyldningsark!$T60,"g",""),
IF(Udfyldningsark!$T60&lt;Udfyldningsark!$Q60,     IF(BY$17&lt;Udfyldningsark!$Q60-10,"g",     IF(BY$17&lt;Udfyldningsark!$T60,"gu",        "")),
IF(BY$17&lt;Udfyldningsark!$Q60, IF(BY$17&lt;Udfyldningsark!$Q60-10,"g","gu"),
IF(BY$17&lt;Udfyldningsark!$T60,"r",""
))))))))</f>
        <v/>
      </c>
      <c r="BZ43" s="226" t="str">
        <f>IF(Udfyldningsark!$T60="","",
IF(BZ$17=Udfyldningsark!$Q60,"s",
IF(BZ$17=Udfyldningsark!$T60,"b",
IF(BZ$17&lt;Udfyldningsark!$P60,"",
IF(Udfyldningsark!$T60&lt;Udfyldningsark!$Q60-10,IF(BZ$17&lt;Udfyldningsark!$T60,"g",""),
IF(Udfyldningsark!$T60&lt;Udfyldningsark!$Q60,     IF(BZ$17&lt;Udfyldningsark!$Q60-10,"g",     IF(BZ$17&lt;Udfyldningsark!$T60,"gu",        "")),
IF(BZ$17&lt;Udfyldningsark!$Q60, IF(BZ$17&lt;Udfyldningsark!$Q60-10,"g","gu"),
IF(BZ$17&lt;Udfyldningsark!$T60,"r",""
))))))))</f>
        <v/>
      </c>
      <c r="CA43" s="226" t="str">
        <f>IF(Udfyldningsark!$T60="","",
IF(CA$17=Udfyldningsark!$Q60,"s",
IF(CA$17=Udfyldningsark!$T60,"b",
IF(CA$17&lt;Udfyldningsark!$P60,"",
IF(Udfyldningsark!$T60&lt;Udfyldningsark!$Q60-10,IF(CA$17&lt;Udfyldningsark!$T60,"g",""),
IF(Udfyldningsark!$T60&lt;Udfyldningsark!$Q60,     IF(CA$17&lt;Udfyldningsark!$Q60-10,"g",     IF(CA$17&lt;Udfyldningsark!$T60,"gu",        "")),
IF(CA$17&lt;Udfyldningsark!$Q60, IF(CA$17&lt;Udfyldningsark!$Q60-10,"g","gu"),
IF(CA$17&lt;Udfyldningsark!$T60,"r",""
))))))))</f>
        <v/>
      </c>
      <c r="CB43" s="226" t="str">
        <f>IF(Udfyldningsark!$T60="","",
IF(CB$17=Udfyldningsark!$Q60,"s",
IF(CB$17=Udfyldningsark!$T60,"b",
IF(CB$17&lt;Udfyldningsark!$P60,"",
IF(Udfyldningsark!$T60&lt;Udfyldningsark!$Q60-10,IF(CB$17&lt;Udfyldningsark!$T60,"g",""),
IF(Udfyldningsark!$T60&lt;Udfyldningsark!$Q60,     IF(CB$17&lt;Udfyldningsark!$Q60-10,"g",     IF(CB$17&lt;Udfyldningsark!$T60,"gu",        "")),
IF(CB$17&lt;Udfyldningsark!$Q60, IF(CB$17&lt;Udfyldningsark!$Q60-10,"g","gu"),
IF(CB$17&lt;Udfyldningsark!$T60,"r",""
))))))))</f>
        <v/>
      </c>
      <c r="CC43" s="226" t="str">
        <f>IF(Udfyldningsark!$T60="","",
IF(CC$17=Udfyldningsark!$Q60,"s",
IF(CC$17=Udfyldningsark!$T60,"b",
IF(CC$17&lt;Udfyldningsark!$P60,"",
IF(Udfyldningsark!$T60&lt;Udfyldningsark!$Q60-10,IF(CC$17&lt;Udfyldningsark!$T60,"g",""),
IF(Udfyldningsark!$T60&lt;Udfyldningsark!$Q60,     IF(CC$17&lt;Udfyldningsark!$Q60-10,"g",     IF(CC$17&lt;Udfyldningsark!$T60,"gu",        "")),
IF(CC$17&lt;Udfyldningsark!$Q60, IF(CC$17&lt;Udfyldningsark!$Q60-10,"g","gu"),
IF(CC$17&lt;Udfyldningsark!$T60,"r",""
))))))))</f>
        <v/>
      </c>
      <c r="CD43" s="226" t="str">
        <f>IF(Udfyldningsark!$T60="","",
IF(CD$17=Udfyldningsark!$Q60,"s",
IF(CD$17=Udfyldningsark!$T60,"b",
IF(CD$17&lt;Udfyldningsark!$P60,"",
IF(Udfyldningsark!$T60&lt;Udfyldningsark!$Q60-10,IF(CD$17&lt;Udfyldningsark!$T60,"g",""),
IF(Udfyldningsark!$T60&lt;Udfyldningsark!$Q60,     IF(CD$17&lt;Udfyldningsark!$Q60-10,"g",     IF(CD$17&lt;Udfyldningsark!$T60,"gu",        "")),
IF(CD$17&lt;Udfyldningsark!$Q60, IF(CD$17&lt;Udfyldningsark!$Q60-10,"g","gu"),
IF(CD$17&lt;Udfyldningsark!$T60,"r",""
))))))))</f>
        <v/>
      </c>
      <c r="CE43" s="226" t="str">
        <f>IF(Udfyldningsark!$T60="","",
IF(CE$17=Udfyldningsark!$Q60,"s",
IF(CE$17=Udfyldningsark!$T60,"b",
IF(CE$17&lt;Udfyldningsark!$P60,"",
IF(Udfyldningsark!$T60&lt;Udfyldningsark!$Q60-10,IF(CE$17&lt;Udfyldningsark!$T60,"g",""),
IF(Udfyldningsark!$T60&lt;Udfyldningsark!$Q60,     IF(CE$17&lt;Udfyldningsark!$Q60-10,"g",     IF(CE$17&lt;Udfyldningsark!$T60,"gu",        "")),
IF(CE$17&lt;Udfyldningsark!$Q60, IF(CE$17&lt;Udfyldningsark!$Q60-10,"g","gu"),
IF(CE$17&lt;Udfyldningsark!$T60,"r",""
))))))))</f>
        <v/>
      </c>
      <c r="CF43" s="226" t="str">
        <f>IF(Udfyldningsark!$T60="","",
IF(CF$17=Udfyldningsark!$Q60,"s",
IF(CF$17=Udfyldningsark!$T60,"b",
IF(CF$17&lt;Udfyldningsark!$P60,"",
IF(Udfyldningsark!$T60&lt;Udfyldningsark!$Q60-10,IF(CF$17&lt;Udfyldningsark!$T60,"g",""),
IF(Udfyldningsark!$T60&lt;Udfyldningsark!$Q60,     IF(CF$17&lt;Udfyldningsark!$Q60-10,"g",     IF(CF$17&lt;Udfyldningsark!$T60,"gu",        "")),
IF(CF$17&lt;Udfyldningsark!$Q60, IF(CF$17&lt;Udfyldningsark!$Q60-10,"g","gu"),
IF(CF$17&lt;Udfyldningsark!$T60,"r",""
))))))))</f>
        <v/>
      </c>
      <c r="CG43" s="226" t="str">
        <f>IF(Udfyldningsark!$T60="","",
IF(CG$17=Udfyldningsark!$Q60,"s",
IF(CG$17=Udfyldningsark!$T60,"b",
IF(CG$17&lt;Udfyldningsark!$P60,"",
IF(Udfyldningsark!$T60&lt;Udfyldningsark!$Q60-10,IF(CG$17&lt;Udfyldningsark!$T60,"g",""),
IF(Udfyldningsark!$T60&lt;Udfyldningsark!$Q60,     IF(CG$17&lt;Udfyldningsark!$Q60-10,"g",     IF(CG$17&lt;Udfyldningsark!$T60,"gu",        "")),
IF(CG$17&lt;Udfyldningsark!$Q60, IF(CG$17&lt;Udfyldningsark!$Q60-10,"g","gu"),
IF(CG$17&lt;Udfyldningsark!$T60,"r",""
))))))))</f>
        <v/>
      </c>
      <c r="CH43" s="226" t="str">
        <f>IF(Udfyldningsark!$T60="","",
IF(CH$17=Udfyldningsark!$Q60,"s",
IF(CH$17=Udfyldningsark!$T60,"b",
IF(CH$17&lt;Udfyldningsark!$P60,"",
IF(Udfyldningsark!$T60&lt;Udfyldningsark!$Q60-10,IF(CH$17&lt;Udfyldningsark!$T60,"g",""),
IF(Udfyldningsark!$T60&lt;Udfyldningsark!$Q60,     IF(CH$17&lt;Udfyldningsark!$Q60-10,"g",     IF(CH$17&lt;Udfyldningsark!$T60,"gu",        "")),
IF(CH$17&lt;Udfyldningsark!$Q60, IF(CH$17&lt;Udfyldningsark!$Q60-10,"g","gu"),
IF(CH$17&lt;Udfyldningsark!$T60,"r",""
))))))))</f>
        <v/>
      </c>
      <c r="CI43" s="226" t="str">
        <f>IF(Udfyldningsark!$T60="","",
IF(CI$17=Udfyldningsark!$Q60,"s",
IF(CI$17=Udfyldningsark!$T60,"b",
IF(CI$17&lt;Udfyldningsark!$P60,"",
IF(Udfyldningsark!$T60&lt;Udfyldningsark!$Q60-10,IF(CI$17&lt;Udfyldningsark!$T60,"g",""),
IF(Udfyldningsark!$T60&lt;Udfyldningsark!$Q60,     IF(CI$17&lt;Udfyldningsark!$Q60-10,"g",     IF(CI$17&lt;Udfyldningsark!$T60,"gu",        "")),
IF(CI$17&lt;Udfyldningsark!$Q60, IF(CI$17&lt;Udfyldningsark!$Q60-10,"g","gu"),
IF(CI$17&lt;Udfyldningsark!$T60,"r",""
))))))))</f>
        <v/>
      </c>
      <c r="CJ43" s="226" t="str">
        <f>IF(Udfyldningsark!$T60="","",
IF(CJ$17=Udfyldningsark!$Q60,"s",
IF(CJ$17=Udfyldningsark!$T60,"b",
IF(CJ$17&lt;Udfyldningsark!$P60,"",
IF(Udfyldningsark!$T60&lt;Udfyldningsark!$Q60-10,IF(CJ$17&lt;Udfyldningsark!$T60,"g",""),
IF(Udfyldningsark!$T60&lt;Udfyldningsark!$Q60,     IF(CJ$17&lt;Udfyldningsark!$Q60-10,"g",     IF(CJ$17&lt;Udfyldningsark!$T60,"gu",        "")),
IF(CJ$17&lt;Udfyldningsark!$Q60, IF(CJ$17&lt;Udfyldningsark!$Q60-10,"g","gu"),
IF(CJ$17&lt;Udfyldningsark!$T60,"r",""
))))))))</f>
        <v/>
      </c>
      <c r="CK43" s="226" t="str">
        <f>IF(Udfyldningsark!$T60="","",
IF(CK$17=Udfyldningsark!$Q60,"s",
IF(CK$17=Udfyldningsark!$T60,"b",
IF(CK$17&lt;Udfyldningsark!$P60,"",
IF(Udfyldningsark!$T60&lt;Udfyldningsark!$Q60-10,IF(CK$17&lt;Udfyldningsark!$T60,"g",""),
IF(Udfyldningsark!$T60&lt;Udfyldningsark!$Q60,     IF(CK$17&lt;Udfyldningsark!$Q60-10,"g",     IF(CK$17&lt;Udfyldningsark!$T60,"gu",        "")),
IF(CK$17&lt;Udfyldningsark!$Q60, IF(CK$17&lt;Udfyldningsark!$Q60-10,"g","gu"),
IF(CK$17&lt;Udfyldningsark!$T60,"r",""
))))))))</f>
        <v/>
      </c>
      <c r="CL43" s="226" t="str">
        <f>IF(Udfyldningsark!$T60="","",
IF(CL$17=Udfyldningsark!$Q60,"s",
IF(CL$17=Udfyldningsark!$T60,"b",
IF(CL$17&lt;Udfyldningsark!$P60,"",
IF(Udfyldningsark!$T60&lt;Udfyldningsark!$Q60-10,IF(CL$17&lt;Udfyldningsark!$T60,"g",""),
IF(Udfyldningsark!$T60&lt;Udfyldningsark!$Q60,     IF(CL$17&lt;Udfyldningsark!$Q60-10,"g",     IF(CL$17&lt;Udfyldningsark!$T60,"gu",        "")),
IF(CL$17&lt;Udfyldningsark!$Q60, IF(CL$17&lt;Udfyldningsark!$Q60-10,"g","gu"),
IF(CL$17&lt;Udfyldningsark!$T60,"r",""
))))))))</f>
        <v/>
      </c>
      <c r="CM43" s="226" t="str">
        <f>IF(Udfyldningsark!$T60="","",
IF(CM$17=Udfyldningsark!$Q60,"s",
IF(CM$17=Udfyldningsark!$T60,"b",
IF(CM$17&lt;Udfyldningsark!$P60,"",
IF(Udfyldningsark!$T60&lt;Udfyldningsark!$Q60-10,IF(CM$17&lt;Udfyldningsark!$T60,"g",""),
IF(Udfyldningsark!$T60&lt;Udfyldningsark!$Q60,     IF(CM$17&lt;Udfyldningsark!$Q60-10,"g",     IF(CM$17&lt;Udfyldningsark!$T60,"gu",        "")),
IF(CM$17&lt;Udfyldningsark!$Q60, IF(CM$17&lt;Udfyldningsark!$Q60-10,"g","gu"),
IF(CM$17&lt;Udfyldningsark!$T60,"r",""
))))))))</f>
        <v/>
      </c>
      <c r="CN43" s="226" t="str">
        <f>IF(Udfyldningsark!$T60="","",
IF(CN$17=Udfyldningsark!$Q60,"s",
IF(CN$17=Udfyldningsark!$T60,"b",
IF(CN$17&lt;Udfyldningsark!$P60,"",
IF(Udfyldningsark!$T60&lt;Udfyldningsark!$Q60-10,IF(CN$17&lt;Udfyldningsark!$T60,"g",""),
IF(Udfyldningsark!$T60&lt;Udfyldningsark!$Q60,     IF(CN$17&lt;Udfyldningsark!$Q60-10,"g",     IF(CN$17&lt;Udfyldningsark!$T60,"gu",        "")),
IF(CN$17&lt;Udfyldningsark!$Q60, IF(CN$17&lt;Udfyldningsark!$Q60-10,"g","gu"),
IF(CN$17&lt;Udfyldningsark!$T60,"r",""
))))))))</f>
        <v/>
      </c>
      <c r="CO43" s="226" t="str">
        <f>IF(Udfyldningsark!$T60="","",
IF(CO$17=Udfyldningsark!$Q60,"s",
IF(CO$17=Udfyldningsark!$T60,"b",
IF(CO$17&lt;Udfyldningsark!$P60,"",
IF(Udfyldningsark!$T60&lt;Udfyldningsark!$Q60-10,IF(CO$17&lt;Udfyldningsark!$T60,"g",""),
IF(Udfyldningsark!$T60&lt;Udfyldningsark!$Q60,     IF(CO$17&lt;Udfyldningsark!$Q60-10,"g",     IF(CO$17&lt;Udfyldningsark!$T60,"gu",        "")),
IF(CO$17&lt;Udfyldningsark!$Q60, IF(CO$17&lt;Udfyldningsark!$Q60-10,"g","gu"),
IF(CO$17&lt;Udfyldningsark!$T60,"r",""
))))))))</f>
        <v/>
      </c>
      <c r="CP43" s="226" t="str">
        <f>IF(Udfyldningsark!$T60="","",
IF(CP$17=Udfyldningsark!$Q60,"s",
IF(CP$17=Udfyldningsark!$T60,"b",
IF(CP$17&lt;Udfyldningsark!$P60,"",
IF(Udfyldningsark!$T60&lt;Udfyldningsark!$Q60-10,IF(CP$17&lt;Udfyldningsark!$T60,"g",""),
IF(Udfyldningsark!$T60&lt;Udfyldningsark!$Q60,     IF(CP$17&lt;Udfyldningsark!$Q60-10,"g",     IF(CP$17&lt;Udfyldningsark!$T60,"gu",        "")),
IF(CP$17&lt;Udfyldningsark!$Q60, IF(CP$17&lt;Udfyldningsark!$Q60-10,"g","gu"),
IF(CP$17&lt;Udfyldningsark!$T60,"r",""
))))))))</f>
        <v/>
      </c>
      <c r="CQ43" s="226" t="str">
        <f>IF(Udfyldningsark!$T60="","",
IF(CQ$17=Udfyldningsark!$Q60,"s",
IF(CQ$17=Udfyldningsark!$T60,"b",
IF(CQ$17&lt;Udfyldningsark!$P60,"",
IF(Udfyldningsark!$T60&lt;Udfyldningsark!$Q60-10,IF(CQ$17&lt;Udfyldningsark!$T60,"g",""),
IF(Udfyldningsark!$T60&lt;Udfyldningsark!$Q60,     IF(CQ$17&lt;Udfyldningsark!$Q60-10,"g",     IF(CQ$17&lt;Udfyldningsark!$T60,"gu",        "")),
IF(CQ$17&lt;Udfyldningsark!$Q60, IF(CQ$17&lt;Udfyldningsark!$Q60-10,"g","gu"),
IF(CQ$17&lt;Udfyldningsark!$T60,"r",""
))))))))</f>
        <v/>
      </c>
      <c r="CR43" s="226" t="str">
        <f>IF(Udfyldningsark!$T60="","",
IF(CR$17=Udfyldningsark!$Q60,"s",
IF(CR$17=Udfyldningsark!$T60,"b",
IF(CR$17&lt;Udfyldningsark!$P60,"",
IF(Udfyldningsark!$T60&lt;Udfyldningsark!$Q60-10,IF(CR$17&lt;Udfyldningsark!$T60,"g",""),
IF(Udfyldningsark!$T60&lt;Udfyldningsark!$Q60,     IF(CR$17&lt;Udfyldningsark!$Q60-10,"g",     IF(CR$17&lt;Udfyldningsark!$T60,"gu",        "")),
IF(CR$17&lt;Udfyldningsark!$Q60, IF(CR$17&lt;Udfyldningsark!$Q60-10,"g","gu"),
IF(CR$17&lt;Udfyldningsark!$T60,"r",""
))))))))</f>
        <v/>
      </c>
      <c r="CS43" s="226" t="str">
        <f>IF(Udfyldningsark!$T60="","",
IF(CS$17=Udfyldningsark!$Q60,"s",
IF(CS$17=Udfyldningsark!$T60,"b",
IF(CS$17&lt;Udfyldningsark!$P60,"",
IF(Udfyldningsark!$T60&lt;Udfyldningsark!$Q60-10,IF(CS$17&lt;Udfyldningsark!$T60,"g",""),
IF(Udfyldningsark!$T60&lt;Udfyldningsark!$Q60,     IF(CS$17&lt;Udfyldningsark!$Q60-10,"g",     IF(CS$17&lt;Udfyldningsark!$T60,"gu",        "")),
IF(CS$17&lt;Udfyldningsark!$Q60, IF(CS$17&lt;Udfyldningsark!$Q60-10,"g","gu"),
IF(CS$17&lt;Udfyldningsark!$T60,"r",""
))))))))</f>
        <v/>
      </c>
      <c r="CT43" s="226" t="str">
        <f>IF(Udfyldningsark!$T60="","",
IF(CT$17=Udfyldningsark!$Q60,"s",
IF(CT$17=Udfyldningsark!$T60,"b",
IF(CT$17&lt;Udfyldningsark!$P60,"",
IF(Udfyldningsark!$T60&lt;Udfyldningsark!$Q60-10,IF(CT$17&lt;Udfyldningsark!$T60,"g",""),
IF(Udfyldningsark!$T60&lt;Udfyldningsark!$Q60,     IF(CT$17&lt;Udfyldningsark!$Q60-10,"g",     IF(CT$17&lt;Udfyldningsark!$T60,"gu",        "")),
IF(CT$17&lt;Udfyldningsark!$Q60, IF(CT$17&lt;Udfyldningsark!$Q60-10,"g","gu"),
IF(CT$17&lt;Udfyldningsark!$T60,"r",""
))))))))</f>
        <v/>
      </c>
      <c r="CU43" s="226" t="str">
        <f>IF(Udfyldningsark!$T60="","",
IF(CU$17=Udfyldningsark!$Q60,"s",
IF(CU$17=Udfyldningsark!$T60,"b",
IF(CU$17&lt;Udfyldningsark!$P60,"",
IF(Udfyldningsark!$T60&lt;Udfyldningsark!$Q60-10,IF(CU$17&lt;Udfyldningsark!$T60,"g",""),
IF(Udfyldningsark!$T60&lt;Udfyldningsark!$Q60,     IF(CU$17&lt;Udfyldningsark!$Q60-10,"g",     IF(CU$17&lt;Udfyldningsark!$T60,"gu",        "")),
IF(CU$17&lt;Udfyldningsark!$Q60, IF(CU$17&lt;Udfyldningsark!$Q60-10,"g","gu"),
IF(CU$17&lt;Udfyldningsark!$T60,"r",""
))))))))</f>
        <v/>
      </c>
      <c r="CV43" s="226" t="str">
        <f>IF(Udfyldningsark!$T60="","",
IF(CV$17=Udfyldningsark!$Q60,"s",
IF(CV$17=Udfyldningsark!$T60,"b",
IF(CV$17&lt;Udfyldningsark!$P60,"",
IF(Udfyldningsark!$T60&lt;Udfyldningsark!$Q60-10,IF(CV$17&lt;Udfyldningsark!$T60,"g",""),
IF(Udfyldningsark!$T60&lt;Udfyldningsark!$Q60,     IF(CV$17&lt;Udfyldningsark!$Q60-10,"g",     IF(CV$17&lt;Udfyldningsark!$T60,"gu",        "")),
IF(CV$17&lt;Udfyldningsark!$Q60, IF(CV$17&lt;Udfyldningsark!$Q60-10,"g","gu"),
IF(CV$17&lt;Udfyldningsark!$T60,"r",""
))))))))</f>
        <v/>
      </c>
      <c r="CW43" s="226" t="str">
        <f>IF(Udfyldningsark!$T60="","",
IF(CW$17=Udfyldningsark!$Q60,"s",
IF(CW$17=Udfyldningsark!$T60,"b",
IF(CW$17&lt;Udfyldningsark!$P60,"",
IF(Udfyldningsark!$T60&lt;Udfyldningsark!$Q60-10,IF(CW$17&lt;Udfyldningsark!$T60,"g",""),
IF(Udfyldningsark!$T60&lt;Udfyldningsark!$Q60,     IF(CW$17&lt;Udfyldningsark!$Q60-10,"g",     IF(CW$17&lt;Udfyldningsark!$T60,"gu",        "")),
IF(CW$17&lt;Udfyldningsark!$Q60, IF(CW$17&lt;Udfyldningsark!$Q60-10,"g","gu"),
IF(CW$17&lt;Udfyldningsark!$T60,"r",""
))))))))</f>
        <v/>
      </c>
      <c r="CX43" s="226" t="str">
        <f>IF(Udfyldningsark!$T60="","",
IF(CX$17=Udfyldningsark!$Q60,"s",
IF(CX$17=Udfyldningsark!$T60,"b",
IF(CX$17&lt;Udfyldningsark!$P60,"",
IF(Udfyldningsark!$T60&lt;Udfyldningsark!$Q60-10,IF(CX$17&lt;Udfyldningsark!$T60,"g",""),
IF(Udfyldningsark!$T60&lt;Udfyldningsark!$Q60,     IF(CX$17&lt;Udfyldningsark!$Q60-10,"g",     IF(CX$17&lt;Udfyldningsark!$T60,"gu",        "")),
IF(CX$17&lt;Udfyldningsark!$Q60, IF(CX$17&lt;Udfyldningsark!$Q60-10,"g","gu"),
IF(CX$17&lt;Udfyldningsark!$T60,"r",""
))))))))</f>
        <v/>
      </c>
      <c r="CY43" s="226" t="str">
        <f>IF(Udfyldningsark!$T60="","",
IF(CY$17=Udfyldningsark!$Q60,"s",
IF(CY$17=Udfyldningsark!$T60,"b",
IF(CY$17&lt;Udfyldningsark!$P60,"",
IF(Udfyldningsark!$T60&lt;Udfyldningsark!$Q60-10,IF(CY$17&lt;Udfyldningsark!$T60,"g",""),
IF(Udfyldningsark!$T60&lt;Udfyldningsark!$Q60,     IF(CY$17&lt;Udfyldningsark!$Q60-10,"g",     IF(CY$17&lt;Udfyldningsark!$T60,"gu",        "")),
IF(CY$17&lt;Udfyldningsark!$Q60, IF(CY$17&lt;Udfyldningsark!$Q60-10,"g","gu"),
IF(CY$17&lt;Udfyldningsark!$T60,"r",""
))))))))</f>
        <v/>
      </c>
      <c r="CZ43" s="226" t="str">
        <f>IF(Udfyldningsark!$T60="","",
IF(CZ$17=Udfyldningsark!$Q60,"s",
IF(CZ$17=Udfyldningsark!$T60,"b",
IF(CZ$17&lt;Udfyldningsark!$P60,"",
IF(Udfyldningsark!$T60&lt;Udfyldningsark!$Q60-10,IF(CZ$17&lt;Udfyldningsark!$T60,"g",""),
IF(Udfyldningsark!$T60&lt;Udfyldningsark!$Q60,     IF(CZ$17&lt;Udfyldningsark!$Q60-10,"g",     IF(CZ$17&lt;Udfyldningsark!$T60,"gu",        "")),
IF(CZ$17&lt;Udfyldningsark!$Q60, IF(CZ$17&lt;Udfyldningsark!$Q60-10,"g","gu"),
IF(CZ$17&lt;Udfyldningsark!$T60,"r",""
))))))))</f>
        <v/>
      </c>
      <c r="DA43" s="226" t="str">
        <f>IF(Udfyldningsark!$T60="","",
IF(DA$17=Udfyldningsark!$Q60,"s",
IF(DA$17=Udfyldningsark!$T60,"b",
IF(DA$17&lt;Udfyldningsark!$P60,"",
IF(Udfyldningsark!$T60&lt;Udfyldningsark!$Q60-10,IF(DA$17&lt;Udfyldningsark!$T60,"g",""),
IF(Udfyldningsark!$T60&lt;Udfyldningsark!$Q60,     IF(DA$17&lt;Udfyldningsark!$Q60-10,"g",     IF(DA$17&lt;Udfyldningsark!$T60,"gu",        "")),
IF(DA$17&lt;Udfyldningsark!$Q60, IF(DA$17&lt;Udfyldningsark!$Q60-10,"g","gu"),
IF(DA$17&lt;Udfyldningsark!$T60,"r",""
))))))))</f>
        <v/>
      </c>
      <c r="DB43" s="226" t="str">
        <f>IF(Udfyldningsark!$T60="","",
IF(DB$17=Udfyldningsark!$Q60,"s",
IF(DB$17=Udfyldningsark!$T60,"b",
IF(DB$17&lt;Udfyldningsark!$P60,"",
IF(Udfyldningsark!$T60&lt;Udfyldningsark!$Q60-10,IF(DB$17&lt;Udfyldningsark!$T60,"g",""),
IF(Udfyldningsark!$T60&lt;Udfyldningsark!$Q60,     IF(DB$17&lt;Udfyldningsark!$Q60-10,"g",     IF(DB$17&lt;Udfyldningsark!$T60,"gu",        "")),
IF(DB$17&lt;Udfyldningsark!$Q60, IF(DB$17&lt;Udfyldningsark!$Q60-10,"g","gu"),
IF(DB$17&lt;Udfyldningsark!$T60,"r",""
))))))))</f>
        <v/>
      </c>
      <c r="DC43" s="226" t="str">
        <f>IF(Udfyldningsark!$T60="","",
IF(DC$17=Udfyldningsark!$Q60,"s",
IF(DC$17=Udfyldningsark!$T60,"b",
IF(DC$17&lt;Udfyldningsark!$P60,"",
IF(Udfyldningsark!$T60&lt;Udfyldningsark!$Q60-10,IF(DC$17&lt;Udfyldningsark!$T60,"g",""),
IF(Udfyldningsark!$T60&lt;Udfyldningsark!$Q60,     IF(DC$17&lt;Udfyldningsark!$Q60-10,"g",     IF(DC$17&lt;Udfyldningsark!$T60,"gu",        "")),
IF(DC$17&lt;Udfyldningsark!$Q60, IF(DC$17&lt;Udfyldningsark!$Q60-10,"g","gu"),
IF(DC$17&lt;Udfyldningsark!$T60,"r",""
))))))))</f>
        <v/>
      </c>
      <c r="DD43" s="226" t="str">
        <f>IF(Udfyldningsark!$T60="","",
IF(DD$17=Udfyldningsark!$Q60,"s",
IF(DD$17=Udfyldningsark!$T60,"b",
IF(DD$17&lt;Udfyldningsark!$P60,"",
IF(Udfyldningsark!$T60&lt;Udfyldningsark!$Q60-10,IF(DD$17&lt;Udfyldningsark!$T60,"g",""),
IF(Udfyldningsark!$T60&lt;Udfyldningsark!$Q60,     IF(DD$17&lt;Udfyldningsark!$Q60-10,"g",     IF(DD$17&lt;Udfyldningsark!$T60,"gu",        "")),
IF(DD$17&lt;Udfyldningsark!$Q60, IF(DD$17&lt;Udfyldningsark!$Q60-10,"g","gu"),
IF(DD$17&lt;Udfyldningsark!$T60,"r",""
))))))))</f>
        <v/>
      </c>
      <c r="DE43" s="226" t="str">
        <f>IF(Udfyldningsark!$T60="","",
IF(DE$17=Udfyldningsark!$Q60,"s",
IF(DE$17=Udfyldningsark!$T60,"b",
IF(DE$17&lt;Udfyldningsark!$P60,"",
IF(Udfyldningsark!$T60&lt;Udfyldningsark!$Q60-10,IF(DE$17&lt;Udfyldningsark!$T60,"g",""),
IF(Udfyldningsark!$T60&lt;Udfyldningsark!$Q60,     IF(DE$17&lt;Udfyldningsark!$Q60-10,"g",     IF(DE$17&lt;Udfyldningsark!$T60,"gu",        "")),
IF(DE$17&lt;Udfyldningsark!$Q60, IF(DE$17&lt;Udfyldningsark!$Q60-10,"g","gu"),
IF(DE$17&lt;Udfyldningsark!$T60,"r",""
))))))))</f>
        <v/>
      </c>
      <c r="DF43" s="226" t="str">
        <f>IF(Udfyldningsark!$T60="","",
IF(DF$17=Udfyldningsark!$Q60,"s",
IF(DF$17=Udfyldningsark!$T60,"b",
IF(DF$17&lt;Udfyldningsark!$P60,"",
IF(Udfyldningsark!$T60&lt;Udfyldningsark!$Q60-10,IF(DF$17&lt;Udfyldningsark!$T60,"g",""),
IF(Udfyldningsark!$T60&lt;Udfyldningsark!$Q60,     IF(DF$17&lt;Udfyldningsark!$Q60-10,"g",     IF(DF$17&lt;Udfyldningsark!$T60,"gu",        "")),
IF(DF$17&lt;Udfyldningsark!$Q60, IF(DF$17&lt;Udfyldningsark!$Q60-10,"g","gu"),
IF(DF$17&lt;Udfyldningsark!$T60,"r",""
))))))))</f>
        <v/>
      </c>
      <c r="DG43" s="226" t="str">
        <f>IF(Udfyldningsark!$T60="","",
IF(DG$17=Udfyldningsark!$Q60,"s",
IF(DG$17=Udfyldningsark!$T60,"b",
IF(DG$17&lt;Udfyldningsark!$P60,"",
IF(Udfyldningsark!$T60&lt;Udfyldningsark!$Q60-10,IF(DG$17&lt;Udfyldningsark!$T60,"g",""),
IF(Udfyldningsark!$T60&lt;Udfyldningsark!$Q60,     IF(DG$17&lt;Udfyldningsark!$Q60-10,"g",     IF(DG$17&lt;Udfyldningsark!$T60,"gu",        "")),
IF(DG$17&lt;Udfyldningsark!$Q60, IF(DG$17&lt;Udfyldningsark!$Q60-10,"g","gu"),
IF(DG$17&lt;Udfyldningsark!$T60,"r",""
))))))))</f>
        <v/>
      </c>
      <c r="DH43" s="226" t="str">
        <f>IF(Udfyldningsark!$T60="","",
IF(DH$17=Udfyldningsark!$Q60,"s",
IF(DH$17=Udfyldningsark!$T60,"b",
IF(DH$17&lt;Udfyldningsark!$P60,"",
IF(Udfyldningsark!$T60&lt;Udfyldningsark!$Q60-10,IF(DH$17&lt;Udfyldningsark!$T60,"g",""),
IF(Udfyldningsark!$T60&lt;Udfyldningsark!$Q60,     IF(DH$17&lt;Udfyldningsark!$Q60-10,"g",     IF(DH$17&lt;Udfyldningsark!$T60,"gu",        "")),
IF(DH$17&lt;Udfyldningsark!$Q60, IF(DH$17&lt;Udfyldningsark!$Q60-10,"g","gu"),
IF(DH$17&lt;Udfyldningsark!$T60,"r",""
))))))))</f>
        <v/>
      </c>
      <c r="DI43" s="226" t="str">
        <f>IF(Udfyldningsark!$T60="","",
IF(DI$17=Udfyldningsark!$Q60,"s",
IF(DI$17=Udfyldningsark!$T60,"b",
IF(DI$17&lt;Udfyldningsark!$P60,"",
IF(Udfyldningsark!$T60&lt;Udfyldningsark!$Q60-10,IF(DI$17&lt;Udfyldningsark!$T60,"g",""),
IF(Udfyldningsark!$T60&lt;Udfyldningsark!$Q60,     IF(DI$17&lt;Udfyldningsark!$Q60-10,"g",     IF(DI$17&lt;Udfyldningsark!$T60,"gu",        "")),
IF(DI$17&lt;Udfyldningsark!$Q60, IF(DI$17&lt;Udfyldningsark!$Q60-10,"g","gu"),
IF(DI$17&lt;Udfyldningsark!$T60,"r",""
))))))))</f>
        <v/>
      </c>
      <c r="DJ43" s="226" t="str">
        <f>IF(Udfyldningsark!$T60="","",
IF(DJ$17=Udfyldningsark!$Q60,"s",
IF(DJ$17=Udfyldningsark!$T60,"b",
IF(DJ$17&lt;Udfyldningsark!$P60,"",
IF(Udfyldningsark!$T60&lt;Udfyldningsark!$Q60-10,IF(DJ$17&lt;Udfyldningsark!$T60,"g",""),
IF(Udfyldningsark!$T60&lt;Udfyldningsark!$Q60,     IF(DJ$17&lt;Udfyldningsark!$Q60-10,"g",     IF(DJ$17&lt;Udfyldningsark!$T60,"gu",        "")),
IF(DJ$17&lt;Udfyldningsark!$Q60, IF(DJ$17&lt;Udfyldningsark!$Q60-10,"g","gu"),
IF(DJ$17&lt;Udfyldningsark!$T60,"r",""
))))))))</f>
        <v/>
      </c>
      <c r="DK43" s="226" t="str">
        <f>IF(Udfyldningsark!$T60="","",
IF(DK$17=Udfyldningsark!$Q60,"s",
IF(DK$17=Udfyldningsark!$T60,"b",
IF(DK$17&lt;Udfyldningsark!$P60,"",
IF(Udfyldningsark!$T60&lt;Udfyldningsark!$Q60-10,IF(DK$17&lt;Udfyldningsark!$T60,"g",""),
IF(Udfyldningsark!$T60&lt;Udfyldningsark!$Q60,     IF(DK$17&lt;Udfyldningsark!$Q60-10,"g",     IF(DK$17&lt;Udfyldningsark!$T60,"gu",        "")),
IF(DK$17&lt;Udfyldningsark!$Q60, IF(DK$17&lt;Udfyldningsark!$Q60-10,"g","gu"),
IF(DK$17&lt;Udfyldningsark!$T60,"r",""
))))))))</f>
        <v/>
      </c>
      <c r="DL43" s="13"/>
      <c r="DM43" s="13"/>
    </row>
    <row r="44" spans="1:117" s="2" customFormat="1" ht="8.4499999999999993" customHeight="1" x14ac:dyDescent="0.2">
      <c r="A44" s="29"/>
      <c r="B44" s="56" t="str">
        <f>IF(Udfyldningsark!C61=1,Udfyldningsark!E61,"")</f>
        <v/>
      </c>
      <c r="C44" s="405" t="str">
        <f>IF(Udfyldningsark!I61="","",IF(Udfyldningsark!I61&gt;=1,Udfyldningsark!I61))</f>
        <v/>
      </c>
      <c r="D44" s="406"/>
      <c r="E44" s="407"/>
      <c r="F44" s="48"/>
      <c r="G44" s="276" t="str">
        <f>IF(Udfyldningsark!L61="","",IF(Udfyldningsark!L61&gt;=1,Udfyldningsark!L61))</f>
        <v/>
      </c>
      <c r="H44" s="48"/>
      <c r="I44" s="87" t="str">
        <f>IF(Udfyldningsark!P61="","",IF(Udfyldningsark!P61&gt;=1,Udfyldningsark!P61))</f>
        <v/>
      </c>
      <c r="J44" s="49"/>
      <c r="K44" s="88" t="str">
        <f>IF(Udfyldningsark!G61="","",IF(Udfyldningsark!G61=Data!$T$7,Data!$U$7,IF(Udfyldningsark!G61=Data!$T$8,Data!$U$8,IF(Udfyldningsark!G61=Data!$T$9,Data!$U$9,IF(Udfyldningsark!G61=Data!$T$10,Data!$U$10,IF(Udfyldningsark!G61=Data!$T$11,Data!$U$11,IF(Udfyldningsark!G61=Data!$T$12,Data!$U$12,IF(Udfyldningsark!G61=Data!$T$13,Data!$U$13,IF(Udfyldningsark!G61=Data!$T$14,Data!$U$14,IF(Udfyldningsark!G61=Data!$T$15,Data!$U$15,IF(Udfyldningsark!G61=Data!$T$16,Data!$U$16,IF(Udfyldningsark!G61=Data!$T$17,Data!$U$17,IF(Udfyldningsark!G61=Data!$T$18,Data!$U$18,IF(Udfyldningsark!G61=Data!$T$19,Data!$U$19,IF(Udfyldningsark!G61=Data!$T$20,Data!$U$20,IF(Udfyldningsark!G61=Data!$T$21,Data!$U$21,IF(Udfyldningsark!G61=Data!$T$22,Data!$U$22,IF(Udfyldningsark!G61=Data!$T$23,Data!$U$23,IF(Udfyldningsark!G61=Data!$T$24,Data!$U$24,IF(Udfyldningsark!G61=Data!$T$25,Data!$U$25,IF(Udfyldningsark!G61=Data!$T$26,Data!$U$26,IF(Udfyldningsark!G61=Data!$T$27,Data!$U$27))))))))))))))))))))))</f>
        <v/>
      </c>
      <c r="L44" s="49"/>
      <c r="M44" s="89" t="str">
        <f>IF(Udfyldningsark!G61="","",IF(Udfyldningsark!G61=Data!$T$7,Data!$V$7,IF(Udfyldningsark!G61=Data!$T$8,Data!$V$8,IF(Udfyldningsark!G61=Data!$T$9,Data!$V$9,IF(Udfyldningsark!G61=Data!$T$10,Data!$V$10,IF(Udfyldningsark!G61=Data!$T$11,Data!$V$11,IF(Udfyldningsark!G61=Data!$T$12,Data!$V$12,IF(Udfyldningsark!G61=Data!$T$13,Data!$V$13,IF(Udfyldningsark!G61=Data!$T$14,Data!$V$14,IF(Udfyldningsark!G61=Data!$T$15,Data!$V$15,IF(Udfyldningsark!G61=Data!$T$16,Data!$V$16,IF(Udfyldningsark!G61=Data!$T$17,Data!$V$17,IF(Udfyldningsark!G61=Data!$T$18,Data!$V$18,IF(Udfyldningsark!G61=Data!$T$19,Data!$V$19,IF(Udfyldningsark!G61=Data!$T$20,Data!$V$20,IF(Udfyldningsark!G61=Data!$T$21,Data!$V$21,IF(Udfyldningsark!G61=Data!$T$22,Data!$V$22,IF(Udfyldningsark!G61=Data!$T$23,Data!$V$23,IF(Udfyldningsark!G61=Data!$T$24,Data!$V$24,IF(Udfyldningsark!G61=Data!$T$25,Data!$V$25,IF(Udfyldningsark!G61=Data!$T$26,Data!$V$26,IF(Udfyldningsark!G61=Data!$T$27,Data!$V$27,))))))))))))))))))))))</f>
        <v/>
      </c>
      <c r="N44" s="20"/>
      <c r="O44" s="226" t="str">
        <f>IF(Udfyldningsark!$T61="","",
IF(O$17=Udfyldningsark!$Q61,"s",
IF(O$17=Udfyldningsark!$T61,"b",
IF(O$17&lt;Udfyldningsark!$P61,"",
IF(Udfyldningsark!$T61&lt;Udfyldningsark!$Q61-10,IF(O$17&lt;Udfyldningsark!$T61,"g",""),
IF(Udfyldningsark!$T61&lt;Udfyldningsark!$Q61,     IF(O$17&lt;Udfyldningsark!$Q61-10,"g",     IF(O$17&lt;Udfyldningsark!$T61,"gu",        "")),
IF(O$17&lt;Udfyldningsark!$Q61, IF(O$17&lt;Udfyldningsark!$Q61-10,"g","gu"),
IF(O$17&lt;Udfyldningsark!$T61,"r",""
))))))))</f>
        <v/>
      </c>
      <c r="P44" s="226" t="str">
        <f>IF(Udfyldningsark!$T61="","",
IF(P$17=Udfyldningsark!$Q61,"s",
IF(P$17=Udfyldningsark!$T61,"b",
IF(P$17&lt;Udfyldningsark!$P61,"",
IF(Udfyldningsark!$T61&lt;Udfyldningsark!$Q61-10,IF(P$17&lt;Udfyldningsark!$T61,"g",""),
IF(Udfyldningsark!$T61&lt;Udfyldningsark!$Q61,     IF(P$17&lt;Udfyldningsark!$Q61-10,"g",     IF(P$17&lt;Udfyldningsark!$T61,"gu",        "")),
IF(P$17&lt;Udfyldningsark!$Q61, IF(P$17&lt;Udfyldningsark!$Q61-10,"g","gu"),
IF(P$17&lt;Udfyldningsark!$T61,"r",""
))))))))</f>
        <v/>
      </c>
      <c r="Q44" s="226" t="str">
        <f>IF(Udfyldningsark!$T61="","",
IF(Q$17=Udfyldningsark!$Q61,"s",
IF(Q$17=Udfyldningsark!$T61,"b",
IF(Q$17&lt;Udfyldningsark!$P61,"",
IF(Udfyldningsark!$T61&lt;Udfyldningsark!$Q61-10,IF(Q$17&lt;Udfyldningsark!$T61,"g",""),
IF(Udfyldningsark!$T61&lt;Udfyldningsark!$Q61,     IF(Q$17&lt;Udfyldningsark!$Q61-10,"g",     IF(Q$17&lt;Udfyldningsark!$T61,"gu",        "")),
IF(Q$17&lt;Udfyldningsark!$Q61, IF(Q$17&lt;Udfyldningsark!$Q61-10,"g","gu"),
IF(Q$17&lt;Udfyldningsark!$T61,"r",""
))))))))</f>
        <v/>
      </c>
      <c r="R44" s="226" t="str">
        <f>IF(Udfyldningsark!$T61="","",
IF(R$17=Udfyldningsark!$Q61,"s",
IF(R$17=Udfyldningsark!$T61,"b",
IF(R$17&lt;Udfyldningsark!$P61,"",
IF(Udfyldningsark!$T61&lt;Udfyldningsark!$Q61-10,IF(R$17&lt;Udfyldningsark!$T61,"g",""),
IF(Udfyldningsark!$T61&lt;Udfyldningsark!$Q61,     IF(R$17&lt;Udfyldningsark!$Q61-10,"g",     IF(R$17&lt;Udfyldningsark!$T61,"gu",        "")),
IF(R$17&lt;Udfyldningsark!$Q61, IF(R$17&lt;Udfyldningsark!$Q61-10,"g","gu"),
IF(R$17&lt;Udfyldningsark!$T61,"r",""
))))))))</f>
        <v/>
      </c>
      <c r="S44" s="226" t="str">
        <f>IF(Udfyldningsark!$T61="","",
IF(S$17=Udfyldningsark!$Q61,"s",
IF(S$17=Udfyldningsark!$T61,"b",
IF(S$17&lt;Udfyldningsark!$P61,"",
IF(Udfyldningsark!$T61&lt;Udfyldningsark!$Q61-10,IF(S$17&lt;Udfyldningsark!$T61,"g",""),
IF(Udfyldningsark!$T61&lt;Udfyldningsark!$Q61,     IF(S$17&lt;Udfyldningsark!$Q61-10,"g",     IF(S$17&lt;Udfyldningsark!$T61,"gu",        "")),
IF(S$17&lt;Udfyldningsark!$Q61, IF(S$17&lt;Udfyldningsark!$Q61-10,"g","gu"),
IF(S$17&lt;Udfyldningsark!$T61,"r",""
))))))))</f>
        <v/>
      </c>
      <c r="T44" s="226" t="str">
        <f>IF(Udfyldningsark!$T61="","",
IF(T$17=Udfyldningsark!$Q61,"s",
IF(T$17=Udfyldningsark!$T61,"b",
IF(T$17&lt;Udfyldningsark!$P61,"",
IF(Udfyldningsark!$T61&lt;Udfyldningsark!$Q61-10,IF(T$17&lt;Udfyldningsark!$T61,"g",""),
IF(Udfyldningsark!$T61&lt;Udfyldningsark!$Q61,     IF(T$17&lt;Udfyldningsark!$Q61-10,"g",     IF(T$17&lt;Udfyldningsark!$T61,"gu",        "")),
IF(T$17&lt;Udfyldningsark!$Q61, IF(T$17&lt;Udfyldningsark!$Q61-10,"g","gu"),
IF(T$17&lt;Udfyldningsark!$T61,"r",""
))))))))</f>
        <v/>
      </c>
      <c r="U44" s="226" t="str">
        <f>IF(Udfyldningsark!$T61="","",
IF(U$17=Udfyldningsark!$Q61,"s",
IF(U$17=Udfyldningsark!$T61,"b",
IF(U$17&lt;Udfyldningsark!$P61,"",
IF(Udfyldningsark!$T61&lt;Udfyldningsark!$Q61-10,IF(U$17&lt;Udfyldningsark!$T61,"g",""),
IF(Udfyldningsark!$T61&lt;Udfyldningsark!$Q61,     IF(U$17&lt;Udfyldningsark!$Q61-10,"g",     IF(U$17&lt;Udfyldningsark!$T61,"gu",        "")),
IF(U$17&lt;Udfyldningsark!$Q61, IF(U$17&lt;Udfyldningsark!$Q61-10,"g","gu"),
IF(U$17&lt;Udfyldningsark!$T61,"r",""
))))))))</f>
        <v/>
      </c>
      <c r="V44" s="226" t="str">
        <f>IF(Udfyldningsark!$T61="","",
IF(V$17=Udfyldningsark!$Q61,"s",
IF(V$17=Udfyldningsark!$T61,"b",
IF(V$17&lt;Udfyldningsark!$P61,"",
IF(Udfyldningsark!$T61&lt;Udfyldningsark!$Q61-10,IF(V$17&lt;Udfyldningsark!$T61,"g",""),
IF(Udfyldningsark!$T61&lt;Udfyldningsark!$Q61,     IF(V$17&lt;Udfyldningsark!$Q61-10,"g",     IF(V$17&lt;Udfyldningsark!$T61,"gu",        "")),
IF(V$17&lt;Udfyldningsark!$Q61, IF(V$17&lt;Udfyldningsark!$Q61-10,"g","gu"),
IF(V$17&lt;Udfyldningsark!$T61,"r",""
))))))))</f>
        <v/>
      </c>
      <c r="W44" s="226" t="str">
        <f>IF(Udfyldningsark!$T61="","",
IF(W$17=Udfyldningsark!$Q61,"s",
IF(W$17=Udfyldningsark!$T61,"b",
IF(W$17&lt;Udfyldningsark!$P61,"",
IF(Udfyldningsark!$T61&lt;Udfyldningsark!$Q61-10,IF(W$17&lt;Udfyldningsark!$T61,"g",""),
IF(Udfyldningsark!$T61&lt;Udfyldningsark!$Q61,     IF(W$17&lt;Udfyldningsark!$Q61-10,"g",     IF(W$17&lt;Udfyldningsark!$T61,"gu",        "")),
IF(W$17&lt;Udfyldningsark!$Q61, IF(W$17&lt;Udfyldningsark!$Q61-10,"g","gu"),
IF(W$17&lt;Udfyldningsark!$T61,"r",""
))))))))</f>
        <v/>
      </c>
      <c r="X44" s="226" t="str">
        <f>IF(Udfyldningsark!$T61="","",
IF(X$17=Udfyldningsark!$Q61,"s",
IF(X$17=Udfyldningsark!$T61,"b",
IF(X$17&lt;Udfyldningsark!$P61,"",
IF(Udfyldningsark!$T61&lt;Udfyldningsark!$Q61-10,IF(X$17&lt;Udfyldningsark!$T61,"g",""),
IF(Udfyldningsark!$T61&lt;Udfyldningsark!$Q61,     IF(X$17&lt;Udfyldningsark!$Q61-10,"g",     IF(X$17&lt;Udfyldningsark!$T61,"gu",        "")),
IF(X$17&lt;Udfyldningsark!$Q61, IF(X$17&lt;Udfyldningsark!$Q61-10,"g","gu"),
IF(X$17&lt;Udfyldningsark!$T61,"r",""
))))))))</f>
        <v/>
      </c>
      <c r="Y44" s="226" t="str">
        <f>IF(Udfyldningsark!$T61="","",
IF(Y$17=Udfyldningsark!$Q61,"s",
IF(Y$17=Udfyldningsark!$T61,"b",
IF(Y$17&lt;Udfyldningsark!$P61,"",
IF(Udfyldningsark!$T61&lt;Udfyldningsark!$Q61-10,IF(Y$17&lt;Udfyldningsark!$T61,"g",""),
IF(Udfyldningsark!$T61&lt;Udfyldningsark!$Q61,     IF(Y$17&lt;Udfyldningsark!$Q61-10,"g",     IF(Y$17&lt;Udfyldningsark!$T61,"gu",        "")),
IF(Y$17&lt;Udfyldningsark!$Q61, IF(Y$17&lt;Udfyldningsark!$Q61-10,"g","gu"),
IF(Y$17&lt;Udfyldningsark!$T61,"r",""
))))))))</f>
        <v/>
      </c>
      <c r="Z44" s="226" t="str">
        <f>IF(Udfyldningsark!$T61="","",
IF(Z$17=Udfyldningsark!$Q61,"s",
IF(Z$17=Udfyldningsark!$T61,"b",
IF(Z$17&lt;Udfyldningsark!$P61,"",
IF(Udfyldningsark!$T61&lt;Udfyldningsark!$Q61-10,IF(Z$17&lt;Udfyldningsark!$T61,"g",""),
IF(Udfyldningsark!$T61&lt;Udfyldningsark!$Q61,     IF(Z$17&lt;Udfyldningsark!$Q61-10,"g",     IF(Z$17&lt;Udfyldningsark!$T61,"gu",        "")),
IF(Z$17&lt;Udfyldningsark!$Q61, IF(Z$17&lt;Udfyldningsark!$Q61-10,"g","gu"),
IF(Z$17&lt;Udfyldningsark!$T61,"r",""
))))))))</f>
        <v/>
      </c>
      <c r="AA44" s="226" t="str">
        <f>IF(Udfyldningsark!$T61="","",
IF(AA$17=Udfyldningsark!$Q61,"s",
IF(AA$17=Udfyldningsark!$T61,"b",
IF(AA$17&lt;Udfyldningsark!$P61,"",
IF(Udfyldningsark!$T61&lt;Udfyldningsark!$Q61-10,IF(AA$17&lt;Udfyldningsark!$T61,"g",""),
IF(Udfyldningsark!$T61&lt;Udfyldningsark!$Q61,     IF(AA$17&lt;Udfyldningsark!$Q61-10,"g",     IF(AA$17&lt;Udfyldningsark!$T61,"gu",        "")),
IF(AA$17&lt;Udfyldningsark!$Q61, IF(AA$17&lt;Udfyldningsark!$Q61-10,"g","gu"),
IF(AA$17&lt;Udfyldningsark!$T61,"r",""
))))))))</f>
        <v/>
      </c>
      <c r="AB44" s="226" t="str">
        <f>IF(Udfyldningsark!$T61="","",
IF(AB$17=Udfyldningsark!$Q61,"s",
IF(AB$17=Udfyldningsark!$T61,"b",
IF(AB$17&lt;Udfyldningsark!$P61,"",
IF(Udfyldningsark!$T61&lt;Udfyldningsark!$Q61-10,IF(AB$17&lt;Udfyldningsark!$T61,"g",""),
IF(Udfyldningsark!$T61&lt;Udfyldningsark!$Q61,     IF(AB$17&lt;Udfyldningsark!$Q61-10,"g",     IF(AB$17&lt;Udfyldningsark!$T61,"gu",        "")),
IF(AB$17&lt;Udfyldningsark!$Q61, IF(AB$17&lt;Udfyldningsark!$Q61-10,"g","gu"),
IF(AB$17&lt;Udfyldningsark!$T61,"r",""
))))))))</f>
        <v/>
      </c>
      <c r="AC44" s="226" t="str">
        <f>IF(Udfyldningsark!$T61="","",
IF(AC$17=Udfyldningsark!$Q61,"s",
IF(AC$17=Udfyldningsark!$T61,"b",
IF(AC$17&lt;Udfyldningsark!$P61,"",
IF(Udfyldningsark!$T61&lt;Udfyldningsark!$Q61-10,IF(AC$17&lt;Udfyldningsark!$T61,"g",""),
IF(Udfyldningsark!$T61&lt;Udfyldningsark!$Q61,     IF(AC$17&lt;Udfyldningsark!$Q61-10,"g",     IF(AC$17&lt;Udfyldningsark!$T61,"gu",        "")),
IF(AC$17&lt;Udfyldningsark!$Q61, IF(AC$17&lt;Udfyldningsark!$Q61-10,"g","gu"),
IF(AC$17&lt;Udfyldningsark!$T61,"r",""
))))))))</f>
        <v/>
      </c>
      <c r="AD44" s="226" t="str">
        <f>IF(Udfyldningsark!$T61="","",
IF(AD$17=Udfyldningsark!$Q61,"s",
IF(AD$17=Udfyldningsark!$T61,"b",
IF(AD$17&lt;Udfyldningsark!$P61,"",
IF(Udfyldningsark!$T61&lt;Udfyldningsark!$Q61-10,IF(AD$17&lt;Udfyldningsark!$T61,"g",""),
IF(Udfyldningsark!$T61&lt;Udfyldningsark!$Q61,     IF(AD$17&lt;Udfyldningsark!$Q61-10,"g",     IF(AD$17&lt;Udfyldningsark!$T61,"gu",        "")),
IF(AD$17&lt;Udfyldningsark!$Q61, IF(AD$17&lt;Udfyldningsark!$Q61-10,"g","gu"),
IF(AD$17&lt;Udfyldningsark!$T61,"r",""
))))))))</f>
        <v/>
      </c>
      <c r="AE44" s="226" t="str">
        <f>IF(Udfyldningsark!$T61="","",
IF(AE$17=Udfyldningsark!$Q61,"s",
IF(AE$17=Udfyldningsark!$T61,"b",
IF(AE$17&lt;Udfyldningsark!$P61,"",
IF(Udfyldningsark!$T61&lt;Udfyldningsark!$Q61-10,IF(AE$17&lt;Udfyldningsark!$T61,"g",""),
IF(Udfyldningsark!$T61&lt;Udfyldningsark!$Q61,     IF(AE$17&lt;Udfyldningsark!$Q61-10,"g",     IF(AE$17&lt;Udfyldningsark!$T61,"gu",        "")),
IF(AE$17&lt;Udfyldningsark!$Q61, IF(AE$17&lt;Udfyldningsark!$Q61-10,"g","gu"),
IF(AE$17&lt;Udfyldningsark!$T61,"r",""
))))))))</f>
        <v/>
      </c>
      <c r="AF44" s="226" t="str">
        <f>IF(Udfyldningsark!$T61="","",
IF(AF$17=Udfyldningsark!$Q61,"s",
IF(AF$17=Udfyldningsark!$T61,"b",
IF(AF$17&lt;Udfyldningsark!$P61,"",
IF(Udfyldningsark!$T61&lt;Udfyldningsark!$Q61-10,IF(AF$17&lt;Udfyldningsark!$T61,"g",""),
IF(Udfyldningsark!$T61&lt;Udfyldningsark!$Q61,     IF(AF$17&lt;Udfyldningsark!$Q61-10,"g",     IF(AF$17&lt;Udfyldningsark!$T61,"gu",        "")),
IF(AF$17&lt;Udfyldningsark!$Q61, IF(AF$17&lt;Udfyldningsark!$Q61-10,"g","gu"),
IF(AF$17&lt;Udfyldningsark!$T61,"r",""
))))))))</f>
        <v/>
      </c>
      <c r="AG44" s="226" t="str">
        <f>IF(Udfyldningsark!$T61="","",
IF(AG$17=Udfyldningsark!$Q61,"s",
IF(AG$17=Udfyldningsark!$T61,"b",
IF(AG$17&lt;Udfyldningsark!$P61,"",
IF(Udfyldningsark!$T61&lt;Udfyldningsark!$Q61-10,IF(AG$17&lt;Udfyldningsark!$T61,"g",""),
IF(Udfyldningsark!$T61&lt;Udfyldningsark!$Q61,     IF(AG$17&lt;Udfyldningsark!$Q61-10,"g",     IF(AG$17&lt;Udfyldningsark!$T61,"gu",        "")),
IF(AG$17&lt;Udfyldningsark!$Q61, IF(AG$17&lt;Udfyldningsark!$Q61-10,"g","gu"),
IF(AG$17&lt;Udfyldningsark!$T61,"r",""
))))))))</f>
        <v/>
      </c>
      <c r="AH44" s="226" t="str">
        <f>IF(Udfyldningsark!$T61="","",
IF(AH$17=Udfyldningsark!$Q61,"s",
IF(AH$17=Udfyldningsark!$T61,"b",
IF(AH$17&lt;Udfyldningsark!$P61,"",
IF(Udfyldningsark!$T61&lt;Udfyldningsark!$Q61-10,IF(AH$17&lt;Udfyldningsark!$T61,"g",""),
IF(Udfyldningsark!$T61&lt;Udfyldningsark!$Q61,     IF(AH$17&lt;Udfyldningsark!$Q61-10,"g",     IF(AH$17&lt;Udfyldningsark!$T61,"gu",        "")),
IF(AH$17&lt;Udfyldningsark!$Q61, IF(AH$17&lt;Udfyldningsark!$Q61-10,"g","gu"),
IF(AH$17&lt;Udfyldningsark!$T61,"r",""
))))))))</f>
        <v/>
      </c>
      <c r="AI44" s="226" t="str">
        <f>IF(Udfyldningsark!$T61="","",
IF(AI$17=Udfyldningsark!$Q61,"s",
IF(AI$17=Udfyldningsark!$T61,"b",
IF(AI$17&lt;Udfyldningsark!$P61,"",
IF(Udfyldningsark!$T61&lt;Udfyldningsark!$Q61-10,IF(AI$17&lt;Udfyldningsark!$T61,"g",""),
IF(Udfyldningsark!$T61&lt;Udfyldningsark!$Q61,     IF(AI$17&lt;Udfyldningsark!$Q61-10,"g",     IF(AI$17&lt;Udfyldningsark!$T61,"gu",        "")),
IF(AI$17&lt;Udfyldningsark!$Q61, IF(AI$17&lt;Udfyldningsark!$Q61-10,"g","gu"),
IF(AI$17&lt;Udfyldningsark!$T61,"r",""
))))))))</f>
        <v/>
      </c>
      <c r="AJ44" s="226" t="str">
        <f>IF(Udfyldningsark!$T61="","",
IF(AJ$17=Udfyldningsark!$Q61,"s",
IF(AJ$17=Udfyldningsark!$T61,"b",
IF(AJ$17&lt;Udfyldningsark!$P61,"",
IF(Udfyldningsark!$T61&lt;Udfyldningsark!$Q61-10,IF(AJ$17&lt;Udfyldningsark!$T61,"g",""),
IF(Udfyldningsark!$T61&lt;Udfyldningsark!$Q61,     IF(AJ$17&lt;Udfyldningsark!$Q61-10,"g",     IF(AJ$17&lt;Udfyldningsark!$T61,"gu",        "")),
IF(AJ$17&lt;Udfyldningsark!$Q61, IF(AJ$17&lt;Udfyldningsark!$Q61-10,"g","gu"),
IF(AJ$17&lt;Udfyldningsark!$T61,"r",""
))))))))</f>
        <v/>
      </c>
      <c r="AK44" s="226" t="str">
        <f>IF(Udfyldningsark!$T61="","",
IF(AK$17=Udfyldningsark!$Q61,"s",
IF(AK$17=Udfyldningsark!$T61,"b",
IF(AK$17&lt;Udfyldningsark!$P61,"",
IF(Udfyldningsark!$T61&lt;Udfyldningsark!$Q61-10,IF(AK$17&lt;Udfyldningsark!$T61,"g",""),
IF(Udfyldningsark!$T61&lt;Udfyldningsark!$Q61,     IF(AK$17&lt;Udfyldningsark!$Q61-10,"g",     IF(AK$17&lt;Udfyldningsark!$T61,"gu",        "")),
IF(AK$17&lt;Udfyldningsark!$Q61, IF(AK$17&lt;Udfyldningsark!$Q61-10,"g","gu"),
IF(AK$17&lt;Udfyldningsark!$T61,"r",""
))))))))</f>
        <v/>
      </c>
      <c r="AL44" s="226" t="str">
        <f>IF(Udfyldningsark!$T61="","",
IF(AL$17=Udfyldningsark!$Q61,"s",
IF(AL$17=Udfyldningsark!$T61,"b",
IF(AL$17&lt;Udfyldningsark!$P61,"",
IF(Udfyldningsark!$T61&lt;Udfyldningsark!$Q61-10,IF(AL$17&lt;Udfyldningsark!$T61,"g",""),
IF(Udfyldningsark!$T61&lt;Udfyldningsark!$Q61,     IF(AL$17&lt;Udfyldningsark!$Q61-10,"g",     IF(AL$17&lt;Udfyldningsark!$T61,"gu",        "")),
IF(AL$17&lt;Udfyldningsark!$Q61, IF(AL$17&lt;Udfyldningsark!$Q61-10,"g","gu"),
IF(AL$17&lt;Udfyldningsark!$T61,"r",""
))))))))</f>
        <v/>
      </c>
      <c r="AM44" s="226" t="str">
        <f>IF(Udfyldningsark!$T61="","",
IF(AM$17=Udfyldningsark!$Q61,"s",
IF(AM$17=Udfyldningsark!$T61,"b",
IF(AM$17&lt;Udfyldningsark!$P61,"",
IF(Udfyldningsark!$T61&lt;Udfyldningsark!$Q61-10,IF(AM$17&lt;Udfyldningsark!$T61,"g",""),
IF(Udfyldningsark!$T61&lt;Udfyldningsark!$Q61,     IF(AM$17&lt;Udfyldningsark!$Q61-10,"g",     IF(AM$17&lt;Udfyldningsark!$T61,"gu",        "")),
IF(AM$17&lt;Udfyldningsark!$Q61, IF(AM$17&lt;Udfyldningsark!$Q61-10,"g","gu"),
IF(AM$17&lt;Udfyldningsark!$T61,"r",""
))))))))</f>
        <v/>
      </c>
      <c r="AN44" s="226" t="str">
        <f>IF(Udfyldningsark!$T61="","",
IF(AN$17=Udfyldningsark!$Q61,"s",
IF(AN$17=Udfyldningsark!$T61,"b",
IF(AN$17&lt;Udfyldningsark!$P61,"",
IF(Udfyldningsark!$T61&lt;Udfyldningsark!$Q61-10,IF(AN$17&lt;Udfyldningsark!$T61,"g",""),
IF(Udfyldningsark!$T61&lt;Udfyldningsark!$Q61,     IF(AN$17&lt;Udfyldningsark!$Q61-10,"g",     IF(AN$17&lt;Udfyldningsark!$T61,"gu",        "")),
IF(AN$17&lt;Udfyldningsark!$Q61, IF(AN$17&lt;Udfyldningsark!$Q61-10,"g","gu"),
IF(AN$17&lt;Udfyldningsark!$T61,"r",""
))))))))</f>
        <v/>
      </c>
      <c r="AO44" s="226" t="str">
        <f>IF(Udfyldningsark!$T61="","",
IF(AO$17=Udfyldningsark!$Q61,"s",
IF(AO$17=Udfyldningsark!$T61,"b",
IF(AO$17&lt;Udfyldningsark!$P61,"",
IF(Udfyldningsark!$T61&lt;Udfyldningsark!$Q61-10,IF(AO$17&lt;Udfyldningsark!$T61,"g",""),
IF(Udfyldningsark!$T61&lt;Udfyldningsark!$Q61,     IF(AO$17&lt;Udfyldningsark!$Q61-10,"g",     IF(AO$17&lt;Udfyldningsark!$T61,"gu",        "")),
IF(AO$17&lt;Udfyldningsark!$Q61, IF(AO$17&lt;Udfyldningsark!$Q61-10,"g","gu"),
IF(AO$17&lt;Udfyldningsark!$T61,"r",""
))))))))</f>
        <v/>
      </c>
      <c r="AP44" s="226" t="str">
        <f>IF(Udfyldningsark!$T61="","",
IF(AP$17=Udfyldningsark!$Q61,"s",
IF(AP$17=Udfyldningsark!$T61,"b",
IF(AP$17&lt;Udfyldningsark!$P61,"",
IF(Udfyldningsark!$T61&lt;Udfyldningsark!$Q61-10,IF(AP$17&lt;Udfyldningsark!$T61,"g",""),
IF(Udfyldningsark!$T61&lt;Udfyldningsark!$Q61,     IF(AP$17&lt;Udfyldningsark!$Q61-10,"g",     IF(AP$17&lt;Udfyldningsark!$T61,"gu",        "")),
IF(AP$17&lt;Udfyldningsark!$Q61, IF(AP$17&lt;Udfyldningsark!$Q61-10,"g","gu"),
IF(AP$17&lt;Udfyldningsark!$T61,"r",""
))))))))</f>
        <v/>
      </c>
      <c r="AQ44" s="226" t="str">
        <f>IF(Udfyldningsark!$T61="","",
IF(AQ$17=Udfyldningsark!$Q61,"s",
IF(AQ$17=Udfyldningsark!$T61,"b",
IF(AQ$17&lt;Udfyldningsark!$P61,"",
IF(Udfyldningsark!$T61&lt;Udfyldningsark!$Q61-10,IF(AQ$17&lt;Udfyldningsark!$T61,"g",""),
IF(Udfyldningsark!$T61&lt;Udfyldningsark!$Q61,     IF(AQ$17&lt;Udfyldningsark!$Q61-10,"g",     IF(AQ$17&lt;Udfyldningsark!$T61,"gu",        "")),
IF(AQ$17&lt;Udfyldningsark!$Q61, IF(AQ$17&lt;Udfyldningsark!$Q61-10,"g","gu"),
IF(AQ$17&lt;Udfyldningsark!$T61,"r",""
))))))))</f>
        <v/>
      </c>
      <c r="AR44" s="226" t="str">
        <f>IF(Udfyldningsark!$T61="","",
IF(AR$17=Udfyldningsark!$Q61,"s",
IF(AR$17=Udfyldningsark!$T61,"b",
IF(AR$17&lt;Udfyldningsark!$P61,"",
IF(Udfyldningsark!$T61&lt;Udfyldningsark!$Q61-10,IF(AR$17&lt;Udfyldningsark!$T61,"g",""),
IF(Udfyldningsark!$T61&lt;Udfyldningsark!$Q61,     IF(AR$17&lt;Udfyldningsark!$Q61-10,"g",     IF(AR$17&lt;Udfyldningsark!$T61,"gu",        "")),
IF(AR$17&lt;Udfyldningsark!$Q61, IF(AR$17&lt;Udfyldningsark!$Q61-10,"g","gu"),
IF(AR$17&lt;Udfyldningsark!$T61,"r",""
))))))))</f>
        <v/>
      </c>
      <c r="AS44" s="226" t="str">
        <f>IF(Udfyldningsark!$T61="","",
IF(AS$17=Udfyldningsark!$Q61,"s",
IF(AS$17=Udfyldningsark!$T61,"b",
IF(AS$17&lt;Udfyldningsark!$P61,"",
IF(Udfyldningsark!$T61&lt;Udfyldningsark!$Q61-10,IF(AS$17&lt;Udfyldningsark!$T61,"g",""),
IF(Udfyldningsark!$T61&lt;Udfyldningsark!$Q61,     IF(AS$17&lt;Udfyldningsark!$Q61-10,"g",     IF(AS$17&lt;Udfyldningsark!$T61,"gu",        "")),
IF(AS$17&lt;Udfyldningsark!$Q61, IF(AS$17&lt;Udfyldningsark!$Q61-10,"g","gu"),
IF(AS$17&lt;Udfyldningsark!$T61,"r",""
))))))))</f>
        <v/>
      </c>
      <c r="AT44" s="226" t="str">
        <f>IF(Udfyldningsark!$T61="","",
IF(AT$17=Udfyldningsark!$Q61,"s",
IF(AT$17=Udfyldningsark!$T61,"b",
IF(AT$17&lt;Udfyldningsark!$P61,"",
IF(Udfyldningsark!$T61&lt;Udfyldningsark!$Q61-10,IF(AT$17&lt;Udfyldningsark!$T61,"g",""),
IF(Udfyldningsark!$T61&lt;Udfyldningsark!$Q61,     IF(AT$17&lt;Udfyldningsark!$Q61-10,"g",     IF(AT$17&lt;Udfyldningsark!$T61,"gu",        "")),
IF(AT$17&lt;Udfyldningsark!$Q61, IF(AT$17&lt;Udfyldningsark!$Q61-10,"g","gu"),
IF(AT$17&lt;Udfyldningsark!$T61,"r",""
))))))))</f>
        <v/>
      </c>
      <c r="AU44" s="226" t="str">
        <f>IF(Udfyldningsark!$T61="","",
IF(AU$17=Udfyldningsark!$Q61,"s",
IF(AU$17=Udfyldningsark!$T61,"b",
IF(AU$17&lt;Udfyldningsark!$P61,"",
IF(Udfyldningsark!$T61&lt;Udfyldningsark!$Q61-10,IF(AU$17&lt;Udfyldningsark!$T61,"g",""),
IF(Udfyldningsark!$T61&lt;Udfyldningsark!$Q61,     IF(AU$17&lt;Udfyldningsark!$Q61-10,"g",     IF(AU$17&lt;Udfyldningsark!$T61,"gu",        "")),
IF(AU$17&lt;Udfyldningsark!$Q61, IF(AU$17&lt;Udfyldningsark!$Q61-10,"g","gu"),
IF(AU$17&lt;Udfyldningsark!$T61,"r",""
))))))))</f>
        <v/>
      </c>
      <c r="AV44" s="226" t="str">
        <f>IF(Udfyldningsark!$T61="","",
IF(AV$17=Udfyldningsark!$Q61,"s",
IF(AV$17=Udfyldningsark!$T61,"b",
IF(AV$17&lt;Udfyldningsark!$P61,"",
IF(Udfyldningsark!$T61&lt;Udfyldningsark!$Q61-10,IF(AV$17&lt;Udfyldningsark!$T61,"g",""),
IF(Udfyldningsark!$T61&lt;Udfyldningsark!$Q61,     IF(AV$17&lt;Udfyldningsark!$Q61-10,"g",     IF(AV$17&lt;Udfyldningsark!$T61,"gu",        "")),
IF(AV$17&lt;Udfyldningsark!$Q61, IF(AV$17&lt;Udfyldningsark!$Q61-10,"g","gu"),
IF(AV$17&lt;Udfyldningsark!$T61,"r",""
))))))))</f>
        <v/>
      </c>
      <c r="AW44" s="226" t="str">
        <f>IF(Udfyldningsark!$T61="","",
IF(AW$17=Udfyldningsark!$Q61,"s",
IF(AW$17=Udfyldningsark!$T61,"b",
IF(AW$17&lt;Udfyldningsark!$P61,"",
IF(Udfyldningsark!$T61&lt;Udfyldningsark!$Q61-10,IF(AW$17&lt;Udfyldningsark!$T61,"g",""),
IF(Udfyldningsark!$T61&lt;Udfyldningsark!$Q61,     IF(AW$17&lt;Udfyldningsark!$Q61-10,"g",     IF(AW$17&lt;Udfyldningsark!$T61,"gu",        "")),
IF(AW$17&lt;Udfyldningsark!$Q61, IF(AW$17&lt;Udfyldningsark!$Q61-10,"g","gu"),
IF(AW$17&lt;Udfyldningsark!$T61,"r",""
))))))))</f>
        <v/>
      </c>
      <c r="AX44" s="226" t="str">
        <f>IF(Udfyldningsark!$T61="","",
IF(AX$17=Udfyldningsark!$Q61,"s",
IF(AX$17=Udfyldningsark!$T61,"b",
IF(AX$17&lt;Udfyldningsark!$P61,"",
IF(Udfyldningsark!$T61&lt;Udfyldningsark!$Q61-10,IF(AX$17&lt;Udfyldningsark!$T61,"g",""),
IF(Udfyldningsark!$T61&lt;Udfyldningsark!$Q61,     IF(AX$17&lt;Udfyldningsark!$Q61-10,"g",     IF(AX$17&lt;Udfyldningsark!$T61,"gu",        "")),
IF(AX$17&lt;Udfyldningsark!$Q61, IF(AX$17&lt;Udfyldningsark!$Q61-10,"g","gu"),
IF(AX$17&lt;Udfyldningsark!$T61,"r",""
))))))))</f>
        <v/>
      </c>
      <c r="AY44" s="226" t="str">
        <f>IF(Udfyldningsark!$T61="","",
IF(AY$17=Udfyldningsark!$Q61,"s",
IF(AY$17=Udfyldningsark!$T61,"b",
IF(AY$17&lt;Udfyldningsark!$P61,"",
IF(Udfyldningsark!$T61&lt;Udfyldningsark!$Q61-10,IF(AY$17&lt;Udfyldningsark!$T61,"g",""),
IF(Udfyldningsark!$T61&lt;Udfyldningsark!$Q61,     IF(AY$17&lt;Udfyldningsark!$Q61-10,"g",     IF(AY$17&lt;Udfyldningsark!$T61,"gu",        "")),
IF(AY$17&lt;Udfyldningsark!$Q61, IF(AY$17&lt;Udfyldningsark!$Q61-10,"g","gu"),
IF(AY$17&lt;Udfyldningsark!$T61,"r",""
))))))))</f>
        <v/>
      </c>
      <c r="AZ44" s="226" t="str">
        <f>IF(Udfyldningsark!$T61="","",
IF(AZ$17=Udfyldningsark!$Q61,"s",
IF(AZ$17=Udfyldningsark!$T61,"b",
IF(AZ$17&lt;Udfyldningsark!$P61,"",
IF(Udfyldningsark!$T61&lt;Udfyldningsark!$Q61-10,IF(AZ$17&lt;Udfyldningsark!$T61,"g",""),
IF(Udfyldningsark!$T61&lt;Udfyldningsark!$Q61,     IF(AZ$17&lt;Udfyldningsark!$Q61-10,"g",     IF(AZ$17&lt;Udfyldningsark!$T61,"gu",        "")),
IF(AZ$17&lt;Udfyldningsark!$Q61, IF(AZ$17&lt;Udfyldningsark!$Q61-10,"g","gu"),
IF(AZ$17&lt;Udfyldningsark!$T61,"r",""
))))))))</f>
        <v/>
      </c>
      <c r="BA44" s="226" t="str">
        <f>IF(Udfyldningsark!$T61="","",
IF(BA$17=Udfyldningsark!$Q61,"s",
IF(BA$17=Udfyldningsark!$T61,"b",
IF(BA$17&lt;Udfyldningsark!$P61,"",
IF(Udfyldningsark!$T61&lt;Udfyldningsark!$Q61-10,IF(BA$17&lt;Udfyldningsark!$T61,"g",""),
IF(Udfyldningsark!$T61&lt;Udfyldningsark!$Q61,     IF(BA$17&lt;Udfyldningsark!$Q61-10,"g",     IF(BA$17&lt;Udfyldningsark!$T61,"gu",        "")),
IF(BA$17&lt;Udfyldningsark!$Q61, IF(BA$17&lt;Udfyldningsark!$Q61-10,"g","gu"),
IF(BA$17&lt;Udfyldningsark!$T61,"r",""
))))))))</f>
        <v/>
      </c>
      <c r="BB44" s="226" t="str">
        <f>IF(Udfyldningsark!$T61="","",
IF(BB$17=Udfyldningsark!$Q61,"s",
IF(BB$17=Udfyldningsark!$T61,"b",
IF(BB$17&lt;Udfyldningsark!$P61,"",
IF(Udfyldningsark!$T61&lt;Udfyldningsark!$Q61-10,IF(BB$17&lt;Udfyldningsark!$T61,"g",""),
IF(Udfyldningsark!$T61&lt;Udfyldningsark!$Q61,     IF(BB$17&lt;Udfyldningsark!$Q61-10,"g",     IF(BB$17&lt;Udfyldningsark!$T61,"gu",        "")),
IF(BB$17&lt;Udfyldningsark!$Q61, IF(BB$17&lt;Udfyldningsark!$Q61-10,"g","gu"),
IF(BB$17&lt;Udfyldningsark!$T61,"r",""
))))))))</f>
        <v/>
      </c>
      <c r="BC44" s="226" t="str">
        <f>IF(Udfyldningsark!$T61="","",
IF(BC$17=Udfyldningsark!$Q61,"s",
IF(BC$17=Udfyldningsark!$T61,"b",
IF(BC$17&lt;Udfyldningsark!$P61,"",
IF(Udfyldningsark!$T61&lt;Udfyldningsark!$Q61-10,IF(BC$17&lt;Udfyldningsark!$T61,"g",""),
IF(Udfyldningsark!$T61&lt;Udfyldningsark!$Q61,     IF(BC$17&lt;Udfyldningsark!$Q61-10,"g",     IF(BC$17&lt;Udfyldningsark!$T61,"gu",        "")),
IF(BC$17&lt;Udfyldningsark!$Q61, IF(BC$17&lt;Udfyldningsark!$Q61-10,"g","gu"),
IF(BC$17&lt;Udfyldningsark!$T61,"r",""
))))))))</f>
        <v/>
      </c>
      <c r="BD44" s="226" t="str">
        <f>IF(Udfyldningsark!$T61="","",
IF(BD$17=Udfyldningsark!$Q61,"s",
IF(BD$17=Udfyldningsark!$T61,"b",
IF(BD$17&lt;Udfyldningsark!$P61,"",
IF(Udfyldningsark!$T61&lt;Udfyldningsark!$Q61-10,IF(BD$17&lt;Udfyldningsark!$T61,"g",""),
IF(Udfyldningsark!$T61&lt;Udfyldningsark!$Q61,     IF(BD$17&lt;Udfyldningsark!$Q61-10,"g",     IF(BD$17&lt;Udfyldningsark!$T61,"gu",        "")),
IF(BD$17&lt;Udfyldningsark!$Q61, IF(BD$17&lt;Udfyldningsark!$Q61-10,"g","gu"),
IF(BD$17&lt;Udfyldningsark!$T61,"r",""
))))))))</f>
        <v/>
      </c>
      <c r="BE44" s="226" t="str">
        <f>IF(Udfyldningsark!$T61="","",
IF(BE$17=Udfyldningsark!$Q61,"s",
IF(BE$17=Udfyldningsark!$T61,"b",
IF(BE$17&lt;Udfyldningsark!$P61,"",
IF(Udfyldningsark!$T61&lt;Udfyldningsark!$Q61-10,IF(BE$17&lt;Udfyldningsark!$T61,"g",""),
IF(Udfyldningsark!$T61&lt;Udfyldningsark!$Q61,     IF(BE$17&lt;Udfyldningsark!$Q61-10,"g",     IF(BE$17&lt;Udfyldningsark!$T61,"gu",        "")),
IF(BE$17&lt;Udfyldningsark!$Q61, IF(BE$17&lt;Udfyldningsark!$Q61-10,"g","gu"),
IF(BE$17&lt;Udfyldningsark!$T61,"r",""
))))))))</f>
        <v/>
      </c>
      <c r="BF44" s="226" t="str">
        <f>IF(Udfyldningsark!$T61="","",
IF(BF$17=Udfyldningsark!$Q61,"s",
IF(BF$17=Udfyldningsark!$T61,"b",
IF(BF$17&lt;Udfyldningsark!$P61,"",
IF(Udfyldningsark!$T61&lt;Udfyldningsark!$Q61-10,IF(BF$17&lt;Udfyldningsark!$T61,"g",""),
IF(Udfyldningsark!$T61&lt;Udfyldningsark!$Q61,     IF(BF$17&lt;Udfyldningsark!$Q61-10,"g",     IF(BF$17&lt;Udfyldningsark!$T61,"gu",        "")),
IF(BF$17&lt;Udfyldningsark!$Q61, IF(BF$17&lt;Udfyldningsark!$Q61-10,"g","gu"),
IF(BF$17&lt;Udfyldningsark!$T61,"r",""
))))))))</f>
        <v/>
      </c>
      <c r="BG44" s="226" t="str">
        <f>IF(Udfyldningsark!$T61="","",
IF(BG$17=Udfyldningsark!$Q61,"s",
IF(BG$17=Udfyldningsark!$T61,"b",
IF(BG$17&lt;Udfyldningsark!$P61,"",
IF(Udfyldningsark!$T61&lt;Udfyldningsark!$Q61-10,IF(BG$17&lt;Udfyldningsark!$T61,"g",""),
IF(Udfyldningsark!$T61&lt;Udfyldningsark!$Q61,     IF(BG$17&lt;Udfyldningsark!$Q61-10,"g",     IF(BG$17&lt;Udfyldningsark!$T61,"gu",        "")),
IF(BG$17&lt;Udfyldningsark!$Q61, IF(BG$17&lt;Udfyldningsark!$Q61-10,"g","gu"),
IF(BG$17&lt;Udfyldningsark!$T61,"r",""
))))))))</f>
        <v/>
      </c>
      <c r="BH44" s="226" t="str">
        <f>IF(Udfyldningsark!$T61="","",
IF(BH$17=Udfyldningsark!$Q61,"s",
IF(BH$17=Udfyldningsark!$T61,"b",
IF(BH$17&lt;Udfyldningsark!$P61,"",
IF(Udfyldningsark!$T61&lt;Udfyldningsark!$Q61-10,IF(BH$17&lt;Udfyldningsark!$T61,"g",""),
IF(Udfyldningsark!$T61&lt;Udfyldningsark!$Q61,     IF(BH$17&lt;Udfyldningsark!$Q61-10,"g",     IF(BH$17&lt;Udfyldningsark!$T61,"gu",        "")),
IF(BH$17&lt;Udfyldningsark!$Q61, IF(BH$17&lt;Udfyldningsark!$Q61-10,"g","gu"),
IF(BH$17&lt;Udfyldningsark!$T61,"r",""
))))))))</f>
        <v/>
      </c>
      <c r="BI44" s="226" t="str">
        <f>IF(Udfyldningsark!$T61="","",
IF(BI$17=Udfyldningsark!$Q61,"s",
IF(BI$17=Udfyldningsark!$T61,"b",
IF(BI$17&lt;Udfyldningsark!$P61,"",
IF(Udfyldningsark!$T61&lt;Udfyldningsark!$Q61-10,IF(BI$17&lt;Udfyldningsark!$T61,"g",""),
IF(Udfyldningsark!$T61&lt;Udfyldningsark!$Q61,     IF(BI$17&lt;Udfyldningsark!$Q61-10,"g",     IF(BI$17&lt;Udfyldningsark!$T61,"gu",        "")),
IF(BI$17&lt;Udfyldningsark!$Q61, IF(BI$17&lt;Udfyldningsark!$Q61-10,"g","gu"),
IF(BI$17&lt;Udfyldningsark!$T61,"r",""
))))))))</f>
        <v/>
      </c>
      <c r="BJ44" s="226" t="str">
        <f>IF(Udfyldningsark!$T61="","",
IF(BJ$17=Udfyldningsark!$Q61,"s",
IF(BJ$17=Udfyldningsark!$T61,"b",
IF(BJ$17&lt;Udfyldningsark!$P61,"",
IF(Udfyldningsark!$T61&lt;Udfyldningsark!$Q61-10,IF(BJ$17&lt;Udfyldningsark!$T61,"g",""),
IF(Udfyldningsark!$T61&lt;Udfyldningsark!$Q61,     IF(BJ$17&lt;Udfyldningsark!$Q61-10,"g",     IF(BJ$17&lt;Udfyldningsark!$T61,"gu",        "")),
IF(BJ$17&lt;Udfyldningsark!$Q61, IF(BJ$17&lt;Udfyldningsark!$Q61-10,"g","gu"),
IF(BJ$17&lt;Udfyldningsark!$T61,"r",""
))))))))</f>
        <v/>
      </c>
      <c r="BK44" s="226" t="str">
        <f>IF(Udfyldningsark!$T61="","",
IF(BK$17=Udfyldningsark!$Q61,"s",
IF(BK$17=Udfyldningsark!$T61,"b",
IF(BK$17&lt;Udfyldningsark!$P61,"",
IF(Udfyldningsark!$T61&lt;Udfyldningsark!$Q61-10,IF(BK$17&lt;Udfyldningsark!$T61,"g",""),
IF(Udfyldningsark!$T61&lt;Udfyldningsark!$Q61,     IF(BK$17&lt;Udfyldningsark!$Q61-10,"g",     IF(BK$17&lt;Udfyldningsark!$T61,"gu",        "")),
IF(BK$17&lt;Udfyldningsark!$Q61, IF(BK$17&lt;Udfyldningsark!$Q61-10,"g","gu"),
IF(BK$17&lt;Udfyldningsark!$T61,"r",""
))))))))</f>
        <v/>
      </c>
      <c r="BL44" s="226" t="str">
        <f>IF(Udfyldningsark!$T61="","",
IF(BL$17=Udfyldningsark!$Q61,"s",
IF(BL$17=Udfyldningsark!$T61,"b",
IF(BL$17&lt;Udfyldningsark!$P61,"",
IF(Udfyldningsark!$T61&lt;Udfyldningsark!$Q61-10,IF(BL$17&lt;Udfyldningsark!$T61,"g",""),
IF(Udfyldningsark!$T61&lt;Udfyldningsark!$Q61,     IF(BL$17&lt;Udfyldningsark!$Q61-10,"g",     IF(BL$17&lt;Udfyldningsark!$T61,"gu",        "")),
IF(BL$17&lt;Udfyldningsark!$Q61, IF(BL$17&lt;Udfyldningsark!$Q61-10,"g","gu"),
IF(BL$17&lt;Udfyldningsark!$T61,"r",""
))))))))</f>
        <v/>
      </c>
      <c r="BM44" s="226" t="str">
        <f>IF(Udfyldningsark!$T61="","",
IF(BM$17=Udfyldningsark!$Q61,"s",
IF(BM$17=Udfyldningsark!$T61,"b",
IF(BM$17&lt;Udfyldningsark!$P61,"",
IF(Udfyldningsark!$T61&lt;Udfyldningsark!$Q61-10,IF(BM$17&lt;Udfyldningsark!$T61,"g",""),
IF(Udfyldningsark!$T61&lt;Udfyldningsark!$Q61,     IF(BM$17&lt;Udfyldningsark!$Q61-10,"g",     IF(BM$17&lt;Udfyldningsark!$T61,"gu",        "")),
IF(BM$17&lt;Udfyldningsark!$Q61, IF(BM$17&lt;Udfyldningsark!$Q61-10,"g","gu"),
IF(BM$17&lt;Udfyldningsark!$T61,"r",""
))))))))</f>
        <v/>
      </c>
      <c r="BN44" s="226" t="str">
        <f>IF(Udfyldningsark!$T61="","",
IF(BN$17=Udfyldningsark!$Q61,"s",
IF(BN$17=Udfyldningsark!$T61,"b",
IF(BN$17&lt;Udfyldningsark!$P61,"",
IF(Udfyldningsark!$T61&lt;Udfyldningsark!$Q61-10,IF(BN$17&lt;Udfyldningsark!$T61,"g",""),
IF(Udfyldningsark!$T61&lt;Udfyldningsark!$Q61,     IF(BN$17&lt;Udfyldningsark!$Q61-10,"g",     IF(BN$17&lt;Udfyldningsark!$T61,"gu",        "")),
IF(BN$17&lt;Udfyldningsark!$Q61, IF(BN$17&lt;Udfyldningsark!$Q61-10,"g","gu"),
IF(BN$17&lt;Udfyldningsark!$T61,"r",""
))))))))</f>
        <v/>
      </c>
      <c r="BO44" s="226" t="str">
        <f>IF(Udfyldningsark!$T61="","",
IF(BO$17=Udfyldningsark!$Q61,"s",
IF(BO$17=Udfyldningsark!$T61,"b",
IF(BO$17&lt;Udfyldningsark!$P61,"",
IF(Udfyldningsark!$T61&lt;Udfyldningsark!$Q61-10,IF(BO$17&lt;Udfyldningsark!$T61,"g",""),
IF(Udfyldningsark!$T61&lt;Udfyldningsark!$Q61,     IF(BO$17&lt;Udfyldningsark!$Q61-10,"g",     IF(BO$17&lt;Udfyldningsark!$T61,"gu",        "")),
IF(BO$17&lt;Udfyldningsark!$Q61, IF(BO$17&lt;Udfyldningsark!$Q61-10,"g","gu"),
IF(BO$17&lt;Udfyldningsark!$T61,"r",""
))))))))</f>
        <v/>
      </c>
      <c r="BP44" s="226" t="str">
        <f>IF(Udfyldningsark!$T61="","",
IF(BP$17=Udfyldningsark!$Q61,"s",
IF(BP$17=Udfyldningsark!$T61,"b",
IF(BP$17&lt;Udfyldningsark!$P61,"",
IF(Udfyldningsark!$T61&lt;Udfyldningsark!$Q61-10,IF(BP$17&lt;Udfyldningsark!$T61,"g",""),
IF(Udfyldningsark!$T61&lt;Udfyldningsark!$Q61,     IF(BP$17&lt;Udfyldningsark!$Q61-10,"g",     IF(BP$17&lt;Udfyldningsark!$T61,"gu",        "")),
IF(BP$17&lt;Udfyldningsark!$Q61, IF(BP$17&lt;Udfyldningsark!$Q61-10,"g","gu"),
IF(BP$17&lt;Udfyldningsark!$T61,"r",""
))))))))</f>
        <v/>
      </c>
      <c r="BQ44" s="226" t="str">
        <f>IF(Udfyldningsark!$T61="","",
IF(BQ$17=Udfyldningsark!$Q61,"s",
IF(BQ$17=Udfyldningsark!$T61,"b",
IF(BQ$17&lt;Udfyldningsark!$P61,"",
IF(Udfyldningsark!$T61&lt;Udfyldningsark!$Q61-10,IF(BQ$17&lt;Udfyldningsark!$T61,"g",""),
IF(Udfyldningsark!$T61&lt;Udfyldningsark!$Q61,     IF(BQ$17&lt;Udfyldningsark!$Q61-10,"g",     IF(BQ$17&lt;Udfyldningsark!$T61,"gu",        "")),
IF(BQ$17&lt;Udfyldningsark!$Q61, IF(BQ$17&lt;Udfyldningsark!$Q61-10,"g","gu"),
IF(BQ$17&lt;Udfyldningsark!$T61,"r",""
))))))))</f>
        <v/>
      </c>
      <c r="BR44" s="226" t="str">
        <f>IF(Udfyldningsark!$T61="","",
IF(BR$17=Udfyldningsark!$Q61,"s",
IF(BR$17=Udfyldningsark!$T61,"b",
IF(BR$17&lt;Udfyldningsark!$P61,"",
IF(Udfyldningsark!$T61&lt;Udfyldningsark!$Q61-10,IF(BR$17&lt;Udfyldningsark!$T61,"g",""),
IF(Udfyldningsark!$T61&lt;Udfyldningsark!$Q61,     IF(BR$17&lt;Udfyldningsark!$Q61-10,"g",     IF(BR$17&lt;Udfyldningsark!$T61,"gu",        "")),
IF(BR$17&lt;Udfyldningsark!$Q61, IF(BR$17&lt;Udfyldningsark!$Q61-10,"g","gu"),
IF(BR$17&lt;Udfyldningsark!$T61,"r",""
))))))))</f>
        <v/>
      </c>
      <c r="BS44" s="226" t="str">
        <f>IF(Udfyldningsark!$T61="","",
IF(BS$17=Udfyldningsark!$Q61,"s",
IF(BS$17=Udfyldningsark!$T61,"b",
IF(BS$17&lt;Udfyldningsark!$P61,"",
IF(Udfyldningsark!$T61&lt;Udfyldningsark!$Q61-10,IF(BS$17&lt;Udfyldningsark!$T61,"g",""),
IF(Udfyldningsark!$T61&lt;Udfyldningsark!$Q61,     IF(BS$17&lt;Udfyldningsark!$Q61-10,"g",     IF(BS$17&lt;Udfyldningsark!$T61,"gu",        "")),
IF(BS$17&lt;Udfyldningsark!$Q61, IF(BS$17&lt;Udfyldningsark!$Q61-10,"g","gu"),
IF(BS$17&lt;Udfyldningsark!$T61,"r",""
))))))))</f>
        <v/>
      </c>
      <c r="BT44" s="226" t="str">
        <f>IF(Udfyldningsark!$T61="","",
IF(BT$17=Udfyldningsark!$Q61,"s",
IF(BT$17=Udfyldningsark!$T61,"b",
IF(BT$17&lt;Udfyldningsark!$P61,"",
IF(Udfyldningsark!$T61&lt;Udfyldningsark!$Q61-10,IF(BT$17&lt;Udfyldningsark!$T61,"g",""),
IF(Udfyldningsark!$T61&lt;Udfyldningsark!$Q61,     IF(BT$17&lt;Udfyldningsark!$Q61-10,"g",     IF(BT$17&lt;Udfyldningsark!$T61,"gu",        "")),
IF(BT$17&lt;Udfyldningsark!$Q61, IF(BT$17&lt;Udfyldningsark!$Q61-10,"g","gu"),
IF(BT$17&lt;Udfyldningsark!$T61,"r",""
))))))))</f>
        <v/>
      </c>
      <c r="BU44" s="226" t="str">
        <f>IF(Udfyldningsark!$T61="","",
IF(BU$17=Udfyldningsark!$Q61,"s",
IF(BU$17=Udfyldningsark!$T61,"b",
IF(BU$17&lt;Udfyldningsark!$P61,"",
IF(Udfyldningsark!$T61&lt;Udfyldningsark!$Q61-10,IF(BU$17&lt;Udfyldningsark!$T61,"g",""),
IF(Udfyldningsark!$T61&lt;Udfyldningsark!$Q61,     IF(BU$17&lt;Udfyldningsark!$Q61-10,"g",     IF(BU$17&lt;Udfyldningsark!$T61,"gu",        "")),
IF(BU$17&lt;Udfyldningsark!$Q61, IF(BU$17&lt;Udfyldningsark!$Q61-10,"g","gu"),
IF(BU$17&lt;Udfyldningsark!$T61,"r",""
))))))))</f>
        <v/>
      </c>
      <c r="BV44" s="226" t="str">
        <f>IF(Udfyldningsark!$T61="","",
IF(BV$17=Udfyldningsark!$Q61,"s",
IF(BV$17=Udfyldningsark!$T61,"b",
IF(BV$17&lt;Udfyldningsark!$P61,"",
IF(Udfyldningsark!$T61&lt;Udfyldningsark!$Q61-10,IF(BV$17&lt;Udfyldningsark!$T61,"g",""),
IF(Udfyldningsark!$T61&lt;Udfyldningsark!$Q61,     IF(BV$17&lt;Udfyldningsark!$Q61-10,"g",     IF(BV$17&lt;Udfyldningsark!$T61,"gu",        "")),
IF(BV$17&lt;Udfyldningsark!$Q61, IF(BV$17&lt;Udfyldningsark!$Q61-10,"g","gu"),
IF(BV$17&lt;Udfyldningsark!$T61,"r",""
))))))))</f>
        <v/>
      </c>
      <c r="BW44" s="226" t="str">
        <f>IF(Udfyldningsark!$T61="","",
IF(BW$17=Udfyldningsark!$Q61,"s",
IF(BW$17=Udfyldningsark!$T61,"b",
IF(BW$17&lt;Udfyldningsark!$P61,"",
IF(Udfyldningsark!$T61&lt;Udfyldningsark!$Q61-10,IF(BW$17&lt;Udfyldningsark!$T61,"g",""),
IF(Udfyldningsark!$T61&lt;Udfyldningsark!$Q61,     IF(BW$17&lt;Udfyldningsark!$Q61-10,"g",     IF(BW$17&lt;Udfyldningsark!$T61,"gu",        "")),
IF(BW$17&lt;Udfyldningsark!$Q61, IF(BW$17&lt;Udfyldningsark!$Q61-10,"g","gu"),
IF(BW$17&lt;Udfyldningsark!$T61,"r",""
))))))))</f>
        <v/>
      </c>
      <c r="BX44" s="226" t="str">
        <f>IF(Udfyldningsark!$T61="","",
IF(BX$17=Udfyldningsark!$Q61,"s",
IF(BX$17=Udfyldningsark!$T61,"b",
IF(BX$17&lt;Udfyldningsark!$P61,"",
IF(Udfyldningsark!$T61&lt;Udfyldningsark!$Q61-10,IF(BX$17&lt;Udfyldningsark!$T61,"g",""),
IF(Udfyldningsark!$T61&lt;Udfyldningsark!$Q61,     IF(BX$17&lt;Udfyldningsark!$Q61-10,"g",     IF(BX$17&lt;Udfyldningsark!$T61,"gu",        "")),
IF(BX$17&lt;Udfyldningsark!$Q61, IF(BX$17&lt;Udfyldningsark!$Q61-10,"g","gu"),
IF(BX$17&lt;Udfyldningsark!$T61,"r",""
))))))))</f>
        <v/>
      </c>
      <c r="BY44" s="226" t="str">
        <f>IF(Udfyldningsark!$T61="","",
IF(BY$17=Udfyldningsark!$Q61,"s",
IF(BY$17=Udfyldningsark!$T61,"b",
IF(BY$17&lt;Udfyldningsark!$P61,"",
IF(Udfyldningsark!$T61&lt;Udfyldningsark!$Q61-10,IF(BY$17&lt;Udfyldningsark!$T61,"g",""),
IF(Udfyldningsark!$T61&lt;Udfyldningsark!$Q61,     IF(BY$17&lt;Udfyldningsark!$Q61-10,"g",     IF(BY$17&lt;Udfyldningsark!$T61,"gu",        "")),
IF(BY$17&lt;Udfyldningsark!$Q61, IF(BY$17&lt;Udfyldningsark!$Q61-10,"g","gu"),
IF(BY$17&lt;Udfyldningsark!$T61,"r",""
))))))))</f>
        <v/>
      </c>
      <c r="BZ44" s="226" t="str">
        <f>IF(Udfyldningsark!$T61="","",
IF(BZ$17=Udfyldningsark!$Q61,"s",
IF(BZ$17=Udfyldningsark!$T61,"b",
IF(BZ$17&lt;Udfyldningsark!$P61,"",
IF(Udfyldningsark!$T61&lt;Udfyldningsark!$Q61-10,IF(BZ$17&lt;Udfyldningsark!$T61,"g",""),
IF(Udfyldningsark!$T61&lt;Udfyldningsark!$Q61,     IF(BZ$17&lt;Udfyldningsark!$Q61-10,"g",     IF(BZ$17&lt;Udfyldningsark!$T61,"gu",        "")),
IF(BZ$17&lt;Udfyldningsark!$Q61, IF(BZ$17&lt;Udfyldningsark!$Q61-10,"g","gu"),
IF(BZ$17&lt;Udfyldningsark!$T61,"r",""
))))))))</f>
        <v/>
      </c>
      <c r="CA44" s="226" t="str">
        <f>IF(Udfyldningsark!$T61="","",
IF(CA$17=Udfyldningsark!$Q61,"s",
IF(CA$17=Udfyldningsark!$T61,"b",
IF(CA$17&lt;Udfyldningsark!$P61,"",
IF(Udfyldningsark!$T61&lt;Udfyldningsark!$Q61-10,IF(CA$17&lt;Udfyldningsark!$T61,"g",""),
IF(Udfyldningsark!$T61&lt;Udfyldningsark!$Q61,     IF(CA$17&lt;Udfyldningsark!$Q61-10,"g",     IF(CA$17&lt;Udfyldningsark!$T61,"gu",        "")),
IF(CA$17&lt;Udfyldningsark!$Q61, IF(CA$17&lt;Udfyldningsark!$Q61-10,"g","gu"),
IF(CA$17&lt;Udfyldningsark!$T61,"r",""
))))))))</f>
        <v/>
      </c>
      <c r="CB44" s="226" t="str">
        <f>IF(Udfyldningsark!$T61="","",
IF(CB$17=Udfyldningsark!$Q61,"s",
IF(CB$17=Udfyldningsark!$T61,"b",
IF(CB$17&lt;Udfyldningsark!$P61,"",
IF(Udfyldningsark!$T61&lt;Udfyldningsark!$Q61-10,IF(CB$17&lt;Udfyldningsark!$T61,"g",""),
IF(Udfyldningsark!$T61&lt;Udfyldningsark!$Q61,     IF(CB$17&lt;Udfyldningsark!$Q61-10,"g",     IF(CB$17&lt;Udfyldningsark!$T61,"gu",        "")),
IF(CB$17&lt;Udfyldningsark!$Q61, IF(CB$17&lt;Udfyldningsark!$Q61-10,"g","gu"),
IF(CB$17&lt;Udfyldningsark!$T61,"r",""
))))))))</f>
        <v/>
      </c>
      <c r="CC44" s="226" t="str">
        <f>IF(Udfyldningsark!$T61="","",
IF(CC$17=Udfyldningsark!$Q61,"s",
IF(CC$17=Udfyldningsark!$T61,"b",
IF(CC$17&lt;Udfyldningsark!$P61,"",
IF(Udfyldningsark!$T61&lt;Udfyldningsark!$Q61-10,IF(CC$17&lt;Udfyldningsark!$T61,"g",""),
IF(Udfyldningsark!$T61&lt;Udfyldningsark!$Q61,     IF(CC$17&lt;Udfyldningsark!$Q61-10,"g",     IF(CC$17&lt;Udfyldningsark!$T61,"gu",        "")),
IF(CC$17&lt;Udfyldningsark!$Q61, IF(CC$17&lt;Udfyldningsark!$Q61-10,"g","gu"),
IF(CC$17&lt;Udfyldningsark!$T61,"r",""
))))))))</f>
        <v/>
      </c>
      <c r="CD44" s="226" t="str">
        <f>IF(Udfyldningsark!$T61="","",
IF(CD$17=Udfyldningsark!$Q61,"s",
IF(CD$17=Udfyldningsark!$T61,"b",
IF(CD$17&lt;Udfyldningsark!$P61,"",
IF(Udfyldningsark!$T61&lt;Udfyldningsark!$Q61-10,IF(CD$17&lt;Udfyldningsark!$T61,"g",""),
IF(Udfyldningsark!$T61&lt;Udfyldningsark!$Q61,     IF(CD$17&lt;Udfyldningsark!$Q61-10,"g",     IF(CD$17&lt;Udfyldningsark!$T61,"gu",        "")),
IF(CD$17&lt;Udfyldningsark!$Q61, IF(CD$17&lt;Udfyldningsark!$Q61-10,"g","gu"),
IF(CD$17&lt;Udfyldningsark!$T61,"r",""
))))))))</f>
        <v/>
      </c>
      <c r="CE44" s="226" t="str">
        <f>IF(Udfyldningsark!$T61="","",
IF(CE$17=Udfyldningsark!$Q61,"s",
IF(CE$17=Udfyldningsark!$T61,"b",
IF(CE$17&lt;Udfyldningsark!$P61,"",
IF(Udfyldningsark!$T61&lt;Udfyldningsark!$Q61-10,IF(CE$17&lt;Udfyldningsark!$T61,"g",""),
IF(Udfyldningsark!$T61&lt;Udfyldningsark!$Q61,     IF(CE$17&lt;Udfyldningsark!$Q61-10,"g",     IF(CE$17&lt;Udfyldningsark!$T61,"gu",        "")),
IF(CE$17&lt;Udfyldningsark!$Q61, IF(CE$17&lt;Udfyldningsark!$Q61-10,"g","gu"),
IF(CE$17&lt;Udfyldningsark!$T61,"r",""
))))))))</f>
        <v/>
      </c>
      <c r="CF44" s="226" t="str">
        <f>IF(Udfyldningsark!$T61="","",
IF(CF$17=Udfyldningsark!$Q61,"s",
IF(CF$17=Udfyldningsark!$T61,"b",
IF(CF$17&lt;Udfyldningsark!$P61,"",
IF(Udfyldningsark!$T61&lt;Udfyldningsark!$Q61-10,IF(CF$17&lt;Udfyldningsark!$T61,"g",""),
IF(Udfyldningsark!$T61&lt;Udfyldningsark!$Q61,     IF(CF$17&lt;Udfyldningsark!$Q61-10,"g",     IF(CF$17&lt;Udfyldningsark!$T61,"gu",        "")),
IF(CF$17&lt;Udfyldningsark!$Q61, IF(CF$17&lt;Udfyldningsark!$Q61-10,"g","gu"),
IF(CF$17&lt;Udfyldningsark!$T61,"r",""
))))))))</f>
        <v/>
      </c>
      <c r="CG44" s="226" t="str">
        <f>IF(Udfyldningsark!$T61="","",
IF(CG$17=Udfyldningsark!$Q61,"s",
IF(CG$17=Udfyldningsark!$T61,"b",
IF(CG$17&lt;Udfyldningsark!$P61,"",
IF(Udfyldningsark!$T61&lt;Udfyldningsark!$Q61-10,IF(CG$17&lt;Udfyldningsark!$T61,"g",""),
IF(Udfyldningsark!$T61&lt;Udfyldningsark!$Q61,     IF(CG$17&lt;Udfyldningsark!$Q61-10,"g",     IF(CG$17&lt;Udfyldningsark!$T61,"gu",        "")),
IF(CG$17&lt;Udfyldningsark!$Q61, IF(CG$17&lt;Udfyldningsark!$Q61-10,"g","gu"),
IF(CG$17&lt;Udfyldningsark!$T61,"r",""
))))))))</f>
        <v/>
      </c>
      <c r="CH44" s="226" t="str">
        <f>IF(Udfyldningsark!$T61="","",
IF(CH$17=Udfyldningsark!$Q61,"s",
IF(CH$17=Udfyldningsark!$T61,"b",
IF(CH$17&lt;Udfyldningsark!$P61,"",
IF(Udfyldningsark!$T61&lt;Udfyldningsark!$Q61-10,IF(CH$17&lt;Udfyldningsark!$T61,"g",""),
IF(Udfyldningsark!$T61&lt;Udfyldningsark!$Q61,     IF(CH$17&lt;Udfyldningsark!$Q61-10,"g",     IF(CH$17&lt;Udfyldningsark!$T61,"gu",        "")),
IF(CH$17&lt;Udfyldningsark!$Q61, IF(CH$17&lt;Udfyldningsark!$Q61-10,"g","gu"),
IF(CH$17&lt;Udfyldningsark!$T61,"r",""
))))))))</f>
        <v/>
      </c>
      <c r="CI44" s="226" t="str">
        <f>IF(Udfyldningsark!$T61="","",
IF(CI$17=Udfyldningsark!$Q61,"s",
IF(CI$17=Udfyldningsark!$T61,"b",
IF(CI$17&lt;Udfyldningsark!$P61,"",
IF(Udfyldningsark!$T61&lt;Udfyldningsark!$Q61-10,IF(CI$17&lt;Udfyldningsark!$T61,"g",""),
IF(Udfyldningsark!$T61&lt;Udfyldningsark!$Q61,     IF(CI$17&lt;Udfyldningsark!$Q61-10,"g",     IF(CI$17&lt;Udfyldningsark!$T61,"gu",        "")),
IF(CI$17&lt;Udfyldningsark!$Q61, IF(CI$17&lt;Udfyldningsark!$Q61-10,"g","gu"),
IF(CI$17&lt;Udfyldningsark!$T61,"r",""
))))))))</f>
        <v/>
      </c>
      <c r="CJ44" s="226" t="str">
        <f>IF(Udfyldningsark!$T61="","",
IF(CJ$17=Udfyldningsark!$Q61,"s",
IF(CJ$17=Udfyldningsark!$T61,"b",
IF(CJ$17&lt;Udfyldningsark!$P61,"",
IF(Udfyldningsark!$T61&lt;Udfyldningsark!$Q61-10,IF(CJ$17&lt;Udfyldningsark!$T61,"g",""),
IF(Udfyldningsark!$T61&lt;Udfyldningsark!$Q61,     IF(CJ$17&lt;Udfyldningsark!$Q61-10,"g",     IF(CJ$17&lt;Udfyldningsark!$T61,"gu",        "")),
IF(CJ$17&lt;Udfyldningsark!$Q61, IF(CJ$17&lt;Udfyldningsark!$Q61-10,"g","gu"),
IF(CJ$17&lt;Udfyldningsark!$T61,"r",""
))))))))</f>
        <v/>
      </c>
      <c r="CK44" s="226" t="str">
        <f>IF(Udfyldningsark!$T61="","",
IF(CK$17=Udfyldningsark!$Q61,"s",
IF(CK$17=Udfyldningsark!$T61,"b",
IF(CK$17&lt;Udfyldningsark!$P61,"",
IF(Udfyldningsark!$T61&lt;Udfyldningsark!$Q61-10,IF(CK$17&lt;Udfyldningsark!$T61,"g",""),
IF(Udfyldningsark!$T61&lt;Udfyldningsark!$Q61,     IF(CK$17&lt;Udfyldningsark!$Q61-10,"g",     IF(CK$17&lt;Udfyldningsark!$T61,"gu",        "")),
IF(CK$17&lt;Udfyldningsark!$Q61, IF(CK$17&lt;Udfyldningsark!$Q61-10,"g","gu"),
IF(CK$17&lt;Udfyldningsark!$T61,"r",""
))))))))</f>
        <v/>
      </c>
      <c r="CL44" s="226" t="str">
        <f>IF(Udfyldningsark!$T61="","",
IF(CL$17=Udfyldningsark!$Q61,"s",
IF(CL$17=Udfyldningsark!$T61,"b",
IF(CL$17&lt;Udfyldningsark!$P61,"",
IF(Udfyldningsark!$T61&lt;Udfyldningsark!$Q61-10,IF(CL$17&lt;Udfyldningsark!$T61,"g",""),
IF(Udfyldningsark!$T61&lt;Udfyldningsark!$Q61,     IF(CL$17&lt;Udfyldningsark!$Q61-10,"g",     IF(CL$17&lt;Udfyldningsark!$T61,"gu",        "")),
IF(CL$17&lt;Udfyldningsark!$Q61, IF(CL$17&lt;Udfyldningsark!$Q61-10,"g","gu"),
IF(CL$17&lt;Udfyldningsark!$T61,"r",""
))))))))</f>
        <v/>
      </c>
      <c r="CM44" s="226" t="str">
        <f>IF(Udfyldningsark!$T61="","",
IF(CM$17=Udfyldningsark!$Q61,"s",
IF(CM$17=Udfyldningsark!$T61,"b",
IF(CM$17&lt;Udfyldningsark!$P61,"",
IF(Udfyldningsark!$T61&lt;Udfyldningsark!$Q61-10,IF(CM$17&lt;Udfyldningsark!$T61,"g",""),
IF(Udfyldningsark!$T61&lt;Udfyldningsark!$Q61,     IF(CM$17&lt;Udfyldningsark!$Q61-10,"g",     IF(CM$17&lt;Udfyldningsark!$T61,"gu",        "")),
IF(CM$17&lt;Udfyldningsark!$Q61, IF(CM$17&lt;Udfyldningsark!$Q61-10,"g","gu"),
IF(CM$17&lt;Udfyldningsark!$T61,"r",""
))))))))</f>
        <v/>
      </c>
      <c r="CN44" s="226" t="str">
        <f>IF(Udfyldningsark!$T61="","",
IF(CN$17=Udfyldningsark!$Q61,"s",
IF(CN$17=Udfyldningsark!$T61,"b",
IF(CN$17&lt;Udfyldningsark!$P61,"",
IF(Udfyldningsark!$T61&lt;Udfyldningsark!$Q61-10,IF(CN$17&lt;Udfyldningsark!$T61,"g",""),
IF(Udfyldningsark!$T61&lt;Udfyldningsark!$Q61,     IF(CN$17&lt;Udfyldningsark!$Q61-10,"g",     IF(CN$17&lt;Udfyldningsark!$T61,"gu",        "")),
IF(CN$17&lt;Udfyldningsark!$Q61, IF(CN$17&lt;Udfyldningsark!$Q61-10,"g","gu"),
IF(CN$17&lt;Udfyldningsark!$T61,"r",""
))))))))</f>
        <v/>
      </c>
      <c r="CO44" s="226" t="str">
        <f>IF(Udfyldningsark!$T61="","",
IF(CO$17=Udfyldningsark!$Q61,"s",
IF(CO$17=Udfyldningsark!$T61,"b",
IF(CO$17&lt;Udfyldningsark!$P61,"",
IF(Udfyldningsark!$T61&lt;Udfyldningsark!$Q61-10,IF(CO$17&lt;Udfyldningsark!$T61,"g",""),
IF(Udfyldningsark!$T61&lt;Udfyldningsark!$Q61,     IF(CO$17&lt;Udfyldningsark!$Q61-10,"g",     IF(CO$17&lt;Udfyldningsark!$T61,"gu",        "")),
IF(CO$17&lt;Udfyldningsark!$Q61, IF(CO$17&lt;Udfyldningsark!$Q61-10,"g","gu"),
IF(CO$17&lt;Udfyldningsark!$T61,"r",""
))))))))</f>
        <v/>
      </c>
      <c r="CP44" s="226" t="str">
        <f>IF(Udfyldningsark!$T61="","",
IF(CP$17=Udfyldningsark!$Q61,"s",
IF(CP$17=Udfyldningsark!$T61,"b",
IF(CP$17&lt;Udfyldningsark!$P61,"",
IF(Udfyldningsark!$T61&lt;Udfyldningsark!$Q61-10,IF(CP$17&lt;Udfyldningsark!$T61,"g",""),
IF(Udfyldningsark!$T61&lt;Udfyldningsark!$Q61,     IF(CP$17&lt;Udfyldningsark!$Q61-10,"g",     IF(CP$17&lt;Udfyldningsark!$T61,"gu",        "")),
IF(CP$17&lt;Udfyldningsark!$Q61, IF(CP$17&lt;Udfyldningsark!$Q61-10,"g","gu"),
IF(CP$17&lt;Udfyldningsark!$T61,"r",""
))))))))</f>
        <v/>
      </c>
      <c r="CQ44" s="226" t="str">
        <f>IF(Udfyldningsark!$T61="","",
IF(CQ$17=Udfyldningsark!$Q61,"s",
IF(CQ$17=Udfyldningsark!$T61,"b",
IF(CQ$17&lt;Udfyldningsark!$P61,"",
IF(Udfyldningsark!$T61&lt;Udfyldningsark!$Q61-10,IF(CQ$17&lt;Udfyldningsark!$T61,"g",""),
IF(Udfyldningsark!$T61&lt;Udfyldningsark!$Q61,     IF(CQ$17&lt;Udfyldningsark!$Q61-10,"g",     IF(CQ$17&lt;Udfyldningsark!$T61,"gu",        "")),
IF(CQ$17&lt;Udfyldningsark!$Q61, IF(CQ$17&lt;Udfyldningsark!$Q61-10,"g","gu"),
IF(CQ$17&lt;Udfyldningsark!$T61,"r",""
))))))))</f>
        <v/>
      </c>
      <c r="CR44" s="226" t="str">
        <f>IF(Udfyldningsark!$T61="","",
IF(CR$17=Udfyldningsark!$Q61,"s",
IF(CR$17=Udfyldningsark!$T61,"b",
IF(CR$17&lt;Udfyldningsark!$P61,"",
IF(Udfyldningsark!$T61&lt;Udfyldningsark!$Q61-10,IF(CR$17&lt;Udfyldningsark!$T61,"g",""),
IF(Udfyldningsark!$T61&lt;Udfyldningsark!$Q61,     IF(CR$17&lt;Udfyldningsark!$Q61-10,"g",     IF(CR$17&lt;Udfyldningsark!$T61,"gu",        "")),
IF(CR$17&lt;Udfyldningsark!$Q61, IF(CR$17&lt;Udfyldningsark!$Q61-10,"g","gu"),
IF(CR$17&lt;Udfyldningsark!$T61,"r",""
))))))))</f>
        <v/>
      </c>
      <c r="CS44" s="226" t="str">
        <f>IF(Udfyldningsark!$T61="","",
IF(CS$17=Udfyldningsark!$Q61,"s",
IF(CS$17=Udfyldningsark!$T61,"b",
IF(CS$17&lt;Udfyldningsark!$P61,"",
IF(Udfyldningsark!$T61&lt;Udfyldningsark!$Q61-10,IF(CS$17&lt;Udfyldningsark!$T61,"g",""),
IF(Udfyldningsark!$T61&lt;Udfyldningsark!$Q61,     IF(CS$17&lt;Udfyldningsark!$Q61-10,"g",     IF(CS$17&lt;Udfyldningsark!$T61,"gu",        "")),
IF(CS$17&lt;Udfyldningsark!$Q61, IF(CS$17&lt;Udfyldningsark!$Q61-10,"g","gu"),
IF(CS$17&lt;Udfyldningsark!$T61,"r",""
))))))))</f>
        <v/>
      </c>
      <c r="CT44" s="226" t="str">
        <f>IF(Udfyldningsark!$T61="","",
IF(CT$17=Udfyldningsark!$Q61,"s",
IF(CT$17=Udfyldningsark!$T61,"b",
IF(CT$17&lt;Udfyldningsark!$P61,"",
IF(Udfyldningsark!$T61&lt;Udfyldningsark!$Q61-10,IF(CT$17&lt;Udfyldningsark!$T61,"g",""),
IF(Udfyldningsark!$T61&lt;Udfyldningsark!$Q61,     IF(CT$17&lt;Udfyldningsark!$Q61-10,"g",     IF(CT$17&lt;Udfyldningsark!$T61,"gu",        "")),
IF(CT$17&lt;Udfyldningsark!$Q61, IF(CT$17&lt;Udfyldningsark!$Q61-10,"g","gu"),
IF(CT$17&lt;Udfyldningsark!$T61,"r",""
))))))))</f>
        <v/>
      </c>
      <c r="CU44" s="226" t="str">
        <f>IF(Udfyldningsark!$T61="","",
IF(CU$17=Udfyldningsark!$Q61,"s",
IF(CU$17=Udfyldningsark!$T61,"b",
IF(CU$17&lt;Udfyldningsark!$P61,"",
IF(Udfyldningsark!$T61&lt;Udfyldningsark!$Q61-10,IF(CU$17&lt;Udfyldningsark!$T61,"g",""),
IF(Udfyldningsark!$T61&lt;Udfyldningsark!$Q61,     IF(CU$17&lt;Udfyldningsark!$Q61-10,"g",     IF(CU$17&lt;Udfyldningsark!$T61,"gu",        "")),
IF(CU$17&lt;Udfyldningsark!$Q61, IF(CU$17&lt;Udfyldningsark!$Q61-10,"g","gu"),
IF(CU$17&lt;Udfyldningsark!$T61,"r",""
))))))))</f>
        <v/>
      </c>
      <c r="CV44" s="226" t="str">
        <f>IF(Udfyldningsark!$T61="","",
IF(CV$17=Udfyldningsark!$Q61,"s",
IF(CV$17=Udfyldningsark!$T61,"b",
IF(CV$17&lt;Udfyldningsark!$P61,"",
IF(Udfyldningsark!$T61&lt;Udfyldningsark!$Q61-10,IF(CV$17&lt;Udfyldningsark!$T61,"g",""),
IF(Udfyldningsark!$T61&lt;Udfyldningsark!$Q61,     IF(CV$17&lt;Udfyldningsark!$Q61-10,"g",     IF(CV$17&lt;Udfyldningsark!$T61,"gu",        "")),
IF(CV$17&lt;Udfyldningsark!$Q61, IF(CV$17&lt;Udfyldningsark!$Q61-10,"g","gu"),
IF(CV$17&lt;Udfyldningsark!$T61,"r",""
))))))))</f>
        <v/>
      </c>
      <c r="CW44" s="226" t="str">
        <f>IF(Udfyldningsark!$T61="","",
IF(CW$17=Udfyldningsark!$Q61,"s",
IF(CW$17=Udfyldningsark!$T61,"b",
IF(CW$17&lt;Udfyldningsark!$P61,"",
IF(Udfyldningsark!$T61&lt;Udfyldningsark!$Q61-10,IF(CW$17&lt;Udfyldningsark!$T61,"g",""),
IF(Udfyldningsark!$T61&lt;Udfyldningsark!$Q61,     IF(CW$17&lt;Udfyldningsark!$Q61-10,"g",     IF(CW$17&lt;Udfyldningsark!$T61,"gu",        "")),
IF(CW$17&lt;Udfyldningsark!$Q61, IF(CW$17&lt;Udfyldningsark!$Q61-10,"g","gu"),
IF(CW$17&lt;Udfyldningsark!$T61,"r",""
))))))))</f>
        <v/>
      </c>
      <c r="CX44" s="226" t="str">
        <f>IF(Udfyldningsark!$T61="","",
IF(CX$17=Udfyldningsark!$Q61,"s",
IF(CX$17=Udfyldningsark!$T61,"b",
IF(CX$17&lt;Udfyldningsark!$P61,"",
IF(Udfyldningsark!$T61&lt;Udfyldningsark!$Q61-10,IF(CX$17&lt;Udfyldningsark!$T61,"g",""),
IF(Udfyldningsark!$T61&lt;Udfyldningsark!$Q61,     IF(CX$17&lt;Udfyldningsark!$Q61-10,"g",     IF(CX$17&lt;Udfyldningsark!$T61,"gu",        "")),
IF(CX$17&lt;Udfyldningsark!$Q61, IF(CX$17&lt;Udfyldningsark!$Q61-10,"g","gu"),
IF(CX$17&lt;Udfyldningsark!$T61,"r",""
))))))))</f>
        <v/>
      </c>
      <c r="CY44" s="226" t="str">
        <f>IF(Udfyldningsark!$T61="","",
IF(CY$17=Udfyldningsark!$Q61,"s",
IF(CY$17=Udfyldningsark!$T61,"b",
IF(CY$17&lt;Udfyldningsark!$P61,"",
IF(Udfyldningsark!$T61&lt;Udfyldningsark!$Q61-10,IF(CY$17&lt;Udfyldningsark!$T61,"g",""),
IF(Udfyldningsark!$T61&lt;Udfyldningsark!$Q61,     IF(CY$17&lt;Udfyldningsark!$Q61-10,"g",     IF(CY$17&lt;Udfyldningsark!$T61,"gu",        "")),
IF(CY$17&lt;Udfyldningsark!$Q61, IF(CY$17&lt;Udfyldningsark!$Q61-10,"g","gu"),
IF(CY$17&lt;Udfyldningsark!$T61,"r",""
))))))))</f>
        <v/>
      </c>
      <c r="CZ44" s="226" t="str">
        <f>IF(Udfyldningsark!$T61="","",
IF(CZ$17=Udfyldningsark!$Q61,"s",
IF(CZ$17=Udfyldningsark!$T61,"b",
IF(CZ$17&lt;Udfyldningsark!$P61,"",
IF(Udfyldningsark!$T61&lt;Udfyldningsark!$Q61-10,IF(CZ$17&lt;Udfyldningsark!$T61,"g",""),
IF(Udfyldningsark!$T61&lt;Udfyldningsark!$Q61,     IF(CZ$17&lt;Udfyldningsark!$Q61-10,"g",     IF(CZ$17&lt;Udfyldningsark!$T61,"gu",        "")),
IF(CZ$17&lt;Udfyldningsark!$Q61, IF(CZ$17&lt;Udfyldningsark!$Q61-10,"g","gu"),
IF(CZ$17&lt;Udfyldningsark!$T61,"r",""
))))))))</f>
        <v/>
      </c>
      <c r="DA44" s="226" t="str">
        <f>IF(Udfyldningsark!$T61="","",
IF(DA$17=Udfyldningsark!$Q61,"s",
IF(DA$17=Udfyldningsark!$T61,"b",
IF(DA$17&lt;Udfyldningsark!$P61,"",
IF(Udfyldningsark!$T61&lt;Udfyldningsark!$Q61-10,IF(DA$17&lt;Udfyldningsark!$T61,"g",""),
IF(Udfyldningsark!$T61&lt;Udfyldningsark!$Q61,     IF(DA$17&lt;Udfyldningsark!$Q61-10,"g",     IF(DA$17&lt;Udfyldningsark!$T61,"gu",        "")),
IF(DA$17&lt;Udfyldningsark!$Q61, IF(DA$17&lt;Udfyldningsark!$Q61-10,"g","gu"),
IF(DA$17&lt;Udfyldningsark!$T61,"r",""
))))))))</f>
        <v/>
      </c>
      <c r="DB44" s="226" t="str">
        <f>IF(Udfyldningsark!$T61="","",
IF(DB$17=Udfyldningsark!$Q61,"s",
IF(DB$17=Udfyldningsark!$T61,"b",
IF(DB$17&lt;Udfyldningsark!$P61,"",
IF(Udfyldningsark!$T61&lt;Udfyldningsark!$Q61-10,IF(DB$17&lt;Udfyldningsark!$T61,"g",""),
IF(Udfyldningsark!$T61&lt;Udfyldningsark!$Q61,     IF(DB$17&lt;Udfyldningsark!$Q61-10,"g",     IF(DB$17&lt;Udfyldningsark!$T61,"gu",        "")),
IF(DB$17&lt;Udfyldningsark!$Q61, IF(DB$17&lt;Udfyldningsark!$Q61-10,"g","gu"),
IF(DB$17&lt;Udfyldningsark!$T61,"r",""
))))))))</f>
        <v/>
      </c>
      <c r="DC44" s="226" t="str">
        <f>IF(Udfyldningsark!$T61="","",
IF(DC$17=Udfyldningsark!$Q61,"s",
IF(DC$17=Udfyldningsark!$T61,"b",
IF(DC$17&lt;Udfyldningsark!$P61,"",
IF(Udfyldningsark!$T61&lt;Udfyldningsark!$Q61-10,IF(DC$17&lt;Udfyldningsark!$T61,"g",""),
IF(Udfyldningsark!$T61&lt;Udfyldningsark!$Q61,     IF(DC$17&lt;Udfyldningsark!$Q61-10,"g",     IF(DC$17&lt;Udfyldningsark!$T61,"gu",        "")),
IF(DC$17&lt;Udfyldningsark!$Q61, IF(DC$17&lt;Udfyldningsark!$Q61-10,"g","gu"),
IF(DC$17&lt;Udfyldningsark!$T61,"r",""
))))))))</f>
        <v/>
      </c>
      <c r="DD44" s="226" t="str">
        <f>IF(Udfyldningsark!$T61="","",
IF(DD$17=Udfyldningsark!$Q61,"s",
IF(DD$17=Udfyldningsark!$T61,"b",
IF(DD$17&lt;Udfyldningsark!$P61,"",
IF(Udfyldningsark!$T61&lt;Udfyldningsark!$Q61-10,IF(DD$17&lt;Udfyldningsark!$T61,"g",""),
IF(Udfyldningsark!$T61&lt;Udfyldningsark!$Q61,     IF(DD$17&lt;Udfyldningsark!$Q61-10,"g",     IF(DD$17&lt;Udfyldningsark!$T61,"gu",        "")),
IF(DD$17&lt;Udfyldningsark!$Q61, IF(DD$17&lt;Udfyldningsark!$Q61-10,"g","gu"),
IF(DD$17&lt;Udfyldningsark!$T61,"r",""
))))))))</f>
        <v/>
      </c>
      <c r="DE44" s="226" t="str">
        <f>IF(Udfyldningsark!$T61="","",
IF(DE$17=Udfyldningsark!$Q61,"s",
IF(DE$17=Udfyldningsark!$T61,"b",
IF(DE$17&lt;Udfyldningsark!$P61,"",
IF(Udfyldningsark!$T61&lt;Udfyldningsark!$Q61-10,IF(DE$17&lt;Udfyldningsark!$T61,"g",""),
IF(Udfyldningsark!$T61&lt;Udfyldningsark!$Q61,     IF(DE$17&lt;Udfyldningsark!$Q61-10,"g",     IF(DE$17&lt;Udfyldningsark!$T61,"gu",        "")),
IF(DE$17&lt;Udfyldningsark!$Q61, IF(DE$17&lt;Udfyldningsark!$Q61-10,"g","gu"),
IF(DE$17&lt;Udfyldningsark!$T61,"r",""
))))))))</f>
        <v/>
      </c>
      <c r="DF44" s="226" t="str">
        <f>IF(Udfyldningsark!$T61="","",
IF(DF$17=Udfyldningsark!$Q61,"s",
IF(DF$17=Udfyldningsark!$T61,"b",
IF(DF$17&lt;Udfyldningsark!$P61,"",
IF(Udfyldningsark!$T61&lt;Udfyldningsark!$Q61-10,IF(DF$17&lt;Udfyldningsark!$T61,"g",""),
IF(Udfyldningsark!$T61&lt;Udfyldningsark!$Q61,     IF(DF$17&lt;Udfyldningsark!$Q61-10,"g",     IF(DF$17&lt;Udfyldningsark!$T61,"gu",        "")),
IF(DF$17&lt;Udfyldningsark!$Q61, IF(DF$17&lt;Udfyldningsark!$Q61-10,"g","gu"),
IF(DF$17&lt;Udfyldningsark!$T61,"r",""
))))))))</f>
        <v/>
      </c>
      <c r="DG44" s="226" t="str">
        <f>IF(Udfyldningsark!$T61="","",
IF(DG$17=Udfyldningsark!$Q61,"s",
IF(DG$17=Udfyldningsark!$T61,"b",
IF(DG$17&lt;Udfyldningsark!$P61,"",
IF(Udfyldningsark!$T61&lt;Udfyldningsark!$Q61-10,IF(DG$17&lt;Udfyldningsark!$T61,"g",""),
IF(Udfyldningsark!$T61&lt;Udfyldningsark!$Q61,     IF(DG$17&lt;Udfyldningsark!$Q61-10,"g",     IF(DG$17&lt;Udfyldningsark!$T61,"gu",        "")),
IF(DG$17&lt;Udfyldningsark!$Q61, IF(DG$17&lt;Udfyldningsark!$Q61-10,"g","gu"),
IF(DG$17&lt;Udfyldningsark!$T61,"r",""
))))))))</f>
        <v/>
      </c>
      <c r="DH44" s="226" t="str">
        <f>IF(Udfyldningsark!$T61="","",
IF(DH$17=Udfyldningsark!$Q61,"s",
IF(DH$17=Udfyldningsark!$T61,"b",
IF(DH$17&lt;Udfyldningsark!$P61,"",
IF(Udfyldningsark!$T61&lt;Udfyldningsark!$Q61-10,IF(DH$17&lt;Udfyldningsark!$T61,"g",""),
IF(Udfyldningsark!$T61&lt;Udfyldningsark!$Q61,     IF(DH$17&lt;Udfyldningsark!$Q61-10,"g",     IF(DH$17&lt;Udfyldningsark!$T61,"gu",        "")),
IF(DH$17&lt;Udfyldningsark!$Q61, IF(DH$17&lt;Udfyldningsark!$Q61-10,"g","gu"),
IF(DH$17&lt;Udfyldningsark!$T61,"r",""
))))))))</f>
        <v/>
      </c>
      <c r="DI44" s="226" t="str">
        <f>IF(Udfyldningsark!$T61="","",
IF(DI$17=Udfyldningsark!$Q61,"s",
IF(DI$17=Udfyldningsark!$T61,"b",
IF(DI$17&lt;Udfyldningsark!$P61,"",
IF(Udfyldningsark!$T61&lt;Udfyldningsark!$Q61-10,IF(DI$17&lt;Udfyldningsark!$T61,"g",""),
IF(Udfyldningsark!$T61&lt;Udfyldningsark!$Q61,     IF(DI$17&lt;Udfyldningsark!$Q61-10,"g",     IF(DI$17&lt;Udfyldningsark!$T61,"gu",        "")),
IF(DI$17&lt;Udfyldningsark!$Q61, IF(DI$17&lt;Udfyldningsark!$Q61-10,"g","gu"),
IF(DI$17&lt;Udfyldningsark!$T61,"r",""
))))))))</f>
        <v/>
      </c>
      <c r="DJ44" s="226" t="str">
        <f>IF(Udfyldningsark!$T61="","",
IF(DJ$17=Udfyldningsark!$Q61,"s",
IF(DJ$17=Udfyldningsark!$T61,"b",
IF(DJ$17&lt;Udfyldningsark!$P61,"",
IF(Udfyldningsark!$T61&lt;Udfyldningsark!$Q61-10,IF(DJ$17&lt;Udfyldningsark!$T61,"g",""),
IF(Udfyldningsark!$T61&lt;Udfyldningsark!$Q61,     IF(DJ$17&lt;Udfyldningsark!$Q61-10,"g",     IF(DJ$17&lt;Udfyldningsark!$T61,"gu",        "")),
IF(DJ$17&lt;Udfyldningsark!$Q61, IF(DJ$17&lt;Udfyldningsark!$Q61-10,"g","gu"),
IF(DJ$17&lt;Udfyldningsark!$T61,"r",""
))))))))</f>
        <v/>
      </c>
      <c r="DK44" s="226" t="str">
        <f>IF(Udfyldningsark!$T61="","",
IF(DK$17=Udfyldningsark!$Q61,"s",
IF(DK$17=Udfyldningsark!$T61,"b",
IF(DK$17&lt;Udfyldningsark!$P61,"",
IF(Udfyldningsark!$T61&lt;Udfyldningsark!$Q61-10,IF(DK$17&lt;Udfyldningsark!$T61,"g",""),
IF(Udfyldningsark!$T61&lt;Udfyldningsark!$Q61,     IF(DK$17&lt;Udfyldningsark!$Q61-10,"g",     IF(DK$17&lt;Udfyldningsark!$T61,"gu",        "")),
IF(DK$17&lt;Udfyldningsark!$Q61, IF(DK$17&lt;Udfyldningsark!$Q61-10,"g","gu"),
IF(DK$17&lt;Udfyldningsark!$T61,"r",""
))))))))</f>
        <v/>
      </c>
      <c r="DL44" s="13"/>
      <c r="DM44" s="13"/>
    </row>
    <row r="45" spans="1:117" s="2" customFormat="1" ht="8.4499999999999993" customHeight="1" x14ac:dyDescent="0.2">
      <c r="A45" s="29"/>
      <c r="B45" s="56" t="str">
        <f>IF(Udfyldningsark!C62=1,Udfyldningsark!E62,"")</f>
        <v/>
      </c>
      <c r="C45" s="405" t="str">
        <f>IF(Udfyldningsark!I62="","",IF(Udfyldningsark!I62&gt;=1,Udfyldningsark!I62))</f>
        <v/>
      </c>
      <c r="D45" s="406"/>
      <c r="E45" s="407"/>
      <c r="F45" s="48"/>
      <c r="G45" s="276" t="str">
        <f>IF(Udfyldningsark!L62="","",IF(Udfyldningsark!L62&gt;=1,Udfyldningsark!L62))</f>
        <v/>
      </c>
      <c r="H45" s="48"/>
      <c r="I45" s="87" t="str">
        <f>IF(Udfyldningsark!P62="","",IF(Udfyldningsark!P62&gt;=1,Udfyldningsark!P62))</f>
        <v/>
      </c>
      <c r="J45" s="49"/>
      <c r="K45" s="88" t="str">
        <f>IF(Udfyldningsark!G62="","",IF(Udfyldningsark!G62=Data!$T$7,Data!$U$7,IF(Udfyldningsark!G62=Data!$T$8,Data!$U$8,IF(Udfyldningsark!G62=Data!$T$9,Data!$U$9,IF(Udfyldningsark!G62=Data!$T$10,Data!$U$10,IF(Udfyldningsark!G62=Data!$T$11,Data!$U$11,IF(Udfyldningsark!G62=Data!$T$12,Data!$U$12,IF(Udfyldningsark!G62=Data!$T$13,Data!$U$13,IF(Udfyldningsark!G62=Data!$T$14,Data!$U$14,IF(Udfyldningsark!G62=Data!$T$15,Data!$U$15,IF(Udfyldningsark!G62=Data!$T$16,Data!$U$16,IF(Udfyldningsark!G62=Data!$T$17,Data!$U$17,IF(Udfyldningsark!G62=Data!$T$18,Data!$U$18,IF(Udfyldningsark!G62=Data!$T$19,Data!$U$19,IF(Udfyldningsark!G62=Data!$T$20,Data!$U$20,IF(Udfyldningsark!G62=Data!$T$21,Data!$U$21,IF(Udfyldningsark!G62=Data!$T$22,Data!$U$22,IF(Udfyldningsark!G62=Data!$T$23,Data!$U$23,IF(Udfyldningsark!G62=Data!$T$24,Data!$U$24,IF(Udfyldningsark!G62=Data!$T$25,Data!$U$25,IF(Udfyldningsark!G62=Data!$T$26,Data!$U$26,IF(Udfyldningsark!G62=Data!$T$27,Data!$U$27))))))))))))))))))))))</f>
        <v/>
      </c>
      <c r="L45" s="49"/>
      <c r="M45" s="89" t="str">
        <f>IF(Udfyldningsark!G62="","",IF(Udfyldningsark!G62=Data!$T$7,Data!$V$7,IF(Udfyldningsark!G62=Data!$T$8,Data!$V$8,IF(Udfyldningsark!G62=Data!$T$9,Data!$V$9,IF(Udfyldningsark!G62=Data!$T$10,Data!$V$10,IF(Udfyldningsark!G62=Data!$T$11,Data!$V$11,IF(Udfyldningsark!G62=Data!$T$12,Data!$V$12,IF(Udfyldningsark!G62=Data!$T$13,Data!$V$13,IF(Udfyldningsark!G62=Data!$T$14,Data!$V$14,IF(Udfyldningsark!G62=Data!$T$15,Data!$V$15,IF(Udfyldningsark!G62=Data!$T$16,Data!$V$16,IF(Udfyldningsark!G62=Data!$T$17,Data!$V$17,IF(Udfyldningsark!G62=Data!$T$18,Data!$V$18,IF(Udfyldningsark!G62=Data!$T$19,Data!$V$19,IF(Udfyldningsark!G62=Data!$T$20,Data!$V$20,IF(Udfyldningsark!G62=Data!$T$21,Data!$V$21,IF(Udfyldningsark!G62=Data!$T$22,Data!$V$22,IF(Udfyldningsark!G62=Data!$T$23,Data!$V$23,IF(Udfyldningsark!G62=Data!$T$24,Data!$V$24,IF(Udfyldningsark!G62=Data!$T$25,Data!$V$25,IF(Udfyldningsark!G62=Data!$T$26,Data!$V$26,IF(Udfyldningsark!G62=Data!$T$27,Data!$V$27,))))))))))))))))))))))</f>
        <v/>
      </c>
      <c r="N45" s="20"/>
      <c r="O45" s="226" t="str">
        <f>IF(Udfyldningsark!$T62="","",
IF(O$17=Udfyldningsark!$Q62,"s",
IF(O$17=Udfyldningsark!$T62,"b",
IF(O$17&lt;Udfyldningsark!$P62,"",
IF(Udfyldningsark!$T62&lt;Udfyldningsark!$Q62-10,IF(O$17&lt;Udfyldningsark!$T62,"g",""),
IF(Udfyldningsark!$T62&lt;Udfyldningsark!$Q62,     IF(O$17&lt;Udfyldningsark!$Q62-10,"g",     IF(O$17&lt;Udfyldningsark!$T62,"gu",        "")),
IF(O$17&lt;Udfyldningsark!$Q62, IF(O$17&lt;Udfyldningsark!$Q62-10,"g","gu"),
IF(O$17&lt;Udfyldningsark!$T62,"r",""
))))))))</f>
        <v/>
      </c>
      <c r="P45" s="226" t="str">
        <f>IF(Udfyldningsark!$T62="","",
IF(P$17=Udfyldningsark!$Q62,"s",
IF(P$17=Udfyldningsark!$T62,"b",
IF(P$17&lt;Udfyldningsark!$P62,"",
IF(Udfyldningsark!$T62&lt;Udfyldningsark!$Q62-10,IF(P$17&lt;Udfyldningsark!$T62,"g",""),
IF(Udfyldningsark!$T62&lt;Udfyldningsark!$Q62,     IF(P$17&lt;Udfyldningsark!$Q62-10,"g",     IF(P$17&lt;Udfyldningsark!$T62,"gu",        "")),
IF(P$17&lt;Udfyldningsark!$Q62, IF(P$17&lt;Udfyldningsark!$Q62-10,"g","gu"),
IF(P$17&lt;Udfyldningsark!$T62,"r",""
))))))))</f>
        <v/>
      </c>
      <c r="Q45" s="226" t="str">
        <f>IF(Udfyldningsark!$T62="","",
IF(Q$17=Udfyldningsark!$Q62,"s",
IF(Q$17=Udfyldningsark!$T62,"b",
IF(Q$17&lt;Udfyldningsark!$P62,"",
IF(Udfyldningsark!$T62&lt;Udfyldningsark!$Q62-10,IF(Q$17&lt;Udfyldningsark!$T62,"g",""),
IF(Udfyldningsark!$T62&lt;Udfyldningsark!$Q62,     IF(Q$17&lt;Udfyldningsark!$Q62-10,"g",     IF(Q$17&lt;Udfyldningsark!$T62,"gu",        "")),
IF(Q$17&lt;Udfyldningsark!$Q62, IF(Q$17&lt;Udfyldningsark!$Q62-10,"g","gu"),
IF(Q$17&lt;Udfyldningsark!$T62,"r",""
))))))))</f>
        <v/>
      </c>
      <c r="R45" s="226" t="str">
        <f>IF(Udfyldningsark!$T62="","",
IF(R$17=Udfyldningsark!$Q62,"s",
IF(R$17=Udfyldningsark!$T62,"b",
IF(R$17&lt;Udfyldningsark!$P62,"",
IF(Udfyldningsark!$T62&lt;Udfyldningsark!$Q62-10,IF(R$17&lt;Udfyldningsark!$T62,"g",""),
IF(Udfyldningsark!$T62&lt;Udfyldningsark!$Q62,     IF(R$17&lt;Udfyldningsark!$Q62-10,"g",     IF(R$17&lt;Udfyldningsark!$T62,"gu",        "")),
IF(R$17&lt;Udfyldningsark!$Q62, IF(R$17&lt;Udfyldningsark!$Q62-10,"g","gu"),
IF(R$17&lt;Udfyldningsark!$T62,"r",""
))))))))</f>
        <v/>
      </c>
      <c r="S45" s="226" t="str">
        <f>IF(Udfyldningsark!$T62="","",
IF(S$17=Udfyldningsark!$Q62,"s",
IF(S$17=Udfyldningsark!$T62,"b",
IF(S$17&lt;Udfyldningsark!$P62,"",
IF(Udfyldningsark!$T62&lt;Udfyldningsark!$Q62-10,IF(S$17&lt;Udfyldningsark!$T62,"g",""),
IF(Udfyldningsark!$T62&lt;Udfyldningsark!$Q62,     IF(S$17&lt;Udfyldningsark!$Q62-10,"g",     IF(S$17&lt;Udfyldningsark!$T62,"gu",        "")),
IF(S$17&lt;Udfyldningsark!$Q62, IF(S$17&lt;Udfyldningsark!$Q62-10,"g","gu"),
IF(S$17&lt;Udfyldningsark!$T62,"r",""
))))))))</f>
        <v/>
      </c>
      <c r="T45" s="226" t="str">
        <f>IF(Udfyldningsark!$T62="","",
IF(T$17=Udfyldningsark!$Q62,"s",
IF(T$17=Udfyldningsark!$T62,"b",
IF(T$17&lt;Udfyldningsark!$P62,"",
IF(Udfyldningsark!$T62&lt;Udfyldningsark!$Q62-10,IF(T$17&lt;Udfyldningsark!$T62,"g",""),
IF(Udfyldningsark!$T62&lt;Udfyldningsark!$Q62,     IF(T$17&lt;Udfyldningsark!$Q62-10,"g",     IF(T$17&lt;Udfyldningsark!$T62,"gu",        "")),
IF(T$17&lt;Udfyldningsark!$Q62, IF(T$17&lt;Udfyldningsark!$Q62-10,"g","gu"),
IF(T$17&lt;Udfyldningsark!$T62,"r",""
))))))))</f>
        <v/>
      </c>
      <c r="U45" s="226" t="str">
        <f>IF(Udfyldningsark!$T62="","",
IF(U$17=Udfyldningsark!$Q62,"s",
IF(U$17=Udfyldningsark!$T62,"b",
IF(U$17&lt;Udfyldningsark!$P62,"",
IF(Udfyldningsark!$T62&lt;Udfyldningsark!$Q62-10,IF(U$17&lt;Udfyldningsark!$T62,"g",""),
IF(Udfyldningsark!$T62&lt;Udfyldningsark!$Q62,     IF(U$17&lt;Udfyldningsark!$Q62-10,"g",     IF(U$17&lt;Udfyldningsark!$T62,"gu",        "")),
IF(U$17&lt;Udfyldningsark!$Q62, IF(U$17&lt;Udfyldningsark!$Q62-10,"g","gu"),
IF(U$17&lt;Udfyldningsark!$T62,"r",""
))))))))</f>
        <v/>
      </c>
      <c r="V45" s="226" t="str">
        <f>IF(Udfyldningsark!$T62="","",
IF(V$17=Udfyldningsark!$Q62,"s",
IF(V$17=Udfyldningsark!$T62,"b",
IF(V$17&lt;Udfyldningsark!$P62,"",
IF(Udfyldningsark!$T62&lt;Udfyldningsark!$Q62-10,IF(V$17&lt;Udfyldningsark!$T62,"g",""),
IF(Udfyldningsark!$T62&lt;Udfyldningsark!$Q62,     IF(V$17&lt;Udfyldningsark!$Q62-10,"g",     IF(V$17&lt;Udfyldningsark!$T62,"gu",        "")),
IF(V$17&lt;Udfyldningsark!$Q62, IF(V$17&lt;Udfyldningsark!$Q62-10,"g","gu"),
IF(V$17&lt;Udfyldningsark!$T62,"r",""
))))))))</f>
        <v/>
      </c>
      <c r="W45" s="226" t="str">
        <f>IF(Udfyldningsark!$T62="","",
IF(W$17=Udfyldningsark!$Q62,"s",
IF(W$17=Udfyldningsark!$T62,"b",
IF(W$17&lt;Udfyldningsark!$P62,"",
IF(Udfyldningsark!$T62&lt;Udfyldningsark!$Q62-10,IF(W$17&lt;Udfyldningsark!$T62,"g",""),
IF(Udfyldningsark!$T62&lt;Udfyldningsark!$Q62,     IF(W$17&lt;Udfyldningsark!$Q62-10,"g",     IF(W$17&lt;Udfyldningsark!$T62,"gu",        "")),
IF(W$17&lt;Udfyldningsark!$Q62, IF(W$17&lt;Udfyldningsark!$Q62-10,"g","gu"),
IF(W$17&lt;Udfyldningsark!$T62,"r",""
))))))))</f>
        <v/>
      </c>
      <c r="X45" s="226" t="str">
        <f>IF(Udfyldningsark!$T62="","",
IF(X$17=Udfyldningsark!$Q62,"s",
IF(X$17=Udfyldningsark!$T62,"b",
IF(X$17&lt;Udfyldningsark!$P62,"",
IF(Udfyldningsark!$T62&lt;Udfyldningsark!$Q62-10,IF(X$17&lt;Udfyldningsark!$T62,"g",""),
IF(Udfyldningsark!$T62&lt;Udfyldningsark!$Q62,     IF(X$17&lt;Udfyldningsark!$Q62-10,"g",     IF(X$17&lt;Udfyldningsark!$T62,"gu",        "")),
IF(X$17&lt;Udfyldningsark!$Q62, IF(X$17&lt;Udfyldningsark!$Q62-10,"g","gu"),
IF(X$17&lt;Udfyldningsark!$T62,"r",""
))))))))</f>
        <v/>
      </c>
      <c r="Y45" s="226" t="str">
        <f>IF(Udfyldningsark!$T62="","",
IF(Y$17=Udfyldningsark!$Q62,"s",
IF(Y$17=Udfyldningsark!$T62,"b",
IF(Y$17&lt;Udfyldningsark!$P62,"",
IF(Udfyldningsark!$T62&lt;Udfyldningsark!$Q62-10,IF(Y$17&lt;Udfyldningsark!$T62,"g",""),
IF(Udfyldningsark!$T62&lt;Udfyldningsark!$Q62,     IF(Y$17&lt;Udfyldningsark!$Q62-10,"g",     IF(Y$17&lt;Udfyldningsark!$T62,"gu",        "")),
IF(Y$17&lt;Udfyldningsark!$Q62, IF(Y$17&lt;Udfyldningsark!$Q62-10,"g","gu"),
IF(Y$17&lt;Udfyldningsark!$T62,"r",""
))))))))</f>
        <v/>
      </c>
      <c r="Z45" s="226" t="str">
        <f>IF(Udfyldningsark!$T62="","",
IF(Z$17=Udfyldningsark!$Q62,"s",
IF(Z$17=Udfyldningsark!$T62,"b",
IF(Z$17&lt;Udfyldningsark!$P62,"",
IF(Udfyldningsark!$T62&lt;Udfyldningsark!$Q62-10,IF(Z$17&lt;Udfyldningsark!$T62,"g",""),
IF(Udfyldningsark!$T62&lt;Udfyldningsark!$Q62,     IF(Z$17&lt;Udfyldningsark!$Q62-10,"g",     IF(Z$17&lt;Udfyldningsark!$T62,"gu",        "")),
IF(Z$17&lt;Udfyldningsark!$Q62, IF(Z$17&lt;Udfyldningsark!$Q62-10,"g","gu"),
IF(Z$17&lt;Udfyldningsark!$T62,"r",""
))))))))</f>
        <v/>
      </c>
      <c r="AA45" s="226" t="str">
        <f>IF(Udfyldningsark!$T62="","",
IF(AA$17=Udfyldningsark!$Q62,"s",
IF(AA$17=Udfyldningsark!$T62,"b",
IF(AA$17&lt;Udfyldningsark!$P62,"",
IF(Udfyldningsark!$T62&lt;Udfyldningsark!$Q62-10,IF(AA$17&lt;Udfyldningsark!$T62,"g",""),
IF(Udfyldningsark!$T62&lt;Udfyldningsark!$Q62,     IF(AA$17&lt;Udfyldningsark!$Q62-10,"g",     IF(AA$17&lt;Udfyldningsark!$T62,"gu",        "")),
IF(AA$17&lt;Udfyldningsark!$Q62, IF(AA$17&lt;Udfyldningsark!$Q62-10,"g","gu"),
IF(AA$17&lt;Udfyldningsark!$T62,"r",""
))))))))</f>
        <v/>
      </c>
      <c r="AB45" s="226" t="str">
        <f>IF(Udfyldningsark!$T62="","",
IF(AB$17=Udfyldningsark!$Q62,"s",
IF(AB$17=Udfyldningsark!$T62,"b",
IF(AB$17&lt;Udfyldningsark!$P62,"",
IF(Udfyldningsark!$T62&lt;Udfyldningsark!$Q62-10,IF(AB$17&lt;Udfyldningsark!$T62,"g",""),
IF(Udfyldningsark!$T62&lt;Udfyldningsark!$Q62,     IF(AB$17&lt;Udfyldningsark!$Q62-10,"g",     IF(AB$17&lt;Udfyldningsark!$T62,"gu",        "")),
IF(AB$17&lt;Udfyldningsark!$Q62, IF(AB$17&lt;Udfyldningsark!$Q62-10,"g","gu"),
IF(AB$17&lt;Udfyldningsark!$T62,"r",""
))))))))</f>
        <v/>
      </c>
      <c r="AC45" s="226" t="str">
        <f>IF(Udfyldningsark!$T62="","",
IF(AC$17=Udfyldningsark!$Q62,"s",
IF(AC$17=Udfyldningsark!$T62,"b",
IF(AC$17&lt;Udfyldningsark!$P62,"",
IF(Udfyldningsark!$T62&lt;Udfyldningsark!$Q62-10,IF(AC$17&lt;Udfyldningsark!$T62,"g",""),
IF(Udfyldningsark!$T62&lt;Udfyldningsark!$Q62,     IF(AC$17&lt;Udfyldningsark!$Q62-10,"g",     IF(AC$17&lt;Udfyldningsark!$T62,"gu",        "")),
IF(AC$17&lt;Udfyldningsark!$Q62, IF(AC$17&lt;Udfyldningsark!$Q62-10,"g","gu"),
IF(AC$17&lt;Udfyldningsark!$T62,"r",""
))))))))</f>
        <v/>
      </c>
      <c r="AD45" s="226" t="str">
        <f>IF(Udfyldningsark!$T62="","",
IF(AD$17=Udfyldningsark!$Q62,"s",
IF(AD$17=Udfyldningsark!$T62,"b",
IF(AD$17&lt;Udfyldningsark!$P62,"",
IF(Udfyldningsark!$T62&lt;Udfyldningsark!$Q62-10,IF(AD$17&lt;Udfyldningsark!$T62,"g",""),
IF(Udfyldningsark!$T62&lt;Udfyldningsark!$Q62,     IF(AD$17&lt;Udfyldningsark!$Q62-10,"g",     IF(AD$17&lt;Udfyldningsark!$T62,"gu",        "")),
IF(AD$17&lt;Udfyldningsark!$Q62, IF(AD$17&lt;Udfyldningsark!$Q62-10,"g","gu"),
IF(AD$17&lt;Udfyldningsark!$T62,"r",""
))))))))</f>
        <v/>
      </c>
      <c r="AE45" s="226" t="str">
        <f>IF(Udfyldningsark!$T62="","",
IF(AE$17=Udfyldningsark!$Q62,"s",
IF(AE$17=Udfyldningsark!$T62,"b",
IF(AE$17&lt;Udfyldningsark!$P62,"",
IF(Udfyldningsark!$T62&lt;Udfyldningsark!$Q62-10,IF(AE$17&lt;Udfyldningsark!$T62,"g",""),
IF(Udfyldningsark!$T62&lt;Udfyldningsark!$Q62,     IF(AE$17&lt;Udfyldningsark!$Q62-10,"g",     IF(AE$17&lt;Udfyldningsark!$T62,"gu",        "")),
IF(AE$17&lt;Udfyldningsark!$Q62, IF(AE$17&lt;Udfyldningsark!$Q62-10,"g","gu"),
IF(AE$17&lt;Udfyldningsark!$T62,"r",""
))))))))</f>
        <v/>
      </c>
      <c r="AF45" s="226" t="str">
        <f>IF(Udfyldningsark!$T62="","",
IF(AF$17=Udfyldningsark!$Q62,"s",
IF(AF$17=Udfyldningsark!$T62,"b",
IF(AF$17&lt;Udfyldningsark!$P62,"",
IF(Udfyldningsark!$T62&lt;Udfyldningsark!$Q62-10,IF(AF$17&lt;Udfyldningsark!$T62,"g",""),
IF(Udfyldningsark!$T62&lt;Udfyldningsark!$Q62,     IF(AF$17&lt;Udfyldningsark!$Q62-10,"g",     IF(AF$17&lt;Udfyldningsark!$T62,"gu",        "")),
IF(AF$17&lt;Udfyldningsark!$Q62, IF(AF$17&lt;Udfyldningsark!$Q62-10,"g","gu"),
IF(AF$17&lt;Udfyldningsark!$T62,"r",""
))))))))</f>
        <v/>
      </c>
      <c r="AG45" s="226" t="str">
        <f>IF(Udfyldningsark!$T62="","",
IF(AG$17=Udfyldningsark!$Q62,"s",
IF(AG$17=Udfyldningsark!$T62,"b",
IF(AG$17&lt;Udfyldningsark!$P62,"",
IF(Udfyldningsark!$T62&lt;Udfyldningsark!$Q62-10,IF(AG$17&lt;Udfyldningsark!$T62,"g",""),
IF(Udfyldningsark!$T62&lt;Udfyldningsark!$Q62,     IF(AG$17&lt;Udfyldningsark!$Q62-10,"g",     IF(AG$17&lt;Udfyldningsark!$T62,"gu",        "")),
IF(AG$17&lt;Udfyldningsark!$Q62, IF(AG$17&lt;Udfyldningsark!$Q62-10,"g","gu"),
IF(AG$17&lt;Udfyldningsark!$T62,"r",""
))))))))</f>
        <v/>
      </c>
      <c r="AH45" s="226" t="str">
        <f>IF(Udfyldningsark!$T62="","",
IF(AH$17=Udfyldningsark!$Q62,"s",
IF(AH$17=Udfyldningsark!$T62,"b",
IF(AH$17&lt;Udfyldningsark!$P62,"",
IF(Udfyldningsark!$T62&lt;Udfyldningsark!$Q62-10,IF(AH$17&lt;Udfyldningsark!$T62,"g",""),
IF(Udfyldningsark!$T62&lt;Udfyldningsark!$Q62,     IF(AH$17&lt;Udfyldningsark!$Q62-10,"g",     IF(AH$17&lt;Udfyldningsark!$T62,"gu",        "")),
IF(AH$17&lt;Udfyldningsark!$Q62, IF(AH$17&lt;Udfyldningsark!$Q62-10,"g","gu"),
IF(AH$17&lt;Udfyldningsark!$T62,"r",""
))))))))</f>
        <v/>
      </c>
      <c r="AI45" s="226" t="str">
        <f>IF(Udfyldningsark!$T62="","",
IF(AI$17=Udfyldningsark!$Q62,"s",
IF(AI$17=Udfyldningsark!$T62,"b",
IF(AI$17&lt;Udfyldningsark!$P62,"",
IF(Udfyldningsark!$T62&lt;Udfyldningsark!$Q62-10,IF(AI$17&lt;Udfyldningsark!$T62,"g",""),
IF(Udfyldningsark!$T62&lt;Udfyldningsark!$Q62,     IF(AI$17&lt;Udfyldningsark!$Q62-10,"g",     IF(AI$17&lt;Udfyldningsark!$T62,"gu",        "")),
IF(AI$17&lt;Udfyldningsark!$Q62, IF(AI$17&lt;Udfyldningsark!$Q62-10,"g","gu"),
IF(AI$17&lt;Udfyldningsark!$T62,"r",""
))))))))</f>
        <v/>
      </c>
      <c r="AJ45" s="226" t="str">
        <f>IF(Udfyldningsark!$T62="","",
IF(AJ$17=Udfyldningsark!$Q62,"s",
IF(AJ$17=Udfyldningsark!$T62,"b",
IF(AJ$17&lt;Udfyldningsark!$P62,"",
IF(Udfyldningsark!$T62&lt;Udfyldningsark!$Q62-10,IF(AJ$17&lt;Udfyldningsark!$T62,"g",""),
IF(Udfyldningsark!$T62&lt;Udfyldningsark!$Q62,     IF(AJ$17&lt;Udfyldningsark!$Q62-10,"g",     IF(AJ$17&lt;Udfyldningsark!$T62,"gu",        "")),
IF(AJ$17&lt;Udfyldningsark!$Q62, IF(AJ$17&lt;Udfyldningsark!$Q62-10,"g","gu"),
IF(AJ$17&lt;Udfyldningsark!$T62,"r",""
))))))))</f>
        <v/>
      </c>
      <c r="AK45" s="226" t="str">
        <f>IF(Udfyldningsark!$T62="","",
IF(AK$17=Udfyldningsark!$Q62,"s",
IF(AK$17=Udfyldningsark!$T62,"b",
IF(AK$17&lt;Udfyldningsark!$P62,"",
IF(Udfyldningsark!$T62&lt;Udfyldningsark!$Q62-10,IF(AK$17&lt;Udfyldningsark!$T62,"g",""),
IF(Udfyldningsark!$T62&lt;Udfyldningsark!$Q62,     IF(AK$17&lt;Udfyldningsark!$Q62-10,"g",     IF(AK$17&lt;Udfyldningsark!$T62,"gu",        "")),
IF(AK$17&lt;Udfyldningsark!$Q62, IF(AK$17&lt;Udfyldningsark!$Q62-10,"g","gu"),
IF(AK$17&lt;Udfyldningsark!$T62,"r",""
))))))))</f>
        <v/>
      </c>
      <c r="AL45" s="226" t="str">
        <f>IF(Udfyldningsark!$T62="","",
IF(AL$17=Udfyldningsark!$Q62,"s",
IF(AL$17=Udfyldningsark!$T62,"b",
IF(AL$17&lt;Udfyldningsark!$P62,"",
IF(Udfyldningsark!$T62&lt;Udfyldningsark!$Q62-10,IF(AL$17&lt;Udfyldningsark!$T62,"g",""),
IF(Udfyldningsark!$T62&lt;Udfyldningsark!$Q62,     IF(AL$17&lt;Udfyldningsark!$Q62-10,"g",     IF(AL$17&lt;Udfyldningsark!$T62,"gu",        "")),
IF(AL$17&lt;Udfyldningsark!$Q62, IF(AL$17&lt;Udfyldningsark!$Q62-10,"g","gu"),
IF(AL$17&lt;Udfyldningsark!$T62,"r",""
))))))))</f>
        <v/>
      </c>
      <c r="AM45" s="226" t="str">
        <f>IF(Udfyldningsark!$T62="","",
IF(AM$17=Udfyldningsark!$Q62,"s",
IF(AM$17=Udfyldningsark!$T62,"b",
IF(AM$17&lt;Udfyldningsark!$P62,"",
IF(Udfyldningsark!$T62&lt;Udfyldningsark!$Q62-10,IF(AM$17&lt;Udfyldningsark!$T62,"g",""),
IF(Udfyldningsark!$T62&lt;Udfyldningsark!$Q62,     IF(AM$17&lt;Udfyldningsark!$Q62-10,"g",     IF(AM$17&lt;Udfyldningsark!$T62,"gu",        "")),
IF(AM$17&lt;Udfyldningsark!$Q62, IF(AM$17&lt;Udfyldningsark!$Q62-10,"g","gu"),
IF(AM$17&lt;Udfyldningsark!$T62,"r",""
))))))))</f>
        <v/>
      </c>
      <c r="AN45" s="226" t="str">
        <f>IF(Udfyldningsark!$T62="","",
IF(AN$17=Udfyldningsark!$Q62,"s",
IF(AN$17=Udfyldningsark!$T62,"b",
IF(AN$17&lt;Udfyldningsark!$P62,"",
IF(Udfyldningsark!$T62&lt;Udfyldningsark!$Q62-10,IF(AN$17&lt;Udfyldningsark!$T62,"g",""),
IF(Udfyldningsark!$T62&lt;Udfyldningsark!$Q62,     IF(AN$17&lt;Udfyldningsark!$Q62-10,"g",     IF(AN$17&lt;Udfyldningsark!$T62,"gu",        "")),
IF(AN$17&lt;Udfyldningsark!$Q62, IF(AN$17&lt;Udfyldningsark!$Q62-10,"g","gu"),
IF(AN$17&lt;Udfyldningsark!$T62,"r",""
))))))))</f>
        <v/>
      </c>
      <c r="AO45" s="226" t="str">
        <f>IF(Udfyldningsark!$T62="","",
IF(AO$17=Udfyldningsark!$Q62,"s",
IF(AO$17=Udfyldningsark!$T62,"b",
IF(AO$17&lt;Udfyldningsark!$P62,"",
IF(Udfyldningsark!$T62&lt;Udfyldningsark!$Q62-10,IF(AO$17&lt;Udfyldningsark!$T62,"g",""),
IF(Udfyldningsark!$T62&lt;Udfyldningsark!$Q62,     IF(AO$17&lt;Udfyldningsark!$Q62-10,"g",     IF(AO$17&lt;Udfyldningsark!$T62,"gu",        "")),
IF(AO$17&lt;Udfyldningsark!$Q62, IF(AO$17&lt;Udfyldningsark!$Q62-10,"g","gu"),
IF(AO$17&lt;Udfyldningsark!$T62,"r",""
))))))))</f>
        <v/>
      </c>
      <c r="AP45" s="226" t="str">
        <f>IF(Udfyldningsark!$T62="","",
IF(AP$17=Udfyldningsark!$Q62,"s",
IF(AP$17=Udfyldningsark!$T62,"b",
IF(AP$17&lt;Udfyldningsark!$P62,"",
IF(Udfyldningsark!$T62&lt;Udfyldningsark!$Q62-10,IF(AP$17&lt;Udfyldningsark!$T62,"g",""),
IF(Udfyldningsark!$T62&lt;Udfyldningsark!$Q62,     IF(AP$17&lt;Udfyldningsark!$Q62-10,"g",     IF(AP$17&lt;Udfyldningsark!$T62,"gu",        "")),
IF(AP$17&lt;Udfyldningsark!$Q62, IF(AP$17&lt;Udfyldningsark!$Q62-10,"g","gu"),
IF(AP$17&lt;Udfyldningsark!$T62,"r",""
))))))))</f>
        <v/>
      </c>
      <c r="AQ45" s="226" t="str">
        <f>IF(Udfyldningsark!$T62="","",
IF(AQ$17=Udfyldningsark!$Q62,"s",
IF(AQ$17=Udfyldningsark!$T62,"b",
IF(AQ$17&lt;Udfyldningsark!$P62,"",
IF(Udfyldningsark!$T62&lt;Udfyldningsark!$Q62-10,IF(AQ$17&lt;Udfyldningsark!$T62,"g",""),
IF(Udfyldningsark!$T62&lt;Udfyldningsark!$Q62,     IF(AQ$17&lt;Udfyldningsark!$Q62-10,"g",     IF(AQ$17&lt;Udfyldningsark!$T62,"gu",        "")),
IF(AQ$17&lt;Udfyldningsark!$Q62, IF(AQ$17&lt;Udfyldningsark!$Q62-10,"g","gu"),
IF(AQ$17&lt;Udfyldningsark!$T62,"r",""
))))))))</f>
        <v/>
      </c>
      <c r="AR45" s="226" t="str">
        <f>IF(Udfyldningsark!$T62="","",
IF(AR$17=Udfyldningsark!$Q62,"s",
IF(AR$17=Udfyldningsark!$T62,"b",
IF(AR$17&lt;Udfyldningsark!$P62,"",
IF(Udfyldningsark!$T62&lt;Udfyldningsark!$Q62-10,IF(AR$17&lt;Udfyldningsark!$T62,"g",""),
IF(Udfyldningsark!$T62&lt;Udfyldningsark!$Q62,     IF(AR$17&lt;Udfyldningsark!$Q62-10,"g",     IF(AR$17&lt;Udfyldningsark!$T62,"gu",        "")),
IF(AR$17&lt;Udfyldningsark!$Q62, IF(AR$17&lt;Udfyldningsark!$Q62-10,"g","gu"),
IF(AR$17&lt;Udfyldningsark!$T62,"r",""
))))))))</f>
        <v/>
      </c>
      <c r="AS45" s="226" t="str">
        <f>IF(Udfyldningsark!$T62="","",
IF(AS$17=Udfyldningsark!$Q62,"s",
IF(AS$17=Udfyldningsark!$T62,"b",
IF(AS$17&lt;Udfyldningsark!$P62,"",
IF(Udfyldningsark!$T62&lt;Udfyldningsark!$Q62-10,IF(AS$17&lt;Udfyldningsark!$T62,"g",""),
IF(Udfyldningsark!$T62&lt;Udfyldningsark!$Q62,     IF(AS$17&lt;Udfyldningsark!$Q62-10,"g",     IF(AS$17&lt;Udfyldningsark!$T62,"gu",        "")),
IF(AS$17&lt;Udfyldningsark!$Q62, IF(AS$17&lt;Udfyldningsark!$Q62-10,"g","gu"),
IF(AS$17&lt;Udfyldningsark!$T62,"r",""
))))))))</f>
        <v/>
      </c>
      <c r="AT45" s="226" t="str">
        <f>IF(Udfyldningsark!$T62="","",
IF(AT$17=Udfyldningsark!$Q62,"s",
IF(AT$17=Udfyldningsark!$T62,"b",
IF(AT$17&lt;Udfyldningsark!$P62,"",
IF(Udfyldningsark!$T62&lt;Udfyldningsark!$Q62-10,IF(AT$17&lt;Udfyldningsark!$T62,"g",""),
IF(Udfyldningsark!$T62&lt;Udfyldningsark!$Q62,     IF(AT$17&lt;Udfyldningsark!$Q62-10,"g",     IF(AT$17&lt;Udfyldningsark!$T62,"gu",        "")),
IF(AT$17&lt;Udfyldningsark!$Q62, IF(AT$17&lt;Udfyldningsark!$Q62-10,"g","gu"),
IF(AT$17&lt;Udfyldningsark!$T62,"r",""
))))))))</f>
        <v/>
      </c>
      <c r="AU45" s="226" t="str">
        <f>IF(Udfyldningsark!$T62="","",
IF(AU$17=Udfyldningsark!$Q62,"s",
IF(AU$17=Udfyldningsark!$T62,"b",
IF(AU$17&lt;Udfyldningsark!$P62,"",
IF(Udfyldningsark!$T62&lt;Udfyldningsark!$Q62-10,IF(AU$17&lt;Udfyldningsark!$T62,"g",""),
IF(Udfyldningsark!$T62&lt;Udfyldningsark!$Q62,     IF(AU$17&lt;Udfyldningsark!$Q62-10,"g",     IF(AU$17&lt;Udfyldningsark!$T62,"gu",        "")),
IF(AU$17&lt;Udfyldningsark!$Q62, IF(AU$17&lt;Udfyldningsark!$Q62-10,"g","gu"),
IF(AU$17&lt;Udfyldningsark!$T62,"r",""
))))))))</f>
        <v/>
      </c>
      <c r="AV45" s="226" t="str">
        <f>IF(Udfyldningsark!$T62="","",
IF(AV$17=Udfyldningsark!$Q62,"s",
IF(AV$17=Udfyldningsark!$T62,"b",
IF(AV$17&lt;Udfyldningsark!$P62,"",
IF(Udfyldningsark!$T62&lt;Udfyldningsark!$Q62-10,IF(AV$17&lt;Udfyldningsark!$T62,"g",""),
IF(Udfyldningsark!$T62&lt;Udfyldningsark!$Q62,     IF(AV$17&lt;Udfyldningsark!$Q62-10,"g",     IF(AV$17&lt;Udfyldningsark!$T62,"gu",        "")),
IF(AV$17&lt;Udfyldningsark!$Q62, IF(AV$17&lt;Udfyldningsark!$Q62-10,"g","gu"),
IF(AV$17&lt;Udfyldningsark!$T62,"r",""
))))))))</f>
        <v/>
      </c>
      <c r="AW45" s="226" t="str">
        <f>IF(Udfyldningsark!$T62="","",
IF(AW$17=Udfyldningsark!$Q62,"s",
IF(AW$17=Udfyldningsark!$T62,"b",
IF(AW$17&lt;Udfyldningsark!$P62,"",
IF(Udfyldningsark!$T62&lt;Udfyldningsark!$Q62-10,IF(AW$17&lt;Udfyldningsark!$T62,"g",""),
IF(Udfyldningsark!$T62&lt;Udfyldningsark!$Q62,     IF(AW$17&lt;Udfyldningsark!$Q62-10,"g",     IF(AW$17&lt;Udfyldningsark!$T62,"gu",        "")),
IF(AW$17&lt;Udfyldningsark!$Q62, IF(AW$17&lt;Udfyldningsark!$Q62-10,"g","gu"),
IF(AW$17&lt;Udfyldningsark!$T62,"r",""
))))))))</f>
        <v/>
      </c>
      <c r="AX45" s="226" t="str">
        <f>IF(Udfyldningsark!$T62="","",
IF(AX$17=Udfyldningsark!$Q62,"s",
IF(AX$17=Udfyldningsark!$T62,"b",
IF(AX$17&lt;Udfyldningsark!$P62,"",
IF(Udfyldningsark!$T62&lt;Udfyldningsark!$Q62-10,IF(AX$17&lt;Udfyldningsark!$T62,"g",""),
IF(Udfyldningsark!$T62&lt;Udfyldningsark!$Q62,     IF(AX$17&lt;Udfyldningsark!$Q62-10,"g",     IF(AX$17&lt;Udfyldningsark!$T62,"gu",        "")),
IF(AX$17&lt;Udfyldningsark!$Q62, IF(AX$17&lt;Udfyldningsark!$Q62-10,"g","gu"),
IF(AX$17&lt;Udfyldningsark!$T62,"r",""
))))))))</f>
        <v/>
      </c>
      <c r="AY45" s="226" t="str">
        <f>IF(Udfyldningsark!$T62="","",
IF(AY$17=Udfyldningsark!$Q62,"s",
IF(AY$17=Udfyldningsark!$T62,"b",
IF(AY$17&lt;Udfyldningsark!$P62,"",
IF(Udfyldningsark!$T62&lt;Udfyldningsark!$Q62-10,IF(AY$17&lt;Udfyldningsark!$T62,"g",""),
IF(Udfyldningsark!$T62&lt;Udfyldningsark!$Q62,     IF(AY$17&lt;Udfyldningsark!$Q62-10,"g",     IF(AY$17&lt;Udfyldningsark!$T62,"gu",        "")),
IF(AY$17&lt;Udfyldningsark!$Q62, IF(AY$17&lt;Udfyldningsark!$Q62-10,"g","gu"),
IF(AY$17&lt;Udfyldningsark!$T62,"r",""
))))))))</f>
        <v/>
      </c>
      <c r="AZ45" s="226" t="str">
        <f>IF(Udfyldningsark!$T62="","",
IF(AZ$17=Udfyldningsark!$Q62,"s",
IF(AZ$17=Udfyldningsark!$T62,"b",
IF(AZ$17&lt;Udfyldningsark!$P62,"",
IF(Udfyldningsark!$T62&lt;Udfyldningsark!$Q62-10,IF(AZ$17&lt;Udfyldningsark!$T62,"g",""),
IF(Udfyldningsark!$T62&lt;Udfyldningsark!$Q62,     IF(AZ$17&lt;Udfyldningsark!$Q62-10,"g",     IF(AZ$17&lt;Udfyldningsark!$T62,"gu",        "")),
IF(AZ$17&lt;Udfyldningsark!$Q62, IF(AZ$17&lt;Udfyldningsark!$Q62-10,"g","gu"),
IF(AZ$17&lt;Udfyldningsark!$T62,"r",""
))))))))</f>
        <v/>
      </c>
      <c r="BA45" s="226" t="str">
        <f>IF(Udfyldningsark!$T62="","",
IF(BA$17=Udfyldningsark!$Q62,"s",
IF(BA$17=Udfyldningsark!$T62,"b",
IF(BA$17&lt;Udfyldningsark!$P62,"",
IF(Udfyldningsark!$T62&lt;Udfyldningsark!$Q62-10,IF(BA$17&lt;Udfyldningsark!$T62,"g",""),
IF(Udfyldningsark!$T62&lt;Udfyldningsark!$Q62,     IF(BA$17&lt;Udfyldningsark!$Q62-10,"g",     IF(BA$17&lt;Udfyldningsark!$T62,"gu",        "")),
IF(BA$17&lt;Udfyldningsark!$Q62, IF(BA$17&lt;Udfyldningsark!$Q62-10,"g","gu"),
IF(BA$17&lt;Udfyldningsark!$T62,"r",""
))))))))</f>
        <v/>
      </c>
      <c r="BB45" s="226" t="str">
        <f>IF(Udfyldningsark!$T62="","",
IF(BB$17=Udfyldningsark!$Q62,"s",
IF(BB$17=Udfyldningsark!$T62,"b",
IF(BB$17&lt;Udfyldningsark!$P62,"",
IF(Udfyldningsark!$T62&lt;Udfyldningsark!$Q62-10,IF(BB$17&lt;Udfyldningsark!$T62,"g",""),
IF(Udfyldningsark!$T62&lt;Udfyldningsark!$Q62,     IF(BB$17&lt;Udfyldningsark!$Q62-10,"g",     IF(BB$17&lt;Udfyldningsark!$T62,"gu",        "")),
IF(BB$17&lt;Udfyldningsark!$Q62, IF(BB$17&lt;Udfyldningsark!$Q62-10,"g","gu"),
IF(BB$17&lt;Udfyldningsark!$T62,"r",""
))))))))</f>
        <v/>
      </c>
      <c r="BC45" s="226" t="str">
        <f>IF(Udfyldningsark!$T62="","",
IF(BC$17=Udfyldningsark!$Q62,"s",
IF(BC$17=Udfyldningsark!$T62,"b",
IF(BC$17&lt;Udfyldningsark!$P62,"",
IF(Udfyldningsark!$T62&lt;Udfyldningsark!$Q62-10,IF(BC$17&lt;Udfyldningsark!$T62,"g",""),
IF(Udfyldningsark!$T62&lt;Udfyldningsark!$Q62,     IF(BC$17&lt;Udfyldningsark!$Q62-10,"g",     IF(BC$17&lt;Udfyldningsark!$T62,"gu",        "")),
IF(BC$17&lt;Udfyldningsark!$Q62, IF(BC$17&lt;Udfyldningsark!$Q62-10,"g","gu"),
IF(BC$17&lt;Udfyldningsark!$T62,"r",""
))))))))</f>
        <v/>
      </c>
      <c r="BD45" s="226" t="str">
        <f>IF(Udfyldningsark!$T62="","",
IF(BD$17=Udfyldningsark!$Q62,"s",
IF(BD$17=Udfyldningsark!$T62,"b",
IF(BD$17&lt;Udfyldningsark!$P62,"",
IF(Udfyldningsark!$T62&lt;Udfyldningsark!$Q62-10,IF(BD$17&lt;Udfyldningsark!$T62,"g",""),
IF(Udfyldningsark!$T62&lt;Udfyldningsark!$Q62,     IF(BD$17&lt;Udfyldningsark!$Q62-10,"g",     IF(BD$17&lt;Udfyldningsark!$T62,"gu",        "")),
IF(BD$17&lt;Udfyldningsark!$Q62, IF(BD$17&lt;Udfyldningsark!$Q62-10,"g","gu"),
IF(BD$17&lt;Udfyldningsark!$T62,"r",""
))))))))</f>
        <v/>
      </c>
      <c r="BE45" s="226" t="str">
        <f>IF(Udfyldningsark!$T62="","",
IF(BE$17=Udfyldningsark!$Q62,"s",
IF(BE$17=Udfyldningsark!$T62,"b",
IF(BE$17&lt;Udfyldningsark!$P62,"",
IF(Udfyldningsark!$T62&lt;Udfyldningsark!$Q62-10,IF(BE$17&lt;Udfyldningsark!$T62,"g",""),
IF(Udfyldningsark!$T62&lt;Udfyldningsark!$Q62,     IF(BE$17&lt;Udfyldningsark!$Q62-10,"g",     IF(BE$17&lt;Udfyldningsark!$T62,"gu",        "")),
IF(BE$17&lt;Udfyldningsark!$Q62, IF(BE$17&lt;Udfyldningsark!$Q62-10,"g","gu"),
IF(BE$17&lt;Udfyldningsark!$T62,"r",""
))))))))</f>
        <v/>
      </c>
      <c r="BF45" s="226" t="str">
        <f>IF(Udfyldningsark!$T62="","",
IF(BF$17=Udfyldningsark!$Q62,"s",
IF(BF$17=Udfyldningsark!$T62,"b",
IF(BF$17&lt;Udfyldningsark!$P62,"",
IF(Udfyldningsark!$T62&lt;Udfyldningsark!$Q62-10,IF(BF$17&lt;Udfyldningsark!$T62,"g",""),
IF(Udfyldningsark!$T62&lt;Udfyldningsark!$Q62,     IF(BF$17&lt;Udfyldningsark!$Q62-10,"g",     IF(BF$17&lt;Udfyldningsark!$T62,"gu",        "")),
IF(BF$17&lt;Udfyldningsark!$Q62, IF(BF$17&lt;Udfyldningsark!$Q62-10,"g","gu"),
IF(BF$17&lt;Udfyldningsark!$T62,"r",""
))))))))</f>
        <v/>
      </c>
      <c r="BG45" s="226" t="str">
        <f>IF(Udfyldningsark!$T62="","",
IF(BG$17=Udfyldningsark!$Q62,"s",
IF(BG$17=Udfyldningsark!$T62,"b",
IF(BG$17&lt;Udfyldningsark!$P62,"",
IF(Udfyldningsark!$T62&lt;Udfyldningsark!$Q62-10,IF(BG$17&lt;Udfyldningsark!$T62,"g",""),
IF(Udfyldningsark!$T62&lt;Udfyldningsark!$Q62,     IF(BG$17&lt;Udfyldningsark!$Q62-10,"g",     IF(BG$17&lt;Udfyldningsark!$T62,"gu",        "")),
IF(BG$17&lt;Udfyldningsark!$Q62, IF(BG$17&lt;Udfyldningsark!$Q62-10,"g","gu"),
IF(BG$17&lt;Udfyldningsark!$T62,"r",""
))))))))</f>
        <v/>
      </c>
      <c r="BH45" s="226" t="str">
        <f>IF(Udfyldningsark!$T62="","",
IF(BH$17=Udfyldningsark!$Q62,"s",
IF(BH$17=Udfyldningsark!$T62,"b",
IF(BH$17&lt;Udfyldningsark!$P62,"",
IF(Udfyldningsark!$T62&lt;Udfyldningsark!$Q62-10,IF(BH$17&lt;Udfyldningsark!$T62,"g",""),
IF(Udfyldningsark!$T62&lt;Udfyldningsark!$Q62,     IF(BH$17&lt;Udfyldningsark!$Q62-10,"g",     IF(BH$17&lt;Udfyldningsark!$T62,"gu",        "")),
IF(BH$17&lt;Udfyldningsark!$Q62, IF(BH$17&lt;Udfyldningsark!$Q62-10,"g","gu"),
IF(BH$17&lt;Udfyldningsark!$T62,"r",""
))))))))</f>
        <v/>
      </c>
      <c r="BI45" s="226" t="str">
        <f>IF(Udfyldningsark!$T62="","",
IF(BI$17=Udfyldningsark!$Q62,"s",
IF(BI$17=Udfyldningsark!$T62,"b",
IF(BI$17&lt;Udfyldningsark!$P62,"",
IF(Udfyldningsark!$T62&lt;Udfyldningsark!$Q62-10,IF(BI$17&lt;Udfyldningsark!$T62,"g",""),
IF(Udfyldningsark!$T62&lt;Udfyldningsark!$Q62,     IF(BI$17&lt;Udfyldningsark!$Q62-10,"g",     IF(BI$17&lt;Udfyldningsark!$T62,"gu",        "")),
IF(BI$17&lt;Udfyldningsark!$Q62, IF(BI$17&lt;Udfyldningsark!$Q62-10,"g","gu"),
IF(BI$17&lt;Udfyldningsark!$T62,"r",""
))))))))</f>
        <v/>
      </c>
      <c r="BJ45" s="226" t="str">
        <f>IF(Udfyldningsark!$T62="","",
IF(BJ$17=Udfyldningsark!$Q62,"s",
IF(BJ$17=Udfyldningsark!$T62,"b",
IF(BJ$17&lt;Udfyldningsark!$P62,"",
IF(Udfyldningsark!$T62&lt;Udfyldningsark!$Q62-10,IF(BJ$17&lt;Udfyldningsark!$T62,"g",""),
IF(Udfyldningsark!$T62&lt;Udfyldningsark!$Q62,     IF(BJ$17&lt;Udfyldningsark!$Q62-10,"g",     IF(BJ$17&lt;Udfyldningsark!$T62,"gu",        "")),
IF(BJ$17&lt;Udfyldningsark!$Q62, IF(BJ$17&lt;Udfyldningsark!$Q62-10,"g","gu"),
IF(BJ$17&lt;Udfyldningsark!$T62,"r",""
))))))))</f>
        <v/>
      </c>
      <c r="BK45" s="226" t="str">
        <f>IF(Udfyldningsark!$T62="","",
IF(BK$17=Udfyldningsark!$Q62,"s",
IF(BK$17=Udfyldningsark!$T62,"b",
IF(BK$17&lt;Udfyldningsark!$P62,"",
IF(Udfyldningsark!$T62&lt;Udfyldningsark!$Q62-10,IF(BK$17&lt;Udfyldningsark!$T62,"g",""),
IF(Udfyldningsark!$T62&lt;Udfyldningsark!$Q62,     IF(BK$17&lt;Udfyldningsark!$Q62-10,"g",     IF(BK$17&lt;Udfyldningsark!$T62,"gu",        "")),
IF(BK$17&lt;Udfyldningsark!$Q62, IF(BK$17&lt;Udfyldningsark!$Q62-10,"g","gu"),
IF(BK$17&lt;Udfyldningsark!$T62,"r",""
))))))))</f>
        <v/>
      </c>
      <c r="BL45" s="226" t="str">
        <f>IF(Udfyldningsark!$T62="","",
IF(BL$17=Udfyldningsark!$Q62,"s",
IF(BL$17=Udfyldningsark!$T62,"b",
IF(BL$17&lt;Udfyldningsark!$P62,"",
IF(Udfyldningsark!$T62&lt;Udfyldningsark!$Q62-10,IF(BL$17&lt;Udfyldningsark!$T62,"g",""),
IF(Udfyldningsark!$T62&lt;Udfyldningsark!$Q62,     IF(BL$17&lt;Udfyldningsark!$Q62-10,"g",     IF(BL$17&lt;Udfyldningsark!$T62,"gu",        "")),
IF(BL$17&lt;Udfyldningsark!$Q62, IF(BL$17&lt;Udfyldningsark!$Q62-10,"g","gu"),
IF(BL$17&lt;Udfyldningsark!$T62,"r",""
))))))))</f>
        <v/>
      </c>
      <c r="BM45" s="226" t="str">
        <f>IF(Udfyldningsark!$T62="","",
IF(BM$17=Udfyldningsark!$Q62,"s",
IF(BM$17=Udfyldningsark!$T62,"b",
IF(BM$17&lt;Udfyldningsark!$P62,"",
IF(Udfyldningsark!$T62&lt;Udfyldningsark!$Q62-10,IF(BM$17&lt;Udfyldningsark!$T62,"g",""),
IF(Udfyldningsark!$T62&lt;Udfyldningsark!$Q62,     IF(BM$17&lt;Udfyldningsark!$Q62-10,"g",     IF(BM$17&lt;Udfyldningsark!$T62,"gu",        "")),
IF(BM$17&lt;Udfyldningsark!$Q62, IF(BM$17&lt;Udfyldningsark!$Q62-10,"g","gu"),
IF(BM$17&lt;Udfyldningsark!$T62,"r",""
))))))))</f>
        <v/>
      </c>
      <c r="BN45" s="226" t="str">
        <f>IF(Udfyldningsark!$T62="","",
IF(BN$17=Udfyldningsark!$Q62,"s",
IF(BN$17=Udfyldningsark!$T62,"b",
IF(BN$17&lt;Udfyldningsark!$P62,"",
IF(Udfyldningsark!$T62&lt;Udfyldningsark!$Q62-10,IF(BN$17&lt;Udfyldningsark!$T62,"g",""),
IF(Udfyldningsark!$T62&lt;Udfyldningsark!$Q62,     IF(BN$17&lt;Udfyldningsark!$Q62-10,"g",     IF(BN$17&lt;Udfyldningsark!$T62,"gu",        "")),
IF(BN$17&lt;Udfyldningsark!$Q62, IF(BN$17&lt;Udfyldningsark!$Q62-10,"g","gu"),
IF(BN$17&lt;Udfyldningsark!$T62,"r",""
))))))))</f>
        <v/>
      </c>
      <c r="BO45" s="226" t="str">
        <f>IF(Udfyldningsark!$T62="","",
IF(BO$17=Udfyldningsark!$Q62,"s",
IF(BO$17=Udfyldningsark!$T62,"b",
IF(BO$17&lt;Udfyldningsark!$P62,"",
IF(Udfyldningsark!$T62&lt;Udfyldningsark!$Q62-10,IF(BO$17&lt;Udfyldningsark!$T62,"g",""),
IF(Udfyldningsark!$T62&lt;Udfyldningsark!$Q62,     IF(BO$17&lt;Udfyldningsark!$Q62-10,"g",     IF(BO$17&lt;Udfyldningsark!$T62,"gu",        "")),
IF(BO$17&lt;Udfyldningsark!$Q62, IF(BO$17&lt;Udfyldningsark!$Q62-10,"g","gu"),
IF(BO$17&lt;Udfyldningsark!$T62,"r",""
))))))))</f>
        <v/>
      </c>
      <c r="BP45" s="226" t="str">
        <f>IF(Udfyldningsark!$T62="","",
IF(BP$17=Udfyldningsark!$Q62,"s",
IF(BP$17=Udfyldningsark!$T62,"b",
IF(BP$17&lt;Udfyldningsark!$P62,"",
IF(Udfyldningsark!$T62&lt;Udfyldningsark!$Q62-10,IF(BP$17&lt;Udfyldningsark!$T62,"g",""),
IF(Udfyldningsark!$T62&lt;Udfyldningsark!$Q62,     IF(BP$17&lt;Udfyldningsark!$Q62-10,"g",     IF(BP$17&lt;Udfyldningsark!$T62,"gu",        "")),
IF(BP$17&lt;Udfyldningsark!$Q62, IF(BP$17&lt;Udfyldningsark!$Q62-10,"g","gu"),
IF(BP$17&lt;Udfyldningsark!$T62,"r",""
))))))))</f>
        <v/>
      </c>
      <c r="BQ45" s="226" t="str">
        <f>IF(Udfyldningsark!$T62="","",
IF(BQ$17=Udfyldningsark!$Q62,"s",
IF(BQ$17=Udfyldningsark!$T62,"b",
IF(BQ$17&lt;Udfyldningsark!$P62,"",
IF(Udfyldningsark!$T62&lt;Udfyldningsark!$Q62-10,IF(BQ$17&lt;Udfyldningsark!$T62,"g",""),
IF(Udfyldningsark!$T62&lt;Udfyldningsark!$Q62,     IF(BQ$17&lt;Udfyldningsark!$Q62-10,"g",     IF(BQ$17&lt;Udfyldningsark!$T62,"gu",        "")),
IF(BQ$17&lt;Udfyldningsark!$Q62, IF(BQ$17&lt;Udfyldningsark!$Q62-10,"g","gu"),
IF(BQ$17&lt;Udfyldningsark!$T62,"r",""
))))))))</f>
        <v/>
      </c>
      <c r="BR45" s="226" t="str">
        <f>IF(Udfyldningsark!$T62="","",
IF(BR$17=Udfyldningsark!$Q62,"s",
IF(BR$17=Udfyldningsark!$T62,"b",
IF(BR$17&lt;Udfyldningsark!$P62,"",
IF(Udfyldningsark!$T62&lt;Udfyldningsark!$Q62-10,IF(BR$17&lt;Udfyldningsark!$T62,"g",""),
IF(Udfyldningsark!$T62&lt;Udfyldningsark!$Q62,     IF(BR$17&lt;Udfyldningsark!$Q62-10,"g",     IF(BR$17&lt;Udfyldningsark!$T62,"gu",        "")),
IF(BR$17&lt;Udfyldningsark!$Q62, IF(BR$17&lt;Udfyldningsark!$Q62-10,"g","gu"),
IF(BR$17&lt;Udfyldningsark!$T62,"r",""
))))))))</f>
        <v/>
      </c>
      <c r="BS45" s="226" t="str">
        <f>IF(Udfyldningsark!$T62="","",
IF(BS$17=Udfyldningsark!$Q62,"s",
IF(BS$17=Udfyldningsark!$T62,"b",
IF(BS$17&lt;Udfyldningsark!$P62,"",
IF(Udfyldningsark!$T62&lt;Udfyldningsark!$Q62-10,IF(BS$17&lt;Udfyldningsark!$T62,"g",""),
IF(Udfyldningsark!$T62&lt;Udfyldningsark!$Q62,     IF(BS$17&lt;Udfyldningsark!$Q62-10,"g",     IF(BS$17&lt;Udfyldningsark!$T62,"gu",        "")),
IF(BS$17&lt;Udfyldningsark!$Q62, IF(BS$17&lt;Udfyldningsark!$Q62-10,"g","gu"),
IF(BS$17&lt;Udfyldningsark!$T62,"r",""
))))))))</f>
        <v/>
      </c>
      <c r="BT45" s="226" t="str">
        <f>IF(Udfyldningsark!$T62="","",
IF(BT$17=Udfyldningsark!$Q62,"s",
IF(BT$17=Udfyldningsark!$T62,"b",
IF(BT$17&lt;Udfyldningsark!$P62,"",
IF(Udfyldningsark!$T62&lt;Udfyldningsark!$Q62-10,IF(BT$17&lt;Udfyldningsark!$T62,"g",""),
IF(Udfyldningsark!$T62&lt;Udfyldningsark!$Q62,     IF(BT$17&lt;Udfyldningsark!$Q62-10,"g",     IF(BT$17&lt;Udfyldningsark!$T62,"gu",        "")),
IF(BT$17&lt;Udfyldningsark!$Q62, IF(BT$17&lt;Udfyldningsark!$Q62-10,"g","gu"),
IF(BT$17&lt;Udfyldningsark!$T62,"r",""
))))))))</f>
        <v/>
      </c>
      <c r="BU45" s="226" t="str">
        <f>IF(Udfyldningsark!$T62="","",
IF(BU$17=Udfyldningsark!$Q62,"s",
IF(BU$17=Udfyldningsark!$T62,"b",
IF(BU$17&lt;Udfyldningsark!$P62,"",
IF(Udfyldningsark!$T62&lt;Udfyldningsark!$Q62-10,IF(BU$17&lt;Udfyldningsark!$T62,"g",""),
IF(Udfyldningsark!$T62&lt;Udfyldningsark!$Q62,     IF(BU$17&lt;Udfyldningsark!$Q62-10,"g",     IF(BU$17&lt;Udfyldningsark!$T62,"gu",        "")),
IF(BU$17&lt;Udfyldningsark!$Q62, IF(BU$17&lt;Udfyldningsark!$Q62-10,"g","gu"),
IF(BU$17&lt;Udfyldningsark!$T62,"r",""
))))))))</f>
        <v/>
      </c>
      <c r="BV45" s="226" t="str">
        <f>IF(Udfyldningsark!$T62="","",
IF(BV$17=Udfyldningsark!$Q62,"s",
IF(BV$17=Udfyldningsark!$T62,"b",
IF(BV$17&lt;Udfyldningsark!$P62,"",
IF(Udfyldningsark!$T62&lt;Udfyldningsark!$Q62-10,IF(BV$17&lt;Udfyldningsark!$T62,"g",""),
IF(Udfyldningsark!$T62&lt;Udfyldningsark!$Q62,     IF(BV$17&lt;Udfyldningsark!$Q62-10,"g",     IF(BV$17&lt;Udfyldningsark!$T62,"gu",        "")),
IF(BV$17&lt;Udfyldningsark!$Q62, IF(BV$17&lt;Udfyldningsark!$Q62-10,"g","gu"),
IF(BV$17&lt;Udfyldningsark!$T62,"r",""
))))))))</f>
        <v/>
      </c>
      <c r="BW45" s="226" t="str">
        <f>IF(Udfyldningsark!$T62="","",
IF(BW$17=Udfyldningsark!$Q62,"s",
IF(BW$17=Udfyldningsark!$T62,"b",
IF(BW$17&lt;Udfyldningsark!$P62,"",
IF(Udfyldningsark!$T62&lt;Udfyldningsark!$Q62-10,IF(BW$17&lt;Udfyldningsark!$T62,"g",""),
IF(Udfyldningsark!$T62&lt;Udfyldningsark!$Q62,     IF(BW$17&lt;Udfyldningsark!$Q62-10,"g",     IF(BW$17&lt;Udfyldningsark!$T62,"gu",        "")),
IF(BW$17&lt;Udfyldningsark!$Q62, IF(BW$17&lt;Udfyldningsark!$Q62-10,"g","gu"),
IF(BW$17&lt;Udfyldningsark!$T62,"r",""
))))))))</f>
        <v/>
      </c>
      <c r="BX45" s="226" t="str">
        <f>IF(Udfyldningsark!$T62="","",
IF(BX$17=Udfyldningsark!$Q62,"s",
IF(BX$17=Udfyldningsark!$T62,"b",
IF(BX$17&lt;Udfyldningsark!$P62,"",
IF(Udfyldningsark!$T62&lt;Udfyldningsark!$Q62-10,IF(BX$17&lt;Udfyldningsark!$T62,"g",""),
IF(Udfyldningsark!$T62&lt;Udfyldningsark!$Q62,     IF(BX$17&lt;Udfyldningsark!$Q62-10,"g",     IF(BX$17&lt;Udfyldningsark!$T62,"gu",        "")),
IF(BX$17&lt;Udfyldningsark!$Q62, IF(BX$17&lt;Udfyldningsark!$Q62-10,"g","gu"),
IF(BX$17&lt;Udfyldningsark!$T62,"r",""
))))))))</f>
        <v/>
      </c>
      <c r="BY45" s="226" t="str">
        <f>IF(Udfyldningsark!$T62="","",
IF(BY$17=Udfyldningsark!$Q62,"s",
IF(BY$17=Udfyldningsark!$T62,"b",
IF(BY$17&lt;Udfyldningsark!$P62,"",
IF(Udfyldningsark!$T62&lt;Udfyldningsark!$Q62-10,IF(BY$17&lt;Udfyldningsark!$T62,"g",""),
IF(Udfyldningsark!$T62&lt;Udfyldningsark!$Q62,     IF(BY$17&lt;Udfyldningsark!$Q62-10,"g",     IF(BY$17&lt;Udfyldningsark!$T62,"gu",        "")),
IF(BY$17&lt;Udfyldningsark!$Q62, IF(BY$17&lt;Udfyldningsark!$Q62-10,"g","gu"),
IF(BY$17&lt;Udfyldningsark!$T62,"r",""
))))))))</f>
        <v/>
      </c>
      <c r="BZ45" s="226" t="str">
        <f>IF(Udfyldningsark!$T62="","",
IF(BZ$17=Udfyldningsark!$Q62,"s",
IF(BZ$17=Udfyldningsark!$T62,"b",
IF(BZ$17&lt;Udfyldningsark!$P62,"",
IF(Udfyldningsark!$T62&lt;Udfyldningsark!$Q62-10,IF(BZ$17&lt;Udfyldningsark!$T62,"g",""),
IF(Udfyldningsark!$T62&lt;Udfyldningsark!$Q62,     IF(BZ$17&lt;Udfyldningsark!$Q62-10,"g",     IF(BZ$17&lt;Udfyldningsark!$T62,"gu",        "")),
IF(BZ$17&lt;Udfyldningsark!$Q62, IF(BZ$17&lt;Udfyldningsark!$Q62-10,"g","gu"),
IF(BZ$17&lt;Udfyldningsark!$T62,"r",""
))))))))</f>
        <v/>
      </c>
      <c r="CA45" s="226" t="str">
        <f>IF(Udfyldningsark!$T62="","",
IF(CA$17=Udfyldningsark!$Q62,"s",
IF(CA$17=Udfyldningsark!$T62,"b",
IF(CA$17&lt;Udfyldningsark!$P62,"",
IF(Udfyldningsark!$T62&lt;Udfyldningsark!$Q62-10,IF(CA$17&lt;Udfyldningsark!$T62,"g",""),
IF(Udfyldningsark!$T62&lt;Udfyldningsark!$Q62,     IF(CA$17&lt;Udfyldningsark!$Q62-10,"g",     IF(CA$17&lt;Udfyldningsark!$T62,"gu",        "")),
IF(CA$17&lt;Udfyldningsark!$Q62, IF(CA$17&lt;Udfyldningsark!$Q62-10,"g","gu"),
IF(CA$17&lt;Udfyldningsark!$T62,"r",""
))))))))</f>
        <v/>
      </c>
      <c r="CB45" s="226" t="str">
        <f>IF(Udfyldningsark!$T62="","",
IF(CB$17=Udfyldningsark!$Q62,"s",
IF(CB$17=Udfyldningsark!$T62,"b",
IF(CB$17&lt;Udfyldningsark!$P62,"",
IF(Udfyldningsark!$T62&lt;Udfyldningsark!$Q62-10,IF(CB$17&lt;Udfyldningsark!$T62,"g",""),
IF(Udfyldningsark!$T62&lt;Udfyldningsark!$Q62,     IF(CB$17&lt;Udfyldningsark!$Q62-10,"g",     IF(CB$17&lt;Udfyldningsark!$T62,"gu",        "")),
IF(CB$17&lt;Udfyldningsark!$Q62, IF(CB$17&lt;Udfyldningsark!$Q62-10,"g","gu"),
IF(CB$17&lt;Udfyldningsark!$T62,"r",""
))))))))</f>
        <v/>
      </c>
      <c r="CC45" s="226" t="str">
        <f>IF(Udfyldningsark!$T62="","",
IF(CC$17=Udfyldningsark!$Q62,"s",
IF(CC$17=Udfyldningsark!$T62,"b",
IF(CC$17&lt;Udfyldningsark!$P62,"",
IF(Udfyldningsark!$T62&lt;Udfyldningsark!$Q62-10,IF(CC$17&lt;Udfyldningsark!$T62,"g",""),
IF(Udfyldningsark!$T62&lt;Udfyldningsark!$Q62,     IF(CC$17&lt;Udfyldningsark!$Q62-10,"g",     IF(CC$17&lt;Udfyldningsark!$T62,"gu",        "")),
IF(CC$17&lt;Udfyldningsark!$Q62, IF(CC$17&lt;Udfyldningsark!$Q62-10,"g","gu"),
IF(CC$17&lt;Udfyldningsark!$T62,"r",""
))))))))</f>
        <v/>
      </c>
      <c r="CD45" s="226" t="str">
        <f>IF(Udfyldningsark!$T62="","",
IF(CD$17=Udfyldningsark!$Q62,"s",
IF(CD$17=Udfyldningsark!$T62,"b",
IF(CD$17&lt;Udfyldningsark!$P62,"",
IF(Udfyldningsark!$T62&lt;Udfyldningsark!$Q62-10,IF(CD$17&lt;Udfyldningsark!$T62,"g",""),
IF(Udfyldningsark!$T62&lt;Udfyldningsark!$Q62,     IF(CD$17&lt;Udfyldningsark!$Q62-10,"g",     IF(CD$17&lt;Udfyldningsark!$T62,"gu",        "")),
IF(CD$17&lt;Udfyldningsark!$Q62, IF(CD$17&lt;Udfyldningsark!$Q62-10,"g","gu"),
IF(CD$17&lt;Udfyldningsark!$T62,"r",""
))))))))</f>
        <v/>
      </c>
      <c r="CE45" s="226" t="str">
        <f>IF(Udfyldningsark!$T62="","",
IF(CE$17=Udfyldningsark!$Q62,"s",
IF(CE$17=Udfyldningsark!$T62,"b",
IF(CE$17&lt;Udfyldningsark!$P62,"",
IF(Udfyldningsark!$T62&lt;Udfyldningsark!$Q62-10,IF(CE$17&lt;Udfyldningsark!$T62,"g",""),
IF(Udfyldningsark!$T62&lt;Udfyldningsark!$Q62,     IF(CE$17&lt;Udfyldningsark!$Q62-10,"g",     IF(CE$17&lt;Udfyldningsark!$T62,"gu",        "")),
IF(CE$17&lt;Udfyldningsark!$Q62, IF(CE$17&lt;Udfyldningsark!$Q62-10,"g","gu"),
IF(CE$17&lt;Udfyldningsark!$T62,"r",""
))))))))</f>
        <v/>
      </c>
      <c r="CF45" s="226" t="str">
        <f>IF(Udfyldningsark!$T62="","",
IF(CF$17=Udfyldningsark!$Q62,"s",
IF(CF$17=Udfyldningsark!$T62,"b",
IF(CF$17&lt;Udfyldningsark!$P62,"",
IF(Udfyldningsark!$T62&lt;Udfyldningsark!$Q62-10,IF(CF$17&lt;Udfyldningsark!$T62,"g",""),
IF(Udfyldningsark!$T62&lt;Udfyldningsark!$Q62,     IF(CF$17&lt;Udfyldningsark!$Q62-10,"g",     IF(CF$17&lt;Udfyldningsark!$T62,"gu",        "")),
IF(CF$17&lt;Udfyldningsark!$Q62, IF(CF$17&lt;Udfyldningsark!$Q62-10,"g","gu"),
IF(CF$17&lt;Udfyldningsark!$T62,"r",""
))))))))</f>
        <v/>
      </c>
      <c r="CG45" s="226" t="str">
        <f>IF(Udfyldningsark!$T62="","",
IF(CG$17=Udfyldningsark!$Q62,"s",
IF(CG$17=Udfyldningsark!$T62,"b",
IF(CG$17&lt;Udfyldningsark!$P62,"",
IF(Udfyldningsark!$T62&lt;Udfyldningsark!$Q62-10,IF(CG$17&lt;Udfyldningsark!$T62,"g",""),
IF(Udfyldningsark!$T62&lt;Udfyldningsark!$Q62,     IF(CG$17&lt;Udfyldningsark!$Q62-10,"g",     IF(CG$17&lt;Udfyldningsark!$T62,"gu",        "")),
IF(CG$17&lt;Udfyldningsark!$Q62, IF(CG$17&lt;Udfyldningsark!$Q62-10,"g","gu"),
IF(CG$17&lt;Udfyldningsark!$T62,"r",""
))))))))</f>
        <v/>
      </c>
      <c r="CH45" s="226" t="str">
        <f>IF(Udfyldningsark!$T62="","",
IF(CH$17=Udfyldningsark!$Q62,"s",
IF(CH$17=Udfyldningsark!$T62,"b",
IF(CH$17&lt;Udfyldningsark!$P62,"",
IF(Udfyldningsark!$T62&lt;Udfyldningsark!$Q62-10,IF(CH$17&lt;Udfyldningsark!$T62,"g",""),
IF(Udfyldningsark!$T62&lt;Udfyldningsark!$Q62,     IF(CH$17&lt;Udfyldningsark!$Q62-10,"g",     IF(CH$17&lt;Udfyldningsark!$T62,"gu",        "")),
IF(CH$17&lt;Udfyldningsark!$Q62, IF(CH$17&lt;Udfyldningsark!$Q62-10,"g","gu"),
IF(CH$17&lt;Udfyldningsark!$T62,"r",""
))))))))</f>
        <v/>
      </c>
      <c r="CI45" s="226" t="str">
        <f>IF(Udfyldningsark!$T62="","",
IF(CI$17=Udfyldningsark!$Q62,"s",
IF(CI$17=Udfyldningsark!$T62,"b",
IF(CI$17&lt;Udfyldningsark!$P62,"",
IF(Udfyldningsark!$T62&lt;Udfyldningsark!$Q62-10,IF(CI$17&lt;Udfyldningsark!$T62,"g",""),
IF(Udfyldningsark!$T62&lt;Udfyldningsark!$Q62,     IF(CI$17&lt;Udfyldningsark!$Q62-10,"g",     IF(CI$17&lt;Udfyldningsark!$T62,"gu",        "")),
IF(CI$17&lt;Udfyldningsark!$Q62, IF(CI$17&lt;Udfyldningsark!$Q62-10,"g","gu"),
IF(CI$17&lt;Udfyldningsark!$T62,"r",""
))))))))</f>
        <v/>
      </c>
      <c r="CJ45" s="226" t="str">
        <f>IF(Udfyldningsark!$T62="","",
IF(CJ$17=Udfyldningsark!$Q62,"s",
IF(CJ$17=Udfyldningsark!$T62,"b",
IF(CJ$17&lt;Udfyldningsark!$P62,"",
IF(Udfyldningsark!$T62&lt;Udfyldningsark!$Q62-10,IF(CJ$17&lt;Udfyldningsark!$T62,"g",""),
IF(Udfyldningsark!$T62&lt;Udfyldningsark!$Q62,     IF(CJ$17&lt;Udfyldningsark!$Q62-10,"g",     IF(CJ$17&lt;Udfyldningsark!$T62,"gu",        "")),
IF(CJ$17&lt;Udfyldningsark!$Q62, IF(CJ$17&lt;Udfyldningsark!$Q62-10,"g","gu"),
IF(CJ$17&lt;Udfyldningsark!$T62,"r",""
))))))))</f>
        <v/>
      </c>
      <c r="CK45" s="226" t="str">
        <f>IF(Udfyldningsark!$T62="","",
IF(CK$17=Udfyldningsark!$Q62,"s",
IF(CK$17=Udfyldningsark!$T62,"b",
IF(CK$17&lt;Udfyldningsark!$P62,"",
IF(Udfyldningsark!$T62&lt;Udfyldningsark!$Q62-10,IF(CK$17&lt;Udfyldningsark!$T62,"g",""),
IF(Udfyldningsark!$T62&lt;Udfyldningsark!$Q62,     IF(CK$17&lt;Udfyldningsark!$Q62-10,"g",     IF(CK$17&lt;Udfyldningsark!$T62,"gu",        "")),
IF(CK$17&lt;Udfyldningsark!$Q62, IF(CK$17&lt;Udfyldningsark!$Q62-10,"g","gu"),
IF(CK$17&lt;Udfyldningsark!$T62,"r",""
))))))))</f>
        <v/>
      </c>
      <c r="CL45" s="226" t="str">
        <f>IF(Udfyldningsark!$T62="","",
IF(CL$17=Udfyldningsark!$Q62,"s",
IF(CL$17=Udfyldningsark!$T62,"b",
IF(CL$17&lt;Udfyldningsark!$P62,"",
IF(Udfyldningsark!$T62&lt;Udfyldningsark!$Q62-10,IF(CL$17&lt;Udfyldningsark!$T62,"g",""),
IF(Udfyldningsark!$T62&lt;Udfyldningsark!$Q62,     IF(CL$17&lt;Udfyldningsark!$Q62-10,"g",     IF(CL$17&lt;Udfyldningsark!$T62,"gu",        "")),
IF(CL$17&lt;Udfyldningsark!$Q62, IF(CL$17&lt;Udfyldningsark!$Q62-10,"g","gu"),
IF(CL$17&lt;Udfyldningsark!$T62,"r",""
))))))))</f>
        <v/>
      </c>
      <c r="CM45" s="226" t="str">
        <f>IF(Udfyldningsark!$T62="","",
IF(CM$17=Udfyldningsark!$Q62,"s",
IF(CM$17=Udfyldningsark!$T62,"b",
IF(CM$17&lt;Udfyldningsark!$P62,"",
IF(Udfyldningsark!$T62&lt;Udfyldningsark!$Q62-10,IF(CM$17&lt;Udfyldningsark!$T62,"g",""),
IF(Udfyldningsark!$T62&lt;Udfyldningsark!$Q62,     IF(CM$17&lt;Udfyldningsark!$Q62-10,"g",     IF(CM$17&lt;Udfyldningsark!$T62,"gu",        "")),
IF(CM$17&lt;Udfyldningsark!$Q62, IF(CM$17&lt;Udfyldningsark!$Q62-10,"g","gu"),
IF(CM$17&lt;Udfyldningsark!$T62,"r",""
))))))))</f>
        <v/>
      </c>
      <c r="CN45" s="226" t="str">
        <f>IF(Udfyldningsark!$T62="","",
IF(CN$17=Udfyldningsark!$Q62,"s",
IF(CN$17=Udfyldningsark!$T62,"b",
IF(CN$17&lt;Udfyldningsark!$P62,"",
IF(Udfyldningsark!$T62&lt;Udfyldningsark!$Q62-10,IF(CN$17&lt;Udfyldningsark!$T62,"g",""),
IF(Udfyldningsark!$T62&lt;Udfyldningsark!$Q62,     IF(CN$17&lt;Udfyldningsark!$Q62-10,"g",     IF(CN$17&lt;Udfyldningsark!$T62,"gu",        "")),
IF(CN$17&lt;Udfyldningsark!$Q62, IF(CN$17&lt;Udfyldningsark!$Q62-10,"g","gu"),
IF(CN$17&lt;Udfyldningsark!$T62,"r",""
))))))))</f>
        <v/>
      </c>
      <c r="CO45" s="226" t="str">
        <f>IF(Udfyldningsark!$T62="","",
IF(CO$17=Udfyldningsark!$Q62,"s",
IF(CO$17=Udfyldningsark!$T62,"b",
IF(CO$17&lt;Udfyldningsark!$P62,"",
IF(Udfyldningsark!$T62&lt;Udfyldningsark!$Q62-10,IF(CO$17&lt;Udfyldningsark!$T62,"g",""),
IF(Udfyldningsark!$T62&lt;Udfyldningsark!$Q62,     IF(CO$17&lt;Udfyldningsark!$Q62-10,"g",     IF(CO$17&lt;Udfyldningsark!$T62,"gu",        "")),
IF(CO$17&lt;Udfyldningsark!$Q62, IF(CO$17&lt;Udfyldningsark!$Q62-10,"g","gu"),
IF(CO$17&lt;Udfyldningsark!$T62,"r",""
))))))))</f>
        <v/>
      </c>
      <c r="CP45" s="226" t="str">
        <f>IF(Udfyldningsark!$T62="","",
IF(CP$17=Udfyldningsark!$Q62,"s",
IF(CP$17=Udfyldningsark!$T62,"b",
IF(CP$17&lt;Udfyldningsark!$P62,"",
IF(Udfyldningsark!$T62&lt;Udfyldningsark!$Q62-10,IF(CP$17&lt;Udfyldningsark!$T62,"g",""),
IF(Udfyldningsark!$T62&lt;Udfyldningsark!$Q62,     IF(CP$17&lt;Udfyldningsark!$Q62-10,"g",     IF(CP$17&lt;Udfyldningsark!$T62,"gu",        "")),
IF(CP$17&lt;Udfyldningsark!$Q62, IF(CP$17&lt;Udfyldningsark!$Q62-10,"g","gu"),
IF(CP$17&lt;Udfyldningsark!$T62,"r",""
))))))))</f>
        <v/>
      </c>
      <c r="CQ45" s="226" t="str">
        <f>IF(Udfyldningsark!$T62="","",
IF(CQ$17=Udfyldningsark!$Q62,"s",
IF(CQ$17=Udfyldningsark!$T62,"b",
IF(CQ$17&lt;Udfyldningsark!$P62,"",
IF(Udfyldningsark!$T62&lt;Udfyldningsark!$Q62-10,IF(CQ$17&lt;Udfyldningsark!$T62,"g",""),
IF(Udfyldningsark!$T62&lt;Udfyldningsark!$Q62,     IF(CQ$17&lt;Udfyldningsark!$Q62-10,"g",     IF(CQ$17&lt;Udfyldningsark!$T62,"gu",        "")),
IF(CQ$17&lt;Udfyldningsark!$Q62, IF(CQ$17&lt;Udfyldningsark!$Q62-10,"g","gu"),
IF(CQ$17&lt;Udfyldningsark!$T62,"r",""
))))))))</f>
        <v/>
      </c>
      <c r="CR45" s="226" t="str">
        <f>IF(Udfyldningsark!$T62="","",
IF(CR$17=Udfyldningsark!$Q62,"s",
IF(CR$17=Udfyldningsark!$T62,"b",
IF(CR$17&lt;Udfyldningsark!$P62,"",
IF(Udfyldningsark!$T62&lt;Udfyldningsark!$Q62-10,IF(CR$17&lt;Udfyldningsark!$T62,"g",""),
IF(Udfyldningsark!$T62&lt;Udfyldningsark!$Q62,     IF(CR$17&lt;Udfyldningsark!$Q62-10,"g",     IF(CR$17&lt;Udfyldningsark!$T62,"gu",        "")),
IF(CR$17&lt;Udfyldningsark!$Q62, IF(CR$17&lt;Udfyldningsark!$Q62-10,"g","gu"),
IF(CR$17&lt;Udfyldningsark!$T62,"r",""
))))))))</f>
        <v/>
      </c>
      <c r="CS45" s="226" t="str">
        <f>IF(Udfyldningsark!$T62="","",
IF(CS$17=Udfyldningsark!$Q62,"s",
IF(CS$17=Udfyldningsark!$T62,"b",
IF(CS$17&lt;Udfyldningsark!$P62,"",
IF(Udfyldningsark!$T62&lt;Udfyldningsark!$Q62-10,IF(CS$17&lt;Udfyldningsark!$T62,"g",""),
IF(Udfyldningsark!$T62&lt;Udfyldningsark!$Q62,     IF(CS$17&lt;Udfyldningsark!$Q62-10,"g",     IF(CS$17&lt;Udfyldningsark!$T62,"gu",        "")),
IF(CS$17&lt;Udfyldningsark!$Q62, IF(CS$17&lt;Udfyldningsark!$Q62-10,"g","gu"),
IF(CS$17&lt;Udfyldningsark!$T62,"r",""
))))))))</f>
        <v/>
      </c>
      <c r="CT45" s="226" t="str">
        <f>IF(Udfyldningsark!$T62="","",
IF(CT$17=Udfyldningsark!$Q62,"s",
IF(CT$17=Udfyldningsark!$T62,"b",
IF(CT$17&lt;Udfyldningsark!$P62,"",
IF(Udfyldningsark!$T62&lt;Udfyldningsark!$Q62-10,IF(CT$17&lt;Udfyldningsark!$T62,"g",""),
IF(Udfyldningsark!$T62&lt;Udfyldningsark!$Q62,     IF(CT$17&lt;Udfyldningsark!$Q62-10,"g",     IF(CT$17&lt;Udfyldningsark!$T62,"gu",        "")),
IF(CT$17&lt;Udfyldningsark!$Q62, IF(CT$17&lt;Udfyldningsark!$Q62-10,"g","gu"),
IF(CT$17&lt;Udfyldningsark!$T62,"r",""
))))))))</f>
        <v/>
      </c>
      <c r="CU45" s="226" t="str">
        <f>IF(Udfyldningsark!$T62="","",
IF(CU$17=Udfyldningsark!$Q62,"s",
IF(CU$17=Udfyldningsark!$T62,"b",
IF(CU$17&lt;Udfyldningsark!$P62,"",
IF(Udfyldningsark!$T62&lt;Udfyldningsark!$Q62-10,IF(CU$17&lt;Udfyldningsark!$T62,"g",""),
IF(Udfyldningsark!$T62&lt;Udfyldningsark!$Q62,     IF(CU$17&lt;Udfyldningsark!$Q62-10,"g",     IF(CU$17&lt;Udfyldningsark!$T62,"gu",        "")),
IF(CU$17&lt;Udfyldningsark!$Q62, IF(CU$17&lt;Udfyldningsark!$Q62-10,"g","gu"),
IF(CU$17&lt;Udfyldningsark!$T62,"r",""
))))))))</f>
        <v/>
      </c>
      <c r="CV45" s="226" t="str">
        <f>IF(Udfyldningsark!$T62="","",
IF(CV$17=Udfyldningsark!$Q62,"s",
IF(CV$17=Udfyldningsark!$T62,"b",
IF(CV$17&lt;Udfyldningsark!$P62,"",
IF(Udfyldningsark!$T62&lt;Udfyldningsark!$Q62-10,IF(CV$17&lt;Udfyldningsark!$T62,"g",""),
IF(Udfyldningsark!$T62&lt;Udfyldningsark!$Q62,     IF(CV$17&lt;Udfyldningsark!$Q62-10,"g",     IF(CV$17&lt;Udfyldningsark!$T62,"gu",        "")),
IF(CV$17&lt;Udfyldningsark!$Q62, IF(CV$17&lt;Udfyldningsark!$Q62-10,"g","gu"),
IF(CV$17&lt;Udfyldningsark!$T62,"r",""
))))))))</f>
        <v/>
      </c>
      <c r="CW45" s="226" t="str">
        <f>IF(Udfyldningsark!$T62="","",
IF(CW$17=Udfyldningsark!$Q62,"s",
IF(CW$17=Udfyldningsark!$T62,"b",
IF(CW$17&lt;Udfyldningsark!$P62,"",
IF(Udfyldningsark!$T62&lt;Udfyldningsark!$Q62-10,IF(CW$17&lt;Udfyldningsark!$T62,"g",""),
IF(Udfyldningsark!$T62&lt;Udfyldningsark!$Q62,     IF(CW$17&lt;Udfyldningsark!$Q62-10,"g",     IF(CW$17&lt;Udfyldningsark!$T62,"gu",        "")),
IF(CW$17&lt;Udfyldningsark!$Q62, IF(CW$17&lt;Udfyldningsark!$Q62-10,"g","gu"),
IF(CW$17&lt;Udfyldningsark!$T62,"r",""
))))))))</f>
        <v/>
      </c>
      <c r="CX45" s="226" t="str">
        <f>IF(Udfyldningsark!$T62="","",
IF(CX$17=Udfyldningsark!$Q62,"s",
IF(CX$17=Udfyldningsark!$T62,"b",
IF(CX$17&lt;Udfyldningsark!$P62,"",
IF(Udfyldningsark!$T62&lt;Udfyldningsark!$Q62-10,IF(CX$17&lt;Udfyldningsark!$T62,"g",""),
IF(Udfyldningsark!$T62&lt;Udfyldningsark!$Q62,     IF(CX$17&lt;Udfyldningsark!$Q62-10,"g",     IF(CX$17&lt;Udfyldningsark!$T62,"gu",        "")),
IF(CX$17&lt;Udfyldningsark!$Q62, IF(CX$17&lt;Udfyldningsark!$Q62-10,"g","gu"),
IF(CX$17&lt;Udfyldningsark!$T62,"r",""
))))))))</f>
        <v/>
      </c>
      <c r="CY45" s="226" t="str">
        <f>IF(Udfyldningsark!$T62="","",
IF(CY$17=Udfyldningsark!$Q62,"s",
IF(CY$17=Udfyldningsark!$T62,"b",
IF(CY$17&lt;Udfyldningsark!$P62,"",
IF(Udfyldningsark!$T62&lt;Udfyldningsark!$Q62-10,IF(CY$17&lt;Udfyldningsark!$T62,"g",""),
IF(Udfyldningsark!$T62&lt;Udfyldningsark!$Q62,     IF(CY$17&lt;Udfyldningsark!$Q62-10,"g",     IF(CY$17&lt;Udfyldningsark!$T62,"gu",        "")),
IF(CY$17&lt;Udfyldningsark!$Q62, IF(CY$17&lt;Udfyldningsark!$Q62-10,"g","gu"),
IF(CY$17&lt;Udfyldningsark!$T62,"r",""
))))))))</f>
        <v/>
      </c>
      <c r="CZ45" s="226" t="str">
        <f>IF(Udfyldningsark!$T62="","",
IF(CZ$17=Udfyldningsark!$Q62,"s",
IF(CZ$17=Udfyldningsark!$T62,"b",
IF(CZ$17&lt;Udfyldningsark!$P62,"",
IF(Udfyldningsark!$T62&lt;Udfyldningsark!$Q62-10,IF(CZ$17&lt;Udfyldningsark!$T62,"g",""),
IF(Udfyldningsark!$T62&lt;Udfyldningsark!$Q62,     IF(CZ$17&lt;Udfyldningsark!$Q62-10,"g",     IF(CZ$17&lt;Udfyldningsark!$T62,"gu",        "")),
IF(CZ$17&lt;Udfyldningsark!$Q62, IF(CZ$17&lt;Udfyldningsark!$Q62-10,"g","gu"),
IF(CZ$17&lt;Udfyldningsark!$T62,"r",""
))))))))</f>
        <v/>
      </c>
      <c r="DA45" s="226" t="str">
        <f>IF(Udfyldningsark!$T62="","",
IF(DA$17=Udfyldningsark!$Q62,"s",
IF(DA$17=Udfyldningsark!$T62,"b",
IF(DA$17&lt;Udfyldningsark!$P62,"",
IF(Udfyldningsark!$T62&lt;Udfyldningsark!$Q62-10,IF(DA$17&lt;Udfyldningsark!$T62,"g",""),
IF(Udfyldningsark!$T62&lt;Udfyldningsark!$Q62,     IF(DA$17&lt;Udfyldningsark!$Q62-10,"g",     IF(DA$17&lt;Udfyldningsark!$T62,"gu",        "")),
IF(DA$17&lt;Udfyldningsark!$Q62, IF(DA$17&lt;Udfyldningsark!$Q62-10,"g","gu"),
IF(DA$17&lt;Udfyldningsark!$T62,"r",""
))))))))</f>
        <v/>
      </c>
      <c r="DB45" s="226" t="str">
        <f>IF(Udfyldningsark!$T62="","",
IF(DB$17=Udfyldningsark!$Q62,"s",
IF(DB$17=Udfyldningsark!$T62,"b",
IF(DB$17&lt;Udfyldningsark!$P62,"",
IF(Udfyldningsark!$T62&lt;Udfyldningsark!$Q62-10,IF(DB$17&lt;Udfyldningsark!$T62,"g",""),
IF(Udfyldningsark!$T62&lt;Udfyldningsark!$Q62,     IF(DB$17&lt;Udfyldningsark!$Q62-10,"g",     IF(DB$17&lt;Udfyldningsark!$T62,"gu",        "")),
IF(DB$17&lt;Udfyldningsark!$Q62, IF(DB$17&lt;Udfyldningsark!$Q62-10,"g","gu"),
IF(DB$17&lt;Udfyldningsark!$T62,"r",""
))))))))</f>
        <v/>
      </c>
      <c r="DC45" s="226" t="str">
        <f>IF(Udfyldningsark!$T62="","",
IF(DC$17=Udfyldningsark!$Q62,"s",
IF(DC$17=Udfyldningsark!$T62,"b",
IF(DC$17&lt;Udfyldningsark!$P62,"",
IF(Udfyldningsark!$T62&lt;Udfyldningsark!$Q62-10,IF(DC$17&lt;Udfyldningsark!$T62,"g",""),
IF(Udfyldningsark!$T62&lt;Udfyldningsark!$Q62,     IF(DC$17&lt;Udfyldningsark!$Q62-10,"g",     IF(DC$17&lt;Udfyldningsark!$T62,"gu",        "")),
IF(DC$17&lt;Udfyldningsark!$Q62, IF(DC$17&lt;Udfyldningsark!$Q62-10,"g","gu"),
IF(DC$17&lt;Udfyldningsark!$T62,"r",""
))))))))</f>
        <v/>
      </c>
      <c r="DD45" s="226" t="str">
        <f>IF(Udfyldningsark!$T62="","",
IF(DD$17=Udfyldningsark!$Q62,"s",
IF(DD$17=Udfyldningsark!$T62,"b",
IF(DD$17&lt;Udfyldningsark!$P62,"",
IF(Udfyldningsark!$T62&lt;Udfyldningsark!$Q62-10,IF(DD$17&lt;Udfyldningsark!$T62,"g",""),
IF(Udfyldningsark!$T62&lt;Udfyldningsark!$Q62,     IF(DD$17&lt;Udfyldningsark!$Q62-10,"g",     IF(DD$17&lt;Udfyldningsark!$T62,"gu",        "")),
IF(DD$17&lt;Udfyldningsark!$Q62, IF(DD$17&lt;Udfyldningsark!$Q62-10,"g","gu"),
IF(DD$17&lt;Udfyldningsark!$T62,"r",""
))))))))</f>
        <v/>
      </c>
      <c r="DE45" s="226" t="str">
        <f>IF(Udfyldningsark!$T62="","",
IF(DE$17=Udfyldningsark!$Q62,"s",
IF(DE$17=Udfyldningsark!$T62,"b",
IF(DE$17&lt;Udfyldningsark!$P62,"",
IF(Udfyldningsark!$T62&lt;Udfyldningsark!$Q62-10,IF(DE$17&lt;Udfyldningsark!$T62,"g",""),
IF(Udfyldningsark!$T62&lt;Udfyldningsark!$Q62,     IF(DE$17&lt;Udfyldningsark!$Q62-10,"g",     IF(DE$17&lt;Udfyldningsark!$T62,"gu",        "")),
IF(DE$17&lt;Udfyldningsark!$Q62, IF(DE$17&lt;Udfyldningsark!$Q62-10,"g","gu"),
IF(DE$17&lt;Udfyldningsark!$T62,"r",""
))))))))</f>
        <v/>
      </c>
      <c r="DF45" s="226" t="str">
        <f>IF(Udfyldningsark!$T62="","",
IF(DF$17=Udfyldningsark!$Q62,"s",
IF(DF$17=Udfyldningsark!$T62,"b",
IF(DF$17&lt;Udfyldningsark!$P62,"",
IF(Udfyldningsark!$T62&lt;Udfyldningsark!$Q62-10,IF(DF$17&lt;Udfyldningsark!$T62,"g",""),
IF(Udfyldningsark!$T62&lt;Udfyldningsark!$Q62,     IF(DF$17&lt;Udfyldningsark!$Q62-10,"g",     IF(DF$17&lt;Udfyldningsark!$T62,"gu",        "")),
IF(DF$17&lt;Udfyldningsark!$Q62, IF(DF$17&lt;Udfyldningsark!$Q62-10,"g","gu"),
IF(DF$17&lt;Udfyldningsark!$T62,"r",""
))))))))</f>
        <v/>
      </c>
      <c r="DG45" s="226" t="str">
        <f>IF(Udfyldningsark!$T62="","",
IF(DG$17=Udfyldningsark!$Q62,"s",
IF(DG$17=Udfyldningsark!$T62,"b",
IF(DG$17&lt;Udfyldningsark!$P62,"",
IF(Udfyldningsark!$T62&lt;Udfyldningsark!$Q62-10,IF(DG$17&lt;Udfyldningsark!$T62,"g",""),
IF(Udfyldningsark!$T62&lt;Udfyldningsark!$Q62,     IF(DG$17&lt;Udfyldningsark!$Q62-10,"g",     IF(DG$17&lt;Udfyldningsark!$T62,"gu",        "")),
IF(DG$17&lt;Udfyldningsark!$Q62, IF(DG$17&lt;Udfyldningsark!$Q62-10,"g","gu"),
IF(DG$17&lt;Udfyldningsark!$T62,"r",""
))))))))</f>
        <v/>
      </c>
      <c r="DH45" s="226" t="str">
        <f>IF(Udfyldningsark!$T62="","",
IF(DH$17=Udfyldningsark!$Q62,"s",
IF(DH$17=Udfyldningsark!$T62,"b",
IF(DH$17&lt;Udfyldningsark!$P62,"",
IF(Udfyldningsark!$T62&lt;Udfyldningsark!$Q62-10,IF(DH$17&lt;Udfyldningsark!$T62,"g",""),
IF(Udfyldningsark!$T62&lt;Udfyldningsark!$Q62,     IF(DH$17&lt;Udfyldningsark!$Q62-10,"g",     IF(DH$17&lt;Udfyldningsark!$T62,"gu",        "")),
IF(DH$17&lt;Udfyldningsark!$Q62, IF(DH$17&lt;Udfyldningsark!$Q62-10,"g","gu"),
IF(DH$17&lt;Udfyldningsark!$T62,"r",""
))))))))</f>
        <v/>
      </c>
      <c r="DI45" s="226" t="str">
        <f>IF(Udfyldningsark!$T62="","",
IF(DI$17=Udfyldningsark!$Q62,"s",
IF(DI$17=Udfyldningsark!$T62,"b",
IF(DI$17&lt;Udfyldningsark!$P62,"",
IF(Udfyldningsark!$T62&lt;Udfyldningsark!$Q62-10,IF(DI$17&lt;Udfyldningsark!$T62,"g",""),
IF(Udfyldningsark!$T62&lt;Udfyldningsark!$Q62,     IF(DI$17&lt;Udfyldningsark!$Q62-10,"g",     IF(DI$17&lt;Udfyldningsark!$T62,"gu",        "")),
IF(DI$17&lt;Udfyldningsark!$Q62, IF(DI$17&lt;Udfyldningsark!$Q62-10,"g","gu"),
IF(DI$17&lt;Udfyldningsark!$T62,"r",""
))))))))</f>
        <v/>
      </c>
      <c r="DJ45" s="226" t="str">
        <f>IF(Udfyldningsark!$T62="","",
IF(DJ$17=Udfyldningsark!$Q62,"s",
IF(DJ$17=Udfyldningsark!$T62,"b",
IF(DJ$17&lt;Udfyldningsark!$P62,"",
IF(Udfyldningsark!$T62&lt;Udfyldningsark!$Q62-10,IF(DJ$17&lt;Udfyldningsark!$T62,"g",""),
IF(Udfyldningsark!$T62&lt;Udfyldningsark!$Q62,     IF(DJ$17&lt;Udfyldningsark!$Q62-10,"g",     IF(DJ$17&lt;Udfyldningsark!$T62,"gu",        "")),
IF(DJ$17&lt;Udfyldningsark!$Q62, IF(DJ$17&lt;Udfyldningsark!$Q62-10,"g","gu"),
IF(DJ$17&lt;Udfyldningsark!$T62,"r",""
))))))))</f>
        <v/>
      </c>
      <c r="DK45" s="226" t="str">
        <f>IF(Udfyldningsark!$T62="","",
IF(DK$17=Udfyldningsark!$Q62,"s",
IF(DK$17=Udfyldningsark!$T62,"b",
IF(DK$17&lt;Udfyldningsark!$P62,"",
IF(Udfyldningsark!$T62&lt;Udfyldningsark!$Q62-10,IF(DK$17&lt;Udfyldningsark!$T62,"g",""),
IF(Udfyldningsark!$T62&lt;Udfyldningsark!$Q62,     IF(DK$17&lt;Udfyldningsark!$Q62-10,"g",     IF(DK$17&lt;Udfyldningsark!$T62,"gu",        "")),
IF(DK$17&lt;Udfyldningsark!$Q62, IF(DK$17&lt;Udfyldningsark!$Q62-10,"g","gu"),
IF(DK$17&lt;Udfyldningsark!$T62,"r",""
))))))))</f>
        <v/>
      </c>
      <c r="DL45" s="13"/>
      <c r="DM45" s="13"/>
    </row>
    <row r="46" spans="1:117" s="2" customFormat="1" ht="8.4499999999999993" customHeight="1" x14ac:dyDescent="0.2">
      <c r="A46" s="29"/>
      <c r="B46" s="56" t="str">
        <f>IF(Udfyldningsark!C63=1,Udfyldningsark!E63,"")</f>
        <v/>
      </c>
      <c r="C46" s="405" t="str">
        <f>IF(Udfyldningsark!I63="","",IF(Udfyldningsark!I63&gt;=1,Udfyldningsark!I63))</f>
        <v/>
      </c>
      <c r="D46" s="406"/>
      <c r="E46" s="407"/>
      <c r="F46" s="48"/>
      <c r="G46" s="276" t="str">
        <f>IF(Udfyldningsark!L63="","",IF(Udfyldningsark!L63&gt;=1,Udfyldningsark!L63))</f>
        <v/>
      </c>
      <c r="H46" s="48"/>
      <c r="I46" s="87" t="str">
        <f>IF(Udfyldningsark!P63="","",IF(Udfyldningsark!P63&gt;=1,Udfyldningsark!P63))</f>
        <v/>
      </c>
      <c r="J46" s="49"/>
      <c r="K46" s="88" t="str">
        <f>IF(Udfyldningsark!G63="","",IF(Udfyldningsark!G63=Data!$T$7,Data!$U$7,IF(Udfyldningsark!G63=Data!$T$8,Data!$U$8,IF(Udfyldningsark!G63=Data!$T$9,Data!$U$9,IF(Udfyldningsark!G63=Data!$T$10,Data!$U$10,IF(Udfyldningsark!G63=Data!$T$11,Data!$U$11,IF(Udfyldningsark!G63=Data!$T$12,Data!$U$12,IF(Udfyldningsark!G63=Data!$T$13,Data!$U$13,IF(Udfyldningsark!G63=Data!$T$14,Data!$U$14,IF(Udfyldningsark!G63=Data!$T$15,Data!$U$15,IF(Udfyldningsark!G63=Data!$T$16,Data!$U$16,IF(Udfyldningsark!G63=Data!$T$17,Data!$U$17,IF(Udfyldningsark!G63=Data!$T$18,Data!$U$18,IF(Udfyldningsark!G63=Data!$T$19,Data!$U$19,IF(Udfyldningsark!G63=Data!$T$20,Data!$U$20,IF(Udfyldningsark!G63=Data!$T$21,Data!$U$21,IF(Udfyldningsark!G63=Data!$T$22,Data!$U$22,IF(Udfyldningsark!G63=Data!$T$23,Data!$U$23,IF(Udfyldningsark!G63=Data!$T$24,Data!$U$24,IF(Udfyldningsark!G63=Data!$T$25,Data!$U$25,IF(Udfyldningsark!G63=Data!$T$26,Data!$U$26,IF(Udfyldningsark!G63=Data!$T$27,Data!$U$27))))))))))))))))))))))</f>
        <v/>
      </c>
      <c r="L46" s="49"/>
      <c r="M46" s="89" t="str">
        <f>IF(Udfyldningsark!G63="","",IF(Udfyldningsark!G63=Data!$T$7,Data!$V$7,IF(Udfyldningsark!G63=Data!$T$8,Data!$V$8,IF(Udfyldningsark!G63=Data!$T$9,Data!$V$9,IF(Udfyldningsark!G63=Data!$T$10,Data!$V$10,IF(Udfyldningsark!G63=Data!$T$11,Data!$V$11,IF(Udfyldningsark!G63=Data!$T$12,Data!$V$12,IF(Udfyldningsark!G63=Data!$T$13,Data!$V$13,IF(Udfyldningsark!G63=Data!$T$14,Data!$V$14,IF(Udfyldningsark!G63=Data!$T$15,Data!$V$15,IF(Udfyldningsark!G63=Data!$T$16,Data!$V$16,IF(Udfyldningsark!G63=Data!$T$17,Data!$V$17,IF(Udfyldningsark!G63=Data!$T$18,Data!$V$18,IF(Udfyldningsark!G63=Data!$T$19,Data!$V$19,IF(Udfyldningsark!G63=Data!$T$20,Data!$V$20,IF(Udfyldningsark!G63=Data!$T$21,Data!$V$21,IF(Udfyldningsark!G63=Data!$T$22,Data!$V$22,IF(Udfyldningsark!G63=Data!$T$23,Data!$V$23,IF(Udfyldningsark!G63=Data!$T$24,Data!$V$24,IF(Udfyldningsark!G63=Data!$T$25,Data!$V$25,IF(Udfyldningsark!G63=Data!$T$26,Data!$V$26,IF(Udfyldningsark!G63=Data!$T$27,Data!$V$27,))))))))))))))))))))))</f>
        <v/>
      </c>
      <c r="N46" s="20"/>
      <c r="O46" s="226" t="str">
        <f>IF(Udfyldningsark!$T63="","",
IF(O$17=Udfyldningsark!$Q63,"s",
IF(O$17=Udfyldningsark!$T63,"b",
IF(O$17&lt;Udfyldningsark!$P63,"",
IF(Udfyldningsark!$T63&lt;Udfyldningsark!$Q63-10,IF(O$17&lt;Udfyldningsark!$T63,"g",""),
IF(Udfyldningsark!$T63&lt;Udfyldningsark!$Q63,     IF(O$17&lt;Udfyldningsark!$Q63-10,"g",     IF(O$17&lt;Udfyldningsark!$T63,"gu",        "")),
IF(O$17&lt;Udfyldningsark!$Q63, IF(O$17&lt;Udfyldningsark!$Q63-10,"g","gu"),
IF(O$17&lt;Udfyldningsark!$T63,"r",""
))))))))</f>
        <v/>
      </c>
      <c r="P46" s="226" t="str">
        <f>IF(Udfyldningsark!$T63="","",
IF(P$17=Udfyldningsark!$Q63,"s",
IF(P$17=Udfyldningsark!$T63,"b",
IF(P$17&lt;Udfyldningsark!$P63,"",
IF(Udfyldningsark!$T63&lt;Udfyldningsark!$Q63-10,IF(P$17&lt;Udfyldningsark!$T63,"g",""),
IF(Udfyldningsark!$T63&lt;Udfyldningsark!$Q63,     IF(P$17&lt;Udfyldningsark!$Q63-10,"g",     IF(P$17&lt;Udfyldningsark!$T63,"gu",        "")),
IF(P$17&lt;Udfyldningsark!$Q63, IF(P$17&lt;Udfyldningsark!$Q63-10,"g","gu"),
IF(P$17&lt;Udfyldningsark!$T63,"r",""
))))))))</f>
        <v/>
      </c>
      <c r="Q46" s="226" t="str">
        <f>IF(Udfyldningsark!$T63="","",
IF(Q$17=Udfyldningsark!$Q63,"s",
IF(Q$17=Udfyldningsark!$T63,"b",
IF(Q$17&lt;Udfyldningsark!$P63,"",
IF(Udfyldningsark!$T63&lt;Udfyldningsark!$Q63-10,IF(Q$17&lt;Udfyldningsark!$T63,"g",""),
IF(Udfyldningsark!$T63&lt;Udfyldningsark!$Q63,     IF(Q$17&lt;Udfyldningsark!$Q63-10,"g",     IF(Q$17&lt;Udfyldningsark!$T63,"gu",        "")),
IF(Q$17&lt;Udfyldningsark!$Q63, IF(Q$17&lt;Udfyldningsark!$Q63-10,"g","gu"),
IF(Q$17&lt;Udfyldningsark!$T63,"r",""
))))))))</f>
        <v/>
      </c>
      <c r="R46" s="226" t="str">
        <f>IF(Udfyldningsark!$T63="","",
IF(R$17=Udfyldningsark!$Q63,"s",
IF(R$17=Udfyldningsark!$T63,"b",
IF(R$17&lt;Udfyldningsark!$P63,"",
IF(Udfyldningsark!$T63&lt;Udfyldningsark!$Q63-10,IF(R$17&lt;Udfyldningsark!$T63,"g",""),
IF(Udfyldningsark!$T63&lt;Udfyldningsark!$Q63,     IF(R$17&lt;Udfyldningsark!$Q63-10,"g",     IF(R$17&lt;Udfyldningsark!$T63,"gu",        "")),
IF(R$17&lt;Udfyldningsark!$Q63, IF(R$17&lt;Udfyldningsark!$Q63-10,"g","gu"),
IF(R$17&lt;Udfyldningsark!$T63,"r",""
))))))))</f>
        <v/>
      </c>
      <c r="S46" s="226" t="str">
        <f>IF(Udfyldningsark!$T63="","",
IF(S$17=Udfyldningsark!$Q63,"s",
IF(S$17=Udfyldningsark!$T63,"b",
IF(S$17&lt;Udfyldningsark!$P63,"",
IF(Udfyldningsark!$T63&lt;Udfyldningsark!$Q63-10,IF(S$17&lt;Udfyldningsark!$T63,"g",""),
IF(Udfyldningsark!$T63&lt;Udfyldningsark!$Q63,     IF(S$17&lt;Udfyldningsark!$Q63-10,"g",     IF(S$17&lt;Udfyldningsark!$T63,"gu",        "")),
IF(S$17&lt;Udfyldningsark!$Q63, IF(S$17&lt;Udfyldningsark!$Q63-10,"g","gu"),
IF(S$17&lt;Udfyldningsark!$T63,"r",""
))))))))</f>
        <v/>
      </c>
      <c r="T46" s="226" t="str">
        <f>IF(Udfyldningsark!$T63="","",
IF(T$17=Udfyldningsark!$Q63,"s",
IF(T$17=Udfyldningsark!$T63,"b",
IF(T$17&lt;Udfyldningsark!$P63,"",
IF(Udfyldningsark!$T63&lt;Udfyldningsark!$Q63-10,IF(T$17&lt;Udfyldningsark!$T63,"g",""),
IF(Udfyldningsark!$T63&lt;Udfyldningsark!$Q63,     IF(T$17&lt;Udfyldningsark!$Q63-10,"g",     IF(T$17&lt;Udfyldningsark!$T63,"gu",        "")),
IF(T$17&lt;Udfyldningsark!$Q63, IF(T$17&lt;Udfyldningsark!$Q63-10,"g","gu"),
IF(T$17&lt;Udfyldningsark!$T63,"r",""
))))))))</f>
        <v/>
      </c>
      <c r="U46" s="226" t="str">
        <f>IF(Udfyldningsark!$T63="","",
IF(U$17=Udfyldningsark!$Q63,"s",
IF(U$17=Udfyldningsark!$T63,"b",
IF(U$17&lt;Udfyldningsark!$P63,"",
IF(Udfyldningsark!$T63&lt;Udfyldningsark!$Q63-10,IF(U$17&lt;Udfyldningsark!$T63,"g",""),
IF(Udfyldningsark!$T63&lt;Udfyldningsark!$Q63,     IF(U$17&lt;Udfyldningsark!$Q63-10,"g",     IF(U$17&lt;Udfyldningsark!$T63,"gu",        "")),
IF(U$17&lt;Udfyldningsark!$Q63, IF(U$17&lt;Udfyldningsark!$Q63-10,"g","gu"),
IF(U$17&lt;Udfyldningsark!$T63,"r",""
))))))))</f>
        <v/>
      </c>
      <c r="V46" s="226" t="str">
        <f>IF(Udfyldningsark!$T63="","",
IF(V$17=Udfyldningsark!$Q63,"s",
IF(V$17=Udfyldningsark!$T63,"b",
IF(V$17&lt;Udfyldningsark!$P63,"",
IF(Udfyldningsark!$T63&lt;Udfyldningsark!$Q63-10,IF(V$17&lt;Udfyldningsark!$T63,"g",""),
IF(Udfyldningsark!$T63&lt;Udfyldningsark!$Q63,     IF(V$17&lt;Udfyldningsark!$Q63-10,"g",     IF(V$17&lt;Udfyldningsark!$T63,"gu",        "")),
IF(V$17&lt;Udfyldningsark!$Q63, IF(V$17&lt;Udfyldningsark!$Q63-10,"g","gu"),
IF(V$17&lt;Udfyldningsark!$T63,"r",""
))))))))</f>
        <v/>
      </c>
      <c r="W46" s="226" t="str">
        <f>IF(Udfyldningsark!$T63="","",
IF(W$17=Udfyldningsark!$Q63,"s",
IF(W$17=Udfyldningsark!$T63,"b",
IF(W$17&lt;Udfyldningsark!$P63,"",
IF(Udfyldningsark!$T63&lt;Udfyldningsark!$Q63-10,IF(W$17&lt;Udfyldningsark!$T63,"g",""),
IF(Udfyldningsark!$T63&lt;Udfyldningsark!$Q63,     IF(W$17&lt;Udfyldningsark!$Q63-10,"g",     IF(W$17&lt;Udfyldningsark!$T63,"gu",        "")),
IF(W$17&lt;Udfyldningsark!$Q63, IF(W$17&lt;Udfyldningsark!$Q63-10,"g","gu"),
IF(W$17&lt;Udfyldningsark!$T63,"r",""
))))))))</f>
        <v/>
      </c>
      <c r="X46" s="226" t="str">
        <f>IF(Udfyldningsark!$T63="","",
IF(X$17=Udfyldningsark!$Q63,"s",
IF(X$17=Udfyldningsark!$T63,"b",
IF(X$17&lt;Udfyldningsark!$P63,"",
IF(Udfyldningsark!$T63&lt;Udfyldningsark!$Q63-10,IF(X$17&lt;Udfyldningsark!$T63,"g",""),
IF(Udfyldningsark!$T63&lt;Udfyldningsark!$Q63,     IF(X$17&lt;Udfyldningsark!$Q63-10,"g",     IF(X$17&lt;Udfyldningsark!$T63,"gu",        "")),
IF(X$17&lt;Udfyldningsark!$Q63, IF(X$17&lt;Udfyldningsark!$Q63-10,"g","gu"),
IF(X$17&lt;Udfyldningsark!$T63,"r",""
))))))))</f>
        <v/>
      </c>
      <c r="Y46" s="226" t="str">
        <f>IF(Udfyldningsark!$T63="","",
IF(Y$17=Udfyldningsark!$Q63,"s",
IF(Y$17=Udfyldningsark!$T63,"b",
IF(Y$17&lt;Udfyldningsark!$P63,"",
IF(Udfyldningsark!$T63&lt;Udfyldningsark!$Q63-10,IF(Y$17&lt;Udfyldningsark!$T63,"g",""),
IF(Udfyldningsark!$T63&lt;Udfyldningsark!$Q63,     IF(Y$17&lt;Udfyldningsark!$Q63-10,"g",     IF(Y$17&lt;Udfyldningsark!$T63,"gu",        "")),
IF(Y$17&lt;Udfyldningsark!$Q63, IF(Y$17&lt;Udfyldningsark!$Q63-10,"g","gu"),
IF(Y$17&lt;Udfyldningsark!$T63,"r",""
))))))))</f>
        <v/>
      </c>
      <c r="Z46" s="226" t="str">
        <f>IF(Udfyldningsark!$T63="","",
IF(Z$17=Udfyldningsark!$Q63,"s",
IF(Z$17=Udfyldningsark!$T63,"b",
IF(Z$17&lt;Udfyldningsark!$P63,"",
IF(Udfyldningsark!$T63&lt;Udfyldningsark!$Q63-10,IF(Z$17&lt;Udfyldningsark!$T63,"g",""),
IF(Udfyldningsark!$T63&lt;Udfyldningsark!$Q63,     IF(Z$17&lt;Udfyldningsark!$Q63-10,"g",     IF(Z$17&lt;Udfyldningsark!$T63,"gu",        "")),
IF(Z$17&lt;Udfyldningsark!$Q63, IF(Z$17&lt;Udfyldningsark!$Q63-10,"g","gu"),
IF(Z$17&lt;Udfyldningsark!$T63,"r",""
))))))))</f>
        <v/>
      </c>
      <c r="AA46" s="226" t="str">
        <f>IF(Udfyldningsark!$T63="","",
IF(AA$17=Udfyldningsark!$Q63,"s",
IF(AA$17=Udfyldningsark!$T63,"b",
IF(AA$17&lt;Udfyldningsark!$P63,"",
IF(Udfyldningsark!$T63&lt;Udfyldningsark!$Q63-10,IF(AA$17&lt;Udfyldningsark!$T63,"g",""),
IF(Udfyldningsark!$T63&lt;Udfyldningsark!$Q63,     IF(AA$17&lt;Udfyldningsark!$Q63-10,"g",     IF(AA$17&lt;Udfyldningsark!$T63,"gu",        "")),
IF(AA$17&lt;Udfyldningsark!$Q63, IF(AA$17&lt;Udfyldningsark!$Q63-10,"g","gu"),
IF(AA$17&lt;Udfyldningsark!$T63,"r",""
))))))))</f>
        <v/>
      </c>
      <c r="AB46" s="226" t="str">
        <f>IF(Udfyldningsark!$T63="","",
IF(AB$17=Udfyldningsark!$Q63,"s",
IF(AB$17=Udfyldningsark!$T63,"b",
IF(AB$17&lt;Udfyldningsark!$P63,"",
IF(Udfyldningsark!$T63&lt;Udfyldningsark!$Q63-10,IF(AB$17&lt;Udfyldningsark!$T63,"g",""),
IF(Udfyldningsark!$T63&lt;Udfyldningsark!$Q63,     IF(AB$17&lt;Udfyldningsark!$Q63-10,"g",     IF(AB$17&lt;Udfyldningsark!$T63,"gu",        "")),
IF(AB$17&lt;Udfyldningsark!$Q63, IF(AB$17&lt;Udfyldningsark!$Q63-10,"g","gu"),
IF(AB$17&lt;Udfyldningsark!$T63,"r",""
))))))))</f>
        <v/>
      </c>
      <c r="AC46" s="226" t="str">
        <f>IF(Udfyldningsark!$T63="","",
IF(AC$17=Udfyldningsark!$Q63,"s",
IF(AC$17=Udfyldningsark!$T63,"b",
IF(AC$17&lt;Udfyldningsark!$P63,"",
IF(Udfyldningsark!$T63&lt;Udfyldningsark!$Q63-10,IF(AC$17&lt;Udfyldningsark!$T63,"g",""),
IF(Udfyldningsark!$T63&lt;Udfyldningsark!$Q63,     IF(AC$17&lt;Udfyldningsark!$Q63-10,"g",     IF(AC$17&lt;Udfyldningsark!$T63,"gu",        "")),
IF(AC$17&lt;Udfyldningsark!$Q63, IF(AC$17&lt;Udfyldningsark!$Q63-10,"g","gu"),
IF(AC$17&lt;Udfyldningsark!$T63,"r",""
))))))))</f>
        <v/>
      </c>
      <c r="AD46" s="226" t="str">
        <f>IF(Udfyldningsark!$T63="","",
IF(AD$17=Udfyldningsark!$Q63,"s",
IF(AD$17=Udfyldningsark!$T63,"b",
IF(AD$17&lt;Udfyldningsark!$P63,"",
IF(Udfyldningsark!$T63&lt;Udfyldningsark!$Q63-10,IF(AD$17&lt;Udfyldningsark!$T63,"g",""),
IF(Udfyldningsark!$T63&lt;Udfyldningsark!$Q63,     IF(AD$17&lt;Udfyldningsark!$Q63-10,"g",     IF(AD$17&lt;Udfyldningsark!$T63,"gu",        "")),
IF(AD$17&lt;Udfyldningsark!$Q63, IF(AD$17&lt;Udfyldningsark!$Q63-10,"g","gu"),
IF(AD$17&lt;Udfyldningsark!$T63,"r",""
))))))))</f>
        <v/>
      </c>
      <c r="AE46" s="226" t="str">
        <f>IF(Udfyldningsark!$T63="","",
IF(AE$17=Udfyldningsark!$Q63,"s",
IF(AE$17=Udfyldningsark!$T63,"b",
IF(AE$17&lt;Udfyldningsark!$P63,"",
IF(Udfyldningsark!$T63&lt;Udfyldningsark!$Q63-10,IF(AE$17&lt;Udfyldningsark!$T63,"g",""),
IF(Udfyldningsark!$T63&lt;Udfyldningsark!$Q63,     IF(AE$17&lt;Udfyldningsark!$Q63-10,"g",     IF(AE$17&lt;Udfyldningsark!$T63,"gu",        "")),
IF(AE$17&lt;Udfyldningsark!$Q63, IF(AE$17&lt;Udfyldningsark!$Q63-10,"g","gu"),
IF(AE$17&lt;Udfyldningsark!$T63,"r",""
))))))))</f>
        <v/>
      </c>
      <c r="AF46" s="226" t="str">
        <f>IF(Udfyldningsark!$T63="","",
IF(AF$17=Udfyldningsark!$Q63,"s",
IF(AF$17=Udfyldningsark!$T63,"b",
IF(AF$17&lt;Udfyldningsark!$P63,"",
IF(Udfyldningsark!$T63&lt;Udfyldningsark!$Q63-10,IF(AF$17&lt;Udfyldningsark!$T63,"g",""),
IF(Udfyldningsark!$T63&lt;Udfyldningsark!$Q63,     IF(AF$17&lt;Udfyldningsark!$Q63-10,"g",     IF(AF$17&lt;Udfyldningsark!$T63,"gu",        "")),
IF(AF$17&lt;Udfyldningsark!$Q63, IF(AF$17&lt;Udfyldningsark!$Q63-10,"g","gu"),
IF(AF$17&lt;Udfyldningsark!$T63,"r",""
))))))))</f>
        <v/>
      </c>
      <c r="AG46" s="226" t="str">
        <f>IF(Udfyldningsark!$T63="","",
IF(AG$17=Udfyldningsark!$Q63,"s",
IF(AG$17=Udfyldningsark!$T63,"b",
IF(AG$17&lt;Udfyldningsark!$P63,"",
IF(Udfyldningsark!$T63&lt;Udfyldningsark!$Q63-10,IF(AG$17&lt;Udfyldningsark!$T63,"g",""),
IF(Udfyldningsark!$T63&lt;Udfyldningsark!$Q63,     IF(AG$17&lt;Udfyldningsark!$Q63-10,"g",     IF(AG$17&lt;Udfyldningsark!$T63,"gu",        "")),
IF(AG$17&lt;Udfyldningsark!$Q63, IF(AG$17&lt;Udfyldningsark!$Q63-10,"g","gu"),
IF(AG$17&lt;Udfyldningsark!$T63,"r",""
))))))))</f>
        <v/>
      </c>
      <c r="AH46" s="226" t="str">
        <f>IF(Udfyldningsark!$T63="","",
IF(AH$17=Udfyldningsark!$Q63,"s",
IF(AH$17=Udfyldningsark!$T63,"b",
IF(AH$17&lt;Udfyldningsark!$P63,"",
IF(Udfyldningsark!$T63&lt;Udfyldningsark!$Q63-10,IF(AH$17&lt;Udfyldningsark!$T63,"g",""),
IF(Udfyldningsark!$T63&lt;Udfyldningsark!$Q63,     IF(AH$17&lt;Udfyldningsark!$Q63-10,"g",     IF(AH$17&lt;Udfyldningsark!$T63,"gu",        "")),
IF(AH$17&lt;Udfyldningsark!$Q63, IF(AH$17&lt;Udfyldningsark!$Q63-10,"g","gu"),
IF(AH$17&lt;Udfyldningsark!$T63,"r",""
))))))))</f>
        <v/>
      </c>
      <c r="AI46" s="226" t="str">
        <f>IF(Udfyldningsark!$T63="","",
IF(AI$17=Udfyldningsark!$Q63,"s",
IF(AI$17=Udfyldningsark!$T63,"b",
IF(AI$17&lt;Udfyldningsark!$P63,"",
IF(Udfyldningsark!$T63&lt;Udfyldningsark!$Q63-10,IF(AI$17&lt;Udfyldningsark!$T63,"g",""),
IF(Udfyldningsark!$T63&lt;Udfyldningsark!$Q63,     IF(AI$17&lt;Udfyldningsark!$Q63-10,"g",     IF(AI$17&lt;Udfyldningsark!$T63,"gu",        "")),
IF(AI$17&lt;Udfyldningsark!$Q63, IF(AI$17&lt;Udfyldningsark!$Q63-10,"g","gu"),
IF(AI$17&lt;Udfyldningsark!$T63,"r",""
))))))))</f>
        <v/>
      </c>
      <c r="AJ46" s="226" t="str">
        <f>IF(Udfyldningsark!$T63="","",
IF(AJ$17=Udfyldningsark!$Q63,"s",
IF(AJ$17=Udfyldningsark!$T63,"b",
IF(AJ$17&lt;Udfyldningsark!$P63,"",
IF(Udfyldningsark!$T63&lt;Udfyldningsark!$Q63-10,IF(AJ$17&lt;Udfyldningsark!$T63,"g",""),
IF(Udfyldningsark!$T63&lt;Udfyldningsark!$Q63,     IF(AJ$17&lt;Udfyldningsark!$Q63-10,"g",     IF(AJ$17&lt;Udfyldningsark!$T63,"gu",        "")),
IF(AJ$17&lt;Udfyldningsark!$Q63, IF(AJ$17&lt;Udfyldningsark!$Q63-10,"g","gu"),
IF(AJ$17&lt;Udfyldningsark!$T63,"r",""
))))))))</f>
        <v/>
      </c>
      <c r="AK46" s="226" t="str">
        <f>IF(Udfyldningsark!$T63="","",
IF(AK$17=Udfyldningsark!$Q63,"s",
IF(AK$17=Udfyldningsark!$T63,"b",
IF(AK$17&lt;Udfyldningsark!$P63,"",
IF(Udfyldningsark!$T63&lt;Udfyldningsark!$Q63-10,IF(AK$17&lt;Udfyldningsark!$T63,"g",""),
IF(Udfyldningsark!$T63&lt;Udfyldningsark!$Q63,     IF(AK$17&lt;Udfyldningsark!$Q63-10,"g",     IF(AK$17&lt;Udfyldningsark!$T63,"gu",        "")),
IF(AK$17&lt;Udfyldningsark!$Q63, IF(AK$17&lt;Udfyldningsark!$Q63-10,"g","gu"),
IF(AK$17&lt;Udfyldningsark!$T63,"r",""
))))))))</f>
        <v/>
      </c>
      <c r="AL46" s="226" t="str">
        <f>IF(Udfyldningsark!$T63="","",
IF(AL$17=Udfyldningsark!$Q63,"s",
IF(AL$17=Udfyldningsark!$T63,"b",
IF(AL$17&lt;Udfyldningsark!$P63,"",
IF(Udfyldningsark!$T63&lt;Udfyldningsark!$Q63-10,IF(AL$17&lt;Udfyldningsark!$T63,"g",""),
IF(Udfyldningsark!$T63&lt;Udfyldningsark!$Q63,     IF(AL$17&lt;Udfyldningsark!$Q63-10,"g",     IF(AL$17&lt;Udfyldningsark!$T63,"gu",        "")),
IF(AL$17&lt;Udfyldningsark!$Q63, IF(AL$17&lt;Udfyldningsark!$Q63-10,"g","gu"),
IF(AL$17&lt;Udfyldningsark!$T63,"r",""
))))))))</f>
        <v/>
      </c>
      <c r="AM46" s="226" t="str">
        <f>IF(Udfyldningsark!$T63="","",
IF(AM$17=Udfyldningsark!$Q63,"s",
IF(AM$17=Udfyldningsark!$T63,"b",
IF(AM$17&lt;Udfyldningsark!$P63,"",
IF(Udfyldningsark!$T63&lt;Udfyldningsark!$Q63-10,IF(AM$17&lt;Udfyldningsark!$T63,"g",""),
IF(Udfyldningsark!$T63&lt;Udfyldningsark!$Q63,     IF(AM$17&lt;Udfyldningsark!$Q63-10,"g",     IF(AM$17&lt;Udfyldningsark!$T63,"gu",        "")),
IF(AM$17&lt;Udfyldningsark!$Q63, IF(AM$17&lt;Udfyldningsark!$Q63-10,"g","gu"),
IF(AM$17&lt;Udfyldningsark!$T63,"r",""
))))))))</f>
        <v/>
      </c>
      <c r="AN46" s="226" t="str">
        <f>IF(Udfyldningsark!$T63="","",
IF(AN$17=Udfyldningsark!$Q63,"s",
IF(AN$17=Udfyldningsark!$T63,"b",
IF(AN$17&lt;Udfyldningsark!$P63,"",
IF(Udfyldningsark!$T63&lt;Udfyldningsark!$Q63-10,IF(AN$17&lt;Udfyldningsark!$T63,"g",""),
IF(Udfyldningsark!$T63&lt;Udfyldningsark!$Q63,     IF(AN$17&lt;Udfyldningsark!$Q63-10,"g",     IF(AN$17&lt;Udfyldningsark!$T63,"gu",        "")),
IF(AN$17&lt;Udfyldningsark!$Q63, IF(AN$17&lt;Udfyldningsark!$Q63-10,"g","gu"),
IF(AN$17&lt;Udfyldningsark!$T63,"r",""
))))))))</f>
        <v/>
      </c>
      <c r="AO46" s="226" t="str">
        <f>IF(Udfyldningsark!$T63="","",
IF(AO$17=Udfyldningsark!$Q63,"s",
IF(AO$17=Udfyldningsark!$T63,"b",
IF(AO$17&lt;Udfyldningsark!$P63,"",
IF(Udfyldningsark!$T63&lt;Udfyldningsark!$Q63-10,IF(AO$17&lt;Udfyldningsark!$T63,"g",""),
IF(Udfyldningsark!$T63&lt;Udfyldningsark!$Q63,     IF(AO$17&lt;Udfyldningsark!$Q63-10,"g",     IF(AO$17&lt;Udfyldningsark!$T63,"gu",        "")),
IF(AO$17&lt;Udfyldningsark!$Q63, IF(AO$17&lt;Udfyldningsark!$Q63-10,"g","gu"),
IF(AO$17&lt;Udfyldningsark!$T63,"r",""
))))))))</f>
        <v/>
      </c>
      <c r="AP46" s="226" t="str">
        <f>IF(Udfyldningsark!$T63="","",
IF(AP$17=Udfyldningsark!$Q63,"s",
IF(AP$17=Udfyldningsark!$T63,"b",
IF(AP$17&lt;Udfyldningsark!$P63,"",
IF(Udfyldningsark!$T63&lt;Udfyldningsark!$Q63-10,IF(AP$17&lt;Udfyldningsark!$T63,"g",""),
IF(Udfyldningsark!$T63&lt;Udfyldningsark!$Q63,     IF(AP$17&lt;Udfyldningsark!$Q63-10,"g",     IF(AP$17&lt;Udfyldningsark!$T63,"gu",        "")),
IF(AP$17&lt;Udfyldningsark!$Q63, IF(AP$17&lt;Udfyldningsark!$Q63-10,"g","gu"),
IF(AP$17&lt;Udfyldningsark!$T63,"r",""
))))))))</f>
        <v/>
      </c>
      <c r="AQ46" s="226" t="str">
        <f>IF(Udfyldningsark!$T63="","",
IF(AQ$17=Udfyldningsark!$Q63,"s",
IF(AQ$17=Udfyldningsark!$T63,"b",
IF(AQ$17&lt;Udfyldningsark!$P63,"",
IF(Udfyldningsark!$T63&lt;Udfyldningsark!$Q63-10,IF(AQ$17&lt;Udfyldningsark!$T63,"g",""),
IF(Udfyldningsark!$T63&lt;Udfyldningsark!$Q63,     IF(AQ$17&lt;Udfyldningsark!$Q63-10,"g",     IF(AQ$17&lt;Udfyldningsark!$T63,"gu",        "")),
IF(AQ$17&lt;Udfyldningsark!$Q63, IF(AQ$17&lt;Udfyldningsark!$Q63-10,"g","gu"),
IF(AQ$17&lt;Udfyldningsark!$T63,"r",""
))))))))</f>
        <v/>
      </c>
      <c r="AR46" s="226" t="str">
        <f>IF(Udfyldningsark!$T63="","",
IF(AR$17=Udfyldningsark!$Q63,"s",
IF(AR$17=Udfyldningsark!$T63,"b",
IF(AR$17&lt;Udfyldningsark!$P63,"",
IF(Udfyldningsark!$T63&lt;Udfyldningsark!$Q63-10,IF(AR$17&lt;Udfyldningsark!$T63,"g",""),
IF(Udfyldningsark!$T63&lt;Udfyldningsark!$Q63,     IF(AR$17&lt;Udfyldningsark!$Q63-10,"g",     IF(AR$17&lt;Udfyldningsark!$T63,"gu",        "")),
IF(AR$17&lt;Udfyldningsark!$Q63, IF(AR$17&lt;Udfyldningsark!$Q63-10,"g","gu"),
IF(AR$17&lt;Udfyldningsark!$T63,"r",""
))))))))</f>
        <v/>
      </c>
      <c r="AS46" s="226" t="str">
        <f>IF(Udfyldningsark!$T63="","",
IF(AS$17=Udfyldningsark!$Q63,"s",
IF(AS$17=Udfyldningsark!$T63,"b",
IF(AS$17&lt;Udfyldningsark!$P63,"",
IF(Udfyldningsark!$T63&lt;Udfyldningsark!$Q63-10,IF(AS$17&lt;Udfyldningsark!$T63,"g",""),
IF(Udfyldningsark!$T63&lt;Udfyldningsark!$Q63,     IF(AS$17&lt;Udfyldningsark!$Q63-10,"g",     IF(AS$17&lt;Udfyldningsark!$T63,"gu",        "")),
IF(AS$17&lt;Udfyldningsark!$Q63, IF(AS$17&lt;Udfyldningsark!$Q63-10,"g","gu"),
IF(AS$17&lt;Udfyldningsark!$T63,"r",""
))))))))</f>
        <v/>
      </c>
      <c r="AT46" s="226" t="str">
        <f>IF(Udfyldningsark!$T63="","",
IF(AT$17=Udfyldningsark!$Q63,"s",
IF(AT$17=Udfyldningsark!$T63,"b",
IF(AT$17&lt;Udfyldningsark!$P63,"",
IF(Udfyldningsark!$T63&lt;Udfyldningsark!$Q63-10,IF(AT$17&lt;Udfyldningsark!$T63,"g",""),
IF(Udfyldningsark!$T63&lt;Udfyldningsark!$Q63,     IF(AT$17&lt;Udfyldningsark!$Q63-10,"g",     IF(AT$17&lt;Udfyldningsark!$T63,"gu",        "")),
IF(AT$17&lt;Udfyldningsark!$Q63, IF(AT$17&lt;Udfyldningsark!$Q63-10,"g","gu"),
IF(AT$17&lt;Udfyldningsark!$T63,"r",""
))))))))</f>
        <v/>
      </c>
      <c r="AU46" s="226" t="str">
        <f>IF(Udfyldningsark!$T63="","",
IF(AU$17=Udfyldningsark!$Q63,"s",
IF(AU$17=Udfyldningsark!$T63,"b",
IF(AU$17&lt;Udfyldningsark!$P63,"",
IF(Udfyldningsark!$T63&lt;Udfyldningsark!$Q63-10,IF(AU$17&lt;Udfyldningsark!$T63,"g",""),
IF(Udfyldningsark!$T63&lt;Udfyldningsark!$Q63,     IF(AU$17&lt;Udfyldningsark!$Q63-10,"g",     IF(AU$17&lt;Udfyldningsark!$T63,"gu",        "")),
IF(AU$17&lt;Udfyldningsark!$Q63, IF(AU$17&lt;Udfyldningsark!$Q63-10,"g","gu"),
IF(AU$17&lt;Udfyldningsark!$T63,"r",""
))))))))</f>
        <v/>
      </c>
      <c r="AV46" s="226" t="str">
        <f>IF(Udfyldningsark!$T63="","",
IF(AV$17=Udfyldningsark!$Q63,"s",
IF(AV$17=Udfyldningsark!$T63,"b",
IF(AV$17&lt;Udfyldningsark!$P63,"",
IF(Udfyldningsark!$T63&lt;Udfyldningsark!$Q63-10,IF(AV$17&lt;Udfyldningsark!$T63,"g",""),
IF(Udfyldningsark!$T63&lt;Udfyldningsark!$Q63,     IF(AV$17&lt;Udfyldningsark!$Q63-10,"g",     IF(AV$17&lt;Udfyldningsark!$T63,"gu",        "")),
IF(AV$17&lt;Udfyldningsark!$Q63, IF(AV$17&lt;Udfyldningsark!$Q63-10,"g","gu"),
IF(AV$17&lt;Udfyldningsark!$T63,"r",""
))))))))</f>
        <v/>
      </c>
      <c r="AW46" s="226" t="str">
        <f>IF(Udfyldningsark!$T63="","",
IF(AW$17=Udfyldningsark!$Q63,"s",
IF(AW$17=Udfyldningsark!$T63,"b",
IF(AW$17&lt;Udfyldningsark!$P63,"",
IF(Udfyldningsark!$T63&lt;Udfyldningsark!$Q63-10,IF(AW$17&lt;Udfyldningsark!$T63,"g",""),
IF(Udfyldningsark!$T63&lt;Udfyldningsark!$Q63,     IF(AW$17&lt;Udfyldningsark!$Q63-10,"g",     IF(AW$17&lt;Udfyldningsark!$T63,"gu",        "")),
IF(AW$17&lt;Udfyldningsark!$Q63, IF(AW$17&lt;Udfyldningsark!$Q63-10,"g","gu"),
IF(AW$17&lt;Udfyldningsark!$T63,"r",""
))))))))</f>
        <v/>
      </c>
      <c r="AX46" s="226" t="str">
        <f>IF(Udfyldningsark!$T63="","",
IF(AX$17=Udfyldningsark!$Q63,"s",
IF(AX$17=Udfyldningsark!$T63,"b",
IF(AX$17&lt;Udfyldningsark!$P63,"",
IF(Udfyldningsark!$T63&lt;Udfyldningsark!$Q63-10,IF(AX$17&lt;Udfyldningsark!$T63,"g",""),
IF(Udfyldningsark!$T63&lt;Udfyldningsark!$Q63,     IF(AX$17&lt;Udfyldningsark!$Q63-10,"g",     IF(AX$17&lt;Udfyldningsark!$T63,"gu",        "")),
IF(AX$17&lt;Udfyldningsark!$Q63, IF(AX$17&lt;Udfyldningsark!$Q63-10,"g","gu"),
IF(AX$17&lt;Udfyldningsark!$T63,"r",""
))))))))</f>
        <v/>
      </c>
      <c r="AY46" s="226" t="str">
        <f>IF(Udfyldningsark!$T63="","",
IF(AY$17=Udfyldningsark!$Q63,"s",
IF(AY$17=Udfyldningsark!$T63,"b",
IF(AY$17&lt;Udfyldningsark!$P63,"",
IF(Udfyldningsark!$T63&lt;Udfyldningsark!$Q63-10,IF(AY$17&lt;Udfyldningsark!$T63,"g",""),
IF(Udfyldningsark!$T63&lt;Udfyldningsark!$Q63,     IF(AY$17&lt;Udfyldningsark!$Q63-10,"g",     IF(AY$17&lt;Udfyldningsark!$T63,"gu",        "")),
IF(AY$17&lt;Udfyldningsark!$Q63, IF(AY$17&lt;Udfyldningsark!$Q63-10,"g","gu"),
IF(AY$17&lt;Udfyldningsark!$T63,"r",""
))))))))</f>
        <v/>
      </c>
      <c r="AZ46" s="226" t="str">
        <f>IF(Udfyldningsark!$T63="","",
IF(AZ$17=Udfyldningsark!$Q63,"s",
IF(AZ$17=Udfyldningsark!$T63,"b",
IF(AZ$17&lt;Udfyldningsark!$P63,"",
IF(Udfyldningsark!$T63&lt;Udfyldningsark!$Q63-10,IF(AZ$17&lt;Udfyldningsark!$T63,"g",""),
IF(Udfyldningsark!$T63&lt;Udfyldningsark!$Q63,     IF(AZ$17&lt;Udfyldningsark!$Q63-10,"g",     IF(AZ$17&lt;Udfyldningsark!$T63,"gu",        "")),
IF(AZ$17&lt;Udfyldningsark!$Q63, IF(AZ$17&lt;Udfyldningsark!$Q63-10,"g","gu"),
IF(AZ$17&lt;Udfyldningsark!$T63,"r",""
))))))))</f>
        <v/>
      </c>
      <c r="BA46" s="226" t="str">
        <f>IF(Udfyldningsark!$T63="","",
IF(BA$17=Udfyldningsark!$Q63,"s",
IF(BA$17=Udfyldningsark!$T63,"b",
IF(BA$17&lt;Udfyldningsark!$P63,"",
IF(Udfyldningsark!$T63&lt;Udfyldningsark!$Q63-10,IF(BA$17&lt;Udfyldningsark!$T63,"g",""),
IF(Udfyldningsark!$T63&lt;Udfyldningsark!$Q63,     IF(BA$17&lt;Udfyldningsark!$Q63-10,"g",     IF(BA$17&lt;Udfyldningsark!$T63,"gu",        "")),
IF(BA$17&lt;Udfyldningsark!$Q63, IF(BA$17&lt;Udfyldningsark!$Q63-10,"g","gu"),
IF(BA$17&lt;Udfyldningsark!$T63,"r",""
))))))))</f>
        <v/>
      </c>
      <c r="BB46" s="226" t="str">
        <f>IF(Udfyldningsark!$T63="","",
IF(BB$17=Udfyldningsark!$Q63,"s",
IF(BB$17=Udfyldningsark!$T63,"b",
IF(BB$17&lt;Udfyldningsark!$P63,"",
IF(Udfyldningsark!$T63&lt;Udfyldningsark!$Q63-10,IF(BB$17&lt;Udfyldningsark!$T63,"g",""),
IF(Udfyldningsark!$T63&lt;Udfyldningsark!$Q63,     IF(BB$17&lt;Udfyldningsark!$Q63-10,"g",     IF(BB$17&lt;Udfyldningsark!$T63,"gu",        "")),
IF(BB$17&lt;Udfyldningsark!$Q63, IF(BB$17&lt;Udfyldningsark!$Q63-10,"g","gu"),
IF(BB$17&lt;Udfyldningsark!$T63,"r",""
))))))))</f>
        <v/>
      </c>
      <c r="BC46" s="226" t="str">
        <f>IF(Udfyldningsark!$T63="","",
IF(BC$17=Udfyldningsark!$Q63,"s",
IF(BC$17=Udfyldningsark!$T63,"b",
IF(BC$17&lt;Udfyldningsark!$P63,"",
IF(Udfyldningsark!$T63&lt;Udfyldningsark!$Q63-10,IF(BC$17&lt;Udfyldningsark!$T63,"g",""),
IF(Udfyldningsark!$T63&lt;Udfyldningsark!$Q63,     IF(BC$17&lt;Udfyldningsark!$Q63-10,"g",     IF(BC$17&lt;Udfyldningsark!$T63,"gu",        "")),
IF(BC$17&lt;Udfyldningsark!$Q63, IF(BC$17&lt;Udfyldningsark!$Q63-10,"g","gu"),
IF(BC$17&lt;Udfyldningsark!$T63,"r",""
))))))))</f>
        <v/>
      </c>
      <c r="BD46" s="226" t="str">
        <f>IF(Udfyldningsark!$T63="","",
IF(BD$17=Udfyldningsark!$Q63,"s",
IF(BD$17=Udfyldningsark!$T63,"b",
IF(BD$17&lt;Udfyldningsark!$P63,"",
IF(Udfyldningsark!$T63&lt;Udfyldningsark!$Q63-10,IF(BD$17&lt;Udfyldningsark!$T63,"g",""),
IF(Udfyldningsark!$T63&lt;Udfyldningsark!$Q63,     IF(BD$17&lt;Udfyldningsark!$Q63-10,"g",     IF(BD$17&lt;Udfyldningsark!$T63,"gu",        "")),
IF(BD$17&lt;Udfyldningsark!$Q63, IF(BD$17&lt;Udfyldningsark!$Q63-10,"g","gu"),
IF(BD$17&lt;Udfyldningsark!$T63,"r",""
))))))))</f>
        <v/>
      </c>
      <c r="BE46" s="226" t="str">
        <f>IF(Udfyldningsark!$T63="","",
IF(BE$17=Udfyldningsark!$Q63,"s",
IF(BE$17=Udfyldningsark!$T63,"b",
IF(BE$17&lt;Udfyldningsark!$P63,"",
IF(Udfyldningsark!$T63&lt;Udfyldningsark!$Q63-10,IF(BE$17&lt;Udfyldningsark!$T63,"g",""),
IF(Udfyldningsark!$T63&lt;Udfyldningsark!$Q63,     IF(BE$17&lt;Udfyldningsark!$Q63-10,"g",     IF(BE$17&lt;Udfyldningsark!$T63,"gu",        "")),
IF(BE$17&lt;Udfyldningsark!$Q63, IF(BE$17&lt;Udfyldningsark!$Q63-10,"g","gu"),
IF(BE$17&lt;Udfyldningsark!$T63,"r",""
))))))))</f>
        <v/>
      </c>
      <c r="BF46" s="226" t="str">
        <f>IF(Udfyldningsark!$T63="","",
IF(BF$17=Udfyldningsark!$Q63,"s",
IF(BF$17=Udfyldningsark!$T63,"b",
IF(BF$17&lt;Udfyldningsark!$P63,"",
IF(Udfyldningsark!$T63&lt;Udfyldningsark!$Q63-10,IF(BF$17&lt;Udfyldningsark!$T63,"g",""),
IF(Udfyldningsark!$T63&lt;Udfyldningsark!$Q63,     IF(BF$17&lt;Udfyldningsark!$Q63-10,"g",     IF(BF$17&lt;Udfyldningsark!$T63,"gu",        "")),
IF(BF$17&lt;Udfyldningsark!$Q63, IF(BF$17&lt;Udfyldningsark!$Q63-10,"g","gu"),
IF(BF$17&lt;Udfyldningsark!$T63,"r",""
))))))))</f>
        <v/>
      </c>
      <c r="BG46" s="226" t="str">
        <f>IF(Udfyldningsark!$T63="","",
IF(BG$17=Udfyldningsark!$Q63,"s",
IF(BG$17=Udfyldningsark!$T63,"b",
IF(BG$17&lt;Udfyldningsark!$P63,"",
IF(Udfyldningsark!$T63&lt;Udfyldningsark!$Q63-10,IF(BG$17&lt;Udfyldningsark!$T63,"g",""),
IF(Udfyldningsark!$T63&lt;Udfyldningsark!$Q63,     IF(BG$17&lt;Udfyldningsark!$Q63-10,"g",     IF(BG$17&lt;Udfyldningsark!$T63,"gu",        "")),
IF(BG$17&lt;Udfyldningsark!$Q63, IF(BG$17&lt;Udfyldningsark!$Q63-10,"g","gu"),
IF(BG$17&lt;Udfyldningsark!$T63,"r",""
))))))))</f>
        <v/>
      </c>
      <c r="BH46" s="226" t="str">
        <f>IF(Udfyldningsark!$T63="","",
IF(BH$17=Udfyldningsark!$Q63,"s",
IF(BH$17=Udfyldningsark!$T63,"b",
IF(BH$17&lt;Udfyldningsark!$P63,"",
IF(Udfyldningsark!$T63&lt;Udfyldningsark!$Q63-10,IF(BH$17&lt;Udfyldningsark!$T63,"g",""),
IF(Udfyldningsark!$T63&lt;Udfyldningsark!$Q63,     IF(BH$17&lt;Udfyldningsark!$Q63-10,"g",     IF(BH$17&lt;Udfyldningsark!$T63,"gu",        "")),
IF(BH$17&lt;Udfyldningsark!$Q63, IF(BH$17&lt;Udfyldningsark!$Q63-10,"g","gu"),
IF(BH$17&lt;Udfyldningsark!$T63,"r",""
))))))))</f>
        <v/>
      </c>
      <c r="BI46" s="226" t="str">
        <f>IF(Udfyldningsark!$T63="","",
IF(BI$17=Udfyldningsark!$Q63,"s",
IF(BI$17=Udfyldningsark!$T63,"b",
IF(BI$17&lt;Udfyldningsark!$P63,"",
IF(Udfyldningsark!$T63&lt;Udfyldningsark!$Q63-10,IF(BI$17&lt;Udfyldningsark!$T63,"g",""),
IF(Udfyldningsark!$T63&lt;Udfyldningsark!$Q63,     IF(BI$17&lt;Udfyldningsark!$Q63-10,"g",     IF(BI$17&lt;Udfyldningsark!$T63,"gu",        "")),
IF(BI$17&lt;Udfyldningsark!$Q63, IF(BI$17&lt;Udfyldningsark!$Q63-10,"g","gu"),
IF(BI$17&lt;Udfyldningsark!$T63,"r",""
))))))))</f>
        <v/>
      </c>
      <c r="BJ46" s="226" t="str">
        <f>IF(Udfyldningsark!$T63="","",
IF(BJ$17=Udfyldningsark!$Q63,"s",
IF(BJ$17=Udfyldningsark!$T63,"b",
IF(BJ$17&lt;Udfyldningsark!$P63,"",
IF(Udfyldningsark!$T63&lt;Udfyldningsark!$Q63-10,IF(BJ$17&lt;Udfyldningsark!$T63,"g",""),
IF(Udfyldningsark!$T63&lt;Udfyldningsark!$Q63,     IF(BJ$17&lt;Udfyldningsark!$Q63-10,"g",     IF(BJ$17&lt;Udfyldningsark!$T63,"gu",        "")),
IF(BJ$17&lt;Udfyldningsark!$Q63, IF(BJ$17&lt;Udfyldningsark!$Q63-10,"g","gu"),
IF(BJ$17&lt;Udfyldningsark!$T63,"r",""
))))))))</f>
        <v/>
      </c>
      <c r="BK46" s="226" t="str">
        <f>IF(Udfyldningsark!$T63="","",
IF(BK$17=Udfyldningsark!$Q63,"s",
IF(BK$17=Udfyldningsark!$T63,"b",
IF(BK$17&lt;Udfyldningsark!$P63,"",
IF(Udfyldningsark!$T63&lt;Udfyldningsark!$Q63-10,IF(BK$17&lt;Udfyldningsark!$T63,"g",""),
IF(Udfyldningsark!$T63&lt;Udfyldningsark!$Q63,     IF(BK$17&lt;Udfyldningsark!$Q63-10,"g",     IF(BK$17&lt;Udfyldningsark!$T63,"gu",        "")),
IF(BK$17&lt;Udfyldningsark!$Q63, IF(BK$17&lt;Udfyldningsark!$Q63-10,"g","gu"),
IF(BK$17&lt;Udfyldningsark!$T63,"r",""
))))))))</f>
        <v/>
      </c>
      <c r="BL46" s="226" t="str">
        <f>IF(Udfyldningsark!$T63="","",
IF(BL$17=Udfyldningsark!$Q63,"s",
IF(BL$17=Udfyldningsark!$T63,"b",
IF(BL$17&lt;Udfyldningsark!$P63,"",
IF(Udfyldningsark!$T63&lt;Udfyldningsark!$Q63-10,IF(BL$17&lt;Udfyldningsark!$T63,"g",""),
IF(Udfyldningsark!$T63&lt;Udfyldningsark!$Q63,     IF(BL$17&lt;Udfyldningsark!$Q63-10,"g",     IF(BL$17&lt;Udfyldningsark!$T63,"gu",        "")),
IF(BL$17&lt;Udfyldningsark!$Q63, IF(BL$17&lt;Udfyldningsark!$Q63-10,"g","gu"),
IF(BL$17&lt;Udfyldningsark!$T63,"r",""
))))))))</f>
        <v/>
      </c>
      <c r="BM46" s="226" t="str">
        <f>IF(Udfyldningsark!$T63="","",
IF(BM$17=Udfyldningsark!$Q63,"s",
IF(BM$17=Udfyldningsark!$T63,"b",
IF(BM$17&lt;Udfyldningsark!$P63,"",
IF(Udfyldningsark!$T63&lt;Udfyldningsark!$Q63-10,IF(BM$17&lt;Udfyldningsark!$T63,"g",""),
IF(Udfyldningsark!$T63&lt;Udfyldningsark!$Q63,     IF(BM$17&lt;Udfyldningsark!$Q63-10,"g",     IF(BM$17&lt;Udfyldningsark!$T63,"gu",        "")),
IF(BM$17&lt;Udfyldningsark!$Q63, IF(BM$17&lt;Udfyldningsark!$Q63-10,"g","gu"),
IF(BM$17&lt;Udfyldningsark!$T63,"r",""
))))))))</f>
        <v/>
      </c>
      <c r="BN46" s="226" t="str">
        <f>IF(Udfyldningsark!$T63="","",
IF(BN$17=Udfyldningsark!$Q63,"s",
IF(BN$17=Udfyldningsark!$T63,"b",
IF(BN$17&lt;Udfyldningsark!$P63,"",
IF(Udfyldningsark!$T63&lt;Udfyldningsark!$Q63-10,IF(BN$17&lt;Udfyldningsark!$T63,"g",""),
IF(Udfyldningsark!$T63&lt;Udfyldningsark!$Q63,     IF(BN$17&lt;Udfyldningsark!$Q63-10,"g",     IF(BN$17&lt;Udfyldningsark!$T63,"gu",        "")),
IF(BN$17&lt;Udfyldningsark!$Q63, IF(BN$17&lt;Udfyldningsark!$Q63-10,"g","gu"),
IF(BN$17&lt;Udfyldningsark!$T63,"r",""
))))))))</f>
        <v/>
      </c>
      <c r="BO46" s="226" t="str">
        <f>IF(Udfyldningsark!$T63="","",
IF(BO$17=Udfyldningsark!$Q63,"s",
IF(BO$17=Udfyldningsark!$T63,"b",
IF(BO$17&lt;Udfyldningsark!$P63,"",
IF(Udfyldningsark!$T63&lt;Udfyldningsark!$Q63-10,IF(BO$17&lt;Udfyldningsark!$T63,"g",""),
IF(Udfyldningsark!$T63&lt;Udfyldningsark!$Q63,     IF(BO$17&lt;Udfyldningsark!$Q63-10,"g",     IF(BO$17&lt;Udfyldningsark!$T63,"gu",        "")),
IF(BO$17&lt;Udfyldningsark!$Q63, IF(BO$17&lt;Udfyldningsark!$Q63-10,"g","gu"),
IF(BO$17&lt;Udfyldningsark!$T63,"r",""
))))))))</f>
        <v/>
      </c>
      <c r="BP46" s="226" t="str">
        <f>IF(Udfyldningsark!$T63="","",
IF(BP$17=Udfyldningsark!$Q63,"s",
IF(BP$17=Udfyldningsark!$T63,"b",
IF(BP$17&lt;Udfyldningsark!$P63,"",
IF(Udfyldningsark!$T63&lt;Udfyldningsark!$Q63-10,IF(BP$17&lt;Udfyldningsark!$T63,"g",""),
IF(Udfyldningsark!$T63&lt;Udfyldningsark!$Q63,     IF(BP$17&lt;Udfyldningsark!$Q63-10,"g",     IF(BP$17&lt;Udfyldningsark!$T63,"gu",        "")),
IF(BP$17&lt;Udfyldningsark!$Q63, IF(BP$17&lt;Udfyldningsark!$Q63-10,"g","gu"),
IF(BP$17&lt;Udfyldningsark!$T63,"r",""
))))))))</f>
        <v/>
      </c>
      <c r="BQ46" s="226" t="str">
        <f>IF(Udfyldningsark!$T63="","",
IF(BQ$17=Udfyldningsark!$Q63,"s",
IF(BQ$17=Udfyldningsark!$T63,"b",
IF(BQ$17&lt;Udfyldningsark!$P63,"",
IF(Udfyldningsark!$T63&lt;Udfyldningsark!$Q63-10,IF(BQ$17&lt;Udfyldningsark!$T63,"g",""),
IF(Udfyldningsark!$T63&lt;Udfyldningsark!$Q63,     IF(BQ$17&lt;Udfyldningsark!$Q63-10,"g",     IF(BQ$17&lt;Udfyldningsark!$T63,"gu",        "")),
IF(BQ$17&lt;Udfyldningsark!$Q63, IF(BQ$17&lt;Udfyldningsark!$Q63-10,"g","gu"),
IF(BQ$17&lt;Udfyldningsark!$T63,"r",""
))))))))</f>
        <v/>
      </c>
      <c r="BR46" s="226" t="str">
        <f>IF(Udfyldningsark!$T63="","",
IF(BR$17=Udfyldningsark!$Q63,"s",
IF(BR$17=Udfyldningsark!$T63,"b",
IF(BR$17&lt;Udfyldningsark!$P63,"",
IF(Udfyldningsark!$T63&lt;Udfyldningsark!$Q63-10,IF(BR$17&lt;Udfyldningsark!$T63,"g",""),
IF(Udfyldningsark!$T63&lt;Udfyldningsark!$Q63,     IF(BR$17&lt;Udfyldningsark!$Q63-10,"g",     IF(BR$17&lt;Udfyldningsark!$T63,"gu",        "")),
IF(BR$17&lt;Udfyldningsark!$Q63, IF(BR$17&lt;Udfyldningsark!$Q63-10,"g","gu"),
IF(BR$17&lt;Udfyldningsark!$T63,"r",""
))))))))</f>
        <v/>
      </c>
      <c r="BS46" s="226" t="str">
        <f>IF(Udfyldningsark!$T63="","",
IF(BS$17=Udfyldningsark!$Q63,"s",
IF(BS$17=Udfyldningsark!$T63,"b",
IF(BS$17&lt;Udfyldningsark!$P63,"",
IF(Udfyldningsark!$T63&lt;Udfyldningsark!$Q63-10,IF(BS$17&lt;Udfyldningsark!$T63,"g",""),
IF(Udfyldningsark!$T63&lt;Udfyldningsark!$Q63,     IF(BS$17&lt;Udfyldningsark!$Q63-10,"g",     IF(BS$17&lt;Udfyldningsark!$T63,"gu",        "")),
IF(BS$17&lt;Udfyldningsark!$Q63, IF(BS$17&lt;Udfyldningsark!$Q63-10,"g","gu"),
IF(BS$17&lt;Udfyldningsark!$T63,"r",""
))))))))</f>
        <v/>
      </c>
      <c r="BT46" s="226" t="str">
        <f>IF(Udfyldningsark!$T63="","",
IF(BT$17=Udfyldningsark!$Q63,"s",
IF(BT$17=Udfyldningsark!$T63,"b",
IF(BT$17&lt;Udfyldningsark!$P63,"",
IF(Udfyldningsark!$T63&lt;Udfyldningsark!$Q63-10,IF(BT$17&lt;Udfyldningsark!$T63,"g",""),
IF(Udfyldningsark!$T63&lt;Udfyldningsark!$Q63,     IF(BT$17&lt;Udfyldningsark!$Q63-10,"g",     IF(BT$17&lt;Udfyldningsark!$T63,"gu",        "")),
IF(BT$17&lt;Udfyldningsark!$Q63, IF(BT$17&lt;Udfyldningsark!$Q63-10,"g","gu"),
IF(BT$17&lt;Udfyldningsark!$T63,"r",""
))))))))</f>
        <v/>
      </c>
      <c r="BU46" s="226" t="str">
        <f>IF(Udfyldningsark!$T63="","",
IF(BU$17=Udfyldningsark!$Q63,"s",
IF(BU$17=Udfyldningsark!$T63,"b",
IF(BU$17&lt;Udfyldningsark!$P63,"",
IF(Udfyldningsark!$T63&lt;Udfyldningsark!$Q63-10,IF(BU$17&lt;Udfyldningsark!$T63,"g",""),
IF(Udfyldningsark!$T63&lt;Udfyldningsark!$Q63,     IF(BU$17&lt;Udfyldningsark!$Q63-10,"g",     IF(BU$17&lt;Udfyldningsark!$T63,"gu",        "")),
IF(BU$17&lt;Udfyldningsark!$Q63, IF(BU$17&lt;Udfyldningsark!$Q63-10,"g","gu"),
IF(BU$17&lt;Udfyldningsark!$T63,"r",""
))))))))</f>
        <v/>
      </c>
      <c r="BV46" s="226" t="str">
        <f>IF(Udfyldningsark!$T63="","",
IF(BV$17=Udfyldningsark!$Q63,"s",
IF(BV$17=Udfyldningsark!$T63,"b",
IF(BV$17&lt;Udfyldningsark!$P63,"",
IF(Udfyldningsark!$T63&lt;Udfyldningsark!$Q63-10,IF(BV$17&lt;Udfyldningsark!$T63,"g",""),
IF(Udfyldningsark!$T63&lt;Udfyldningsark!$Q63,     IF(BV$17&lt;Udfyldningsark!$Q63-10,"g",     IF(BV$17&lt;Udfyldningsark!$T63,"gu",        "")),
IF(BV$17&lt;Udfyldningsark!$Q63, IF(BV$17&lt;Udfyldningsark!$Q63-10,"g","gu"),
IF(BV$17&lt;Udfyldningsark!$T63,"r",""
))))))))</f>
        <v/>
      </c>
      <c r="BW46" s="226" t="str">
        <f>IF(Udfyldningsark!$T63="","",
IF(BW$17=Udfyldningsark!$Q63,"s",
IF(BW$17=Udfyldningsark!$T63,"b",
IF(BW$17&lt;Udfyldningsark!$P63,"",
IF(Udfyldningsark!$T63&lt;Udfyldningsark!$Q63-10,IF(BW$17&lt;Udfyldningsark!$T63,"g",""),
IF(Udfyldningsark!$T63&lt;Udfyldningsark!$Q63,     IF(BW$17&lt;Udfyldningsark!$Q63-10,"g",     IF(BW$17&lt;Udfyldningsark!$T63,"gu",        "")),
IF(BW$17&lt;Udfyldningsark!$Q63, IF(BW$17&lt;Udfyldningsark!$Q63-10,"g","gu"),
IF(BW$17&lt;Udfyldningsark!$T63,"r",""
))))))))</f>
        <v/>
      </c>
      <c r="BX46" s="226" t="str">
        <f>IF(Udfyldningsark!$T63="","",
IF(BX$17=Udfyldningsark!$Q63,"s",
IF(BX$17=Udfyldningsark!$T63,"b",
IF(BX$17&lt;Udfyldningsark!$P63,"",
IF(Udfyldningsark!$T63&lt;Udfyldningsark!$Q63-10,IF(BX$17&lt;Udfyldningsark!$T63,"g",""),
IF(Udfyldningsark!$T63&lt;Udfyldningsark!$Q63,     IF(BX$17&lt;Udfyldningsark!$Q63-10,"g",     IF(BX$17&lt;Udfyldningsark!$T63,"gu",        "")),
IF(BX$17&lt;Udfyldningsark!$Q63, IF(BX$17&lt;Udfyldningsark!$Q63-10,"g","gu"),
IF(BX$17&lt;Udfyldningsark!$T63,"r",""
))))))))</f>
        <v/>
      </c>
      <c r="BY46" s="226" t="str">
        <f>IF(Udfyldningsark!$T63="","",
IF(BY$17=Udfyldningsark!$Q63,"s",
IF(BY$17=Udfyldningsark!$T63,"b",
IF(BY$17&lt;Udfyldningsark!$P63,"",
IF(Udfyldningsark!$T63&lt;Udfyldningsark!$Q63-10,IF(BY$17&lt;Udfyldningsark!$T63,"g",""),
IF(Udfyldningsark!$T63&lt;Udfyldningsark!$Q63,     IF(BY$17&lt;Udfyldningsark!$Q63-10,"g",     IF(BY$17&lt;Udfyldningsark!$T63,"gu",        "")),
IF(BY$17&lt;Udfyldningsark!$Q63, IF(BY$17&lt;Udfyldningsark!$Q63-10,"g","gu"),
IF(BY$17&lt;Udfyldningsark!$T63,"r",""
))))))))</f>
        <v/>
      </c>
      <c r="BZ46" s="226" t="str">
        <f>IF(Udfyldningsark!$T63="","",
IF(BZ$17=Udfyldningsark!$Q63,"s",
IF(BZ$17=Udfyldningsark!$T63,"b",
IF(BZ$17&lt;Udfyldningsark!$P63,"",
IF(Udfyldningsark!$T63&lt;Udfyldningsark!$Q63-10,IF(BZ$17&lt;Udfyldningsark!$T63,"g",""),
IF(Udfyldningsark!$T63&lt;Udfyldningsark!$Q63,     IF(BZ$17&lt;Udfyldningsark!$Q63-10,"g",     IF(BZ$17&lt;Udfyldningsark!$T63,"gu",        "")),
IF(BZ$17&lt;Udfyldningsark!$Q63, IF(BZ$17&lt;Udfyldningsark!$Q63-10,"g","gu"),
IF(BZ$17&lt;Udfyldningsark!$T63,"r",""
))))))))</f>
        <v/>
      </c>
      <c r="CA46" s="226" t="str">
        <f>IF(Udfyldningsark!$T63="","",
IF(CA$17=Udfyldningsark!$Q63,"s",
IF(CA$17=Udfyldningsark!$T63,"b",
IF(CA$17&lt;Udfyldningsark!$P63,"",
IF(Udfyldningsark!$T63&lt;Udfyldningsark!$Q63-10,IF(CA$17&lt;Udfyldningsark!$T63,"g",""),
IF(Udfyldningsark!$T63&lt;Udfyldningsark!$Q63,     IF(CA$17&lt;Udfyldningsark!$Q63-10,"g",     IF(CA$17&lt;Udfyldningsark!$T63,"gu",        "")),
IF(CA$17&lt;Udfyldningsark!$Q63, IF(CA$17&lt;Udfyldningsark!$Q63-10,"g","gu"),
IF(CA$17&lt;Udfyldningsark!$T63,"r",""
))))))))</f>
        <v/>
      </c>
      <c r="CB46" s="226" t="str">
        <f>IF(Udfyldningsark!$T63="","",
IF(CB$17=Udfyldningsark!$Q63,"s",
IF(CB$17=Udfyldningsark!$T63,"b",
IF(CB$17&lt;Udfyldningsark!$P63,"",
IF(Udfyldningsark!$T63&lt;Udfyldningsark!$Q63-10,IF(CB$17&lt;Udfyldningsark!$T63,"g",""),
IF(Udfyldningsark!$T63&lt;Udfyldningsark!$Q63,     IF(CB$17&lt;Udfyldningsark!$Q63-10,"g",     IF(CB$17&lt;Udfyldningsark!$T63,"gu",        "")),
IF(CB$17&lt;Udfyldningsark!$Q63, IF(CB$17&lt;Udfyldningsark!$Q63-10,"g","gu"),
IF(CB$17&lt;Udfyldningsark!$T63,"r",""
))))))))</f>
        <v/>
      </c>
      <c r="CC46" s="226" t="str">
        <f>IF(Udfyldningsark!$T63="","",
IF(CC$17=Udfyldningsark!$Q63,"s",
IF(CC$17=Udfyldningsark!$T63,"b",
IF(CC$17&lt;Udfyldningsark!$P63,"",
IF(Udfyldningsark!$T63&lt;Udfyldningsark!$Q63-10,IF(CC$17&lt;Udfyldningsark!$T63,"g",""),
IF(Udfyldningsark!$T63&lt;Udfyldningsark!$Q63,     IF(CC$17&lt;Udfyldningsark!$Q63-10,"g",     IF(CC$17&lt;Udfyldningsark!$T63,"gu",        "")),
IF(CC$17&lt;Udfyldningsark!$Q63, IF(CC$17&lt;Udfyldningsark!$Q63-10,"g","gu"),
IF(CC$17&lt;Udfyldningsark!$T63,"r",""
))))))))</f>
        <v/>
      </c>
      <c r="CD46" s="226" t="str">
        <f>IF(Udfyldningsark!$T63="","",
IF(CD$17=Udfyldningsark!$Q63,"s",
IF(CD$17=Udfyldningsark!$T63,"b",
IF(CD$17&lt;Udfyldningsark!$P63,"",
IF(Udfyldningsark!$T63&lt;Udfyldningsark!$Q63-10,IF(CD$17&lt;Udfyldningsark!$T63,"g",""),
IF(Udfyldningsark!$T63&lt;Udfyldningsark!$Q63,     IF(CD$17&lt;Udfyldningsark!$Q63-10,"g",     IF(CD$17&lt;Udfyldningsark!$T63,"gu",        "")),
IF(CD$17&lt;Udfyldningsark!$Q63, IF(CD$17&lt;Udfyldningsark!$Q63-10,"g","gu"),
IF(CD$17&lt;Udfyldningsark!$T63,"r",""
))))))))</f>
        <v/>
      </c>
      <c r="CE46" s="226" t="str">
        <f>IF(Udfyldningsark!$T63="","",
IF(CE$17=Udfyldningsark!$Q63,"s",
IF(CE$17=Udfyldningsark!$T63,"b",
IF(CE$17&lt;Udfyldningsark!$P63,"",
IF(Udfyldningsark!$T63&lt;Udfyldningsark!$Q63-10,IF(CE$17&lt;Udfyldningsark!$T63,"g",""),
IF(Udfyldningsark!$T63&lt;Udfyldningsark!$Q63,     IF(CE$17&lt;Udfyldningsark!$Q63-10,"g",     IF(CE$17&lt;Udfyldningsark!$T63,"gu",        "")),
IF(CE$17&lt;Udfyldningsark!$Q63, IF(CE$17&lt;Udfyldningsark!$Q63-10,"g","gu"),
IF(CE$17&lt;Udfyldningsark!$T63,"r",""
))))))))</f>
        <v/>
      </c>
      <c r="CF46" s="226" t="str">
        <f>IF(Udfyldningsark!$T63="","",
IF(CF$17=Udfyldningsark!$Q63,"s",
IF(CF$17=Udfyldningsark!$T63,"b",
IF(CF$17&lt;Udfyldningsark!$P63,"",
IF(Udfyldningsark!$T63&lt;Udfyldningsark!$Q63-10,IF(CF$17&lt;Udfyldningsark!$T63,"g",""),
IF(Udfyldningsark!$T63&lt;Udfyldningsark!$Q63,     IF(CF$17&lt;Udfyldningsark!$Q63-10,"g",     IF(CF$17&lt;Udfyldningsark!$T63,"gu",        "")),
IF(CF$17&lt;Udfyldningsark!$Q63, IF(CF$17&lt;Udfyldningsark!$Q63-10,"g","gu"),
IF(CF$17&lt;Udfyldningsark!$T63,"r",""
))))))))</f>
        <v/>
      </c>
      <c r="CG46" s="226" t="str">
        <f>IF(Udfyldningsark!$T63="","",
IF(CG$17=Udfyldningsark!$Q63,"s",
IF(CG$17=Udfyldningsark!$T63,"b",
IF(CG$17&lt;Udfyldningsark!$P63,"",
IF(Udfyldningsark!$T63&lt;Udfyldningsark!$Q63-10,IF(CG$17&lt;Udfyldningsark!$T63,"g",""),
IF(Udfyldningsark!$T63&lt;Udfyldningsark!$Q63,     IF(CG$17&lt;Udfyldningsark!$Q63-10,"g",     IF(CG$17&lt;Udfyldningsark!$T63,"gu",        "")),
IF(CG$17&lt;Udfyldningsark!$Q63, IF(CG$17&lt;Udfyldningsark!$Q63-10,"g","gu"),
IF(CG$17&lt;Udfyldningsark!$T63,"r",""
))))))))</f>
        <v/>
      </c>
      <c r="CH46" s="226" t="str">
        <f>IF(Udfyldningsark!$T63="","",
IF(CH$17=Udfyldningsark!$Q63,"s",
IF(CH$17=Udfyldningsark!$T63,"b",
IF(CH$17&lt;Udfyldningsark!$P63,"",
IF(Udfyldningsark!$T63&lt;Udfyldningsark!$Q63-10,IF(CH$17&lt;Udfyldningsark!$T63,"g",""),
IF(Udfyldningsark!$T63&lt;Udfyldningsark!$Q63,     IF(CH$17&lt;Udfyldningsark!$Q63-10,"g",     IF(CH$17&lt;Udfyldningsark!$T63,"gu",        "")),
IF(CH$17&lt;Udfyldningsark!$Q63, IF(CH$17&lt;Udfyldningsark!$Q63-10,"g","gu"),
IF(CH$17&lt;Udfyldningsark!$T63,"r",""
))))))))</f>
        <v/>
      </c>
      <c r="CI46" s="226" t="str">
        <f>IF(Udfyldningsark!$T63="","",
IF(CI$17=Udfyldningsark!$Q63,"s",
IF(CI$17=Udfyldningsark!$T63,"b",
IF(CI$17&lt;Udfyldningsark!$P63,"",
IF(Udfyldningsark!$T63&lt;Udfyldningsark!$Q63-10,IF(CI$17&lt;Udfyldningsark!$T63,"g",""),
IF(Udfyldningsark!$T63&lt;Udfyldningsark!$Q63,     IF(CI$17&lt;Udfyldningsark!$Q63-10,"g",     IF(CI$17&lt;Udfyldningsark!$T63,"gu",        "")),
IF(CI$17&lt;Udfyldningsark!$Q63, IF(CI$17&lt;Udfyldningsark!$Q63-10,"g","gu"),
IF(CI$17&lt;Udfyldningsark!$T63,"r",""
))))))))</f>
        <v/>
      </c>
      <c r="CJ46" s="226" t="str">
        <f>IF(Udfyldningsark!$T63="","",
IF(CJ$17=Udfyldningsark!$Q63,"s",
IF(CJ$17=Udfyldningsark!$T63,"b",
IF(CJ$17&lt;Udfyldningsark!$P63,"",
IF(Udfyldningsark!$T63&lt;Udfyldningsark!$Q63-10,IF(CJ$17&lt;Udfyldningsark!$T63,"g",""),
IF(Udfyldningsark!$T63&lt;Udfyldningsark!$Q63,     IF(CJ$17&lt;Udfyldningsark!$Q63-10,"g",     IF(CJ$17&lt;Udfyldningsark!$T63,"gu",        "")),
IF(CJ$17&lt;Udfyldningsark!$Q63, IF(CJ$17&lt;Udfyldningsark!$Q63-10,"g","gu"),
IF(CJ$17&lt;Udfyldningsark!$T63,"r",""
))))))))</f>
        <v/>
      </c>
      <c r="CK46" s="226" t="str">
        <f>IF(Udfyldningsark!$T63="","",
IF(CK$17=Udfyldningsark!$Q63,"s",
IF(CK$17=Udfyldningsark!$T63,"b",
IF(CK$17&lt;Udfyldningsark!$P63,"",
IF(Udfyldningsark!$T63&lt;Udfyldningsark!$Q63-10,IF(CK$17&lt;Udfyldningsark!$T63,"g",""),
IF(Udfyldningsark!$T63&lt;Udfyldningsark!$Q63,     IF(CK$17&lt;Udfyldningsark!$Q63-10,"g",     IF(CK$17&lt;Udfyldningsark!$T63,"gu",        "")),
IF(CK$17&lt;Udfyldningsark!$Q63, IF(CK$17&lt;Udfyldningsark!$Q63-10,"g","gu"),
IF(CK$17&lt;Udfyldningsark!$T63,"r",""
))))))))</f>
        <v/>
      </c>
      <c r="CL46" s="226" t="str">
        <f>IF(Udfyldningsark!$T63="","",
IF(CL$17=Udfyldningsark!$Q63,"s",
IF(CL$17=Udfyldningsark!$T63,"b",
IF(CL$17&lt;Udfyldningsark!$P63,"",
IF(Udfyldningsark!$T63&lt;Udfyldningsark!$Q63-10,IF(CL$17&lt;Udfyldningsark!$T63,"g",""),
IF(Udfyldningsark!$T63&lt;Udfyldningsark!$Q63,     IF(CL$17&lt;Udfyldningsark!$Q63-10,"g",     IF(CL$17&lt;Udfyldningsark!$T63,"gu",        "")),
IF(CL$17&lt;Udfyldningsark!$Q63, IF(CL$17&lt;Udfyldningsark!$Q63-10,"g","gu"),
IF(CL$17&lt;Udfyldningsark!$T63,"r",""
))))))))</f>
        <v/>
      </c>
      <c r="CM46" s="226" t="str">
        <f>IF(Udfyldningsark!$T63="","",
IF(CM$17=Udfyldningsark!$Q63,"s",
IF(CM$17=Udfyldningsark!$T63,"b",
IF(CM$17&lt;Udfyldningsark!$P63,"",
IF(Udfyldningsark!$T63&lt;Udfyldningsark!$Q63-10,IF(CM$17&lt;Udfyldningsark!$T63,"g",""),
IF(Udfyldningsark!$T63&lt;Udfyldningsark!$Q63,     IF(CM$17&lt;Udfyldningsark!$Q63-10,"g",     IF(CM$17&lt;Udfyldningsark!$T63,"gu",        "")),
IF(CM$17&lt;Udfyldningsark!$Q63, IF(CM$17&lt;Udfyldningsark!$Q63-10,"g","gu"),
IF(CM$17&lt;Udfyldningsark!$T63,"r",""
))))))))</f>
        <v/>
      </c>
      <c r="CN46" s="226" t="str">
        <f>IF(Udfyldningsark!$T63="","",
IF(CN$17=Udfyldningsark!$Q63,"s",
IF(CN$17=Udfyldningsark!$T63,"b",
IF(CN$17&lt;Udfyldningsark!$P63,"",
IF(Udfyldningsark!$T63&lt;Udfyldningsark!$Q63-10,IF(CN$17&lt;Udfyldningsark!$T63,"g",""),
IF(Udfyldningsark!$T63&lt;Udfyldningsark!$Q63,     IF(CN$17&lt;Udfyldningsark!$Q63-10,"g",     IF(CN$17&lt;Udfyldningsark!$T63,"gu",        "")),
IF(CN$17&lt;Udfyldningsark!$Q63, IF(CN$17&lt;Udfyldningsark!$Q63-10,"g","gu"),
IF(CN$17&lt;Udfyldningsark!$T63,"r",""
))))))))</f>
        <v/>
      </c>
      <c r="CO46" s="226" t="str">
        <f>IF(Udfyldningsark!$T63="","",
IF(CO$17=Udfyldningsark!$Q63,"s",
IF(CO$17=Udfyldningsark!$T63,"b",
IF(CO$17&lt;Udfyldningsark!$P63,"",
IF(Udfyldningsark!$T63&lt;Udfyldningsark!$Q63-10,IF(CO$17&lt;Udfyldningsark!$T63,"g",""),
IF(Udfyldningsark!$T63&lt;Udfyldningsark!$Q63,     IF(CO$17&lt;Udfyldningsark!$Q63-10,"g",     IF(CO$17&lt;Udfyldningsark!$T63,"gu",        "")),
IF(CO$17&lt;Udfyldningsark!$Q63, IF(CO$17&lt;Udfyldningsark!$Q63-10,"g","gu"),
IF(CO$17&lt;Udfyldningsark!$T63,"r",""
))))))))</f>
        <v/>
      </c>
      <c r="CP46" s="226" t="str">
        <f>IF(Udfyldningsark!$T63="","",
IF(CP$17=Udfyldningsark!$Q63,"s",
IF(CP$17=Udfyldningsark!$T63,"b",
IF(CP$17&lt;Udfyldningsark!$P63,"",
IF(Udfyldningsark!$T63&lt;Udfyldningsark!$Q63-10,IF(CP$17&lt;Udfyldningsark!$T63,"g",""),
IF(Udfyldningsark!$T63&lt;Udfyldningsark!$Q63,     IF(CP$17&lt;Udfyldningsark!$Q63-10,"g",     IF(CP$17&lt;Udfyldningsark!$T63,"gu",        "")),
IF(CP$17&lt;Udfyldningsark!$Q63, IF(CP$17&lt;Udfyldningsark!$Q63-10,"g","gu"),
IF(CP$17&lt;Udfyldningsark!$T63,"r",""
))))))))</f>
        <v/>
      </c>
      <c r="CQ46" s="226" t="str">
        <f>IF(Udfyldningsark!$T63="","",
IF(CQ$17=Udfyldningsark!$Q63,"s",
IF(CQ$17=Udfyldningsark!$T63,"b",
IF(CQ$17&lt;Udfyldningsark!$P63,"",
IF(Udfyldningsark!$T63&lt;Udfyldningsark!$Q63-10,IF(CQ$17&lt;Udfyldningsark!$T63,"g",""),
IF(Udfyldningsark!$T63&lt;Udfyldningsark!$Q63,     IF(CQ$17&lt;Udfyldningsark!$Q63-10,"g",     IF(CQ$17&lt;Udfyldningsark!$T63,"gu",        "")),
IF(CQ$17&lt;Udfyldningsark!$Q63, IF(CQ$17&lt;Udfyldningsark!$Q63-10,"g","gu"),
IF(CQ$17&lt;Udfyldningsark!$T63,"r",""
))))))))</f>
        <v/>
      </c>
      <c r="CR46" s="226" t="str">
        <f>IF(Udfyldningsark!$T63="","",
IF(CR$17=Udfyldningsark!$Q63,"s",
IF(CR$17=Udfyldningsark!$T63,"b",
IF(CR$17&lt;Udfyldningsark!$P63,"",
IF(Udfyldningsark!$T63&lt;Udfyldningsark!$Q63-10,IF(CR$17&lt;Udfyldningsark!$T63,"g",""),
IF(Udfyldningsark!$T63&lt;Udfyldningsark!$Q63,     IF(CR$17&lt;Udfyldningsark!$Q63-10,"g",     IF(CR$17&lt;Udfyldningsark!$T63,"gu",        "")),
IF(CR$17&lt;Udfyldningsark!$Q63, IF(CR$17&lt;Udfyldningsark!$Q63-10,"g","gu"),
IF(CR$17&lt;Udfyldningsark!$T63,"r",""
))))))))</f>
        <v/>
      </c>
      <c r="CS46" s="226" t="str">
        <f>IF(Udfyldningsark!$T63="","",
IF(CS$17=Udfyldningsark!$Q63,"s",
IF(CS$17=Udfyldningsark!$T63,"b",
IF(CS$17&lt;Udfyldningsark!$P63,"",
IF(Udfyldningsark!$T63&lt;Udfyldningsark!$Q63-10,IF(CS$17&lt;Udfyldningsark!$T63,"g",""),
IF(Udfyldningsark!$T63&lt;Udfyldningsark!$Q63,     IF(CS$17&lt;Udfyldningsark!$Q63-10,"g",     IF(CS$17&lt;Udfyldningsark!$T63,"gu",        "")),
IF(CS$17&lt;Udfyldningsark!$Q63, IF(CS$17&lt;Udfyldningsark!$Q63-10,"g","gu"),
IF(CS$17&lt;Udfyldningsark!$T63,"r",""
))))))))</f>
        <v/>
      </c>
      <c r="CT46" s="226" t="str">
        <f>IF(Udfyldningsark!$T63="","",
IF(CT$17=Udfyldningsark!$Q63,"s",
IF(CT$17=Udfyldningsark!$T63,"b",
IF(CT$17&lt;Udfyldningsark!$P63,"",
IF(Udfyldningsark!$T63&lt;Udfyldningsark!$Q63-10,IF(CT$17&lt;Udfyldningsark!$T63,"g",""),
IF(Udfyldningsark!$T63&lt;Udfyldningsark!$Q63,     IF(CT$17&lt;Udfyldningsark!$Q63-10,"g",     IF(CT$17&lt;Udfyldningsark!$T63,"gu",        "")),
IF(CT$17&lt;Udfyldningsark!$Q63, IF(CT$17&lt;Udfyldningsark!$Q63-10,"g","gu"),
IF(CT$17&lt;Udfyldningsark!$T63,"r",""
))))))))</f>
        <v/>
      </c>
      <c r="CU46" s="226" t="str">
        <f>IF(Udfyldningsark!$T63="","",
IF(CU$17=Udfyldningsark!$Q63,"s",
IF(CU$17=Udfyldningsark!$T63,"b",
IF(CU$17&lt;Udfyldningsark!$P63,"",
IF(Udfyldningsark!$T63&lt;Udfyldningsark!$Q63-10,IF(CU$17&lt;Udfyldningsark!$T63,"g",""),
IF(Udfyldningsark!$T63&lt;Udfyldningsark!$Q63,     IF(CU$17&lt;Udfyldningsark!$Q63-10,"g",     IF(CU$17&lt;Udfyldningsark!$T63,"gu",        "")),
IF(CU$17&lt;Udfyldningsark!$Q63, IF(CU$17&lt;Udfyldningsark!$Q63-10,"g","gu"),
IF(CU$17&lt;Udfyldningsark!$T63,"r",""
))))))))</f>
        <v/>
      </c>
      <c r="CV46" s="226" t="str">
        <f>IF(Udfyldningsark!$T63="","",
IF(CV$17=Udfyldningsark!$Q63,"s",
IF(CV$17=Udfyldningsark!$T63,"b",
IF(CV$17&lt;Udfyldningsark!$P63,"",
IF(Udfyldningsark!$T63&lt;Udfyldningsark!$Q63-10,IF(CV$17&lt;Udfyldningsark!$T63,"g",""),
IF(Udfyldningsark!$T63&lt;Udfyldningsark!$Q63,     IF(CV$17&lt;Udfyldningsark!$Q63-10,"g",     IF(CV$17&lt;Udfyldningsark!$T63,"gu",        "")),
IF(CV$17&lt;Udfyldningsark!$Q63, IF(CV$17&lt;Udfyldningsark!$Q63-10,"g","gu"),
IF(CV$17&lt;Udfyldningsark!$T63,"r",""
))))))))</f>
        <v/>
      </c>
      <c r="CW46" s="226" t="str">
        <f>IF(Udfyldningsark!$T63="","",
IF(CW$17=Udfyldningsark!$Q63,"s",
IF(CW$17=Udfyldningsark!$T63,"b",
IF(CW$17&lt;Udfyldningsark!$P63,"",
IF(Udfyldningsark!$T63&lt;Udfyldningsark!$Q63-10,IF(CW$17&lt;Udfyldningsark!$T63,"g",""),
IF(Udfyldningsark!$T63&lt;Udfyldningsark!$Q63,     IF(CW$17&lt;Udfyldningsark!$Q63-10,"g",     IF(CW$17&lt;Udfyldningsark!$T63,"gu",        "")),
IF(CW$17&lt;Udfyldningsark!$Q63, IF(CW$17&lt;Udfyldningsark!$Q63-10,"g","gu"),
IF(CW$17&lt;Udfyldningsark!$T63,"r",""
))))))))</f>
        <v/>
      </c>
      <c r="CX46" s="226" t="str">
        <f>IF(Udfyldningsark!$T63="","",
IF(CX$17=Udfyldningsark!$Q63,"s",
IF(CX$17=Udfyldningsark!$T63,"b",
IF(CX$17&lt;Udfyldningsark!$P63,"",
IF(Udfyldningsark!$T63&lt;Udfyldningsark!$Q63-10,IF(CX$17&lt;Udfyldningsark!$T63,"g",""),
IF(Udfyldningsark!$T63&lt;Udfyldningsark!$Q63,     IF(CX$17&lt;Udfyldningsark!$Q63-10,"g",     IF(CX$17&lt;Udfyldningsark!$T63,"gu",        "")),
IF(CX$17&lt;Udfyldningsark!$Q63, IF(CX$17&lt;Udfyldningsark!$Q63-10,"g","gu"),
IF(CX$17&lt;Udfyldningsark!$T63,"r",""
))))))))</f>
        <v/>
      </c>
      <c r="CY46" s="226" t="str">
        <f>IF(Udfyldningsark!$T63="","",
IF(CY$17=Udfyldningsark!$Q63,"s",
IF(CY$17=Udfyldningsark!$T63,"b",
IF(CY$17&lt;Udfyldningsark!$P63,"",
IF(Udfyldningsark!$T63&lt;Udfyldningsark!$Q63-10,IF(CY$17&lt;Udfyldningsark!$T63,"g",""),
IF(Udfyldningsark!$T63&lt;Udfyldningsark!$Q63,     IF(CY$17&lt;Udfyldningsark!$Q63-10,"g",     IF(CY$17&lt;Udfyldningsark!$T63,"gu",        "")),
IF(CY$17&lt;Udfyldningsark!$Q63, IF(CY$17&lt;Udfyldningsark!$Q63-10,"g","gu"),
IF(CY$17&lt;Udfyldningsark!$T63,"r",""
))))))))</f>
        <v/>
      </c>
      <c r="CZ46" s="226" t="str">
        <f>IF(Udfyldningsark!$T63="","",
IF(CZ$17=Udfyldningsark!$Q63,"s",
IF(CZ$17=Udfyldningsark!$T63,"b",
IF(CZ$17&lt;Udfyldningsark!$P63,"",
IF(Udfyldningsark!$T63&lt;Udfyldningsark!$Q63-10,IF(CZ$17&lt;Udfyldningsark!$T63,"g",""),
IF(Udfyldningsark!$T63&lt;Udfyldningsark!$Q63,     IF(CZ$17&lt;Udfyldningsark!$Q63-10,"g",     IF(CZ$17&lt;Udfyldningsark!$T63,"gu",        "")),
IF(CZ$17&lt;Udfyldningsark!$Q63, IF(CZ$17&lt;Udfyldningsark!$Q63-10,"g","gu"),
IF(CZ$17&lt;Udfyldningsark!$T63,"r",""
))))))))</f>
        <v/>
      </c>
      <c r="DA46" s="226" t="str">
        <f>IF(Udfyldningsark!$T63="","",
IF(DA$17=Udfyldningsark!$Q63,"s",
IF(DA$17=Udfyldningsark!$T63,"b",
IF(DA$17&lt;Udfyldningsark!$P63,"",
IF(Udfyldningsark!$T63&lt;Udfyldningsark!$Q63-10,IF(DA$17&lt;Udfyldningsark!$T63,"g",""),
IF(Udfyldningsark!$T63&lt;Udfyldningsark!$Q63,     IF(DA$17&lt;Udfyldningsark!$Q63-10,"g",     IF(DA$17&lt;Udfyldningsark!$T63,"gu",        "")),
IF(DA$17&lt;Udfyldningsark!$Q63, IF(DA$17&lt;Udfyldningsark!$Q63-10,"g","gu"),
IF(DA$17&lt;Udfyldningsark!$T63,"r",""
))))))))</f>
        <v/>
      </c>
      <c r="DB46" s="226" t="str">
        <f>IF(Udfyldningsark!$T63="","",
IF(DB$17=Udfyldningsark!$Q63,"s",
IF(DB$17=Udfyldningsark!$T63,"b",
IF(DB$17&lt;Udfyldningsark!$P63,"",
IF(Udfyldningsark!$T63&lt;Udfyldningsark!$Q63-10,IF(DB$17&lt;Udfyldningsark!$T63,"g",""),
IF(Udfyldningsark!$T63&lt;Udfyldningsark!$Q63,     IF(DB$17&lt;Udfyldningsark!$Q63-10,"g",     IF(DB$17&lt;Udfyldningsark!$T63,"gu",        "")),
IF(DB$17&lt;Udfyldningsark!$Q63, IF(DB$17&lt;Udfyldningsark!$Q63-10,"g","gu"),
IF(DB$17&lt;Udfyldningsark!$T63,"r",""
))))))))</f>
        <v/>
      </c>
      <c r="DC46" s="226" t="str">
        <f>IF(Udfyldningsark!$T63="","",
IF(DC$17=Udfyldningsark!$Q63,"s",
IF(DC$17=Udfyldningsark!$T63,"b",
IF(DC$17&lt;Udfyldningsark!$P63,"",
IF(Udfyldningsark!$T63&lt;Udfyldningsark!$Q63-10,IF(DC$17&lt;Udfyldningsark!$T63,"g",""),
IF(Udfyldningsark!$T63&lt;Udfyldningsark!$Q63,     IF(DC$17&lt;Udfyldningsark!$Q63-10,"g",     IF(DC$17&lt;Udfyldningsark!$T63,"gu",        "")),
IF(DC$17&lt;Udfyldningsark!$Q63, IF(DC$17&lt;Udfyldningsark!$Q63-10,"g","gu"),
IF(DC$17&lt;Udfyldningsark!$T63,"r",""
))))))))</f>
        <v/>
      </c>
      <c r="DD46" s="226" t="str">
        <f>IF(Udfyldningsark!$T63="","",
IF(DD$17=Udfyldningsark!$Q63,"s",
IF(DD$17=Udfyldningsark!$T63,"b",
IF(DD$17&lt;Udfyldningsark!$P63,"",
IF(Udfyldningsark!$T63&lt;Udfyldningsark!$Q63-10,IF(DD$17&lt;Udfyldningsark!$T63,"g",""),
IF(Udfyldningsark!$T63&lt;Udfyldningsark!$Q63,     IF(DD$17&lt;Udfyldningsark!$Q63-10,"g",     IF(DD$17&lt;Udfyldningsark!$T63,"gu",        "")),
IF(DD$17&lt;Udfyldningsark!$Q63, IF(DD$17&lt;Udfyldningsark!$Q63-10,"g","gu"),
IF(DD$17&lt;Udfyldningsark!$T63,"r",""
))))))))</f>
        <v/>
      </c>
      <c r="DE46" s="226" t="str">
        <f>IF(Udfyldningsark!$T63="","",
IF(DE$17=Udfyldningsark!$Q63,"s",
IF(DE$17=Udfyldningsark!$T63,"b",
IF(DE$17&lt;Udfyldningsark!$P63,"",
IF(Udfyldningsark!$T63&lt;Udfyldningsark!$Q63-10,IF(DE$17&lt;Udfyldningsark!$T63,"g",""),
IF(Udfyldningsark!$T63&lt;Udfyldningsark!$Q63,     IF(DE$17&lt;Udfyldningsark!$Q63-10,"g",     IF(DE$17&lt;Udfyldningsark!$T63,"gu",        "")),
IF(DE$17&lt;Udfyldningsark!$Q63, IF(DE$17&lt;Udfyldningsark!$Q63-10,"g","gu"),
IF(DE$17&lt;Udfyldningsark!$T63,"r",""
))))))))</f>
        <v/>
      </c>
      <c r="DF46" s="226" t="str">
        <f>IF(Udfyldningsark!$T63="","",
IF(DF$17=Udfyldningsark!$Q63,"s",
IF(DF$17=Udfyldningsark!$T63,"b",
IF(DF$17&lt;Udfyldningsark!$P63,"",
IF(Udfyldningsark!$T63&lt;Udfyldningsark!$Q63-10,IF(DF$17&lt;Udfyldningsark!$T63,"g",""),
IF(Udfyldningsark!$T63&lt;Udfyldningsark!$Q63,     IF(DF$17&lt;Udfyldningsark!$Q63-10,"g",     IF(DF$17&lt;Udfyldningsark!$T63,"gu",        "")),
IF(DF$17&lt;Udfyldningsark!$Q63, IF(DF$17&lt;Udfyldningsark!$Q63-10,"g","gu"),
IF(DF$17&lt;Udfyldningsark!$T63,"r",""
))))))))</f>
        <v/>
      </c>
      <c r="DG46" s="226" t="str">
        <f>IF(Udfyldningsark!$T63="","",
IF(DG$17=Udfyldningsark!$Q63,"s",
IF(DG$17=Udfyldningsark!$T63,"b",
IF(DG$17&lt;Udfyldningsark!$P63,"",
IF(Udfyldningsark!$T63&lt;Udfyldningsark!$Q63-10,IF(DG$17&lt;Udfyldningsark!$T63,"g",""),
IF(Udfyldningsark!$T63&lt;Udfyldningsark!$Q63,     IF(DG$17&lt;Udfyldningsark!$Q63-10,"g",     IF(DG$17&lt;Udfyldningsark!$T63,"gu",        "")),
IF(DG$17&lt;Udfyldningsark!$Q63, IF(DG$17&lt;Udfyldningsark!$Q63-10,"g","gu"),
IF(DG$17&lt;Udfyldningsark!$T63,"r",""
))))))))</f>
        <v/>
      </c>
      <c r="DH46" s="226" t="str">
        <f>IF(Udfyldningsark!$T63="","",
IF(DH$17=Udfyldningsark!$Q63,"s",
IF(DH$17=Udfyldningsark!$T63,"b",
IF(DH$17&lt;Udfyldningsark!$P63,"",
IF(Udfyldningsark!$T63&lt;Udfyldningsark!$Q63-10,IF(DH$17&lt;Udfyldningsark!$T63,"g",""),
IF(Udfyldningsark!$T63&lt;Udfyldningsark!$Q63,     IF(DH$17&lt;Udfyldningsark!$Q63-10,"g",     IF(DH$17&lt;Udfyldningsark!$T63,"gu",        "")),
IF(DH$17&lt;Udfyldningsark!$Q63, IF(DH$17&lt;Udfyldningsark!$Q63-10,"g","gu"),
IF(DH$17&lt;Udfyldningsark!$T63,"r",""
))))))))</f>
        <v/>
      </c>
      <c r="DI46" s="226" t="str">
        <f>IF(Udfyldningsark!$T63="","",
IF(DI$17=Udfyldningsark!$Q63,"s",
IF(DI$17=Udfyldningsark!$T63,"b",
IF(DI$17&lt;Udfyldningsark!$P63,"",
IF(Udfyldningsark!$T63&lt;Udfyldningsark!$Q63-10,IF(DI$17&lt;Udfyldningsark!$T63,"g",""),
IF(Udfyldningsark!$T63&lt;Udfyldningsark!$Q63,     IF(DI$17&lt;Udfyldningsark!$Q63-10,"g",     IF(DI$17&lt;Udfyldningsark!$T63,"gu",        "")),
IF(DI$17&lt;Udfyldningsark!$Q63, IF(DI$17&lt;Udfyldningsark!$Q63-10,"g","gu"),
IF(DI$17&lt;Udfyldningsark!$T63,"r",""
))))))))</f>
        <v/>
      </c>
      <c r="DJ46" s="226" t="str">
        <f>IF(Udfyldningsark!$T63="","",
IF(DJ$17=Udfyldningsark!$Q63,"s",
IF(DJ$17=Udfyldningsark!$T63,"b",
IF(DJ$17&lt;Udfyldningsark!$P63,"",
IF(Udfyldningsark!$T63&lt;Udfyldningsark!$Q63-10,IF(DJ$17&lt;Udfyldningsark!$T63,"g",""),
IF(Udfyldningsark!$T63&lt;Udfyldningsark!$Q63,     IF(DJ$17&lt;Udfyldningsark!$Q63-10,"g",     IF(DJ$17&lt;Udfyldningsark!$T63,"gu",        "")),
IF(DJ$17&lt;Udfyldningsark!$Q63, IF(DJ$17&lt;Udfyldningsark!$Q63-10,"g","gu"),
IF(DJ$17&lt;Udfyldningsark!$T63,"r",""
))))))))</f>
        <v/>
      </c>
      <c r="DK46" s="226" t="str">
        <f>IF(Udfyldningsark!$T63="","",
IF(DK$17=Udfyldningsark!$Q63,"s",
IF(DK$17=Udfyldningsark!$T63,"b",
IF(DK$17&lt;Udfyldningsark!$P63,"",
IF(Udfyldningsark!$T63&lt;Udfyldningsark!$Q63-10,IF(DK$17&lt;Udfyldningsark!$T63,"g",""),
IF(Udfyldningsark!$T63&lt;Udfyldningsark!$Q63,     IF(DK$17&lt;Udfyldningsark!$Q63-10,"g",     IF(DK$17&lt;Udfyldningsark!$T63,"gu",        "")),
IF(DK$17&lt;Udfyldningsark!$Q63, IF(DK$17&lt;Udfyldningsark!$Q63-10,"g","gu"),
IF(DK$17&lt;Udfyldningsark!$T63,"r",""
))))))))</f>
        <v/>
      </c>
      <c r="DL46" s="13"/>
      <c r="DM46" s="13"/>
    </row>
    <row r="47" spans="1:117" s="2" customFormat="1" ht="8.4499999999999993" customHeight="1" x14ac:dyDescent="0.2">
      <c r="A47" s="29"/>
      <c r="B47" s="56" t="str">
        <f>IF(Udfyldningsark!C64=1,Udfyldningsark!E64,"")</f>
        <v/>
      </c>
      <c r="C47" s="405" t="str">
        <f>IF(Udfyldningsark!I64="","",IF(Udfyldningsark!I64&gt;=1,Udfyldningsark!I64))</f>
        <v/>
      </c>
      <c r="D47" s="406"/>
      <c r="E47" s="407"/>
      <c r="F47" s="48"/>
      <c r="G47" s="276" t="str">
        <f>IF(Udfyldningsark!L64="","",IF(Udfyldningsark!L64&gt;=1,Udfyldningsark!L64))</f>
        <v/>
      </c>
      <c r="H47" s="48"/>
      <c r="I47" s="87" t="str">
        <f>IF(Udfyldningsark!P64="","",IF(Udfyldningsark!P64&gt;=1,Udfyldningsark!P64))</f>
        <v/>
      </c>
      <c r="J47" s="49"/>
      <c r="K47" s="88" t="str">
        <f>IF(Udfyldningsark!G64="","",IF(Udfyldningsark!G64=Data!$T$7,Data!$U$7,IF(Udfyldningsark!G64=Data!$T$8,Data!$U$8,IF(Udfyldningsark!G64=Data!$T$9,Data!$U$9,IF(Udfyldningsark!G64=Data!$T$10,Data!$U$10,IF(Udfyldningsark!G64=Data!$T$11,Data!$U$11,IF(Udfyldningsark!G64=Data!$T$12,Data!$U$12,IF(Udfyldningsark!G64=Data!$T$13,Data!$U$13,IF(Udfyldningsark!G64=Data!$T$14,Data!$U$14,IF(Udfyldningsark!G64=Data!$T$15,Data!$U$15,IF(Udfyldningsark!G64=Data!$T$16,Data!$U$16,IF(Udfyldningsark!G64=Data!$T$17,Data!$U$17,IF(Udfyldningsark!G64=Data!$T$18,Data!$U$18,IF(Udfyldningsark!G64=Data!$T$19,Data!$U$19,IF(Udfyldningsark!G64=Data!$T$20,Data!$U$20,IF(Udfyldningsark!G64=Data!$T$21,Data!$U$21,IF(Udfyldningsark!G64=Data!$T$22,Data!$U$22,IF(Udfyldningsark!G64=Data!$T$23,Data!$U$23,IF(Udfyldningsark!G64=Data!$T$24,Data!$U$24,IF(Udfyldningsark!G64=Data!$T$25,Data!$U$25,IF(Udfyldningsark!G64=Data!$T$26,Data!$U$26,IF(Udfyldningsark!G64=Data!$T$27,Data!$U$27))))))))))))))))))))))</f>
        <v/>
      </c>
      <c r="L47" s="49"/>
      <c r="M47" s="89" t="str">
        <f>IF(Udfyldningsark!G64="","",IF(Udfyldningsark!G64=Data!$T$7,Data!$V$7,IF(Udfyldningsark!G64=Data!$T$8,Data!$V$8,IF(Udfyldningsark!G64=Data!$T$9,Data!$V$9,IF(Udfyldningsark!G64=Data!$T$10,Data!$V$10,IF(Udfyldningsark!G64=Data!$T$11,Data!$V$11,IF(Udfyldningsark!G64=Data!$T$12,Data!$V$12,IF(Udfyldningsark!G64=Data!$T$13,Data!$V$13,IF(Udfyldningsark!G64=Data!$T$14,Data!$V$14,IF(Udfyldningsark!G64=Data!$T$15,Data!$V$15,IF(Udfyldningsark!G64=Data!$T$16,Data!$V$16,IF(Udfyldningsark!G64=Data!$T$17,Data!$V$17,IF(Udfyldningsark!G64=Data!$T$18,Data!$V$18,IF(Udfyldningsark!G64=Data!$T$19,Data!$V$19,IF(Udfyldningsark!G64=Data!$T$20,Data!$V$20,IF(Udfyldningsark!G64=Data!$T$21,Data!$V$21,IF(Udfyldningsark!G64=Data!$T$22,Data!$V$22,IF(Udfyldningsark!G64=Data!$T$23,Data!$V$23,IF(Udfyldningsark!G64=Data!$T$24,Data!$V$24,IF(Udfyldningsark!G64=Data!$T$25,Data!$V$25,IF(Udfyldningsark!G64=Data!$T$26,Data!$V$26,IF(Udfyldningsark!G64=Data!$T$27,Data!$V$27,))))))))))))))))))))))</f>
        <v/>
      </c>
      <c r="N47" s="20"/>
      <c r="O47" s="226" t="str">
        <f>IF(Udfyldningsark!$T64="","",
IF(O$17=Udfyldningsark!$Q64,"s",
IF(O$17=Udfyldningsark!$T64,"b",
IF(O$17&lt;Udfyldningsark!$P64,"",
IF(Udfyldningsark!$T64&lt;Udfyldningsark!$Q64-10,IF(O$17&lt;Udfyldningsark!$T64,"g",""),
IF(Udfyldningsark!$T64&lt;Udfyldningsark!$Q64,     IF(O$17&lt;Udfyldningsark!$Q64-10,"g",     IF(O$17&lt;Udfyldningsark!$T64,"gu",        "")),
IF(O$17&lt;Udfyldningsark!$Q64, IF(O$17&lt;Udfyldningsark!$Q64-10,"g","gu"),
IF(O$17&lt;Udfyldningsark!$T64,"r",""
))))))))</f>
        <v/>
      </c>
      <c r="P47" s="226" t="str">
        <f>IF(Udfyldningsark!$T64="","",
IF(P$17=Udfyldningsark!$Q64,"s",
IF(P$17=Udfyldningsark!$T64,"b",
IF(P$17&lt;Udfyldningsark!$P64,"",
IF(Udfyldningsark!$T64&lt;Udfyldningsark!$Q64-10,IF(P$17&lt;Udfyldningsark!$T64,"g",""),
IF(Udfyldningsark!$T64&lt;Udfyldningsark!$Q64,     IF(P$17&lt;Udfyldningsark!$Q64-10,"g",     IF(P$17&lt;Udfyldningsark!$T64,"gu",        "")),
IF(P$17&lt;Udfyldningsark!$Q64, IF(P$17&lt;Udfyldningsark!$Q64-10,"g","gu"),
IF(P$17&lt;Udfyldningsark!$T64,"r",""
))))))))</f>
        <v/>
      </c>
      <c r="Q47" s="226" t="str">
        <f>IF(Udfyldningsark!$T64="","",
IF(Q$17=Udfyldningsark!$Q64,"s",
IF(Q$17=Udfyldningsark!$T64,"b",
IF(Q$17&lt;Udfyldningsark!$P64,"",
IF(Udfyldningsark!$T64&lt;Udfyldningsark!$Q64-10,IF(Q$17&lt;Udfyldningsark!$T64,"g",""),
IF(Udfyldningsark!$T64&lt;Udfyldningsark!$Q64,     IF(Q$17&lt;Udfyldningsark!$Q64-10,"g",     IF(Q$17&lt;Udfyldningsark!$T64,"gu",        "")),
IF(Q$17&lt;Udfyldningsark!$Q64, IF(Q$17&lt;Udfyldningsark!$Q64-10,"g","gu"),
IF(Q$17&lt;Udfyldningsark!$T64,"r",""
))))))))</f>
        <v/>
      </c>
      <c r="R47" s="226" t="str">
        <f>IF(Udfyldningsark!$T64="","",
IF(R$17=Udfyldningsark!$Q64,"s",
IF(R$17=Udfyldningsark!$T64,"b",
IF(R$17&lt;Udfyldningsark!$P64,"",
IF(Udfyldningsark!$T64&lt;Udfyldningsark!$Q64-10,IF(R$17&lt;Udfyldningsark!$T64,"g",""),
IF(Udfyldningsark!$T64&lt;Udfyldningsark!$Q64,     IF(R$17&lt;Udfyldningsark!$Q64-10,"g",     IF(R$17&lt;Udfyldningsark!$T64,"gu",        "")),
IF(R$17&lt;Udfyldningsark!$Q64, IF(R$17&lt;Udfyldningsark!$Q64-10,"g","gu"),
IF(R$17&lt;Udfyldningsark!$T64,"r",""
))))))))</f>
        <v/>
      </c>
      <c r="S47" s="226" t="str">
        <f>IF(Udfyldningsark!$T64="","",
IF(S$17=Udfyldningsark!$Q64,"s",
IF(S$17=Udfyldningsark!$T64,"b",
IF(S$17&lt;Udfyldningsark!$P64,"",
IF(Udfyldningsark!$T64&lt;Udfyldningsark!$Q64-10,IF(S$17&lt;Udfyldningsark!$T64,"g",""),
IF(Udfyldningsark!$T64&lt;Udfyldningsark!$Q64,     IF(S$17&lt;Udfyldningsark!$Q64-10,"g",     IF(S$17&lt;Udfyldningsark!$T64,"gu",        "")),
IF(S$17&lt;Udfyldningsark!$Q64, IF(S$17&lt;Udfyldningsark!$Q64-10,"g","gu"),
IF(S$17&lt;Udfyldningsark!$T64,"r",""
))))))))</f>
        <v/>
      </c>
      <c r="T47" s="226" t="str">
        <f>IF(Udfyldningsark!$T64="","",
IF(T$17=Udfyldningsark!$Q64,"s",
IF(T$17=Udfyldningsark!$T64,"b",
IF(T$17&lt;Udfyldningsark!$P64,"",
IF(Udfyldningsark!$T64&lt;Udfyldningsark!$Q64-10,IF(T$17&lt;Udfyldningsark!$T64,"g",""),
IF(Udfyldningsark!$T64&lt;Udfyldningsark!$Q64,     IF(T$17&lt;Udfyldningsark!$Q64-10,"g",     IF(T$17&lt;Udfyldningsark!$T64,"gu",        "")),
IF(T$17&lt;Udfyldningsark!$Q64, IF(T$17&lt;Udfyldningsark!$Q64-10,"g","gu"),
IF(T$17&lt;Udfyldningsark!$T64,"r",""
))))))))</f>
        <v/>
      </c>
      <c r="U47" s="226" t="str">
        <f>IF(Udfyldningsark!$T64="","",
IF(U$17=Udfyldningsark!$Q64,"s",
IF(U$17=Udfyldningsark!$T64,"b",
IF(U$17&lt;Udfyldningsark!$P64,"",
IF(Udfyldningsark!$T64&lt;Udfyldningsark!$Q64-10,IF(U$17&lt;Udfyldningsark!$T64,"g",""),
IF(Udfyldningsark!$T64&lt;Udfyldningsark!$Q64,     IF(U$17&lt;Udfyldningsark!$Q64-10,"g",     IF(U$17&lt;Udfyldningsark!$T64,"gu",        "")),
IF(U$17&lt;Udfyldningsark!$Q64, IF(U$17&lt;Udfyldningsark!$Q64-10,"g","gu"),
IF(U$17&lt;Udfyldningsark!$T64,"r",""
))))))))</f>
        <v/>
      </c>
      <c r="V47" s="226" t="str">
        <f>IF(Udfyldningsark!$T64="","",
IF(V$17=Udfyldningsark!$Q64,"s",
IF(V$17=Udfyldningsark!$T64,"b",
IF(V$17&lt;Udfyldningsark!$P64,"",
IF(Udfyldningsark!$T64&lt;Udfyldningsark!$Q64-10,IF(V$17&lt;Udfyldningsark!$T64,"g",""),
IF(Udfyldningsark!$T64&lt;Udfyldningsark!$Q64,     IF(V$17&lt;Udfyldningsark!$Q64-10,"g",     IF(V$17&lt;Udfyldningsark!$T64,"gu",        "")),
IF(V$17&lt;Udfyldningsark!$Q64, IF(V$17&lt;Udfyldningsark!$Q64-10,"g","gu"),
IF(V$17&lt;Udfyldningsark!$T64,"r",""
))))))))</f>
        <v/>
      </c>
      <c r="W47" s="226" t="str">
        <f>IF(Udfyldningsark!$T64="","",
IF(W$17=Udfyldningsark!$Q64,"s",
IF(W$17=Udfyldningsark!$T64,"b",
IF(W$17&lt;Udfyldningsark!$P64,"",
IF(Udfyldningsark!$T64&lt;Udfyldningsark!$Q64-10,IF(W$17&lt;Udfyldningsark!$T64,"g",""),
IF(Udfyldningsark!$T64&lt;Udfyldningsark!$Q64,     IF(W$17&lt;Udfyldningsark!$Q64-10,"g",     IF(W$17&lt;Udfyldningsark!$T64,"gu",        "")),
IF(W$17&lt;Udfyldningsark!$Q64, IF(W$17&lt;Udfyldningsark!$Q64-10,"g","gu"),
IF(W$17&lt;Udfyldningsark!$T64,"r",""
))))))))</f>
        <v/>
      </c>
      <c r="X47" s="226" t="str">
        <f>IF(Udfyldningsark!$T64="","",
IF(X$17=Udfyldningsark!$Q64,"s",
IF(X$17=Udfyldningsark!$T64,"b",
IF(X$17&lt;Udfyldningsark!$P64,"",
IF(Udfyldningsark!$T64&lt;Udfyldningsark!$Q64-10,IF(X$17&lt;Udfyldningsark!$T64,"g",""),
IF(Udfyldningsark!$T64&lt;Udfyldningsark!$Q64,     IF(X$17&lt;Udfyldningsark!$Q64-10,"g",     IF(X$17&lt;Udfyldningsark!$T64,"gu",        "")),
IF(X$17&lt;Udfyldningsark!$Q64, IF(X$17&lt;Udfyldningsark!$Q64-10,"g","gu"),
IF(X$17&lt;Udfyldningsark!$T64,"r",""
))))))))</f>
        <v/>
      </c>
      <c r="Y47" s="226" t="str">
        <f>IF(Udfyldningsark!$T64="","",
IF(Y$17=Udfyldningsark!$Q64,"s",
IF(Y$17=Udfyldningsark!$T64,"b",
IF(Y$17&lt;Udfyldningsark!$P64,"",
IF(Udfyldningsark!$T64&lt;Udfyldningsark!$Q64-10,IF(Y$17&lt;Udfyldningsark!$T64,"g",""),
IF(Udfyldningsark!$T64&lt;Udfyldningsark!$Q64,     IF(Y$17&lt;Udfyldningsark!$Q64-10,"g",     IF(Y$17&lt;Udfyldningsark!$T64,"gu",        "")),
IF(Y$17&lt;Udfyldningsark!$Q64, IF(Y$17&lt;Udfyldningsark!$Q64-10,"g","gu"),
IF(Y$17&lt;Udfyldningsark!$T64,"r",""
))))))))</f>
        <v/>
      </c>
      <c r="Z47" s="226" t="str">
        <f>IF(Udfyldningsark!$T64="","",
IF(Z$17=Udfyldningsark!$Q64,"s",
IF(Z$17=Udfyldningsark!$T64,"b",
IF(Z$17&lt;Udfyldningsark!$P64,"",
IF(Udfyldningsark!$T64&lt;Udfyldningsark!$Q64-10,IF(Z$17&lt;Udfyldningsark!$T64,"g",""),
IF(Udfyldningsark!$T64&lt;Udfyldningsark!$Q64,     IF(Z$17&lt;Udfyldningsark!$Q64-10,"g",     IF(Z$17&lt;Udfyldningsark!$T64,"gu",        "")),
IF(Z$17&lt;Udfyldningsark!$Q64, IF(Z$17&lt;Udfyldningsark!$Q64-10,"g","gu"),
IF(Z$17&lt;Udfyldningsark!$T64,"r",""
))))))))</f>
        <v/>
      </c>
      <c r="AA47" s="226" t="str">
        <f>IF(Udfyldningsark!$T64="","",
IF(AA$17=Udfyldningsark!$Q64,"s",
IF(AA$17=Udfyldningsark!$T64,"b",
IF(AA$17&lt;Udfyldningsark!$P64,"",
IF(Udfyldningsark!$T64&lt;Udfyldningsark!$Q64-10,IF(AA$17&lt;Udfyldningsark!$T64,"g",""),
IF(Udfyldningsark!$T64&lt;Udfyldningsark!$Q64,     IF(AA$17&lt;Udfyldningsark!$Q64-10,"g",     IF(AA$17&lt;Udfyldningsark!$T64,"gu",        "")),
IF(AA$17&lt;Udfyldningsark!$Q64, IF(AA$17&lt;Udfyldningsark!$Q64-10,"g","gu"),
IF(AA$17&lt;Udfyldningsark!$T64,"r",""
))))))))</f>
        <v/>
      </c>
      <c r="AB47" s="226" t="str">
        <f>IF(Udfyldningsark!$T64="","",
IF(AB$17=Udfyldningsark!$Q64,"s",
IF(AB$17=Udfyldningsark!$T64,"b",
IF(AB$17&lt;Udfyldningsark!$P64,"",
IF(Udfyldningsark!$T64&lt;Udfyldningsark!$Q64-10,IF(AB$17&lt;Udfyldningsark!$T64,"g",""),
IF(Udfyldningsark!$T64&lt;Udfyldningsark!$Q64,     IF(AB$17&lt;Udfyldningsark!$Q64-10,"g",     IF(AB$17&lt;Udfyldningsark!$T64,"gu",        "")),
IF(AB$17&lt;Udfyldningsark!$Q64, IF(AB$17&lt;Udfyldningsark!$Q64-10,"g","gu"),
IF(AB$17&lt;Udfyldningsark!$T64,"r",""
))))))))</f>
        <v/>
      </c>
      <c r="AC47" s="226" t="str">
        <f>IF(Udfyldningsark!$T64="","",
IF(AC$17=Udfyldningsark!$Q64,"s",
IF(AC$17=Udfyldningsark!$T64,"b",
IF(AC$17&lt;Udfyldningsark!$P64,"",
IF(Udfyldningsark!$T64&lt;Udfyldningsark!$Q64-10,IF(AC$17&lt;Udfyldningsark!$T64,"g",""),
IF(Udfyldningsark!$T64&lt;Udfyldningsark!$Q64,     IF(AC$17&lt;Udfyldningsark!$Q64-10,"g",     IF(AC$17&lt;Udfyldningsark!$T64,"gu",        "")),
IF(AC$17&lt;Udfyldningsark!$Q64, IF(AC$17&lt;Udfyldningsark!$Q64-10,"g","gu"),
IF(AC$17&lt;Udfyldningsark!$T64,"r",""
))))))))</f>
        <v/>
      </c>
      <c r="AD47" s="226" t="str">
        <f>IF(Udfyldningsark!$T64="","",
IF(AD$17=Udfyldningsark!$Q64,"s",
IF(AD$17=Udfyldningsark!$T64,"b",
IF(AD$17&lt;Udfyldningsark!$P64,"",
IF(Udfyldningsark!$T64&lt;Udfyldningsark!$Q64-10,IF(AD$17&lt;Udfyldningsark!$T64,"g",""),
IF(Udfyldningsark!$T64&lt;Udfyldningsark!$Q64,     IF(AD$17&lt;Udfyldningsark!$Q64-10,"g",     IF(AD$17&lt;Udfyldningsark!$T64,"gu",        "")),
IF(AD$17&lt;Udfyldningsark!$Q64, IF(AD$17&lt;Udfyldningsark!$Q64-10,"g","gu"),
IF(AD$17&lt;Udfyldningsark!$T64,"r",""
))))))))</f>
        <v/>
      </c>
      <c r="AE47" s="226" t="str">
        <f>IF(Udfyldningsark!$T64="","",
IF(AE$17=Udfyldningsark!$Q64,"s",
IF(AE$17=Udfyldningsark!$T64,"b",
IF(AE$17&lt;Udfyldningsark!$P64,"",
IF(Udfyldningsark!$T64&lt;Udfyldningsark!$Q64-10,IF(AE$17&lt;Udfyldningsark!$T64,"g",""),
IF(Udfyldningsark!$T64&lt;Udfyldningsark!$Q64,     IF(AE$17&lt;Udfyldningsark!$Q64-10,"g",     IF(AE$17&lt;Udfyldningsark!$T64,"gu",        "")),
IF(AE$17&lt;Udfyldningsark!$Q64, IF(AE$17&lt;Udfyldningsark!$Q64-10,"g","gu"),
IF(AE$17&lt;Udfyldningsark!$T64,"r",""
))))))))</f>
        <v/>
      </c>
      <c r="AF47" s="226" t="str">
        <f>IF(Udfyldningsark!$T64="","",
IF(AF$17=Udfyldningsark!$Q64,"s",
IF(AF$17=Udfyldningsark!$T64,"b",
IF(AF$17&lt;Udfyldningsark!$P64,"",
IF(Udfyldningsark!$T64&lt;Udfyldningsark!$Q64-10,IF(AF$17&lt;Udfyldningsark!$T64,"g",""),
IF(Udfyldningsark!$T64&lt;Udfyldningsark!$Q64,     IF(AF$17&lt;Udfyldningsark!$Q64-10,"g",     IF(AF$17&lt;Udfyldningsark!$T64,"gu",        "")),
IF(AF$17&lt;Udfyldningsark!$Q64, IF(AF$17&lt;Udfyldningsark!$Q64-10,"g","gu"),
IF(AF$17&lt;Udfyldningsark!$T64,"r",""
))))))))</f>
        <v/>
      </c>
      <c r="AG47" s="226" t="str">
        <f>IF(Udfyldningsark!$T64="","",
IF(AG$17=Udfyldningsark!$Q64,"s",
IF(AG$17=Udfyldningsark!$T64,"b",
IF(AG$17&lt;Udfyldningsark!$P64,"",
IF(Udfyldningsark!$T64&lt;Udfyldningsark!$Q64-10,IF(AG$17&lt;Udfyldningsark!$T64,"g",""),
IF(Udfyldningsark!$T64&lt;Udfyldningsark!$Q64,     IF(AG$17&lt;Udfyldningsark!$Q64-10,"g",     IF(AG$17&lt;Udfyldningsark!$T64,"gu",        "")),
IF(AG$17&lt;Udfyldningsark!$Q64, IF(AG$17&lt;Udfyldningsark!$Q64-10,"g","gu"),
IF(AG$17&lt;Udfyldningsark!$T64,"r",""
))))))))</f>
        <v/>
      </c>
      <c r="AH47" s="226" t="str">
        <f>IF(Udfyldningsark!$T64="","",
IF(AH$17=Udfyldningsark!$Q64,"s",
IF(AH$17=Udfyldningsark!$T64,"b",
IF(AH$17&lt;Udfyldningsark!$P64,"",
IF(Udfyldningsark!$T64&lt;Udfyldningsark!$Q64-10,IF(AH$17&lt;Udfyldningsark!$T64,"g",""),
IF(Udfyldningsark!$T64&lt;Udfyldningsark!$Q64,     IF(AH$17&lt;Udfyldningsark!$Q64-10,"g",     IF(AH$17&lt;Udfyldningsark!$T64,"gu",        "")),
IF(AH$17&lt;Udfyldningsark!$Q64, IF(AH$17&lt;Udfyldningsark!$Q64-10,"g","gu"),
IF(AH$17&lt;Udfyldningsark!$T64,"r",""
))))))))</f>
        <v/>
      </c>
      <c r="AI47" s="226" t="str">
        <f>IF(Udfyldningsark!$T64="","",
IF(AI$17=Udfyldningsark!$Q64,"s",
IF(AI$17=Udfyldningsark!$T64,"b",
IF(AI$17&lt;Udfyldningsark!$P64,"",
IF(Udfyldningsark!$T64&lt;Udfyldningsark!$Q64-10,IF(AI$17&lt;Udfyldningsark!$T64,"g",""),
IF(Udfyldningsark!$T64&lt;Udfyldningsark!$Q64,     IF(AI$17&lt;Udfyldningsark!$Q64-10,"g",     IF(AI$17&lt;Udfyldningsark!$T64,"gu",        "")),
IF(AI$17&lt;Udfyldningsark!$Q64, IF(AI$17&lt;Udfyldningsark!$Q64-10,"g","gu"),
IF(AI$17&lt;Udfyldningsark!$T64,"r",""
))))))))</f>
        <v/>
      </c>
      <c r="AJ47" s="226" t="str">
        <f>IF(Udfyldningsark!$T64="","",
IF(AJ$17=Udfyldningsark!$Q64,"s",
IF(AJ$17=Udfyldningsark!$T64,"b",
IF(AJ$17&lt;Udfyldningsark!$P64,"",
IF(Udfyldningsark!$T64&lt;Udfyldningsark!$Q64-10,IF(AJ$17&lt;Udfyldningsark!$T64,"g",""),
IF(Udfyldningsark!$T64&lt;Udfyldningsark!$Q64,     IF(AJ$17&lt;Udfyldningsark!$Q64-10,"g",     IF(AJ$17&lt;Udfyldningsark!$T64,"gu",        "")),
IF(AJ$17&lt;Udfyldningsark!$Q64, IF(AJ$17&lt;Udfyldningsark!$Q64-10,"g","gu"),
IF(AJ$17&lt;Udfyldningsark!$T64,"r",""
))))))))</f>
        <v/>
      </c>
      <c r="AK47" s="226" t="str">
        <f>IF(Udfyldningsark!$T64="","",
IF(AK$17=Udfyldningsark!$Q64,"s",
IF(AK$17=Udfyldningsark!$T64,"b",
IF(AK$17&lt;Udfyldningsark!$P64,"",
IF(Udfyldningsark!$T64&lt;Udfyldningsark!$Q64-10,IF(AK$17&lt;Udfyldningsark!$T64,"g",""),
IF(Udfyldningsark!$T64&lt;Udfyldningsark!$Q64,     IF(AK$17&lt;Udfyldningsark!$Q64-10,"g",     IF(AK$17&lt;Udfyldningsark!$T64,"gu",        "")),
IF(AK$17&lt;Udfyldningsark!$Q64, IF(AK$17&lt;Udfyldningsark!$Q64-10,"g","gu"),
IF(AK$17&lt;Udfyldningsark!$T64,"r",""
))))))))</f>
        <v/>
      </c>
      <c r="AL47" s="226" t="str">
        <f>IF(Udfyldningsark!$T64="","",
IF(AL$17=Udfyldningsark!$Q64,"s",
IF(AL$17=Udfyldningsark!$T64,"b",
IF(AL$17&lt;Udfyldningsark!$P64,"",
IF(Udfyldningsark!$T64&lt;Udfyldningsark!$Q64-10,IF(AL$17&lt;Udfyldningsark!$T64,"g",""),
IF(Udfyldningsark!$T64&lt;Udfyldningsark!$Q64,     IF(AL$17&lt;Udfyldningsark!$Q64-10,"g",     IF(AL$17&lt;Udfyldningsark!$T64,"gu",        "")),
IF(AL$17&lt;Udfyldningsark!$Q64, IF(AL$17&lt;Udfyldningsark!$Q64-10,"g","gu"),
IF(AL$17&lt;Udfyldningsark!$T64,"r",""
))))))))</f>
        <v/>
      </c>
      <c r="AM47" s="226" t="str">
        <f>IF(Udfyldningsark!$T64="","",
IF(AM$17=Udfyldningsark!$Q64,"s",
IF(AM$17=Udfyldningsark!$T64,"b",
IF(AM$17&lt;Udfyldningsark!$P64,"",
IF(Udfyldningsark!$T64&lt;Udfyldningsark!$Q64-10,IF(AM$17&lt;Udfyldningsark!$T64,"g",""),
IF(Udfyldningsark!$T64&lt;Udfyldningsark!$Q64,     IF(AM$17&lt;Udfyldningsark!$Q64-10,"g",     IF(AM$17&lt;Udfyldningsark!$T64,"gu",        "")),
IF(AM$17&lt;Udfyldningsark!$Q64, IF(AM$17&lt;Udfyldningsark!$Q64-10,"g","gu"),
IF(AM$17&lt;Udfyldningsark!$T64,"r",""
))))))))</f>
        <v/>
      </c>
      <c r="AN47" s="226" t="str">
        <f>IF(Udfyldningsark!$T64="","",
IF(AN$17=Udfyldningsark!$Q64,"s",
IF(AN$17=Udfyldningsark!$T64,"b",
IF(AN$17&lt;Udfyldningsark!$P64,"",
IF(Udfyldningsark!$T64&lt;Udfyldningsark!$Q64-10,IF(AN$17&lt;Udfyldningsark!$T64,"g",""),
IF(Udfyldningsark!$T64&lt;Udfyldningsark!$Q64,     IF(AN$17&lt;Udfyldningsark!$Q64-10,"g",     IF(AN$17&lt;Udfyldningsark!$T64,"gu",        "")),
IF(AN$17&lt;Udfyldningsark!$Q64, IF(AN$17&lt;Udfyldningsark!$Q64-10,"g","gu"),
IF(AN$17&lt;Udfyldningsark!$T64,"r",""
))))))))</f>
        <v/>
      </c>
      <c r="AO47" s="226" t="str">
        <f>IF(Udfyldningsark!$T64="","",
IF(AO$17=Udfyldningsark!$Q64,"s",
IF(AO$17=Udfyldningsark!$T64,"b",
IF(AO$17&lt;Udfyldningsark!$P64,"",
IF(Udfyldningsark!$T64&lt;Udfyldningsark!$Q64-10,IF(AO$17&lt;Udfyldningsark!$T64,"g",""),
IF(Udfyldningsark!$T64&lt;Udfyldningsark!$Q64,     IF(AO$17&lt;Udfyldningsark!$Q64-10,"g",     IF(AO$17&lt;Udfyldningsark!$T64,"gu",        "")),
IF(AO$17&lt;Udfyldningsark!$Q64, IF(AO$17&lt;Udfyldningsark!$Q64-10,"g","gu"),
IF(AO$17&lt;Udfyldningsark!$T64,"r",""
))))))))</f>
        <v/>
      </c>
      <c r="AP47" s="226" t="str">
        <f>IF(Udfyldningsark!$T64="","",
IF(AP$17=Udfyldningsark!$Q64,"s",
IF(AP$17=Udfyldningsark!$T64,"b",
IF(AP$17&lt;Udfyldningsark!$P64,"",
IF(Udfyldningsark!$T64&lt;Udfyldningsark!$Q64-10,IF(AP$17&lt;Udfyldningsark!$T64,"g",""),
IF(Udfyldningsark!$T64&lt;Udfyldningsark!$Q64,     IF(AP$17&lt;Udfyldningsark!$Q64-10,"g",     IF(AP$17&lt;Udfyldningsark!$T64,"gu",        "")),
IF(AP$17&lt;Udfyldningsark!$Q64, IF(AP$17&lt;Udfyldningsark!$Q64-10,"g","gu"),
IF(AP$17&lt;Udfyldningsark!$T64,"r",""
))))))))</f>
        <v/>
      </c>
      <c r="AQ47" s="226" t="str">
        <f>IF(Udfyldningsark!$T64="","",
IF(AQ$17=Udfyldningsark!$Q64,"s",
IF(AQ$17=Udfyldningsark!$T64,"b",
IF(AQ$17&lt;Udfyldningsark!$P64,"",
IF(Udfyldningsark!$T64&lt;Udfyldningsark!$Q64-10,IF(AQ$17&lt;Udfyldningsark!$T64,"g",""),
IF(Udfyldningsark!$T64&lt;Udfyldningsark!$Q64,     IF(AQ$17&lt;Udfyldningsark!$Q64-10,"g",     IF(AQ$17&lt;Udfyldningsark!$T64,"gu",        "")),
IF(AQ$17&lt;Udfyldningsark!$Q64, IF(AQ$17&lt;Udfyldningsark!$Q64-10,"g","gu"),
IF(AQ$17&lt;Udfyldningsark!$T64,"r",""
))))))))</f>
        <v/>
      </c>
      <c r="AR47" s="226" t="str">
        <f>IF(Udfyldningsark!$T64="","",
IF(AR$17=Udfyldningsark!$Q64,"s",
IF(AR$17=Udfyldningsark!$T64,"b",
IF(AR$17&lt;Udfyldningsark!$P64,"",
IF(Udfyldningsark!$T64&lt;Udfyldningsark!$Q64-10,IF(AR$17&lt;Udfyldningsark!$T64,"g",""),
IF(Udfyldningsark!$T64&lt;Udfyldningsark!$Q64,     IF(AR$17&lt;Udfyldningsark!$Q64-10,"g",     IF(AR$17&lt;Udfyldningsark!$T64,"gu",        "")),
IF(AR$17&lt;Udfyldningsark!$Q64, IF(AR$17&lt;Udfyldningsark!$Q64-10,"g","gu"),
IF(AR$17&lt;Udfyldningsark!$T64,"r",""
))))))))</f>
        <v/>
      </c>
      <c r="AS47" s="226" t="str">
        <f>IF(Udfyldningsark!$T64="","",
IF(AS$17=Udfyldningsark!$Q64,"s",
IF(AS$17=Udfyldningsark!$T64,"b",
IF(AS$17&lt;Udfyldningsark!$P64,"",
IF(Udfyldningsark!$T64&lt;Udfyldningsark!$Q64-10,IF(AS$17&lt;Udfyldningsark!$T64,"g",""),
IF(Udfyldningsark!$T64&lt;Udfyldningsark!$Q64,     IF(AS$17&lt;Udfyldningsark!$Q64-10,"g",     IF(AS$17&lt;Udfyldningsark!$T64,"gu",        "")),
IF(AS$17&lt;Udfyldningsark!$Q64, IF(AS$17&lt;Udfyldningsark!$Q64-10,"g","gu"),
IF(AS$17&lt;Udfyldningsark!$T64,"r",""
))))))))</f>
        <v/>
      </c>
      <c r="AT47" s="226" t="str">
        <f>IF(Udfyldningsark!$T64="","",
IF(AT$17=Udfyldningsark!$Q64,"s",
IF(AT$17=Udfyldningsark!$T64,"b",
IF(AT$17&lt;Udfyldningsark!$P64,"",
IF(Udfyldningsark!$T64&lt;Udfyldningsark!$Q64-10,IF(AT$17&lt;Udfyldningsark!$T64,"g",""),
IF(Udfyldningsark!$T64&lt;Udfyldningsark!$Q64,     IF(AT$17&lt;Udfyldningsark!$Q64-10,"g",     IF(AT$17&lt;Udfyldningsark!$T64,"gu",        "")),
IF(AT$17&lt;Udfyldningsark!$Q64, IF(AT$17&lt;Udfyldningsark!$Q64-10,"g","gu"),
IF(AT$17&lt;Udfyldningsark!$T64,"r",""
))))))))</f>
        <v/>
      </c>
      <c r="AU47" s="226" t="str">
        <f>IF(Udfyldningsark!$T64="","",
IF(AU$17=Udfyldningsark!$Q64,"s",
IF(AU$17=Udfyldningsark!$T64,"b",
IF(AU$17&lt;Udfyldningsark!$P64,"",
IF(Udfyldningsark!$T64&lt;Udfyldningsark!$Q64-10,IF(AU$17&lt;Udfyldningsark!$T64,"g",""),
IF(Udfyldningsark!$T64&lt;Udfyldningsark!$Q64,     IF(AU$17&lt;Udfyldningsark!$Q64-10,"g",     IF(AU$17&lt;Udfyldningsark!$T64,"gu",        "")),
IF(AU$17&lt;Udfyldningsark!$Q64, IF(AU$17&lt;Udfyldningsark!$Q64-10,"g","gu"),
IF(AU$17&lt;Udfyldningsark!$T64,"r",""
))))))))</f>
        <v/>
      </c>
      <c r="AV47" s="226" t="str">
        <f>IF(Udfyldningsark!$T64="","",
IF(AV$17=Udfyldningsark!$Q64,"s",
IF(AV$17=Udfyldningsark!$T64,"b",
IF(AV$17&lt;Udfyldningsark!$P64,"",
IF(Udfyldningsark!$T64&lt;Udfyldningsark!$Q64-10,IF(AV$17&lt;Udfyldningsark!$T64,"g",""),
IF(Udfyldningsark!$T64&lt;Udfyldningsark!$Q64,     IF(AV$17&lt;Udfyldningsark!$Q64-10,"g",     IF(AV$17&lt;Udfyldningsark!$T64,"gu",        "")),
IF(AV$17&lt;Udfyldningsark!$Q64, IF(AV$17&lt;Udfyldningsark!$Q64-10,"g","gu"),
IF(AV$17&lt;Udfyldningsark!$T64,"r",""
))))))))</f>
        <v/>
      </c>
      <c r="AW47" s="226" t="str">
        <f>IF(Udfyldningsark!$T64="","",
IF(AW$17=Udfyldningsark!$Q64,"s",
IF(AW$17=Udfyldningsark!$T64,"b",
IF(AW$17&lt;Udfyldningsark!$P64,"",
IF(Udfyldningsark!$T64&lt;Udfyldningsark!$Q64-10,IF(AW$17&lt;Udfyldningsark!$T64,"g",""),
IF(Udfyldningsark!$T64&lt;Udfyldningsark!$Q64,     IF(AW$17&lt;Udfyldningsark!$Q64-10,"g",     IF(AW$17&lt;Udfyldningsark!$T64,"gu",        "")),
IF(AW$17&lt;Udfyldningsark!$Q64, IF(AW$17&lt;Udfyldningsark!$Q64-10,"g","gu"),
IF(AW$17&lt;Udfyldningsark!$T64,"r",""
))))))))</f>
        <v/>
      </c>
      <c r="AX47" s="226" t="str">
        <f>IF(Udfyldningsark!$T64="","",
IF(AX$17=Udfyldningsark!$Q64,"s",
IF(AX$17=Udfyldningsark!$T64,"b",
IF(AX$17&lt;Udfyldningsark!$P64,"",
IF(Udfyldningsark!$T64&lt;Udfyldningsark!$Q64-10,IF(AX$17&lt;Udfyldningsark!$T64,"g",""),
IF(Udfyldningsark!$T64&lt;Udfyldningsark!$Q64,     IF(AX$17&lt;Udfyldningsark!$Q64-10,"g",     IF(AX$17&lt;Udfyldningsark!$T64,"gu",        "")),
IF(AX$17&lt;Udfyldningsark!$Q64, IF(AX$17&lt;Udfyldningsark!$Q64-10,"g","gu"),
IF(AX$17&lt;Udfyldningsark!$T64,"r",""
))))))))</f>
        <v/>
      </c>
      <c r="AY47" s="226" t="str">
        <f>IF(Udfyldningsark!$T64="","",
IF(AY$17=Udfyldningsark!$Q64,"s",
IF(AY$17=Udfyldningsark!$T64,"b",
IF(AY$17&lt;Udfyldningsark!$P64,"",
IF(Udfyldningsark!$T64&lt;Udfyldningsark!$Q64-10,IF(AY$17&lt;Udfyldningsark!$T64,"g",""),
IF(Udfyldningsark!$T64&lt;Udfyldningsark!$Q64,     IF(AY$17&lt;Udfyldningsark!$Q64-10,"g",     IF(AY$17&lt;Udfyldningsark!$T64,"gu",        "")),
IF(AY$17&lt;Udfyldningsark!$Q64, IF(AY$17&lt;Udfyldningsark!$Q64-10,"g","gu"),
IF(AY$17&lt;Udfyldningsark!$T64,"r",""
))))))))</f>
        <v/>
      </c>
      <c r="AZ47" s="226" t="str">
        <f>IF(Udfyldningsark!$T64="","",
IF(AZ$17=Udfyldningsark!$Q64,"s",
IF(AZ$17=Udfyldningsark!$T64,"b",
IF(AZ$17&lt;Udfyldningsark!$P64,"",
IF(Udfyldningsark!$T64&lt;Udfyldningsark!$Q64-10,IF(AZ$17&lt;Udfyldningsark!$T64,"g",""),
IF(Udfyldningsark!$T64&lt;Udfyldningsark!$Q64,     IF(AZ$17&lt;Udfyldningsark!$Q64-10,"g",     IF(AZ$17&lt;Udfyldningsark!$T64,"gu",        "")),
IF(AZ$17&lt;Udfyldningsark!$Q64, IF(AZ$17&lt;Udfyldningsark!$Q64-10,"g","gu"),
IF(AZ$17&lt;Udfyldningsark!$T64,"r",""
))))))))</f>
        <v/>
      </c>
      <c r="BA47" s="226" t="str">
        <f>IF(Udfyldningsark!$T64="","",
IF(BA$17=Udfyldningsark!$Q64,"s",
IF(BA$17=Udfyldningsark!$T64,"b",
IF(BA$17&lt;Udfyldningsark!$P64,"",
IF(Udfyldningsark!$T64&lt;Udfyldningsark!$Q64-10,IF(BA$17&lt;Udfyldningsark!$T64,"g",""),
IF(Udfyldningsark!$T64&lt;Udfyldningsark!$Q64,     IF(BA$17&lt;Udfyldningsark!$Q64-10,"g",     IF(BA$17&lt;Udfyldningsark!$T64,"gu",        "")),
IF(BA$17&lt;Udfyldningsark!$Q64, IF(BA$17&lt;Udfyldningsark!$Q64-10,"g","gu"),
IF(BA$17&lt;Udfyldningsark!$T64,"r",""
))))))))</f>
        <v/>
      </c>
      <c r="BB47" s="226" t="str">
        <f>IF(Udfyldningsark!$T64="","",
IF(BB$17=Udfyldningsark!$Q64,"s",
IF(BB$17=Udfyldningsark!$T64,"b",
IF(BB$17&lt;Udfyldningsark!$P64,"",
IF(Udfyldningsark!$T64&lt;Udfyldningsark!$Q64-10,IF(BB$17&lt;Udfyldningsark!$T64,"g",""),
IF(Udfyldningsark!$T64&lt;Udfyldningsark!$Q64,     IF(BB$17&lt;Udfyldningsark!$Q64-10,"g",     IF(BB$17&lt;Udfyldningsark!$T64,"gu",        "")),
IF(BB$17&lt;Udfyldningsark!$Q64, IF(BB$17&lt;Udfyldningsark!$Q64-10,"g","gu"),
IF(BB$17&lt;Udfyldningsark!$T64,"r",""
))))))))</f>
        <v/>
      </c>
      <c r="BC47" s="226" t="str">
        <f>IF(Udfyldningsark!$T64="","",
IF(BC$17=Udfyldningsark!$Q64,"s",
IF(BC$17=Udfyldningsark!$T64,"b",
IF(BC$17&lt;Udfyldningsark!$P64,"",
IF(Udfyldningsark!$T64&lt;Udfyldningsark!$Q64-10,IF(BC$17&lt;Udfyldningsark!$T64,"g",""),
IF(Udfyldningsark!$T64&lt;Udfyldningsark!$Q64,     IF(BC$17&lt;Udfyldningsark!$Q64-10,"g",     IF(BC$17&lt;Udfyldningsark!$T64,"gu",        "")),
IF(BC$17&lt;Udfyldningsark!$Q64, IF(BC$17&lt;Udfyldningsark!$Q64-10,"g","gu"),
IF(BC$17&lt;Udfyldningsark!$T64,"r",""
))))))))</f>
        <v/>
      </c>
      <c r="BD47" s="226" t="str">
        <f>IF(Udfyldningsark!$T64="","",
IF(BD$17=Udfyldningsark!$Q64,"s",
IF(BD$17=Udfyldningsark!$T64,"b",
IF(BD$17&lt;Udfyldningsark!$P64,"",
IF(Udfyldningsark!$T64&lt;Udfyldningsark!$Q64-10,IF(BD$17&lt;Udfyldningsark!$T64,"g",""),
IF(Udfyldningsark!$T64&lt;Udfyldningsark!$Q64,     IF(BD$17&lt;Udfyldningsark!$Q64-10,"g",     IF(BD$17&lt;Udfyldningsark!$T64,"gu",        "")),
IF(BD$17&lt;Udfyldningsark!$Q64, IF(BD$17&lt;Udfyldningsark!$Q64-10,"g","gu"),
IF(BD$17&lt;Udfyldningsark!$T64,"r",""
))))))))</f>
        <v/>
      </c>
      <c r="BE47" s="226" t="str">
        <f>IF(Udfyldningsark!$T64="","",
IF(BE$17=Udfyldningsark!$Q64,"s",
IF(BE$17=Udfyldningsark!$T64,"b",
IF(BE$17&lt;Udfyldningsark!$P64,"",
IF(Udfyldningsark!$T64&lt;Udfyldningsark!$Q64-10,IF(BE$17&lt;Udfyldningsark!$T64,"g",""),
IF(Udfyldningsark!$T64&lt;Udfyldningsark!$Q64,     IF(BE$17&lt;Udfyldningsark!$Q64-10,"g",     IF(BE$17&lt;Udfyldningsark!$T64,"gu",        "")),
IF(BE$17&lt;Udfyldningsark!$Q64, IF(BE$17&lt;Udfyldningsark!$Q64-10,"g","gu"),
IF(BE$17&lt;Udfyldningsark!$T64,"r",""
))))))))</f>
        <v/>
      </c>
      <c r="BF47" s="226" t="str">
        <f>IF(Udfyldningsark!$T64="","",
IF(BF$17=Udfyldningsark!$Q64,"s",
IF(BF$17=Udfyldningsark!$T64,"b",
IF(BF$17&lt;Udfyldningsark!$P64,"",
IF(Udfyldningsark!$T64&lt;Udfyldningsark!$Q64-10,IF(BF$17&lt;Udfyldningsark!$T64,"g",""),
IF(Udfyldningsark!$T64&lt;Udfyldningsark!$Q64,     IF(BF$17&lt;Udfyldningsark!$Q64-10,"g",     IF(BF$17&lt;Udfyldningsark!$T64,"gu",        "")),
IF(BF$17&lt;Udfyldningsark!$Q64, IF(BF$17&lt;Udfyldningsark!$Q64-10,"g","gu"),
IF(BF$17&lt;Udfyldningsark!$T64,"r",""
))))))))</f>
        <v/>
      </c>
      <c r="BG47" s="226" t="str">
        <f>IF(Udfyldningsark!$T64="","",
IF(BG$17=Udfyldningsark!$Q64,"s",
IF(BG$17=Udfyldningsark!$T64,"b",
IF(BG$17&lt;Udfyldningsark!$P64,"",
IF(Udfyldningsark!$T64&lt;Udfyldningsark!$Q64-10,IF(BG$17&lt;Udfyldningsark!$T64,"g",""),
IF(Udfyldningsark!$T64&lt;Udfyldningsark!$Q64,     IF(BG$17&lt;Udfyldningsark!$Q64-10,"g",     IF(BG$17&lt;Udfyldningsark!$T64,"gu",        "")),
IF(BG$17&lt;Udfyldningsark!$Q64, IF(BG$17&lt;Udfyldningsark!$Q64-10,"g","gu"),
IF(BG$17&lt;Udfyldningsark!$T64,"r",""
))))))))</f>
        <v/>
      </c>
      <c r="BH47" s="226" t="str">
        <f>IF(Udfyldningsark!$T64="","",
IF(BH$17=Udfyldningsark!$Q64,"s",
IF(BH$17=Udfyldningsark!$T64,"b",
IF(BH$17&lt;Udfyldningsark!$P64,"",
IF(Udfyldningsark!$T64&lt;Udfyldningsark!$Q64-10,IF(BH$17&lt;Udfyldningsark!$T64,"g",""),
IF(Udfyldningsark!$T64&lt;Udfyldningsark!$Q64,     IF(BH$17&lt;Udfyldningsark!$Q64-10,"g",     IF(BH$17&lt;Udfyldningsark!$T64,"gu",        "")),
IF(BH$17&lt;Udfyldningsark!$Q64, IF(BH$17&lt;Udfyldningsark!$Q64-10,"g","gu"),
IF(BH$17&lt;Udfyldningsark!$T64,"r",""
))))))))</f>
        <v/>
      </c>
      <c r="BI47" s="226" t="str">
        <f>IF(Udfyldningsark!$T64="","",
IF(BI$17=Udfyldningsark!$Q64,"s",
IF(BI$17=Udfyldningsark!$T64,"b",
IF(BI$17&lt;Udfyldningsark!$P64,"",
IF(Udfyldningsark!$T64&lt;Udfyldningsark!$Q64-10,IF(BI$17&lt;Udfyldningsark!$T64,"g",""),
IF(Udfyldningsark!$T64&lt;Udfyldningsark!$Q64,     IF(BI$17&lt;Udfyldningsark!$Q64-10,"g",     IF(BI$17&lt;Udfyldningsark!$T64,"gu",        "")),
IF(BI$17&lt;Udfyldningsark!$Q64, IF(BI$17&lt;Udfyldningsark!$Q64-10,"g","gu"),
IF(BI$17&lt;Udfyldningsark!$T64,"r",""
))))))))</f>
        <v/>
      </c>
      <c r="BJ47" s="226" t="str">
        <f>IF(Udfyldningsark!$T64="","",
IF(BJ$17=Udfyldningsark!$Q64,"s",
IF(BJ$17=Udfyldningsark!$T64,"b",
IF(BJ$17&lt;Udfyldningsark!$P64,"",
IF(Udfyldningsark!$T64&lt;Udfyldningsark!$Q64-10,IF(BJ$17&lt;Udfyldningsark!$T64,"g",""),
IF(Udfyldningsark!$T64&lt;Udfyldningsark!$Q64,     IF(BJ$17&lt;Udfyldningsark!$Q64-10,"g",     IF(BJ$17&lt;Udfyldningsark!$T64,"gu",        "")),
IF(BJ$17&lt;Udfyldningsark!$Q64, IF(BJ$17&lt;Udfyldningsark!$Q64-10,"g","gu"),
IF(BJ$17&lt;Udfyldningsark!$T64,"r",""
))))))))</f>
        <v/>
      </c>
      <c r="BK47" s="226" t="str">
        <f>IF(Udfyldningsark!$T64="","",
IF(BK$17=Udfyldningsark!$Q64,"s",
IF(BK$17=Udfyldningsark!$T64,"b",
IF(BK$17&lt;Udfyldningsark!$P64,"",
IF(Udfyldningsark!$T64&lt;Udfyldningsark!$Q64-10,IF(BK$17&lt;Udfyldningsark!$T64,"g",""),
IF(Udfyldningsark!$T64&lt;Udfyldningsark!$Q64,     IF(BK$17&lt;Udfyldningsark!$Q64-10,"g",     IF(BK$17&lt;Udfyldningsark!$T64,"gu",        "")),
IF(BK$17&lt;Udfyldningsark!$Q64, IF(BK$17&lt;Udfyldningsark!$Q64-10,"g","gu"),
IF(BK$17&lt;Udfyldningsark!$T64,"r",""
))))))))</f>
        <v/>
      </c>
      <c r="BL47" s="226" t="str">
        <f>IF(Udfyldningsark!$T64="","",
IF(BL$17=Udfyldningsark!$Q64,"s",
IF(BL$17=Udfyldningsark!$T64,"b",
IF(BL$17&lt;Udfyldningsark!$P64,"",
IF(Udfyldningsark!$T64&lt;Udfyldningsark!$Q64-10,IF(BL$17&lt;Udfyldningsark!$T64,"g",""),
IF(Udfyldningsark!$T64&lt;Udfyldningsark!$Q64,     IF(BL$17&lt;Udfyldningsark!$Q64-10,"g",     IF(BL$17&lt;Udfyldningsark!$T64,"gu",        "")),
IF(BL$17&lt;Udfyldningsark!$Q64, IF(BL$17&lt;Udfyldningsark!$Q64-10,"g","gu"),
IF(BL$17&lt;Udfyldningsark!$T64,"r",""
))))))))</f>
        <v/>
      </c>
      <c r="BM47" s="226" t="str">
        <f>IF(Udfyldningsark!$T64="","",
IF(BM$17=Udfyldningsark!$Q64,"s",
IF(BM$17=Udfyldningsark!$T64,"b",
IF(BM$17&lt;Udfyldningsark!$P64,"",
IF(Udfyldningsark!$T64&lt;Udfyldningsark!$Q64-10,IF(BM$17&lt;Udfyldningsark!$T64,"g",""),
IF(Udfyldningsark!$T64&lt;Udfyldningsark!$Q64,     IF(BM$17&lt;Udfyldningsark!$Q64-10,"g",     IF(BM$17&lt;Udfyldningsark!$T64,"gu",        "")),
IF(BM$17&lt;Udfyldningsark!$Q64, IF(BM$17&lt;Udfyldningsark!$Q64-10,"g","gu"),
IF(BM$17&lt;Udfyldningsark!$T64,"r",""
))))))))</f>
        <v/>
      </c>
      <c r="BN47" s="226" t="str">
        <f>IF(Udfyldningsark!$T64="","",
IF(BN$17=Udfyldningsark!$Q64,"s",
IF(BN$17=Udfyldningsark!$T64,"b",
IF(BN$17&lt;Udfyldningsark!$P64,"",
IF(Udfyldningsark!$T64&lt;Udfyldningsark!$Q64-10,IF(BN$17&lt;Udfyldningsark!$T64,"g",""),
IF(Udfyldningsark!$T64&lt;Udfyldningsark!$Q64,     IF(BN$17&lt;Udfyldningsark!$Q64-10,"g",     IF(BN$17&lt;Udfyldningsark!$T64,"gu",        "")),
IF(BN$17&lt;Udfyldningsark!$Q64, IF(BN$17&lt;Udfyldningsark!$Q64-10,"g","gu"),
IF(BN$17&lt;Udfyldningsark!$T64,"r",""
))))))))</f>
        <v/>
      </c>
      <c r="BO47" s="226" t="str">
        <f>IF(Udfyldningsark!$T64="","",
IF(BO$17=Udfyldningsark!$Q64,"s",
IF(BO$17=Udfyldningsark!$T64,"b",
IF(BO$17&lt;Udfyldningsark!$P64,"",
IF(Udfyldningsark!$T64&lt;Udfyldningsark!$Q64-10,IF(BO$17&lt;Udfyldningsark!$T64,"g",""),
IF(Udfyldningsark!$T64&lt;Udfyldningsark!$Q64,     IF(BO$17&lt;Udfyldningsark!$Q64-10,"g",     IF(BO$17&lt;Udfyldningsark!$T64,"gu",        "")),
IF(BO$17&lt;Udfyldningsark!$Q64, IF(BO$17&lt;Udfyldningsark!$Q64-10,"g","gu"),
IF(BO$17&lt;Udfyldningsark!$T64,"r",""
))))))))</f>
        <v/>
      </c>
      <c r="BP47" s="226" t="str">
        <f>IF(Udfyldningsark!$T64="","",
IF(BP$17=Udfyldningsark!$Q64,"s",
IF(BP$17=Udfyldningsark!$T64,"b",
IF(BP$17&lt;Udfyldningsark!$P64,"",
IF(Udfyldningsark!$T64&lt;Udfyldningsark!$Q64-10,IF(BP$17&lt;Udfyldningsark!$T64,"g",""),
IF(Udfyldningsark!$T64&lt;Udfyldningsark!$Q64,     IF(BP$17&lt;Udfyldningsark!$Q64-10,"g",     IF(BP$17&lt;Udfyldningsark!$T64,"gu",        "")),
IF(BP$17&lt;Udfyldningsark!$Q64, IF(BP$17&lt;Udfyldningsark!$Q64-10,"g","gu"),
IF(BP$17&lt;Udfyldningsark!$T64,"r",""
))))))))</f>
        <v/>
      </c>
      <c r="BQ47" s="226" t="str">
        <f>IF(Udfyldningsark!$T64="","",
IF(BQ$17=Udfyldningsark!$Q64,"s",
IF(BQ$17=Udfyldningsark!$T64,"b",
IF(BQ$17&lt;Udfyldningsark!$P64,"",
IF(Udfyldningsark!$T64&lt;Udfyldningsark!$Q64-10,IF(BQ$17&lt;Udfyldningsark!$T64,"g",""),
IF(Udfyldningsark!$T64&lt;Udfyldningsark!$Q64,     IF(BQ$17&lt;Udfyldningsark!$Q64-10,"g",     IF(BQ$17&lt;Udfyldningsark!$T64,"gu",        "")),
IF(BQ$17&lt;Udfyldningsark!$Q64, IF(BQ$17&lt;Udfyldningsark!$Q64-10,"g","gu"),
IF(BQ$17&lt;Udfyldningsark!$T64,"r",""
))))))))</f>
        <v/>
      </c>
      <c r="BR47" s="226" t="str">
        <f>IF(Udfyldningsark!$T64="","",
IF(BR$17=Udfyldningsark!$Q64,"s",
IF(BR$17=Udfyldningsark!$T64,"b",
IF(BR$17&lt;Udfyldningsark!$P64,"",
IF(Udfyldningsark!$T64&lt;Udfyldningsark!$Q64-10,IF(BR$17&lt;Udfyldningsark!$T64,"g",""),
IF(Udfyldningsark!$T64&lt;Udfyldningsark!$Q64,     IF(BR$17&lt;Udfyldningsark!$Q64-10,"g",     IF(BR$17&lt;Udfyldningsark!$T64,"gu",        "")),
IF(BR$17&lt;Udfyldningsark!$Q64, IF(BR$17&lt;Udfyldningsark!$Q64-10,"g","gu"),
IF(BR$17&lt;Udfyldningsark!$T64,"r",""
))))))))</f>
        <v/>
      </c>
      <c r="BS47" s="226" t="str">
        <f>IF(Udfyldningsark!$T64="","",
IF(BS$17=Udfyldningsark!$Q64,"s",
IF(BS$17=Udfyldningsark!$T64,"b",
IF(BS$17&lt;Udfyldningsark!$P64,"",
IF(Udfyldningsark!$T64&lt;Udfyldningsark!$Q64-10,IF(BS$17&lt;Udfyldningsark!$T64,"g",""),
IF(Udfyldningsark!$T64&lt;Udfyldningsark!$Q64,     IF(BS$17&lt;Udfyldningsark!$Q64-10,"g",     IF(BS$17&lt;Udfyldningsark!$T64,"gu",        "")),
IF(BS$17&lt;Udfyldningsark!$Q64, IF(BS$17&lt;Udfyldningsark!$Q64-10,"g","gu"),
IF(BS$17&lt;Udfyldningsark!$T64,"r",""
))))))))</f>
        <v/>
      </c>
      <c r="BT47" s="226" t="str">
        <f>IF(Udfyldningsark!$T64="","",
IF(BT$17=Udfyldningsark!$Q64,"s",
IF(BT$17=Udfyldningsark!$T64,"b",
IF(BT$17&lt;Udfyldningsark!$P64,"",
IF(Udfyldningsark!$T64&lt;Udfyldningsark!$Q64-10,IF(BT$17&lt;Udfyldningsark!$T64,"g",""),
IF(Udfyldningsark!$T64&lt;Udfyldningsark!$Q64,     IF(BT$17&lt;Udfyldningsark!$Q64-10,"g",     IF(BT$17&lt;Udfyldningsark!$T64,"gu",        "")),
IF(BT$17&lt;Udfyldningsark!$Q64, IF(BT$17&lt;Udfyldningsark!$Q64-10,"g","gu"),
IF(BT$17&lt;Udfyldningsark!$T64,"r",""
))))))))</f>
        <v/>
      </c>
      <c r="BU47" s="226" t="str">
        <f>IF(Udfyldningsark!$T64="","",
IF(BU$17=Udfyldningsark!$Q64,"s",
IF(BU$17=Udfyldningsark!$T64,"b",
IF(BU$17&lt;Udfyldningsark!$P64,"",
IF(Udfyldningsark!$T64&lt;Udfyldningsark!$Q64-10,IF(BU$17&lt;Udfyldningsark!$T64,"g",""),
IF(Udfyldningsark!$T64&lt;Udfyldningsark!$Q64,     IF(BU$17&lt;Udfyldningsark!$Q64-10,"g",     IF(BU$17&lt;Udfyldningsark!$T64,"gu",        "")),
IF(BU$17&lt;Udfyldningsark!$Q64, IF(BU$17&lt;Udfyldningsark!$Q64-10,"g","gu"),
IF(BU$17&lt;Udfyldningsark!$T64,"r",""
))))))))</f>
        <v/>
      </c>
      <c r="BV47" s="226" t="str">
        <f>IF(Udfyldningsark!$T64="","",
IF(BV$17=Udfyldningsark!$Q64,"s",
IF(BV$17=Udfyldningsark!$T64,"b",
IF(BV$17&lt;Udfyldningsark!$P64,"",
IF(Udfyldningsark!$T64&lt;Udfyldningsark!$Q64-10,IF(BV$17&lt;Udfyldningsark!$T64,"g",""),
IF(Udfyldningsark!$T64&lt;Udfyldningsark!$Q64,     IF(BV$17&lt;Udfyldningsark!$Q64-10,"g",     IF(BV$17&lt;Udfyldningsark!$T64,"gu",        "")),
IF(BV$17&lt;Udfyldningsark!$Q64, IF(BV$17&lt;Udfyldningsark!$Q64-10,"g","gu"),
IF(BV$17&lt;Udfyldningsark!$T64,"r",""
))))))))</f>
        <v/>
      </c>
      <c r="BW47" s="226" t="str">
        <f>IF(Udfyldningsark!$T64="","",
IF(BW$17=Udfyldningsark!$Q64,"s",
IF(BW$17=Udfyldningsark!$T64,"b",
IF(BW$17&lt;Udfyldningsark!$P64,"",
IF(Udfyldningsark!$T64&lt;Udfyldningsark!$Q64-10,IF(BW$17&lt;Udfyldningsark!$T64,"g",""),
IF(Udfyldningsark!$T64&lt;Udfyldningsark!$Q64,     IF(BW$17&lt;Udfyldningsark!$Q64-10,"g",     IF(BW$17&lt;Udfyldningsark!$T64,"gu",        "")),
IF(BW$17&lt;Udfyldningsark!$Q64, IF(BW$17&lt;Udfyldningsark!$Q64-10,"g","gu"),
IF(BW$17&lt;Udfyldningsark!$T64,"r",""
))))))))</f>
        <v/>
      </c>
      <c r="BX47" s="226" t="str">
        <f>IF(Udfyldningsark!$T64="","",
IF(BX$17=Udfyldningsark!$Q64,"s",
IF(BX$17=Udfyldningsark!$T64,"b",
IF(BX$17&lt;Udfyldningsark!$P64,"",
IF(Udfyldningsark!$T64&lt;Udfyldningsark!$Q64-10,IF(BX$17&lt;Udfyldningsark!$T64,"g",""),
IF(Udfyldningsark!$T64&lt;Udfyldningsark!$Q64,     IF(BX$17&lt;Udfyldningsark!$Q64-10,"g",     IF(BX$17&lt;Udfyldningsark!$T64,"gu",        "")),
IF(BX$17&lt;Udfyldningsark!$Q64, IF(BX$17&lt;Udfyldningsark!$Q64-10,"g","gu"),
IF(BX$17&lt;Udfyldningsark!$T64,"r",""
))))))))</f>
        <v/>
      </c>
      <c r="BY47" s="226" t="str">
        <f>IF(Udfyldningsark!$T64="","",
IF(BY$17=Udfyldningsark!$Q64,"s",
IF(BY$17=Udfyldningsark!$T64,"b",
IF(BY$17&lt;Udfyldningsark!$P64,"",
IF(Udfyldningsark!$T64&lt;Udfyldningsark!$Q64-10,IF(BY$17&lt;Udfyldningsark!$T64,"g",""),
IF(Udfyldningsark!$T64&lt;Udfyldningsark!$Q64,     IF(BY$17&lt;Udfyldningsark!$Q64-10,"g",     IF(BY$17&lt;Udfyldningsark!$T64,"gu",        "")),
IF(BY$17&lt;Udfyldningsark!$Q64, IF(BY$17&lt;Udfyldningsark!$Q64-10,"g","gu"),
IF(BY$17&lt;Udfyldningsark!$T64,"r",""
))))))))</f>
        <v/>
      </c>
      <c r="BZ47" s="226" t="str">
        <f>IF(Udfyldningsark!$T64="","",
IF(BZ$17=Udfyldningsark!$Q64,"s",
IF(BZ$17=Udfyldningsark!$T64,"b",
IF(BZ$17&lt;Udfyldningsark!$P64,"",
IF(Udfyldningsark!$T64&lt;Udfyldningsark!$Q64-10,IF(BZ$17&lt;Udfyldningsark!$T64,"g",""),
IF(Udfyldningsark!$T64&lt;Udfyldningsark!$Q64,     IF(BZ$17&lt;Udfyldningsark!$Q64-10,"g",     IF(BZ$17&lt;Udfyldningsark!$T64,"gu",        "")),
IF(BZ$17&lt;Udfyldningsark!$Q64, IF(BZ$17&lt;Udfyldningsark!$Q64-10,"g","gu"),
IF(BZ$17&lt;Udfyldningsark!$T64,"r",""
))))))))</f>
        <v/>
      </c>
      <c r="CA47" s="226" t="str">
        <f>IF(Udfyldningsark!$T64="","",
IF(CA$17=Udfyldningsark!$Q64,"s",
IF(CA$17=Udfyldningsark!$T64,"b",
IF(CA$17&lt;Udfyldningsark!$P64,"",
IF(Udfyldningsark!$T64&lt;Udfyldningsark!$Q64-10,IF(CA$17&lt;Udfyldningsark!$T64,"g",""),
IF(Udfyldningsark!$T64&lt;Udfyldningsark!$Q64,     IF(CA$17&lt;Udfyldningsark!$Q64-10,"g",     IF(CA$17&lt;Udfyldningsark!$T64,"gu",        "")),
IF(CA$17&lt;Udfyldningsark!$Q64, IF(CA$17&lt;Udfyldningsark!$Q64-10,"g","gu"),
IF(CA$17&lt;Udfyldningsark!$T64,"r",""
))))))))</f>
        <v/>
      </c>
      <c r="CB47" s="226" t="str">
        <f>IF(Udfyldningsark!$T64="","",
IF(CB$17=Udfyldningsark!$Q64,"s",
IF(CB$17=Udfyldningsark!$T64,"b",
IF(CB$17&lt;Udfyldningsark!$P64,"",
IF(Udfyldningsark!$T64&lt;Udfyldningsark!$Q64-10,IF(CB$17&lt;Udfyldningsark!$T64,"g",""),
IF(Udfyldningsark!$T64&lt;Udfyldningsark!$Q64,     IF(CB$17&lt;Udfyldningsark!$Q64-10,"g",     IF(CB$17&lt;Udfyldningsark!$T64,"gu",        "")),
IF(CB$17&lt;Udfyldningsark!$Q64, IF(CB$17&lt;Udfyldningsark!$Q64-10,"g","gu"),
IF(CB$17&lt;Udfyldningsark!$T64,"r",""
))))))))</f>
        <v/>
      </c>
      <c r="CC47" s="226" t="str">
        <f>IF(Udfyldningsark!$T64="","",
IF(CC$17=Udfyldningsark!$Q64,"s",
IF(CC$17=Udfyldningsark!$T64,"b",
IF(CC$17&lt;Udfyldningsark!$P64,"",
IF(Udfyldningsark!$T64&lt;Udfyldningsark!$Q64-10,IF(CC$17&lt;Udfyldningsark!$T64,"g",""),
IF(Udfyldningsark!$T64&lt;Udfyldningsark!$Q64,     IF(CC$17&lt;Udfyldningsark!$Q64-10,"g",     IF(CC$17&lt;Udfyldningsark!$T64,"gu",        "")),
IF(CC$17&lt;Udfyldningsark!$Q64, IF(CC$17&lt;Udfyldningsark!$Q64-10,"g","gu"),
IF(CC$17&lt;Udfyldningsark!$T64,"r",""
))))))))</f>
        <v/>
      </c>
      <c r="CD47" s="226" t="str">
        <f>IF(Udfyldningsark!$T64="","",
IF(CD$17=Udfyldningsark!$Q64,"s",
IF(CD$17=Udfyldningsark!$T64,"b",
IF(CD$17&lt;Udfyldningsark!$P64,"",
IF(Udfyldningsark!$T64&lt;Udfyldningsark!$Q64-10,IF(CD$17&lt;Udfyldningsark!$T64,"g",""),
IF(Udfyldningsark!$T64&lt;Udfyldningsark!$Q64,     IF(CD$17&lt;Udfyldningsark!$Q64-10,"g",     IF(CD$17&lt;Udfyldningsark!$T64,"gu",        "")),
IF(CD$17&lt;Udfyldningsark!$Q64, IF(CD$17&lt;Udfyldningsark!$Q64-10,"g","gu"),
IF(CD$17&lt;Udfyldningsark!$T64,"r",""
))))))))</f>
        <v/>
      </c>
      <c r="CE47" s="226" t="str">
        <f>IF(Udfyldningsark!$T64="","",
IF(CE$17=Udfyldningsark!$Q64,"s",
IF(CE$17=Udfyldningsark!$T64,"b",
IF(CE$17&lt;Udfyldningsark!$P64,"",
IF(Udfyldningsark!$T64&lt;Udfyldningsark!$Q64-10,IF(CE$17&lt;Udfyldningsark!$T64,"g",""),
IF(Udfyldningsark!$T64&lt;Udfyldningsark!$Q64,     IF(CE$17&lt;Udfyldningsark!$Q64-10,"g",     IF(CE$17&lt;Udfyldningsark!$T64,"gu",        "")),
IF(CE$17&lt;Udfyldningsark!$Q64, IF(CE$17&lt;Udfyldningsark!$Q64-10,"g","gu"),
IF(CE$17&lt;Udfyldningsark!$T64,"r",""
))))))))</f>
        <v/>
      </c>
      <c r="CF47" s="226" t="str">
        <f>IF(Udfyldningsark!$T64="","",
IF(CF$17=Udfyldningsark!$Q64,"s",
IF(CF$17=Udfyldningsark!$T64,"b",
IF(CF$17&lt;Udfyldningsark!$P64,"",
IF(Udfyldningsark!$T64&lt;Udfyldningsark!$Q64-10,IF(CF$17&lt;Udfyldningsark!$T64,"g",""),
IF(Udfyldningsark!$T64&lt;Udfyldningsark!$Q64,     IF(CF$17&lt;Udfyldningsark!$Q64-10,"g",     IF(CF$17&lt;Udfyldningsark!$T64,"gu",        "")),
IF(CF$17&lt;Udfyldningsark!$Q64, IF(CF$17&lt;Udfyldningsark!$Q64-10,"g","gu"),
IF(CF$17&lt;Udfyldningsark!$T64,"r",""
))))))))</f>
        <v/>
      </c>
      <c r="CG47" s="226" t="str">
        <f>IF(Udfyldningsark!$T64="","",
IF(CG$17=Udfyldningsark!$Q64,"s",
IF(CG$17=Udfyldningsark!$T64,"b",
IF(CG$17&lt;Udfyldningsark!$P64,"",
IF(Udfyldningsark!$T64&lt;Udfyldningsark!$Q64-10,IF(CG$17&lt;Udfyldningsark!$T64,"g",""),
IF(Udfyldningsark!$T64&lt;Udfyldningsark!$Q64,     IF(CG$17&lt;Udfyldningsark!$Q64-10,"g",     IF(CG$17&lt;Udfyldningsark!$T64,"gu",        "")),
IF(CG$17&lt;Udfyldningsark!$Q64, IF(CG$17&lt;Udfyldningsark!$Q64-10,"g","gu"),
IF(CG$17&lt;Udfyldningsark!$T64,"r",""
))))))))</f>
        <v/>
      </c>
      <c r="CH47" s="226" t="str">
        <f>IF(Udfyldningsark!$T64="","",
IF(CH$17=Udfyldningsark!$Q64,"s",
IF(CH$17=Udfyldningsark!$T64,"b",
IF(CH$17&lt;Udfyldningsark!$P64,"",
IF(Udfyldningsark!$T64&lt;Udfyldningsark!$Q64-10,IF(CH$17&lt;Udfyldningsark!$T64,"g",""),
IF(Udfyldningsark!$T64&lt;Udfyldningsark!$Q64,     IF(CH$17&lt;Udfyldningsark!$Q64-10,"g",     IF(CH$17&lt;Udfyldningsark!$T64,"gu",        "")),
IF(CH$17&lt;Udfyldningsark!$Q64, IF(CH$17&lt;Udfyldningsark!$Q64-10,"g","gu"),
IF(CH$17&lt;Udfyldningsark!$T64,"r",""
))))))))</f>
        <v/>
      </c>
      <c r="CI47" s="226" t="str">
        <f>IF(Udfyldningsark!$T64="","",
IF(CI$17=Udfyldningsark!$Q64,"s",
IF(CI$17=Udfyldningsark!$T64,"b",
IF(CI$17&lt;Udfyldningsark!$P64,"",
IF(Udfyldningsark!$T64&lt;Udfyldningsark!$Q64-10,IF(CI$17&lt;Udfyldningsark!$T64,"g",""),
IF(Udfyldningsark!$T64&lt;Udfyldningsark!$Q64,     IF(CI$17&lt;Udfyldningsark!$Q64-10,"g",     IF(CI$17&lt;Udfyldningsark!$T64,"gu",        "")),
IF(CI$17&lt;Udfyldningsark!$Q64, IF(CI$17&lt;Udfyldningsark!$Q64-10,"g","gu"),
IF(CI$17&lt;Udfyldningsark!$T64,"r",""
))))))))</f>
        <v/>
      </c>
      <c r="CJ47" s="226" t="str">
        <f>IF(Udfyldningsark!$T64="","",
IF(CJ$17=Udfyldningsark!$Q64,"s",
IF(CJ$17=Udfyldningsark!$T64,"b",
IF(CJ$17&lt;Udfyldningsark!$P64,"",
IF(Udfyldningsark!$T64&lt;Udfyldningsark!$Q64-10,IF(CJ$17&lt;Udfyldningsark!$T64,"g",""),
IF(Udfyldningsark!$T64&lt;Udfyldningsark!$Q64,     IF(CJ$17&lt;Udfyldningsark!$Q64-10,"g",     IF(CJ$17&lt;Udfyldningsark!$T64,"gu",        "")),
IF(CJ$17&lt;Udfyldningsark!$Q64, IF(CJ$17&lt;Udfyldningsark!$Q64-10,"g","gu"),
IF(CJ$17&lt;Udfyldningsark!$T64,"r",""
))))))))</f>
        <v/>
      </c>
      <c r="CK47" s="226" t="str">
        <f>IF(Udfyldningsark!$T64="","",
IF(CK$17=Udfyldningsark!$Q64,"s",
IF(CK$17=Udfyldningsark!$T64,"b",
IF(CK$17&lt;Udfyldningsark!$P64,"",
IF(Udfyldningsark!$T64&lt;Udfyldningsark!$Q64-10,IF(CK$17&lt;Udfyldningsark!$T64,"g",""),
IF(Udfyldningsark!$T64&lt;Udfyldningsark!$Q64,     IF(CK$17&lt;Udfyldningsark!$Q64-10,"g",     IF(CK$17&lt;Udfyldningsark!$T64,"gu",        "")),
IF(CK$17&lt;Udfyldningsark!$Q64, IF(CK$17&lt;Udfyldningsark!$Q64-10,"g","gu"),
IF(CK$17&lt;Udfyldningsark!$T64,"r",""
))))))))</f>
        <v/>
      </c>
      <c r="CL47" s="226" t="str">
        <f>IF(Udfyldningsark!$T64="","",
IF(CL$17=Udfyldningsark!$Q64,"s",
IF(CL$17=Udfyldningsark!$T64,"b",
IF(CL$17&lt;Udfyldningsark!$P64,"",
IF(Udfyldningsark!$T64&lt;Udfyldningsark!$Q64-10,IF(CL$17&lt;Udfyldningsark!$T64,"g",""),
IF(Udfyldningsark!$T64&lt;Udfyldningsark!$Q64,     IF(CL$17&lt;Udfyldningsark!$Q64-10,"g",     IF(CL$17&lt;Udfyldningsark!$T64,"gu",        "")),
IF(CL$17&lt;Udfyldningsark!$Q64, IF(CL$17&lt;Udfyldningsark!$Q64-10,"g","gu"),
IF(CL$17&lt;Udfyldningsark!$T64,"r",""
))))))))</f>
        <v/>
      </c>
      <c r="CM47" s="226" t="str">
        <f>IF(Udfyldningsark!$T64="","",
IF(CM$17=Udfyldningsark!$Q64,"s",
IF(CM$17=Udfyldningsark!$T64,"b",
IF(CM$17&lt;Udfyldningsark!$P64,"",
IF(Udfyldningsark!$T64&lt;Udfyldningsark!$Q64-10,IF(CM$17&lt;Udfyldningsark!$T64,"g",""),
IF(Udfyldningsark!$T64&lt;Udfyldningsark!$Q64,     IF(CM$17&lt;Udfyldningsark!$Q64-10,"g",     IF(CM$17&lt;Udfyldningsark!$T64,"gu",        "")),
IF(CM$17&lt;Udfyldningsark!$Q64, IF(CM$17&lt;Udfyldningsark!$Q64-10,"g","gu"),
IF(CM$17&lt;Udfyldningsark!$T64,"r",""
))))))))</f>
        <v/>
      </c>
      <c r="CN47" s="226" t="str">
        <f>IF(Udfyldningsark!$T64="","",
IF(CN$17=Udfyldningsark!$Q64,"s",
IF(CN$17=Udfyldningsark!$T64,"b",
IF(CN$17&lt;Udfyldningsark!$P64,"",
IF(Udfyldningsark!$T64&lt;Udfyldningsark!$Q64-10,IF(CN$17&lt;Udfyldningsark!$T64,"g",""),
IF(Udfyldningsark!$T64&lt;Udfyldningsark!$Q64,     IF(CN$17&lt;Udfyldningsark!$Q64-10,"g",     IF(CN$17&lt;Udfyldningsark!$T64,"gu",        "")),
IF(CN$17&lt;Udfyldningsark!$Q64, IF(CN$17&lt;Udfyldningsark!$Q64-10,"g","gu"),
IF(CN$17&lt;Udfyldningsark!$T64,"r",""
))))))))</f>
        <v/>
      </c>
      <c r="CO47" s="226" t="str">
        <f>IF(Udfyldningsark!$T64="","",
IF(CO$17=Udfyldningsark!$Q64,"s",
IF(CO$17=Udfyldningsark!$T64,"b",
IF(CO$17&lt;Udfyldningsark!$P64,"",
IF(Udfyldningsark!$T64&lt;Udfyldningsark!$Q64-10,IF(CO$17&lt;Udfyldningsark!$T64,"g",""),
IF(Udfyldningsark!$T64&lt;Udfyldningsark!$Q64,     IF(CO$17&lt;Udfyldningsark!$Q64-10,"g",     IF(CO$17&lt;Udfyldningsark!$T64,"gu",        "")),
IF(CO$17&lt;Udfyldningsark!$Q64, IF(CO$17&lt;Udfyldningsark!$Q64-10,"g","gu"),
IF(CO$17&lt;Udfyldningsark!$T64,"r",""
))))))))</f>
        <v/>
      </c>
      <c r="CP47" s="226" t="str">
        <f>IF(Udfyldningsark!$T64="","",
IF(CP$17=Udfyldningsark!$Q64,"s",
IF(CP$17=Udfyldningsark!$T64,"b",
IF(CP$17&lt;Udfyldningsark!$P64,"",
IF(Udfyldningsark!$T64&lt;Udfyldningsark!$Q64-10,IF(CP$17&lt;Udfyldningsark!$T64,"g",""),
IF(Udfyldningsark!$T64&lt;Udfyldningsark!$Q64,     IF(CP$17&lt;Udfyldningsark!$Q64-10,"g",     IF(CP$17&lt;Udfyldningsark!$T64,"gu",        "")),
IF(CP$17&lt;Udfyldningsark!$Q64, IF(CP$17&lt;Udfyldningsark!$Q64-10,"g","gu"),
IF(CP$17&lt;Udfyldningsark!$T64,"r",""
))))))))</f>
        <v/>
      </c>
      <c r="CQ47" s="226" t="str">
        <f>IF(Udfyldningsark!$T64="","",
IF(CQ$17=Udfyldningsark!$Q64,"s",
IF(CQ$17=Udfyldningsark!$T64,"b",
IF(CQ$17&lt;Udfyldningsark!$P64,"",
IF(Udfyldningsark!$T64&lt;Udfyldningsark!$Q64-10,IF(CQ$17&lt;Udfyldningsark!$T64,"g",""),
IF(Udfyldningsark!$T64&lt;Udfyldningsark!$Q64,     IF(CQ$17&lt;Udfyldningsark!$Q64-10,"g",     IF(CQ$17&lt;Udfyldningsark!$T64,"gu",        "")),
IF(CQ$17&lt;Udfyldningsark!$Q64, IF(CQ$17&lt;Udfyldningsark!$Q64-10,"g","gu"),
IF(CQ$17&lt;Udfyldningsark!$T64,"r",""
))))))))</f>
        <v/>
      </c>
      <c r="CR47" s="226" t="str">
        <f>IF(Udfyldningsark!$T64="","",
IF(CR$17=Udfyldningsark!$Q64,"s",
IF(CR$17=Udfyldningsark!$T64,"b",
IF(CR$17&lt;Udfyldningsark!$P64,"",
IF(Udfyldningsark!$T64&lt;Udfyldningsark!$Q64-10,IF(CR$17&lt;Udfyldningsark!$T64,"g",""),
IF(Udfyldningsark!$T64&lt;Udfyldningsark!$Q64,     IF(CR$17&lt;Udfyldningsark!$Q64-10,"g",     IF(CR$17&lt;Udfyldningsark!$T64,"gu",        "")),
IF(CR$17&lt;Udfyldningsark!$Q64, IF(CR$17&lt;Udfyldningsark!$Q64-10,"g","gu"),
IF(CR$17&lt;Udfyldningsark!$T64,"r",""
))))))))</f>
        <v/>
      </c>
      <c r="CS47" s="226" t="str">
        <f>IF(Udfyldningsark!$T64="","",
IF(CS$17=Udfyldningsark!$Q64,"s",
IF(CS$17=Udfyldningsark!$T64,"b",
IF(CS$17&lt;Udfyldningsark!$P64,"",
IF(Udfyldningsark!$T64&lt;Udfyldningsark!$Q64-10,IF(CS$17&lt;Udfyldningsark!$T64,"g",""),
IF(Udfyldningsark!$T64&lt;Udfyldningsark!$Q64,     IF(CS$17&lt;Udfyldningsark!$Q64-10,"g",     IF(CS$17&lt;Udfyldningsark!$T64,"gu",        "")),
IF(CS$17&lt;Udfyldningsark!$Q64, IF(CS$17&lt;Udfyldningsark!$Q64-10,"g","gu"),
IF(CS$17&lt;Udfyldningsark!$T64,"r",""
))))))))</f>
        <v/>
      </c>
      <c r="CT47" s="226" t="str">
        <f>IF(Udfyldningsark!$T64="","",
IF(CT$17=Udfyldningsark!$Q64,"s",
IF(CT$17=Udfyldningsark!$T64,"b",
IF(CT$17&lt;Udfyldningsark!$P64,"",
IF(Udfyldningsark!$T64&lt;Udfyldningsark!$Q64-10,IF(CT$17&lt;Udfyldningsark!$T64,"g",""),
IF(Udfyldningsark!$T64&lt;Udfyldningsark!$Q64,     IF(CT$17&lt;Udfyldningsark!$Q64-10,"g",     IF(CT$17&lt;Udfyldningsark!$T64,"gu",        "")),
IF(CT$17&lt;Udfyldningsark!$Q64, IF(CT$17&lt;Udfyldningsark!$Q64-10,"g","gu"),
IF(CT$17&lt;Udfyldningsark!$T64,"r",""
))))))))</f>
        <v/>
      </c>
      <c r="CU47" s="226" t="str">
        <f>IF(Udfyldningsark!$T64="","",
IF(CU$17=Udfyldningsark!$Q64,"s",
IF(CU$17=Udfyldningsark!$T64,"b",
IF(CU$17&lt;Udfyldningsark!$P64,"",
IF(Udfyldningsark!$T64&lt;Udfyldningsark!$Q64-10,IF(CU$17&lt;Udfyldningsark!$T64,"g",""),
IF(Udfyldningsark!$T64&lt;Udfyldningsark!$Q64,     IF(CU$17&lt;Udfyldningsark!$Q64-10,"g",     IF(CU$17&lt;Udfyldningsark!$T64,"gu",        "")),
IF(CU$17&lt;Udfyldningsark!$Q64, IF(CU$17&lt;Udfyldningsark!$Q64-10,"g","gu"),
IF(CU$17&lt;Udfyldningsark!$T64,"r",""
))))))))</f>
        <v/>
      </c>
      <c r="CV47" s="226" t="str">
        <f>IF(Udfyldningsark!$T64="","",
IF(CV$17=Udfyldningsark!$Q64,"s",
IF(CV$17=Udfyldningsark!$T64,"b",
IF(CV$17&lt;Udfyldningsark!$P64,"",
IF(Udfyldningsark!$T64&lt;Udfyldningsark!$Q64-10,IF(CV$17&lt;Udfyldningsark!$T64,"g",""),
IF(Udfyldningsark!$T64&lt;Udfyldningsark!$Q64,     IF(CV$17&lt;Udfyldningsark!$Q64-10,"g",     IF(CV$17&lt;Udfyldningsark!$T64,"gu",        "")),
IF(CV$17&lt;Udfyldningsark!$Q64, IF(CV$17&lt;Udfyldningsark!$Q64-10,"g","gu"),
IF(CV$17&lt;Udfyldningsark!$T64,"r",""
))))))))</f>
        <v/>
      </c>
      <c r="CW47" s="226" t="str">
        <f>IF(Udfyldningsark!$T64="","",
IF(CW$17=Udfyldningsark!$Q64,"s",
IF(CW$17=Udfyldningsark!$T64,"b",
IF(CW$17&lt;Udfyldningsark!$P64,"",
IF(Udfyldningsark!$T64&lt;Udfyldningsark!$Q64-10,IF(CW$17&lt;Udfyldningsark!$T64,"g",""),
IF(Udfyldningsark!$T64&lt;Udfyldningsark!$Q64,     IF(CW$17&lt;Udfyldningsark!$Q64-10,"g",     IF(CW$17&lt;Udfyldningsark!$T64,"gu",        "")),
IF(CW$17&lt;Udfyldningsark!$Q64, IF(CW$17&lt;Udfyldningsark!$Q64-10,"g","gu"),
IF(CW$17&lt;Udfyldningsark!$T64,"r",""
))))))))</f>
        <v/>
      </c>
      <c r="CX47" s="226" t="str">
        <f>IF(Udfyldningsark!$T64="","",
IF(CX$17=Udfyldningsark!$Q64,"s",
IF(CX$17=Udfyldningsark!$T64,"b",
IF(CX$17&lt;Udfyldningsark!$P64,"",
IF(Udfyldningsark!$T64&lt;Udfyldningsark!$Q64-10,IF(CX$17&lt;Udfyldningsark!$T64,"g",""),
IF(Udfyldningsark!$T64&lt;Udfyldningsark!$Q64,     IF(CX$17&lt;Udfyldningsark!$Q64-10,"g",     IF(CX$17&lt;Udfyldningsark!$T64,"gu",        "")),
IF(CX$17&lt;Udfyldningsark!$Q64, IF(CX$17&lt;Udfyldningsark!$Q64-10,"g","gu"),
IF(CX$17&lt;Udfyldningsark!$T64,"r",""
))))))))</f>
        <v/>
      </c>
      <c r="CY47" s="226" t="str">
        <f>IF(Udfyldningsark!$T64="","",
IF(CY$17=Udfyldningsark!$Q64,"s",
IF(CY$17=Udfyldningsark!$T64,"b",
IF(CY$17&lt;Udfyldningsark!$P64,"",
IF(Udfyldningsark!$T64&lt;Udfyldningsark!$Q64-10,IF(CY$17&lt;Udfyldningsark!$T64,"g",""),
IF(Udfyldningsark!$T64&lt;Udfyldningsark!$Q64,     IF(CY$17&lt;Udfyldningsark!$Q64-10,"g",     IF(CY$17&lt;Udfyldningsark!$T64,"gu",        "")),
IF(CY$17&lt;Udfyldningsark!$Q64, IF(CY$17&lt;Udfyldningsark!$Q64-10,"g","gu"),
IF(CY$17&lt;Udfyldningsark!$T64,"r",""
))))))))</f>
        <v/>
      </c>
      <c r="CZ47" s="226" t="str">
        <f>IF(Udfyldningsark!$T64="","",
IF(CZ$17=Udfyldningsark!$Q64,"s",
IF(CZ$17=Udfyldningsark!$T64,"b",
IF(CZ$17&lt;Udfyldningsark!$P64,"",
IF(Udfyldningsark!$T64&lt;Udfyldningsark!$Q64-10,IF(CZ$17&lt;Udfyldningsark!$T64,"g",""),
IF(Udfyldningsark!$T64&lt;Udfyldningsark!$Q64,     IF(CZ$17&lt;Udfyldningsark!$Q64-10,"g",     IF(CZ$17&lt;Udfyldningsark!$T64,"gu",        "")),
IF(CZ$17&lt;Udfyldningsark!$Q64, IF(CZ$17&lt;Udfyldningsark!$Q64-10,"g","gu"),
IF(CZ$17&lt;Udfyldningsark!$T64,"r",""
))))))))</f>
        <v/>
      </c>
      <c r="DA47" s="226" t="str">
        <f>IF(Udfyldningsark!$T64="","",
IF(DA$17=Udfyldningsark!$Q64,"s",
IF(DA$17=Udfyldningsark!$T64,"b",
IF(DA$17&lt;Udfyldningsark!$P64,"",
IF(Udfyldningsark!$T64&lt;Udfyldningsark!$Q64-10,IF(DA$17&lt;Udfyldningsark!$T64,"g",""),
IF(Udfyldningsark!$T64&lt;Udfyldningsark!$Q64,     IF(DA$17&lt;Udfyldningsark!$Q64-10,"g",     IF(DA$17&lt;Udfyldningsark!$T64,"gu",        "")),
IF(DA$17&lt;Udfyldningsark!$Q64, IF(DA$17&lt;Udfyldningsark!$Q64-10,"g","gu"),
IF(DA$17&lt;Udfyldningsark!$T64,"r",""
))))))))</f>
        <v/>
      </c>
      <c r="DB47" s="226" t="str">
        <f>IF(Udfyldningsark!$T64="","",
IF(DB$17=Udfyldningsark!$Q64,"s",
IF(DB$17=Udfyldningsark!$T64,"b",
IF(DB$17&lt;Udfyldningsark!$P64,"",
IF(Udfyldningsark!$T64&lt;Udfyldningsark!$Q64-10,IF(DB$17&lt;Udfyldningsark!$T64,"g",""),
IF(Udfyldningsark!$T64&lt;Udfyldningsark!$Q64,     IF(DB$17&lt;Udfyldningsark!$Q64-10,"g",     IF(DB$17&lt;Udfyldningsark!$T64,"gu",        "")),
IF(DB$17&lt;Udfyldningsark!$Q64, IF(DB$17&lt;Udfyldningsark!$Q64-10,"g","gu"),
IF(DB$17&lt;Udfyldningsark!$T64,"r",""
))))))))</f>
        <v/>
      </c>
      <c r="DC47" s="226" t="str">
        <f>IF(Udfyldningsark!$T64="","",
IF(DC$17=Udfyldningsark!$Q64,"s",
IF(DC$17=Udfyldningsark!$T64,"b",
IF(DC$17&lt;Udfyldningsark!$P64,"",
IF(Udfyldningsark!$T64&lt;Udfyldningsark!$Q64-10,IF(DC$17&lt;Udfyldningsark!$T64,"g",""),
IF(Udfyldningsark!$T64&lt;Udfyldningsark!$Q64,     IF(DC$17&lt;Udfyldningsark!$Q64-10,"g",     IF(DC$17&lt;Udfyldningsark!$T64,"gu",        "")),
IF(DC$17&lt;Udfyldningsark!$Q64, IF(DC$17&lt;Udfyldningsark!$Q64-10,"g","gu"),
IF(DC$17&lt;Udfyldningsark!$T64,"r",""
))))))))</f>
        <v/>
      </c>
      <c r="DD47" s="226" t="str">
        <f>IF(Udfyldningsark!$T64="","",
IF(DD$17=Udfyldningsark!$Q64,"s",
IF(DD$17=Udfyldningsark!$T64,"b",
IF(DD$17&lt;Udfyldningsark!$P64,"",
IF(Udfyldningsark!$T64&lt;Udfyldningsark!$Q64-10,IF(DD$17&lt;Udfyldningsark!$T64,"g",""),
IF(Udfyldningsark!$T64&lt;Udfyldningsark!$Q64,     IF(DD$17&lt;Udfyldningsark!$Q64-10,"g",     IF(DD$17&lt;Udfyldningsark!$T64,"gu",        "")),
IF(DD$17&lt;Udfyldningsark!$Q64, IF(DD$17&lt;Udfyldningsark!$Q64-10,"g","gu"),
IF(DD$17&lt;Udfyldningsark!$T64,"r",""
))))))))</f>
        <v/>
      </c>
      <c r="DE47" s="226" t="str">
        <f>IF(Udfyldningsark!$T64="","",
IF(DE$17=Udfyldningsark!$Q64,"s",
IF(DE$17=Udfyldningsark!$T64,"b",
IF(DE$17&lt;Udfyldningsark!$P64,"",
IF(Udfyldningsark!$T64&lt;Udfyldningsark!$Q64-10,IF(DE$17&lt;Udfyldningsark!$T64,"g",""),
IF(Udfyldningsark!$T64&lt;Udfyldningsark!$Q64,     IF(DE$17&lt;Udfyldningsark!$Q64-10,"g",     IF(DE$17&lt;Udfyldningsark!$T64,"gu",        "")),
IF(DE$17&lt;Udfyldningsark!$Q64, IF(DE$17&lt;Udfyldningsark!$Q64-10,"g","gu"),
IF(DE$17&lt;Udfyldningsark!$T64,"r",""
))))))))</f>
        <v/>
      </c>
      <c r="DF47" s="226" t="str">
        <f>IF(Udfyldningsark!$T64="","",
IF(DF$17=Udfyldningsark!$Q64,"s",
IF(DF$17=Udfyldningsark!$T64,"b",
IF(DF$17&lt;Udfyldningsark!$P64,"",
IF(Udfyldningsark!$T64&lt;Udfyldningsark!$Q64-10,IF(DF$17&lt;Udfyldningsark!$T64,"g",""),
IF(Udfyldningsark!$T64&lt;Udfyldningsark!$Q64,     IF(DF$17&lt;Udfyldningsark!$Q64-10,"g",     IF(DF$17&lt;Udfyldningsark!$T64,"gu",        "")),
IF(DF$17&lt;Udfyldningsark!$Q64, IF(DF$17&lt;Udfyldningsark!$Q64-10,"g","gu"),
IF(DF$17&lt;Udfyldningsark!$T64,"r",""
))))))))</f>
        <v/>
      </c>
      <c r="DG47" s="226" t="str">
        <f>IF(Udfyldningsark!$T64="","",
IF(DG$17=Udfyldningsark!$Q64,"s",
IF(DG$17=Udfyldningsark!$T64,"b",
IF(DG$17&lt;Udfyldningsark!$P64,"",
IF(Udfyldningsark!$T64&lt;Udfyldningsark!$Q64-10,IF(DG$17&lt;Udfyldningsark!$T64,"g",""),
IF(Udfyldningsark!$T64&lt;Udfyldningsark!$Q64,     IF(DG$17&lt;Udfyldningsark!$Q64-10,"g",     IF(DG$17&lt;Udfyldningsark!$T64,"gu",        "")),
IF(DG$17&lt;Udfyldningsark!$Q64, IF(DG$17&lt;Udfyldningsark!$Q64-10,"g","gu"),
IF(DG$17&lt;Udfyldningsark!$T64,"r",""
))))))))</f>
        <v/>
      </c>
      <c r="DH47" s="226" t="str">
        <f>IF(Udfyldningsark!$T64="","",
IF(DH$17=Udfyldningsark!$Q64,"s",
IF(DH$17=Udfyldningsark!$T64,"b",
IF(DH$17&lt;Udfyldningsark!$P64,"",
IF(Udfyldningsark!$T64&lt;Udfyldningsark!$Q64-10,IF(DH$17&lt;Udfyldningsark!$T64,"g",""),
IF(Udfyldningsark!$T64&lt;Udfyldningsark!$Q64,     IF(DH$17&lt;Udfyldningsark!$Q64-10,"g",     IF(DH$17&lt;Udfyldningsark!$T64,"gu",        "")),
IF(DH$17&lt;Udfyldningsark!$Q64, IF(DH$17&lt;Udfyldningsark!$Q64-10,"g","gu"),
IF(DH$17&lt;Udfyldningsark!$T64,"r",""
))))))))</f>
        <v/>
      </c>
      <c r="DI47" s="226" t="str">
        <f>IF(Udfyldningsark!$T64="","",
IF(DI$17=Udfyldningsark!$Q64,"s",
IF(DI$17=Udfyldningsark!$T64,"b",
IF(DI$17&lt;Udfyldningsark!$P64,"",
IF(Udfyldningsark!$T64&lt;Udfyldningsark!$Q64-10,IF(DI$17&lt;Udfyldningsark!$T64,"g",""),
IF(Udfyldningsark!$T64&lt;Udfyldningsark!$Q64,     IF(DI$17&lt;Udfyldningsark!$Q64-10,"g",     IF(DI$17&lt;Udfyldningsark!$T64,"gu",        "")),
IF(DI$17&lt;Udfyldningsark!$Q64, IF(DI$17&lt;Udfyldningsark!$Q64-10,"g","gu"),
IF(DI$17&lt;Udfyldningsark!$T64,"r",""
))))))))</f>
        <v/>
      </c>
      <c r="DJ47" s="226" t="str">
        <f>IF(Udfyldningsark!$T64="","",
IF(DJ$17=Udfyldningsark!$Q64,"s",
IF(DJ$17=Udfyldningsark!$T64,"b",
IF(DJ$17&lt;Udfyldningsark!$P64,"",
IF(Udfyldningsark!$T64&lt;Udfyldningsark!$Q64-10,IF(DJ$17&lt;Udfyldningsark!$T64,"g",""),
IF(Udfyldningsark!$T64&lt;Udfyldningsark!$Q64,     IF(DJ$17&lt;Udfyldningsark!$Q64-10,"g",     IF(DJ$17&lt;Udfyldningsark!$T64,"gu",        "")),
IF(DJ$17&lt;Udfyldningsark!$Q64, IF(DJ$17&lt;Udfyldningsark!$Q64-10,"g","gu"),
IF(DJ$17&lt;Udfyldningsark!$T64,"r",""
))))))))</f>
        <v/>
      </c>
      <c r="DK47" s="226" t="str">
        <f>IF(Udfyldningsark!$T64="","",
IF(DK$17=Udfyldningsark!$Q64,"s",
IF(DK$17=Udfyldningsark!$T64,"b",
IF(DK$17&lt;Udfyldningsark!$P64,"",
IF(Udfyldningsark!$T64&lt;Udfyldningsark!$Q64-10,IF(DK$17&lt;Udfyldningsark!$T64,"g",""),
IF(Udfyldningsark!$T64&lt;Udfyldningsark!$Q64,     IF(DK$17&lt;Udfyldningsark!$Q64-10,"g",     IF(DK$17&lt;Udfyldningsark!$T64,"gu",        "")),
IF(DK$17&lt;Udfyldningsark!$Q64, IF(DK$17&lt;Udfyldningsark!$Q64-10,"g","gu"),
IF(DK$17&lt;Udfyldningsark!$T64,"r",""
))))))))</f>
        <v/>
      </c>
      <c r="DL47" s="13"/>
      <c r="DM47" s="13"/>
    </row>
    <row r="48" spans="1:117" s="2" customFormat="1" ht="8.4499999999999993" customHeight="1" x14ac:dyDescent="0.2">
      <c r="A48" s="29"/>
      <c r="B48" s="56" t="str">
        <f>IF(Udfyldningsark!C65=1,Udfyldningsark!E65,"")</f>
        <v/>
      </c>
      <c r="C48" s="405" t="str">
        <f>IF(Udfyldningsark!I65="","",IF(Udfyldningsark!I65&gt;=1,Udfyldningsark!I65))</f>
        <v/>
      </c>
      <c r="D48" s="406"/>
      <c r="E48" s="407"/>
      <c r="F48" s="48"/>
      <c r="G48" s="276" t="str">
        <f>IF(Udfyldningsark!L65="","",IF(Udfyldningsark!L65&gt;=1,Udfyldningsark!L65))</f>
        <v/>
      </c>
      <c r="H48" s="48"/>
      <c r="I48" s="87" t="str">
        <f>IF(Udfyldningsark!P65="","",IF(Udfyldningsark!P65&gt;=1,Udfyldningsark!P65))</f>
        <v/>
      </c>
      <c r="J48" s="49"/>
      <c r="K48" s="88" t="str">
        <f>IF(Udfyldningsark!G65="","",IF(Udfyldningsark!G65=Data!$T$7,Data!$U$7,IF(Udfyldningsark!G65=Data!$T$8,Data!$U$8,IF(Udfyldningsark!G65=Data!$T$9,Data!$U$9,IF(Udfyldningsark!G65=Data!$T$10,Data!$U$10,IF(Udfyldningsark!G65=Data!$T$11,Data!$U$11,IF(Udfyldningsark!G65=Data!$T$12,Data!$U$12,IF(Udfyldningsark!G65=Data!$T$13,Data!$U$13,IF(Udfyldningsark!G65=Data!$T$14,Data!$U$14,IF(Udfyldningsark!G65=Data!$T$15,Data!$U$15,IF(Udfyldningsark!G65=Data!$T$16,Data!$U$16,IF(Udfyldningsark!G65=Data!$T$17,Data!$U$17,IF(Udfyldningsark!G65=Data!$T$18,Data!$U$18,IF(Udfyldningsark!G65=Data!$T$19,Data!$U$19,IF(Udfyldningsark!G65=Data!$T$20,Data!$U$20,IF(Udfyldningsark!G65=Data!$T$21,Data!$U$21,IF(Udfyldningsark!G65=Data!$T$22,Data!$U$22,IF(Udfyldningsark!G65=Data!$T$23,Data!$U$23,IF(Udfyldningsark!G65=Data!$T$24,Data!$U$24,IF(Udfyldningsark!G65=Data!$T$25,Data!$U$25,IF(Udfyldningsark!G65=Data!$T$26,Data!$U$26,IF(Udfyldningsark!G65=Data!$T$27,Data!$U$27))))))))))))))))))))))</f>
        <v/>
      </c>
      <c r="L48" s="49"/>
      <c r="M48" s="89" t="str">
        <f>IF(Udfyldningsark!G65="","",IF(Udfyldningsark!G65=Data!$T$7,Data!$V$7,IF(Udfyldningsark!G65=Data!$T$8,Data!$V$8,IF(Udfyldningsark!G65=Data!$T$9,Data!$V$9,IF(Udfyldningsark!G65=Data!$T$10,Data!$V$10,IF(Udfyldningsark!G65=Data!$T$11,Data!$V$11,IF(Udfyldningsark!G65=Data!$T$12,Data!$V$12,IF(Udfyldningsark!G65=Data!$T$13,Data!$V$13,IF(Udfyldningsark!G65=Data!$T$14,Data!$V$14,IF(Udfyldningsark!G65=Data!$T$15,Data!$V$15,IF(Udfyldningsark!G65=Data!$T$16,Data!$V$16,IF(Udfyldningsark!G65=Data!$T$17,Data!$V$17,IF(Udfyldningsark!G65=Data!$T$18,Data!$V$18,IF(Udfyldningsark!G65=Data!$T$19,Data!$V$19,IF(Udfyldningsark!G65=Data!$T$20,Data!$V$20,IF(Udfyldningsark!G65=Data!$T$21,Data!$V$21,IF(Udfyldningsark!G65=Data!$T$22,Data!$V$22,IF(Udfyldningsark!G65=Data!$T$23,Data!$V$23,IF(Udfyldningsark!G65=Data!$T$24,Data!$V$24,IF(Udfyldningsark!G65=Data!$T$25,Data!$V$25,IF(Udfyldningsark!G65=Data!$T$26,Data!$V$26,IF(Udfyldningsark!G65=Data!$T$27,Data!$V$27,))))))))))))))))))))))</f>
        <v/>
      </c>
      <c r="N48" s="20"/>
      <c r="O48" s="226" t="str">
        <f>IF(Udfyldningsark!$T65="","",
IF(O$17=Udfyldningsark!$Q65,"s",
IF(O$17=Udfyldningsark!$T65,"b",
IF(O$17&lt;Udfyldningsark!$P65,"",
IF(Udfyldningsark!$T65&lt;Udfyldningsark!$Q65-10,IF(O$17&lt;Udfyldningsark!$T65,"g",""),
IF(Udfyldningsark!$T65&lt;Udfyldningsark!$Q65,     IF(O$17&lt;Udfyldningsark!$Q65-10,"g",     IF(O$17&lt;Udfyldningsark!$T65,"gu",        "")),
IF(O$17&lt;Udfyldningsark!$Q65, IF(O$17&lt;Udfyldningsark!$Q65-10,"g","gu"),
IF(O$17&lt;Udfyldningsark!$T65,"r",""
))))))))</f>
        <v/>
      </c>
      <c r="P48" s="226" t="str">
        <f>IF(Udfyldningsark!$T65="","",
IF(P$17=Udfyldningsark!$Q65,"s",
IF(P$17=Udfyldningsark!$T65,"b",
IF(P$17&lt;Udfyldningsark!$P65,"",
IF(Udfyldningsark!$T65&lt;Udfyldningsark!$Q65-10,IF(P$17&lt;Udfyldningsark!$T65,"g",""),
IF(Udfyldningsark!$T65&lt;Udfyldningsark!$Q65,     IF(P$17&lt;Udfyldningsark!$Q65-10,"g",     IF(P$17&lt;Udfyldningsark!$T65,"gu",        "")),
IF(P$17&lt;Udfyldningsark!$Q65, IF(P$17&lt;Udfyldningsark!$Q65-10,"g","gu"),
IF(P$17&lt;Udfyldningsark!$T65,"r",""
))))))))</f>
        <v/>
      </c>
      <c r="Q48" s="226" t="str">
        <f>IF(Udfyldningsark!$T65="","",
IF(Q$17=Udfyldningsark!$Q65,"s",
IF(Q$17=Udfyldningsark!$T65,"b",
IF(Q$17&lt;Udfyldningsark!$P65,"",
IF(Udfyldningsark!$T65&lt;Udfyldningsark!$Q65-10,IF(Q$17&lt;Udfyldningsark!$T65,"g",""),
IF(Udfyldningsark!$T65&lt;Udfyldningsark!$Q65,     IF(Q$17&lt;Udfyldningsark!$Q65-10,"g",     IF(Q$17&lt;Udfyldningsark!$T65,"gu",        "")),
IF(Q$17&lt;Udfyldningsark!$Q65, IF(Q$17&lt;Udfyldningsark!$Q65-10,"g","gu"),
IF(Q$17&lt;Udfyldningsark!$T65,"r",""
))))))))</f>
        <v/>
      </c>
      <c r="R48" s="226" t="str">
        <f>IF(Udfyldningsark!$T65="","",
IF(R$17=Udfyldningsark!$Q65,"s",
IF(R$17=Udfyldningsark!$T65,"b",
IF(R$17&lt;Udfyldningsark!$P65,"",
IF(Udfyldningsark!$T65&lt;Udfyldningsark!$Q65-10,IF(R$17&lt;Udfyldningsark!$T65,"g",""),
IF(Udfyldningsark!$T65&lt;Udfyldningsark!$Q65,     IF(R$17&lt;Udfyldningsark!$Q65-10,"g",     IF(R$17&lt;Udfyldningsark!$T65,"gu",        "")),
IF(R$17&lt;Udfyldningsark!$Q65, IF(R$17&lt;Udfyldningsark!$Q65-10,"g","gu"),
IF(R$17&lt;Udfyldningsark!$T65,"r",""
))))))))</f>
        <v/>
      </c>
      <c r="S48" s="226" t="str">
        <f>IF(Udfyldningsark!$T65="","",
IF(S$17=Udfyldningsark!$Q65,"s",
IF(S$17=Udfyldningsark!$T65,"b",
IF(S$17&lt;Udfyldningsark!$P65,"",
IF(Udfyldningsark!$T65&lt;Udfyldningsark!$Q65-10,IF(S$17&lt;Udfyldningsark!$T65,"g",""),
IF(Udfyldningsark!$T65&lt;Udfyldningsark!$Q65,     IF(S$17&lt;Udfyldningsark!$Q65-10,"g",     IF(S$17&lt;Udfyldningsark!$T65,"gu",        "")),
IF(S$17&lt;Udfyldningsark!$Q65, IF(S$17&lt;Udfyldningsark!$Q65-10,"g","gu"),
IF(S$17&lt;Udfyldningsark!$T65,"r",""
))))))))</f>
        <v/>
      </c>
      <c r="T48" s="226" t="str">
        <f>IF(Udfyldningsark!$T65="","",
IF(T$17=Udfyldningsark!$Q65,"s",
IF(T$17=Udfyldningsark!$T65,"b",
IF(T$17&lt;Udfyldningsark!$P65,"",
IF(Udfyldningsark!$T65&lt;Udfyldningsark!$Q65-10,IF(T$17&lt;Udfyldningsark!$T65,"g",""),
IF(Udfyldningsark!$T65&lt;Udfyldningsark!$Q65,     IF(T$17&lt;Udfyldningsark!$Q65-10,"g",     IF(T$17&lt;Udfyldningsark!$T65,"gu",        "")),
IF(T$17&lt;Udfyldningsark!$Q65, IF(T$17&lt;Udfyldningsark!$Q65-10,"g","gu"),
IF(T$17&lt;Udfyldningsark!$T65,"r",""
))))))))</f>
        <v/>
      </c>
      <c r="U48" s="226" t="str">
        <f>IF(Udfyldningsark!$T65="","",
IF(U$17=Udfyldningsark!$Q65,"s",
IF(U$17=Udfyldningsark!$T65,"b",
IF(U$17&lt;Udfyldningsark!$P65,"",
IF(Udfyldningsark!$T65&lt;Udfyldningsark!$Q65-10,IF(U$17&lt;Udfyldningsark!$T65,"g",""),
IF(Udfyldningsark!$T65&lt;Udfyldningsark!$Q65,     IF(U$17&lt;Udfyldningsark!$Q65-10,"g",     IF(U$17&lt;Udfyldningsark!$T65,"gu",        "")),
IF(U$17&lt;Udfyldningsark!$Q65, IF(U$17&lt;Udfyldningsark!$Q65-10,"g","gu"),
IF(U$17&lt;Udfyldningsark!$T65,"r",""
))))))))</f>
        <v/>
      </c>
      <c r="V48" s="226" t="str">
        <f>IF(Udfyldningsark!$T65="","",
IF(V$17=Udfyldningsark!$Q65,"s",
IF(V$17=Udfyldningsark!$T65,"b",
IF(V$17&lt;Udfyldningsark!$P65,"",
IF(Udfyldningsark!$T65&lt;Udfyldningsark!$Q65-10,IF(V$17&lt;Udfyldningsark!$T65,"g",""),
IF(Udfyldningsark!$T65&lt;Udfyldningsark!$Q65,     IF(V$17&lt;Udfyldningsark!$Q65-10,"g",     IF(V$17&lt;Udfyldningsark!$T65,"gu",        "")),
IF(V$17&lt;Udfyldningsark!$Q65, IF(V$17&lt;Udfyldningsark!$Q65-10,"g","gu"),
IF(V$17&lt;Udfyldningsark!$T65,"r",""
))))))))</f>
        <v/>
      </c>
      <c r="W48" s="226" t="str">
        <f>IF(Udfyldningsark!$T65="","",
IF(W$17=Udfyldningsark!$Q65,"s",
IF(W$17=Udfyldningsark!$T65,"b",
IF(W$17&lt;Udfyldningsark!$P65,"",
IF(Udfyldningsark!$T65&lt;Udfyldningsark!$Q65-10,IF(W$17&lt;Udfyldningsark!$T65,"g",""),
IF(Udfyldningsark!$T65&lt;Udfyldningsark!$Q65,     IF(W$17&lt;Udfyldningsark!$Q65-10,"g",     IF(W$17&lt;Udfyldningsark!$T65,"gu",        "")),
IF(W$17&lt;Udfyldningsark!$Q65, IF(W$17&lt;Udfyldningsark!$Q65-10,"g","gu"),
IF(W$17&lt;Udfyldningsark!$T65,"r",""
))))))))</f>
        <v/>
      </c>
      <c r="X48" s="226" t="str">
        <f>IF(Udfyldningsark!$T65="","",
IF(X$17=Udfyldningsark!$Q65,"s",
IF(X$17=Udfyldningsark!$T65,"b",
IF(X$17&lt;Udfyldningsark!$P65,"",
IF(Udfyldningsark!$T65&lt;Udfyldningsark!$Q65-10,IF(X$17&lt;Udfyldningsark!$T65,"g",""),
IF(Udfyldningsark!$T65&lt;Udfyldningsark!$Q65,     IF(X$17&lt;Udfyldningsark!$Q65-10,"g",     IF(X$17&lt;Udfyldningsark!$T65,"gu",        "")),
IF(X$17&lt;Udfyldningsark!$Q65, IF(X$17&lt;Udfyldningsark!$Q65-10,"g","gu"),
IF(X$17&lt;Udfyldningsark!$T65,"r",""
))))))))</f>
        <v/>
      </c>
      <c r="Y48" s="226" t="str">
        <f>IF(Udfyldningsark!$T65="","",
IF(Y$17=Udfyldningsark!$Q65,"s",
IF(Y$17=Udfyldningsark!$T65,"b",
IF(Y$17&lt;Udfyldningsark!$P65,"",
IF(Udfyldningsark!$T65&lt;Udfyldningsark!$Q65-10,IF(Y$17&lt;Udfyldningsark!$T65,"g",""),
IF(Udfyldningsark!$T65&lt;Udfyldningsark!$Q65,     IF(Y$17&lt;Udfyldningsark!$Q65-10,"g",     IF(Y$17&lt;Udfyldningsark!$T65,"gu",        "")),
IF(Y$17&lt;Udfyldningsark!$Q65, IF(Y$17&lt;Udfyldningsark!$Q65-10,"g","gu"),
IF(Y$17&lt;Udfyldningsark!$T65,"r",""
))))))))</f>
        <v/>
      </c>
      <c r="Z48" s="226" t="str">
        <f>IF(Udfyldningsark!$T65="","",
IF(Z$17=Udfyldningsark!$Q65,"s",
IF(Z$17=Udfyldningsark!$T65,"b",
IF(Z$17&lt;Udfyldningsark!$P65,"",
IF(Udfyldningsark!$T65&lt;Udfyldningsark!$Q65-10,IF(Z$17&lt;Udfyldningsark!$T65,"g",""),
IF(Udfyldningsark!$T65&lt;Udfyldningsark!$Q65,     IF(Z$17&lt;Udfyldningsark!$Q65-10,"g",     IF(Z$17&lt;Udfyldningsark!$T65,"gu",        "")),
IF(Z$17&lt;Udfyldningsark!$Q65, IF(Z$17&lt;Udfyldningsark!$Q65-10,"g","gu"),
IF(Z$17&lt;Udfyldningsark!$T65,"r",""
))))))))</f>
        <v/>
      </c>
      <c r="AA48" s="226" t="str">
        <f>IF(Udfyldningsark!$T65="","",
IF(AA$17=Udfyldningsark!$Q65,"s",
IF(AA$17=Udfyldningsark!$T65,"b",
IF(AA$17&lt;Udfyldningsark!$P65,"",
IF(Udfyldningsark!$T65&lt;Udfyldningsark!$Q65-10,IF(AA$17&lt;Udfyldningsark!$T65,"g",""),
IF(Udfyldningsark!$T65&lt;Udfyldningsark!$Q65,     IF(AA$17&lt;Udfyldningsark!$Q65-10,"g",     IF(AA$17&lt;Udfyldningsark!$T65,"gu",        "")),
IF(AA$17&lt;Udfyldningsark!$Q65, IF(AA$17&lt;Udfyldningsark!$Q65-10,"g","gu"),
IF(AA$17&lt;Udfyldningsark!$T65,"r",""
))))))))</f>
        <v/>
      </c>
      <c r="AB48" s="226" t="str">
        <f>IF(Udfyldningsark!$T65="","",
IF(AB$17=Udfyldningsark!$Q65,"s",
IF(AB$17=Udfyldningsark!$T65,"b",
IF(AB$17&lt;Udfyldningsark!$P65,"",
IF(Udfyldningsark!$T65&lt;Udfyldningsark!$Q65-10,IF(AB$17&lt;Udfyldningsark!$T65,"g",""),
IF(Udfyldningsark!$T65&lt;Udfyldningsark!$Q65,     IF(AB$17&lt;Udfyldningsark!$Q65-10,"g",     IF(AB$17&lt;Udfyldningsark!$T65,"gu",        "")),
IF(AB$17&lt;Udfyldningsark!$Q65, IF(AB$17&lt;Udfyldningsark!$Q65-10,"g","gu"),
IF(AB$17&lt;Udfyldningsark!$T65,"r",""
))))))))</f>
        <v/>
      </c>
      <c r="AC48" s="226" t="str">
        <f>IF(Udfyldningsark!$T65="","",
IF(AC$17=Udfyldningsark!$Q65,"s",
IF(AC$17=Udfyldningsark!$T65,"b",
IF(AC$17&lt;Udfyldningsark!$P65,"",
IF(Udfyldningsark!$T65&lt;Udfyldningsark!$Q65-10,IF(AC$17&lt;Udfyldningsark!$T65,"g",""),
IF(Udfyldningsark!$T65&lt;Udfyldningsark!$Q65,     IF(AC$17&lt;Udfyldningsark!$Q65-10,"g",     IF(AC$17&lt;Udfyldningsark!$T65,"gu",        "")),
IF(AC$17&lt;Udfyldningsark!$Q65, IF(AC$17&lt;Udfyldningsark!$Q65-10,"g","gu"),
IF(AC$17&lt;Udfyldningsark!$T65,"r",""
))))))))</f>
        <v/>
      </c>
      <c r="AD48" s="226" t="str">
        <f>IF(Udfyldningsark!$T65="","",
IF(AD$17=Udfyldningsark!$Q65,"s",
IF(AD$17=Udfyldningsark!$T65,"b",
IF(AD$17&lt;Udfyldningsark!$P65,"",
IF(Udfyldningsark!$T65&lt;Udfyldningsark!$Q65-10,IF(AD$17&lt;Udfyldningsark!$T65,"g",""),
IF(Udfyldningsark!$T65&lt;Udfyldningsark!$Q65,     IF(AD$17&lt;Udfyldningsark!$Q65-10,"g",     IF(AD$17&lt;Udfyldningsark!$T65,"gu",        "")),
IF(AD$17&lt;Udfyldningsark!$Q65, IF(AD$17&lt;Udfyldningsark!$Q65-10,"g","gu"),
IF(AD$17&lt;Udfyldningsark!$T65,"r",""
))))))))</f>
        <v/>
      </c>
      <c r="AE48" s="226" t="str">
        <f>IF(Udfyldningsark!$T65="","",
IF(AE$17=Udfyldningsark!$Q65,"s",
IF(AE$17=Udfyldningsark!$T65,"b",
IF(AE$17&lt;Udfyldningsark!$P65,"",
IF(Udfyldningsark!$T65&lt;Udfyldningsark!$Q65-10,IF(AE$17&lt;Udfyldningsark!$T65,"g",""),
IF(Udfyldningsark!$T65&lt;Udfyldningsark!$Q65,     IF(AE$17&lt;Udfyldningsark!$Q65-10,"g",     IF(AE$17&lt;Udfyldningsark!$T65,"gu",        "")),
IF(AE$17&lt;Udfyldningsark!$Q65, IF(AE$17&lt;Udfyldningsark!$Q65-10,"g","gu"),
IF(AE$17&lt;Udfyldningsark!$T65,"r",""
))))))))</f>
        <v/>
      </c>
      <c r="AF48" s="226" t="str">
        <f>IF(Udfyldningsark!$T65="","",
IF(AF$17=Udfyldningsark!$Q65,"s",
IF(AF$17=Udfyldningsark!$T65,"b",
IF(AF$17&lt;Udfyldningsark!$P65,"",
IF(Udfyldningsark!$T65&lt;Udfyldningsark!$Q65-10,IF(AF$17&lt;Udfyldningsark!$T65,"g",""),
IF(Udfyldningsark!$T65&lt;Udfyldningsark!$Q65,     IF(AF$17&lt;Udfyldningsark!$Q65-10,"g",     IF(AF$17&lt;Udfyldningsark!$T65,"gu",        "")),
IF(AF$17&lt;Udfyldningsark!$Q65, IF(AF$17&lt;Udfyldningsark!$Q65-10,"g","gu"),
IF(AF$17&lt;Udfyldningsark!$T65,"r",""
))))))))</f>
        <v/>
      </c>
      <c r="AG48" s="226" t="str">
        <f>IF(Udfyldningsark!$T65="","",
IF(AG$17=Udfyldningsark!$Q65,"s",
IF(AG$17=Udfyldningsark!$T65,"b",
IF(AG$17&lt;Udfyldningsark!$P65,"",
IF(Udfyldningsark!$T65&lt;Udfyldningsark!$Q65-10,IF(AG$17&lt;Udfyldningsark!$T65,"g",""),
IF(Udfyldningsark!$T65&lt;Udfyldningsark!$Q65,     IF(AG$17&lt;Udfyldningsark!$Q65-10,"g",     IF(AG$17&lt;Udfyldningsark!$T65,"gu",        "")),
IF(AG$17&lt;Udfyldningsark!$Q65, IF(AG$17&lt;Udfyldningsark!$Q65-10,"g","gu"),
IF(AG$17&lt;Udfyldningsark!$T65,"r",""
))))))))</f>
        <v/>
      </c>
      <c r="AH48" s="226" t="str">
        <f>IF(Udfyldningsark!$T65="","",
IF(AH$17=Udfyldningsark!$Q65,"s",
IF(AH$17=Udfyldningsark!$T65,"b",
IF(AH$17&lt;Udfyldningsark!$P65,"",
IF(Udfyldningsark!$T65&lt;Udfyldningsark!$Q65-10,IF(AH$17&lt;Udfyldningsark!$T65,"g",""),
IF(Udfyldningsark!$T65&lt;Udfyldningsark!$Q65,     IF(AH$17&lt;Udfyldningsark!$Q65-10,"g",     IF(AH$17&lt;Udfyldningsark!$T65,"gu",        "")),
IF(AH$17&lt;Udfyldningsark!$Q65, IF(AH$17&lt;Udfyldningsark!$Q65-10,"g","gu"),
IF(AH$17&lt;Udfyldningsark!$T65,"r",""
))))))))</f>
        <v/>
      </c>
      <c r="AI48" s="226" t="str">
        <f>IF(Udfyldningsark!$T65="","",
IF(AI$17=Udfyldningsark!$Q65,"s",
IF(AI$17=Udfyldningsark!$T65,"b",
IF(AI$17&lt;Udfyldningsark!$P65,"",
IF(Udfyldningsark!$T65&lt;Udfyldningsark!$Q65-10,IF(AI$17&lt;Udfyldningsark!$T65,"g",""),
IF(Udfyldningsark!$T65&lt;Udfyldningsark!$Q65,     IF(AI$17&lt;Udfyldningsark!$Q65-10,"g",     IF(AI$17&lt;Udfyldningsark!$T65,"gu",        "")),
IF(AI$17&lt;Udfyldningsark!$Q65, IF(AI$17&lt;Udfyldningsark!$Q65-10,"g","gu"),
IF(AI$17&lt;Udfyldningsark!$T65,"r",""
))))))))</f>
        <v/>
      </c>
      <c r="AJ48" s="226" t="str">
        <f>IF(Udfyldningsark!$T65="","",
IF(AJ$17=Udfyldningsark!$Q65,"s",
IF(AJ$17=Udfyldningsark!$T65,"b",
IF(AJ$17&lt;Udfyldningsark!$P65,"",
IF(Udfyldningsark!$T65&lt;Udfyldningsark!$Q65-10,IF(AJ$17&lt;Udfyldningsark!$T65,"g",""),
IF(Udfyldningsark!$T65&lt;Udfyldningsark!$Q65,     IF(AJ$17&lt;Udfyldningsark!$Q65-10,"g",     IF(AJ$17&lt;Udfyldningsark!$T65,"gu",        "")),
IF(AJ$17&lt;Udfyldningsark!$Q65, IF(AJ$17&lt;Udfyldningsark!$Q65-10,"g","gu"),
IF(AJ$17&lt;Udfyldningsark!$T65,"r",""
))))))))</f>
        <v/>
      </c>
      <c r="AK48" s="226" t="str">
        <f>IF(Udfyldningsark!$T65="","",
IF(AK$17=Udfyldningsark!$Q65,"s",
IF(AK$17=Udfyldningsark!$T65,"b",
IF(AK$17&lt;Udfyldningsark!$P65,"",
IF(Udfyldningsark!$T65&lt;Udfyldningsark!$Q65-10,IF(AK$17&lt;Udfyldningsark!$T65,"g",""),
IF(Udfyldningsark!$T65&lt;Udfyldningsark!$Q65,     IF(AK$17&lt;Udfyldningsark!$Q65-10,"g",     IF(AK$17&lt;Udfyldningsark!$T65,"gu",        "")),
IF(AK$17&lt;Udfyldningsark!$Q65, IF(AK$17&lt;Udfyldningsark!$Q65-10,"g","gu"),
IF(AK$17&lt;Udfyldningsark!$T65,"r",""
))))))))</f>
        <v/>
      </c>
      <c r="AL48" s="226" t="str">
        <f>IF(Udfyldningsark!$T65="","",
IF(AL$17=Udfyldningsark!$Q65,"s",
IF(AL$17=Udfyldningsark!$T65,"b",
IF(AL$17&lt;Udfyldningsark!$P65,"",
IF(Udfyldningsark!$T65&lt;Udfyldningsark!$Q65-10,IF(AL$17&lt;Udfyldningsark!$T65,"g",""),
IF(Udfyldningsark!$T65&lt;Udfyldningsark!$Q65,     IF(AL$17&lt;Udfyldningsark!$Q65-10,"g",     IF(AL$17&lt;Udfyldningsark!$T65,"gu",        "")),
IF(AL$17&lt;Udfyldningsark!$Q65, IF(AL$17&lt;Udfyldningsark!$Q65-10,"g","gu"),
IF(AL$17&lt;Udfyldningsark!$T65,"r",""
))))))))</f>
        <v/>
      </c>
      <c r="AM48" s="226" t="str">
        <f>IF(Udfyldningsark!$T65="","",
IF(AM$17=Udfyldningsark!$Q65,"s",
IF(AM$17=Udfyldningsark!$T65,"b",
IF(AM$17&lt;Udfyldningsark!$P65,"",
IF(Udfyldningsark!$T65&lt;Udfyldningsark!$Q65-10,IF(AM$17&lt;Udfyldningsark!$T65,"g",""),
IF(Udfyldningsark!$T65&lt;Udfyldningsark!$Q65,     IF(AM$17&lt;Udfyldningsark!$Q65-10,"g",     IF(AM$17&lt;Udfyldningsark!$T65,"gu",        "")),
IF(AM$17&lt;Udfyldningsark!$Q65, IF(AM$17&lt;Udfyldningsark!$Q65-10,"g","gu"),
IF(AM$17&lt;Udfyldningsark!$T65,"r",""
))))))))</f>
        <v/>
      </c>
      <c r="AN48" s="226" t="str">
        <f>IF(Udfyldningsark!$T65="","",
IF(AN$17=Udfyldningsark!$Q65,"s",
IF(AN$17=Udfyldningsark!$T65,"b",
IF(AN$17&lt;Udfyldningsark!$P65,"",
IF(Udfyldningsark!$T65&lt;Udfyldningsark!$Q65-10,IF(AN$17&lt;Udfyldningsark!$T65,"g",""),
IF(Udfyldningsark!$T65&lt;Udfyldningsark!$Q65,     IF(AN$17&lt;Udfyldningsark!$Q65-10,"g",     IF(AN$17&lt;Udfyldningsark!$T65,"gu",        "")),
IF(AN$17&lt;Udfyldningsark!$Q65, IF(AN$17&lt;Udfyldningsark!$Q65-10,"g","gu"),
IF(AN$17&lt;Udfyldningsark!$T65,"r",""
))))))))</f>
        <v/>
      </c>
      <c r="AO48" s="226" t="str">
        <f>IF(Udfyldningsark!$T65="","",
IF(AO$17=Udfyldningsark!$Q65,"s",
IF(AO$17=Udfyldningsark!$T65,"b",
IF(AO$17&lt;Udfyldningsark!$P65,"",
IF(Udfyldningsark!$T65&lt;Udfyldningsark!$Q65-10,IF(AO$17&lt;Udfyldningsark!$T65,"g",""),
IF(Udfyldningsark!$T65&lt;Udfyldningsark!$Q65,     IF(AO$17&lt;Udfyldningsark!$Q65-10,"g",     IF(AO$17&lt;Udfyldningsark!$T65,"gu",        "")),
IF(AO$17&lt;Udfyldningsark!$Q65, IF(AO$17&lt;Udfyldningsark!$Q65-10,"g","gu"),
IF(AO$17&lt;Udfyldningsark!$T65,"r",""
))))))))</f>
        <v/>
      </c>
      <c r="AP48" s="226" t="str">
        <f>IF(Udfyldningsark!$T65="","",
IF(AP$17=Udfyldningsark!$Q65,"s",
IF(AP$17=Udfyldningsark!$T65,"b",
IF(AP$17&lt;Udfyldningsark!$P65,"",
IF(Udfyldningsark!$T65&lt;Udfyldningsark!$Q65-10,IF(AP$17&lt;Udfyldningsark!$T65,"g",""),
IF(Udfyldningsark!$T65&lt;Udfyldningsark!$Q65,     IF(AP$17&lt;Udfyldningsark!$Q65-10,"g",     IF(AP$17&lt;Udfyldningsark!$T65,"gu",        "")),
IF(AP$17&lt;Udfyldningsark!$Q65, IF(AP$17&lt;Udfyldningsark!$Q65-10,"g","gu"),
IF(AP$17&lt;Udfyldningsark!$T65,"r",""
))))))))</f>
        <v/>
      </c>
      <c r="AQ48" s="226" t="str">
        <f>IF(Udfyldningsark!$T65="","",
IF(AQ$17=Udfyldningsark!$Q65,"s",
IF(AQ$17=Udfyldningsark!$T65,"b",
IF(AQ$17&lt;Udfyldningsark!$P65,"",
IF(Udfyldningsark!$T65&lt;Udfyldningsark!$Q65-10,IF(AQ$17&lt;Udfyldningsark!$T65,"g",""),
IF(Udfyldningsark!$T65&lt;Udfyldningsark!$Q65,     IF(AQ$17&lt;Udfyldningsark!$Q65-10,"g",     IF(AQ$17&lt;Udfyldningsark!$T65,"gu",        "")),
IF(AQ$17&lt;Udfyldningsark!$Q65, IF(AQ$17&lt;Udfyldningsark!$Q65-10,"g","gu"),
IF(AQ$17&lt;Udfyldningsark!$T65,"r",""
))))))))</f>
        <v/>
      </c>
      <c r="AR48" s="226" t="str">
        <f>IF(Udfyldningsark!$T65="","",
IF(AR$17=Udfyldningsark!$Q65,"s",
IF(AR$17=Udfyldningsark!$T65,"b",
IF(AR$17&lt;Udfyldningsark!$P65,"",
IF(Udfyldningsark!$T65&lt;Udfyldningsark!$Q65-10,IF(AR$17&lt;Udfyldningsark!$T65,"g",""),
IF(Udfyldningsark!$T65&lt;Udfyldningsark!$Q65,     IF(AR$17&lt;Udfyldningsark!$Q65-10,"g",     IF(AR$17&lt;Udfyldningsark!$T65,"gu",        "")),
IF(AR$17&lt;Udfyldningsark!$Q65, IF(AR$17&lt;Udfyldningsark!$Q65-10,"g","gu"),
IF(AR$17&lt;Udfyldningsark!$T65,"r",""
))))))))</f>
        <v/>
      </c>
      <c r="AS48" s="226" t="str">
        <f>IF(Udfyldningsark!$T65="","",
IF(AS$17=Udfyldningsark!$Q65,"s",
IF(AS$17=Udfyldningsark!$T65,"b",
IF(AS$17&lt;Udfyldningsark!$P65,"",
IF(Udfyldningsark!$T65&lt;Udfyldningsark!$Q65-10,IF(AS$17&lt;Udfyldningsark!$T65,"g",""),
IF(Udfyldningsark!$T65&lt;Udfyldningsark!$Q65,     IF(AS$17&lt;Udfyldningsark!$Q65-10,"g",     IF(AS$17&lt;Udfyldningsark!$T65,"gu",        "")),
IF(AS$17&lt;Udfyldningsark!$Q65, IF(AS$17&lt;Udfyldningsark!$Q65-10,"g","gu"),
IF(AS$17&lt;Udfyldningsark!$T65,"r",""
))))))))</f>
        <v/>
      </c>
      <c r="AT48" s="226" t="str">
        <f>IF(Udfyldningsark!$T65="","",
IF(AT$17=Udfyldningsark!$Q65,"s",
IF(AT$17=Udfyldningsark!$T65,"b",
IF(AT$17&lt;Udfyldningsark!$P65,"",
IF(Udfyldningsark!$T65&lt;Udfyldningsark!$Q65-10,IF(AT$17&lt;Udfyldningsark!$T65,"g",""),
IF(Udfyldningsark!$T65&lt;Udfyldningsark!$Q65,     IF(AT$17&lt;Udfyldningsark!$Q65-10,"g",     IF(AT$17&lt;Udfyldningsark!$T65,"gu",        "")),
IF(AT$17&lt;Udfyldningsark!$Q65, IF(AT$17&lt;Udfyldningsark!$Q65-10,"g","gu"),
IF(AT$17&lt;Udfyldningsark!$T65,"r",""
))))))))</f>
        <v/>
      </c>
      <c r="AU48" s="226" t="str">
        <f>IF(Udfyldningsark!$T65="","",
IF(AU$17=Udfyldningsark!$Q65,"s",
IF(AU$17=Udfyldningsark!$T65,"b",
IF(AU$17&lt;Udfyldningsark!$P65,"",
IF(Udfyldningsark!$T65&lt;Udfyldningsark!$Q65-10,IF(AU$17&lt;Udfyldningsark!$T65,"g",""),
IF(Udfyldningsark!$T65&lt;Udfyldningsark!$Q65,     IF(AU$17&lt;Udfyldningsark!$Q65-10,"g",     IF(AU$17&lt;Udfyldningsark!$T65,"gu",        "")),
IF(AU$17&lt;Udfyldningsark!$Q65, IF(AU$17&lt;Udfyldningsark!$Q65-10,"g","gu"),
IF(AU$17&lt;Udfyldningsark!$T65,"r",""
))))))))</f>
        <v/>
      </c>
      <c r="AV48" s="226" t="str">
        <f>IF(Udfyldningsark!$T65="","",
IF(AV$17=Udfyldningsark!$Q65,"s",
IF(AV$17=Udfyldningsark!$T65,"b",
IF(AV$17&lt;Udfyldningsark!$P65,"",
IF(Udfyldningsark!$T65&lt;Udfyldningsark!$Q65-10,IF(AV$17&lt;Udfyldningsark!$T65,"g",""),
IF(Udfyldningsark!$T65&lt;Udfyldningsark!$Q65,     IF(AV$17&lt;Udfyldningsark!$Q65-10,"g",     IF(AV$17&lt;Udfyldningsark!$T65,"gu",        "")),
IF(AV$17&lt;Udfyldningsark!$Q65, IF(AV$17&lt;Udfyldningsark!$Q65-10,"g","gu"),
IF(AV$17&lt;Udfyldningsark!$T65,"r",""
))))))))</f>
        <v/>
      </c>
      <c r="AW48" s="226" t="str">
        <f>IF(Udfyldningsark!$T65="","",
IF(AW$17=Udfyldningsark!$Q65,"s",
IF(AW$17=Udfyldningsark!$T65,"b",
IF(AW$17&lt;Udfyldningsark!$P65,"",
IF(Udfyldningsark!$T65&lt;Udfyldningsark!$Q65-10,IF(AW$17&lt;Udfyldningsark!$T65,"g",""),
IF(Udfyldningsark!$T65&lt;Udfyldningsark!$Q65,     IF(AW$17&lt;Udfyldningsark!$Q65-10,"g",     IF(AW$17&lt;Udfyldningsark!$T65,"gu",        "")),
IF(AW$17&lt;Udfyldningsark!$Q65, IF(AW$17&lt;Udfyldningsark!$Q65-10,"g","gu"),
IF(AW$17&lt;Udfyldningsark!$T65,"r",""
))))))))</f>
        <v/>
      </c>
      <c r="AX48" s="226" t="str">
        <f>IF(Udfyldningsark!$T65="","",
IF(AX$17=Udfyldningsark!$Q65,"s",
IF(AX$17=Udfyldningsark!$T65,"b",
IF(AX$17&lt;Udfyldningsark!$P65,"",
IF(Udfyldningsark!$T65&lt;Udfyldningsark!$Q65-10,IF(AX$17&lt;Udfyldningsark!$T65,"g",""),
IF(Udfyldningsark!$T65&lt;Udfyldningsark!$Q65,     IF(AX$17&lt;Udfyldningsark!$Q65-10,"g",     IF(AX$17&lt;Udfyldningsark!$T65,"gu",        "")),
IF(AX$17&lt;Udfyldningsark!$Q65, IF(AX$17&lt;Udfyldningsark!$Q65-10,"g","gu"),
IF(AX$17&lt;Udfyldningsark!$T65,"r",""
))))))))</f>
        <v/>
      </c>
      <c r="AY48" s="226" t="str">
        <f>IF(Udfyldningsark!$T65="","",
IF(AY$17=Udfyldningsark!$Q65,"s",
IF(AY$17=Udfyldningsark!$T65,"b",
IF(AY$17&lt;Udfyldningsark!$P65,"",
IF(Udfyldningsark!$T65&lt;Udfyldningsark!$Q65-10,IF(AY$17&lt;Udfyldningsark!$T65,"g",""),
IF(Udfyldningsark!$T65&lt;Udfyldningsark!$Q65,     IF(AY$17&lt;Udfyldningsark!$Q65-10,"g",     IF(AY$17&lt;Udfyldningsark!$T65,"gu",        "")),
IF(AY$17&lt;Udfyldningsark!$Q65, IF(AY$17&lt;Udfyldningsark!$Q65-10,"g","gu"),
IF(AY$17&lt;Udfyldningsark!$T65,"r",""
))))))))</f>
        <v/>
      </c>
      <c r="AZ48" s="226" t="str">
        <f>IF(Udfyldningsark!$T65="","",
IF(AZ$17=Udfyldningsark!$Q65,"s",
IF(AZ$17=Udfyldningsark!$T65,"b",
IF(AZ$17&lt;Udfyldningsark!$P65,"",
IF(Udfyldningsark!$T65&lt;Udfyldningsark!$Q65-10,IF(AZ$17&lt;Udfyldningsark!$T65,"g",""),
IF(Udfyldningsark!$T65&lt;Udfyldningsark!$Q65,     IF(AZ$17&lt;Udfyldningsark!$Q65-10,"g",     IF(AZ$17&lt;Udfyldningsark!$T65,"gu",        "")),
IF(AZ$17&lt;Udfyldningsark!$Q65, IF(AZ$17&lt;Udfyldningsark!$Q65-10,"g","gu"),
IF(AZ$17&lt;Udfyldningsark!$T65,"r",""
))))))))</f>
        <v/>
      </c>
      <c r="BA48" s="226" t="str">
        <f>IF(Udfyldningsark!$T65="","",
IF(BA$17=Udfyldningsark!$Q65,"s",
IF(BA$17=Udfyldningsark!$T65,"b",
IF(BA$17&lt;Udfyldningsark!$P65,"",
IF(Udfyldningsark!$T65&lt;Udfyldningsark!$Q65-10,IF(BA$17&lt;Udfyldningsark!$T65,"g",""),
IF(Udfyldningsark!$T65&lt;Udfyldningsark!$Q65,     IF(BA$17&lt;Udfyldningsark!$Q65-10,"g",     IF(BA$17&lt;Udfyldningsark!$T65,"gu",        "")),
IF(BA$17&lt;Udfyldningsark!$Q65, IF(BA$17&lt;Udfyldningsark!$Q65-10,"g","gu"),
IF(BA$17&lt;Udfyldningsark!$T65,"r",""
))))))))</f>
        <v/>
      </c>
      <c r="BB48" s="226" t="str">
        <f>IF(Udfyldningsark!$T65="","",
IF(BB$17=Udfyldningsark!$Q65,"s",
IF(BB$17=Udfyldningsark!$T65,"b",
IF(BB$17&lt;Udfyldningsark!$P65,"",
IF(Udfyldningsark!$T65&lt;Udfyldningsark!$Q65-10,IF(BB$17&lt;Udfyldningsark!$T65,"g",""),
IF(Udfyldningsark!$T65&lt;Udfyldningsark!$Q65,     IF(BB$17&lt;Udfyldningsark!$Q65-10,"g",     IF(BB$17&lt;Udfyldningsark!$T65,"gu",        "")),
IF(BB$17&lt;Udfyldningsark!$Q65, IF(BB$17&lt;Udfyldningsark!$Q65-10,"g","gu"),
IF(BB$17&lt;Udfyldningsark!$T65,"r",""
))))))))</f>
        <v/>
      </c>
      <c r="BC48" s="226" t="str">
        <f>IF(Udfyldningsark!$T65="","",
IF(BC$17=Udfyldningsark!$Q65,"s",
IF(BC$17=Udfyldningsark!$T65,"b",
IF(BC$17&lt;Udfyldningsark!$P65,"",
IF(Udfyldningsark!$T65&lt;Udfyldningsark!$Q65-10,IF(BC$17&lt;Udfyldningsark!$T65,"g",""),
IF(Udfyldningsark!$T65&lt;Udfyldningsark!$Q65,     IF(BC$17&lt;Udfyldningsark!$Q65-10,"g",     IF(BC$17&lt;Udfyldningsark!$T65,"gu",        "")),
IF(BC$17&lt;Udfyldningsark!$Q65, IF(BC$17&lt;Udfyldningsark!$Q65-10,"g","gu"),
IF(BC$17&lt;Udfyldningsark!$T65,"r",""
))))))))</f>
        <v/>
      </c>
      <c r="BD48" s="226" t="str">
        <f>IF(Udfyldningsark!$T65="","",
IF(BD$17=Udfyldningsark!$Q65,"s",
IF(BD$17=Udfyldningsark!$T65,"b",
IF(BD$17&lt;Udfyldningsark!$P65,"",
IF(Udfyldningsark!$T65&lt;Udfyldningsark!$Q65-10,IF(BD$17&lt;Udfyldningsark!$T65,"g",""),
IF(Udfyldningsark!$T65&lt;Udfyldningsark!$Q65,     IF(BD$17&lt;Udfyldningsark!$Q65-10,"g",     IF(BD$17&lt;Udfyldningsark!$T65,"gu",        "")),
IF(BD$17&lt;Udfyldningsark!$Q65, IF(BD$17&lt;Udfyldningsark!$Q65-10,"g","gu"),
IF(BD$17&lt;Udfyldningsark!$T65,"r",""
))))))))</f>
        <v/>
      </c>
      <c r="BE48" s="226" t="str">
        <f>IF(Udfyldningsark!$T65="","",
IF(BE$17=Udfyldningsark!$Q65,"s",
IF(BE$17=Udfyldningsark!$T65,"b",
IF(BE$17&lt;Udfyldningsark!$P65,"",
IF(Udfyldningsark!$T65&lt;Udfyldningsark!$Q65-10,IF(BE$17&lt;Udfyldningsark!$T65,"g",""),
IF(Udfyldningsark!$T65&lt;Udfyldningsark!$Q65,     IF(BE$17&lt;Udfyldningsark!$Q65-10,"g",     IF(BE$17&lt;Udfyldningsark!$T65,"gu",        "")),
IF(BE$17&lt;Udfyldningsark!$Q65, IF(BE$17&lt;Udfyldningsark!$Q65-10,"g","gu"),
IF(BE$17&lt;Udfyldningsark!$T65,"r",""
))))))))</f>
        <v/>
      </c>
      <c r="BF48" s="226" t="str">
        <f>IF(Udfyldningsark!$T65="","",
IF(BF$17=Udfyldningsark!$Q65,"s",
IF(BF$17=Udfyldningsark!$T65,"b",
IF(BF$17&lt;Udfyldningsark!$P65,"",
IF(Udfyldningsark!$T65&lt;Udfyldningsark!$Q65-10,IF(BF$17&lt;Udfyldningsark!$T65,"g",""),
IF(Udfyldningsark!$T65&lt;Udfyldningsark!$Q65,     IF(BF$17&lt;Udfyldningsark!$Q65-10,"g",     IF(BF$17&lt;Udfyldningsark!$T65,"gu",        "")),
IF(BF$17&lt;Udfyldningsark!$Q65, IF(BF$17&lt;Udfyldningsark!$Q65-10,"g","gu"),
IF(BF$17&lt;Udfyldningsark!$T65,"r",""
))))))))</f>
        <v/>
      </c>
      <c r="BG48" s="226" t="str">
        <f>IF(Udfyldningsark!$T65="","",
IF(BG$17=Udfyldningsark!$Q65,"s",
IF(BG$17=Udfyldningsark!$T65,"b",
IF(BG$17&lt;Udfyldningsark!$P65,"",
IF(Udfyldningsark!$T65&lt;Udfyldningsark!$Q65-10,IF(BG$17&lt;Udfyldningsark!$T65,"g",""),
IF(Udfyldningsark!$T65&lt;Udfyldningsark!$Q65,     IF(BG$17&lt;Udfyldningsark!$Q65-10,"g",     IF(BG$17&lt;Udfyldningsark!$T65,"gu",        "")),
IF(BG$17&lt;Udfyldningsark!$Q65, IF(BG$17&lt;Udfyldningsark!$Q65-10,"g","gu"),
IF(BG$17&lt;Udfyldningsark!$T65,"r",""
))))))))</f>
        <v/>
      </c>
      <c r="BH48" s="226" t="str">
        <f>IF(Udfyldningsark!$T65="","",
IF(BH$17=Udfyldningsark!$Q65,"s",
IF(BH$17=Udfyldningsark!$T65,"b",
IF(BH$17&lt;Udfyldningsark!$P65,"",
IF(Udfyldningsark!$T65&lt;Udfyldningsark!$Q65-10,IF(BH$17&lt;Udfyldningsark!$T65,"g",""),
IF(Udfyldningsark!$T65&lt;Udfyldningsark!$Q65,     IF(BH$17&lt;Udfyldningsark!$Q65-10,"g",     IF(BH$17&lt;Udfyldningsark!$T65,"gu",        "")),
IF(BH$17&lt;Udfyldningsark!$Q65, IF(BH$17&lt;Udfyldningsark!$Q65-10,"g","gu"),
IF(BH$17&lt;Udfyldningsark!$T65,"r",""
))))))))</f>
        <v/>
      </c>
      <c r="BI48" s="226" t="str">
        <f>IF(Udfyldningsark!$T65="","",
IF(BI$17=Udfyldningsark!$Q65,"s",
IF(BI$17=Udfyldningsark!$T65,"b",
IF(BI$17&lt;Udfyldningsark!$P65,"",
IF(Udfyldningsark!$T65&lt;Udfyldningsark!$Q65-10,IF(BI$17&lt;Udfyldningsark!$T65,"g",""),
IF(Udfyldningsark!$T65&lt;Udfyldningsark!$Q65,     IF(BI$17&lt;Udfyldningsark!$Q65-10,"g",     IF(BI$17&lt;Udfyldningsark!$T65,"gu",        "")),
IF(BI$17&lt;Udfyldningsark!$Q65, IF(BI$17&lt;Udfyldningsark!$Q65-10,"g","gu"),
IF(BI$17&lt;Udfyldningsark!$T65,"r",""
))))))))</f>
        <v/>
      </c>
      <c r="BJ48" s="226" t="str">
        <f>IF(Udfyldningsark!$T65="","",
IF(BJ$17=Udfyldningsark!$Q65,"s",
IF(BJ$17=Udfyldningsark!$T65,"b",
IF(BJ$17&lt;Udfyldningsark!$P65,"",
IF(Udfyldningsark!$T65&lt;Udfyldningsark!$Q65-10,IF(BJ$17&lt;Udfyldningsark!$T65,"g",""),
IF(Udfyldningsark!$T65&lt;Udfyldningsark!$Q65,     IF(BJ$17&lt;Udfyldningsark!$Q65-10,"g",     IF(BJ$17&lt;Udfyldningsark!$T65,"gu",        "")),
IF(BJ$17&lt;Udfyldningsark!$Q65, IF(BJ$17&lt;Udfyldningsark!$Q65-10,"g","gu"),
IF(BJ$17&lt;Udfyldningsark!$T65,"r",""
))))))))</f>
        <v/>
      </c>
      <c r="BK48" s="226" t="str">
        <f>IF(Udfyldningsark!$T65="","",
IF(BK$17=Udfyldningsark!$Q65,"s",
IF(BK$17=Udfyldningsark!$T65,"b",
IF(BK$17&lt;Udfyldningsark!$P65,"",
IF(Udfyldningsark!$T65&lt;Udfyldningsark!$Q65-10,IF(BK$17&lt;Udfyldningsark!$T65,"g",""),
IF(Udfyldningsark!$T65&lt;Udfyldningsark!$Q65,     IF(BK$17&lt;Udfyldningsark!$Q65-10,"g",     IF(BK$17&lt;Udfyldningsark!$T65,"gu",        "")),
IF(BK$17&lt;Udfyldningsark!$Q65, IF(BK$17&lt;Udfyldningsark!$Q65-10,"g","gu"),
IF(BK$17&lt;Udfyldningsark!$T65,"r",""
))))))))</f>
        <v/>
      </c>
      <c r="BL48" s="226" t="str">
        <f>IF(Udfyldningsark!$T65="","",
IF(BL$17=Udfyldningsark!$Q65,"s",
IF(BL$17=Udfyldningsark!$T65,"b",
IF(BL$17&lt;Udfyldningsark!$P65,"",
IF(Udfyldningsark!$T65&lt;Udfyldningsark!$Q65-10,IF(BL$17&lt;Udfyldningsark!$T65,"g",""),
IF(Udfyldningsark!$T65&lt;Udfyldningsark!$Q65,     IF(BL$17&lt;Udfyldningsark!$Q65-10,"g",     IF(BL$17&lt;Udfyldningsark!$T65,"gu",        "")),
IF(BL$17&lt;Udfyldningsark!$Q65, IF(BL$17&lt;Udfyldningsark!$Q65-10,"g","gu"),
IF(BL$17&lt;Udfyldningsark!$T65,"r",""
))))))))</f>
        <v/>
      </c>
      <c r="BM48" s="226" t="str">
        <f>IF(Udfyldningsark!$T65="","",
IF(BM$17=Udfyldningsark!$Q65,"s",
IF(BM$17=Udfyldningsark!$T65,"b",
IF(BM$17&lt;Udfyldningsark!$P65,"",
IF(Udfyldningsark!$T65&lt;Udfyldningsark!$Q65-10,IF(BM$17&lt;Udfyldningsark!$T65,"g",""),
IF(Udfyldningsark!$T65&lt;Udfyldningsark!$Q65,     IF(BM$17&lt;Udfyldningsark!$Q65-10,"g",     IF(BM$17&lt;Udfyldningsark!$T65,"gu",        "")),
IF(BM$17&lt;Udfyldningsark!$Q65, IF(BM$17&lt;Udfyldningsark!$Q65-10,"g","gu"),
IF(BM$17&lt;Udfyldningsark!$T65,"r",""
))))))))</f>
        <v/>
      </c>
      <c r="BN48" s="226" t="str">
        <f>IF(Udfyldningsark!$T65="","",
IF(BN$17=Udfyldningsark!$Q65,"s",
IF(BN$17=Udfyldningsark!$T65,"b",
IF(BN$17&lt;Udfyldningsark!$P65,"",
IF(Udfyldningsark!$T65&lt;Udfyldningsark!$Q65-10,IF(BN$17&lt;Udfyldningsark!$T65,"g",""),
IF(Udfyldningsark!$T65&lt;Udfyldningsark!$Q65,     IF(BN$17&lt;Udfyldningsark!$Q65-10,"g",     IF(BN$17&lt;Udfyldningsark!$T65,"gu",        "")),
IF(BN$17&lt;Udfyldningsark!$Q65, IF(BN$17&lt;Udfyldningsark!$Q65-10,"g","gu"),
IF(BN$17&lt;Udfyldningsark!$T65,"r",""
))))))))</f>
        <v/>
      </c>
      <c r="BO48" s="226" t="str">
        <f>IF(Udfyldningsark!$T65="","",
IF(BO$17=Udfyldningsark!$Q65,"s",
IF(BO$17=Udfyldningsark!$T65,"b",
IF(BO$17&lt;Udfyldningsark!$P65,"",
IF(Udfyldningsark!$T65&lt;Udfyldningsark!$Q65-10,IF(BO$17&lt;Udfyldningsark!$T65,"g",""),
IF(Udfyldningsark!$T65&lt;Udfyldningsark!$Q65,     IF(BO$17&lt;Udfyldningsark!$Q65-10,"g",     IF(BO$17&lt;Udfyldningsark!$T65,"gu",        "")),
IF(BO$17&lt;Udfyldningsark!$Q65, IF(BO$17&lt;Udfyldningsark!$Q65-10,"g","gu"),
IF(BO$17&lt;Udfyldningsark!$T65,"r",""
))))))))</f>
        <v/>
      </c>
      <c r="BP48" s="226" t="str">
        <f>IF(Udfyldningsark!$T65="","",
IF(BP$17=Udfyldningsark!$Q65,"s",
IF(BP$17=Udfyldningsark!$T65,"b",
IF(BP$17&lt;Udfyldningsark!$P65,"",
IF(Udfyldningsark!$T65&lt;Udfyldningsark!$Q65-10,IF(BP$17&lt;Udfyldningsark!$T65,"g",""),
IF(Udfyldningsark!$T65&lt;Udfyldningsark!$Q65,     IF(BP$17&lt;Udfyldningsark!$Q65-10,"g",     IF(BP$17&lt;Udfyldningsark!$T65,"gu",        "")),
IF(BP$17&lt;Udfyldningsark!$Q65, IF(BP$17&lt;Udfyldningsark!$Q65-10,"g","gu"),
IF(BP$17&lt;Udfyldningsark!$T65,"r",""
))))))))</f>
        <v/>
      </c>
      <c r="BQ48" s="226" t="str">
        <f>IF(Udfyldningsark!$T65="","",
IF(BQ$17=Udfyldningsark!$Q65,"s",
IF(BQ$17=Udfyldningsark!$T65,"b",
IF(BQ$17&lt;Udfyldningsark!$P65,"",
IF(Udfyldningsark!$T65&lt;Udfyldningsark!$Q65-10,IF(BQ$17&lt;Udfyldningsark!$T65,"g",""),
IF(Udfyldningsark!$T65&lt;Udfyldningsark!$Q65,     IF(BQ$17&lt;Udfyldningsark!$Q65-10,"g",     IF(BQ$17&lt;Udfyldningsark!$T65,"gu",        "")),
IF(BQ$17&lt;Udfyldningsark!$Q65, IF(BQ$17&lt;Udfyldningsark!$Q65-10,"g","gu"),
IF(BQ$17&lt;Udfyldningsark!$T65,"r",""
))))))))</f>
        <v/>
      </c>
      <c r="BR48" s="226" t="str">
        <f>IF(Udfyldningsark!$T65="","",
IF(BR$17=Udfyldningsark!$Q65,"s",
IF(BR$17=Udfyldningsark!$T65,"b",
IF(BR$17&lt;Udfyldningsark!$P65,"",
IF(Udfyldningsark!$T65&lt;Udfyldningsark!$Q65-10,IF(BR$17&lt;Udfyldningsark!$T65,"g",""),
IF(Udfyldningsark!$T65&lt;Udfyldningsark!$Q65,     IF(BR$17&lt;Udfyldningsark!$Q65-10,"g",     IF(BR$17&lt;Udfyldningsark!$T65,"gu",        "")),
IF(BR$17&lt;Udfyldningsark!$Q65, IF(BR$17&lt;Udfyldningsark!$Q65-10,"g","gu"),
IF(BR$17&lt;Udfyldningsark!$T65,"r",""
))))))))</f>
        <v/>
      </c>
      <c r="BS48" s="226" t="str">
        <f>IF(Udfyldningsark!$T65="","",
IF(BS$17=Udfyldningsark!$Q65,"s",
IF(BS$17=Udfyldningsark!$T65,"b",
IF(BS$17&lt;Udfyldningsark!$P65,"",
IF(Udfyldningsark!$T65&lt;Udfyldningsark!$Q65-10,IF(BS$17&lt;Udfyldningsark!$T65,"g",""),
IF(Udfyldningsark!$T65&lt;Udfyldningsark!$Q65,     IF(BS$17&lt;Udfyldningsark!$Q65-10,"g",     IF(BS$17&lt;Udfyldningsark!$T65,"gu",        "")),
IF(BS$17&lt;Udfyldningsark!$Q65, IF(BS$17&lt;Udfyldningsark!$Q65-10,"g","gu"),
IF(BS$17&lt;Udfyldningsark!$T65,"r",""
))))))))</f>
        <v/>
      </c>
      <c r="BT48" s="226" t="str">
        <f>IF(Udfyldningsark!$T65="","",
IF(BT$17=Udfyldningsark!$Q65,"s",
IF(BT$17=Udfyldningsark!$T65,"b",
IF(BT$17&lt;Udfyldningsark!$P65,"",
IF(Udfyldningsark!$T65&lt;Udfyldningsark!$Q65-10,IF(BT$17&lt;Udfyldningsark!$T65,"g",""),
IF(Udfyldningsark!$T65&lt;Udfyldningsark!$Q65,     IF(BT$17&lt;Udfyldningsark!$Q65-10,"g",     IF(BT$17&lt;Udfyldningsark!$T65,"gu",        "")),
IF(BT$17&lt;Udfyldningsark!$Q65, IF(BT$17&lt;Udfyldningsark!$Q65-10,"g","gu"),
IF(BT$17&lt;Udfyldningsark!$T65,"r",""
))))))))</f>
        <v/>
      </c>
      <c r="BU48" s="226" t="str">
        <f>IF(Udfyldningsark!$T65="","",
IF(BU$17=Udfyldningsark!$Q65,"s",
IF(BU$17=Udfyldningsark!$T65,"b",
IF(BU$17&lt;Udfyldningsark!$P65,"",
IF(Udfyldningsark!$T65&lt;Udfyldningsark!$Q65-10,IF(BU$17&lt;Udfyldningsark!$T65,"g",""),
IF(Udfyldningsark!$T65&lt;Udfyldningsark!$Q65,     IF(BU$17&lt;Udfyldningsark!$Q65-10,"g",     IF(BU$17&lt;Udfyldningsark!$T65,"gu",        "")),
IF(BU$17&lt;Udfyldningsark!$Q65, IF(BU$17&lt;Udfyldningsark!$Q65-10,"g","gu"),
IF(BU$17&lt;Udfyldningsark!$T65,"r",""
))))))))</f>
        <v/>
      </c>
      <c r="BV48" s="226" t="str">
        <f>IF(Udfyldningsark!$T65="","",
IF(BV$17=Udfyldningsark!$Q65,"s",
IF(BV$17=Udfyldningsark!$T65,"b",
IF(BV$17&lt;Udfyldningsark!$P65,"",
IF(Udfyldningsark!$T65&lt;Udfyldningsark!$Q65-10,IF(BV$17&lt;Udfyldningsark!$T65,"g",""),
IF(Udfyldningsark!$T65&lt;Udfyldningsark!$Q65,     IF(BV$17&lt;Udfyldningsark!$Q65-10,"g",     IF(BV$17&lt;Udfyldningsark!$T65,"gu",        "")),
IF(BV$17&lt;Udfyldningsark!$Q65, IF(BV$17&lt;Udfyldningsark!$Q65-10,"g","gu"),
IF(BV$17&lt;Udfyldningsark!$T65,"r",""
))))))))</f>
        <v/>
      </c>
      <c r="BW48" s="226" t="str">
        <f>IF(Udfyldningsark!$T65="","",
IF(BW$17=Udfyldningsark!$Q65,"s",
IF(BW$17=Udfyldningsark!$T65,"b",
IF(BW$17&lt;Udfyldningsark!$P65,"",
IF(Udfyldningsark!$T65&lt;Udfyldningsark!$Q65-10,IF(BW$17&lt;Udfyldningsark!$T65,"g",""),
IF(Udfyldningsark!$T65&lt;Udfyldningsark!$Q65,     IF(BW$17&lt;Udfyldningsark!$Q65-10,"g",     IF(BW$17&lt;Udfyldningsark!$T65,"gu",        "")),
IF(BW$17&lt;Udfyldningsark!$Q65, IF(BW$17&lt;Udfyldningsark!$Q65-10,"g","gu"),
IF(BW$17&lt;Udfyldningsark!$T65,"r",""
))))))))</f>
        <v/>
      </c>
      <c r="BX48" s="226" t="str">
        <f>IF(Udfyldningsark!$T65="","",
IF(BX$17=Udfyldningsark!$Q65,"s",
IF(BX$17=Udfyldningsark!$T65,"b",
IF(BX$17&lt;Udfyldningsark!$P65,"",
IF(Udfyldningsark!$T65&lt;Udfyldningsark!$Q65-10,IF(BX$17&lt;Udfyldningsark!$T65,"g",""),
IF(Udfyldningsark!$T65&lt;Udfyldningsark!$Q65,     IF(BX$17&lt;Udfyldningsark!$Q65-10,"g",     IF(BX$17&lt;Udfyldningsark!$T65,"gu",        "")),
IF(BX$17&lt;Udfyldningsark!$Q65, IF(BX$17&lt;Udfyldningsark!$Q65-10,"g","gu"),
IF(BX$17&lt;Udfyldningsark!$T65,"r",""
))))))))</f>
        <v/>
      </c>
      <c r="BY48" s="226" t="str">
        <f>IF(Udfyldningsark!$T65="","",
IF(BY$17=Udfyldningsark!$Q65,"s",
IF(BY$17=Udfyldningsark!$T65,"b",
IF(BY$17&lt;Udfyldningsark!$P65,"",
IF(Udfyldningsark!$T65&lt;Udfyldningsark!$Q65-10,IF(BY$17&lt;Udfyldningsark!$T65,"g",""),
IF(Udfyldningsark!$T65&lt;Udfyldningsark!$Q65,     IF(BY$17&lt;Udfyldningsark!$Q65-10,"g",     IF(BY$17&lt;Udfyldningsark!$T65,"gu",        "")),
IF(BY$17&lt;Udfyldningsark!$Q65, IF(BY$17&lt;Udfyldningsark!$Q65-10,"g","gu"),
IF(BY$17&lt;Udfyldningsark!$T65,"r",""
))))))))</f>
        <v/>
      </c>
      <c r="BZ48" s="226" t="str">
        <f>IF(Udfyldningsark!$T65="","",
IF(BZ$17=Udfyldningsark!$Q65,"s",
IF(BZ$17=Udfyldningsark!$T65,"b",
IF(BZ$17&lt;Udfyldningsark!$P65,"",
IF(Udfyldningsark!$T65&lt;Udfyldningsark!$Q65-10,IF(BZ$17&lt;Udfyldningsark!$T65,"g",""),
IF(Udfyldningsark!$T65&lt;Udfyldningsark!$Q65,     IF(BZ$17&lt;Udfyldningsark!$Q65-10,"g",     IF(BZ$17&lt;Udfyldningsark!$T65,"gu",        "")),
IF(BZ$17&lt;Udfyldningsark!$Q65, IF(BZ$17&lt;Udfyldningsark!$Q65-10,"g","gu"),
IF(BZ$17&lt;Udfyldningsark!$T65,"r",""
))))))))</f>
        <v/>
      </c>
      <c r="CA48" s="226" t="str">
        <f>IF(Udfyldningsark!$T65="","",
IF(CA$17=Udfyldningsark!$Q65,"s",
IF(CA$17=Udfyldningsark!$T65,"b",
IF(CA$17&lt;Udfyldningsark!$P65,"",
IF(Udfyldningsark!$T65&lt;Udfyldningsark!$Q65-10,IF(CA$17&lt;Udfyldningsark!$T65,"g",""),
IF(Udfyldningsark!$T65&lt;Udfyldningsark!$Q65,     IF(CA$17&lt;Udfyldningsark!$Q65-10,"g",     IF(CA$17&lt;Udfyldningsark!$T65,"gu",        "")),
IF(CA$17&lt;Udfyldningsark!$Q65, IF(CA$17&lt;Udfyldningsark!$Q65-10,"g","gu"),
IF(CA$17&lt;Udfyldningsark!$T65,"r",""
))))))))</f>
        <v/>
      </c>
      <c r="CB48" s="226" t="str">
        <f>IF(Udfyldningsark!$T65="","",
IF(CB$17=Udfyldningsark!$Q65,"s",
IF(CB$17=Udfyldningsark!$T65,"b",
IF(CB$17&lt;Udfyldningsark!$P65,"",
IF(Udfyldningsark!$T65&lt;Udfyldningsark!$Q65-10,IF(CB$17&lt;Udfyldningsark!$T65,"g",""),
IF(Udfyldningsark!$T65&lt;Udfyldningsark!$Q65,     IF(CB$17&lt;Udfyldningsark!$Q65-10,"g",     IF(CB$17&lt;Udfyldningsark!$T65,"gu",        "")),
IF(CB$17&lt;Udfyldningsark!$Q65, IF(CB$17&lt;Udfyldningsark!$Q65-10,"g","gu"),
IF(CB$17&lt;Udfyldningsark!$T65,"r",""
))))))))</f>
        <v/>
      </c>
      <c r="CC48" s="226" t="str">
        <f>IF(Udfyldningsark!$T65="","",
IF(CC$17=Udfyldningsark!$Q65,"s",
IF(CC$17=Udfyldningsark!$T65,"b",
IF(CC$17&lt;Udfyldningsark!$P65,"",
IF(Udfyldningsark!$T65&lt;Udfyldningsark!$Q65-10,IF(CC$17&lt;Udfyldningsark!$T65,"g",""),
IF(Udfyldningsark!$T65&lt;Udfyldningsark!$Q65,     IF(CC$17&lt;Udfyldningsark!$Q65-10,"g",     IF(CC$17&lt;Udfyldningsark!$T65,"gu",        "")),
IF(CC$17&lt;Udfyldningsark!$Q65, IF(CC$17&lt;Udfyldningsark!$Q65-10,"g","gu"),
IF(CC$17&lt;Udfyldningsark!$T65,"r",""
))))))))</f>
        <v/>
      </c>
      <c r="CD48" s="226" t="str">
        <f>IF(Udfyldningsark!$T65="","",
IF(CD$17=Udfyldningsark!$Q65,"s",
IF(CD$17=Udfyldningsark!$T65,"b",
IF(CD$17&lt;Udfyldningsark!$P65,"",
IF(Udfyldningsark!$T65&lt;Udfyldningsark!$Q65-10,IF(CD$17&lt;Udfyldningsark!$T65,"g",""),
IF(Udfyldningsark!$T65&lt;Udfyldningsark!$Q65,     IF(CD$17&lt;Udfyldningsark!$Q65-10,"g",     IF(CD$17&lt;Udfyldningsark!$T65,"gu",        "")),
IF(CD$17&lt;Udfyldningsark!$Q65, IF(CD$17&lt;Udfyldningsark!$Q65-10,"g","gu"),
IF(CD$17&lt;Udfyldningsark!$T65,"r",""
))))))))</f>
        <v/>
      </c>
      <c r="CE48" s="226" t="str">
        <f>IF(Udfyldningsark!$T65="","",
IF(CE$17=Udfyldningsark!$Q65,"s",
IF(CE$17=Udfyldningsark!$T65,"b",
IF(CE$17&lt;Udfyldningsark!$P65,"",
IF(Udfyldningsark!$T65&lt;Udfyldningsark!$Q65-10,IF(CE$17&lt;Udfyldningsark!$T65,"g",""),
IF(Udfyldningsark!$T65&lt;Udfyldningsark!$Q65,     IF(CE$17&lt;Udfyldningsark!$Q65-10,"g",     IF(CE$17&lt;Udfyldningsark!$T65,"gu",        "")),
IF(CE$17&lt;Udfyldningsark!$Q65, IF(CE$17&lt;Udfyldningsark!$Q65-10,"g","gu"),
IF(CE$17&lt;Udfyldningsark!$T65,"r",""
))))))))</f>
        <v/>
      </c>
      <c r="CF48" s="226" t="str">
        <f>IF(Udfyldningsark!$T65="","",
IF(CF$17=Udfyldningsark!$Q65,"s",
IF(CF$17=Udfyldningsark!$T65,"b",
IF(CF$17&lt;Udfyldningsark!$P65,"",
IF(Udfyldningsark!$T65&lt;Udfyldningsark!$Q65-10,IF(CF$17&lt;Udfyldningsark!$T65,"g",""),
IF(Udfyldningsark!$T65&lt;Udfyldningsark!$Q65,     IF(CF$17&lt;Udfyldningsark!$Q65-10,"g",     IF(CF$17&lt;Udfyldningsark!$T65,"gu",        "")),
IF(CF$17&lt;Udfyldningsark!$Q65, IF(CF$17&lt;Udfyldningsark!$Q65-10,"g","gu"),
IF(CF$17&lt;Udfyldningsark!$T65,"r",""
))))))))</f>
        <v/>
      </c>
      <c r="CG48" s="226" t="str">
        <f>IF(Udfyldningsark!$T65="","",
IF(CG$17=Udfyldningsark!$Q65,"s",
IF(CG$17=Udfyldningsark!$T65,"b",
IF(CG$17&lt;Udfyldningsark!$P65,"",
IF(Udfyldningsark!$T65&lt;Udfyldningsark!$Q65-10,IF(CG$17&lt;Udfyldningsark!$T65,"g",""),
IF(Udfyldningsark!$T65&lt;Udfyldningsark!$Q65,     IF(CG$17&lt;Udfyldningsark!$Q65-10,"g",     IF(CG$17&lt;Udfyldningsark!$T65,"gu",        "")),
IF(CG$17&lt;Udfyldningsark!$Q65, IF(CG$17&lt;Udfyldningsark!$Q65-10,"g","gu"),
IF(CG$17&lt;Udfyldningsark!$T65,"r",""
))))))))</f>
        <v/>
      </c>
      <c r="CH48" s="226" t="str">
        <f>IF(Udfyldningsark!$T65="","",
IF(CH$17=Udfyldningsark!$Q65,"s",
IF(CH$17=Udfyldningsark!$T65,"b",
IF(CH$17&lt;Udfyldningsark!$P65,"",
IF(Udfyldningsark!$T65&lt;Udfyldningsark!$Q65-10,IF(CH$17&lt;Udfyldningsark!$T65,"g",""),
IF(Udfyldningsark!$T65&lt;Udfyldningsark!$Q65,     IF(CH$17&lt;Udfyldningsark!$Q65-10,"g",     IF(CH$17&lt;Udfyldningsark!$T65,"gu",        "")),
IF(CH$17&lt;Udfyldningsark!$Q65, IF(CH$17&lt;Udfyldningsark!$Q65-10,"g","gu"),
IF(CH$17&lt;Udfyldningsark!$T65,"r",""
))))))))</f>
        <v/>
      </c>
      <c r="CI48" s="226" t="str">
        <f>IF(Udfyldningsark!$T65="","",
IF(CI$17=Udfyldningsark!$Q65,"s",
IF(CI$17=Udfyldningsark!$T65,"b",
IF(CI$17&lt;Udfyldningsark!$P65,"",
IF(Udfyldningsark!$T65&lt;Udfyldningsark!$Q65-10,IF(CI$17&lt;Udfyldningsark!$T65,"g",""),
IF(Udfyldningsark!$T65&lt;Udfyldningsark!$Q65,     IF(CI$17&lt;Udfyldningsark!$Q65-10,"g",     IF(CI$17&lt;Udfyldningsark!$T65,"gu",        "")),
IF(CI$17&lt;Udfyldningsark!$Q65, IF(CI$17&lt;Udfyldningsark!$Q65-10,"g","gu"),
IF(CI$17&lt;Udfyldningsark!$T65,"r",""
))))))))</f>
        <v/>
      </c>
      <c r="CJ48" s="226" t="str">
        <f>IF(Udfyldningsark!$T65="","",
IF(CJ$17=Udfyldningsark!$Q65,"s",
IF(CJ$17=Udfyldningsark!$T65,"b",
IF(CJ$17&lt;Udfyldningsark!$P65,"",
IF(Udfyldningsark!$T65&lt;Udfyldningsark!$Q65-10,IF(CJ$17&lt;Udfyldningsark!$T65,"g",""),
IF(Udfyldningsark!$T65&lt;Udfyldningsark!$Q65,     IF(CJ$17&lt;Udfyldningsark!$Q65-10,"g",     IF(CJ$17&lt;Udfyldningsark!$T65,"gu",        "")),
IF(CJ$17&lt;Udfyldningsark!$Q65, IF(CJ$17&lt;Udfyldningsark!$Q65-10,"g","gu"),
IF(CJ$17&lt;Udfyldningsark!$T65,"r",""
))))))))</f>
        <v/>
      </c>
      <c r="CK48" s="226" t="str">
        <f>IF(Udfyldningsark!$T65="","",
IF(CK$17=Udfyldningsark!$Q65,"s",
IF(CK$17=Udfyldningsark!$T65,"b",
IF(CK$17&lt;Udfyldningsark!$P65,"",
IF(Udfyldningsark!$T65&lt;Udfyldningsark!$Q65-10,IF(CK$17&lt;Udfyldningsark!$T65,"g",""),
IF(Udfyldningsark!$T65&lt;Udfyldningsark!$Q65,     IF(CK$17&lt;Udfyldningsark!$Q65-10,"g",     IF(CK$17&lt;Udfyldningsark!$T65,"gu",        "")),
IF(CK$17&lt;Udfyldningsark!$Q65, IF(CK$17&lt;Udfyldningsark!$Q65-10,"g","gu"),
IF(CK$17&lt;Udfyldningsark!$T65,"r",""
))))))))</f>
        <v/>
      </c>
      <c r="CL48" s="226" t="str">
        <f>IF(Udfyldningsark!$T65="","",
IF(CL$17=Udfyldningsark!$Q65,"s",
IF(CL$17=Udfyldningsark!$T65,"b",
IF(CL$17&lt;Udfyldningsark!$P65,"",
IF(Udfyldningsark!$T65&lt;Udfyldningsark!$Q65-10,IF(CL$17&lt;Udfyldningsark!$T65,"g",""),
IF(Udfyldningsark!$T65&lt;Udfyldningsark!$Q65,     IF(CL$17&lt;Udfyldningsark!$Q65-10,"g",     IF(CL$17&lt;Udfyldningsark!$T65,"gu",        "")),
IF(CL$17&lt;Udfyldningsark!$Q65, IF(CL$17&lt;Udfyldningsark!$Q65-10,"g","gu"),
IF(CL$17&lt;Udfyldningsark!$T65,"r",""
))))))))</f>
        <v/>
      </c>
      <c r="CM48" s="226" t="str">
        <f>IF(Udfyldningsark!$T65="","",
IF(CM$17=Udfyldningsark!$Q65,"s",
IF(CM$17=Udfyldningsark!$T65,"b",
IF(CM$17&lt;Udfyldningsark!$P65,"",
IF(Udfyldningsark!$T65&lt;Udfyldningsark!$Q65-10,IF(CM$17&lt;Udfyldningsark!$T65,"g",""),
IF(Udfyldningsark!$T65&lt;Udfyldningsark!$Q65,     IF(CM$17&lt;Udfyldningsark!$Q65-10,"g",     IF(CM$17&lt;Udfyldningsark!$T65,"gu",        "")),
IF(CM$17&lt;Udfyldningsark!$Q65, IF(CM$17&lt;Udfyldningsark!$Q65-10,"g","gu"),
IF(CM$17&lt;Udfyldningsark!$T65,"r",""
))))))))</f>
        <v/>
      </c>
      <c r="CN48" s="226" t="str">
        <f>IF(Udfyldningsark!$T65="","",
IF(CN$17=Udfyldningsark!$Q65,"s",
IF(CN$17=Udfyldningsark!$T65,"b",
IF(CN$17&lt;Udfyldningsark!$P65,"",
IF(Udfyldningsark!$T65&lt;Udfyldningsark!$Q65-10,IF(CN$17&lt;Udfyldningsark!$T65,"g",""),
IF(Udfyldningsark!$T65&lt;Udfyldningsark!$Q65,     IF(CN$17&lt;Udfyldningsark!$Q65-10,"g",     IF(CN$17&lt;Udfyldningsark!$T65,"gu",        "")),
IF(CN$17&lt;Udfyldningsark!$Q65, IF(CN$17&lt;Udfyldningsark!$Q65-10,"g","gu"),
IF(CN$17&lt;Udfyldningsark!$T65,"r",""
))))))))</f>
        <v/>
      </c>
      <c r="CO48" s="226" t="str">
        <f>IF(Udfyldningsark!$T65="","",
IF(CO$17=Udfyldningsark!$Q65,"s",
IF(CO$17=Udfyldningsark!$T65,"b",
IF(CO$17&lt;Udfyldningsark!$P65,"",
IF(Udfyldningsark!$T65&lt;Udfyldningsark!$Q65-10,IF(CO$17&lt;Udfyldningsark!$T65,"g",""),
IF(Udfyldningsark!$T65&lt;Udfyldningsark!$Q65,     IF(CO$17&lt;Udfyldningsark!$Q65-10,"g",     IF(CO$17&lt;Udfyldningsark!$T65,"gu",        "")),
IF(CO$17&lt;Udfyldningsark!$Q65, IF(CO$17&lt;Udfyldningsark!$Q65-10,"g","gu"),
IF(CO$17&lt;Udfyldningsark!$T65,"r",""
))))))))</f>
        <v/>
      </c>
      <c r="CP48" s="226" t="str">
        <f>IF(Udfyldningsark!$T65="","",
IF(CP$17=Udfyldningsark!$Q65,"s",
IF(CP$17=Udfyldningsark!$T65,"b",
IF(CP$17&lt;Udfyldningsark!$P65,"",
IF(Udfyldningsark!$T65&lt;Udfyldningsark!$Q65-10,IF(CP$17&lt;Udfyldningsark!$T65,"g",""),
IF(Udfyldningsark!$T65&lt;Udfyldningsark!$Q65,     IF(CP$17&lt;Udfyldningsark!$Q65-10,"g",     IF(CP$17&lt;Udfyldningsark!$T65,"gu",        "")),
IF(CP$17&lt;Udfyldningsark!$Q65, IF(CP$17&lt;Udfyldningsark!$Q65-10,"g","gu"),
IF(CP$17&lt;Udfyldningsark!$T65,"r",""
))))))))</f>
        <v/>
      </c>
      <c r="CQ48" s="226" t="str">
        <f>IF(Udfyldningsark!$T65="","",
IF(CQ$17=Udfyldningsark!$Q65,"s",
IF(CQ$17=Udfyldningsark!$T65,"b",
IF(CQ$17&lt;Udfyldningsark!$P65,"",
IF(Udfyldningsark!$T65&lt;Udfyldningsark!$Q65-10,IF(CQ$17&lt;Udfyldningsark!$T65,"g",""),
IF(Udfyldningsark!$T65&lt;Udfyldningsark!$Q65,     IF(CQ$17&lt;Udfyldningsark!$Q65-10,"g",     IF(CQ$17&lt;Udfyldningsark!$T65,"gu",        "")),
IF(CQ$17&lt;Udfyldningsark!$Q65, IF(CQ$17&lt;Udfyldningsark!$Q65-10,"g","gu"),
IF(CQ$17&lt;Udfyldningsark!$T65,"r",""
))))))))</f>
        <v/>
      </c>
      <c r="CR48" s="226" t="str">
        <f>IF(Udfyldningsark!$T65="","",
IF(CR$17=Udfyldningsark!$Q65,"s",
IF(CR$17=Udfyldningsark!$T65,"b",
IF(CR$17&lt;Udfyldningsark!$P65,"",
IF(Udfyldningsark!$T65&lt;Udfyldningsark!$Q65-10,IF(CR$17&lt;Udfyldningsark!$T65,"g",""),
IF(Udfyldningsark!$T65&lt;Udfyldningsark!$Q65,     IF(CR$17&lt;Udfyldningsark!$Q65-10,"g",     IF(CR$17&lt;Udfyldningsark!$T65,"gu",        "")),
IF(CR$17&lt;Udfyldningsark!$Q65, IF(CR$17&lt;Udfyldningsark!$Q65-10,"g","gu"),
IF(CR$17&lt;Udfyldningsark!$T65,"r",""
))))))))</f>
        <v/>
      </c>
      <c r="CS48" s="226" t="str">
        <f>IF(Udfyldningsark!$T65="","",
IF(CS$17=Udfyldningsark!$Q65,"s",
IF(CS$17=Udfyldningsark!$T65,"b",
IF(CS$17&lt;Udfyldningsark!$P65,"",
IF(Udfyldningsark!$T65&lt;Udfyldningsark!$Q65-10,IF(CS$17&lt;Udfyldningsark!$T65,"g",""),
IF(Udfyldningsark!$T65&lt;Udfyldningsark!$Q65,     IF(CS$17&lt;Udfyldningsark!$Q65-10,"g",     IF(CS$17&lt;Udfyldningsark!$T65,"gu",        "")),
IF(CS$17&lt;Udfyldningsark!$Q65, IF(CS$17&lt;Udfyldningsark!$Q65-10,"g","gu"),
IF(CS$17&lt;Udfyldningsark!$T65,"r",""
))))))))</f>
        <v/>
      </c>
      <c r="CT48" s="226" t="str">
        <f>IF(Udfyldningsark!$T65="","",
IF(CT$17=Udfyldningsark!$Q65,"s",
IF(CT$17=Udfyldningsark!$T65,"b",
IF(CT$17&lt;Udfyldningsark!$P65,"",
IF(Udfyldningsark!$T65&lt;Udfyldningsark!$Q65-10,IF(CT$17&lt;Udfyldningsark!$T65,"g",""),
IF(Udfyldningsark!$T65&lt;Udfyldningsark!$Q65,     IF(CT$17&lt;Udfyldningsark!$Q65-10,"g",     IF(CT$17&lt;Udfyldningsark!$T65,"gu",        "")),
IF(CT$17&lt;Udfyldningsark!$Q65, IF(CT$17&lt;Udfyldningsark!$Q65-10,"g","gu"),
IF(CT$17&lt;Udfyldningsark!$T65,"r",""
))))))))</f>
        <v/>
      </c>
      <c r="CU48" s="226" t="str">
        <f>IF(Udfyldningsark!$T65="","",
IF(CU$17=Udfyldningsark!$Q65,"s",
IF(CU$17=Udfyldningsark!$T65,"b",
IF(CU$17&lt;Udfyldningsark!$P65,"",
IF(Udfyldningsark!$T65&lt;Udfyldningsark!$Q65-10,IF(CU$17&lt;Udfyldningsark!$T65,"g",""),
IF(Udfyldningsark!$T65&lt;Udfyldningsark!$Q65,     IF(CU$17&lt;Udfyldningsark!$Q65-10,"g",     IF(CU$17&lt;Udfyldningsark!$T65,"gu",        "")),
IF(CU$17&lt;Udfyldningsark!$Q65, IF(CU$17&lt;Udfyldningsark!$Q65-10,"g","gu"),
IF(CU$17&lt;Udfyldningsark!$T65,"r",""
))))))))</f>
        <v/>
      </c>
      <c r="CV48" s="226" t="str">
        <f>IF(Udfyldningsark!$T65="","",
IF(CV$17=Udfyldningsark!$Q65,"s",
IF(CV$17=Udfyldningsark!$T65,"b",
IF(CV$17&lt;Udfyldningsark!$P65,"",
IF(Udfyldningsark!$T65&lt;Udfyldningsark!$Q65-10,IF(CV$17&lt;Udfyldningsark!$T65,"g",""),
IF(Udfyldningsark!$T65&lt;Udfyldningsark!$Q65,     IF(CV$17&lt;Udfyldningsark!$Q65-10,"g",     IF(CV$17&lt;Udfyldningsark!$T65,"gu",        "")),
IF(CV$17&lt;Udfyldningsark!$Q65, IF(CV$17&lt;Udfyldningsark!$Q65-10,"g","gu"),
IF(CV$17&lt;Udfyldningsark!$T65,"r",""
))))))))</f>
        <v/>
      </c>
      <c r="CW48" s="226" t="str">
        <f>IF(Udfyldningsark!$T65="","",
IF(CW$17=Udfyldningsark!$Q65,"s",
IF(CW$17=Udfyldningsark!$T65,"b",
IF(CW$17&lt;Udfyldningsark!$P65,"",
IF(Udfyldningsark!$T65&lt;Udfyldningsark!$Q65-10,IF(CW$17&lt;Udfyldningsark!$T65,"g",""),
IF(Udfyldningsark!$T65&lt;Udfyldningsark!$Q65,     IF(CW$17&lt;Udfyldningsark!$Q65-10,"g",     IF(CW$17&lt;Udfyldningsark!$T65,"gu",        "")),
IF(CW$17&lt;Udfyldningsark!$Q65, IF(CW$17&lt;Udfyldningsark!$Q65-10,"g","gu"),
IF(CW$17&lt;Udfyldningsark!$T65,"r",""
))))))))</f>
        <v/>
      </c>
      <c r="CX48" s="226" t="str">
        <f>IF(Udfyldningsark!$T65="","",
IF(CX$17=Udfyldningsark!$Q65,"s",
IF(CX$17=Udfyldningsark!$T65,"b",
IF(CX$17&lt;Udfyldningsark!$P65,"",
IF(Udfyldningsark!$T65&lt;Udfyldningsark!$Q65-10,IF(CX$17&lt;Udfyldningsark!$T65,"g",""),
IF(Udfyldningsark!$T65&lt;Udfyldningsark!$Q65,     IF(CX$17&lt;Udfyldningsark!$Q65-10,"g",     IF(CX$17&lt;Udfyldningsark!$T65,"gu",        "")),
IF(CX$17&lt;Udfyldningsark!$Q65, IF(CX$17&lt;Udfyldningsark!$Q65-10,"g","gu"),
IF(CX$17&lt;Udfyldningsark!$T65,"r",""
))))))))</f>
        <v/>
      </c>
      <c r="CY48" s="226" t="str">
        <f>IF(Udfyldningsark!$T65="","",
IF(CY$17=Udfyldningsark!$Q65,"s",
IF(CY$17=Udfyldningsark!$T65,"b",
IF(CY$17&lt;Udfyldningsark!$P65,"",
IF(Udfyldningsark!$T65&lt;Udfyldningsark!$Q65-10,IF(CY$17&lt;Udfyldningsark!$T65,"g",""),
IF(Udfyldningsark!$T65&lt;Udfyldningsark!$Q65,     IF(CY$17&lt;Udfyldningsark!$Q65-10,"g",     IF(CY$17&lt;Udfyldningsark!$T65,"gu",        "")),
IF(CY$17&lt;Udfyldningsark!$Q65, IF(CY$17&lt;Udfyldningsark!$Q65-10,"g","gu"),
IF(CY$17&lt;Udfyldningsark!$T65,"r",""
))))))))</f>
        <v/>
      </c>
      <c r="CZ48" s="226" t="str">
        <f>IF(Udfyldningsark!$T65="","",
IF(CZ$17=Udfyldningsark!$Q65,"s",
IF(CZ$17=Udfyldningsark!$T65,"b",
IF(CZ$17&lt;Udfyldningsark!$P65,"",
IF(Udfyldningsark!$T65&lt;Udfyldningsark!$Q65-10,IF(CZ$17&lt;Udfyldningsark!$T65,"g",""),
IF(Udfyldningsark!$T65&lt;Udfyldningsark!$Q65,     IF(CZ$17&lt;Udfyldningsark!$Q65-10,"g",     IF(CZ$17&lt;Udfyldningsark!$T65,"gu",        "")),
IF(CZ$17&lt;Udfyldningsark!$Q65, IF(CZ$17&lt;Udfyldningsark!$Q65-10,"g","gu"),
IF(CZ$17&lt;Udfyldningsark!$T65,"r",""
))))))))</f>
        <v/>
      </c>
      <c r="DA48" s="226" t="str">
        <f>IF(Udfyldningsark!$T65="","",
IF(DA$17=Udfyldningsark!$Q65,"s",
IF(DA$17=Udfyldningsark!$T65,"b",
IF(DA$17&lt;Udfyldningsark!$P65,"",
IF(Udfyldningsark!$T65&lt;Udfyldningsark!$Q65-10,IF(DA$17&lt;Udfyldningsark!$T65,"g",""),
IF(Udfyldningsark!$T65&lt;Udfyldningsark!$Q65,     IF(DA$17&lt;Udfyldningsark!$Q65-10,"g",     IF(DA$17&lt;Udfyldningsark!$T65,"gu",        "")),
IF(DA$17&lt;Udfyldningsark!$Q65, IF(DA$17&lt;Udfyldningsark!$Q65-10,"g","gu"),
IF(DA$17&lt;Udfyldningsark!$T65,"r",""
))))))))</f>
        <v/>
      </c>
      <c r="DB48" s="226" t="str">
        <f>IF(Udfyldningsark!$T65="","",
IF(DB$17=Udfyldningsark!$Q65,"s",
IF(DB$17=Udfyldningsark!$T65,"b",
IF(DB$17&lt;Udfyldningsark!$P65,"",
IF(Udfyldningsark!$T65&lt;Udfyldningsark!$Q65-10,IF(DB$17&lt;Udfyldningsark!$T65,"g",""),
IF(Udfyldningsark!$T65&lt;Udfyldningsark!$Q65,     IF(DB$17&lt;Udfyldningsark!$Q65-10,"g",     IF(DB$17&lt;Udfyldningsark!$T65,"gu",        "")),
IF(DB$17&lt;Udfyldningsark!$Q65, IF(DB$17&lt;Udfyldningsark!$Q65-10,"g","gu"),
IF(DB$17&lt;Udfyldningsark!$T65,"r",""
))))))))</f>
        <v/>
      </c>
      <c r="DC48" s="226" t="str">
        <f>IF(Udfyldningsark!$T65="","",
IF(DC$17=Udfyldningsark!$Q65,"s",
IF(DC$17=Udfyldningsark!$T65,"b",
IF(DC$17&lt;Udfyldningsark!$P65,"",
IF(Udfyldningsark!$T65&lt;Udfyldningsark!$Q65-10,IF(DC$17&lt;Udfyldningsark!$T65,"g",""),
IF(Udfyldningsark!$T65&lt;Udfyldningsark!$Q65,     IF(DC$17&lt;Udfyldningsark!$Q65-10,"g",     IF(DC$17&lt;Udfyldningsark!$T65,"gu",        "")),
IF(DC$17&lt;Udfyldningsark!$Q65, IF(DC$17&lt;Udfyldningsark!$Q65-10,"g","gu"),
IF(DC$17&lt;Udfyldningsark!$T65,"r",""
))))))))</f>
        <v/>
      </c>
      <c r="DD48" s="226" t="str">
        <f>IF(Udfyldningsark!$T65="","",
IF(DD$17=Udfyldningsark!$Q65,"s",
IF(DD$17=Udfyldningsark!$T65,"b",
IF(DD$17&lt;Udfyldningsark!$P65,"",
IF(Udfyldningsark!$T65&lt;Udfyldningsark!$Q65-10,IF(DD$17&lt;Udfyldningsark!$T65,"g",""),
IF(Udfyldningsark!$T65&lt;Udfyldningsark!$Q65,     IF(DD$17&lt;Udfyldningsark!$Q65-10,"g",     IF(DD$17&lt;Udfyldningsark!$T65,"gu",        "")),
IF(DD$17&lt;Udfyldningsark!$Q65, IF(DD$17&lt;Udfyldningsark!$Q65-10,"g","gu"),
IF(DD$17&lt;Udfyldningsark!$T65,"r",""
))))))))</f>
        <v/>
      </c>
      <c r="DE48" s="226" t="str">
        <f>IF(Udfyldningsark!$T65="","",
IF(DE$17=Udfyldningsark!$Q65,"s",
IF(DE$17=Udfyldningsark!$T65,"b",
IF(DE$17&lt;Udfyldningsark!$P65,"",
IF(Udfyldningsark!$T65&lt;Udfyldningsark!$Q65-10,IF(DE$17&lt;Udfyldningsark!$T65,"g",""),
IF(Udfyldningsark!$T65&lt;Udfyldningsark!$Q65,     IF(DE$17&lt;Udfyldningsark!$Q65-10,"g",     IF(DE$17&lt;Udfyldningsark!$T65,"gu",        "")),
IF(DE$17&lt;Udfyldningsark!$Q65, IF(DE$17&lt;Udfyldningsark!$Q65-10,"g","gu"),
IF(DE$17&lt;Udfyldningsark!$T65,"r",""
))))))))</f>
        <v/>
      </c>
      <c r="DF48" s="226" t="str">
        <f>IF(Udfyldningsark!$T65="","",
IF(DF$17=Udfyldningsark!$Q65,"s",
IF(DF$17=Udfyldningsark!$T65,"b",
IF(DF$17&lt;Udfyldningsark!$P65,"",
IF(Udfyldningsark!$T65&lt;Udfyldningsark!$Q65-10,IF(DF$17&lt;Udfyldningsark!$T65,"g",""),
IF(Udfyldningsark!$T65&lt;Udfyldningsark!$Q65,     IF(DF$17&lt;Udfyldningsark!$Q65-10,"g",     IF(DF$17&lt;Udfyldningsark!$T65,"gu",        "")),
IF(DF$17&lt;Udfyldningsark!$Q65, IF(DF$17&lt;Udfyldningsark!$Q65-10,"g","gu"),
IF(DF$17&lt;Udfyldningsark!$T65,"r",""
))))))))</f>
        <v/>
      </c>
      <c r="DG48" s="226" t="str">
        <f>IF(Udfyldningsark!$T65="","",
IF(DG$17=Udfyldningsark!$Q65,"s",
IF(DG$17=Udfyldningsark!$T65,"b",
IF(DG$17&lt;Udfyldningsark!$P65,"",
IF(Udfyldningsark!$T65&lt;Udfyldningsark!$Q65-10,IF(DG$17&lt;Udfyldningsark!$T65,"g",""),
IF(Udfyldningsark!$T65&lt;Udfyldningsark!$Q65,     IF(DG$17&lt;Udfyldningsark!$Q65-10,"g",     IF(DG$17&lt;Udfyldningsark!$T65,"gu",        "")),
IF(DG$17&lt;Udfyldningsark!$Q65, IF(DG$17&lt;Udfyldningsark!$Q65-10,"g","gu"),
IF(DG$17&lt;Udfyldningsark!$T65,"r",""
))))))))</f>
        <v/>
      </c>
      <c r="DH48" s="226" t="str">
        <f>IF(Udfyldningsark!$T65="","",
IF(DH$17=Udfyldningsark!$Q65,"s",
IF(DH$17=Udfyldningsark!$T65,"b",
IF(DH$17&lt;Udfyldningsark!$P65,"",
IF(Udfyldningsark!$T65&lt;Udfyldningsark!$Q65-10,IF(DH$17&lt;Udfyldningsark!$T65,"g",""),
IF(Udfyldningsark!$T65&lt;Udfyldningsark!$Q65,     IF(DH$17&lt;Udfyldningsark!$Q65-10,"g",     IF(DH$17&lt;Udfyldningsark!$T65,"gu",        "")),
IF(DH$17&lt;Udfyldningsark!$Q65, IF(DH$17&lt;Udfyldningsark!$Q65-10,"g","gu"),
IF(DH$17&lt;Udfyldningsark!$T65,"r",""
))))))))</f>
        <v/>
      </c>
      <c r="DI48" s="226" t="str">
        <f>IF(Udfyldningsark!$T65="","",
IF(DI$17=Udfyldningsark!$Q65,"s",
IF(DI$17=Udfyldningsark!$T65,"b",
IF(DI$17&lt;Udfyldningsark!$P65,"",
IF(Udfyldningsark!$T65&lt;Udfyldningsark!$Q65-10,IF(DI$17&lt;Udfyldningsark!$T65,"g",""),
IF(Udfyldningsark!$T65&lt;Udfyldningsark!$Q65,     IF(DI$17&lt;Udfyldningsark!$Q65-10,"g",     IF(DI$17&lt;Udfyldningsark!$T65,"gu",        "")),
IF(DI$17&lt;Udfyldningsark!$Q65, IF(DI$17&lt;Udfyldningsark!$Q65-10,"g","gu"),
IF(DI$17&lt;Udfyldningsark!$T65,"r",""
))))))))</f>
        <v/>
      </c>
      <c r="DJ48" s="226" t="str">
        <f>IF(Udfyldningsark!$T65="","",
IF(DJ$17=Udfyldningsark!$Q65,"s",
IF(DJ$17=Udfyldningsark!$T65,"b",
IF(DJ$17&lt;Udfyldningsark!$P65,"",
IF(Udfyldningsark!$T65&lt;Udfyldningsark!$Q65-10,IF(DJ$17&lt;Udfyldningsark!$T65,"g",""),
IF(Udfyldningsark!$T65&lt;Udfyldningsark!$Q65,     IF(DJ$17&lt;Udfyldningsark!$Q65-10,"g",     IF(DJ$17&lt;Udfyldningsark!$T65,"gu",        "")),
IF(DJ$17&lt;Udfyldningsark!$Q65, IF(DJ$17&lt;Udfyldningsark!$Q65-10,"g","gu"),
IF(DJ$17&lt;Udfyldningsark!$T65,"r",""
))))))))</f>
        <v/>
      </c>
      <c r="DK48" s="226" t="str">
        <f>IF(Udfyldningsark!$T65="","",
IF(DK$17=Udfyldningsark!$Q65,"s",
IF(DK$17=Udfyldningsark!$T65,"b",
IF(DK$17&lt;Udfyldningsark!$P65,"",
IF(Udfyldningsark!$T65&lt;Udfyldningsark!$Q65-10,IF(DK$17&lt;Udfyldningsark!$T65,"g",""),
IF(Udfyldningsark!$T65&lt;Udfyldningsark!$Q65,     IF(DK$17&lt;Udfyldningsark!$Q65-10,"g",     IF(DK$17&lt;Udfyldningsark!$T65,"gu",        "")),
IF(DK$17&lt;Udfyldningsark!$Q65, IF(DK$17&lt;Udfyldningsark!$Q65-10,"g","gu"),
IF(DK$17&lt;Udfyldningsark!$T65,"r",""
))))))))</f>
        <v/>
      </c>
      <c r="DL48" s="13"/>
      <c r="DM48" s="13"/>
    </row>
    <row r="49" spans="1:117" s="2" customFormat="1" ht="8.4499999999999993" customHeight="1" x14ac:dyDescent="0.2">
      <c r="A49" s="29"/>
      <c r="B49" s="56" t="str">
        <f>IF(Udfyldningsark!C66=1,Udfyldningsark!E66,"")</f>
        <v/>
      </c>
      <c r="C49" s="405" t="str">
        <f>IF(Udfyldningsark!I66="","",IF(Udfyldningsark!I66&gt;=1,Udfyldningsark!I66))</f>
        <v/>
      </c>
      <c r="D49" s="406"/>
      <c r="E49" s="407"/>
      <c r="F49" s="48"/>
      <c r="G49" s="276" t="str">
        <f>IF(Udfyldningsark!L66="","",IF(Udfyldningsark!L66&gt;=1,Udfyldningsark!L66))</f>
        <v/>
      </c>
      <c r="H49" s="48"/>
      <c r="I49" s="87" t="str">
        <f>IF(Udfyldningsark!P66="","",IF(Udfyldningsark!P66&gt;=1,Udfyldningsark!P66))</f>
        <v/>
      </c>
      <c r="J49" s="49"/>
      <c r="K49" s="88" t="str">
        <f>IF(Udfyldningsark!G66="","",IF(Udfyldningsark!G66=Data!$T$7,Data!$U$7,IF(Udfyldningsark!G66=Data!$T$8,Data!$U$8,IF(Udfyldningsark!G66=Data!$T$9,Data!$U$9,IF(Udfyldningsark!G66=Data!$T$10,Data!$U$10,IF(Udfyldningsark!G66=Data!$T$11,Data!$U$11,IF(Udfyldningsark!G66=Data!$T$12,Data!$U$12,IF(Udfyldningsark!G66=Data!$T$13,Data!$U$13,IF(Udfyldningsark!G66=Data!$T$14,Data!$U$14,IF(Udfyldningsark!G66=Data!$T$15,Data!$U$15,IF(Udfyldningsark!G66=Data!$T$16,Data!$U$16,IF(Udfyldningsark!G66=Data!$T$17,Data!$U$17,IF(Udfyldningsark!G66=Data!$T$18,Data!$U$18,IF(Udfyldningsark!G66=Data!$T$19,Data!$U$19,IF(Udfyldningsark!G66=Data!$T$20,Data!$U$20,IF(Udfyldningsark!G66=Data!$T$21,Data!$U$21,IF(Udfyldningsark!G66=Data!$T$22,Data!$U$22,IF(Udfyldningsark!G66=Data!$T$23,Data!$U$23,IF(Udfyldningsark!G66=Data!$T$24,Data!$U$24,IF(Udfyldningsark!G66=Data!$T$25,Data!$U$25,IF(Udfyldningsark!G66=Data!$T$26,Data!$U$26,IF(Udfyldningsark!G66=Data!$T$27,Data!$U$27))))))))))))))))))))))</f>
        <v/>
      </c>
      <c r="L49" s="49"/>
      <c r="M49" s="89" t="str">
        <f>IF(Udfyldningsark!G66="","",IF(Udfyldningsark!G66=Data!$T$7,Data!$V$7,IF(Udfyldningsark!G66=Data!$T$8,Data!$V$8,IF(Udfyldningsark!G66=Data!$T$9,Data!$V$9,IF(Udfyldningsark!G66=Data!$T$10,Data!$V$10,IF(Udfyldningsark!G66=Data!$T$11,Data!$V$11,IF(Udfyldningsark!G66=Data!$T$12,Data!$V$12,IF(Udfyldningsark!G66=Data!$T$13,Data!$V$13,IF(Udfyldningsark!G66=Data!$T$14,Data!$V$14,IF(Udfyldningsark!G66=Data!$T$15,Data!$V$15,IF(Udfyldningsark!G66=Data!$T$16,Data!$V$16,IF(Udfyldningsark!G66=Data!$T$17,Data!$V$17,IF(Udfyldningsark!G66=Data!$T$18,Data!$V$18,IF(Udfyldningsark!G66=Data!$T$19,Data!$V$19,IF(Udfyldningsark!G66=Data!$T$20,Data!$V$20,IF(Udfyldningsark!G66=Data!$T$21,Data!$V$21,IF(Udfyldningsark!G66=Data!$T$22,Data!$V$22,IF(Udfyldningsark!G66=Data!$T$23,Data!$V$23,IF(Udfyldningsark!G66=Data!$T$24,Data!$V$24,IF(Udfyldningsark!G66=Data!$T$25,Data!$V$25,IF(Udfyldningsark!G66=Data!$T$26,Data!$V$26,IF(Udfyldningsark!G66=Data!$T$27,Data!$V$27,))))))))))))))))))))))</f>
        <v/>
      </c>
      <c r="N49" s="20"/>
      <c r="O49" s="226" t="str">
        <f>IF(Udfyldningsark!$T66="","",
IF(O$17=Udfyldningsark!$Q66,"s",
IF(O$17=Udfyldningsark!$T66,"b",
IF(O$17&lt;Udfyldningsark!$P66,"",
IF(Udfyldningsark!$T66&lt;Udfyldningsark!$Q66-10,IF(O$17&lt;Udfyldningsark!$T66,"g",""),
IF(Udfyldningsark!$T66&lt;Udfyldningsark!$Q66,     IF(O$17&lt;Udfyldningsark!$Q66-10,"g",     IF(O$17&lt;Udfyldningsark!$T66,"gu",        "")),
IF(O$17&lt;Udfyldningsark!$Q66, IF(O$17&lt;Udfyldningsark!$Q66-10,"g","gu"),
IF(O$17&lt;Udfyldningsark!$T66,"r",""
))))))))</f>
        <v/>
      </c>
      <c r="P49" s="226" t="str">
        <f>IF(Udfyldningsark!$T66="","",
IF(P$17=Udfyldningsark!$Q66,"s",
IF(P$17=Udfyldningsark!$T66,"b",
IF(P$17&lt;Udfyldningsark!$P66,"",
IF(Udfyldningsark!$T66&lt;Udfyldningsark!$Q66-10,IF(P$17&lt;Udfyldningsark!$T66,"g",""),
IF(Udfyldningsark!$T66&lt;Udfyldningsark!$Q66,     IF(P$17&lt;Udfyldningsark!$Q66-10,"g",     IF(P$17&lt;Udfyldningsark!$T66,"gu",        "")),
IF(P$17&lt;Udfyldningsark!$Q66, IF(P$17&lt;Udfyldningsark!$Q66-10,"g","gu"),
IF(P$17&lt;Udfyldningsark!$T66,"r",""
))))))))</f>
        <v/>
      </c>
      <c r="Q49" s="226" t="str">
        <f>IF(Udfyldningsark!$T66="","",
IF(Q$17=Udfyldningsark!$Q66,"s",
IF(Q$17=Udfyldningsark!$T66,"b",
IF(Q$17&lt;Udfyldningsark!$P66,"",
IF(Udfyldningsark!$T66&lt;Udfyldningsark!$Q66-10,IF(Q$17&lt;Udfyldningsark!$T66,"g",""),
IF(Udfyldningsark!$T66&lt;Udfyldningsark!$Q66,     IF(Q$17&lt;Udfyldningsark!$Q66-10,"g",     IF(Q$17&lt;Udfyldningsark!$T66,"gu",        "")),
IF(Q$17&lt;Udfyldningsark!$Q66, IF(Q$17&lt;Udfyldningsark!$Q66-10,"g","gu"),
IF(Q$17&lt;Udfyldningsark!$T66,"r",""
))))))))</f>
        <v/>
      </c>
      <c r="R49" s="226" t="str">
        <f>IF(Udfyldningsark!$T66="","",
IF(R$17=Udfyldningsark!$Q66,"s",
IF(R$17=Udfyldningsark!$T66,"b",
IF(R$17&lt;Udfyldningsark!$P66,"",
IF(Udfyldningsark!$T66&lt;Udfyldningsark!$Q66-10,IF(R$17&lt;Udfyldningsark!$T66,"g",""),
IF(Udfyldningsark!$T66&lt;Udfyldningsark!$Q66,     IF(R$17&lt;Udfyldningsark!$Q66-10,"g",     IF(R$17&lt;Udfyldningsark!$T66,"gu",        "")),
IF(R$17&lt;Udfyldningsark!$Q66, IF(R$17&lt;Udfyldningsark!$Q66-10,"g","gu"),
IF(R$17&lt;Udfyldningsark!$T66,"r",""
))))))))</f>
        <v/>
      </c>
      <c r="S49" s="226" t="str">
        <f>IF(Udfyldningsark!$T66="","",
IF(S$17=Udfyldningsark!$Q66,"s",
IF(S$17=Udfyldningsark!$T66,"b",
IF(S$17&lt;Udfyldningsark!$P66,"",
IF(Udfyldningsark!$T66&lt;Udfyldningsark!$Q66-10,IF(S$17&lt;Udfyldningsark!$T66,"g",""),
IF(Udfyldningsark!$T66&lt;Udfyldningsark!$Q66,     IF(S$17&lt;Udfyldningsark!$Q66-10,"g",     IF(S$17&lt;Udfyldningsark!$T66,"gu",        "")),
IF(S$17&lt;Udfyldningsark!$Q66, IF(S$17&lt;Udfyldningsark!$Q66-10,"g","gu"),
IF(S$17&lt;Udfyldningsark!$T66,"r",""
))))))))</f>
        <v/>
      </c>
      <c r="T49" s="226" t="str">
        <f>IF(Udfyldningsark!$T66="","",
IF(T$17=Udfyldningsark!$Q66,"s",
IF(T$17=Udfyldningsark!$T66,"b",
IF(T$17&lt;Udfyldningsark!$P66,"",
IF(Udfyldningsark!$T66&lt;Udfyldningsark!$Q66-10,IF(T$17&lt;Udfyldningsark!$T66,"g",""),
IF(Udfyldningsark!$T66&lt;Udfyldningsark!$Q66,     IF(T$17&lt;Udfyldningsark!$Q66-10,"g",     IF(T$17&lt;Udfyldningsark!$T66,"gu",        "")),
IF(T$17&lt;Udfyldningsark!$Q66, IF(T$17&lt;Udfyldningsark!$Q66-10,"g","gu"),
IF(T$17&lt;Udfyldningsark!$T66,"r",""
))))))))</f>
        <v/>
      </c>
      <c r="U49" s="226" t="str">
        <f>IF(Udfyldningsark!$T66="","",
IF(U$17=Udfyldningsark!$Q66,"s",
IF(U$17=Udfyldningsark!$T66,"b",
IF(U$17&lt;Udfyldningsark!$P66,"",
IF(Udfyldningsark!$T66&lt;Udfyldningsark!$Q66-10,IF(U$17&lt;Udfyldningsark!$T66,"g",""),
IF(Udfyldningsark!$T66&lt;Udfyldningsark!$Q66,     IF(U$17&lt;Udfyldningsark!$Q66-10,"g",     IF(U$17&lt;Udfyldningsark!$T66,"gu",        "")),
IF(U$17&lt;Udfyldningsark!$Q66, IF(U$17&lt;Udfyldningsark!$Q66-10,"g","gu"),
IF(U$17&lt;Udfyldningsark!$T66,"r",""
))))))))</f>
        <v/>
      </c>
      <c r="V49" s="226" t="str">
        <f>IF(Udfyldningsark!$T66="","",
IF(V$17=Udfyldningsark!$Q66,"s",
IF(V$17=Udfyldningsark!$T66,"b",
IF(V$17&lt;Udfyldningsark!$P66,"",
IF(Udfyldningsark!$T66&lt;Udfyldningsark!$Q66-10,IF(V$17&lt;Udfyldningsark!$T66,"g",""),
IF(Udfyldningsark!$T66&lt;Udfyldningsark!$Q66,     IF(V$17&lt;Udfyldningsark!$Q66-10,"g",     IF(V$17&lt;Udfyldningsark!$T66,"gu",        "")),
IF(V$17&lt;Udfyldningsark!$Q66, IF(V$17&lt;Udfyldningsark!$Q66-10,"g","gu"),
IF(V$17&lt;Udfyldningsark!$T66,"r",""
))))))))</f>
        <v/>
      </c>
      <c r="W49" s="226" t="str">
        <f>IF(Udfyldningsark!$T66="","",
IF(W$17=Udfyldningsark!$Q66,"s",
IF(W$17=Udfyldningsark!$T66,"b",
IF(W$17&lt;Udfyldningsark!$P66,"",
IF(Udfyldningsark!$T66&lt;Udfyldningsark!$Q66-10,IF(W$17&lt;Udfyldningsark!$T66,"g",""),
IF(Udfyldningsark!$T66&lt;Udfyldningsark!$Q66,     IF(W$17&lt;Udfyldningsark!$Q66-10,"g",     IF(W$17&lt;Udfyldningsark!$T66,"gu",        "")),
IF(W$17&lt;Udfyldningsark!$Q66, IF(W$17&lt;Udfyldningsark!$Q66-10,"g","gu"),
IF(W$17&lt;Udfyldningsark!$T66,"r",""
))))))))</f>
        <v/>
      </c>
      <c r="X49" s="226" t="str">
        <f>IF(Udfyldningsark!$T66="","",
IF(X$17=Udfyldningsark!$Q66,"s",
IF(X$17=Udfyldningsark!$T66,"b",
IF(X$17&lt;Udfyldningsark!$P66,"",
IF(Udfyldningsark!$T66&lt;Udfyldningsark!$Q66-10,IF(X$17&lt;Udfyldningsark!$T66,"g",""),
IF(Udfyldningsark!$T66&lt;Udfyldningsark!$Q66,     IF(X$17&lt;Udfyldningsark!$Q66-10,"g",     IF(X$17&lt;Udfyldningsark!$T66,"gu",        "")),
IF(X$17&lt;Udfyldningsark!$Q66, IF(X$17&lt;Udfyldningsark!$Q66-10,"g","gu"),
IF(X$17&lt;Udfyldningsark!$T66,"r",""
))))))))</f>
        <v/>
      </c>
      <c r="Y49" s="226" t="str">
        <f>IF(Udfyldningsark!$T66="","",
IF(Y$17=Udfyldningsark!$Q66,"s",
IF(Y$17=Udfyldningsark!$T66,"b",
IF(Y$17&lt;Udfyldningsark!$P66,"",
IF(Udfyldningsark!$T66&lt;Udfyldningsark!$Q66-10,IF(Y$17&lt;Udfyldningsark!$T66,"g",""),
IF(Udfyldningsark!$T66&lt;Udfyldningsark!$Q66,     IF(Y$17&lt;Udfyldningsark!$Q66-10,"g",     IF(Y$17&lt;Udfyldningsark!$T66,"gu",        "")),
IF(Y$17&lt;Udfyldningsark!$Q66, IF(Y$17&lt;Udfyldningsark!$Q66-10,"g","gu"),
IF(Y$17&lt;Udfyldningsark!$T66,"r",""
))))))))</f>
        <v/>
      </c>
      <c r="Z49" s="226" t="str">
        <f>IF(Udfyldningsark!$T66="","",
IF(Z$17=Udfyldningsark!$Q66,"s",
IF(Z$17=Udfyldningsark!$T66,"b",
IF(Z$17&lt;Udfyldningsark!$P66,"",
IF(Udfyldningsark!$T66&lt;Udfyldningsark!$Q66-10,IF(Z$17&lt;Udfyldningsark!$T66,"g",""),
IF(Udfyldningsark!$T66&lt;Udfyldningsark!$Q66,     IF(Z$17&lt;Udfyldningsark!$Q66-10,"g",     IF(Z$17&lt;Udfyldningsark!$T66,"gu",        "")),
IF(Z$17&lt;Udfyldningsark!$Q66, IF(Z$17&lt;Udfyldningsark!$Q66-10,"g","gu"),
IF(Z$17&lt;Udfyldningsark!$T66,"r",""
))))))))</f>
        <v/>
      </c>
      <c r="AA49" s="226" t="str">
        <f>IF(Udfyldningsark!$T66="","",
IF(AA$17=Udfyldningsark!$Q66,"s",
IF(AA$17=Udfyldningsark!$T66,"b",
IF(AA$17&lt;Udfyldningsark!$P66,"",
IF(Udfyldningsark!$T66&lt;Udfyldningsark!$Q66-10,IF(AA$17&lt;Udfyldningsark!$T66,"g",""),
IF(Udfyldningsark!$T66&lt;Udfyldningsark!$Q66,     IF(AA$17&lt;Udfyldningsark!$Q66-10,"g",     IF(AA$17&lt;Udfyldningsark!$T66,"gu",        "")),
IF(AA$17&lt;Udfyldningsark!$Q66, IF(AA$17&lt;Udfyldningsark!$Q66-10,"g","gu"),
IF(AA$17&lt;Udfyldningsark!$T66,"r",""
))))))))</f>
        <v/>
      </c>
      <c r="AB49" s="226" t="str">
        <f>IF(Udfyldningsark!$T66="","",
IF(AB$17=Udfyldningsark!$Q66,"s",
IF(AB$17=Udfyldningsark!$T66,"b",
IF(AB$17&lt;Udfyldningsark!$P66,"",
IF(Udfyldningsark!$T66&lt;Udfyldningsark!$Q66-10,IF(AB$17&lt;Udfyldningsark!$T66,"g",""),
IF(Udfyldningsark!$T66&lt;Udfyldningsark!$Q66,     IF(AB$17&lt;Udfyldningsark!$Q66-10,"g",     IF(AB$17&lt;Udfyldningsark!$T66,"gu",        "")),
IF(AB$17&lt;Udfyldningsark!$Q66, IF(AB$17&lt;Udfyldningsark!$Q66-10,"g","gu"),
IF(AB$17&lt;Udfyldningsark!$T66,"r",""
))))))))</f>
        <v/>
      </c>
      <c r="AC49" s="226" t="str">
        <f>IF(Udfyldningsark!$T66="","",
IF(AC$17=Udfyldningsark!$Q66,"s",
IF(AC$17=Udfyldningsark!$T66,"b",
IF(AC$17&lt;Udfyldningsark!$P66,"",
IF(Udfyldningsark!$T66&lt;Udfyldningsark!$Q66-10,IF(AC$17&lt;Udfyldningsark!$T66,"g",""),
IF(Udfyldningsark!$T66&lt;Udfyldningsark!$Q66,     IF(AC$17&lt;Udfyldningsark!$Q66-10,"g",     IF(AC$17&lt;Udfyldningsark!$T66,"gu",        "")),
IF(AC$17&lt;Udfyldningsark!$Q66, IF(AC$17&lt;Udfyldningsark!$Q66-10,"g","gu"),
IF(AC$17&lt;Udfyldningsark!$T66,"r",""
))))))))</f>
        <v/>
      </c>
      <c r="AD49" s="226" t="str">
        <f>IF(Udfyldningsark!$T66="","",
IF(AD$17=Udfyldningsark!$Q66,"s",
IF(AD$17=Udfyldningsark!$T66,"b",
IF(AD$17&lt;Udfyldningsark!$P66,"",
IF(Udfyldningsark!$T66&lt;Udfyldningsark!$Q66-10,IF(AD$17&lt;Udfyldningsark!$T66,"g",""),
IF(Udfyldningsark!$T66&lt;Udfyldningsark!$Q66,     IF(AD$17&lt;Udfyldningsark!$Q66-10,"g",     IF(AD$17&lt;Udfyldningsark!$T66,"gu",        "")),
IF(AD$17&lt;Udfyldningsark!$Q66, IF(AD$17&lt;Udfyldningsark!$Q66-10,"g","gu"),
IF(AD$17&lt;Udfyldningsark!$T66,"r",""
))))))))</f>
        <v/>
      </c>
      <c r="AE49" s="226" t="str">
        <f>IF(Udfyldningsark!$T66="","",
IF(AE$17=Udfyldningsark!$Q66,"s",
IF(AE$17=Udfyldningsark!$T66,"b",
IF(AE$17&lt;Udfyldningsark!$P66,"",
IF(Udfyldningsark!$T66&lt;Udfyldningsark!$Q66-10,IF(AE$17&lt;Udfyldningsark!$T66,"g",""),
IF(Udfyldningsark!$T66&lt;Udfyldningsark!$Q66,     IF(AE$17&lt;Udfyldningsark!$Q66-10,"g",     IF(AE$17&lt;Udfyldningsark!$T66,"gu",        "")),
IF(AE$17&lt;Udfyldningsark!$Q66, IF(AE$17&lt;Udfyldningsark!$Q66-10,"g","gu"),
IF(AE$17&lt;Udfyldningsark!$T66,"r",""
))))))))</f>
        <v/>
      </c>
      <c r="AF49" s="226" t="str">
        <f>IF(Udfyldningsark!$T66="","",
IF(AF$17=Udfyldningsark!$Q66,"s",
IF(AF$17=Udfyldningsark!$T66,"b",
IF(AF$17&lt;Udfyldningsark!$P66,"",
IF(Udfyldningsark!$T66&lt;Udfyldningsark!$Q66-10,IF(AF$17&lt;Udfyldningsark!$T66,"g",""),
IF(Udfyldningsark!$T66&lt;Udfyldningsark!$Q66,     IF(AF$17&lt;Udfyldningsark!$Q66-10,"g",     IF(AF$17&lt;Udfyldningsark!$T66,"gu",        "")),
IF(AF$17&lt;Udfyldningsark!$Q66, IF(AF$17&lt;Udfyldningsark!$Q66-10,"g","gu"),
IF(AF$17&lt;Udfyldningsark!$T66,"r",""
))))))))</f>
        <v/>
      </c>
      <c r="AG49" s="226" t="str">
        <f>IF(Udfyldningsark!$T66="","",
IF(AG$17=Udfyldningsark!$Q66,"s",
IF(AG$17=Udfyldningsark!$T66,"b",
IF(AG$17&lt;Udfyldningsark!$P66,"",
IF(Udfyldningsark!$T66&lt;Udfyldningsark!$Q66-10,IF(AG$17&lt;Udfyldningsark!$T66,"g",""),
IF(Udfyldningsark!$T66&lt;Udfyldningsark!$Q66,     IF(AG$17&lt;Udfyldningsark!$Q66-10,"g",     IF(AG$17&lt;Udfyldningsark!$T66,"gu",        "")),
IF(AG$17&lt;Udfyldningsark!$Q66, IF(AG$17&lt;Udfyldningsark!$Q66-10,"g","gu"),
IF(AG$17&lt;Udfyldningsark!$T66,"r",""
))))))))</f>
        <v/>
      </c>
      <c r="AH49" s="226" t="str">
        <f>IF(Udfyldningsark!$T66="","",
IF(AH$17=Udfyldningsark!$Q66,"s",
IF(AH$17=Udfyldningsark!$T66,"b",
IF(AH$17&lt;Udfyldningsark!$P66,"",
IF(Udfyldningsark!$T66&lt;Udfyldningsark!$Q66-10,IF(AH$17&lt;Udfyldningsark!$T66,"g",""),
IF(Udfyldningsark!$T66&lt;Udfyldningsark!$Q66,     IF(AH$17&lt;Udfyldningsark!$Q66-10,"g",     IF(AH$17&lt;Udfyldningsark!$T66,"gu",        "")),
IF(AH$17&lt;Udfyldningsark!$Q66, IF(AH$17&lt;Udfyldningsark!$Q66-10,"g","gu"),
IF(AH$17&lt;Udfyldningsark!$T66,"r",""
))))))))</f>
        <v/>
      </c>
      <c r="AI49" s="226" t="str">
        <f>IF(Udfyldningsark!$T66="","",
IF(AI$17=Udfyldningsark!$Q66,"s",
IF(AI$17=Udfyldningsark!$T66,"b",
IF(AI$17&lt;Udfyldningsark!$P66,"",
IF(Udfyldningsark!$T66&lt;Udfyldningsark!$Q66-10,IF(AI$17&lt;Udfyldningsark!$T66,"g",""),
IF(Udfyldningsark!$T66&lt;Udfyldningsark!$Q66,     IF(AI$17&lt;Udfyldningsark!$Q66-10,"g",     IF(AI$17&lt;Udfyldningsark!$T66,"gu",        "")),
IF(AI$17&lt;Udfyldningsark!$Q66, IF(AI$17&lt;Udfyldningsark!$Q66-10,"g","gu"),
IF(AI$17&lt;Udfyldningsark!$T66,"r",""
))))))))</f>
        <v/>
      </c>
      <c r="AJ49" s="226" t="str">
        <f>IF(Udfyldningsark!$T66="","",
IF(AJ$17=Udfyldningsark!$Q66,"s",
IF(AJ$17=Udfyldningsark!$T66,"b",
IF(AJ$17&lt;Udfyldningsark!$P66,"",
IF(Udfyldningsark!$T66&lt;Udfyldningsark!$Q66-10,IF(AJ$17&lt;Udfyldningsark!$T66,"g",""),
IF(Udfyldningsark!$T66&lt;Udfyldningsark!$Q66,     IF(AJ$17&lt;Udfyldningsark!$Q66-10,"g",     IF(AJ$17&lt;Udfyldningsark!$T66,"gu",        "")),
IF(AJ$17&lt;Udfyldningsark!$Q66, IF(AJ$17&lt;Udfyldningsark!$Q66-10,"g","gu"),
IF(AJ$17&lt;Udfyldningsark!$T66,"r",""
))))))))</f>
        <v/>
      </c>
      <c r="AK49" s="226" t="str">
        <f>IF(Udfyldningsark!$T66="","",
IF(AK$17=Udfyldningsark!$Q66,"s",
IF(AK$17=Udfyldningsark!$T66,"b",
IF(AK$17&lt;Udfyldningsark!$P66,"",
IF(Udfyldningsark!$T66&lt;Udfyldningsark!$Q66-10,IF(AK$17&lt;Udfyldningsark!$T66,"g",""),
IF(Udfyldningsark!$T66&lt;Udfyldningsark!$Q66,     IF(AK$17&lt;Udfyldningsark!$Q66-10,"g",     IF(AK$17&lt;Udfyldningsark!$T66,"gu",        "")),
IF(AK$17&lt;Udfyldningsark!$Q66, IF(AK$17&lt;Udfyldningsark!$Q66-10,"g","gu"),
IF(AK$17&lt;Udfyldningsark!$T66,"r",""
))))))))</f>
        <v/>
      </c>
      <c r="AL49" s="226" t="str">
        <f>IF(Udfyldningsark!$T66="","",
IF(AL$17=Udfyldningsark!$Q66,"s",
IF(AL$17=Udfyldningsark!$T66,"b",
IF(AL$17&lt;Udfyldningsark!$P66,"",
IF(Udfyldningsark!$T66&lt;Udfyldningsark!$Q66-10,IF(AL$17&lt;Udfyldningsark!$T66,"g",""),
IF(Udfyldningsark!$T66&lt;Udfyldningsark!$Q66,     IF(AL$17&lt;Udfyldningsark!$Q66-10,"g",     IF(AL$17&lt;Udfyldningsark!$T66,"gu",        "")),
IF(AL$17&lt;Udfyldningsark!$Q66, IF(AL$17&lt;Udfyldningsark!$Q66-10,"g","gu"),
IF(AL$17&lt;Udfyldningsark!$T66,"r",""
))))))))</f>
        <v/>
      </c>
      <c r="AM49" s="226" t="str">
        <f>IF(Udfyldningsark!$T66="","",
IF(AM$17=Udfyldningsark!$Q66,"s",
IF(AM$17=Udfyldningsark!$T66,"b",
IF(AM$17&lt;Udfyldningsark!$P66,"",
IF(Udfyldningsark!$T66&lt;Udfyldningsark!$Q66-10,IF(AM$17&lt;Udfyldningsark!$T66,"g",""),
IF(Udfyldningsark!$T66&lt;Udfyldningsark!$Q66,     IF(AM$17&lt;Udfyldningsark!$Q66-10,"g",     IF(AM$17&lt;Udfyldningsark!$T66,"gu",        "")),
IF(AM$17&lt;Udfyldningsark!$Q66, IF(AM$17&lt;Udfyldningsark!$Q66-10,"g","gu"),
IF(AM$17&lt;Udfyldningsark!$T66,"r",""
))))))))</f>
        <v/>
      </c>
      <c r="AN49" s="226" t="str">
        <f>IF(Udfyldningsark!$T66="","",
IF(AN$17=Udfyldningsark!$Q66,"s",
IF(AN$17=Udfyldningsark!$T66,"b",
IF(AN$17&lt;Udfyldningsark!$P66,"",
IF(Udfyldningsark!$T66&lt;Udfyldningsark!$Q66-10,IF(AN$17&lt;Udfyldningsark!$T66,"g",""),
IF(Udfyldningsark!$T66&lt;Udfyldningsark!$Q66,     IF(AN$17&lt;Udfyldningsark!$Q66-10,"g",     IF(AN$17&lt;Udfyldningsark!$T66,"gu",        "")),
IF(AN$17&lt;Udfyldningsark!$Q66, IF(AN$17&lt;Udfyldningsark!$Q66-10,"g","gu"),
IF(AN$17&lt;Udfyldningsark!$T66,"r",""
))))))))</f>
        <v/>
      </c>
      <c r="AO49" s="226" t="str">
        <f>IF(Udfyldningsark!$T66="","",
IF(AO$17=Udfyldningsark!$Q66,"s",
IF(AO$17=Udfyldningsark!$T66,"b",
IF(AO$17&lt;Udfyldningsark!$P66,"",
IF(Udfyldningsark!$T66&lt;Udfyldningsark!$Q66-10,IF(AO$17&lt;Udfyldningsark!$T66,"g",""),
IF(Udfyldningsark!$T66&lt;Udfyldningsark!$Q66,     IF(AO$17&lt;Udfyldningsark!$Q66-10,"g",     IF(AO$17&lt;Udfyldningsark!$T66,"gu",        "")),
IF(AO$17&lt;Udfyldningsark!$Q66, IF(AO$17&lt;Udfyldningsark!$Q66-10,"g","gu"),
IF(AO$17&lt;Udfyldningsark!$T66,"r",""
))))))))</f>
        <v/>
      </c>
      <c r="AP49" s="226" t="str">
        <f>IF(Udfyldningsark!$T66="","",
IF(AP$17=Udfyldningsark!$Q66,"s",
IF(AP$17=Udfyldningsark!$T66,"b",
IF(AP$17&lt;Udfyldningsark!$P66,"",
IF(Udfyldningsark!$T66&lt;Udfyldningsark!$Q66-10,IF(AP$17&lt;Udfyldningsark!$T66,"g",""),
IF(Udfyldningsark!$T66&lt;Udfyldningsark!$Q66,     IF(AP$17&lt;Udfyldningsark!$Q66-10,"g",     IF(AP$17&lt;Udfyldningsark!$T66,"gu",        "")),
IF(AP$17&lt;Udfyldningsark!$Q66, IF(AP$17&lt;Udfyldningsark!$Q66-10,"g","gu"),
IF(AP$17&lt;Udfyldningsark!$T66,"r",""
))))))))</f>
        <v/>
      </c>
      <c r="AQ49" s="226" t="str">
        <f>IF(Udfyldningsark!$T66="","",
IF(AQ$17=Udfyldningsark!$Q66,"s",
IF(AQ$17=Udfyldningsark!$T66,"b",
IF(AQ$17&lt;Udfyldningsark!$P66,"",
IF(Udfyldningsark!$T66&lt;Udfyldningsark!$Q66-10,IF(AQ$17&lt;Udfyldningsark!$T66,"g",""),
IF(Udfyldningsark!$T66&lt;Udfyldningsark!$Q66,     IF(AQ$17&lt;Udfyldningsark!$Q66-10,"g",     IF(AQ$17&lt;Udfyldningsark!$T66,"gu",        "")),
IF(AQ$17&lt;Udfyldningsark!$Q66, IF(AQ$17&lt;Udfyldningsark!$Q66-10,"g","gu"),
IF(AQ$17&lt;Udfyldningsark!$T66,"r",""
))))))))</f>
        <v/>
      </c>
      <c r="AR49" s="226" t="str">
        <f>IF(Udfyldningsark!$T66="","",
IF(AR$17=Udfyldningsark!$Q66,"s",
IF(AR$17=Udfyldningsark!$T66,"b",
IF(AR$17&lt;Udfyldningsark!$P66,"",
IF(Udfyldningsark!$T66&lt;Udfyldningsark!$Q66-10,IF(AR$17&lt;Udfyldningsark!$T66,"g",""),
IF(Udfyldningsark!$T66&lt;Udfyldningsark!$Q66,     IF(AR$17&lt;Udfyldningsark!$Q66-10,"g",     IF(AR$17&lt;Udfyldningsark!$T66,"gu",        "")),
IF(AR$17&lt;Udfyldningsark!$Q66, IF(AR$17&lt;Udfyldningsark!$Q66-10,"g","gu"),
IF(AR$17&lt;Udfyldningsark!$T66,"r",""
))))))))</f>
        <v/>
      </c>
      <c r="AS49" s="226" t="str">
        <f>IF(Udfyldningsark!$T66="","",
IF(AS$17=Udfyldningsark!$Q66,"s",
IF(AS$17=Udfyldningsark!$T66,"b",
IF(AS$17&lt;Udfyldningsark!$P66,"",
IF(Udfyldningsark!$T66&lt;Udfyldningsark!$Q66-10,IF(AS$17&lt;Udfyldningsark!$T66,"g",""),
IF(Udfyldningsark!$T66&lt;Udfyldningsark!$Q66,     IF(AS$17&lt;Udfyldningsark!$Q66-10,"g",     IF(AS$17&lt;Udfyldningsark!$T66,"gu",        "")),
IF(AS$17&lt;Udfyldningsark!$Q66, IF(AS$17&lt;Udfyldningsark!$Q66-10,"g","gu"),
IF(AS$17&lt;Udfyldningsark!$T66,"r",""
))))))))</f>
        <v/>
      </c>
      <c r="AT49" s="226" t="str">
        <f>IF(Udfyldningsark!$T66="","",
IF(AT$17=Udfyldningsark!$Q66,"s",
IF(AT$17=Udfyldningsark!$T66,"b",
IF(AT$17&lt;Udfyldningsark!$P66,"",
IF(Udfyldningsark!$T66&lt;Udfyldningsark!$Q66-10,IF(AT$17&lt;Udfyldningsark!$T66,"g",""),
IF(Udfyldningsark!$T66&lt;Udfyldningsark!$Q66,     IF(AT$17&lt;Udfyldningsark!$Q66-10,"g",     IF(AT$17&lt;Udfyldningsark!$T66,"gu",        "")),
IF(AT$17&lt;Udfyldningsark!$Q66, IF(AT$17&lt;Udfyldningsark!$Q66-10,"g","gu"),
IF(AT$17&lt;Udfyldningsark!$T66,"r",""
))))))))</f>
        <v/>
      </c>
      <c r="AU49" s="226" t="str">
        <f>IF(Udfyldningsark!$T66="","",
IF(AU$17=Udfyldningsark!$Q66,"s",
IF(AU$17=Udfyldningsark!$T66,"b",
IF(AU$17&lt;Udfyldningsark!$P66,"",
IF(Udfyldningsark!$T66&lt;Udfyldningsark!$Q66-10,IF(AU$17&lt;Udfyldningsark!$T66,"g",""),
IF(Udfyldningsark!$T66&lt;Udfyldningsark!$Q66,     IF(AU$17&lt;Udfyldningsark!$Q66-10,"g",     IF(AU$17&lt;Udfyldningsark!$T66,"gu",        "")),
IF(AU$17&lt;Udfyldningsark!$Q66, IF(AU$17&lt;Udfyldningsark!$Q66-10,"g","gu"),
IF(AU$17&lt;Udfyldningsark!$T66,"r",""
))))))))</f>
        <v/>
      </c>
      <c r="AV49" s="226" t="str">
        <f>IF(Udfyldningsark!$T66="","",
IF(AV$17=Udfyldningsark!$Q66,"s",
IF(AV$17=Udfyldningsark!$T66,"b",
IF(AV$17&lt;Udfyldningsark!$P66,"",
IF(Udfyldningsark!$T66&lt;Udfyldningsark!$Q66-10,IF(AV$17&lt;Udfyldningsark!$T66,"g",""),
IF(Udfyldningsark!$T66&lt;Udfyldningsark!$Q66,     IF(AV$17&lt;Udfyldningsark!$Q66-10,"g",     IF(AV$17&lt;Udfyldningsark!$T66,"gu",        "")),
IF(AV$17&lt;Udfyldningsark!$Q66, IF(AV$17&lt;Udfyldningsark!$Q66-10,"g","gu"),
IF(AV$17&lt;Udfyldningsark!$T66,"r",""
))))))))</f>
        <v/>
      </c>
      <c r="AW49" s="226" t="str">
        <f>IF(Udfyldningsark!$T66="","",
IF(AW$17=Udfyldningsark!$Q66,"s",
IF(AW$17=Udfyldningsark!$T66,"b",
IF(AW$17&lt;Udfyldningsark!$P66,"",
IF(Udfyldningsark!$T66&lt;Udfyldningsark!$Q66-10,IF(AW$17&lt;Udfyldningsark!$T66,"g",""),
IF(Udfyldningsark!$T66&lt;Udfyldningsark!$Q66,     IF(AW$17&lt;Udfyldningsark!$Q66-10,"g",     IF(AW$17&lt;Udfyldningsark!$T66,"gu",        "")),
IF(AW$17&lt;Udfyldningsark!$Q66, IF(AW$17&lt;Udfyldningsark!$Q66-10,"g","gu"),
IF(AW$17&lt;Udfyldningsark!$T66,"r",""
))))))))</f>
        <v/>
      </c>
      <c r="AX49" s="226" t="str">
        <f>IF(Udfyldningsark!$T66="","",
IF(AX$17=Udfyldningsark!$Q66,"s",
IF(AX$17=Udfyldningsark!$T66,"b",
IF(AX$17&lt;Udfyldningsark!$P66,"",
IF(Udfyldningsark!$T66&lt;Udfyldningsark!$Q66-10,IF(AX$17&lt;Udfyldningsark!$T66,"g",""),
IF(Udfyldningsark!$T66&lt;Udfyldningsark!$Q66,     IF(AX$17&lt;Udfyldningsark!$Q66-10,"g",     IF(AX$17&lt;Udfyldningsark!$T66,"gu",        "")),
IF(AX$17&lt;Udfyldningsark!$Q66, IF(AX$17&lt;Udfyldningsark!$Q66-10,"g","gu"),
IF(AX$17&lt;Udfyldningsark!$T66,"r",""
))))))))</f>
        <v/>
      </c>
      <c r="AY49" s="226" t="str">
        <f>IF(Udfyldningsark!$T66="","",
IF(AY$17=Udfyldningsark!$Q66,"s",
IF(AY$17=Udfyldningsark!$T66,"b",
IF(AY$17&lt;Udfyldningsark!$P66,"",
IF(Udfyldningsark!$T66&lt;Udfyldningsark!$Q66-10,IF(AY$17&lt;Udfyldningsark!$T66,"g",""),
IF(Udfyldningsark!$T66&lt;Udfyldningsark!$Q66,     IF(AY$17&lt;Udfyldningsark!$Q66-10,"g",     IF(AY$17&lt;Udfyldningsark!$T66,"gu",        "")),
IF(AY$17&lt;Udfyldningsark!$Q66, IF(AY$17&lt;Udfyldningsark!$Q66-10,"g","gu"),
IF(AY$17&lt;Udfyldningsark!$T66,"r",""
))))))))</f>
        <v/>
      </c>
      <c r="AZ49" s="226" t="str">
        <f>IF(Udfyldningsark!$T66="","",
IF(AZ$17=Udfyldningsark!$Q66,"s",
IF(AZ$17=Udfyldningsark!$T66,"b",
IF(AZ$17&lt;Udfyldningsark!$P66,"",
IF(Udfyldningsark!$T66&lt;Udfyldningsark!$Q66-10,IF(AZ$17&lt;Udfyldningsark!$T66,"g",""),
IF(Udfyldningsark!$T66&lt;Udfyldningsark!$Q66,     IF(AZ$17&lt;Udfyldningsark!$Q66-10,"g",     IF(AZ$17&lt;Udfyldningsark!$T66,"gu",        "")),
IF(AZ$17&lt;Udfyldningsark!$Q66, IF(AZ$17&lt;Udfyldningsark!$Q66-10,"g","gu"),
IF(AZ$17&lt;Udfyldningsark!$T66,"r",""
))))))))</f>
        <v/>
      </c>
      <c r="BA49" s="226" t="str">
        <f>IF(Udfyldningsark!$T66="","",
IF(BA$17=Udfyldningsark!$Q66,"s",
IF(BA$17=Udfyldningsark!$T66,"b",
IF(BA$17&lt;Udfyldningsark!$P66,"",
IF(Udfyldningsark!$T66&lt;Udfyldningsark!$Q66-10,IF(BA$17&lt;Udfyldningsark!$T66,"g",""),
IF(Udfyldningsark!$T66&lt;Udfyldningsark!$Q66,     IF(BA$17&lt;Udfyldningsark!$Q66-10,"g",     IF(BA$17&lt;Udfyldningsark!$T66,"gu",        "")),
IF(BA$17&lt;Udfyldningsark!$Q66, IF(BA$17&lt;Udfyldningsark!$Q66-10,"g","gu"),
IF(BA$17&lt;Udfyldningsark!$T66,"r",""
))))))))</f>
        <v/>
      </c>
      <c r="BB49" s="226" t="str">
        <f>IF(Udfyldningsark!$T66="","",
IF(BB$17=Udfyldningsark!$Q66,"s",
IF(BB$17=Udfyldningsark!$T66,"b",
IF(BB$17&lt;Udfyldningsark!$P66,"",
IF(Udfyldningsark!$T66&lt;Udfyldningsark!$Q66-10,IF(BB$17&lt;Udfyldningsark!$T66,"g",""),
IF(Udfyldningsark!$T66&lt;Udfyldningsark!$Q66,     IF(BB$17&lt;Udfyldningsark!$Q66-10,"g",     IF(BB$17&lt;Udfyldningsark!$T66,"gu",        "")),
IF(BB$17&lt;Udfyldningsark!$Q66, IF(BB$17&lt;Udfyldningsark!$Q66-10,"g","gu"),
IF(BB$17&lt;Udfyldningsark!$T66,"r",""
))))))))</f>
        <v/>
      </c>
      <c r="BC49" s="226" t="str">
        <f>IF(Udfyldningsark!$T66="","",
IF(BC$17=Udfyldningsark!$Q66,"s",
IF(BC$17=Udfyldningsark!$T66,"b",
IF(BC$17&lt;Udfyldningsark!$P66,"",
IF(Udfyldningsark!$T66&lt;Udfyldningsark!$Q66-10,IF(BC$17&lt;Udfyldningsark!$T66,"g",""),
IF(Udfyldningsark!$T66&lt;Udfyldningsark!$Q66,     IF(BC$17&lt;Udfyldningsark!$Q66-10,"g",     IF(BC$17&lt;Udfyldningsark!$T66,"gu",        "")),
IF(BC$17&lt;Udfyldningsark!$Q66, IF(BC$17&lt;Udfyldningsark!$Q66-10,"g","gu"),
IF(BC$17&lt;Udfyldningsark!$T66,"r",""
))))))))</f>
        <v/>
      </c>
      <c r="BD49" s="226" t="str">
        <f>IF(Udfyldningsark!$T66="","",
IF(BD$17=Udfyldningsark!$Q66,"s",
IF(BD$17=Udfyldningsark!$T66,"b",
IF(BD$17&lt;Udfyldningsark!$P66,"",
IF(Udfyldningsark!$T66&lt;Udfyldningsark!$Q66-10,IF(BD$17&lt;Udfyldningsark!$T66,"g",""),
IF(Udfyldningsark!$T66&lt;Udfyldningsark!$Q66,     IF(BD$17&lt;Udfyldningsark!$Q66-10,"g",     IF(BD$17&lt;Udfyldningsark!$T66,"gu",        "")),
IF(BD$17&lt;Udfyldningsark!$Q66, IF(BD$17&lt;Udfyldningsark!$Q66-10,"g","gu"),
IF(BD$17&lt;Udfyldningsark!$T66,"r",""
))))))))</f>
        <v/>
      </c>
      <c r="BE49" s="226" t="str">
        <f>IF(Udfyldningsark!$T66="","",
IF(BE$17=Udfyldningsark!$Q66,"s",
IF(BE$17=Udfyldningsark!$T66,"b",
IF(BE$17&lt;Udfyldningsark!$P66,"",
IF(Udfyldningsark!$T66&lt;Udfyldningsark!$Q66-10,IF(BE$17&lt;Udfyldningsark!$T66,"g",""),
IF(Udfyldningsark!$T66&lt;Udfyldningsark!$Q66,     IF(BE$17&lt;Udfyldningsark!$Q66-10,"g",     IF(BE$17&lt;Udfyldningsark!$T66,"gu",        "")),
IF(BE$17&lt;Udfyldningsark!$Q66, IF(BE$17&lt;Udfyldningsark!$Q66-10,"g","gu"),
IF(BE$17&lt;Udfyldningsark!$T66,"r",""
))))))))</f>
        <v/>
      </c>
      <c r="BF49" s="226" t="str">
        <f>IF(Udfyldningsark!$T66="","",
IF(BF$17=Udfyldningsark!$Q66,"s",
IF(BF$17=Udfyldningsark!$T66,"b",
IF(BF$17&lt;Udfyldningsark!$P66,"",
IF(Udfyldningsark!$T66&lt;Udfyldningsark!$Q66-10,IF(BF$17&lt;Udfyldningsark!$T66,"g",""),
IF(Udfyldningsark!$T66&lt;Udfyldningsark!$Q66,     IF(BF$17&lt;Udfyldningsark!$Q66-10,"g",     IF(BF$17&lt;Udfyldningsark!$T66,"gu",        "")),
IF(BF$17&lt;Udfyldningsark!$Q66, IF(BF$17&lt;Udfyldningsark!$Q66-10,"g","gu"),
IF(BF$17&lt;Udfyldningsark!$T66,"r",""
))))))))</f>
        <v/>
      </c>
      <c r="BG49" s="226" t="str">
        <f>IF(Udfyldningsark!$T66="","",
IF(BG$17=Udfyldningsark!$Q66,"s",
IF(BG$17=Udfyldningsark!$T66,"b",
IF(BG$17&lt;Udfyldningsark!$P66,"",
IF(Udfyldningsark!$T66&lt;Udfyldningsark!$Q66-10,IF(BG$17&lt;Udfyldningsark!$T66,"g",""),
IF(Udfyldningsark!$T66&lt;Udfyldningsark!$Q66,     IF(BG$17&lt;Udfyldningsark!$Q66-10,"g",     IF(BG$17&lt;Udfyldningsark!$T66,"gu",        "")),
IF(BG$17&lt;Udfyldningsark!$Q66, IF(BG$17&lt;Udfyldningsark!$Q66-10,"g","gu"),
IF(BG$17&lt;Udfyldningsark!$T66,"r",""
))))))))</f>
        <v/>
      </c>
      <c r="BH49" s="226" t="str">
        <f>IF(Udfyldningsark!$T66="","",
IF(BH$17=Udfyldningsark!$Q66,"s",
IF(BH$17=Udfyldningsark!$T66,"b",
IF(BH$17&lt;Udfyldningsark!$P66,"",
IF(Udfyldningsark!$T66&lt;Udfyldningsark!$Q66-10,IF(BH$17&lt;Udfyldningsark!$T66,"g",""),
IF(Udfyldningsark!$T66&lt;Udfyldningsark!$Q66,     IF(BH$17&lt;Udfyldningsark!$Q66-10,"g",     IF(BH$17&lt;Udfyldningsark!$T66,"gu",        "")),
IF(BH$17&lt;Udfyldningsark!$Q66, IF(BH$17&lt;Udfyldningsark!$Q66-10,"g","gu"),
IF(BH$17&lt;Udfyldningsark!$T66,"r",""
))))))))</f>
        <v/>
      </c>
      <c r="BI49" s="226" t="str">
        <f>IF(Udfyldningsark!$T66="","",
IF(BI$17=Udfyldningsark!$Q66,"s",
IF(BI$17=Udfyldningsark!$T66,"b",
IF(BI$17&lt;Udfyldningsark!$P66,"",
IF(Udfyldningsark!$T66&lt;Udfyldningsark!$Q66-10,IF(BI$17&lt;Udfyldningsark!$T66,"g",""),
IF(Udfyldningsark!$T66&lt;Udfyldningsark!$Q66,     IF(BI$17&lt;Udfyldningsark!$Q66-10,"g",     IF(BI$17&lt;Udfyldningsark!$T66,"gu",        "")),
IF(BI$17&lt;Udfyldningsark!$Q66, IF(BI$17&lt;Udfyldningsark!$Q66-10,"g","gu"),
IF(BI$17&lt;Udfyldningsark!$T66,"r",""
))))))))</f>
        <v/>
      </c>
      <c r="BJ49" s="226" t="str">
        <f>IF(Udfyldningsark!$T66="","",
IF(BJ$17=Udfyldningsark!$Q66,"s",
IF(BJ$17=Udfyldningsark!$T66,"b",
IF(BJ$17&lt;Udfyldningsark!$P66,"",
IF(Udfyldningsark!$T66&lt;Udfyldningsark!$Q66-10,IF(BJ$17&lt;Udfyldningsark!$T66,"g",""),
IF(Udfyldningsark!$T66&lt;Udfyldningsark!$Q66,     IF(BJ$17&lt;Udfyldningsark!$Q66-10,"g",     IF(BJ$17&lt;Udfyldningsark!$T66,"gu",        "")),
IF(BJ$17&lt;Udfyldningsark!$Q66, IF(BJ$17&lt;Udfyldningsark!$Q66-10,"g","gu"),
IF(BJ$17&lt;Udfyldningsark!$T66,"r",""
))))))))</f>
        <v/>
      </c>
      <c r="BK49" s="226" t="str">
        <f>IF(Udfyldningsark!$T66="","",
IF(BK$17=Udfyldningsark!$Q66,"s",
IF(BK$17=Udfyldningsark!$T66,"b",
IF(BK$17&lt;Udfyldningsark!$P66,"",
IF(Udfyldningsark!$T66&lt;Udfyldningsark!$Q66-10,IF(BK$17&lt;Udfyldningsark!$T66,"g",""),
IF(Udfyldningsark!$T66&lt;Udfyldningsark!$Q66,     IF(BK$17&lt;Udfyldningsark!$Q66-10,"g",     IF(BK$17&lt;Udfyldningsark!$T66,"gu",        "")),
IF(BK$17&lt;Udfyldningsark!$Q66, IF(BK$17&lt;Udfyldningsark!$Q66-10,"g","gu"),
IF(BK$17&lt;Udfyldningsark!$T66,"r",""
))))))))</f>
        <v/>
      </c>
      <c r="BL49" s="226" t="str">
        <f>IF(Udfyldningsark!$T66="","",
IF(BL$17=Udfyldningsark!$Q66,"s",
IF(BL$17=Udfyldningsark!$T66,"b",
IF(BL$17&lt;Udfyldningsark!$P66,"",
IF(Udfyldningsark!$T66&lt;Udfyldningsark!$Q66-10,IF(BL$17&lt;Udfyldningsark!$T66,"g",""),
IF(Udfyldningsark!$T66&lt;Udfyldningsark!$Q66,     IF(BL$17&lt;Udfyldningsark!$Q66-10,"g",     IF(BL$17&lt;Udfyldningsark!$T66,"gu",        "")),
IF(BL$17&lt;Udfyldningsark!$Q66, IF(BL$17&lt;Udfyldningsark!$Q66-10,"g","gu"),
IF(BL$17&lt;Udfyldningsark!$T66,"r",""
))))))))</f>
        <v/>
      </c>
      <c r="BM49" s="226" t="str">
        <f>IF(Udfyldningsark!$T66="","",
IF(BM$17=Udfyldningsark!$Q66,"s",
IF(BM$17=Udfyldningsark!$T66,"b",
IF(BM$17&lt;Udfyldningsark!$P66,"",
IF(Udfyldningsark!$T66&lt;Udfyldningsark!$Q66-10,IF(BM$17&lt;Udfyldningsark!$T66,"g",""),
IF(Udfyldningsark!$T66&lt;Udfyldningsark!$Q66,     IF(BM$17&lt;Udfyldningsark!$Q66-10,"g",     IF(BM$17&lt;Udfyldningsark!$T66,"gu",        "")),
IF(BM$17&lt;Udfyldningsark!$Q66, IF(BM$17&lt;Udfyldningsark!$Q66-10,"g","gu"),
IF(BM$17&lt;Udfyldningsark!$T66,"r",""
))))))))</f>
        <v/>
      </c>
      <c r="BN49" s="226" t="str">
        <f>IF(Udfyldningsark!$T66="","",
IF(BN$17=Udfyldningsark!$Q66,"s",
IF(BN$17=Udfyldningsark!$T66,"b",
IF(BN$17&lt;Udfyldningsark!$P66,"",
IF(Udfyldningsark!$T66&lt;Udfyldningsark!$Q66-10,IF(BN$17&lt;Udfyldningsark!$T66,"g",""),
IF(Udfyldningsark!$T66&lt;Udfyldningsark!$Q66,     IF(BN$17&lt;Udfyldningsark!$Q66-10,"g",     IF(BN$17&lt;Udfyldningsark!$T66,"gu",        "")),
IF(BN$17&lt;Udfyldningsark!$Q66, IF(BN$17&lt;Udfyldningsark!$Q66-10,"g","gu"),
IF(BN$17&lt;Udfyldningsark!$T66,"r",""
))))))))</f>
        <v/>
      </c>
      <c r="BO49" s="226" t="str">
        <f>IF(Udfyldningsark!$T66="","",
IF(BO$17=Udfyldningsark!$Q66,"s",
IF(BO$17=Udfyldningsark!$T66,"b",
IF(BO$17&lt;Udfyldningsark!$P66,"",
IF(Udfyldningsark!$T66&lt;Udfyldningsark!$Q66-10,IF(BO$17&lt;Udfyldningsark!$T66,"g",""),
IF(Udfyldningsark!$T66&lt;Udfyldningsark!$Q66,     IF(BO$17&lt;Udfyldningsark!$Q66-10,"g",     IF(BO$17&lt;Udfyldningsark!$T66,"gu",        "")),
IF(BO$17&lt;Udfyldningsark!$Q66, IF(BO$17&lt;Udfyldningsark!$Q66-10,"g","gu"),
IF(BO$17&lt;Udfyldningsark!$T66,"r",""
))))))))</f>
        <v/>
      </c>
      <c r="BP49" s="226" t="str">
        <f>IF(Udfyldningsark!$T66="","",
IF(BP$17=Udfyldningsark!$Q66,"s",
IF(BP$17=Udfyldningsark!$T66,"b",
IF(BP$17&lt;Udfyldningsark!$P66,"",
IF(Udfyldningsark!$T66&lt;Udfyldningsark!$Q66-10,IF(BP$17&lt;Udfyldningsark!$T66,"g",""),
IF(Udfyldningsark!$T66&lt;Udfyldningsark!$Q66,     IF(BP$17&lt;Udfyldningsark!$Q66-10,"g",     IF(BP$17&lt;Udfyldningsark!$T66,"gu",        "")),
IF(BP$17&lt;Udfyldningsark!$Q66, IF(BP$17&lt;Udfyldningsark!$Q66-10,"g","gu"),
IF(BP$17&lt;Udfyldningsark!$T66,"r",""
))))))))</f>
        <v/>
      </c>
      <c r="BQ49" s="226" t="str">
        <f>IF(Udfyldningsark!$T66="","",
IF(BQ$17=Udfyldningsark!$Q66,"s",
IF(BQ$17=Udfyldningsark!$T66,"b",
IF(BQ$17&lt;Udfyldningsark!$P66,"",
IF(Udfyldningsark!$T66&lt;Udfyldningsark!$Q66-10,IF(BQ$17&lt;Udfyldningsark!$T66,"g",""),
IF(Udfyldningsark!$T66&lt;Udfyldningsark!$Q66,     IF(BQ$17&lt;Udfyldningsark!$Q66-10,"g",     IF(BQ$17&lt;Udfyldningsark!$T66,"gu",        "")),
IF(BQ$17&lt;Udfyldningsark!$Q66, IF(BQ$17&lt;Udfyldningsark!$Q66-10,"g","gu"),
IF(BQ$17&lt;Udfyldningsark!$T66,"r",""
))))))))</f>
        <v/>
      </c>
      <c r="BR49" s="226" t="str">
        <f>IF(Udfyldningsark!$T66="","",
IF(BR$17=Udfyldningsark!$Q66,"s",
IF(BR$17=Udfyldningsark!$T66,"b",
IF(BR$17&lt;Udfyldningsark!$P66,"",
IF(Udfyldningsark!$T66&lt;Udfyldningsark!$Q66-10,IF(BR$17&lt;Udfyldningsark!$T66,"g",""),
IF(Udfyldningsark!$T66&lt;Udfyldningsark!$Q66,     IF(BR$17&lt;Udfyldningsark!$Q66-10,"g",     IF(BR$17&lt;Udfyldningsark!$T66,"gu",        "")),
IF(BR$17&lt;Udfyldningsark!$Q66, IF(BR$17&lt;Udfyldningsark!$Q66-10,"g","gu"),
IF(BR$17&lt;Udfyldningsark!$T66,"r",""
))))))))</f>
        <v/>
      </c>
      <c r="BS49" s="226" t="str">
        <f>IF(Udfyldningsark!$T66="","",
IF(BS$17=Udfyldningsark!$Q66,"s",
IF(BS$17=Udfyldningsark!$T66,"b",
IF(BS$17&lt;Udfyldningsark!$P66,"",
IF(Udfyldningsark!$T66&lt;Udfyldningsark!$Q66-10,IF(BS$17&lt;Udfyldningsark!$T66,"g",""),
IF(Udfyldningsark!$T66&lt;Udfyldningsark!$Q66,     IF(BS$17&lt;Udfyldningsark!$Q66-10,"g",     IF(BS$17&lt;Udfyldningsark!$T66,"gu",        "")),
IF(BS$17&lt;Udfyldningsark!$Q66, IF(BS$17&lt;Udfyldningsark!$Q66-10,"g","gu"),
IF(BS$17&lt;Udfyldningsark!$T66,"r",""
))))))))</f>
        <v/>
      </c>
      <c r="BT49" s="226" t="str">
        <f>IF(Udfyldningsark!$T66="","",
IF(BT$17=Udfyldningsark!$Q66,"s",
IF(BT$17=Udfyldningsark!$T66,"b",
IF(BT$17&lt;Udfyldningsark!$P66,"",
IF(Udfyldningsark!$T66&lt;Udfyldningsark!$Q66-10,IF(BT$17&lt;Udfyldningsark!$T66,"g",""),
IF(Udfyldningsark!$T66&lt;Udfyldningsark!$Q66,     IF(BT$17&lt;Udfyldningsark!$Q66-10,"g",     IF(BT$17&lt;Udfyldningsark!$T66,"gu",        "")),
IF(BT$17&lt;Udfyldningsark!$Q66, IF(BT$17&lt;Udfyldningsark!$Q66-10,"g","gu"),
IF(BT$17&lt;Udfyldningsark!$T66,"r",""
))))))))</f>
        <v/>
      </c>
      <c r="BU49" s="226" t="str">
        <f>IF(Udfyldningsark!$T66="","",
IF(BU$17=Udfyldningsark!$Q66,"s",
IF(BU$17=Udfyldningsark!$T66,"b",
IF(BU$17&lt;Udfyldningsark!$P66,"",
IF(Udfyldningsark!$T66&lt;Udfyldningsark!$Q66-10,IF(BU$17&lt;Udfyldningsark!$T66,"g",""),
IF(Udfyldningsark!$T66&lt;Udfyldningsark!$Q66,     IF(BU$17&lt;Udfyldningsark!$Q66-10,"g",     IF(BU$17&lt;Udfyldningsark!$T66,"gu",        "")),
IF(BU$17&lt;Udfyldningsark!$Q66, IF(BU$17&lt;Udfyldningsark!$Q66-10,"g","gu"),
IF(BU$17&lt;Udfyldningsark!$T66,"r",""
))))))))</f>
        <v/>
      </c>
      <c r="BV49" s="226" t="str">
        <f>IF(Udfyldningsark!$T66="","",
IF(BV$17=Udfyldningsark!$Q66,"s",
IF(BV$17=Udfyldningsark!$T66,"b",
IF(BV$17&lt;Udfyldningsark!$P66,"",
IF(Udfyldningsark!$T66&lt;Udfyldningsark!$Q66-10,IF(BV$17&lt;Udfyldningsark!$T66,"g",""),
IF(Udfyldningsark!$T66&lt;Udfyldningsark!$Q66,     IF(BV$17&lt;Udfyldningsark!$Q66-10,"g",     IF(BV$17&lt;Udfyldningsark!$T66,"gu",        "")),
IF(BV$17&lt;Udfyldningsark!$Q66, IF(BV$17&lt;Udfyldningsark!$Q66-10,"g","gu"),
IF(BV$17&lt;Udfyldningsark!$T66,"r",""
))))))))</f>
        <v/>
      </c>
      <c r="BW49" s="226" t="str">
        <f>IF(Udfyldningsark!$T66="","",
IF(BW$17=Udfyldningsark!$Q66,"s",
IF(BW$17=Udfyldningsark!$T66,"b",
IF(BW$17&lt;Udfyldningsark!$P66,"",
IF(Udfyldningsark!$T66&lt;Udfyldningsark!$Q66-10,IF(BW$17&lt;Udfyldningsark!$T66,"g",""),
IF(Udfyldningsark!$T66&lt;Udfyldningsark!$Q66,     IF(BW$17&lt;Udfyldningsark!$Q66-10,"g",     IF(BW$17&lt;Udfyldningsark!$T66,"gu",        "")),
IF(BW$17&lt;Udfyldningsark!$Q66, IF(BW$17&lt;Udfyldningsark!$Q66-10,"g","gu"),
IF(BW$17&lt;Udfyldningsark!$T66,"r",""
))))))))</f>
        <v/>
      </c>
      <c r="BX49" s="226" t="str">
        <f>IF(Udfyldningsark!$T66="","",
IF(BX$17=Udfyldningsark!$Q66,"s",
IF(BX$17=Udfyldningsark!$T66,"b",
IF(BX$17&lt;Udfyldningsark!$P66,"",
IF(Udfyldningsark!$T66&lt;Udfyldningsark!$Q66-10,IF(BX$17&lt;Udfyldningsark!$T66,"g",""),
IF(Udfyldningsark!$T66&lt;Udfyldningsark!$Q66,     IF(BX$17&lt;Udfyldningsark!$Q66-10,"g",     IF(BX$17&lt;Udfyldningsark!$T66,"gu",        "")),
IF(BX$17&lt;Udfyldningsark!$Q66, IF(BX$17&lt;Udfyldningsark!$Q66-10,"g","gu"),
IF(BX$17&lt;Udfyldningsark!$T66,"r",""
))))))))</f>
        <v/>
      </c>
      <c r="BY49" s="226" t="str">
        <f>IF(Udfyldningsark!$T66="","",
IF(BY$17=Udfyldningsark!$Q66,"s",
IF(BY$17=Udfyldningsark!$T66,"b",
IF(BY$17&lt;Udfyldningsark!$P66,"",
IF(Udfyldningsark!$T66&lt;Udfyldningsark!$Q66-10,IF(BY$17&lt;Udfyldningsark!$T66,"g",""),
IF(Udfyldningsark!$T66&lt;Udfyldningsark!$Q66,     IF(BY$17&lt;Udfyldningsark!$Q66-10,"g",     IF(BY$17&lt;Udfyldningsark!$T66,"gu",        "")),
IF(BY$17&lt;Udfyldningsark!$Q66, IF(BY$17&lt;Udfyldningsark!$Q66-10,"g","gu"),
IF(BY$17&lt;Udfyldningsark!$T66,"r",""
))))))))</f>
        <v/>
      </c>
      <c r="BZ49" s="226" t="str">
        <f>IF(Udfyldningsark!$T66="","",
IF(BZ$17=Udfyldningsark!$Q66,"s",
IF(BZ$17=Udfyldningsark!$T66,"b",
IF(BZ$17&lt;Udfyldningsark!$P66,"",
IF(Udfyldningsark!$T66&lt;Udfyldningsark!$Q66-10,IF(BZ$17&lt;Udfyldningsark!$T66,"g",""),
IF(Udfyldningsark!$T66&lt;Udfyldningsark!$Q66,     IF(BZ$17&lt;Udfyldningsark!$Q66-10,"g",     IF(BZ$17&lt;Udfyldningsark!$T66,"gu",        "")),
IF(BZ$17&lt;Udfyldningsark!$Q66, IF(BZ$17&lt;Udfyldningsark!$Q66-10,"g","gu"),
IF(BZ$17&lt;Udfyldningsark!$T66,"r",""
))))))))</f>
        <v/>
      </c>
      <c r="CA49" s="226" t="str">
        <f>IF(Udfyldningsark!$T66="","",
IF(CA$17=Udfyldningsark!$Q66,"s",
IF(CA$17=Udfyldningsark!$T66,"b",
IF(CA$17&lt;Udfyldningsark!$P66,"",
IF(Udfyldningsark!$T66&lt;Udfyldningsark!$Q66-10,IF(CA$17&lt;Udfyldningsark!$T66,"g",""),
IF(Udfyldningsark!$T66&lt;Udfyldningsark!$Q66,     IF(CA$17&lt;Udfyldningsark!$Q66-10,"g",     IF(CA$17&lt;Udfyldningsark!$T66,"gu",        "")),
IF(CA$17&lt;Udfyldningsark!$Q66, IF(CA$17&lt;Udfyldningsark!$Q66-10,"g","gu"),
IF(CA$17&lt;Udfyldningsark!$T66,"r",""
))))))))</f>
        <v/>
      </c>
      <c r="CB49" s="226" t="str">
        <f>IF(Udfyldningsark!$T66="","",
IF(CB$17=Udfyldningsark!$Q66,"s",
IF(CB$17=Udfyldningsark!$T66,"b",
IF(CB$17&lt;Udfyldningsark!$P66,"",
IF(Udfyldningsark!$T66&lt;Udfyldningsark!$Q66-10,IF(CB$17&lt;Udfyldningsark!$T66,"g",""),
IF(Udfyldningsark!$T66&lt;Udfyldningsark!$Q66,     IF(CB$17&lt;Udfyldningsark!$Q66-10,"g",     IF(CB$17&lt;Udfyldningsark!$T66,"gu",        "")),
IF(CB$17&lt;Udfyldningsark!$Q66, IF(CB$17&lt;Udfyldningsark!$Q66-10,"g","gu"),
IF(CB$17&lt;Udfyldningsark!$T66,"r",""
))))))))</f>
        <v/>
      </c>
      <c r="CC49" s="226" t="str">
        <f>IF(Udfyldningsark!$T66="","",
IF(CC$17=Udfyldningsark!$Q66,"s",
IF(CC$17=Udfyldningsark!$T66,"b",
IF(CC$17&lt;Udfyldningsark!$P66,"",
IF(Udfyldningsark!$T66&lt;Udfyldningsark!$Q66-10,IF(CC$17&lt;Udfyldningsark!$T66,"g",""),
IF(Udfyldningsark!$T66&lt;Udfyldningsark!$Q66,     IF(CC$17&lt;Udfyldningsark!$Q66-10,"g",     IF(CC$17&lt;Udfyldningsark!$T66,"gu",        "")),
IF(CC$17&lt;Udfyldningsark!$Q66, IF(CC$17&lt;Udfyldningsark!$Q66-10,"g","gu"),
IF(CC$17&lt;Udfyldningsark!$T66,"r",""
))))))))</f>
        <v/>
      </c>
      <c r="CD49" s="226" t="str">
        <f>IF(Udfyldningsark!$T66="","",
IF(CD$17=Udfyldningsark!$Q66,"s",
IF(CD$17=Udfyldningsark!$T66,"b",
IF(CD$17&lt;Udfyldningsark!$P66,"",
IF(Udfyldningsark!$T66&lt;Udfyldningsark!$Q66-10,IF(CD$17&lt;Udfyldningsark!$T66,"g",""),
IF(Udfyldningsark!$T66&lt;Udfyldningsark!$Q66,     IF(CD$17&lt;Udfyldningsark!$Q66-10,"g",     IF(CD$17&lt;Udfyldningsark!$T66,"gu",        "")),
IF(CD$17&lt;Udfyldningsark!$Q66, IF(CD$17&lt;Udfyldningsark!$Q66-10,"g","gu"),
IF(CD$17&lt;Udfyldningsark!$T66,"r",""
))))))))</f>
        <v/>
      </c>
      <c r="CE49" s="226" t="str">
        <f>IF(Udfyldningsark!$T66="","",
IF(CE$17=Udfyldningsark!$Q66,"s",
IF(CE$17=Udfyldningsark!$T66,"b",
IF(CE$17&lt;Udfyldningsark!$P66,"",
IF(Udfyldningsark!$T66&lt;Udfyldningsark!$Q66-10,IF(CE$17&lt;Udfyldningsark!$T66,"g",""),
IF(Udfyldningsark!$T66&lt;Udfyldningsark!$Q66,     IF(CE$17&lt;Udfyldningsark!$Q66-10,"g",     IF(CE$17&lt;Udfyldningsark!$T66,"gu",        "")),
IF(CE$17&lt;Udfyldningsark!$Q66, IF(CE$17&lt;Udfyldningsark!$Q66-10,"g","gu"),
IF(CE$17&lt;Udfyldningsark!$T66,"r",""
))))))))</f>
        <v/>
      </c>
      <c r="CF49" s="226" t="str">
        <f>IF(Udfyldningsark!$T66="","",
IF(CF$17=Udfyldningsark!$Q66,"s",
IF(CF$17=Udfyldningsark!$T66,"b",
IF(CF$17&lt;Udfyldningsark!$P66,"",
IF(Udfyldningsark!$T66&lt;Udfyldningsark!$Q66-10,IF(CF$17&lt;Udfyldningsark!$T66,"g",""),
IF(Udfyldningsark!$T66&lt;Udfyldningsark!$Q66,     IF(CF$17&lt;Udfyldningsark!$Q66-10,"g",     IF(CF$17&lt;Udfyldningsark!$T66,"gu",        "")),
IF(CF$17&lt;Udfyldningsark!$Q66, IF(CF$17&lt;Udfyldningsark!$Q66-10,"g","gu"),
IF(CF$17&lt;Udfyldningsark!$T66,"r",""
))))))))</f>
        <v/>
      </c>
      <c r="CG49" s="226" t="str">
        <f>IF(Udfyldningsark!$T66="","",
IF(CG$17=Udfyldningsark!$Q66,"s",
IF(CG$17=Udfyldningsark!$T66,"b",
IF(CG$17&lt;Udfyldningsark!$P66,"",
IF(Udfyldningsark!$T66&lt;Udfyldningsark!$Q66-10,IF(CG$17&lt;Udfyldningsark!$T66,"g",""),
IF(Udfyldningsark!$T66&lt;Udfyldningsark!$Q66,     IF(CG$17&lt;Udfyldningsark!$Q66-10,"g",     IF(CG$17&lt;Udfyldningsark!$T66,"gu",        "")),
IF(CG$17&lt;Udfyldningsark!$Q66, IF(CG$17&lt;Udfyldningsark!$Q66-10,"g","gu"),
IF(CG$17&lt;Udfyldningsark!$T66,"r",""
))))))))</f>
        <v/>
      </c>
      <c r="CH49" s="226" t="str">
        <f>IF(Udfyldningsark!$T66="","",
IF(CH$17=Udfyldningsark!$Q66,"s",
IF(CH$17=Udfyldningsark!$T66,"b",
IF(CH$17&lt;Udfyldningsark!$P66,"",
IF(Udfyldningsark!$T66&lt;Udfyldningsark!$Q66-10,IF(CH$17&lt;Udfyldningsark!$T66,"g",""),
IF(Udfyldningsark!$T66&lt;Udfyldningsark!$Q66,     IF(CH$17&lt;Udfyldningsark!$Q66-10,"g",     IF(CH$17&lt;Udfyldningsark!$T66,"gu",        "")),
IF(CH$17&lt;Udfyldningsark!$Q66, IF(CH$17&lt;Udfyldningsark!$Q66-10,"g","gu"),
IF(CH$17&lt;Udfyldningsark!$T66,"r",""
))))))))</f>
        <v/>
      </c>
      <c r="CI49" s="226" t="str">
        <f>IF(Udfyldningsark!$T66="","",
IF(CI$17=Udfyldningsark!$Q66,"s",
IF(CI$17=Udfyldningsark!$T66,"b",
IF(CI$17&lt;Udfyldningsark!$P66,"",
IF(Udfyldningsark!$T66&lt;Udfyldningsark!$Q66-10,IF(CI$17&lt;Udfyldningsark!$T66,"g",""),
IF(Udfyldningsark!$T66&lt;Udfyldningsark!$Q66,     IF(CI$17&lt;Udfyldningsark!$Q66-10,"g",     IF(CI$17&lt;Udfyldningsark!$T66,"gu",        "")),
IF(CI$17&lt;Udfyldningsark!$Q66, IF(CI$17&lt;Udfyldningsark!$Q66-10,"g","gu"),
IF(CI$17&lt;Udfyldningsark!$T66,"r",""
))))))))</f>
        <v/>
      </c>
      <c r="CJ49" s="226" t="str">
        <f>IF(Udfyldningsark!$T66="","",
IF(CJ$17=Udfyldningsark!$Q66,"s",
IF(CJ$17=Udfyldningsark!$T66,"b",
IF(CJ$17&lt;Udfyldningsark!$P66,"",
IF(Udfyldningsark!$T66&lt;Udfyldningsark!$Q66-10,IF(CJ$17&lt;Udfyldningsark!$T66,"g",""),
IF(Udfyldningsark!$T66&lt;Udfyldningsark!$Q66,     IF(CJ$17&lt;Udfyldningsark!$Q66-10,"g",     IF(CJ$17&lt;Udfyldningsark!$T66,"gu",        "")),
IF(CJ$17&lt;Udfyldningsark!$Q66, IF(CJ$17&lt;Udfyldningsark!$Q66-10,"g","gu"),
IF(CJ$17&lt;Udfyldningsark!$T66,"r",""
))))))))</f>
        <v/>
      </c>
      <c r="CK49" s="226" t="str">
        <f>IF(Udfyldningsark!$T66="","",
IF(CK$17=Udfyldningsark!$Q66,"s",
IF(CK$17=Udfyldningsark!$T66,"b",
IF(CK$17&lt;Udfyldningsark!$P66,"",
IF(Udfyldningsark!$T66&lt;Udfyldningsark!$Q66-10,IF(CK$17&lt;Udfyldningsark!$T66,"g",""),
IF(Udfyldningsark!$T66&lt;Udfyldningsark!$Q66,     IF(CK$17&lt;Udfyldningsark!$Q66-10,"g",     IF(CK$17&lt;Udfyldningsark!$T66,"gu",        "")),
IF(CK$17&lt;Udfyldningsark!$Q66, IF(CK$17&lt;Udfyldningsark!$Q66-10,"g","gu"),
IF(CK$17&lt;Udfyldningsark!$T66,"r",""
))))))))</f>
        <v/>
      </c>
      <c r="CL49" s="226" t="str">
        <f>IF(Udfyldningsark!$T66="","",
IF(CL$17=Udfyldningsark!$Q66,"s",
IF(CL$17=Udfyldningsark!$T66,"b",
IF(CL$17&lt;Udfyldningsark!$P66,"",
IF(Udfyldningsark!$T66&lt;Udfyldningsark!$Q66-10,IF(CL$17&lt;Udfyldningsark!$T66,"g",""),
IF(Udfyldningsark!$T66&lt;Udfyldningsark!$Q66,     IF(CL$17&lt;Udfyldningsark!$Q66-10,"g",     IF(CL$17&lt;Udfyldningsark!$T66,"gu",        "")),
IF(CL$17&lt;Udfyldningsark!$Q66, IF(CL$17&lt;Udfyldningsark!$Q66-10,"g","gu"),
IF(CL$17&lt;Udfyldningsark!$T66,"r",""
))))))))</f>
        <v/>
      </c>
      <c r="CM49" s="226" t="str">
        <f>IF(Udfyldningsark!$T66="","",
IF(CM$17=Udfyldningsark!$Q66,"s",
IF(CM$17=Udfyldningsark!$T66,"b",
IF(CM$17&lt;Udfyldningsark!$P66,"",
IF(Udfyldningsark!$T66&lt;Udfyldningsark!$Q66-10,IF(CM$17&lt;Udfyldningsark!$T66,"g",""),
IF(Udfyldningsark!$T66&lt;Udfyldningsark!$Q66,     IF(CM$17&lt;Udfyldningsark!$Q66-10,"g",     IF(CM$17&lt;Udfyldningsark!$T66,"gu",        "")),
IF(CM$17&lt;Udfyldningsark!$Q66, IF(CM$17&lt;Udfyldningsark!$Q66-10,"g","gu"),
IF(CM$17&lt;Udfyldningsark!$T66,"r",""
))))))))</f>
        <v/>
      </c>
      <c r="CN49" s="226" t="str">
        <f>IF(Udfyldningsark!$T66="","",
IF(CN$17=Udfyldningsark!$Q66,"s",
IF(CN$17=Udfyldningsark!$T66,"b",
IF(CN$17&lt;Udfyldningsark!$P66,"",
IF(Udfyldningsark!$T66&lt;Udfyldningsark!$Q66-10,IF(CN$17&lt;Udfyldningsark!$T66,"g",""),
IF(Udfyldningsark!$T66&lt;Udfyldningsark!$Q66,     IF(CN$17&lt;Udfyldningsark!$Q66-10,"g",     IF(CN$17&lt;Udfyldningsark!$T66,"gu",        "")),
IF(CN$17&lt;Udfyldningsark!$Q66, IF(CN$17&lt;Udfyldningsark!$Q66-10,"g","gu"),
IF(CN$17&lt;Udfyldningsark!$T66,"r",""
))))))))</f>
        <v/>
      </c>
      <c r="CO49" s="226" t="str">
        <f>IF(Udfyldningsark!$T66="","",
IF(CO$17=Udfyldningsark!$Q66,"s",
IF(CO$17=Udfyldningsark!$T66,"b",
IF(CO$17&lt;Udfyldningsark!$P66,"",
IF(Udfyldningsark!$T66&lt;Udfyldningsark!$Q66-10,IF(CO$17&lt;Udfyldningsark!$T66,"g",""),
IF(Udfyldningsark!$T66&lt;Udfyldningsark!$Q66,     IF(CO$17&lt;Udfyldningsark!$Q66-10,"g",     IF(CO$17&lt;Udfyldningsark!$T66,"gu",        "")),
IF(CO$17&lt;Udfyldningsark!$Q66, IF(CO$17&lt;Udfyldningsark!$Q66-10,"g","gu"),
IF(CO$17&lt;Udfyldningsark!$T66,"r",""
))))))))</f>
        <v/>
      </c>
      <c r="CP49" s="226" t="str">
        <f>IF(Udfyldningsark!$T66="","",
IF(CP$17=Udfyldningsark!$Q66,"s",
IF(CP$17=Udfyldningsark!$T66,"b",
IF(CP$17&lt;Udfyldningsark!$P66,"",
IF(Udfyldningsark!$T66&lt;Udfyldningsark!$Q66-10,IF(CP$17&lt;Udfyldningsark!$T66,"g",""),
IF(Udfyldningsark!$T66&lt;Udfyldningsark!$Q66,     IF(CP$17&lt;Udfyldningsark!$Q66-10,"g",     IF(CP$17&lt;Udfyldningsark!$T66,"gu",        "")),
IF(CP$17&lt;Udfyldningsark!$Q66, IF(CP$17&lt;Udfyldningsark!$Q66-10,"g","gu"),
IF(CP$17&lt;Udfyldningsark!$T66,"r",""
))))))))</f>
        <v/>
      </c>
      <c r="CQ49" s="226" t="str">
        <f>IF(Udfyldningsark!$T66="","",
IF(CQ$17=Udfyldningsark!$Q66,"s",
IF(CQ$17=Udfyldningsark!$T66,"b",
IF(CQ$17&lt;Udfyldningsark!$P66,"",
IF(Udfyldningsark!$T66&lt;Udfyldningsark!$Q66-10,IF(CQ$17&lt;Udfyldningsark!$T66,"g",""),
IF(Udfyldningsark!$T66&lt;Udfyldningsark!$Q66,     IF(CQ$17&lt;Udfyldningsark!$Q66-10,"g",     IF(CQ$17&lt;Udfyldningsark!$T66,"gu",        "")),
IF(CQ$17&lt;Udfyldningsark!$Q66, IF(CQ$17&lt;Udfyldningsark!$Q66-10,"g","gu"),
IF(CQ$17&lt;Udfyldningsark!$T66,"r",""
))))))))</f>
        <v/>
      </c>
      <c r="CR49" s="226" t="str">
        <f>IF(Udfyldningsark!$T66="","",
IF(CR$17=Udfyldningsark!$Q66,"s",
IF(CR$17=Udfyldningsark!$T66,"b",
IF(CR$17&lt;Udfyldningsark!$P66,"",
IF(Udfyldningsark!$T66&lt;Udfyldningsark!$Q66-10,IF(CR$17&lt;Udfyldningsark!$T66,"g",""),
IF(Udfyldningsark!$T66&lt;Udfyldningsark!$Q66,     IF(CR$17&lt;Udfyldningsark!$Q66-10,"g",     IF(CR$17&lt;Udfyldningsark!$T66,"gu",        "")),
IF(CR$17&lt;Udfyldningsark!$Q66, IF(CR$17&lt;Udfyldningsark!$Q66-10,"g","gu"),
IF(CR$17&lt;Udfyldningsark!$T66,"r",""
))))))))</f>
        <v/>
      </c>
      <c r="CS49" s="226" t="str">
        <f>IF(Udfyldningsark!$T66="","",
IF(CS$17=Udfyldningsark!$Q66,"s",
IF(CS$17=Udfyldningsark!$T66,"b",
IF(CS$17&lt;Udfyldningsark!$P66,"",
IF(Udfyldningsark!$T66&lt;Udfyldningsark!$Q66-10,IF(CS$17&lt;Udfyldningsark!$T66,"g",""),
IF(Udfyldningsark!$T66&lt;Udfyldningsark!$Q66,     IF(CS$17&lt;Udfyldningsark!$Q66-10,"g",     IF(CS$17&lt;Udfyldningsark!$T66,"gu",        "")),
IF(CS$17&lt;Udfyldningsark!$Q66, IF(CS$17&lt;Udfyldningsark!$Q66-10,"g","gu"),
IF(CS$17&lt;Udfyldningsark!$T66,"r",""
))))))))</f>
        <v/>
      </c>
      <c r="CT49" s="226" t="str">
        <f>IF(Udfyldningsark!$T66="","",
IF(CT$17=Udfyldningsark!$Q66,"s",
IF(CT$17=Udfyldningsark!$T66,"b",
IF(CT$17&lt;Udfyldningsark!$P66,"",
IF(Udfyldningsark!$T66&lt;Udfyldningsark!$Q66-10,IF(CT$17&lt;Udfyldningsark!$T66,"g",""),
IF(Udfyldningsark!$T66&lt;Udfyldningsark!$Q66,     IF(CT$17&lt;Udfyldningsark!$Q66-10,"g",     IF(CT$17&lt;Udfyldningsark!$T66,"gu",        "")),
IF(CT$17&lt;Udfyldningsark!$Q66, IF(CT$17&lt;Udfyldningsark!$Q66-10,"g","gu"),
IF(CT$17&lt;Udfyldningsark!$T66,"r",""
))))))))</f>
        <v/>
      </c>
      <c r="CU49" s="226" t="str">
        <f>IF(Udfyldningsark!$T66="","",
IF(CU$17=Udfyldningsark!$Q66,"s",
IF(CU$17=Udfyldningsark!$T66,"b",
IF(CU$17&lt;Udfyldningsark!$P66,"",
IF(Udfyldningsark!$T66&lt;Udfyldningsark!$Q66-10,IF(CU$17&lt;Udfyldningsark!$T66,"g",""),
IF(Udfyldningsark!$T66&lt;Udfyldningsark!$Q66,     IF(CU$17&lt;Udfyldningsark!$Q66-10,"g",     IF(CU$17&lt;Udfyldningsark!$T66,"gu",        "")),
IF(CU$17&lt;Udfyldningsark!$Q66, IF(CU$17&lt;Udfyldningsark!$Q66-10,"g","gu"),
IF(CU$17&lt;Udfyldningsark!$T66,"r",""
))))))))</f>
        <v/>
      </c>
      <c r="CV49" s="226" t="str">
        <f>IF(Udfyldningsark!$T66="","",
IF(CV$17=Udfyldningsark!$Q66,"s",
IF(CV$17=Udfyldningsark!$T66,"b",
IF(CV$17&lt;Udfyldningsark!$P66,"",
IF(Udfyldningsark!$T66&lt;Udfyldningsark!$Q66-10,IF(CV$17&lt;Udfyldningsark!$T66,"g",""),
IF(Udfyldningsark!$T66&lt;Udfyldningsark!$Q66,     IF(CV$17&lt;Udfyldningsark!$Q66-10,"g",     IF(CV$17&lt;Udfyldningsark!$T66,"gu",        "")),
IF(CV$17&lt;Udfyldningsark!$Q66, IF(CV$17&lt;Udfyldningsark!$Q66-10,"g","gu"),
IF(CV$17&lt;Udfyldningsark!$T66,"r",""
))))))))</f>
        <v/>
      </c>
      <c r="CW49" s="226" t="str">
        <f>IF(Udfyldningsark!$T66="","",
IF(CW$17=Udfyldningsark!$Q66,"s",
IF(CW$17=Udfyldningsark!$T66,"b",
IF(CW$17&lt;Udfyldningsark!$P66,"",
IF(Udfyldningsark!$T66&lt;Udfyldningsark!$Q66-10,IF(CW$17&lt;Udfyldningsark!$T66,"g",""),
IF(Udfyldningsark!$T66&lt;Udfyldningsark!$Q66,     IF(CW$17&lt;Udfyldningsark!$Q66-10,"g",     IF(CW$17&lt;Udfyldningsark!$T66,"gu",        "")),
IF(CW$17&lt;Udfyldningsark!$Q66, IF(CW$17&lt;Udfyldningsark!$Q66-10,"g","gu"),
IF(CW$17&lt;Udfyldningsark!$T66,"r",""
))))))))</f>
        <v/>
      </c>
      <c r="CX49" s="226" t="str">
        <f>IF(Udfyldningsark!$T66="","",
IF(CX$17=Udfyldningsark!$Q66,"s",
IF(CX$17=Udfyldningsark!$T66,"b",
IF(CX$17&lt;Udfyldningsark!$P66,"",
IF(Udfyldningsark!$T66&lt;Udfyldningsark!$Q66-10,IF(CX$17&lt;Udfyldningsark!$T66,"g",""),
IF(Udfyldningsark!$T66&lt;Udfyldningsark!$Q66,     IF(CX$17&lt;Udfyldningsark!$Q66-10,"g",     IF(CX$17&lt;Udfyldningsark!$T66,"gu",        "")),
IF(CX$17&lt;Udfyldningsark!$Q66, IF(CX$17&lt;Udfyldningsark!$Q66-10,"g","gu"),
IF(CX$17&lt;Udfyldningsark!$T66,"r",""
))))))))</f>
        <v/>
      </c>
      <c r="CY49" s="226" t="str">
        <f>IF(Udfyldningsark!$T66="","",
IF(CY$17=Udfyldningsark!$Q66,"s",
IF(CY$17=Udfyldningsark!$T66,"b",
IF(CY$17&lt;Udfyldningsark!$P66,"",
IF(Udfyldningsark!$T66&lt;Udfyldningsark!$Q66-10,IF(CY$17&lt;Udfyldningsark!$T66,"g",""),
IF(Udfyldningsark!$T66&lt;Udfyldningsark!$Q66,     IF(CY$17&lt;Udfyldningsark!$Q66-10,"g",     IF(CY$17&lt;Udfyldningsark!$T66,"gu",        "")),
IF(CY$17&lt;Udfyldningsark!$Q66, IF(CY$17&lt;Udfyldningsark!$Q66-10,"g","gu"),
IF(CY$17&lt;Udfyldningsark!$T66,"r",""
))))))))</f>
        <v/>
      </c>
      <c r="CZ49" s="226" t="str">
        <f>IF(Udfyldningsark!$T66="","",
IF(CZ$17=Udfyldningsark!$Q66,"s",
IF(CZ$17=Udfyldningsark!$T66,"b",
IF(CZ$17&lt;Udfyldningsark!$P66,"",
IF(Udfyldningsark!$T66&lt;Udfyldningsark!$Q66-10,IF(CZ$17&lt;Udfyldningsark!$T66,"g",""),
IF(Udfyldningsark!$T66&lt;Udfyldningsark!$Q66,     IF(CZ$17&lt;Udfyldningsark!$Q66-10,"g",     IF(CZ$17&lt;Udfyldningsark!$T66,"gu",        "")),
IF(CZ$17&lt;Udfyldningsark!$Q66, IF(CZ$17&lt;Udfyldningsark!$Q66-10,"g","gu"),
IF(CZ$17&lt;Udfyldningsark!$T66,"r",""
))))))))</f>
        <v/>
      </c>
      <c r="DA49" s="226" t="str">
        <f>IF(Udfyldningsark!$T66="","",
IF(DA$17=Udfyldningsark!$Q66,"s",
IF(DA$17=Udfyldningsark!$T66,"b",
IF(DA$17&lt;Udfyldningsark!$P66,"",
IF(Udfyldningsark!$T66&lt;Udfyldningsark!$Q66-10,IF(DA$17&lt;Udfyldningsark!$T66,"g",""),
IF(Udfyldningsark!$T66&lt;Udfyldningsark!$Q66,     IF(DA$17&lt;Udfyldningsark!$Q66-10,"g",     IF(DA$17&lt;Udfyldningsark!$T66,"gu",        "")),
IF(DA$17&lt;Udfyldningsark!$Q66, IF(DA$17&lt;Udfyldningsark!$Q66-10,"g","gu"),
IF(DA$17&lt;Udfyldningsark!$T66,"r",""
))))))))</f>
        <v/>
      </c>
      <c r="DB49" s="226" t="str">
        <f>IF(Udfyldningsark!$T66="","",
IF(DB$17=Udfyldningsark!$Q66,"s",
IF(DB$17=Udfyldningsark!$T66,"b",
IF(DB$17&lt;Udfyldningsark!$P66,"",
IF(Udfyldningsark!$T66&lt;Udfyldningsark!$Q66-10,IF(DB$17&lt;Udfyldningsark!$T66,"g",""),
IF(Udfyldningsark!$T66&lt;Udfyldningsark!$Q66,     IF(DB$17&lt;Udfyldningsark!$Q66-10,"g",     IF(DB$17&lt;Udfyldningsark!$T66,"gu",        "")),
IF(DB$17&lt;Udfyldningsark!$Q66, IF(DB$17&lt;Udfyldningsark!$Q66-10,"g","gu"),
IF(DB$17&lt;Udfyldningsark!$T66,"r",""
))))))))</f>
        <v/>
      </c>
      <c r="DC49" s="226" t="str">
        <f>IF(Udfyldningsark!$T66="","",
IF(DC$17=Udfyldningsark!$Q66,"s",
IF(DC$17=Udfyldningsark!$T66,"b",
IF(DC$17&lt;Udfyldningsark!$P66,"",
IF(Udfyldningsark!$T66&lt;Udfyldningsark!$Q66-10,IF(DC$17&lt;Udfyldningsark!$T66,"g",""),
IF(Udfyldningsark!$T66&lt;Udfyldningsark!$Q66,     IF(DC$17&lt;Udfyldningsark!$Q66-10,"g",     IF(DC$17&lt;Udfyldningsark!$T66,"gu",        "")),
IF(DC$17&lt;Udfyldningsark!$Q66, IF(DC$17&lt;Udfyldningsark!$Q66-10,"g","gu"),
IF(DC$17&lt;Udfyldningsark!$T66,"r",""
))))))))</f>
        <v/>
      </c>
      <c r="DD49" s="226" t="str">
        <f>IF(Udfyldningsark!$T66="","",
IF(DD$17=Udfyldningsark!$Q66,"s",
IF(DD$17=Udfyldningsark!$T66,"b",
IF(DD$17&lt;Udfyldningsark!$P66,"",
IF(Udfyldningsark!$T66&lt;Udfyldningsark!$Q66-10,IF(DD$17&lt;Udfyldningsark!$T66,"g",""),
IF(Udfyldningsark!$T66&lt;Udfyldningsark!$Q66,     IF(DD$17&lt;Udfyldningsark!$Q66-10,"g",     IF(DD$17&lt;Udfyldningsark!$T66,"gu",        "")),
IF(DD$17&lt;Udfyldningsark!$Q66, IF(DD$17&lt;Udfyldningsark!$Q66-10,"g","gu"),
IF(DD$17&lt;Udfyldningsark!$T66,"r",""
))))))))</f>
        <v/>
      </c>
      <c r="DE49" s="226" t="str">
        <f>IF(Udfyldningsark!$T66="","",
IF(DE$17=Udfyldningsark!$Q66,"s",
IF(DE$17=Udfyldningsark!$T66,"b",
IF(DE$17&lt;Udfyldningsark!$P66,"",
IF(Udfyldningsark!$T66&lt;Udfyldningsark!$Q66-10,IF(DE$17&lt;Udfyldningsark!$T66,"g",""),
IF(Udfyldningsark!$T66&lt;Udfyldningsark!$Q66,     IF(DE$17&lt;Udfyldningsark!$Q66-10,"g",     IF(DE$17&lt;Udfyldningsark!$T66,"gu",        "")),
IF(DE$17&lt;Udfyldningsark!$Q66, IF(DE$17&lt;Udfyldningsark!$Q66-10,"g","gu"),
IF(DE$17&lt;Udfyldningsark!$T66,"r",""
))))))))</f>
        <v/>
      </c>
      <c r="DF49" s="226" t="str">
        <f>IF(Udfyldningsark!$T66="","",
IF(DF$17=Udfyldningsark!$Q66,"s",
IF(DF$17=Udfyldningsark!$T66,"b",
IF(DF$17&lt;Udfyldningsark!$P66,"",
IF(Udfyldningsark!$T66&lt;Udfyldningsark!$Q66-10,IF(DF$17&lt;Udfyldningsark!$T66,"g",""),
IF(Udfyldningsark!$T66&lt;Udfyldningsark!$Q66,     IF(DF$17&lt;Udfyldningsark!$Q66-10,"g",     IF(DF$17&lt;Udfyldningsark!$T66,"gu",        "")),
IF(DF$17&lt;Udfyldningsark!$Q66, IF(DF$17&lt;Udfyldningsark!$Q66-10,"g","gu"),
IF(DF$17&lt;Udfyldningsark!$T66,"r",""
))))))))</f>
        <v/>
      </c>
      <c r="DG49" s="226" t="str">
        <f>IF(Udfyldningsark!$T66="","",
IF(DG$17=Udfyldningsark!$Q66,"s",
IF(DG$17=Udfyldningsark!$T66,"b",
IF(DG$17&lt;Udfyldningsark!$P66,"",
IF(Udfyldningsark!$T66&lt;Udfyldningsark!$Q66-10,IF(DG$17&lt;Udfyldningsark!$T66,"g",""),
IF(Udfyldningsark!$T66&lt;Udfyldningsark!$Q66,     IF(DG$17&lt;Udfyldningsark!$Q66-10,"g",     IF(DG$17&lt;Udfyldningsark!$T66,"gu",        "")),
IF(DG$17&lt;Udfyldningsark!$Q66, IF(DG$17&lt;Udfyldningsark!$Q66-10,"g","gu"),
IF(DG$17&lt;Udfyldningsark!$T66,"r",""
))))))))</f>
        <v/>
      </c>
      <c r="DH49" s="226" t="str">
        <f>IF(Udfyldningsark!$T66="","",
IF(DH$17=Udfyldningsark!$Q66,"s",
IF(DH$17=Udfyldningsark!$T66,"b",
IF(DH$17&lt;Udfyldningsark!$P66,"",
IF(Udfyldningsark!$T66&lt;Udfyldningsark!$Q66-10,IF(DH$17&lt;Udfyldningsark!$T66,"g",""),
IF(Udfyldningsark!$T66&lt;Udfyldningsark!$Q66,     IF(DH$17&lt;Udfyldningsark!$Q66-10,"g",     IF(DH$17&lt;Udfyldningsark!$T66,"gu",        "")),
IF(DH$17&lt;Udfyldningsark!$Q66, IF(DH$17&lt;Udfyldningsark!$Q66-10,"g","gu"),
IF(DH$17&lt;Udfyldningsark!$T66,"r",""
))))))))</f>
        <v/>
      </c>
      <c r="DI49" s="226" t="str">
        <f>IF(Udfyldningsark!$T66="","",
IF(DI$17=Udfyldningsark!$Q66,"s",
IF(DI$17=Udfyldningsark!$T66,"b",
IF(DI$17&lt;Udfyldningsark!$P66,"",
IF(Udfyldningsark!$T66&lt;Udfyldningsark!$Q66-10,IF(DI$17&lt;Udfyldningsark!$T66,"g",""),
IF(Udfyldningsark!$T66&lt;Udfyldningsark!$Q66,     IF(DI$17&lt;Udfyldningsark!$Q66-10,"g",     IF(DI$17&lt;Udfyldningsark!$T66,"gu",        "")),
IF(DI$17&lt;Udfyldningsark!$Q66, IF(DI$17&lt;Udfyldningsark!$Q66-10,"g","gu"),
IF(DI$17&lt;Udfyldningsark!$T66,"r",""
))))))))</f>
        <v/>
      </c>
      <c r="DJ49" s="226" t="str">
        <f>IF(Udfyldningsark!$T66="","",
IF(DJ$17=Udfyldningsark!$Q66,"s",
IF(DJ$17=Udfyldningsark!$T66,"b",
IF(DJ$17&lt;Udfyldningsark!$P66,"",
IF(Udfyldningsark!$T66&lt;Udfyldningsark!$Q66-10,IF(DJ$17&lt;Udfyldningsark!$T66,"g",""),
IF(Udfyldningsark!$T66&lt;Udfyldningsark!$Q66,     IF(DJ$17&lt;Udfyldningsark!$Q66-10,"g",     IF(DJ$17&lt;Udfyldningsark!$T66,"gu",        "")),
IF(DJ$17&lt;Udfyldningsark!$Q66, IF(DJ$17&lt;Udfyldningsark!$Q66-10,"g","gu"),
IF(DJ$17&lt;Udfyldningsark!$T66,"r",""
))))))))</f>
        <v/>
      </c>
      <c r="DK49" s="226" t="str">
        <f>IF(Udfyldningsark!$T66="","",
IF(DK$17=Udfyldningsark!$Q66,"s",
IF(DK$17=Udfyldningsark!$T66,"b",
IF(DK$17&lt;Udfyldningsark!$P66,"",
IF(Udfyldningsark!$T66&lt;Udfyldningsark!$Q66-10,IF(DK$17&lt;Udfyldningsark!$T66,"g",""),
IF(Udfyldningsark!$T66&lt;Udfyldningsark!$Q66,     IF(DK$17&lt;Udfyldningsark!$Q66-10,"g",     IF(DK$17&lt;Udfyldningsark!$T66,"gu",        "")),
IF(DK$17&lt;Udfyldningsark!$Q66, IF(DK$17&lt;Udfyldningsark!$Q66-10,"g","gu"),
IF(DK$17&lt;Udfyldningsark!$T66,"r",""
))))))))</f>
        <v/>
      </c>
      <c r="DL49" s="13"/>
      <c r="DM49" s="13"/>
    </row>
    <row r="50" spans="1:117" s="2" customFormat="1" ht="8.4499999999999993" customHeight="1" x14ac:dyDescent="0.2">
      <c r="A50" s="29"/>
      <c r="B50" s="56" t="str">
        <f>IF(Udfyldningsark!C67=1,Udfyldningsark!E67,"")</f>
        <v/>
      </c>
      <c r="C50" s="405" t="str">
        <f>IF(Udfyldningsark!I67="","",IF(Udfyldningsark!I67&gt;=1,Udfyldningsark!I67))</f>
        <v/>
      </c>
      <c r="D50" s="406"/>
      <c r="E50" s="407"/>
      <c r="F50" s="48"/>
      <c r="G50" s="276" t="str">
        <f>IF(Udfyldningsark!L67="","",IF(Udfyldningsark!L67&gt;=1,Udfyldningsark!L67))</f>
        <v/>
      </c>
      <c r="H50" s="48"/>
      <c r="I50" s="87" t="str">
        <f>IF(Udfyldningsark!P67="","",IF(Udfyldningsark!P67&gt;=1,Udfyldningsark!P67))</f>
        <v/>
      </c>
      <c r="J50" s="49"/>
      <c r="K50" s="88" t="str">
        <f>IF(Udfyldningsark!G67="","",IF(Udfyldningsark!G67=Data!$T$7,Data!$U$7,IF(Udfyldningsark!G67=Data!$T$8,Data!$U$8,IF(Udfyldningsark!G67=Data!$T$9,Data!$U$9,IF(Udfyldningsark!G67=Data!$T$10,Data!$U$10,IF(Udfyldningsark!G67=Data!$T$11,Data!$U$11,IF(Udfyldningsark!G67=Data!$T$12,Data!$U$12,IF(Udfyldningsark!G67=Data!$T$13,Data!$U$13,IF(Udfyldningsark!G67=Data!$T$14,Data!$U$14,IF(Udfyldningsark!G67=Data!$T$15,Data!$U$15,IF(Udfyldningsark!G67=Data!$T$16,Data!$U$16,IF(Udfyldningsark!G67=Data!$T$17,Data!$U$17,IF(Udfyldningsark!G67=Data!$T$18,Data!$U$18,IF(Udfyldningsark!G67=Data!$T$19,Data!$U$19,IF(Udfyldningsark!G67=Data!$T$20,Data!$U$20,IF(Udfyldningsark!G67=Data!$T$21,Data!$U$21,IF(Udfyldningsark!G67=Data!$T$22,Data!$U$22,IF(Udfyldningsark!G67=Data!$T$23,Data!$U$23,IF(Udfyldningsark!G67=Data!$T$24,Data!$U$24,IF(Udfyldningsark!G67=Data!$T$25,Data!$U$25,IF(Udfyldningsark!G67=Data!$T$26,Data!$U$26,IF(Udfyldningsark!G67=Data!$T$27,Data!$U$27))))))))))))))))))))))</f>
        <v/>
      </c>
      <c r="L50" s="49"/>
      <c r="M50" s="89" t="str">
        <f>IF(Udfyldningsark!G67="","",IF(Udfyldningsark!G67=Data!$T$7,Data!$V$7,IF(Udfyldningsark!G67=Data!$T$8,Data!$V$8,IF(Udfyldningsark!G67=Data!$T$9,Data!$V$9,IF(Udfyldningsark!G67=Data!$T$10,Data!$V$10,IF(Udfyldningsark!G67=Data!$T$11,Data!$V$11,IF(Udfyldningsark!G67=Data!$T$12,Data!$V$12,IF(Udfyldningsark!G67=Data!$T$13,Data!$V$13,IF(Udfyldningsark!G67=Data!$T$14,Data!$V$14,IF(Udfyldningsark!G67=Data!$T$15,Data!$V$15,IF(Udfyldningsark!G67=Data!$T$16,Data!$V$16,IF(Udfyldningsark!G67=Data!$T$17,Data!$V$17,IF(Udfyldningsark!G67=Data!$T$18,Data!$V$18,IF(Udfyldningsark!G67=Data!$T$19,Data!$V$19,IF(Udfyldningsark!G67=Data!$T$20,Data!$V$20,IF(Udfyldningsark!G67=Data!$T$21,Data!$V$21,IF(Udfyldningsark!G67=Data!$T$22,Data!$V$22,IF(Udfyldningsark!G67=Data!$T$23,Data!$V$23,IF(Udfyldningsark!G67=Data!$T$24,Data!$V$24,IF(Udfyldningsark!G67=Data!$T$25,Data!$V$25,IF(Udfyldningsark!G67=Data!$T$26,Data!$V$26,IF(Udfyldningsark!G67=Data!$T$27,Data!$V$27,))))))))))))))))))))))</f>
        <v/>
      </c>
      <c r="N50" s="20"/>
      <c r="O50" s="226" t="str">
        <f>IF(Udfyldningsark!$T67="","",
IF(O$17=Udfyldningsark!$Q67,"s",
IF(O$17=Udfyldningsark!$T67,"b",
IF(O$17&lt;Udfyldningsark!$P67,"",
IF(Udfyldningsark!$T67&lt;Udfyldningsark!$Q67-10,IF(O$17&lt;Udfyldningsark!$T67,"g",""),
IF(Udfyldningsark!$T67&lt;Udfyldningsark!$Q67,     IF(O$17&lt;Udfyldningsark!$Q67-10,"g",     IF(O$17&lt;Udfyldningsark!$T67,"gu",        "")),
IF(O$17&lt;Udfyldningsark!$Q67, IF(O$17&lt;Udfyldningsark!$Q67-10,"g","gu"),
IF(O$17&lt;Udfyldningsark!$T67,"r",""
))))))))</f>
        <v/>
      </c>
      <c r="P50" s="226" t="str">
        <f>IF(Udfyldningsark!$T67="","",
IF(P$17=Udfyldningsark!$Q67,"s",
IF(P$17=Udfyldningsark!$T67,"b",
IF(P$17&lt;Udfyldningsark!$P67,"",
IF(Udfyldningsark!$T67&lt;Udfyldningsark!$Q67-10,IF(P$17&lt;Udfyldningsark!$T67,"g",""),
IF(Udfyldningsark!$T67&lt;Udfyldningsark!$Q67,     IF(P$17&lt;Udfyldningsark!$Q67-10,"g",     IF(P$17&lt;Udfyldningsark!$T67,"gu",        "")),
IF(P$17&lt;Udfyldningsark!$Q67, IF(P$17&lt;Udfyldningsark!$Q67-10,"g","gu"),
IF(P$17&lt;Udfyldningsark!$T67,"r",""
))))))))</f>
        <v/>
      </c>
      <c r="Q50" s="226" t="str">
        <f>IF(Udfyldningsark!$T67="","",
IF(Q$17=Udfyldningsark!$Q67,"s",
IF(Q$17=Udfyldningsark!$T67,"b",
IF(Q$17&lt;Udfyldningsark!$P67,"",
IF(Udfyldningsark!$T67&lt;Udfyldningsark!$Q67-10,IF(Q$17&lt;Udfyldningsark!$T67,"g",""),
IF(Udfyldningsark!$T67&lt;Udfyldningsark!$Q67,     IF(Q$17&lt;Udfyldningsark!$Q67-10,"g",     IF(Q$17&lt;Udfyldningsark!$T67,"gu",        "")),
IF(Q$17&lt;Udfyldningsark!$Q67, IF(Q$17&lt;Udfyldningsark!$Q67-10,"g","gu"),
IF(Q$17&lt;Udfyldningsark!$T67,"r",""
))))))))</f>
        <v/>
      </c>
      <c r="R50" s="226" t="str">
        <f>IF(Udfyldningsark!$T67="","",
IF(R$17=Udfyldningsark!$Q67,"s",
IF(R$17=Udfyldningsark!$T67,"b",
IF(R$17&lt;Udfyldningsark!$P67,"",
IF(Udfyldningsark!$T67&lt;Udfyldningsark!$Q67-10,IF(R$17&lt;Udfyldningsark!$T67,"g",""),
IF(Udfyldningsark!$T67&lt;Udfyldningsark!$Q67,     IF(R$17&lt;Udfyldningsark!$Q67-10,"g",     IF(R$17&lt;Udfyldningsark!$T67,"gu",        "")),
IF(R$17&lt;Udfyldningsark!$Q67, IF(R$17&lt;Udfyldningsark!$Q67-10,"g","gu"),
IF(R$17&lt;Udfyldningsark!$T67,"r",""
))))))))</f>
        <v/>
      </c>
      <c r="S50" s="226" t="str">
        <f>IF(Udfyldningsark!$T67="","",
IF(S$17=Udfyldningsark!$Q67,"s",
IF(S$17=Udfyldningsark!$T67,"b",
IF(S$17&lt;Udfyldningsark!$P67,"",
IF(Udfyldningsark!$T67&lt;Udfyldningsark!$Q67-10,IF(S$17&lt;Udfyldningsark!$T67,"g",""),
IF(Udfyldningsark!$T67&lt;Udfyldningsark!$Q67,     IF(S$17&lt;Udfyldningsark!$Q67-10,"g",     IF(S$17&lt;Udfyldningsark!$T67,"gu",        "")),
IF(S$17&lt;Udfyldningsark!$Q67, IF(S$17&lt;Udfyldningsark!$Q67-10,"g","gu"),
IF(S$17&lt;Udfyldningsark!$T67,"r",""
))))))))</f>
        <v/>
      </c>
      <c r="T50" s="226" t="str">
        <f>IF(Udfyldningsark!$T67="","",
IF(T$17=Udfyldningsark!$Q67,"s",
IF(T$17=Udfyldningsark!$T67,"b",
IF(T$17&lt;Udfyldningsark!$P67,"",
IF(Udfyldningsark!$T67&lt;Udfyldningsark!$Q67-10,IF(T$17&lt;Udfyldningsark!$T67,"g",""),
IF(Udfyldningsark!$T67&lt;Udfyldningsark!$Q67,     IF(T$17&lt;Udfyldningsark!$Q67-10,"g",     IF(T$17&lt;Udfyldningsark!$T67,"gu",        "")),
IF(T$17&lt;Udfyldningsark!$Q67, IF(T$17&lt;Udfyldningsark!$Q67-10,"g","gu"),
IF(T$17&lt;Udfyldningsark!$T67,"r",""
))))))))</f>
        <v/>
      </c>
      <c r="U50" s="226" t="str">
        <f>IF(Udfyldningsark!$T67="","",
IF(U$17=Udfyldningsark!$Q67,"s",
IF(U$17=Udfyldningsark!$T67,"b",
IF(U$17&lt;Udfyldningsark!$P67,"",
IF(Udfyldningsark!$T67&lt;Udfyldningsark!$Q67-10,IF(U$17&lt;Udfyldningsark!$T67,"g",""),
IF(Udfyldningsark!$T67&lt;Udfyldningsark!$Q67,     IF(U$17&lt;Udfyldningsark!$Q67-10,"g",     IF(U$17&lt;Udfyldningsark!$T67,"gu",        "")),
IF(U$17&lt;Udfyldningsark!$Q67, IF(U$17&lt;Udfyldningsark!$Q67-10,"g","gu"),
IF(U$17&lt;Udfyldningsark!$T67,"r",""
))))))))</f>
        <v/>
      </c>
      <c r="V50" s="226" t="str">
        <f>IF(Udfyldningsark!$T67="","",
IF(V$17=Udfyldningsark!$Q67,"s",
IF(V$17=Udfyldningsark!$T67,"b",
IF(V$17&lt;Udfyldningsark!$P67,"",
IF(Udfyldningsark!$T67&lt;Udfyldningsark!$Q67-10,IF(V$17&lt;Udfyldningsark!$T67,"g",""),
IF(Udfyldningsark!$T67&lt;Udfyldningsark!$Q67,     IF(V$17&lt;Udfyldningsark!$Q67-10,"g",     IF(V$17&lt;Udfyldningsark!$T67,"gu",        "")),
IF(V$17&lt;Udfyldningsark!$Q67, IF(V$17&lt;Udfyldningsark!$Q67-10,"g","gu"),
IF(V$17&lt;Udfyldningsark!$T67,"r",""
))))))))</f>
        <v/>
      </c>
      <c r="W50" s="226" t="str">
        <f>IF(Udfyldningsark!$T67="","",
IF(W$17=Udfyldningsark!$Q67,"s",
IF(W$17=Udfyldningsark!$T67,"b",
IF(W$17&lt;Udfyldningsark!$P67,"",
IF(Udfyldningsark!$T67&lt;Udfyldningsark!$Q67-10,IF(W$17&lt;Udfyldningsark!$T67,"g",""),
IF(Udfyldningsark!$T67&lt;Udfyldningsark!$Q67,     IF(W$17&lt;Udfyldningsark!$Q67-10,"g",     IF(W$17&lt;Udfyldningsark!$T67,"gu",        "")),
IF(W$17&lt;Udfyldningsark!$Q67, IF(W$17&lt;Udfyldningsark!$Q67-10,"g","gu"),
IF(W$17&lt;Udfyldningsark!$T67,"r",""
))))))))</f>
        <v/>
      </c>
      <c r="X50" s="226" t="str">
        <f>IF(Udfyldningsark!$T67="","",
IF(X$17=Udfyldningsark!$Q67,"s",
IF(X$17=Udfyldningsark!$T67,"b",
IF(X$17&lt;Udfyldningsark!$P67,"",
IF(Udfyldningsark!$T67&lt;Udfyldningsark!$Q67-10,IF(X$17&lt;Udfyldningsark!$T67,"g",""),
IF(Udfyldningsark!$T67&lt;Udfyldningsark!$Q67,     IF(X$17&lt;Udfyldningsark!$Q67-10,"g",     IF(X$17&lt;Udfyldningsark!$T67,"gu",        "")),
IF(X$17&lt;Udfyldningsark!$Q67, IF(X$17&lt;Udfyldningsark!$Q67-10,"g","gu"),
IF(X$17&lt;Udfyldningsark!$T67,"r",""
))))))))</f>
        <v/>
      </c>
      <c r="Y50" s="226" t="str">
        <f>IF(Udfyldningsark!$T67="","",
IF(Y$17=Udfyldningsark!$Q67,"s",
IF(Y$17=Udfyldningsark!$T67,"b",
IF(Y$17&lt;Udfyldningsark!$P67,"",
IF(Udfyldningsark!$T67&lt;Udfyldningsark!$Q67-10,IF(Y$17&lt;Udfyldningsark!$T67,"g",""),
IF(Udfyldningsark!$T67&lt;Udfyldningsark!$Q67,     IF(Y$17&lt;Udfyldningsark!$Q67-10,"g",     IF(Y$17&lt;Udfyldningsark!$T67,"gu",        "")),
IF(Y$17&lt;Udfyldningsark!$Q67, IF(Y$17&lt;Udfyldningsark!$Q67-10,"g","gu"),
IF(Y$17&lt;Udfyldningsark!$T67,"r",""
))))))))</f>
        <v/>
      </c>
      <c r="Z50" s="226" t="str">
        <f>IF(Udfyldningsark!$T67="","",
IF(Z$17=Udfyldningsark!$Q67,"s",
IF(Z$17=Udfyldningsark!$T67,"b",
IF(Z$17&lt;Udfyldningsark!$P67,"",
IF(Udfyldningsark!$T67&lt;Udfyldningsark!$Q67-10,IF(Z$17&lt;Udfyldningsark!$T67,"g",""),
IF(Udfyldningsark!$T67&lt;Udfyldningsark!$Q67,     IF(Z$17&lt;Udfyldningsark!$Q67-10,"g",     IF(Z$17&lt;Udfyldningsark!$T67,"gu",        "")),
IF(Z$17&lt;Udfyldningsark!$Q67, IF(Z$17&lt;Udfyldningsark!$Q67-10,"g","gu"),
IF(Z$17&lt;Udfyldningsark!$T67,"r",""
))))))))</f>
        <v/>
      </c>
      <c r="AA50" s="226" t="str">
        <f>IF(Udfyldningsark!$T67="","",
IF(AA$17=Udfyldningsark!$Q67,"s",
IF(AA$17=Udfyldningsark!$T67,"b",
IF(AA$17&lt;Udfyldningsark!$P67,"",
IF(Udfyldningsark!$T67&lt;Udfyldningsark!$Q67-10,IF(AA$17&lt;Udfyldningsark!$T67,"g",""),
IF(Udfyldningsark!$T67&lt;Udfyldningsark!$Q67,     IF(AA$17&lt;Udfyldningsark!$Q67-10,"g",     IF(AA$17&lt;Udfyldningsark!$T67,"gu",        "")),
IF(AA$17&lt;Udfyldningsark!$Q67, IF(AA$17&lt;Udfyldningsark!$Q67-10,"g","gu"),
IF(AA$17&lt;Udfyldningsark!$T67,"r",""
))))))))</f>
        <v/>
      </c>
      <c r="AB50" s="226" t="str">
        <f>IF(Udfyldningsark!$T67="","",
IF(AB$17=Udfyldningsark!$Q67,"s",
IF(AB$17=Udfyldningsark!$T67,"b",
IF(AB$17&lt;Udfyldningsark!$P67,"",
IF(Udfyldningsark!$T67&lt;Udfyldningsark!$Q67-10,IF(AB$17&lt;Udfyldningsark!$T67,"g",""),
IF(Udfyldningsark!$T67&lt;Udfyldningsark!$Q67,     IF(AB$17&lt;Udfyldningsark!$Q67-10,"g",     IF(AB$17&lt;Udfyldningsark!$T67,"gu",        "")),
IF(AB$17&lt;Udfyldningsark!$Q67, IF(AB$17&lt;Udfyldningsark!$Q67-10,"g","gu"),
IF(AB$17&lt;Udfyldningsark!$T67,"r",""
))))))))</f>
        <v/>
      </c>
      <c r="AC50" s="226" t="str">
        <f>IF(Udfyldningsark!$T67="","",
IF(AC$17=Udfyldningsark!$Q67,"s",
IF(AC$17=Udfyldningsark!$T67,"b",
IF(AC$17&lt;Udfyldningsark!$P67,"",
IF(Udfyldningsark!$T67&lt;Udfyldningsark!$Q67-10,IF(AC$17&lt;Udfyldningsark!$T67,"g",""),
IF(Udfyldningsark!$T67&lt;Udfyldningsark!$Q67,     IF(AC$17&lt;Udfyldningsark!$Q67-10,"g",     IF(AC$17&lt;Udfyldningsark!$T67,"gu",        "")),
IF(AC$17&lt;Udfyldningsark!$Q67, IF(AC$17&lt;Udfyldningsark!$Q67-10,"g","gu"),
IF(AC$17&lt;Udfyldningsark!$T67,"r",""
))))))))</f>
        <v/>
      </c>
      <c r="AD50" s="226" t="str">
        <f>IF(Udfyldningsark!$T67="","",
IF(AD$17=Udfyldningsark!$Q67,"s",
IF(AD$17=Udfyldningsark!$T67,"b",
IF(AD$17&lt;Udfyldningsark!$P67,"",
IF(Udfyldningsark!$T67&lt;Udfyldningsark!$Q67-10,IF(AD$17&lt;Udfyldningsark!$T67,"g",""),
IF(Udfyldningsark!$T67&lt;Udfyldningsark!$Q67,     IF(AD$17&lt;Udfyldningsark!$Q67-10,"g",     IF(AD$17&lt;Udfyldningsark!$T67,"gu",        "")),
IF(AD$17&lt;Udfyldningsark!$Q67, IF(AD$17&lt;Udfyldningsark!$Q67-10,"g","gu"),
IF(AD$17&lt;Udfyldningsark!$T67,"r",""
))))))))</f>
        <v/>
      </c>
      <c r="AE50" s="226" t="str">
        <f>IF(Udfyldningsark!$T67="","",
IF(AE$17=Udfyldningsark!$Q67,"s",
IF(AE$17=Udfyldningsark!$T67,"b",
IF(AE$17&lt;Udfyldningsark!$P67,"",
IF(Udfyldningsark!$T67&lt;Udfyldningsark!$Q67-10,IF(AE$17&lt;Udfyldningsark!$T67,"g",""),
IF(Udfyldningsark!$T67&lt;Udfyldningsark!$Q67,     IF(AE$17&lt;Udfyldningsark!$Q67-10,"g",     IF(AE$17&lt;Udfyldningsark!$T67,"gu",        "")),
IF(AE$17&lt;Udfyldningsark!$Q67, IF(AE$17&lt;Udfyldningsark!$Q67-10,"g","gu"),
IF(AE$17&lt;Udfyldningsark!$T67,"r",""
))))))))</f>
        <v/>
      </c>
      <c r="AF50" s="226" t="str">
        <f>IF(Udfyldningsark!$T67="","",
IF(AF$17=Udfyldningsark!$Q67,"s",
IF(AF$17=Udfyldningsark!$T67,"b",
IF(AF$17&lt;Udfyldningsark!$P67,"",
IF(Udfyldningsark!$T67&lt;Udfyldningsark!$Q67-10,IF(AF$17&lt;Udfyldningsark!$T67,"g",""),
IF(Udfyldningsark!$T67&lt;Udfyldningsark!$Q67,     IF(AF$17&lt;Udfyldningsark!$Q67-10,"g",     IF(AF$17&lt;Udfyldningsark!$T67,"gu",        "")),
IF(AF$17&lt;Udfyldningsark!$Q67, IF(AF$17&lt;Udfyldningsark!$Q67-10,"g","gu"),
IF(AF$17&lt;Udfyldningsark!$T67,"r",""
))))))))</f>
        <v/>
      </c>
      <c r="AG50" s="226" t="str">
        <f>IF(Udfyldningsark!$T67="","",
IF(AG$17=Udfyldningsark!$Q67,"s",
IF(AG$17=Udfyldningsark!$T67,"b",
IF(AG$17&lt;Udfyldningsark!$P67,"",
IF(Udfyldningsark!$T67&lt;Udfyldningsark!$Q67-10,IF(AG$17&lt;Udfyldningsark!$T67,"g",""),
IF(Udfyldningsark!$T67&lt;Udfyldningsark!$Q67,     IF(AG$17&lt;Udfyldningsark!$Q67-10,"g",     IF(AG$17&lt;Udfyldningsark!$T67,"gu",        "")),
IF(AG$17&lt;Udfyldningsark!$Q67, IF(AG$17&lt;Udfyldningsark!$Q67-10,"g","gu"),
IF(AG$17&lt;Udfyldningsark!$T67,"r",""
))))))))</f>
        <v/>
      </c>
      <c r="AH50" s="226" t="str">
        <f>IF(Udfyldningsark!$T67="","",
IF(AH$17=Udfyldningsark!$Q67,"s",
IF(AH$17=Udfyldningsark!$T67,"b",
IF(AH$17&lt;Udfyldningsark!$P67,"",
IF(Udfyldningsark!$T67&lt;Udfyldningsark!$Q67-10,IF(AH$17&lt;Udfyldningsark!$T67,"g",""),
IF(Udfyldningsark!$T67&lt;Udfyldningsark!$Q67,     IF(AH$17&lt;Udfyldningsark!$Q67-10,"g",     IF(AH$17&lt;Udfyldningsark!$T67,"gu",        "")),
IF(AH$17&lt;Udfyldningsark!$Q67, IF(AH$17&lt;Udfyldningsark!$Q67-10,"g","gu"),
IF(AH$17&lt;Udfyldningsark!$T67,"r",""
))))))))</f>
        <v/>
      </c>
      <c r="AI50" s="226" t="str">
        <f>IF(Udfyldningsark!$T67="","",
IF(AI$17=Udfyldningsark!$Q67,"s",
IF(AI$17=Udfyldningsark!$T67,"b",
IF(AI$17&lt;Udfyldningsark!$P67,"",
IF(Udfyldningsark!$T67&lt;Udfyldningsark!$Q67-10,IF(AI$17&lt;Udfyldningsark!$T67,"g",""),
IF(Udfyldningsark!$T67&lt;Udfyldningsark!$Q67,     IF(AI$17&lt;Udfyldningsark!$Q67-10,"g",     IF(AI$17&lt;Udfyldningsark!$T67,"gu",        "")),
IF(AI$17&lt;Udfyldningsark!$Q67, IF(AI$17&lt;Udfyldningsark!$Q67-10,"g","gu"),
IF(AI$17&lt;Udfyldningsark!$T67,"r",""
))))))))</f>
        <v/>
      </c>
      <c r="AJ50" s="226" t="str">
        <f>IF(Udfyldningsark!$T67="","",
IF(AJ$17=Udfyldningsark!$Q67,"s",
IF(AJ$17=Udfyldningsark!$T67,"b",
IF(AJ$17&lt;Udfyldningsark!$P67,"",
IF(Udfyldningsark!$T67&lt;Udfyldningsark!$Q67-10,IF(AJ$17&lt;Udfyldningsark!$T67,"g",""),
IF(Udfyldningsark!$T67&lt;Udfyldningsark!$Q67,     IF(AJ$17&lt;Udfyldningsark!$Q67-10,"g",     IF(AJ$17&lt;Udfyldningsark!$T67,"gu",        "")),
IF(AJ$17&lt;Udfyldningsark!$Q67, IF(AJ$17&lt;Udfyldningsark!$Q67-10,"g","gu"),
IF(AJ$17&lt;Udfyldningsark!$T67,"r",""
))))))))</f>
        <v/>
      </c>
      <c r="AK50" s="226" t="str">
        <f>IF(Udfyldningsark!$T67="","",
IF(AK$17=Udfyldningsark!$Q67,"s",
IF(AK$17=Udfyldningsark!$T67,"b",
IF(AK$17&lt;Udfyldningsark!$P67,"",
IF(Udfyldningsark!$T67&lt;Udfyldningsark!$Q67-10,IF(AK$17&lt;Udfyldningsark!$T67,"g",""),
IF(Udfyldningsark!$T67&lt;Udfyldningsark!$Q67,     IF(AK$17&lt;Udfyldningsark!$Q67-10,"g",     IF(AK$17&lt;Udfyldningsark!$T67,"gu",        "")),
IF(AK$17&lt;Udfyldningsark!$Q67, IF(AK$17&lt;Udfyldningsark!$Q67-10,"g","gu"),
IF(AK$17&lt;Udfyldningsark!$T67,"r",""
))))))))</f>
        <v/>
      </c>
      <c r="AL50" s="226" t="str">
        <f>IF(Udfyldningsark!$T67="","",
IF(AL$17=Udfyldningsark!$Q67,"s",
IF(AL$17=Udfyldningsark!$T67,"b",
IF(AL$17&lt;Udfyldningsark!$P67,"",
IF(Udfyldningsark!$T67&lt;Udfyldningsark!$Q67-10,IF(AL$17&lt;Udfyldningsark!$T67,"g",""),
IF(Udfyldningsark!$T67&lt;Udfyldningsark!$Q67,     IF(AL$17&lt;Udfyldningsark!$Q67-10,"g",     IF(AL$17&lt;Udfyldningsark!$T67,"gu",        "")),
IF(AL$17&lt;Udfyldningsark!$Q67, IF(AL$17&lt;Udfyldningsark!$Q67-10,"g","gu"),
IF(AL$17&lt;Udfyldningsark!$T67,"r",""
))))))))</f>
        <v/>
      </c>
      <c r="AM50" s="226" t="str">
        <f>IF(Udfyldningsark!$T67="","",
IF(AM$17=Udfyldningsark!$Q67,"s",
IF(AM$17=Udfyldningsark!$T67,"b",
IF(AM$17&lt;Udfyldningsark!$P67,"",
IF(Udfyldningsark!$T67&lt;Udfyldningsark!$Q67-10,IF(AM$17&lt;Udfyldningsark!$T67,"g",""),
IF(Udfyldningsark!$T67&lt;Udfyldningsark!$Q67,     IF(AM$17&lt;Udfyldningsark!$Q67-10,"g",     IF(AM$17&lt;Udfyldningsark!$T67,"gu",        "")),
IF(AM$17&lt;Udfyldningsark!$Q67, IF(AM$17&lt;Udfyldningsark!$Q67-10,"g","gu"),
IF(AM$17&lt;Udfyldningsark!$T67,"r",""
))))))))</f>
        <v/>
      </c>
      <c r="AN50" s="226" t="str">
        <f>IF(Udfyldningsark!$T67="","",
IF(AN$17=Udfyldningsark!$Q67,"s",
IF(AN$17=Udfyldningsark!$T67,"b",
IF(AN$17&lt;Udfyldningsark!$P67,"",
IF(Udfyldningsark!$T67&lt;Udfyldningsark!$Q67-10,IF(AN$17&lt;Udfyldningsark!$T67,"g",""),
IF(Udfyldningsark!$T67&lt;Udfyldningsark!$Q67,     IF(AN$17&lt;Udfyldningsark!$Q67-10,"g",     IF(AN$17&lt;Udfyldningsark!$T67,"gu",        "")),
IF(AN$17&lt;Udfyldningsark!$Q67, IF(AN$17&lt;Udfyldningsark!$Q67-10,"g","gu"),
IF(AN$17&lt;Udfyldningsark!$T67,"r",""
))))))))</f>
        <v/>
      </c>
      <c r="AO50" s="226" t="str">
        <f>IF(Udfyldningsark!$T67="","",
IF(AO$17=Udfyldningsark!$Q67,"s",
IF(AO$17=Udfyldningsark!$T67,"b",
IF(AO$17&lt;Udfyldningsark!$P67,"",
IF(Udfyldningsark!$T67&lt;Udfyldningsark!$Q67-10,IF(AO$17&lt;Udfyldningsark!$T67,"g",""),
IF(Udfyldningsark!$T67&lt;Udfyldningsark!$Q67,     IF(AO$17&lt;Udfyldningsark!$Q67-10,"g",     IF(AO$17&lt;Udfyldningsark!$T67,"gu",        "")),
IF(AO$17&lt;Udfyldningsark!$Q67, IF(AO$17&lt;Udfyldningsark!$Q67-10,"g","gu"),
IF(AO$17&lt;Udfyldningsark!$T67,"r",""
))))))))</f>
        <v/>
      </c>
      <c r="AP50" s="226" t="str">
        <f>IF(Udfyldningsark!$T67="","",
IF(AP$17=Udfyldningsark!$Q67,"s",
IF(AP$17=Udfyldningsark!$T67,"b",
IF(AP$17&lt;Udfyldningsark!$P67,"",
IF(Udfyldningsark!$T67&lt;Udfyldningsark!$Q67-10,IF(AP$17&lt;Udfyldningsark!$T67,"g",""),
IF(Udfyldningsark!$T67&lt;Udfyldningsark!$Q67,     IF(AP$17&lt;Udfyldningsark!$Q67-10,"g",     IF(AP$17&lt;Udfyldningsark!$T67,"gu",        "")),
IF(AP$17&lt;Udfyldningsark!$Q67, IF(AP$17&lt;Udfyldningsark!$Q67-10,"g","gu"),
IF(AP$17&lt;Udfyldningsark!$T67,"r",""
))))))))</f>
        <v/>
      </c>
      <c r="AQ50" s="226" t="str">
        <f>IF(Udfyldningsark!$T67="","",
IF(AQ$17=Udfyldningsark!$Q67,"s",
IF(AQ$17=Udfyldningsark!$T67,"b",
IF(AQ$17&lt;Udfyldningsark!$P67,"",
IF(Udfyldningsark!$T67&lt;Udfyldningsark!$Q67-10,IF(AQ$17&lt;Udfyldningsark!$T67,"g",""),
IF(Udfyldningsark!$T67&lt;Udfyldningsark!$Q67,     IF(AQ$17&lt;Udfyldningsark!$Q67-10,"g",     IF(AQ$17&lt;Udfyldningsark!$T67,"gu",        "")),
IF(AQ$17&lt;Udfyldningsark!$Q67, IF(AQ$17&lt;Udfyldningsark!$Q67-10,"g","gu"),
IF(AQ$17&lt;Udfyldningsark!$T67,"r",""
))))))))</f>
        <v/>
      </c>
      <c r="AR50" s="226" t="str">
        <f>IF(Udfyldningsark!$T67="","",
IF(AR$17=Udfyldningsark!$Q67,"s",
IF(AR$17=Udfyldningsark!$T67,"b",
IF(AR$17&lt;Udfyldningsark!$P67,"",
IF(Udfyldningsark!$T67&lt;Udfyldningsark!$Q67-10,IF(AR$17&lt;Udfyldningsark!$T67,"g",""),
IF(Udfyldningsark!$T67&lt;Udfyldningsark!$Q67,     IF(AR$17&lt;Udfyldningsark!$Q67-10,"g",     IF(AR$17&lt;Udfyldningsark!$T67,"gu",        "")),
IF(AR$17&lt;Udfyldningsark!$Q67, IF(AR$17&lt;Udfyldningsark!$Q67-10,"g","gu"),
IF(AR$17&lt;Udfyldningsark!$T67,"r",""
))))))))</f>
        <v/>
      </c>
      <c r="AS50" s="226" t="str">
        <f>IF(Udfyldningsark!$T67="","",
IF(AS$17=Udfyldningsark!$Q67,"s",
IF(AS$17=Udfyldningsark!$T67,"b",
IF(AS$17&lt;Udfyldningsark!$P67,"",
IF(Udfyldningsark!$T67&lt;Udfyldningsark!$Q67-10,IF(AS$17&lt;Udfyldningsark!$T67,"g",""),
IF(Udfyldningsark!$T67&lt;Udfyldningsark!$Q67,     IF(AS$17&lt;Udfyldningsark!$Q67-10,"g",     IF(AS$17&lt;Udfyldningsark!$T67,"gu",        "")),
IF(AS$17&lt;Udfyldningsark!$Q67, IF(AS$17&lt;Udfyldningsark!$Q67-10,"g","gu"),
IF(AS$17&lt;Udfyldningsark!$T67,"r",""
))))))))</f>
        <v/>
      </c>
      <c r="AT50" s="226" t="str">
        <f>IF(Udfyldningsark!$T67="","",
IF(AT$17=Udfyldningsark!$Q67,"s",
IF(AT$17=Udfyldningsark!$T67,"b",
IF(AT$17&lt;Udfyldningsark!$P67,"",
IF(Udfyldningsark!$T67&lt;Udfyldningsark!$Q67-10,IF(AT$17&lt;Udfyldningsark!$T67,"g",""),
IF(Udfyldningsark!$T67&lt;Udfyldningsark!$Q67,     IF(AT$17&lt;Udfyldningsark!$Q67-10,"g",     IF(AT$17&lt;Udfyldningsark!$T67,"gu",        "")),
IF(AT$17&lt;Udfyldningsark!$Q67, IF(AT$17&lt;Udfyldningsark!$Q67-10,"g","gu"),
IF(AT$17&lt;Udfyldningsark!$T67,"r",""
))))))))</f>
        <v/>
      </c>
      <c r="AU50" s="226" t="str">
        <f>IF(Udfyldningsark!$T67="","",
IF(AU$17=Udfyldningsark!$Q67,"s",
IF(AU$17=Udfyldningsark!$T67,"b",
IF(AU$17&lt;Udfyldningsark!$P67,"",
IF(Udfyldningsark!$T67&lt;Udfyldningsark!$Q67-10,IF(AU$17&lt;Udfyldningsark!$T67,"g",""),
IF(Udfyldningsark!$T67&lt;Udfyldningsark!$Q67,     IF(AU$17&lt;Udfyldningsark!$Q67-10,"g",     IF(AU$17&lt;Udfyldningsark!$T67,"gu",        "")),
IF(AU$17&lt;Udfyldningsark!$Q67, IF(AU$17&lt;Udfyldningsark!$Q67-10,"g","gu"),
IF(AU$17&lt;Udfyldningsark!$T67,"r",""
))))))))</f>
        <v/>
      </c>
      <c r="AV50" s="226" t="str">
        <f>IF(Udfyldningsark!$T67="","",
IF(AV$17=Udfyldningsark!$Q67,"s",
IF(AV$17=Udfyldningsark!$T67,"b",
IF(AV$17&lt;Udfyldningsark!$P67,"",
IF(Udfyldningsark!$T67&lt;Udfyldningsark!$Q67-10,IF(AV$17&lt;Udfyldningsark!$T67,"g",""),
IF(Udfyldningsark!$T67&lt;Udfyldningsark!$Q67,     IF(AV$17&lt;Udfyldningsark!$Q67-10,"g",     IF(AV$17&lt;Udfyldningsark!$T67,"gu",        "")),
IF(AV$17&lt;Udfyldningsark!$Q67, IF(AV$17&lt;Udfyldningsark!$Q67-10,"g","gu"),
IF(AV$17&lt;Udfyldningsark!$T67,"r",""
))))))))</f>
        <v/>
      </c>
      <c r="AW50" s="226" t="str">
        <f>IF(Udfyldningsark!$T67="","",
IF(AW$17=Udfyldningsark!$Q67,"s",
IF(AW$17=Udfyldningsark!$T67,"b",
IF(AW$17&lt;Udfyldningsark!$P67,"",
IF(Udfyldningsark!$T67&lt;Udfyldningsark!$Q67-10,IF(AW$17&lt;Udfyldningsark!$T67,"g",""),
IF(Udfyldningsark!$T67&lt;Udfyldningsark!$Q67,     IF(AW$17&lt;Udfyldningsark!$Q67-10,"g",     IF(AW$17&lt;Udfyldningsark!$T67,"gu",        "")),
IF(AW$17&lt;Udfyldningsark!$Q67, IF(AW$17&lt;Udfyldningsark!$Q67-10,"g","gu"),
IF(AW$17&lt;Udfyldningsark!$T67,"r",""
))))))))</f>
        <v/>
      </c>
      <c r="AX50" s="226" t="str">
        <f>IF(Udfyldningsark!$T67="","",
IF(AX$17=Udfyldningsark!$Q67,"s",
IF(AX$17=Udfyldningsark!$T67,"b",
IF(AX$17&lt;Udfyldningsark!$P67,"",
IF(Udfyldningsark!$T67&lt;Udfyldningsark!$Q67-10,IF(AX$17&lt;Udfyldningsark!$T67,"g",""),
IF(Udfyldningsark!$T67&lt;Udfyldningsark!$Q67,     IF(AX$17&lt;Udfyldningsark!$Q67-10,"g",     IF(AX$17&lt;Udfyldningsark!$T67,"gu",        "")),
IF(AX$17&lt;Udfyldningsark!$Q67, IF(AX$17&lt;Udfyldningsark!$Q67-10,"g","gu"),
IF(AX$17&lt;Udfyldningsark!$T67,"r",""
))))))))</f>
        <v/>
      </c>
      <c r="AY50" s="226" t="str">
        <f>IF(Udfyldningsark!$T67="","",
IF(AY$17=Udfyldningsark!$Q67,"s",
IF(AY$17=Udfyldningsark!$T67,"b",
IF(AY$17&lt;Udfyldningsark!$P67,"",
IF(Udfyldningsark!$T67&lt;Udfyldningsark!$Q67-10,IF(AY$17&lt;Udfyldningsark!$T67,"g",""),
IF(Udfyldningsark!$T67&lt;Udfyldningsark!$Q67,     IF(AY$17&lt;Udfyldningsark!$Q67-10,"g",     IF(AY$17&lt;Udfyldningsark!$T67,"gu",        "")),
IF(AY$17&lt;Udfyldningsark!$Q67, IF(AY$17&lt;Udfyldningsark!$Q67-10,"g","gu"),
IF(AY$17&lt;Udfyldningsark!$T67,"r",""
))))))))</f>
        <v/>
      </c>
      <c r="AZ50" s="226" t="str">
        <f>IF(Udfyldningsark!$T67="","",
IF(AZ$17=Udfyldningsark!$Q67,"s",
IF(AZ$17=Udfyldningsark!$T67,"b",
IF(AZ$17&lt;Udfyldningsark!$P67,"",
IF(Udfyldningsark!$T67&lt;Udfyldningsark!$Q67-10,IF(AZ$17&lt;Udfyldningsark!$T67,"g",""),
IF(Udfyldningsark!$T67&lt;Udfyldningsark!$Q67,     IF(AZ$17&lt;Udfyldningsark!$Q67-10,"g",     IF(AZ$17&lt;Udfyldningsark!$T67,"gu",        "")),
IF(AZ$17&lt;Udfyldningsark!$Q67, IF(AZ$17&lt;Udfyldningsark!$Q67-10,"g","gu"),
IF(AZ$17&lt;Udfyldningsark!$T67,"r",""
))))))))</f>
        <v/>
      </c>
      <c r="BA50" s="226" t="str">
        <f>IF(Udfyldningsark!$T67="","",
IF(BA$17=Udfyldningsark!$Q67,"s",
IF(BA$17=Udfyldningsark!$T67,"b",
IF(BA$17&lt;Udfyldningsark!$P67,"",
IF(Udfyldningsark!$T67&lt;Udfyldningsark!$Q67-10,IF(BA$17&lt;Udfyldningsark!$T67,"g",""),
IF(Udfyldningsark!$T67&lt;Udfyldningsark!$Q67,     IF(BA$17&lt;Udfyldningsark!$Q67-10,"g",     IF(BA$17&lt;Udfyldningsark!$T67,"gu",        "")),
IF(BA$17&lt;Udfyldningsark!$Q67, IF(BA$17&lt;Udfyldningsark!$Q67-10,"g","gu"),
IF(BA$17&lt;Udfyldningsark!$T67,"r",""
))))))))</f>
        <v/>
      </c>
      <c r="BB50" s="226" t="str">
        <f>IF(Udfyldningsark!$T67="","",
IF(BB$17=Udfyldningsark!$Q67,"s",
IF(BB$17=Udfyldningsark!$T67,"b",
IF(BB$17&lt;Udfyldningsark!$P67,"",
IF(Udfyldningsark!$T67&lt;Udfyldningsark!$Q67-10,IF(BB$17&lt;Udfyldningsark!$T67,"g",""),
IF(Udfyldningsark!$T67&lt;Udfyldningsark!$Q67,     IF(BB$17&lt;Udfyldningsark!$Q67-10,"g",     IF(BB$17&lt;Udfyldningsark!$T67,"gu",        "")),
IF(BB$17&lt;Udfyldningsark!$Q67, IF(BB$17&lt;Udfyldningsark!$Q67-10,"g","gu"),
IF(BB$17&lt;Udfyldningsark!$T67,"r",""
))))))))</f>
        <v/>
      </c>
      <c r="BC50" s="226" t="str">
        <f>IF(Udfyldningsark!$T67="","",
IF(BC$17=Udfyldningsark!$Q67,"s",
IF(BC$17=Udfyldningsark!$T67,"b",
IF(BC$17&lt;Udfyldningsark!$P67,"",
IF(Udfyldningsark!$T67&lt;Udfyldningsark!$Q67-10,IF(BC$17&lt;Udfyldningsark!$T67,"g",""),
IF(Udfyldningsark!$T67&lt;Udfyldningsark!$Q67,     IF(BC$17&lt;Udfyldningsark!$Q67-10,"g",     IF(BC$17&lt;Udfyldningsark!$T67,"gu",        "")),
IF(BC$17&lt;Udfyldningsark!$Q67, IF(BC$17&lt;Udfyldningsark!$Q67-10,"g","gu"),
IF(BC$17&lt;Udfyldningsark!$T67,"r",""
))))))))</f>
        <v/>
      </c>
      <c r="BD50" s="226" t="str">
        <f>IF(Udfyldningsark!$T67="","",
IF(BD$17=Udfyldningsark!$Q67,"s",
IF(BD$17=Udfyldningsark!$T67,"b",
IF(BD$17&lt;Udfyldningsark!$P67,"",
IF(Udfyldningsark!$T67&lt;Udfyldningsark!$Q67-10,IF(BD$17&lt;Udfyldningsark!$T67,"g",""),
IF(Udfyldningsark!$T67&lt;Udfyldningsark!$Q67,     IF(BD$17&lt;Udfyldningsark!$Q67-10,"g",     IF(BD$17&lt;Udfyldningsark!$T67,"gu",        "")),
IF(BD$17&lt;Udfyldningsark!$Q67, IF(BD$17&lt;Udfyldningsark!$Q67-10,"g","gu"),
IF(BD$17&lt;Udfyldningsark!$T67,"r",""
))))))))</f>
        <v/>
      </c>
      <c r="BE50" s="226" t="str">
        <f>IF(Udfyldningsark!$T67="","",
IF(BE$17=Udfyldningsark!$Q67,"s",
IF(BE$17=Udfyldningsark!$T67,"b",
IF(BE$17&lt;Udfyldningsark!$P67,"",
IF(Udfyldningsark!$T67&lt;Udfyldningsark!$Q67-10,IF(BE$17&lt;Udfyldningsark!$T67,"g",""),
IF(Udfyldningsark!$T67&lt;Udfyldningsark!$Q67,     IF(BE$17&lt;Udfyldningsark!$Q67-10,"g",     IF(BE$17&lt;Udfyldningsark!$T67,"gu",        "")),
IF(BE$17&lt;Udfyldningsark!$Q67, IF(BE$17&lt;Udfyldningsark!$Q67-10,"g","gu"),
IF(BE$17&lt;Udfyldningsark!$T67,"r",""
))))))))</f>
        <v/>
      </c>
      <c r="BF50" s="226" t="str">
        <f>IF(Udfyldningsark!$T67="","",
IF(BF$17=Udfyldningsark!$Q67,"s",
IF(BF$17=Udfyldningsark!$T67,"b",
IF(BF$17&lt;Udfyldningsark!$P67,"",
IF(Udfyldningsark!$T67&lt;Udfyldningsark!$Q67-10,IF(BF$17&lt;Udfyldningsark!$T67,"g",""),
IF(Udfyldningsark!$T67&lt;Udfyldningsark!$Q67,     IF(BF$17&lt;Udfyldningsark!$Q67-10,"g",     IF(BF$17&lt;Udfyldningsark!$T67,"gu",        "")),
IF(BF$17&lt;Udfyldningsark!$Q67, IF(BF$17&lt;Udfyldningsark!$Q67-10,"g","gu"),
IF(BF$17&lt;Udfyldningsark!$T67,"r",""
))))))))</f>
        <v/>
      </c>
      <c r="BG50" s="226" t="str">
        <f>IF(Udfyldningsark!$T67="","",
IF(BG$17=Udfyldningsark!$Q67,"s",
IF(BG$17=Udfyldningsark!$T67,"b",
IF(BG$17&lt;Udfyldningsark!$P67,"",
IF(Udfyldningsark!$T67&lt;Udfyldningsark!$Q67-10,IF(BG$17&lt;Udfyldningsark!$T67,"g",""),
IF(Udfyldningsark!$T67&lt;Udfyldningsark!$Q67,     IF(BG$17&lt;Udfyldningsark!$Q67-10,"g",     IF(BG$17&lt;Udfyldningsark!$T67,"gu",        "")),
IF(BG$17&lt;Udfyldningsark!$Q67, IF(BG$17&lt;Udfyldningsark!$Q67-10,"g","gu"),
IF(BG$17&lt;Udfyldningsark!$T67,"r",""
))))))))</f>
        <v/>
      </c>
      <c r="BH50" s="226" t="str">
        <f>IF(Udfyldningsark!$T67="","",
IF(BH$17=Udfyldningsark!$Q67,"s",
IF(BH$17=Udfyldningsark!$T67,"b",
IF(BH$17&lt;Udfyldningsark!$P67,"",
IF(Udfyldningsark!$T67&lt;Udfyldningsark!$Q67-10,IF(BH$17&lt;Udfyldningsark!$T67,"g",""),
IF(Udfyldningsark!$T67&lt;Udfyldningsark!$Q67,     IF(BH$17&lt;Udfyldningsark!$Q67-10,"g",     IF(BH$17&lt;Udfyldningsark!$T67,"gu",        "")),
IF(BH$17&lt;Udfyldningsark!$Q67, IF(BH$17&lt;Udfyldningsark!$Q67-10,"g","gu"),
IF(BH$17&lt;Udfyldningsark!$T67,"r",""
))))))))</f>
        <v/>
      </c>
      <c r="BI50" s="226" t="str">
        <f>IF(Udfyldningsark!$T67="","",
IF(BI$17=Udfyldningsark!$Q67,"s",
IF(BI$17=Udfyldningsark!$T67,"b",
IF(BI$17&lt;Udfyldningsark!$P67,"",
IF(Udfyldningsark!$T67&lt;Udfyldningsark!$Q67-10,IF(BI$17&lt;Udfyldningsark!$T67,"g",""),
IF(Udfyldningsark!$T67&lt;Udfyldningsark!$Q67,     IF(BI$17&lt;Udfyldningsark!$Q67-10,"g",     IF(BI$17&lt;Udfyldningsark!$T67,"gu",        "")),
IF(BI$17&lt;Udfyldningsark!$Q67, IF(BI$17&lt;Udfyldningsark!$Q67-10,"g","gu"),
IF(BI$17&lt;Udfyldningsark!$T67,"r",""
))))))))</f>
        <v/>
      </c>
      <c r="BJ50" s="226" t="str">
        <f>IF(Udfyldningsark!$T67="","",
IF(BJ$17=Udfyldningsark!$Q67,"s",
IF(BJ$17=Udfyldningsark!$T67,"b",
IF(BJ$17&lt;Udfyldningsark!$P67,"",
IF(Udfyldningsark!$T67&lt;Udfyldningsark!$Q67-10,IF(BJ$17&lt;Udfyldningsark!$T67,"g",""),
IF(Udfyldningsark!$T67&lt;Udfyldningsark!$Q67,     IF(BJ$17&lt;Udfyldningsark!$Q67-10,"g",     IF(BJ$17&lt;Udfyldningsark!$T67,"gu",        "")),
IF(BJ$17&lt;Udfyldningsark!$Q67, IF(BJ$17&lt;Udfyldningsark!$Q67-10,"g","gu"),
IF(BJ$17&lt;Udfyldningsark!$T67,"r",""
))))))))</f>
        <v/>
      </c>
      <c r="BK50" s="226" t="str">
        <f>IF(Udfyldningsark!$T67="","",
IF(BK$17=Udfyldningsark!$Q67,"s",
IF(BK$17=Udfyldningsark!$T67,"b",
IF(BK$17&lt;Udfyldningsark!$P67,"",
IF(Udfyldningsark!$T67&lt;Udfyldningsark!$Q67-10,IF(BK$17&lt;Udfyldningsark!$T67,"g",""),
IF(Udfyldningsark!$T67&lt;Udfyldningsark!$Q67,     IF(BK$17&lt;Udfyldningsark!$Q67-10,"g",     IF(BK$17&lt;Udfyldningsark!$T67,"gu",        "")),
IF(BK$17&lt;Udfyldningsark!$Q67, IF(BK$17&lt;Udfyldningsark!$Q67-10,"g","gu"),
IF(BK$17&lt;Udfyldningsark!$T67,"r",""
))))))))</f>
        <v/>
      </c>
      <c r="BL50" s="226" t="str">
        <f>IF(Udfyldningsark!$T67="","",
IF(BL$17=Udfyldningsark!$Q67,"s",
IF(BL$17=Udfyldningsark!$T67,"b",
IF(BL$17&lt;Udfyldningsark!$P67,"",
IF(Udfyldningsark!$T67&lt;Udfyldningsark!$Q67-10,IF(BL$17&lt;Udfyldningsark!$T67,"g",""),
IF(Udfyldningsark!$T67&lt;Udfyldningsark!$Q67,     IF(BL$17&lt;Udfyldningsark!$Q67-10,"g",     IF(BL$17&lt;Udfyldningsark!$T67,"gu",        "")),
IF(BL$17&lt;Udfyldningsark!$Q67, IF(BL$17&lt;Udfyldningsark!$Q67-10,"g","gu"),
IF(BL$17&lt;Udfyldningsark!$T67,"r",""
))))))))</f>
        <v/>
      </c>
      <c r="BM50" s="226" t="str">
        <f>IF(Udfyldningsark!$T67="","",
IF(BM$17=Udfyldningsark!$Q67,"s",
IF(BM$17=Udfyldningsark!$T67,"b",
IF(BM$17&lt;Udfyldningsark!$P67,"",
IF(Udfyldningsark!$T67&lt;Udfyldningsark!$Q67-10,IF(BM$17&lt;Udfyldningsark!$T67,"g",""),
IF(Udfyldningsark!$T67&lt;Udfyldningsark!$Q67,     IF(BM$17&lt;Udfyldningsark!$Q67-10,"g",     IF(BM$17&lt;Udfyldningsark!$T67,"gu",        "")),
IF(BM$17&lt;Udfyldningsark!$Q67, IF(BM$17&lt;Udfyldningsark!$Q67-10,"g","gu"),
IF(BM$17&lt;Udfyldningsark!$T67,"r",""
))))))))</f>
        <v/>
      </c>
      <c r="BN50" s="226" t="str">
        <f>IF(Udfyldningsark!$T67="","",
IF(BN$17=Udfyldningsark!$Q67,"s",
IF(BN$17=Udfyldningsark!$T67,"b",
IF(BN$17&lt;Udfyldningsark!$P67,"",
IF(Udfyldningsark!$T67&lt;Udfyldningsark!$Q67-10,IF(BN$17&lt;Udfyldningsark!$T67,"g",""),
IF(Udfyldningsark!$T67&lt;Udfyldningsark!$Q67,     IF(BN$17&lt;Udfyldningsark!$Q67-10,"g",     IF(BN$17&lt;Udfyldningsark!$T67,"gu",        "")),
IF(BN$17&lt;Udfyldningsark!$Q67, IF(BN$17&lt;Udfyldningsark!$Q67-10,"g","gu"),
IF(BN$17&lt;Udfyldningsark!$T67,"r",""
))))))))</f>
        <v/>
      </c>
      <c r="BO50" s="226" t="str">
        <f>IF(Udfyldningsark!$T67="","",
IF(BO$17=Udfyldningsark!$Q67,"s",
IF(BO$17=Udfyldningsark!$T67,"b",
IF(BO$17&lt;Udfyldningsark!$P67,"",
IF(Udfyldningsark!$T67&lt;Udfyldningsark!$Q67-10,IF(BO$17&lt;Udfyldningsark!$T67,"g",""),
IF(Udfyldningsark!$T67&lt;Udfyldningsark!$Q67,     IF(BO$17&lt;Udfyldningsark!$Q67-10,"g",     IF(BO$17&lt;Udfyldningsark!$T67,"gu",        "")),
IF(BO$17&lt;Udfyldningsark!$Q67, IF(BO$17&lt;Udfyldningsark!$Q67-10,"g","gu"),
IF(BO$17&lt;Udfyldningsark!$T67,"r",""
))))))))</f>
        <v/>
      </c>
      <c r="BP50" s="226" t="str">
        <f>IF(Udfyldningsark!$T67="","",
IF(BP$17=Udfyldningsark!$Q67,"s",
IF(BP$17=Udfyldningsark!$T67,"b",
IF(BP$17&lt;Udfyldningsark!$P67,"",
IF(Udfyldningsark!$T67&lt;Udfyldningsark!$Q67-10,IF(BP$17&lt;Udfyldningsark!$T67,"g",""),
IF(Udfyldningsark!$T67&lt;Udfyldningsark!$Q67,     IF(BP$17&lt;Udfyldningsark!$Q67-10,"g",     IF(BP$17&lt;Udfyldningsark!$T67,"gu",        "")),
IF(BP$17&lt;Udfyldningsark!$Q67, IF(BP$17&lt;Udfyldningsark!$Q67-10,"g","gu"),
IF(BP$17&lt;Udfyldningsark!$T67,"r",""
))))))))</f>
        <v/>
      </c>
      <c r="BQ50" s="226" t="str">
        <f>IF(Udfyldningsark!$T67="","",
IF(BQ$17=Udfyldningsark!$Q67,"s",
IF(BQ$17=Udfyldningsark!$T67,"b",
IF(BQ$17&lt;Udfyldningsark!$P67,"",
IF(Udfyldningsark!$T67&lt;Udfyldningsark!$Q67-10,IF(BQ$17&lt;Udfyldningsark!$T67,"g",""),
IF(Udfyldningsark!$T67&lt;Udfyldningsark!$Q67,     IF(BQ$17&lt;Udfyldningsark!$Q67-10,"g",     IF(BQ$17&lt;Udfyldningsark!$T67,"gu",        "")),
IF(BQ$17&lt;Udfyldningsark!$Q67, IF(BQ$17&lt;Udfyldningsark!$Q67-10,"g","gu"),
IF(BQ$17&lt;Udfyldningsark!$T67,"r",""
))))))))</f>
        <v/>
      </c>
      <c r="BR50" s="226" t="str">
        <f>IF(Udfyldningsark!$T67="","",
IF(BR$17=Udfyldningsark!$Q67,"s",
IF(BR$17=Udfyldningsark!$T67,"b",
IF(BR$17&lt;Udfyldningsark!$P67,"",
IF(Udfyldningsark!$T67&lt;Udfyldningsark!$Q67-10,IF(BR$17&lt;Udfyldningsark!$T67,"g",""),
IF(Udfyldningsark!$T67&lt;Udfyldningsark!$Q67,     IF(BR$17&lt;Udfyldningsark!$Q67-10,"g",     IF(BR$17&lt;Udfyldningsark!$T67,"gu",        "")),
IF(BR$17&lt;Udfyldningsark!$Q67, IF(BR$17&lt;Udfyldningsark!$Q67-10,"g","gu"),
IF(BR$17&lt;Udfyldningsark!$T67,"r",""
))))))))</f>
        <v/>
      </c>
      <c r="BS50" s="226" t="str">
        <f>IF(Udfyldningsark!$T67="","",
IF(BS$17=Udfyldningsark!$Q67,"s",
IF(BS$17=Udfyldningsark!$T67,"b",
IF(BS$17&lt;Udfyldningsark!$P67,"",
IF(Udfyldningsark!$T67&lt;Udfyldningsark!$Q67-10,IF(BS$17&lt;Udfyldningsark!$T67,"g",""),
IF(Udfyldningsark!$T67&lt;Udfyldningsark!$Q67,     IF(BS$17&lt;Udfyldningsark!$Q67-10,"g",     IF(BS$17&lt;Udfyldningsark!$T67,"gu",        "")),
IF(BS$17&lt;Udfyldningsark!$Q67, IF(BS$17&lt;Udfyldningsark!$Q67-10,"g","gu"),
IF(BS$17&lt;Udfyldningsark!$T67,"r",""
))))))))</f>
        <v/>
      </c>
      <c r="BT50" s="226" t="str">
        <f>IF(Udfyldningsark!$T67="","",
IF(BT$17=Udfyldningsark!$Q67,"s",
IF(BT$17=Udfyldningsark!$T67,"b",
IF(BT$17&lt;Udfyldningsark!$P67,"",
IF(Udfyldningsark!$T67&lt;Udfyldningsark!$Q67-10,IF(BT$17&lt;Udfyldningsark!$T67,"g",""),
IF(Udfyldningsark!$T67&lt;Udfyldningsark!$Q67,     IF(BT$17&lt;Udfyldningsark!$Q67-10,"g",     IF(BT$17&lt;Udfyldningsark!$T67,"gu",        "")),
IF(BT$17&lt;Udfyldningsark!$Q67, IF(BT$17&lt;Udfyldningsark!$Q67-10,"g","gu"),
IF(BT$17&lt;Udfyldningsark!$T67,"r",""
))))))))</f>
        <v/>
      </c>
      <c r="BU50" s="226" t="str">
        <f>IF(Udfyldningsark!$T67="","",
IF(BU$17=Udfyldningsark!$Q67,"s",
IF(BU$17=Udfyldningsark!$T67,"b",
IF(BU$17&lt;Udfyldningsark!$P67,"",
IF(Udfyldningsark!$T67&lt;Udfyldningsark!$Q67-10,IF(BU$17&lt;Udfyldningsark!$T67,"g",""),
IF(Udfyldningsark!$T67&lt;Udfyldningsark!$Q67,     IF(BU$17&lt;Udfyldningsark!$Q67-10,"g",     IF(BU$17&lt;Udfyldningsark!$T67,"gu",        "")),
IF(BU$17&lt;Udfyldningsark!$Q67, IF(BU$17&lt;Udfyldningsark!$Q67-10,"g","gu"),
IF(BU$17&lt;Udfyldningsark!$T67,"r",""
))))))))</f>
        <v/>
      </c>
      <c r="BV50" s="226" t="str">
        <f>IF(Udfyldningsark!$T67="","",
IF(BV$17=Udfyldningsark!$Q67,"s",
IF(BV$17=Udfyldningsark!$T67,"b",
IF(BV$17&lt;Udfyldningsark!$P67,"",
IF(Udfyldningsark!$T67&lt;Udfyldningsark!$Q67-10,IF(BV$17&lt;Udfyldningsark!$T67,"g",""),
IF(Udfyldningsark!$T67&lt;Udfyldningsark!$Q67,     IF(BV$17&lt;Udfyldningsark!$Q67-10,"g",     IF(BV$17&lt;Udfyldningsark!$T67,"gu",        "")),
IF(BV$17&lt;Udfyldningsark!$Q67, IF(BV$17&lt;Udfyldningsark!$Q67-10,"g","gu"),
IF(BV$17&lt;Udfyldningsark!$T67,"r",""
))))))))</f>
        <v/>
      </c>
      <c r="BW50" s="226" t="str">
        <f>IF(Udfyldningsark!$T67="","",
IF(BW$17=Udfyldningsark!$Q67,"s",
IF(BW$17=Udfyldningsark!$T67,"b",
IF(BW$17&lt;Udfyldningsark!$P67,"",
IF(Udfyldningsark!$T67&lt;Udfyldningsark!$Q67-10,IF(BW$17&lt;Udfyldningsark!$T67,"g",""),
IF(Udfyldningsark!$T67&lt;Udfyldningsark!$Q67,     IF(BW$17&lt;Udfyldningsark!$Q67-10,"g",     IF(BW$17&lt;Udfyldningsark!$T67,"gu",        "")),
IF(BW$17&lt;Udfyldningsark!$Q67, IF(BW$17&lt;Udfyldningsark!$Q67-10,"g","gu"),
IF(BW$17&lt;Udfyldningsark!$T67,"r",""
))))))))</f>
        <v/>
      </c>
      <c r="BX50" s="226" t="str">
        <f>IF(Udfyldningsark!$T67="","",
IF(BX$17=Udfyldningsark!$Q67,"s",
IF(BX$17=Udfyldningsark!$T67,"b",
IF(BX$17&lt;Udfyldningsark!$P67,"",
IF(Udfyldningsark!$T67&lt;Udfyldningsark!$Q67-10,IF(BX$17&lt;Udfyldningsark!$T67,"g",""),
IF(Udfyldningsark!$T67&lt;Udfyldningsark!$Q67,     IF(BX$17&lt;Udfyldningsark!$Q67-10,"g",     IF(BX$17&lt;Udfyldningsark!$T67,"gu",        "")),
IF(BX$17&lt;Udfyldningsark!$Q67, IF(BX$17&lt;Udfyldningsark!$Q67-10,"g","gu"),
IF(BX$17&lt;Udfyldningsark!$T67,"r",""
))))))))</f>
        <v/>
      </c>
      <c r="BY50" s="226" t="str">
        <f>IF(Udfyldningsark!$T67="","",
IF(BY$17=Udfyldningsark!$Q67,"s",
IF(BY$17=Udfyldningsark!$T67,"b",
IF(BY$17&lt;Udfyldningsark!$P67,"",
IF(Udfyldningsark!$T67&lt;Udfyldningsark!$Q67-10,IF(BY$17&lt;Udfyldningsark!$T67,"g",""),
IF(Udfyldningsark!$T67&lt;Udfyldningsark!$Q67,     IF(BY$17&lt;Udfyldningsark!$Q67-10,"g",     IF(BY$17&lt;Udfyldningsark!$T67,"gu",        "")),
IF(BY$17&lt;Udfyldningsark!$Q67, IF(BY$17&lt;Udfyldningsark!$Q67-10,"g","gu"),
IF(BY$17&lt;Udfyldningsark!$T67,"r",""
))))))))</f>
        <v/>
      </c>
      <c r="BZ50" s="226" t="str">
        <f>IF(Udfyldningsark!$T67="","",
IF(BZ$17=Udfyldningsark!$Q67,"s",
IF(BZ$17=Udfyldningsark!$T67,"b",
IF(BZ$17&lt;Udfyldningsark!$P67,"",
IF(Udfyldningsark!$T67&lt;Udfyldningsark!$Q67-10,IF(BZ$17&lt;Udfyldningsark!$T67,"g",""),
IF(Udfyldningsark!$T67&lt;Udfyldningsark!$Q67,     IF(BZ$17&lt;Udfyldningsark!$Q67-10,"g",     IF(BZ$17&lt;Udfyldningsark!$T67,"gu",        "")),
IF(BZ$17&lt;Udfyldningsark!$Q67, IF(BZ$17&lt;Udfyldningsark!$Q67-10,"g","gu"),
IF(BZ$17&lt;Udfyldningsark!$T67,"r",""
))))))))</f>
        <v/>
      </c>
      <c r="CA50" s="226" t="str">
        <f>IF(Udfyldningsark!$T67="","",
IF(CA$17=Udfyldningsark!$Q67,"s",
IF(CA$17=Udfyldningsark!$T67,"b",
IF(CA$17&lt;Udfyldningsark!$P67,"",
IF(Udfyldningsark!$T67&lt;Udfyldningsark!$Q67-10,IF(CA$17&lt;Udfyldningsark!$T67,"g",""),
IF(Udfyldningsark!$T67&lt;Udfyldningsark!$Q67,     IF(CA$17&lt;Udfyldningsark!$Q67-10,"g",     IF(CA$17&lt;Udfyldningsark!$T67,"gu",        "")),
IF(CA$17&lt;Udfyldningsark!$Q67, IF(CA$17&lt;Udfyldningsark!$Q67-10,"g","gu"),
IF(CA$17&lt;Udfyldningsark!$T67,"r",""
))))))))</f>
        <v/>
      </c>
      <c r="CB50" s="226" t="str">
        <f>IF(Udfyldningsark!$T67="","",
IF(CB$17=Udfyldningsark!$Q67,"s",
IF(CB$17=Udfyldningsark!$T67,"b",
IF(CB$17&lt;Udfyldningsark!$P67,"",
IF(Udfyldningsark!$T67&lt;Udfyldningsark!$Q67-10,IF(CB$17&lt;Udfyldningsark!$T67,"g",""),
IF(Udfyldningsark!$T67&lt;Udfyldningsark!$Q67,     IF(CB$17&lt;Udfyldningsark!$Q67-10,"g",     IF(CB$17&lt;Udfyldningsark!$T67,"gu",        "")),
IF(CB$17&lt;Udfyldningsark!$Q67, IF(CB$17&lt;Udfyldningsark!$Q67-10,"g","gu"),
IF(CB$17&lt;Udfyldningsark!$T67,"r",""
))))))))</f>
        <v/>
      </c>
      <c r="CC50" s="226" t="str">
        <f>IF(Udfyldningsark!$T67="","",
IF(CC$17=Udfyldningsark!$Q67,"s",
IF(CC$17=Udfyldningsark!$T67,"b",
IF(CC$17&lt;Udfyldningsark!$P67,"",
IF(Udfyldningsark!$T67&lt;Udfyldningsark!$Q67-10,IF(CC$17&lt;Udfyldningsark!$T67,"g",""),
IF(Udfyldningsark!$T67&lt;Udfyldningsark!$Q67,     IF(CC$17&lt;Udfyldningsark!$Q67-10,"g",     IF(CC$17&lt;Udfyldningsark!$T67,"gu",        "")),
IF(CC$17&lt;Udfyldningsark!$Q67, IF(CC$17&lt;Udfyldningsark!$Q67-10,"g","gu"),
IF(CC$17&lt;Udfyldningsark!$T67,"r",""
))))))))</f>
        <v/>
      </c>
      <c r="CD50" s="226" t="str">
        <f>IF(Udfyldningsark!$T67="","",
IF(CD$17=Udfyldningsark!$Q67,"s",
IF(CD$17=Udfyldningsark!$T67,"b",
IF(CD$17&lt;Udfyldningsark!$P67,"",
IF(Udfyldningsark!$T67&lt;Udfyldningsark!$Q67-10,IF(CD$17&lt;Udfyldningsark!$T67,"g",""),
IF(Udfyldningsark!$T67&lt;Udfyldningsark!$Q67,     IF(CD$17&lt;Udfyldningsark!$Q67-10,"g",     IF(CD$17&lt;Udfyldningsark!$T67,"gu",        "")),
IF(CD$17&lt;Udfyldningsark!$Q67, IF(CD$17&lt;Udfyldningsark!$Q67-10,"g","gu"),
IF(CD$17&lt;Udfyldningsark!$T67,"r",""
))))))))</f>
        <v/>
      </c>
      <c r="CE50" s="226" t="str">
        <f>IF(Udfyldningsark!$T67="","",
IF(CE$17=Udfyldningsark!$Q67,"s",
IF(CE$17=Udfyldningsark!$T67,"b",
IF(CE$17&lt;Udfyldningsark!$P67,"",
IF(Udfyldningsark!$T67&lt;Udfyldningsark!$Q67-10,IF(CE$17&lt;Udfyldningsark!$T67,"g",""),
IF(Udfyldningsark!$T67&lt;Udfyldningsark!$Q67,     IF(CE$17&lt;Udfyldningsark!$Q67-10,"g",     IF(CE$17&lt;Udfyldningsark!$T67,"gu",        "")),
IF(CE$17&lt;Udfyldningsark!$Q67, IF(CE$17&lt;Udfyldningsark!$Q67-10,"g","gu"),
IF(CE$17&lt;Udfyldningsark!$T67,"r",""
))))))))</f>
        <v/>
      </c>
      <c r="CF50" s="226" t="str">
        <f>IF(Udfyldningsark!$T67="","",
IF(CF$17=Udfyldningsark!$Q67,"s",
IF(CF$17=Udfyldningsark!$T67,"b",
IF(CF$17&lt;Udfyldningsark!$P67,"",
IF(Udfyldningsark!$T67&lt;Udfyldningsark!$Q67-10,IF(CF$17&lt;Udfyldningsark!$T67,"g",""),
IF(Udfyldningsark!$T67&lt;Udfyldningsark!$Q67,     IF(CF$17&lt;Udfyldningsark!$Q67-10,"g",     IF(CF$17&lt;Udfyldningsark!$T67,"gu",        "")),
IF(CF$17&lt;Udfyldningsark!$Q67, IF(CF$17&lt;Udfyldningsark!$Q67-10,"g","gu"),
IF(CF$17&lt;Udfyldningsark!$T67,"r",""
))))))))</f>
        <v/>
      </c>
      <c r="CG50" s="226" t="str">
        <f>IF(Udfyldningsark!$T67="","",
IF(CG$17=Udfyldningsark!$Q67,"s",
IF(CG$17=Udfyldningsark!$T67,"b",
IF(CG$17&lt;Udfyldningsark!$P67,"",
IF(Udfyldningsark!$T67&lt;Udfyldningsark!$Q67-10,IF(CG$17&lt;Udfyldningsark!$T67,"g",""),
IF(Udfyldningsark!$T67&lt;Udfyldningsark!$Q67,     IF(CG$17&lt;Udfyldningsark!$Q67-10,"g",     IF(CG$17&lt;Udfyldningsark!$T67,"gu",        "")),
IF(CG$17&lt;Udfyldningsark!$Q67, IF(CG$17&lt;Udfyldningsark!$Q67-10,"g","gu"),
IF(CG$17&lt;Udfyldningsark!$T67,"r",""
))))))))</f>
        <v/>
      </c>
      <c r="CH50" s="226" t="str">
        <f>IF(Udfyldningsark!$T67="","",
IF(CH$17=Udfyldningsark!$Q67,"s",
IF(CH$17=Udfyldningsark!$T67,"b",
IF(CH$17&lt;Udfyldningsark!$P67,"",
IF(Udfyldningsark!$T67&lt;Udfyldningsark!$Q67-10,IF(CH$17&lt;Udfyldningsark!$T67,"g",""),
IF(Udfyldningsark!$T67&lt;Udfyldningsark!$Q67,     IF(CH$17&lt;Udfyldningsark!$Q67-10,"g",     IF(CH$17&lt;Udfyldningsark!$T67,"gu",        "")),
IF(CH$17&lt;Udfyldningsark!$Q67, IF(CH$17&lt;Udfyldningsark!$Q67-10,"g","gu"),
IF(CH$17&lt;Udfyldningsark!$T67,"r",""
))))))))</f>
        <v/>
      </c>
      <c r="CI50" s="226" t="str">
        <f>IF(Udfyldningsark!$T67="","",
IF(CI$17=Udfyldningsark!$Q67,"s",
IF(CI$17=Udfyldningsark!$T67,"b",
IF(CI$17&lt;Udfyldningsark!$P67,"",
IF(Udfyldningsark!$T67&lt;Udfyldningsark!$Q67-10,IF(CI$17&lt;Udfyldningsark!$T67,"g",""),
IF(Udfyldningsark!$T67&lt;Udfyldningsark!$Q67,     IF(CI$17&lt;Udfyldningsark!$Q67-10,"g",     IF(CI$17&lt;Udfyldningsark!$T67,"gu",        "")),
IF(CI$17&lt;Udfyldningsark!$Q67, IF(CI$17&lt;Udfyldningsark!$Q67-10,"g","gu"),
IF(CI$17&lt;Udfyldningsark!$T67,"r",""
))))))))</f>
        <v/>
      </c>
      <c r="CJ50" s="226" t="str">
        <f>IF(Udfyldningsark!$T67="","",
IF(CJ$17=Udfyldningsark!$Q67,"s",
IF(CJ$17=Udfyldningsark!$T67,"b",
IF(CJ$17&lt;Udfyldningsark!$P67,"",
IF(Udfyldningsark!$T67&lt;Udfyldningsark!$Q67-10,IF(CJ$17&lt;Udfyldningsark!$T67,"g",""),
IF(Udfyldningsark!$T67&lt;Udfyldningsark!$Q67,     IF(CJ$17&lt;Udfyldningsark!$Q67-10,"g",     IF(CJ$17&lt;Udfyldningsark!$T67,"gu",        "")),
IF(CJ$17&lt;Udfyldningsark!$Q67, IF(CJ$17&lt;Udfyldningsark!$Q67-10,"g","gu"),
IF(CJ$17&lt;Udfyldningsark!$T67,"r",""
))))))))</f>
        <v/>
      </c>
      <c r="CK50" s="226" t="str">
        <f>IF(Udfyldningsark!$T67="","",
IF(CK$17=Udfyldningsark!$Q67,"s",
IF(CK$17=Udfyldningsark!$T67,"b",
IF(CK$17&lt;Udfyldningsark!$P67,"",
IF(Udfyldningsark!$T67&lt;Udfyldningsark!$Q67-10,IF(CK$17&lt;Udfyldningsark!$T67,"g",""),
IF(Udfyldningsark!$T67&lt;Udfyldningsark!$Q67,     IF(CK$17&lt;Udfyldningsark!$Q67-10,"g",     IF(CK$17&lt;Udfyldningsark!$T67,"gu",        "")),
IF(CK$17&lt;Udfyldningsark!$Q67, IF(CK$17&lt;Udfyldningsark!$Q67-10,"g","gu"),
IF(CK$17&lt;Udfyldningsark!$T67,"r",""
))))))))</f>
        <v/>
      </c>
      <c r="CL50" s="226" t="str">
        <f>IF(Udfyldningsark!$T67="","",
IF(CL$17=Udfyldningsark!$Q67,"s",
IF(CL$17=Udfyldningsark!$T67,"b",
IF(CL$17&lt;Udfyldningsark!$P67,"",
IF(Udfyldningsark!$T67&lt;Udfyldningsark!$Q67-10,IF(CL$17&lt;Udfyldningsark!$T67,"g",""),
IF(Udfyldningsark!$T67&lt;Udfyldningsark!$Q67,     IF(CL$17&lt;Udfyldningsark!$Q67-10,"g",     IF(CL$17&lt;Udfyldningsark!$T67,"gu",        "")),
IF(CL$17&lt;Udfyldningsark!$Q67, IF(CL$17&lt;Udfyldningsark!$Q67-10,"g","gu"),
IF(CL$17&lt;Udfyldningsark!$T67,"r",""
))))))))</f>
        <v/>
      </c>
      <c r="CM50" s="226" t="str">
        <f>IF(Udfyldningsark!$T67="","",
IF(CM$17=Udfyldningsark!$Q67,"s",
IF(CM$17=Udfyldningsark!$T67,"b",
IF(CM$17&lt;Udfyldningsark!$P67,"",
IF(Udfyldningsark!$T67&lt;Udfyldningsark!$Q67-10,IF(CM$17&lt;Udfyldningsark!$T67,"g",""),
IF(Udfyldningsark!$T67&lt;Udfyldningsark!$Q67,     IF(CM$17&lt;Udfyldningsark!$Q67-10,"g",     IF(CM$17&lt;Udfyldningsark!$T67,"gu",        "")),
IF(CM$17&lt;Udfyldningsark!$Q67, IF(CM$17&lt;Udfyldningsark!$Q67-10,"g","gu"),
IF(CM$17&lt;Udfyldningsark!$T67,"r",""
))))))))</f>
        <v/>
      </c>
      <c r="CN50" s="226" t="str">
        <f>IF(Udfyldningsark!$T67="","",
IF(CN$17=Udfyldningsark!$Q67,"s",
IF(CN$17=Udfyldningsark!$T67,"b",
IF(CN$17&lt;Udfyldningsark!$P67,"",
IF(Udfyldningsark!$T67&lt;Udfyldningsark!$Q67-10,IF(CN$17&lt;Udfyldningsark!$T67,"g",""),
IF(Udfyldningsark!$T67&lt;Udfyldningsark!$Q67,     IF(CN$17&lt;Udfyldningsark!$Q67-10,"g",     IF(CN$17&lt;Udfyldningsark!$T67,"gu",        "")),
IF(CN$17&lt;Udfyldningsark!$Q67, IF(CN$17&lt;Udfyldningsark!$Q67-10,"g","gu"),
IF(CN$17&lt;Udfyldningsark!$T67,"r",""
))))))))</f>
        <v/>
      </c>
      <c r="CO50" s="226" t="str">
        <f>IF(Udfyldningsark!$T67="","",
IF(CO$17=Udfyldningsark!$Q67,"s",
IF(CO$17=Udfyldningsark!$T67,"b",
IF(CO$17&lt;Udfyldningsark!$P67,"",
IF(Udfyldningsark!$T67&lt;Udfyldningsark!$Q67-10,IF(CO$17&lt;Udfyldningsark!$T67,"g",""),
IF(Udfyldningsark!$T67&lt;Udfyldningsark!$Q67,     IF(CO$17&lt;Udfyldningsark!$Q67-10,"g",     IF(CO$17&lt;Udfyldningsark!$T67,"gu",        "")),
IF(CO$17&lt;Udfyldningsark!$Q67, IF(CO$17&lt;Udfyldningsark!$Q67-10,"g","gu"),
IF(CO$17&lt;Udfyldningsark!$T67,"r",""
))))))))</f>
        <v/>
      </c>
      <c r="CP50" s="226" t="str">
        <f>IF(Udfyldningsark!$T67="","",
IF(CP$17=Udfyldningsark!$Q67,"s",
IF(CP$17=Udfyldningsark!$T67,"b",
IF(CP$17&lt;Udfyldningsark!$P67,"",
IF(Udfyldningsark!$T67&lt;Udfyldningsark!$Q67-10,IF(CP$17&lt;Udfyldningsark!$T67,"g",""),
IF(Udfyldningsark!$T67&lt;Udfyldningsark!$Q67,     IF(CP$17&lt;Udfyldningsark!$Q67-10,"g",     IF(CP$17&lt;Udfyldningsark!$T67,"gu",        "")),
IF(CP$17&lt;Udfyldningsark!$Q67, IF(CP$17&lt;Udfyldningsark!$Q67-10,"g","gu"),
IF(CP$17&lt;Udfyldningsark!$T67,"r",""
))))))))</f>
        <v/>
      </c>
      <c r="CQ50" s="226" t="str">
        <f>IF(Udfyldningsark!$T67="","",
IF(CQ$17=Udfyldningsark!$Q67,"s",
IF(CQ$17=Udfyldningsark!$T67,"b",
IF(CQ$17&lt;Udfyldningsark!$P67,"",
IF(Udfyldningsark!$T67&lt;Udfyldningsark!$Q67-10,IF(CQ$17&lt;Udfyldningsark!$T67,"g",""),
IF(Udfyldningsark!$T67&lt;Udfyldningsark!$Q67,     IF(CQ$17&lt;Udfyldningsark!$Q67-10,"g",     IF(CQ$17&lt;Udfyldningsark!$T67,"gu",        "")),
IF(CQ$17&lt;Udfyldningsark!$Q67, IF(CQ$17&lt;Udfyldningsark!$Q67-10,"g","gu"),
IF(CQ$17&lt;Udfyldningsark!$T67,"r",""
))))))))</f>
        <v/>
      </c>
      <c r="CR50" s="226" t="str">
        <f>IF(Udfyldningsark!$T67="","",
IF(CR$17=Udfyldningsark!$Q67,"s",
IF(CR$17=Udfyldningsark!$T67,"b",
IF(CR$17&lt;Udfyldningsark!$P67,"",
IF(Udfyldningsark!$T67&lt;Udfyldningsark!$Q67-10,IF(CR$17&lt;Udfyldningsark!$T67,"g",""),
IF(Udfyldningsark!$T67&lt;Udfyldningsark!$Q67,     IF(CR$17&lt;Udfyldningsark!$Q67-10,"g",     IF(CR$17&lt;Udfyldningsark!$T67,"gu",        "")),
IF(CR$17&lt;Udfyldningsark!$Q67, IF(CR$17&lt;Udfyldningsark!$Q67-10,"g","gu"),
IF(CR$17&lt;Udfyldningsark!$T67,"r",""
))))))))</f>
        <v/>
      </c>
      <c r="CS50" s="226" t="str">
        <f>IF(Udfyldningsark!$T67="","",
IF(CS$17=Udfyldningsark!$Q67,"s",
IF(CS$17=Udfyldningsark!$T67,"b",
IF(CS$17&lt;Udfyldningsark!$P67,"",
IF(Udfyldningsark!$T67&lt;Udfyldningsark!$Q67-10,IF(CS$17&lt;Udfyldningsark!$T67,"g",""),
IF(Udfyldningsark!$T67&lt;Udfyldningsark!$Q67,     IF(CS$17&lt;Udfyldningsark!$Q67-10,"g",     IF(CS$17&lt;Udfyldningsark!$T67,"gu",        "")),
IF(CS$17&lt;Udfyldningsark!$Q67, IF(CS$17&lt;Udfyldningsark!$Q67-10,"g","gu"),
IF(CS$17&lt;Udfyldningsark!$T67,"r",""
))))))))</f>
        <v/>
      </c>
      <c r="CT50" s="226" t="str">
        <f>IF(Udfyldningsark!$T67="","",
IF(CT$17=Udfyldningsark!$Q67,"s",
IF(CT$17=Udfyldningsark!$T67,"b",
IF(CT$17&lt;Udfyldningsark!$P67,"",
IF(Udfyldningsark!$T67&lt;Udfyldningsark!$Q67-10,IF(CT$17&lt;Udfyldningsark!$T67,"g",""),
IF(Udfyldningsark!$T67&lt;Udfyldningsark!$Q67,     IF(CT$17&lt;Udfyldningsark!$Q67-10,"g",     IF(CT$17&lt;Udfyldningsark!$T67,"gu",        "")),
IF(CT$17&lt;Udfyldningsark!$Q67, IF(CT$17&lt;Udfyldningsark!$Q67-10,"g","gu"),
IF(CT$17&lt;Udfyldningsark!$T67,"r",""
))))))))</f>
        <v/>
      </c>
      <c r="CU50" s="226" t="str">
        <f>IF(Udfyldningsark!$T67="","",
IF(CU$17=Udfyldningsark!$Q67,"s",
IF(CU$17=Udfyldningsark!$T67,"b",
IF(CU$17&lt;Udfyldningsark!$P67,"",
IF(Udfyldningsark!$T67&lt;Udfyldningsark!$Q67-10,IF(CU$17&lt;Udfyldningsark!$T67,"g",""),
IF(Udfyldningsark!$T67&lt;Udfyldningsark!$Q67,     IF(CU$17&lt;Udfyldningsark!$Q67-10,"g",     IF(CU$17&lt;Udfyldningsark!$T67,"gu",        "")),
IF(CU$17&lt;Udfyldningsark!$Q67, IF(CU$17&lt;Udfyldningsark!$Q67-10,"g","gu"),
IF(CU$17&lt;Udfyldningsark!$T67,"r",""
))))))))</f>
        <v/>
      </c>
      <c r="CV50" s="226" t="str">
        <f>IF(Udfyldningsark!$T67="","",
IF(CV$17=Udfyldningsark!$Q67,"s",
IF(CV$17=Udfyldningsark!$T67,"b",
IF(CV$17&lt;Udfyldningsark!$P67,"",
IF(Udfyldningsark!$T67&lt;Udfyldningsark!$Q67-10,IF(CV$17&lt;Udfyldningsark!$T67,"g",""),
IF(Udfyldningsark!$T67&lt;Udfyldningsark!$Q67,     IF(CV$17&lt;Udfyldningsark!$Q67-10,"g",     IF(CV$17&lt;Udfyldningsark!$T67,"gu",        "")),
IF(CV$17&lt;Udfyldningsark!$Q67, IF(CV$17&lt;Udfyldningsark!$Q67-10,"g","gu"),
IF(CV$17&lt;Udfyldningsark!$T67,"r",""
))))))))</f>
        <v/>
      </c>
      <c r="CW50" s="226" t="str">
        <f>IF(Udfyldningsark!$T67="","",
IF(CW$17=Udfyldningsark!$Q67,"s",
IF(CW$17=Udfyldningsark!$T67,"b",
IF(CW$17&lt;Udfyldningsark!$P67,"",
IF(Udfyldningsark!$T67&lt;Udfyldningsark!$Q67-10,IF(CW$17&lt;Udfyldningsark!$T67,"g",""),
IF(Udfyldningsark!$T67&lt;Udfyldningsark!$Q67,     IF(CW$17&lt;Udfyldningsark!$Q67-10,"g",     IF(CW$17&lt;Udfyldningsark!$T67,"gu",        "")),
IF(CW$17&lt;Udfyldningsark!$Q67, IF(CW$17&lt;Udfyldningsark!$Q67-10,"g","gu"),
IF(CW$17&lt;Udfyldningsark!$T67,"r",""
))))))))</f>
        <v/>
      </c>
      <c r="CX50" s="226" t="str">
        <f>IF(Udfyldningsark!$T67="","",
IF(CX$17=Udfyldningsark!$Q67,"s",
IF(CX$17=Udfyldningsark!$T67,"b",
IF(CX$17&lt;Udfyldningsark!$P67,"",
IF(Udfyldningsark!$T67&lt;Udfyldningsark!$Q67-10,IF(CX$17&lt;Udfyldningsark!$T67,"g",""),
IF(Udfyldningsark!$T67&lt;Udfyldningsark!$Q67,     IF(CX$17&lt;Udfyldningsark!$Q67-10,"g",     IF(CX$17&lt;Udfyldningsark!$T67,"gu",        "")),
IF(CX$17&lt;Udfyldningsark!$Q67, IF(CX$17&lt;Udfyldningsark!$Q67-10,"g","gu"),
IF(CX$17&lt;Udfyldningsark!$T67,"r",""
))))))))</f>
        <v/>
      </c>
      <c r="CY50" s="226" t="str">
        <f>IF(Udfyldningsark!$T67="","",
IF(CY$17=Udfyldningsark!$Q67,"s",
IF(CY$17=Udfyldningsark!$T67,"b",
IF(CY$17&lt;Udfyldningsark!$P67,"",
IF(Udfyldningsark!$T67&lt;Udfyldningsark!$Q67-10,IF(CY$17&lt;Udfyldningsark!$T67,"g",""),
IF(Udfyldningsark!$T67&lt;Udfyldningsark!$Q67,     IF(CY$17&lt;Udfyldningsark!$Q67-10,"g",     IF(CY$17&lt;Udfyldningsark!$T67,"gu",        "")),
IF(CY$17&lt;Udfyldningsark!$Q67, IF(CY$17&lt;Udfyldningsark!$Q67-10,"g","gu"),
IF(CY$17&lt;Udfyldningsark!$T67,"r",""
))))))))</f>
        <v/>
      </c>
      <c r="CZ50" s="226" t="str">
        <f>IF(Udfyldningsark!$T67="","",
IF(CZ$17=Udfyldningsark!$Q67,"s",
IF(CZ$17=Udfyldningsark!$T67,"b",
IF(CZ$17&lt;Udfyldningsark!$P67,"",
IF(Udfyldningsark!$T67&lt;Udfyldningsark!$Q67-10,IF(CZ$17&lt;Udfyldningsark!$T67,"g",""),
IF(Udfyldningsark!$T67&lt;Udfyldningsark!$Q67,     IF(CZ$17&lt;Udfyldningsark!$Q67-10,"g",     IF(CZ$17&lt;Udfyldningsark!$T67,"gu",        "")),
IF(CZ$17&lt;Udfyldningsark!$Q67, IF(CZ$17&lt;Udfyldningsark!$Q67-10,"g","gu"),
IF(CZ$17&lt;Udfyldningsark!$T67,"r",""
))))))))</f>
        <v/>
      </c>
      <c r="DA50" s="226" t="str">
        <f>IF(Udfyldningsark!$T67="","",
IF(DA$17=Udfyldningsark!$Q67,"s",
IF(DA$17=Udfyldningsark!$T67,"b",
IF(DA$17&lt;Udfyldningsark!$P67,"",
IF(Udfyldningsark!$T67&lt;Udfyldningsark!$Q67-10,IF(DA$17&lt;Udfyldningsark!$T67,"g",""),
IF(Udfyldningsark!$T67&lt;Udfyldningsark!$Q67,     IF(DA$17&lt;Udfyldningsark!$Q67-10,"g",     IF(DA$17&lt;Udfyldningsark!$T67,"gu",        "")),
IF(DA$17&lt;Udfyldningsark!$Q67, IF(DA$17&lt;Udfyldningsark!$Q67-10,"g","gu"),
IF(DA$17&lt;Udfyldningsark!$T67,"r",""
))))))))</f>
        <v/>
      </c>
      <c r="DB50" s="226" t="str">
        <f>IF(Udfyldningsark!$T67="","",
IF(DB$17=Udfyldningsark!$Q67,"s",
IF(DB$17=Udfyldningsark!$T67,"b",
IF(DB$17&lt;Udfyldningsark!$P67,"",
IF(Udfyldningsark!$T67&lt;Udfyldningsark!$Q67-10,IF(DB$17&lt;Udfyldningsark!$T67,"g",""),
IF(Udfyldningsark!$T67&lt;Udfyldningsark!$Q67,     IF(DB$17&lt;Udfyldningsark!$Q67-10,"g",     IF(DB$17&lt;Udfyldningsark!$T67,"gu",        "")),
IF(DB$17&lt;Udfyldningsark!$Q67, IF(DB$17&lt;Udfyldningsark!$Q67-10,"g","gu"),
IF(DB$17&lt;Udfyldningsark!$T67,"r",""
))))))))</f>
        <v/>
      </c>
      <c r="DC50" s="226" t="str">
        <f>IF(Udfyldningsark!$T67="","",
IF(DC$17=Udfyldningsark!$Q67,"s",
IF(DC$17=Udfyldningsark!$T67,"b",
IF(DC$17&lt;Udfyldningsark!$P67,"",
IF(Udfyldningsark!$T67&lt;Udfyldningsark!$Q67-10,IF(DC$17&lt;Udfyldningsark!$T67,"g",""),
IF(Udfyldningsark!$T67&lt;Udfyldningsark!$Q67,     IF(DC$17&lt;Udfyldningsark!$Q67-10,"g",     IF(DC$17&lt;Udfyldningsark!$T67,"gu",        "")),
IF(DC$17&lt;Udfyldningsark!$Q67, IF(DC$17&lt;Udfyldningsark!$Q67-10,"g","gu"),
IF(DC$17&lt;Udfyldningsark!$T67,"r",""
))))))))</f>
        <v/>
      </c>
      <c r="DD50" s="226" t="str">
        <f>IF(Udfyldningsark!$T67="","",
IF(DD$17=Udfyldningsark!$Q67,"s",
IF(DD$17=Udfyldningsark!$T67,"b",
IF(DD$17&lt;Udfyldningsark!$P67,"",
IF(Udfyldningsark!$T67&lt;Udfyldningsark!$Q67-10,IF(DD$17&lt;Udfyldningsark!$T67,"g",""),
IF(Udfyldningsark!$T67&lt;Udfyldningsark!$Q67,     IF(DD$17&lt;Udfyldningsark!$Q67-10,"g",     IF(DD$17&lt;Udfyldningsark!$T67,"gu",        "")),
IF(DD$17&lt;Udfyldningsark!$Q67, IF(DD$17&lt;Udfyldningsark!$Q67-10,"g","gu"),
IF(DD$17&lt;Udfyldningsark!$T67,"r",""
))))))))</f>
        <v/>
      </c>
      <c r="DE50" s="226" t="str">
        <f>IF(Udfyldningsark!$T67="","",
IF(DE$17=Udfyldningsark!$Q67,"s",
IF(DE$17=Udfyldningsark!$T67,"b",
IF(DE$17&lt;Udfyldningsark!$P67,"",
IF(Udfyldningsark!$T67&lt;Udfyldningsark!$Q67-10,IF(DE$17&lt;Udfyldningsark!$T67,"g",""),
IF(Udfyldningsark!$T67&lt;Udfyldningsark!$Q67,     IF(DE$17&lt;Udfyldningsark!$Q67-10,"g",     IF(DE$17&lt;Udfyldningsark!$T67,"gu",        "")),
IF(DE$17&lt;Udfyldningsark!$Q67, IF(DE$17&lt;Udfyldningsark!$Q67-10,"g","gu"),
IF(DE$17&lt;Udfyldningsark!$T67,"r",""
))))))))</f>
        <v/>
      </c>
      <c r="DF50" s="226" t="str">
        <f>IF(Udfyldningsark!$T67="","",
IF(DF$17=Udfyldningsark!$Q67,"s",
IF(DF$17=Udfyldningsark!$T67,"b",
IF(DF$17&lt;Udfyldningsark!$P67,"",
IF(Udfyldningsark!$T67&lt;Udfyldningsark!$Q67-10,IF(DF$17&lt;Udfyldningsark!$T67,"g",""),
IF(Udfyldningsark!$T67&lt;Udfyldningsark!$Q67,     IF(DF$17&lt;Udfyldningsark!$Q67-10,"g",     IF(DF$17&lt;Udfyldningsark!$T67,"gu",        "")),
IF(DF$17&lt;Udfyldningsark!$Q67, IF(DF$17&lt;Udfyldningsark!$Q67-10,"g","gu"),
IF(DF$17&lt;Udfyldningsark!$T67,"r",""
))))))))</f>
        <v/>
      </c>
      <c r="DG50" s="226" t="str">
        <f>IF(Udfyldningsark!$T67="","",
IF(DG$17=Udfyldningsark!$Q67,"s",
IF(DG$17=Udfyldningsark!$T67,"b",
IF(DG$17&lt;Udfyldningsark!$P67,"",
IF(Udfyldningsark!$T67&lt;Udfyldningsark!$Q67-10,IF(DG$17&lt;Udfyldningsark!$T67,"g",""),
IF(Udfyldningsark!$T67&lt;Udfyldningsark!$Q67,     IF(DG$17&lt;Udfyldningsark!$Q67-10,"g",     IF(DG$17&lt;Udfyldningsark!$T67,"gu",        "")),
IF(DG$17&lt;Udfyldningsark!$Q67, IF(DG$17&lt;Udfyldningsark!$Q67-10,"g","gu"),
IF(DG$17&lt;Udfyldningsark!$T67,"r",""
))))))))</f>
        <v/>
      </c>
      <c r="DH50" s="226" t="str">
        <f>IF(Udfyldningsark!$T67="","",
IF(DH$17=Udfyldningsark!$Q67,"s",
IF(DH$17=Udfyldningsark!$T67,"b",
IF(DH$17&lt;Udfyldningsark!$P67,"",
IF(Udfyldningsark!$T67&lt;Udfyldningsark!$Q67-10,IF(DH$17&lt;Udfyldningsark!$T67,"g",""),
IF(Udfyldningsark!$T67&lt;Udfyldningsark!$Q67,     IF(DH$17&lt;Udfyldningsark!$Q67-10,"g",     IF(DH$17&lt;Udfyldningsark!$T67,"gu",        "")),
IF(DH$17&lt;Udfyldningsark!$Q67, IF(DH$17&lt;Udfyldningsark!$Q67-10,"g","gu"),
IF(DH$17&lt;Udfyldningsark!$T67,"r",""
))))))))</f>
        <v/>
      </c>
      <c r="DI50" s="226" t="str">
        <f>IF(Udfyldningsark!$T67="","",
IF(DI$17=Udfyldningsark!$Q67,"s",
IF(DI$17=Udfyldningsark!$T67,"b",
IF(DI$17&lt;Udfyldningsark!$P67,"",
IF(Udfyldningsark!$T67&lt;Udfyldningsark!$Q67-10,IF(DI$17&lt;Udfyldningsark!$T67,"g",""),
IF(Udfyldningsark!$T67&lt;Udfyldningsark!$Q67,     IF(DI$17&lt;Udfyldningsark!$Q67-10,"g",     IF(DI$17&lt;Udfyldningsark!$T67,"gu",        "")),
IF(DI$17&lt;Udfyldningsark!$Q67, IF(DI$17&lt;Udfyldningsark!$Q67-10,"g","gu"),
IF(DI$17&lt;Udfyldningsark!$T67,"r",""
))))))))</f>
        <v/>
      </c>
      <c r="DJ50" s="226" t="str">
        <f>IF(Udfyldningsark!$T67="","",
IF(DJ$17=Udfyldningsark!$Q67,"s",
IF(DJ$17=Udfyldningsark!$T67,"b",
IF(DJ$17&lt;Udfyldningsark!$P67,"",
IF(Udfyldningsark!$T67&lt;Udfyldningsark!$Q67-10,IF(DJ$17&lt;Udfyldningsark!$T67,"g",""),
IF(Udfyldningsark!$T67&lt;Udfyldningsark!$Q67,     IF(DJ$17&lt;Udfyldningsark!$Q67-10,"g",     IF(DJ$17&lt;Udfyldningsark!$T67,"gu",        "")),
IF(DJ$17&lt;Udfyldningsark!$Q67, IF(DJ$17&lt;Udfyldningsark!$Q67-10,"g","gu"),
IF(DJ$17&lt;Udfyldningsark!$T67,"r",""
))))))))</f>
        <v/>
      </c>
      <c r="DK50" s="226" t="str">
        <f>IF(Udfyldningsark!$T67="","",
IF(DK$17=Udfyldningsark!$Q67,"s",
IF(DK$17=Udfyldningsark!$T67,"b",
IF(DK$17&lt;Udfyldningsark!$P67,"",
IF(Udfyldningsark!$T67&lt;Udfyldningsark!$Q67-10,IF(DK$17&lt;Udfyldningsark!$T67,"g",""),
IF(Udfyldningsark!$T67&lt;Udfyldningsark!$Q67,     IF(DK$17&lt;Udfyldningsark!$Q67-10,"g",     IF(DK$17&lt;Udfyldningsark!$T67,"gu",        "")),
IF(DK$17&lt;Udfyldningsark!$Q67, IF(DK$17&lt;Udfyldningsark!$Q67-10,"g","gu"),
IF(DK$17&lt;Udfyldningsark!$T67,"r",""
))))))))</f>
        <v/>
      </c>
      <c r="DL50" s="13"/>
      <c r="DM50" s="13"/>
    </row>
    <row r="51" spans="1:117" s="2" customFormat="1" ht="8.4499999999999993" customHeight="1" x14ac:dyDescent="0.2">
      <c r="A51" s="29"/>
      <c r="B51" s="56" t="str">
        <f>IF(Udfyldningsark!C68=1,Udfyldningsark!E68,"")</f>
        <v/>
      </c>
      <c r="C51" s="405" t="str">
        <f>IF(Udfyldningsark!I68="","",IF(Udfyldningsark!I68&gt;=1,Udfyldningsark!I68))</f>
        <v/>
      </c>
      <c r="D51" s="406"/>
      <c r="E51" s="407"/>
      <c r="F51" s="48"/>
      <c r="G51" s="276" t="str">
        <f>IF(Udfyldningsark!L68="","",IF(Udfyldningsark!L68&gt;=1,Udfyldningsark!L68))</f>
        <v/>
      </c>
      <c r="H51" s="48"/>
      <c r="I51" s="87" t="str">
        <f>IF(Udfyldningsark!P68="","",IF(Udfyldningsark!P68&gt;=1,Udfyldningsark!P68))</f>
        <v/>
      </c>
      <c r="J51" s="49"/>
      <c r="K51" s="88" t="str">
        <f>IF(Udfyldningsark!G68="","",IF(Udfyldningsark!G68=Data!$T$7,Data!$U$7,IF(Udfyldningsark!G68=Data!$T$8,Data!$U$8,IF(Udfyldningsark!G68=Data!$T$9,Data!$U$9,IF(Udfyldningsark!G68=Data!$T$10,Data!$U$10,IF(Udfyldningsark!G68=Data!$T$11,Data!$U$11,IF(Udfyldningsark!G68=Data!$T$12,Data!$U$12,IF(Udfyldningsark!G68=Data!$T$13,Data!$U$13,IF(Udfyldningsark!G68=Data!$T$14,Data!$U$14,IF(Udfyldningsark!G68=Data!$T$15,Data!$U$15,IF(Udfyldningsark!G68=Data!$T$16,Data!$U$16,IF(Udfyldningsark!G68=Data!$T$17,Data!$U$17,IF(Udfyldningsark!G68=Data!$T$18,Data!$U$18,IF(Udfyldningsark!G68=Data!$T$19,Data!$U$19,IF(Udfyldningsark!G68=Data!$T$20,Data!$U$20,IF(Udfyldningsark!G68=Data!$T$21,Data!$U$21,IF(Udfyldningsark!G68=Data!$T$22,Data!$U$22,IF(Udfyldningsark!G68=Data!$T$23,Data!$U$23,IF(Udfyldningsark!G68=Data!$T$24,Data!$U$24,IF(Udfyldningsark!G68=Data!$T$25,Data!$U$25,IF(Udfyldningsark!G68=Data!$T$26,Data!$U$26,IF(Udfyldningsark!G68=Data!$T$27,Data!$U$27))))))))))))))))))))))</f>
        <v/>
      </c>
      <c r="L51" s="49"/>
      <c r="M51" s="89" t="str">
        <f>IF(Udfyldningsark!G68="","",IF(Udfyldningsark!G68=Data!$T$7,Data!$V$7,IF(Udfyldningsark!G68=Data!$T$8,Data!$V$8,IF(Udfyldningsark!G68=Data!$T$9,Data!$V$9,IF(Udfyldningsark!G68=Data!$T$10,Data!$V$10,IF(Udfyldningsark!G68=Data!$T$11,Data!$V$11,IF(Udfyldningsark!G68=Data!$T$12,Data!$V$12,IF(Udfyldningsark!G68=Data!$T$13,Data!$V$13,IF(Udfyldningsark!G68=Data!$T$14,Data!$V$14,IF(Udfyldningsark!G68=Data!$T$15,Data!$V$15,IF(Udfyldningsark!G68=Data!$T$16,Data!$V$16,IF(Udfyldningsark!G68=Data!$T$17,Data!$V$17,IF(Udfyldningsark!G68=Data!$T$18,Data!$V$18,IF(Udfyldningsark!G68=Data!$T$19,Data!$V$19,IF(Udfyldningsark!G68=Data!$T$20,Data!$V$20,IF(Udfyldningsark!G68=Data!$T$21,Data!$V$21,IF(Udfyldningsark!G68=Data!$T$22,Data!$V$22,IF(Udfyldningsark!G68=Data!$T$23,Data!$V$23,IF(Udfyldningsark!G68=Data!$T$24,Data!$V$24,IF(Udfyldningsark!G68=Data!$T$25,Data!$V$25,IF(Udfyldningsark!G68=Data!$T$26,Data!$V$26,IF(Udfyldningsark!G68=Data!$T$27,Data!$V$27,))))))))))))))))))))))</f>
        <v/>
      </c>
      <c r="N51" s="20"/>
      <c r="O51" s="226" t="str">
        <f>IF(Udfyldningsark!$T68="","",
IF(O$17=Udfyldningsark!$Q68,"s",
IF(O$17=Udfyldningsark!$T68,"b",
IF(O$17&lt;Udfyldningsark!$P68,"",
IF(Udfyldningsark!$T68&lt;Udfyldningsark!$Q68-10,IF(O$17&lt;Udfyldningsark!$T68,"g",""),
IF(Udfyldningsark!$T68&lt;Udfyldningsark!$Q68,     IF(O$17&lt;Udfyldningsark!$Q68-10,"g",     IF(O$17&lt;Udfyldningsark!$T68,"gu",        "")),
IF(O$17&lt;Udfyldningsark!$Q68, IF(O$17&lt;Udfyldningsark!$Q68-10,"g","gu"),
IF(O$17&lt;Udfyldningsark!$T68,"r",""
))))))))</f>
        <v/>
      </c>
      <c r="P51" s="226" t="str">
        <f>IF(Udfyldningsark!$T68="","",
IF(P$17=Udfyldningsark!$Q68,"s",
IF(P$17=Udfyldningsark!$T68,"b",
IF(P$17&lt;Udfyldningsark!$P68,"",
IF(Udfyldningsark!$T68&lt;Udfyldningsark!$Q68-10,IF(P$17&lt;Udfyldningsark!$T68,"g",""),
IF(Udfyldningsark!$T68&lt;Udfyldningsark!$Q68,     IF(P$17&lt;Udfyldningsark!$Q68-10,"g",     IF(P$17&lt;Udfyldningsark!$T68,"gu",        "")),
IF(P$17&lt;Udfyldningsark!$Q68, IF(P$17&lt;Udfyldningsark!$Q68-10,"g","gu"),
IF(P$17&lt;Udfyldningsark!$T68,"r",""
))))))))</f>
        <v/>
      </c>
      <c r="Q51" s="226" t="str">
        <f>IF(Udfyldningsark!$T68="","",
IF(Q$17=Udfyldningsark!$Q68,"s",
IF(Q$17=Udfyldningsark!$T68,"b",
IF(Q$17&lt;Udfyldningsark!$P68,"",
IF(Udfyldningsark!$T68&lt;Udfyldningsark!$Q68-10,IF(Q$17&lt;Udfyldningsark!$T68,"g",""),
IF(Udfyldningsark!$T68&lt;Udfyldningsark!$Q68,     IF(Q$17&lt;Udfyldningsark!$Q68-10,"g",     IF(Q$17&lt;Udfyldningsark!$T68,"gu",        "")),
IF(Q$17&lt;Udfyldningsark!$Q68, IF(Q$17&lt;Udfyldningsark!$Q68-10,"g","gu"),
IF(Q$17&lt;Udfyldningsark!$T68,"r",""
))))))))</f>
        <v/>
      </c>
      <c r="R51" s="226" t="str">
        <f>IF(Udfyldningsark!$T68="","",
IF(R$17=Udfyldningsark!$Q68,"s",
IF(R$17=Udfyldningsark!$T68,"b",
IF(R$17&lt;Udfyldningsark!$P68,"",
IF(Udfyldningsark!$T68&lt;Udfyldningsark!$Q68-10,IF(R$17&lt;Udfyldningsark!$T68,"g",""),
IF(Udfyldningsark!$T68&lt;Udfyldningsark!$Q68,     IF(R$17&lt;Udfyldningsark!$Q68-10,"g",     IF(R$17&lt;Udfyldningsark!$T68,"gu",        "")),
IF(R$17&lt;Udfyldningsark!$Q68, IF(R$17&lt;Udfyldningsark!$Q68-10,"g","gu"),
IF(R$17&lt;Udfyldningsark!$T68,"r",""
))))))))</f>
        <v/>
      </c>
      <c r="S51" s="226" t="str">
        <f>IF(Udfyldningsark!$T68="","",
IF(S$17=Udfyldningsark!$Q68,"s",
IF(S$17=Udfyldningsark!$T68,"b",
IF(S$17&lt;Udfyldningsark!$P68,"",
IF(Udfyldningsark!$T68&lt;Udfyldningsark!$Q68-10,IF(S$17&lt;Udfyldningsark!$T68,"g",""),
IF(Udfyldningsark!$T68&lt;Udfyldningsark!$Q68,     IF(S$17&lt;Udfyldningsark!$Q68-10,"g",     IF(S$17&lt;Udfyldningsark!$T68,"gu",        "")),
IF(S$17&lt;Udfyldningsark!$Q68, IF(S$17&lt;Udfyldningsark!$Q68-10,"g","gu"),
IF(S$17&lt;Udfyldningsark!$T68,"r",""
))))))))</f>
        <v/>
      </c>
      <c r="T51" s="226" t="str">
        <f>IF(Udfyldningsark!$T68="","",
IF(T$17=Udfyldningsark!$Q68,"s",
IF(T$17=Udfyldningsark!$T68,"b",
IF(T$17&lt;Udfyldningsark!$P68,"",
IF(Udfyldningsark!$T68&lt;Udfyldningsark!$Q68-10,IF(T$17&lt;Udfyldningsark!$T68,"g",""),
IF(Udfyldningsark!$T68&lt;Udfyldningsark!$Q68,     IF(T$17&lt;Udfyldningsark!$Q68-10,"g",     IF(T$17&lt;Udfyldningsark!$T68,"gu",        "")),
IF(T$17&lt;Udfyldningsark!$Q68, IF(T$17&lt;Udfyldningsark!$Q68-10,"g","gu"),
IF(T$17&lt;Udfyldningsark!$T68,"r",""
))))))))</f>
        <v/>
      </c>
      <c r="U51" s="226" t="str">
        <f>IF(Udfyldningsark!$T68="","",
IF(U$17=Udfyldningsark!$Q68,"s",
IF(U$17=Udfyldningsark!$T68,"b",
IF(U$17&lt;Udfyldningsark!$P68,"",
IF(Udfyldningsark!$T68&lt;Udfyldningsark!$Q68-10,IF(U$17&lt;Udfyldningsark!$T68,"g",""),
IF(Udfyldningsark!$T68&lt;Udfyldningsark!$Q68,     IF(U$17&lt;Udfyldningsark!$Q68-10,"g",     IF(U$17&lt;Udfyldningsark!$T68,"gu",        "")),
IF(U$17&lt;Udfyldningsark!$Q68, IF(U$17&lt;Udfyldningsark!$Q68-10,"g","gu"),
IF(U$17&lt;Udfyldningsark!$T68,"r",""
))))))))</f>
        <v/>
      </c>
      <c r="V51" s="226" t="str">
        <f>IF(Udfyldningsark!$T68="","",
IF(V$17=Udfyldningsark!$Q68,"s",
IF(V$17=Udfyldningsark!$T68,"b",
IF(V$17&lt;Udfyldningsark!$P68,"",
IF(Udfyldningsark!$T68&lt;Udfyldningsark!$Q68-10,IF(V$17&lt;Udfyldningsark!$T68,"g",""),
IF(Udfyldningsark!$T68&lt;Udfyldningsark!$Q68,     IF(V$17&lt;Udfyldningsark!$Q68-10,"g",     IF(V$17&lt;Udfyldningsark!$T68,"gu",        "")),
IF(V$17&lt;Udfyldningsark!$Q68, IF(V$17&lt;Udfyldningsark!$Q68-10,"g","gu"),
IF(V$17&lt;Udfyldningsark!$T68,"r",""
))))))))</f>
        <v/>
      </c>
      <c r="W51" s="226" t="str">
        <f>IF(Udfyldningsark!$T68="","",
IF(W$17=Udfyldningsark!$Q68,"s",
IF(W$17=Udfyldningsark!$T68,"b",
IF(W$17&lt;Udfyldningsark!$P68,"",
IF(Udfyldningsark!$T68&lt;Udfyldningsark!$Q68-10,IF(W$17&lt;Udfyldningsark!$T68,"g",""),
IF(Udfyldningsark!$T68&lt;Udfyldningsark!$Q68,     IF(W$17&lt;Udfyldningsark!$Q68-10,"g",     IF(W$17&lt;Udfyldningsark!$T68,"gu",        "")),
IF(W$17&lt;Udfyldningsark!$Q68, IF(W$17&lt;Udfyldningsark!$Q68-10,"g","gu"),
IF(W$17&lt;Udfyldningsark!$T68,"r",""
))))))))</f>
        <v/>
      </c>
      <c r="X51" s="226" t="str">
        <f>IF(Udfyldningsark!$T68="","",
IF(X$17=Udfyldningsark!$Q68,"s",
IF(X$17=Udfyldningsark!$T68,"b",
IF(X$17&lt;Udfyldningsark!$P68,"",
IF(Udfyldningsark!$T68&lt;Udfyldningsark!$Q68-10,IF(X$17&lt;Udfyldningsark!$T68,"g",""),
IF(Udfyldningsark!$T68&lt;Udfyldningsark!$Q68,     IF(X$17&lt;Udfyldningsark!$Q68-10,"g",     IF(X$17&lt;Udfyldningsark!$T68,"gu",        "")),
IF(X$17&lt;Udfyldningsark!$Q68, IF(X$17&lt;Udfyldningsark!$Q68-10,"g","gu"),
IF(X$17&lt;Udfyldningsark!$T68,"r",""
))))))))</f>
        <v/>
      </c>
      <c r="Y51" s="226" t="str">
        <f>IF(Udfyldningsark!$T68="","",
IF(Y$17=Udfyldningsark!$Q68,"s",
IF(Y$17=Udfyldningsark!$T68,"b",
IF(Y$17&lt;Udfyldningsark!$P68,"",
IF(Udfyldningsark!$T68&lt;Udfyldningsark!$Q68-10,IF(Y$17&lt;Udfyldningsark!$T68,"g",""),
IF(Udfyldningsark!$T68&lt;Udfyldningsark!$Q68,     IF(Y$17&lt;Udfyldningsark!$Q68-10,"g",     IF(Y$17&lt;Udfyldningsark!$T68,"gu",        "")),
IF(Y$17&lt;Udfyldningsark!$Q68, IF(Y$17&lt;Udfyldningsark!$Q68-10,"g","gu"),
IF(Y$17&lt;Udfyldningsark!$T68,"r",""
))))))))</f>
        <v/>
      </c>
      <c r="Z51" s="226" t="str">
        <f>IF(Udfyldningsark!$T68="","",
IF(Z$17=Udfyldningsark!$Q68,"s",
IF(Z$17=Udfyldningsark!$T68,"b",
IF(Z$17&lt;Udfyldningsark!$P68,"",
IF(Udfyldningsark!$T68&lt;Udfyldningsark!$Q68-10,IF(Z$17&lt;Udfyldningsark!$T68,"g",""),
IF(Udfyldningsark!$T68&lt;Udfyldningsark!$Q68,     IF(Z$17&lt;Udfyldningsark!$Q68-10,"g",     IF(Z$17&lt;Udfyldningsark!$T68,"gu",        "")),
IF(Z$17&lt;Udfyldningsark!$Q68, IF(Z$17&lt;Udfyldningsark!$Q68-10,"g","gu"),
IF(Z$17&lt;Udfyldningsark!$T68,"r",""
))))))))</f>
        <v/>
      </c>
      <c r="AA51" s="226" t="str">
        <f>IF(Udfyldningsark!$T68="","",
IF(AA$17=Udfyldningsark!$Q68,"s",
IF(AA$17=Udfyldningsark!$T68,"b",
IF(AA$17&lt;Udfyldningsark!$P68,"",
IF(Udfyldningsark!$T68&lt;Udfyldningsark!$Q68-10,IF(AA$17&lt;Udfyldningsark!$T68,"g",""),
IF(Udfyldningsark!$T68&lt;Udfyldningsark!$Q68,     IF(AA$17&lt;Udfyldningsark!$Q68-10,"g",     IF(AA$17&lt;Udfyldningsark!$T68,"gu",        "")),
IF(AA$17&lt;Udfyldningsark!$Q68, IF(AA$17&lt;Udfyldningsark!$Q68-10,"g","gu"),
IF(AA$17&lt;Udfyldningsark!$T68,"r",""
))))))))</f>
        <v/>
      </c>
      <c r="AB51" s="226" t="str">
        <f>IF(Udfyldningsark!$T68="","",
IF(AB$17=Udfyldningsark!$Q68,"s",
IF(AB$17=Udfyldningsark!$T68,"b",
IF(AB$17&lt;Udfyldningsark!$P68,"",
IF(Udfyldningsark!$T68&lt;Udfyldningsark!$Q68-10,IF(AB$17&lt;Udfyldningsark!$T68,"g",""),
IF(Udfyldningsark!$T68&lt;Udfyldningsark!$Q68,     IF(AB$17&lt;Udfyldningsark!$Q68-10,"g",     IF(AB$17&lt;Udfyldningsark!$T68,"gu",        "")),
IF(AB$17&lt;Udfyldningsark!$Q68, IF(AB$17&lt;Udfyldningsark!$Q68-10,"g","gu"),
IF(AB$17&lt;Udfyldningsark!$T68,"r",""
))))))))</f>
        <v/>
      </c>
      <c r="AC51" s="226" t="str">
        <f>IF(Udfyldningsark!$T68="","",
IF(AC$17=Udfyldningsark!$Q68,"s",
IF(AC$17=Udfyldningsark!$T68,"b",
IF(AC$17&lt;Udfyldningsark!$P68,"",
IF(Udfyldningsark!$T68&lt;Udfyldningsark!$Q68-10,IF(AC$17&lt;Udfyldningsark!$T68,"g",""),
IF(Udfyldningsark!$T68&lt;Udfyldningsark!$Q68,     IF(AC$17&lt;Udfyldningsark!$Q68-10,"g",     IF(AC$17&lt;Udfyldningsark!$T68,"gu",        "")),
IF(AC$17&lt;Udfyldningsark!$Q68, IF(AC$17&lt;Udfyldningsark!$Q68-10,"g","gu"),
IF(AC$17&lt;Udfyldningsark!$T68,"r",""
))))))))</f>
        <v/>
      </c>
      <c r="AD51" s="226" t="str">
        <f>IF(Udfyldningsark!$T68="","",
IF(AD$17=Udfyldningsark!$Q68,"s",
IF(AD$17=Udfyldningsark!$T68,"b",
IF(AD$17&lt;Udfyldningsark!$P68,"",
IF(Udfyldningsark!$T68&lt;Udfyldningsark!$Q68-10,IF(AD$17&lt;Udfyldningsark!$T68,"g",""),
IF(Udfyldningsark!$T68&lt;Udfyldningsark!$Q68,     IF(AD$17&lt;Udfyldningsark!$Q68-10,"g",     IF(AD$17&lt;Udfyldningsark!$T68,"gu",        "")),
IF(AD$17&lt;Udfyldningsark!$Q68, IF(AD$17&lt;Udfyldningsark!$Q68-10,"g","gu"),
IF(AD$17&lt;Udfyldningsark!$T68,"r",""
))))))))</f>
        <v/>
      </c>
      <c r="AE51" s="226" t="str">
        <f>IF(Udfyldningsark!$T68="","",
IF(AE$17=Udfyldningsark!$Q68,"s",
IF(AE$17=Udfyldningsark!$T68,"b",
IF(AE$17&lt;Udfyldningsark!$P68,"",
IF(Udfyldningsark!$T68&lt;Udfyldningsark!$Q68-10,IF(AE$17&lt;Udfyldningsark!$T68,"g",""),
IF(Udfyldningsark!$T68&lt;Udfyldningsark!$Q68,     IF(AE$17&lt;Udfyldningsark!$Q68-10,"g",     IF(AE$17&lt;Udfyldningsark!$T68,"gu",        "")),
IF(AE$17&lt;Udfyldningsark!$Q68, IF(AE$17&lt;Udfyldningsark!$Q68-10,"g","gu"),
IF(AE$17&lt;Udfyldningsark!$T68,"r",""
))))))))</f>
        <v/>
      </c>
      <c r="AF51" s="226" t="str">
        <f>IF(Udfyldningsark!$T68="","",
IF(AF$17=Udfyldningsark!$Q68,"s",
IF(AF$17=Udfyldningsark!$T68,"b",
IF(AF$17&lt;Udfyldningsark!$P68,"",
IF(Udfyldningsark!$T68&lt;Udfyldningsark!$Q68-10,IF(AF$17&lt;Udfyldningsark!$T68,"g",""),
IF(Udfyldningsark!$T68&lt;Udfyldningsark!$Q68,     IF(AF$17&lt;Udfyldningsark!$Q68-10,"g",     IF(AF$17&lt;Udfyldningsark!$T68,"gu",        "")),
IF(AF$17&lt;Udfyldningsark!$Q68, IF(AF$17&lt;Udfyldningsark!$Q68-10,"g","gu"),
IF(AF$17&lt;Udfyldningsark!$T68,"r",""
))))))))</f>
        <v/>
      </c>
      <c r="AG51" s="226" t="str">
        <f>IF(Udfyldningsark!$T68="","",
IF(AG$17=Udfyldningsark!$Q68,"s",
IF(AG$17=Udfyldningsark!$T68,"b",
IF(AG$17&lt;Udfyldningsark!$P68,"",
IF(Udfyldningsark!$T68&lt;Udfyldningsark!$Q68-10,IF(AG$17&lt;Udfyldningsark!$T68,"g",""),
IF(Udfyldningsark!$T68&lt;Udfyldningsark!$Q68,     IF(AG$17&lt;Udfyldningsark!$Q68-10,"g",     IF(AG$17&lt;Udfyldningsark!$T68,"gu",        "")),
IF(AG$17&lt;Udfyldningsark!$Q68, IF(AG$17&lt;Udfyldningsark!$Q68-10,"g","gu"),
IF(AG$17&lt;Udfyldningsark!$T68,"r",""
))))))))</f>
        <v/>
      </c>
      <c r="AH51" s="226" t="str">
        <f>IF(Udfyldningsark!$T68="","",
IF(AH$17=Udfyldningsark!$Q68,"s",
IF(AH$17=Udfyldningsark!$T68,"b",
IF(AH$17&lt;Udfyldningsark!$P68,"",
IF(Udfyldningsark!$T68&lt;Udfyldningsark!$Q68-10,IF(AH$17&lt;Udfyldningsark!$T68,"g",""),
IF(Udfyldningsark!$T68&lt;Udfyldningsark!$Q68,     IF(AH$17&lt;Udfyldningsark!$Q68-10,"g",     IF(AH$17&lt;Udfyldningsark!$T68,"gu",        "")),
IF(AH$17&lt;Udfyldningsark!$Q68, IF(AH$17&lt;Udfyldningsark!$Q68-10,"g","gu"),
IF(AH$17&lt;Udfyldningsark!$T68,"r",""
))))))))</f>
        <v/>
      </c>
      <c r="AI51" s="226" t="str">
        <f>IF(Udfyldningsark!$T68="","",
IF(AI$17=Udfyldningsark!$Q68,"s",
IF(AI$17=Udfyldningsark!$T68,"b",
IF(AI$17&lt;Udfyldningsark!$P68,"",
IF(Udfyldningsark!$T68&lt;Udfyldningsark!$Q68-10,IF(AI$17&lt;Udfyldningsark!$T68,"g",""),
IF(Udfyldningsark!$T68&lt;Udfyldningsark!$Q68,     IF(AI$17&lt;Udfyldningsark!$Q68-10,"g",     IF(AI$17&lt;Udfyldningsark!$T68,"gu",        "")),
IF(AI$17&lt;Udfyldningsark!$Q68, IF(AI$17&lt;Udfyldningsark!$Q68-10,"g","gu"),
IF(AI$17&lt;Udfyldningsark!$T68,"r",""
))))))))</f>
        <v/>
      </c>
      <c r="AJ51" s="226" t="str">
        <f>IF(Udfyldningsark!$T68="","",
IF(AJ$17=Udfyldningsark!$Q68,"s",
IF(AJ$17=Udfyldningsark!$T68,"b",
IF(AJ$17&lt;Udfyldningsark!$P68,"",
IF(Udfyldningsark!$T68&lt;Udfyldningsark!$Q68-10,IF(AJ$17&lt;Udfyldningsark!$T68,"g",""),
IF(Udfyldningsark!$T68&lt;Udfyldningsark!$Q68,     IF(AJ$17&lt;Udfyldningsark!$Q68-10,"g",     IF(AJ$17&lt;Udfyldningsark!$T68,"gu",        "")),
IF(AJ$17&lt;Udfyldningsark!$Q68, IF(AJ$17&lt;Udfyldningsark!$Q68-10,"g","gu"),
IF(AJ$17&lt;Udfyldningsark!$T68,"r",""
))))))))</f>
        <v/>
      </c>
      <c r="AK51" s="226" t="str">
        <f>IF(Udfyldningsark!$T68="","",
IF(AK$17=Udfyldningsark!$Q68,"s",
IF(AK$17=Udfyldningsark!$T68,"b",
IF(AK$17&lt;Udfyldningsark!$P68,"",
IF(Udfyldningsark!$T68&lt;Udfyldningsark!$Q68-10,IF(AK$17&lt;Udfyldningsark!$T68,"g",""),
IF(Udfyldningsark!$T68&lt;Udfyldningsark!$Q68,     IF(AK$17&lt;Udfyldningsark!$Q68-10,"g",     IF(AK$17&lt;Udfyldningsark!$T68,"gu",        "")),
IF(AK$17&lt;Udfyldningsark!$Q68, IF(AK$17&lt;Udfyldningsark!$Q68-10,"g","gu"),
IF(AK$17&lt;Udfyldningsark!$T68,"r",""
))))))))</f>
        <v/>
      </c>
      <c r="AL51" s="226" t="str">
        <f>IF(Udfyldningsark!$T68="","",
IF(AL$17=Udfyldningsark!$Q68,"s",
IF(AL$17=Udfyldningsark!$T68,"b",
IF(AL$17&lt;Udfyldningsark!$P68,"",
IF(Udfyldningsark!$T68&lt;Udfyldningsark!$Q68-10,IF(AL$17&lt;Udfyldningsark!$T68,"g",""),
IF(Udfyldningsark!$T68&lt;Udfyldningsark!$Q68,     IF(AL$17&lt;Udfyldningsark!$Q68-10,"g",     IF(AL$17&lt;Udfyldningsark!$T68,"gu",        "")),
IF(AL$17&lt;Udfyldningsark!$Q68, IF(AL$17&lt;Udfyldningsark!$Q68-10,"g","gu"),
IF(AL$17&lt;Udfyldningsark!$T68,"r",""
))))))))</f>
        <v/>
      </c>
      <c r="AM51" s="226" t="str">
        <f>IF(Udfyldningsark!$T68="","",
IF(AM$17=Udfyldningsark!$Q68,"s",
IF(AM$17=Udfyldningsark!$T68,"b",
IF(AM$17&lt;Udfyldningsark!$P68,"",
IF(Udfyldningsark!$T68&lt;Udfyldningsark!$Q68-10,IF(AM$17&lt;Udfyldningsark!$T68,"g",""),
IF(Udfyldningsark!$T68&lt;Udfyldningsark!$Q68,     IF(AM$17&lt;Udfyldningsark!$Q68-10,"g",     IF(AM$17&lt;Udfyldningsark!$T68,"gu",        "")),
IF(AM$17&lt;Udfyldningsark!$Q68, IF(AM$17&lt;Udfyldningsark!$Q68-10,"g","gu"),
IF(AM$17&lt;Udfyldningsark!$T68,"r",""
))))))))</f>
        <v/>
      </c>
      <c r="AN51" s="226" t="str">
        <f>IF(Udfyldningsark!$T68="","",
IF(AN$17=Udfyldningsark!$Q68,"s",
IF(AN$17=Udfyldningsark!$T68,"b",
IF(AN$17&lt;Udfyldningsark!$P68,"",
IF(Udfyldningsark!$T68&lt;Udfyldningsark!$Q68-10,IF(AN$17&lt;Udfyldningsark!$T68,"g",""),
IF(Udfyldningsark!$T68&lt;Udfyldningsark!$Q68,     IF(AN$17&lt;Udfyldningsark!$Q68-10,"g",     IF(AN$17&lt;Udfyldningsark!$T68,"gu",        "")),
IF(AN$17&lt;Udfyldningsark!$Q68, IF(AN$17&lt;Udfyldningsark!$Q68-10,"g","gu"),
IF(AN$17&lt;Udfyldningsark!$T68,"r",""
))))))))</f>
        <v/>
      </c>
      <c r="AO51" s="226" t="str">
        <f>IF(Udfyldningsark!$T68="","",
IF(AO$17=Udfyldningsark!$Q68,"s",
IF(AO$17=Udfyldningsark!$T68,"b",
IF(AO$17&lt;Udfyldningsark!$P68,"",
IF(Udfyldningsark!$T68&lt;Udfyldningsark!$Q68-10,IF(AO$17&lt;Udfyldningsark!$T68,"g",""),
IF(Udfyldningsark!$T68&lt;Udfyldningsark!$Q68,     IF(AO$17&lt;Udfyldningsark!$Q68-10,"g",     IF(AO$17&lt;Udfyldningsark!$T68,"gu",        "")),
IF(AO$17&lt;Udfyldningsark!$Q68, IF(AO$17&lt;Udfyldningsark!$Q68-10,"g","gu"),
IF(AO$17&lt;Udfyldningsark!$T68,"r",""
))))))))</f>
        <v/>
      </c>
      <c r="AP51" s="226" t="str">
        <f>IF(Udfyldningsark!$T68="","",
IF(AP$17=Udfyldningsark!$Q68,"s",
IF(AP$17=Udfyldningsark!$T68,"b",
IF(AP$17&lt;Udfyldningsark!$P68,"",
IF(Udfyldningsark!$T68&lt;Udfyldningsark!$Q68-10,IF(AP$17&lt;Udfyldningsark!$T68,"g",""),
IF(Udfyldningsark!$T68&lt;Udfyldningsark!$Q68,     IF(AP$17&lt;Udfyldningsark!$Q68-10,"g",     IF(AP$17&lt;Udfyldningsark!$T68,"gu",        "")),
IF(AP$17&lt;Udfyldningsark!$Q68, IF(AP$17&lt;Udfyldningsark!$Q68-10,"g","gu"),
IF(AP$17&lt;Udfyldningsark!$T68,"r",""
))))))))</f>
        <v/>
      </c>
      <c r="AQ51" s="226" t="str">
        <f>IF(Udfyldningsark!$T68="","",
IF(AQ$17=Udfyldningsark!$Q68,"s",
IF(AQ$17=Udfyldningsark!$T68,"b",
IF(AQ$17&lt;Udfyldningsark!$P68,"",
IF(Udfyldningsark!$T68&lt;Udfyldningsark!$Q68-10,IF(AQ$17&lt;Udfyldningsark!$T68,"g",""),
IF(Udfyldningsark!$T68&lt;Udfyldningsark!$Q68,     IF(AQ$17&lt;Udfyldningsark!$Q68-10,"g",     IF(AQ$17&lt;Udfyldningsark!$T68,"gu",        "")),
IF(AQ$17&lt;Udfyldningsark!$Q68, IF(AQ$17&lt;Udfyldningsark!$Q68-10,"g","gu"),
IF(AQ$17&lt;Udfyldningsark!$T68,"r",""
))))))))</f>
        <v/>
      </c>
      <c r="AR51" s="226" t="str">
        <f>IF(Udfyldningsark!$T68="","",
IF(AR$17=Udfyldningsark!$Q68,"s",
IF(AR$17=Udfyldningsark!$T68,"b",
IF(AR$17&lt;Udfyldningsark!$P68,"",
IF(Udfyldningsark!$T68&lt;Udfyldningsark!$Q68-10,IF(AR$17&lt;Udfyldningsark!$T68,"g",""),
IF(Udfyldningsark!$T68&lt;Udfyldningsark!$Q68,     IF(AR$17&lt;Udfyldningsark!$Q68-10,"g",     IF(AR$17&lt;Udfyldningsark!$T68,"gu",        "")),
IF(AR$17&lt;Udfyldningsark!$Q68, IF(AR$17&lt;Udfyldningsark!$Q68-10,"g","gu"),
IF(AR$17&lt;Udfyldningsark!$T68,"r",""
))))))))</f>
        <v/>
      </c>
      <c r="AS51" s="226" t="str">
        <f>IF(Udfyldningsark!$T68="","",
IF(AS$17=Udfyldningsark!$Q68,"s",
IF(AS$17=Udfyldningsark!$T68,"b",
IF(AS$17&lt;Udfyldningsark!$P68,"",
IF(Udfyldningsark!$T68&lt;Udfyldningsark!$Q68-10,IF(AS$17&lt;Udfyldningsark!$T68,"g",""),
IF(Udfyldningsark!$T68&lt;Udfyldningsark!$Q68,     IF(AS$17&lt;Udfyldningsark!$Q68-10,"g",     IF(AS$17&lt;Udfyldningsark!$T68,"gu",        "")),
IF(AS$17&lt;Udfyldningsark!$Q68, IF(AS$17&lt;Udfyldningsark!$Q68-10,"g","gu"),
IF(AS$17&lt;Udfyldningsark!$T68,"r",""
))))))))</f>
        <v/>
      </c>
      <c r="AT51" s="226" t="str">
        <f>IF(Udfyldningsark!$T68="","",
IF(AT$17=Udfyldningsark!$Q68,"s",
IF(AT$17=Udfyldningsark!$T68,"b",
IF(AT$17&lt;Udfyldningsark!$P68,"",
IF(Udfyldningsark!$T68&lt;Udfyldningsark!$Q68-10,IF(AT$17&lt;Udfyldningsark!$T68,"g",""),
IF(Udfyldningsark!$T68&lt;Udfyldningsark!$Q68,     IF(AT$17&lt;Udfyldningsark!$Q68-10,"g",     IF(AT$17&lt;Udfyldningsark!$T68,"gu",        "")),
IF(AT$17&lt;Udfyldningsark!$Q68, IF(AT$17&lt;Udfyldningsark!$Q68-10,"g","gu"),
IF(AT$17&lt;Udfyldningsark!$T68,"r",""
))))))))</f>
        <v/>
      </c>
      <c r="AU51" s="226" t="str">
        <f>IF(Udfyldningsark!$T68="","",
IF(AU$17=Udfyldningsark!$Q68,"s",
IF(AU$17=Udfyldningsark!$T68,"b",
IF(AU$17&lt;Udfyldningsark!$P68,"",
IF(Udfyldningsark!$T68&lt;Udfyldningsark!$Q68-10,IF(AU$17&lt;Udfyldningsark!$T68,"g",""),
IF(Udfyldningsark!$T68&lt;Udfyldningsark!$Q68,     IF(AU$17&lt;Udfyldningsark!$Q68-10,"g",     IF(AU$17&lt;Udfyldningsark!$T68,"gu",        "")),
IF(AU$17&lt;Udfyldningsark!$Q68, IF(AU$17&lt;Udfyldningsark!$Q68-10,"g","gu"),
IF(AU$17&lt;Udfyldningsark!$T68,"r",""
))))))))</f>
        <v/>
      </c>
      <c r="AV51" s="226" t="str">
        <f>IF(Udfyldningsark!$T68="","",
IF(AV$17=Udfyldningsark!$Q68,"s",
IF(AV$17=Udfyldningsark!$T68,"b",
IF(AV$17&lt;Udfyldningsark!$P68,"",
IF(Udfyldningsark!$T68&lt;Udfyldningsark!$Q68-10,IF(AV$17&lt;Udfyldningsark!$T68,"g",""),
IF(Udfyldningsark!$T68&lt;Udfyldningsark!$Q68,     IF(AV$17&lt;Udfyldningsark!$Q68-10,"g",     IF(AV$17&lt;Udfyldningsark!$T68,"gu",        "")),
IF(AV$17&lt;Udfyldningsark!$Q68, IF(AV$17&lt;Udfyldningsark!$Q68-10,"g","gu"),
IF(AV$17&lt;Udfyldningsark!$T68,"r",""
))))))))</f>
        <v/>
      </c>
      <c r="AW51" s="226" t="str">
        <f>IF(Udfyldningsark!$T68="","",
IF(AW$17=Udfyldningsark!$Q68,"s",
IF(AW$17=Udfyldningsark!$T68,"b",
IF(AW$17&lt;Udfyldningsark!$P68,"",
IF(Udfyldningsark!$T68&lt;Udfyldningsark!$Q68-10,IF(AW$17&lt;Udfyldningsark!$T68,"g",""),
IF(Udfyldningsark!$T68&lt;Udfyldningsark!$Q68,     IF(AW$17&lt;Udfyldningsark!$Q68-10,"g",     IF(AW$17&lt;Udfyldningsark!$T68,"gu",        "")),
IF(AW$17&lt;Udfyldningsark!$Q68, IF(AW$17&lt;Udfyldningsark!$Q68-10,"g","gu"),
IF(AW$17&lt;Udfyldningsark!$T68,"r",""
))))))))</f>
        <v/>
      </c>
      <c r="AX51" s="226" t="str">
        <f>IF(Udfyldningsark!$T68="","",
IF(AX$17=Udfyldningsark!$Q68,"s",
IF(AX$17=Udfyldningsark!$T68,"b",
IF(AX$17&lt;Udfyldningsark!$P68,"",
IF(Udfyldningsark!$T68&lt;Udfyldningsark!$Q68-10,IF(AX$17&lt;Udfyldningsark!$T68,"g",""),
IF(Udfyldningsark!$T68&lt;Udfyldningsark!$Q68,     IF(AX$17&lt;Udfyldningsark!$Q68-10,"g",     IF(AX$17&lt;Udfyldningsark!$T68,"gu",        "")),
IF(AX$17&lt;Udfyldningsark!$Q68, IF(AX$17&lt;Udfyldningsark!$Q68-10,"g","gu"),
IF(AX$17&lt;Udfyldningsark!$T68,"r",""
))))))))</f>
        <v/>
      </c>
      <c r="AY51" s="226" t="str">
        <f>IF(Udfyldningsark!$T68="","",
IF(AY$17=Udfyldningsark!$Q68,"s",
IF(AY$17=Udfyldningsark!$T68,"b",
IF(AY$17&lt;Udfyldningsark!$P68,"",
IF(Udfyldningsark!$T68&lt;Udfyldningsark!$Q68-10,IF(AY$17&lt;Udfyldningsark!$T68,"g",""),
IF(Udfyldningsark!$T68&lt;Udfyldningsark!$Q68,     IF(AY$17&lt;Udfyldningsark!$Q68-10,"g",     IF(AY$17&lt;Udfyldningsark!$T68,"gu",        "")),
IF(AY$17&lt;Udfyldningsark!$Q68, IF(AY$17&lt;Udfyldningsark!$Q68-10,"g","gu"),
IF(AY$17&lt;Udfyldningsark!$T68,"r",""
))))))))</f>
        <v/>
      </c>
      <c r="AZ51" s="226" t="str">
        <f>IF(Udfyldningsark!$T68="","",
IF(AZ$17=Udfyldningsark!$Q68,"s",
IF(AZ$17=Udfyldningsark!$T68,"b",
IF(AZ$17&lt;Udfyldningsark!$P68,"",
IF(Udfyldningsark!$T68&lt;Udfyldningsark!$Q68-10,IF(AZ$17&lt;Udfyldningsark!$T68,"g",""),
IF(Udfyldningsark!$T68&lt;Udfyldningsark!$Q68,     IF(AZ$17&lt;Udfyldningsark!$Q68-10,"g",     IF(AZ$17&lt;Udfyldningsark!$T68,"gu",        "")),
IF(AZ$17&lt;Udfyldningsark!$Q68, IF(AZ$17&lt;Udfyldningsark!$Q68-10,"g","gu"),
IF(AZ$17&lt;Udfyldningsark!$T68,"r",""
))))))))</f>
        <v/>
      </c>
      <c r="BA51" s="226" t="str">
        <f>IF(Udfyldningsark!$T68="","",
IF(BA$17=Udfyldningsark!$Q68,"s",
IF(BA$17=Udfyldningsark!$T68,"b",
IF(BA$17&lt;Udfyldningsark!$P68,"",
IF(Udfyldningsark!$T68&lt;Udfyldningsark!$Q68-10,IF(BA$17&lt;Udfyldningsark!$T68,"g",""),
IF(Udfyldningsark!$T68&lt;Udfyldningsark!$Q68,     IF(BA$17&lt;Udfyldningsark!$Q68-10,"g",     IF(BA$17&lt;Udfyldningsark!$T68,"gu",        "")),
IF(BA$17&lt;Udfyldningsark!$Q68, IF(BA$17&lt;Udfyldningsark!$Q68-10,"g","gu"),
IF(BA$17&lt;Udfyldningsark!$T68,"r",""
))))))))</f>
        <v/>
      </c>
      <c r="BB51" s="226" t="str">
        <f>IF(Udfyldningsark!$T68="","",
IF(BB$17=Udfyldningsark!$Q68,"s",
IF(BB$17=Udfyldningsark!$T68,"b",
IF(BB$17&lt;Udfyldningsark!$P68,"",
IF(Udfyldningsark!$T68&lt;Udfyldningsark!$Q68-10,IF(BB$17&lt;Udfyldningsark!$T68,"g",""),
IF(Udfyldningsark!$T68&lt;Udfyldningsark!$Q68,     IF(BB$17&lt;Udfyldningsark!$Q68-10,"g",     IF(BB$17&lt;Udfyldningsark!$T68,"gu",        "")),
IF(BB$17&lt;Udfyldningsark!$Q68, IF(BB$17&lt;Udfyldningsark!$Q68-10,"g","gu"),
IF(BB$17&lt;Udfyldningsark!$T68,"r",""
))))))))</f>
        <v/>
      </c>
      <c r="BC51" s="226" t="str">
        <f>IF(Udfyldningsark!$T68="","",
IF(BC$17=Udfyldningsark!$Q68,"s",
IF(BC$17=Udfyldningsark!$T68,"b",
IF(BC$17&lt;Udfyldningsark!$P68,"",
IF(Udfyldningsark!$T68&lt;Udfyldningsark!$Q68-10,IF(BC$17&lt;Udfyldningsark!$T68,"g",""),
IF(Udfyldningsark!$T68&lt;Udfyldningsark!$Q68,     IF(BC$17&lt;Udfyldningsark!$Q68-10,"g",     IF(BC$17&lt;Udfyldningsark!$T68,"gu",        "")),
IF(BC$17&lt;Udfyldningsark!$Q68, IF(BC$17&lt;Udfyldningsark!$Q68-10,"g","gu"),
IF(BC$17&lt;Udfyldningsark!$T68,"r",""
))))))))</f>
        <v/>
      </c>
      <c r="BD51" s="226" t="str">
        <f>IF(Udfyldningsark!$T68="","",
IF(BD$17=Udfyldningsark!$Q68,"s",
IF(BD$17=Udfyldningsark!$T68,"b",
IF(BD$17&lt;Udfyldningsark!$P68,"",
IF(Udfyldningsark!$T68&lt;Udfyldningsark!$Q68-10,IF(BD$17&lt;Udfyldningsark!$T68,"g",""),
IF(Udfyldningsark!$T68&lt;Udfyldningsark!$Q68,     IF(BD$17&lt;Udfyldningsark!$Q68-10,"g",     IF(BD$17&lt;Udfyldningsark!$T68,"gu",        "")),
IF(BD$17&lt;Udfyldningsark!$Q68, IF(BD$17&lt;Udfyldningsark!$Q68-10,"g","gu"),
IF(BD$17&lt;Udfyldningsark!$T68,"r",""
))))))))</f>
        <v/>
      </c>
      <c r="BE51" s="226" t="str">
        <f>IF(Udfyldningsark!$T68="","",
IF(BE$17=Udfyldningsark!$Q68,"s",
IF(BE$17=Udfyldningsark!$T68,"b",
IF(BE$17&lt;Udfyldningsark!$P68,"",
IF(Udfyldningsark!$T68&lt;Udfyldningsark!$Q68-10,IF(BE$17&lt;Udfyldningsark!$T68,"g",""),
IF(Udfyldningsark!$T68&lt;Udfyldningsark!$Q68,     IF(BE$17&lt;Udfyldningsark!$Q68-10,"g",     IF(BE$17&lt;Udfyldningsark!$T68,"gu",        "")),
IF(BE$17&lt;Udfyldningsark!$Q68, IF(BE$17&lt;Udfyldningsark!$Q68-10,"g","gu"),
IF(BE$17&lt;Udfyldningsark!$T68,"r",""
))))))))</f>
        <v/>
      </c>
      <c r="BF51" s="226" t="str">
        <f>IF(Udfyldningsark!$T68="","",
IF(BF$17=Udfyldningsark!$Q68,"s",
IF(BF$17=Udfyldningsark!$T68,"b",
IF(BF$17&lt;Udfyldningsark!$P68,"",
IF(Udfyldningsark!$T68&lt;Udfyldningsark!$Q68-10,IF(BF$17&lt;Udfyldningsark!$T68,"g",""),
IF(Udfyldningsark!$T68&lt;Udfyldningsark!$Q68,     IF(BF$17&lt;Udfyldningsark!$Q68-10,"g",     IF(BF$17&lt;Udfyldningsark!$T68,"gu",        "")),
IF(BF$17&lt;Udfyldningsark!$Q68, IF(BF$17&lt;Udfyldningsark!$Q68-10,"g","gu"),
IF(BF$17&lt;Udfyldningsark!$T68,"r",""
))))))))</f>
        <v/>
      </c>
      <c r="BG51" s="226" t="str">
        <f>IF(Udfyldningsark!$T68="","",
IF(BG$17=Udfyldningsark!$Q68,"s",
IF(BG$17=Udfyldningsark!$T68,"b",
IF(BG$17&lt;Udfyldningsark!$P68,"",
IF(Udfyldningsark!$T68&lt;Udfyldningsark!$Q68-10,IF(BG$17&lt;Udfyldningsark!$T68,"g",""),
IF(Udfyldningsark!$T68&lt;Udfyldningsark!$Q68,     IF(BG$17&lt;Udfyldningsark!$Q68-10,"g",     IF(BG$17&lt;Udfyldningsark!$T68,"gu",        "")),
IF(BG$17&lt;Udfyldningsark!$Q68, IF(BG$17&lt;Udfyldningsark!$Q68-10,"g","gu"),
IF(BG$17&lt;Udfyldningsark!$T68,"r",""
))))))))</f>
        <v/>
      </c>
      <c r="BH51" s="226" t="str">
        <f>IF(Udfyldningsark!$T68="","",
IF(BH$17=Udfyldningsark!$Q68,"s",
IF(BH$17=Udfyldningsark!$T68,"b",
IF(BH$17&lt;Udfyldningsark!$P68,"",
IF(Udfyldningsark!$T68&lt;Udfyldningsark!$Q68-10,IF(BH$17&lt;Udfyldningsark!$T68,"g",""),
IF(Udfyldningsark!$T68&lt;Udfyldningsark!$Q68,     IF(BH$17&lt;Udfyldningsark!$Q68-10,"g",     IF(BH$17&lt;Udfyldningsark!$T68,"gu",        "")),
IF(BH$17&lt;Udfyldningsark!$Q68, IF(BH$17&lt;Udfyldningsark!$Q68-10,"g","gu"),
IF(BH$17&lt;Udfyldningsark!$T68,"r",""
))))))))</f>
        <v/>
      </c>
      <c r="BI51" s="226" t="str">
        <f>IF(Udfyldningsark!$T68="","",
IF(BI$17=Udfyldningsark!$Q68,"s",
IF(BI$17=Udfyldningsark!$T68,"b",
IF(BI$17&lt;Udfyldningsark!$P68,"",
IF(Udfyldningsark!$T68&lt;Udfyldningsark!$Q68-10,IF(BI$17&lt;Udfyldningsark!$T68,"g",""),
IF(Udfyldningsark!$T68&lt;Udfyldningsark!$Q68,     IF(BI$17&lt;Udfyldningsark!$Q68-10,"g",     IF(BI$17&lt;Udfyldningsark!$T68,"gu",        "")),
IF(BI$17&lt;Udfyldningsark!$Q68, IF(BI$17&lt;Udfyldningsark!$Q68-10,"g","gu"),
IF(BI$17&lt;Udfyldningsark!$T68,"r",""
))))))))</f>
        <v/>
      </c>
      <c r="BJ51" s="226" t="str">
        <f>IF(Udfyldningsark!$T68="","",
IF(BJ$17=Udfyldningsark!$Q68,"s",
IF(BJ$17=Udfyldningsark!$T68,"b",
IF(BJ$17&lt;Udfyldningsark!$P68,"",
IF(Udfyldningsark!$T68&lt;Udfyldningsark!$Q68-10,IF(BJ$17&lt;Udfyldningsark!$T68,"g",""),
IF(Udfyldningsark!$T68&lt;Udfyldningsark!$Q68,     IF(BJ$17&lt;Udfyldningsark!$Q68-10,"g",     IF(BJ$17&lt;Udfyldningsark!$T68,"gu",        "")),
IF(BJ$17&lt;Udfyldningsark!$Q68, IF(BJ$17&lt;Udfyldningsark!$Q68-10,"g","gu"),
IF(BJ$17&lt;Udfyldningsark!$T68,"r",""
))))))))</f>
        <v/>
      </c>
      <c r="BK51" s="226" t="str">
        <f>IF(Udfyldningsark!$T68="","",
IF(BK$17=Udfyldningsark!$Q68,"s",
IF(BK$17=Udfyldningsark!$T68,"b",
IF(BK$17&lt;Udfyldningsark!$P68,"",
IF(Udfyldningsark!$T68&lt;Udfyldningsark!$Q68-10,IF(BK$17&lt;Udfyldningsark!$T68,"g",""),
IF(Udfyldningsark!$T68&lt;Udfyldningsark!$Q68,     IF(BK$17&lt;Udfyldningsark!$Q68-10,"g",     IF(BK$17&lt;Udfyldningsark!$T68,"gu",        "")),
IF(BK$17&lt;Udfyldningsark!$Q68, IF(BK$17&lt;Udfyldningsark!$Q68-10,"g","gu"),
IF(BK$17&lt;Udfyldningsark!$T68,"r",""
))))))))</f>
        <v/>
      </c>
      <c r="BL51" s="226" t="str">
        <f>IF(Udfyldningsark!$T68="","",
IF(BL$17=Udfyldningsark!$Q68,"s",
IF(BL$17=Udfyldningsark!$T68,"b",
IF(BL$17&lt;Udfyldningsark!$P68,"",
IF(Udfyldningsark!$T68&lt;Udfyldningsark!$Q68-10,IF(BL$17&lt;Udfyldningsark!$T68,"g",""),
IF(Udfyldningsark!$T68&lt;Udfyldningsark!$Q68,     IF(BL$17&lt;Udfyldningsark!$Q68-10,"g",     IF(BL$17&lt;Udfyldningsark!$T68,"gu",        "")),
IF(BL$17&lt;Udfyldningsark!$Q68, IF(BL$17&lt;Udfyldningsark!$Q68-10,"g","gu"),
IF(BL$17&lt;Udfyldningsark!$T68,"r",""
))))))))</f>
        <v/>
      </c>
      <c r="BM51" s="226" t="str">
        <f>IF(Udfyldningsark!$T68="","",
IF(BM$17=Udfyldningsark!$Q68,"s",
IF(BM$17=Udfyldningsark!$T68,"b",
IF(BM$17&lt;Udfyldningsark!$P68,"",
IF(Udfyldningsark!$T68&lt;Udfyldningsark!$Q68-10,IF(BM$17&lt;Udfyldningsark!$T68,"g",""),
IF(Udfyldningsark!$T68&lt;Udfyldningsark!$Q68,     IF(BM$17&lt;Udfyldningsark!$Q68-10,"g",     IF(BM$17&lt;Udfyldningsark!$T68,"gu",        "")),
IF(BM$17&lt;Udfyldningsark!$Q68, IF(BM$17&lt;Udfyldningsark!$Q68-10,"g","gu"),
IF(BM$17&lt;Udfyldningsark!$T68,"r",""
))))))))</f>
        <v/>
      </c>
      <c r="BN51" s="226" t="str">
        <f>IF(Udfyldningsark!$T68="","",
IF(BN$17=Udfyldningsark!$Q68,"s",
IF(BN$17=Udfyldningsark!$T68,"b",
IF(BN$17&lt;Udfyldningsark!$P68,"",
IF(Udfyldningsark!$T68&lt;Udfyldningsark!$Q68-10,IF(BN$17&lt;Udfyldningsark!$T68,"g",""),
IF(Udfyldningsark!$T68&lt;Udfyldningsark!$Q68,     IF(BN$17&lt;Udfyldningsark!$Q68-10,"g",     IF(BN$17&lt;Udfyldningsark!$T68,"gu",        "")),
IF(BN$17&lt;Udfyldningsark!$Q68, IF(BN$17&lt;Udfyldningsark!$Q68-10,"g","gu"),
IF(BN$17&lt;Udfyldningsark!$T68,"r",""
))))))))</f>
        <v/>
      </c>
      <c r="BO51" s="226" t="str">
        <f>IF(Udfyldningsark!$T68="","",
IF(BO$17=Udfyldningsark!$Q68,"s",
IF(BO$17=Udfyldningsark!$T68,"b",
IF(BO$17&lt;Udfyldningsark!$P68,"",
IF(Udfyldningsark!$T68&lt;Udfyldningsark!$Q68-10,IF(BO$17&lt;Udfyldningsark!$T68,"g",""),
IF(Udfyldningsark!$T68&lt;Udfyldningsark!$Q68,     IF(BO$17&lt;Udfyldningsark!$Q68-10,"g",     IF(BO$17&lt;Udfyldningsark!$T68,"gu",        "")),
IF(BO$17&lt;Udfyldningsark!$Q68, IF(BO$17&lt;Udfyldningsark!$Q68-10,"g","gu"),
IF(BO$17&lt;Udfyldningsark!$T68,"r",""
))))))))</f>
        <v/>
      </c>
      <c r="BP51" s="226" t="str">
        <f>IF(Udfyldningsark!$T68="","",
IF(BP$17=Udfyldningsark!$Q68,"s",
IF(BP$17=Udfyldningsark!$T68,"b",
IF(BP$17&lt;Udfyldningsark!$P68,"",
IF(Udfyldningsark!$T68&lt;Udfyldningsark!$Q68-10,IF(BP$17&lt;Udfyldningsark!$T68,"g",""),
IF(Udfyldningsark!$T68&lt;Udfyldningsark!$Q68,     IF(BP$17&lt;Udfyldningsark!$Q68-10,"g",     IF(BP$17&lt;Udfyldningsark!$T68,"gu",        "")),
IF(BP$17&lt;Udfyldningsark!$Q68, IF(BP$17&lt;Udfyldningsark!$Q68-10,"g","gu"),
IF(BP$17&lt;Udfyldningsark!$T68,"r",""
))))))))</f>
        <v/>
      </c>
      <c r="BQ51" s="226" t="str">
        <f>IF(Udfyldningsark!$T68="","",
IF(BQ$17=Udfyldningsark!$Q68,"s",
IF(BQ$17=Udfyldningsark!$T68,"b",
IF(BQ$17&lt;Udfyldningsark!$P68,"",
IF(Udfyldningsark!$T68&lt;Udfyldningsark!$Q68-10,IF(BQ$17&lt;Udfyldningsark!$T68,"g",""),
IF(Udfyldningsark!$T68&lt;Udfyldningsark!$Q68,     IF(BQ$17&lt;Udfyldningsark!$Q68-10,"g",     IF(BQ$17&lt;Udfyldningsark!$T68,"gu",        "")),
IF(BQ$17&lt;Udfyldningsark!$Q68, IF(BQ$17&lt;Udfyldningsark!$Q68-10,"g","gu"),
IF(BQ$17&lt;Udfyldningsark!$T68,"r",""
))))))))</f>
        <v/>
      </c>
      <c r="BR51" s="226" t="str">
        <f>IF(Udfyldningsark!$T68="","",
IF(BR$17=Udfyldningsark!$Q68,"s",
IF(BR$17=Udfyldningsark!$T68,"b",
IF(BR$17&lt;Udfyldningsark!$P68,"",
IF(Udfyldningsark!$T68&lt;Udfyldningsark!$Q68-10,IF(BR$17&lt;Udfyldningsark!$T68,"g",""),
IF(Udfyldningsark!$T68&lt;Udfyldningsark!$Q68,     IF(BR$17&lt;Udfyldningsark!$Q68-10,"g",     IF(BR$17&lt;Udfyldningsark!$T68,"gu",        "")),
IF(BR$17&lt;Udfyldningsark!$Q68, IF(BR$17&lt;Udfyldningsark!$Q68-10,"g","gu"),
IF(BR$17&lt;Udfyldningsark!$T68,"r",""
))))))))</f>
        <v/>
      </c>
      <c r="BS51" s="226" t="str">
        <f>IF(Udfyldningsark!$T68="","",
IF(BS$17=Udfyldningsark!$Q68,"s",
IF(BS$17=Udfyldningsark!$T68,"b",
IF(BS$17&lt;Udfyldningsark!$P68,"",
IF(Udfyldningsark!$T68&lt;Udfyldningsark!$Q68-10,IF(BS$17&lt;Udfyldningsark!$T68,"g",""),
IF(Udfyldningsark!$T68&lt;Udfyldningsark!$Q68,     IF(BS$17&lt;Udfyldningsark!$Q68-10,"g",     IF(BS$17&lt;Udfyldningsark!$T68,"gu",        "")),
IF(BS$17&lt;Udfyldningsark!$Q68, IF(BS$17&lt;Udfyldningsark!$Q68-10,"g","gu"),
IF(BS$17&lt;Udfyldningsark!$T68,"r",""
))))))))</f>
        <v/>
      </c>
      <c r="BT51" s="226" t="str">
        <f>IF(Udfyldningsark!$T68="","",
IF(BT$17=Udfyldningsark!$Q68,"s",
IF(BT$17=Udfyldningsark!$T68,"b",
IF(BT$17&lt;Udfyldningsark!$P68,"",
IF(Udfyldningsark!$T68&lt;Udfyldningsark!$Q68-10,IF(BT$17&lt;Udfyldningsark!$T68,"g",""),
IF(Udfyldningsark!$T68&lt;Udfyldningsark!$Q68,     IF(BT$17&lt;Udfyldningsark!$Q68-10,"g",     IF(BT$17&lt;Udfyldningsark!$T68,"gu",        "")),
IF(BT$17&lt;Udfyldningsark!$Q68, IF(BT$17&lt;Udfyldningsark!$Q68-10,"g","gu"),
IF(BT$17&lt;Udfyldningsark!$T68,"r",""
))))))))</f>
        <v/>
      </c>
      <c r="BU51" s="226" t="str">
        <f>IF(Udfyldningsark!$T68="","",
IF(BU$17=Udfyldningsark!$Q68,"s",
IF(BU$17=Udfyldningsark!$T68,"b",
IF(BU$17&lt;Udfyldningsark!$P68,"",
IF(Udfyldningsark!$T68&lt;Udfyldningsark!$Q68-10,IF(BU$17&lt;Udfyldningsark!$T68,"g",""),
IF(Udfyldningsark!$T68&lt;Udfyldningsark!$Q68,     IF(BU$17&lt;Udfyldningsark!$Q68-10,"g",     IF(BU$17&lt;Udfyldningsark!$T68,"gu",        "")),
IF(BU$17&lt;Udfyldningsark!$Q68, IF(BU$17&lt;Udfyldningsark!$Q68-10,"g","gu"),
IF(BU$17&lt;Udfyldningsark!$T68,"r",""
))))))))</f>
        <v/>
      </c>
      <c r="BV51" s="226" t="str">
        <f>IF(Udfyldningsark!$T68="","",
IF(BV$17=Udfyldningsark!$Q68,"s",
IF(BV$17=Udfyldningsark!$T68,"b",
IF(BV$17&lt;Udfyldningsark!$P68,"",
IF(Udfyldningsark!$T68&lt;Udfyldningsark!$Q68-10,IF(BV$17&lt;Udfyldningsark!$T68,"g",""),
IF(Udfyldningsark!$T68&lt;Udfyldningsark!$Q68,     IF(BV$17&lt;Udfyldningsark!$Q68-10,"g",     IF(BV$17&lt;Udfyldningsark!$T68,"gu",        "")),
IF(BV$17&lt;Udfyldningsark!$Q68, IF(BV$17&lt;Udfyldningsark!$Q68-10,"g","gu"),
IF(BV$17&lt;Udfyldningsark!$T68,"r",""
))))))))</f>
        <v/>
      </c>
      <c r="BW51" s="226" t="str">
        <f>IF(Udfyldningsark!$T68="","",
IF(BW$17=Udfyldningsark!$Q68,"s",
IF(BW$17=Udfyldningsark!$T68,"b",
IF(BW$17&lt;Udfyldningsark!$P68,"",
IF(Udfyldningsark!$T68&lt;Udfyldningsark!$Q68-10,IF(BW$17&lt;Udfyldningsark!$T68,"g",""),
IF(Udfyldningsark!$T68&lt;Udfyldningsark!$Q68,     IF(BW$17&lt;Udfyldningsark!$Q68-10,"g",     IF(BW$17&lt;Udfyldningsark!$T68,"gu",        "")),
IF(BW$17&lt;Udfyldningsark!$Q68, IF(BW$17&lt;Udfyldningsark!$Q68-10,"g","gu"),
IF(BW$17&lt;Udfyldningsark!$T68,"r",""
))))))))</f>
        <v/>
      </c>
      <c r="BX51" s="226" t="str">
        <f>IF(Udfyldningsark!$T68="","",
IF(BX$17=Udfyldningsark!$Q68,"s",
IF(BX$17=Udfyldningsark!$T68,"b",
IF(BX$17&lt;Udfyldningsark!$P68,"",
IF(Udfyldningsark!$T68&lt;Udfyldningsark!$Q68-10,IF(BX$17&lt;Udfyldningsark!$T68,"g",""),
IF(Udfyldningsark!$T68&lt;Udfyldningsark!$Q68,     IF(BX$17&lt;Udfyldningsark!$Q68-10,"g",     IF(BX$17&lt;Udfyldningsark!$T68,"gu",        "")),
IF(BX$17&lt;Udfyldningsark!$Q68, IF(BX$17&lt;Udfyldningsark!$Q68-10,"g","gu"),
IF(BX$17&lt;Udfyldningsark!$T68,"r",""
))))))))</f>
        <v/>
      </c>
      <c r="BY51" s="226" t="str">
        <f>IF(Udfyldningsark!$T68="","",
IF(BY$17=Udfyldningsark!$Q68,"s",
IF(BY$17=Udfyldningsark!$T68,"b",
IF(BY$17&lt;Udfyldningsark!$P68,"",
IF(Udfyldningsark!$T68&lt;Udfyldningsark!$Q68-10,IF(BY$17&lt;Udfyldningsark!$T68,"g",""),
IF(Udfyldningsark!$T68&lt;Udfyldningsark!$Q68,     IF(BY$17&lt;Udfyldningsark!$Q68-10,"g",     IF(BY$17&lt;Udfyldningsark!$T68,"gu",        "")),
IF(BY$17&lt;Udfyldningsark!$Q68, IF(BY$17&lt;Udfyldningsark!$Q68-10,"g","gu"),
IF(BY$17&lt;Udfyldningsark!$T68,"r",""
))))))))</f>
        <v/>
      </c>
      <c r="BZ51" s="226" t="str">
        <f>IF(Udfyldningsark!$T68="","",
IF(BZ$17=Udfyldningsark!$Q68,"s",
IF(BZ$17=Udfyldningsark!$T68,"b",
IF(BZ$17&lt;Udfyldningsark!$P68,"",
IF(Udfyldningsark!$T68&lt;Udfyldningsark!$Q68-10,IF(BZ$17&lt;Udfyldningsark!$T68,"g",""),
IF(Udfyldningsark!$T68&lt;Udfyldningsark!$Q68,     IF(BZ$17&lt;Udfyldningsark!$Q68-10,"g",     IF(BZ$17&lt;Udfyldningsark!$T68,"gu",        "")),
IF(BZ$17&lt;Udfyldningsark!$Q68, IF(BZ$17&lt;Udfyldningsark!$Q68-10,"g","gu"),
IF(BZ$17&lt;Udfyldningsark!$T68,"r",""
))))))))</f>
        <v/>
      </c>
      <c r="CA51" s="226" t="str">
        <f>IF(Udfyldningsark!$T68="","",
IF(CA$17=Udfyldningsark!$Q68,"s",
IF(CA$17=Udfyldningsark!$T68,"b",
IF(CA$17&lt;Udfyldningsark!$P68,"",
IF(Udfyldningsark!$T68&lt;Udfyldningsark!$Q68-10,IF(CA$17&lt;Udfyldningsark!$T68,"g",""),
IF(Udfyldningsark!$T68&lt;Udfyldningsark!$Q68,     IF(CA$17&lt;Udfyldningsark!$Q68-10,"g",     IF(CA$17&lt;Udfyldningsark!$T68,"gu",        "")),
IF(CA$17&lt;Udfyldningsark!$Q68, IF(CA$17&lt;Udfyldningsark!$Q68-10,"g","gu"),
IF(CA$17&lt;Udfyldningsark!$T68,"r",""
))))))))</f>
        <v/>
      </c>
      <c r="CB51" s="226" t="str">
        <f>IF(Udfyldningsark!$T68="","",
IF(CB$17=Udfyldningsark!$Q68,"s",
IF(CB$17=Udfyldningsark!$T68,"b",
IF(CB$17&lt;Udfyldningsark!$P68,"",
IF(Udfyldningsark!$T68&lt;Udfyldningsark!$Q68-10,IF(CB$17&lt;Udfyldningsark!$T68,"g",""),
IF(Udfyldningsark!$T68&lt;Udfyldningsark!$Q68,     IF(CB$17&lt;Udfyldningsark!$Q68-10,"g",     IF(CB$17&lt;Udfyldningsark!$T68,"gu",        "")),
IF(CB$17&lt;Udfyldningsark!$Q68, IF(CB$17&lt;Udfyldningsark!$Q68-10,"g","gu"),
IF(CB$17&lt;Udfyldningsark!$T68,"r",""
))))))))</f>
        <v/>
      </c>
      <c r="CC51" s="226" t="str">
        <f>IF(Udfyldningsark!$T68="","",
IF(CC$17=Udfyldningsark!$Q68,"s",
IF(CC$17=Udfyldningsark!$T68,"b",
IF(CC$17&lt;Udfyldningsark!$P68,"",
IF(Udfyldningsark!$T68&lt;Udfyldningsark!$Q68-10,IF(CC$17&lt;Udfyldningsark!$T68,"g",""),
IF(Udfyldningsark!$T68&lt;Udfyldningsark!$Q68,     IF(CC$17&lt;Udfyldningsark!$Q68-10,"g",     IF(CC$17&lt;Udfyldningsark!$T68,"gu",        "")),
IF(CC$17&lt;Udfyldningsark!$Q68, IF(CC$17&lt;Udfyldningsark!$Q68-10,"g","gu"),
IF(CC$17&lt;Udfyldningsark!$T68,"r",""
))))))))</f>
        <v/>
      </c>
      <c r="CD51" s="226" t="str">
        <f>IF(Udfyldningsark!$T68="","",
IF(CD$17=Udfyldningsark!$Q68,"s",
IF(CD$17=Udfyldningsark!$T68,"b",
IF(CD$17&lt;Udfyldningsark!$P68,"",
IF(Udfyldningsark!$T68&lt;Udfyldningsark!$Q68-10,IF(CD$17&lt;Udfyldningsark!$T68,"g",""),
IF(Udfyldningsark!$T68&lt;Udfyldningsark!$Q68,     IF(CD$17&lt;Udfyldningsark!$Q68-10,"g",     IF(CD$17&lt;Udfyldningsark!$T68,"gu",        "")),
IF(CD$17&lt;Udfyldningsark!$Q68, IF(CD$17&lt;Udfyldningsark!$Q68-10,"g","gu"),
IF(CD$17&lt;Udfyldningsark!$T68,"r",""
))))))))</f>
        <v/>
      </c>
      <c r="CE51" s="226" t="str">
        <f>IF(Udfyldningsark!$T68="","",
IF(CE$17=Udfyldningsark!$Q68,"s",
IF(CE$17=Udfyldningsark!$T68,"b",
IF(CE$17&lt;Udfyldningsark!$P68,"",
IF(Udfyldningsark!$T68&lt;Udfyldningsark!$Q68-10,IF(CE$17&lt;Udfyldningsark!$T68,"g",""),
IF(Udfyldningsark!$T68&lt;Udfyldningsark!$Q68,     IF(CE$17&lt;Udfyldningsark!$Q68-10,"g",     IF(CE$17&lt;Udfyldningsark!$T68,"gu",        "")),
IF(CE$17&lt;Udfyldningsark!$Q68, IF(CE$17&lt;Udfyldningsark!$Q68-10,"g","gu"),
IF(CE$17&lt;Udfyldningsark!$T68,"r",""
))))))))</f>
        <v/>
      </c>
      <c r="CF51" s="226" t="str">
        <f>IF(Udfyldningsark!$T68="","",
IF(CF$17=Udfyldningsark!$Q68,"s",
IF(CF$17=Udfyldningsark!$T68,"b",
IF(CF$17&lt;Udfyldningsark!$P68,"",
IF(Udfyldningsark!$T68&lt;Udfyldningsark!$Q68-10,IF(CF$17&lt;Udfyldningsark!$T68,"g",""),
IF(Udfyldningsark!$T68&lt;Udfyldningsark!$Q68,     IF(CF$17&lt;Udfyldningsark!$Q68-10,"g",     IF(CF$17&lt;Udfyldningsark!$T68,"gu",        "")),
IF(CF$17&lt;Udfyldningsark!$Q68, IF(CF$17&lt;Udfyldningsark!$Q68-10,"g","gu"),
IF(CF$17&lt;Udfyldningsark!$T68,"r",""
))))))))</f>
        <v/>
      </c>
      <c r="CG51" s="226" t="str">
        <f>IF(Udfyldningsark!$T68="","",
IF(CG$17=Udfyldningsark!$Q68,"s",
IF(CG$17=Udfyldningsark!$T68,"b",
IF(CG$17&lt;Udfyldningsark!$P68,"",
IF(Udfyldningsark!$T68&lt;Udfyldningsark!$Q68-10,IF(CG$17&lt;Udfyldningsark!$T68,"g",""),
IF(Udfyldningsark!$T68&lt;Udfyldningsark!$Q68,     IF(CG$17&lt;Udfyldningsark!$Q68-10,"g",     IF(CG$17&lt;Udfyldningsark!$T68,"gu",        "")),
IF(CG$17&lt;Udfyldningsark!$Q68, IF(CG$17&lt;Udfyldningsark!$Q68-10,"g","gu"),
IF(CG$17&lt;Udfyldningsark!$T68,"r",""
))))))))</f>
        <v/>
      </c>
      <c r="CH51" s="226" t="str">
        <f>IF(Udfyldningsark!$T68="","",
IF(CH$17=Udfyldningsark!$Q68,"s",
IF(CH$17=Udfyldningsark!$T68,"b",
IF(CH$17&lt;Udfyldningsark!$P68,"",
IF(Udfyldningsark!$T68&lt;Udfyldningsark!$Q68-10,IF(CH$17&lt;Udfyldningsark!$T68,"g",""),
IF(Udfyldningsark!$T68&lt;Udfyldningsark!$Q68,     IF(CH$17&lt;Udfyldningsark!$Q68-10,"g",     IF(CH$17&lt;Udfyldningsark!$T68,"gu",        "")),
IF(CH$17&lt;Udfyldningsark!$Q68, IF(CH$17&lt;Udfyldningsark!$Q68-10,"g","gu"),
IF(CH$17&lt;Udfyldningsark!$T68,"r",""
))))))))</f>
        <v/>
      </c>
      <c r="CI51" s="226" t="str">
        <f>IF(Udfyldningsark!$T68="","",
IF(CI$17=Udfyldningsark!$Q68,"s",
IF(CI$17=Udfyldningsark!$T68,"b",
IF(CI$17&lt;Udfyldningsark!$P68,"",
IF(Udfyldningsark!$T68&lt;Udfyldningsark!$Q68-10,IF(CI$17&lt;Udfyldningsark!$T68,"g",""),
IF(Udfyldningsark!$T68&lt;Udfyldningsark!$Q68,     IF(CI$17&lt;Udfyldningsark!$Q68-10,"g",     IF(CI$17&lt;Udfyldningsark!$T68,"gu",        "")),
IF(CI$17&lt;Udfyldningsark!$Q68, IF(CI$17&lt;Udfyldningsark!$Q68-10,"g","gu"),
IF(CI$17&lt;Udfyldningsark!$T68,"r",""
))))))))</f>
        <v/>
      </c>
      <c r="CJ51" s="226" t="str">
        <f>IF(Udfyldningsark!$T68="","",
IF(CJ$17=Udfyldningsark!$Q68,"s",
IF(CJ$17=Udfyldningsark!$T68,"b",
IF(CJ$17&lt;Udfyldningsark!$P68,"",
IF(Udfyldningsark!$T68&lt;Udfyldningsark!$Q68-10,IF(CJ$17&lt;Udfyldningsark!$T68,"g",""),
IF(Udfyldningsark!$T68&lt;Udfyldningsark!$Q68,     IF(CJ$17&lt;Udfyldningsark!$Q68-10,"g",     IF(CJ$17&lt;Udfyldningsark!$T68,"gu",        "")),
IF(CJ$17&lt;Udfyldningsark!$Q68, IF(CJ$17&lt;Udfyldningsark!$Q68-10,"g","gu"),
IF(CJ$17&lt;Udfyldningsark!$T68,"r",""
))))))))</f>
        <v/>
      </c>
      <c r="CK51" s="226" t="str">
        <f>IF(Udfyldningsark!$T68="","",
IF(CK$17=Udfyldningsark!$Q68,"s",
IF(CK$17=Udfyldningsark!$T68,"b",
IF(CK$17&lt;Udfyldningsark!$P68,"",
IF(Udfyldningsark!$T68&lt;Udfyldningsark!$Q68-10,IF(CK$17&lt;Udfyldningsark!$T68,"g",""),
IF(Udfyldningsark!$T68&lt;Udfyldningsark!$Q68,     IF(CK$17&lt;Udfyldningsark!$Q68-10,"g",     IF(CK$17&lt;Udfyldningsark!$T68,"gu",        "")),
IF(CK$17&lt;Udfyldningsark!$Q68, IF(CK$17&lt;Udfyldningsark!$Q68-10,"g","gu"),
IF(CK$17&lt;Udfyldningsark!$T68,"r",""
))))))))</f>
        <v/>
      </c>
      <c r="CL51" s="226" t="str">
        <f>IF(Udfyldningsark!$T68="","",
IF(CL$17=Udfyldningsark!$Q68,"s",
IF(CL$17=Udfyldningsark!$T68,"b",
IF(CL$17&lt;Udfyldningsark!$P68,"",
IF(Udfyldningsark!$T68&lt;Udfyldningsark!$Q68-10,IF(CL$17&lt;Udfyldningsark!$T68,"g",""),
IF(Udfyldningsark!$T68&lt;Udfyldningsark!$Q68,     IF(CL$17&lt;Udfyldningsark!$Q68-10,"g",     IF(CL$17&lt;Udfyldningsark!$T68,"gu",        "")),
IF(CL$17&lt;Udfyldningsark!$Q68, IF(CL$17&lt;Udfyldningsark!$Q68-10,"g","gu"),
IF(CL$17&lt;Udfyldningsark!$T68,"r",""
))))))))</f>
        <v/>
      </c>
      <c r="CM51" s="226" t="str">
        <f>IF(Udfyldningsark!$T68="","",
IF(CM$17=Udfyldningsark!$Q68,"s",
IF(CM$17=Udfyldningsark!$T68,"b",
IF(CM$17&lt;Udfyldningsark!$P68,"",
IF(Udfyldningsark!$T68&lt;Udfyldningsark!$Q68-10,IF(CM$17&lt;Udfyldningsark!$T68,"g",""),
IF(Udfyldningsark!$T68&lt;Udfyldningsark!$Q68,     IF(CM$17&lt;Udfyldningsark!$Q68-10,"g",     IF(CM$17&lt;Udfyldningsark!$T68,"gu",        "")),
IF(CM$17&lt;Udfyldningsark!$Q68, IF(CM$17&lt;Udfyldningsark!$Q68-10,"g","gu"),
IF(CM$17&lt;Udfyldningsark!$T68,"r",""
))))))))</f>
        <v/>
      </c>
      <c r="CN51" s="226" t="str">
        <f>IF(Udfyldningsark!$T68="","",
IF(CN$17=Udfyldningsark!$Q68,"s",
IF(CN$17=Udfyldningsark!$T68,"b",
IF(CN$17&lt;Udfyldningsark!$P68,"",
IF(Udfyldningsark!$T68&lt;Udfyldningsark!$Q68-10,IF(CN$17&lt;Udfyldningsark!$T68,"g",""),
IF(Udfyldningsark!$T68&lt;Udfyldningsark!$Q68,     IF(CN$17&lt;Udfyldningsark!$Q68-10,"g",     IF(CN$17&lt;Udfyldningsark!$T68,"gu",        "")),
IF(CN$17&lt;Udfyldningsark!$Q68, IF(CN$17&lt;Udfyldningsark!$Q68-10,"g","gu"),
IF(CN$17&lt;Udfyldningsark!$T68,"r",""
))))))))</f>
        <v/>
      </c>
      <c r="CO51" s="226" t="str">
        <f>IF(Udfyldningsark!$T68="","",
IF(CO$17=Udfyldningsark!$Q68,"s",
IF(CO$17=Udfyldningsark!$T68,"b",
IF(CO$17&lt;Udfyldningsark!$P68,"",
IF(Udfyldningsark!$T68&lt;Udfyldningsark!$Q68-10,IF(CO$17&lt;Udfyldningsark!$T68,"g",""),
IF(Udfyldningsark!$T68&lt;Udfyldningsark!$Q68,     IF(CO$17&lt;Udfyldningsark!$Q68-10,"g",     IF(CO$17&lt;Udfyldningsark!$T68,"gu",        "")),
IF(CO$17&lt;Udfyldningsark!$Q68, IF(CO$17&lt;Udfyldningsark!$Q68-10,"g","gu"),
IF(CO$17&lt;Udfyldningsark!$T68,"r",""
))))))))</f>
        <v/>
      </c>
      <c r="CP51" s="226" t="str">
        <f>IF(Udfyldningsark!$T68="","",
IF(CP$17=Udfyldningsark!$Q68,"s",
IF(CP$17=Udfyldningsark!$T68,"b",
IF(CP$17&lt;Udfyldningsark!$P68,"",
IF(Udfyldningsark!$T68&lt;Udfyldningsark!$Q68-10,IF(CP$17&lt;Udfyldningsark!$T68,"g",""),
IF(Udfyldningsark!$T68&lt;Udfyldningsark!$Q68,     IF(CP$17&lt;Udfyldningsark!$Q68-10,"g",     IF(CP$17&lt;Udfyldningsark!$T68,"gu",        "")),
IF(CP$17&lt;Udfyldningsark!$Q68, IF(CP$17&lt;Udfyldningsark!$Q68-10,"g","gu"),
IF(CP$17&lt;Udfyldningsark!$T68,"r",""
))))))))</f>
        <v/>
      </c>
      <c r="CQ51" s="226" t="str">
        <f>IF(Udfyldningsark!$T68="","",
IF(CQ$17=Udfyldningsark!$Q68,"s",
IF(CQ$17=Udfyldningsark!$T68,"b",
IF(CQ$17&lt;Udfyldningsark!$P68,"",
IF(Udfyldningsark!$T68&lt;Udfyldningsark!$Q68-10,IF(CQ$17&lt;Udfyldningsark!$T68,"g",""),
IF(Udfyldningsark!$T68&lt;Udfyldningsark!$Q68,     IF(CQ$17&lt;Udfyldningsark!$Q68-10,"g",     IF(CQ$17&lt;Udfyldningsark!$T68,"gu",        "")),
IF(CQ$17&lt;Udfyldningsark!$Q68, IF(CQ$17&lt;Udfyldningsark!$Q68-10,"g","gu"),
IF(CQ$17&lt;Udfyldningsark!$T68,"r",""
))))))))</f>
        <v/>
      </c>
      <c r="CR51" s="226" t="str">
        <f>IF(Udfyldningsark!$T68="","",
IF(CR$17=Udfyldningsark!$Q68,"s",
IF(CR$17=Udfyldningsark!$T68,"b",
IF(CR$17&lt;Udfyldningsark!$P68,"",
IF(Udfyldningsark!$T68&lt;Udfyldningsark!$Q68-10,IF(CR$17&lt;Udfyldningsark!$T68,"g",""),
IF(Udfyldningsark!$T68&lt;Udfyldningsark!$Q68,     IF(CR$17&lt;Udfyldningsark!$Q68-10,"g",     IF(CR$17&lt;Udfyldningsark!$T68,"gu",        "")),
IF(CR$17&lt;Udfyldningsark!$Q68, IF(CR$17&lt;Udfyldningsark!$Q68-10,"g","gu"),
IF(CR$17&lt;Udfyldningsark!$T68,"r",""
))))))))</f>
        <v/>
      </c>
      <c r="CS51" s="226" t="str">
        <f>IF(Udfyldningsark!$T68="","",
IF(CS$17=Udfyldningsark!$Q68,"s",
IF(CS$17=Udfyldningsark!$T68,"b",
IF(CS$17&lt;Udfyldningsark!$P68,"",
IF(Udfyldningsark!$T68&lt;Udfyldningsark!$Q68-10,IF(CS$17&lt;Udfyldningsark!$T68,"g",""),
IF(Udfyldningsark!$T68&lt;Udfyldningsark!$Q68,     IF(CS$17&lt;Udfyldningsark!$Q68-10,"g",     IF(CS$17&lt;Udfyldningsark!$T68,"gu",        "")),
IF(CS$17&lt;Udfyldningsark!$Q68, IF(CS$17&lt;Udfyldningsark!$Q68-10,"g","gu"),
IF(CS$17&lt;Udfyldningsark!$T68,"r",""
))))))))</f>
        <v/>
      </c>
      <c r="CT51" s="226" t="str">
        <f>IF(Udfyldningsark!$T68="","",
IF(CT$17=Udfyldningsark!$Q68,"s",
IF(CT$17=Udfyldningsark!$T68,"b",
IF(CT$17&lt;Udfyldningsark!$P68,"",
IF(Udfyldningsark!$T68&lt;Udfyldningsark!$Q68-10,IF(CT$17&lt;Udfyldningsark!$T68,"g",""),
IF(Udfyldningsark!$T68&lt;Udfyldningsark!$Q68,     IF(CT$17&lt;Udfyldningsark!$Q68-10,"g",     IF(CT$17&lt;Udfyldningsark!$T68,"gu",        "")),
IF(CT$17&lt;Udfyldningsark!$Q68, IF(CT$17&lt;Udfyldningsark!$Q68-10,"g","gu"),
IF(CT$17&lt;Udfyldningsark!$T68,"r",""
))))))))</f>
        <v/>
      </c>
      <c r="CU51" s="226" t="str">
        <f>IF(Udfyldningsark!$T68="","",
IF(CU$17=Udfyldningsark!$Q68,"s",
IF(CU$17=Udfyldningsark!$T68,"b",
IF(CU$17&lt;Udfyldningsark!$P68,"",
IF(Udfyldningsark!$T68&lt;Udfyldningsark!$Q68-10,IF(CU$17&lt;Udfyldningsark!$T68,"g",""),
IF(Udfyldningsark!$T68&lt;Udfyldningsark!$Q68,     IF(CU$17&lt;Udfyldningsark!$Q68-10,"g",     IF(CU$17&lt;Udfyldningsark!$T68,"gu",        "")),
IF(CU$17&lt;Udfyldningsark!$Q68, IF(CU$17&lt;Udfyldningsark!$Q68-10,"g","gu"),
IF(CU$17&lt;Udfyldningsark!$T68,"r",""
))))))))</f>
        <v/>
      </c>
      <c r="CV51" s="226" t="str">
        <f>IF(Udfyldningsark!$T68="","",
IF(CV$17=Udfyldningsark!$Q68,"s",
IF(CV$17=Udfyldningsark!$T68,"b",
IF(CV$17&lt;Udfyldningsark!$P68,"",
IF(Udfyldningsark!$T68&lt;Udfyldningsark!$Q68-10,IF(CV$17&lt;Udfyldningsark!$T68,"g",""),
IF(Udfyldningsark!$T68&lt;Udfyldningsark!$Q68,     IF(CV$17&lt;Udfyldningsark!$Q68-10,"g",     IF(CV$17&lt;Udfyldningsark!$T68,"gu",        "")),
IF(CV$17&lt;Udfyldningsark!$Q68, IF(CV$17&lt;Udfyldningsark!$Q68-10,"g","gu"),
IF(CV$17&lt;Udfyldningsark!$T68,"r",""
))))))))</f>
        <v/>
      </c>
      <c r="CW51" s="226" t="str">
        <f>IF(Udfyldningsark!$T68="","",
IF(CW$17=Udfyldningsark!$Q68,"s",
IF(CW$17=Udfyldningsark!$T68,"b",
IF(CW$17&lt;Udfyldningsark!$P68,"",
IF(Udfyldningsark!$T68&lt;Udfyldningsark!$Q68-10,IF(CW$17&lt;Udfyldningsark!$T68,"g",""),
IF(Udfyldningsark!$T68&lt;Udfyldningsark!$Q68,     IF(CW$17&lt;Udfyldningsark!$Q68-10,"g",     IF(CW$17&lt;Udfyldningsark!$T68,"gu",        "")),
IF(CW$17&lt;Udfyldningsark!$Q68, IF(CW$17&lt;Udfyldningsark!$Q68-10,"g","gu"),
IF(CW$17&lt;Udfyldningsark!$T68,"r",""
))))))))</f>
        <v/>
      </c>
      <c r="CX51" s="226" t="str">
        <f>IF(Udfyldningsark!$T68="","",
IF(CX$17=Udfyldningsark!$Q68,"s",
IF(CX$17=Udfyldningsark!$T68,"b",
IF(CX$17&lt;Udfyldningsark!$P68,"",
IF(Udfyldningsark!$T68&lt;Udfyldningsark!$Q68-10,IF(CX$17&lt;Udfyldningsark!$T68,"g",""),
IF(Udfyldningsark!$T68&lt;Udfyldningsark!$Q68,     IF(CX$17&lt;Udfyldningsark!$Q68-10,"g",     IF(CX$17&lt;Udfyldningsark!$T68,"gu",        "")),
IF(CX$17&lt;Udfyldningsark!$Q68, IF(CX$17&lt;Udfyldningsark!$Q68-10,"g","gu"),
IF(CX$17&lt;Udfyldningsark!$T68,"r",""
))))))))</f>
        <v/>
      </c>
      <c r="CY51" s="226" t="str">
        <f>IF(Udfyldningsark!$T68="","",
IF(CY$17=Udfyldningsark!$Q68,"s",
IF(CY$17=Udfyldningsark!$T68,"b",
IF(CY$17&lt;Udfyldningsark!$P68,"",
IF(Udfyldningsark!$T68&lt;Udfyldningsark!$Q68-10,IF(CY$17&lt;Udfyldningsark!$T68,"g",""),
IF(Udfyldningsark!$T68&lt;Udfyldningsark!$Q68,     IF(CY$17&lt;Udfyldningsark!$Q68-10,"g",     IF(CY$17&lt;Udfyldningsark!$T68,"gu",        "")),
IF(CY$17&lt;Udfyldningsark!$Q68, IF(CY$17&lt;Udfyldningsark!$Q68-10,"g","gu"),
IF(CY$17&lt;Udfyldningsark!$T68,"r",""
))))))))</f>
        <v/>
      </c>
      <c r="CZ51" s="226" t="str">
        <f>IF(Udfyldningsark!$T68="","",
IF(CZ$17=Udfyldningsark!$Q68,"s",
IF(CZ$17=Udfyldningsark!$T68,"b",
IF(CZ$17&lt;Udfyldningsark!$P68,"",
IF(Udfyldningsark!$T68&lt;Udfyldningsark!$Q68-10,IF(CZ$17&lt;Udfyldningsark!$T68,"g",""),
IF(Udfyldningsark!$T68&lt;Udfyldningsark!$Q68,     IF(CZ$17&lt;Udfyldningsark!$Q68-10,"g",     IF(CZ$17&lt;Udfyldningsark!$T68,"gu",        "")),
IF(CZ$17&lt;Udfyldningsark!$Q68, IF(CZ$17&lt;Udfyldningsark!$Q68-10,"g","gu"),
IF(CZ$17&lt;Udfyldningsark!$T68,"r",""
))))))))</f>
        <v/>
      </c>
      <c r="DA51" s="226" t="str">
        <f>IF(Udfyldningsark!$T68="","",
IF(DA$17=Udfyldningsark!$Q68,"s",
IF(DA$17=Udfyldningsark!$T68,"b",
IF(DA$17&lt;Udfyldningsark!$P68,"",
IF(Udfyldningsark!$T68&lt;Udfyldningsark!$Q68-10,IF(DA$17&lt;Udfyldningsark!$T68,"g",""),
IF(Udfyldningsark!$T68&lt;Udfyldningsark!$Q68,     IF(DA$17&lt;Udfyldningsark!$Q68-10,"g",     IF(DA$17&lt;Udfyldningsark!$T68,"gu",        "")),
IF(DA$17&lt;Udfyldningsark!$Q68, IF(DA$17&lt;Udfyldningsark!$Q68-10,"g","gu"),
IF(DA$17&lt;Udfyldningsark!$T68,"r",""
))))))))</f>
        <v/>
      </c>
      <c r="DB51" s="226" t="str">
        <f>IF(Udfyldningsark!$T68="","",
IF(DB$17=Udfyldningsark!$Q68,"s",
IF(DB$17=Udfyldningsark!$T68,"b",
IF(DB$17&lt;Udfyldningsark!$P68,"",
IF(Udfyldningsark!$T68&lt;Udfyldningsark!$Q68-10,IF(DB$17&lt;Udfyldningsark!$T68,"g",""),
IF(Udfyldningsark!$T68&lt;Udfyldningsark!$Q68,     IF(DB$17&lt;Udfyldningsark!$Q68-10,"g",     IF(DB$17&lt;Udfyldningsark!$T68,"gu",        "")),
IF(DB$17&lt;Udfyldningsark!$Q68, IF(DB$17&lt;Udfyldningsark!$Q68-10,"g","gu"),
IF(DB$17&lt;Udfyldningsark!$T68,"r",""
))))))))</f>
        <v/>
      </c>
      <c r="DC51" s="226" t="str">
        <f>IF(Udfyldningsark!$T68="","",
IF(DC$17=Udfyldningsark!$Q68,"s",
IF(DC$17=Udfyldningsark!$T68,"b",
IF(DC$17&lt;Udfyldningsark!$P68,"",
IF(Udfyldningsark!$T68&lt;Udfyldningsark!$Q68-10,IF(DC$17&lt;Udfyldningsark!$T68,"g",""),
IF(Udfyldningsark!$T68&lt;Udfyldningsark!$Q68,     IF(DC$17&lt;Udfyldningsark!$Q68-10,"g",     IF(DC$17&lt;Udfyldningsark!$T68,"gu",        "")),
IF(DC$17&lt;Udfyldningsark!$Q68, IF(DC$17&lt;Udfyldningsark!$Q68-10,"g","gu"),
IF(DC$17&lt;Udfyldningsark!$T68,"r",""
))))))))</f>
        <v/>
      </c>
      <c r="DD51" s="226" t="str">
        <f>IF(Udfyldningsark!$T68="","",
IF(DD$17=Udfyldningsark!$Q68,"s",
IF(DD$17=Udfyldningsark!$T68,"b",
IF(DD$17&lt;Udfyldningsark!$P68,"",
IF(Udfyldningsark!$T68&lt;Udfyldningsark!$Q68-10,IF(DD$17&lt;Udfyldningsark!$T68,"g",""),
IF(Udfyldningsark!$T68&lt;Udfyldningsark!$Q68,     IF(DD$17&lt;Udfyldningsark!$Q68-10,"g",     IF(DD$17&lt;Udfyldningsark!$T68,"gu",        "")),
IF(DD$17&lt;Udfyldningsark!$Q68, IF(DD$17&lt;Udfyldningsark!$Q68-10,"g","gu"),
IF(DD$17&lt;Udfyldningsark!$T68,"r",""
))))))))</f>
        <v/>
      </c>
      <c r="DE51" s="226" t="str">
        <f>IF(Udfyldningsark!$T68="","",
IF(DE$17=Udfyldningsark!$Q68,"s",
IF(DE$17=Udfyldningsark!$T68,"b",
IF(DE$17&lt;Udfyldningsark!$P68,"",
IF(Udfyldningsark!$T68&lt;Udfyldningsark!$Q68-10,IF(DE$17&lt;Udfyldningsark!$T68,"g",""),
IF(Udfyldningsark!$T68&lt;Udfyldningsark!$Q68,     IF(DE$17&lt;Udfyldningsark!$Q68-10,"g",     IF(DE$17&lt;Udfyldningsark!$T68,"gu",        "")),
IF(DE$17&lt;Udfyldningsark!$Q68, IF(DE$17&lt;Udfyldningsark!$Q68-10,"g","gu"),
IF(DE$17&lt;Udfyldningsark!$T68,"r",""
))))))))</f>
        <v/>
      </c>
      <c r="DF51" s="226" t="str">
        <f>IF(Udfyldningsark!$T68="","",
IF(DF$17=Udfyldningsark!$Q68,"s",
IF(DF$17=Udfyldningsark!$T68,"b",
IF(DF$17&lt;Udfyldningsark!$P68,"",
IF(Udfyldningsark!$T68&lt;Udfyldningsark!$Q68-10,IF(DF$17&lt;Udfyldningsark!$T68,"g",""),
IF(Udfyldningsark!$T68&lt;Udfyldningsark!$Q68,     IF(DF$17&lt;Udfyldningsark!$Q68-10,"g",     IF(DF$17&lt;Udfyldningsark!$T68,"gu",        "")),
IF(DF$17&lt;Udfyldningsark!$Q68, IF(DF$17&lt;Udfyldningsark!$Q68-10,"g","gu"),
IF(DF$17&lt;Udfyldningsark!$T68,"r",""
))))))))</f>
        <v/>
      </c>
      <c r="DG51" s="226" t="str">
        <f>IF(Udfyldningsark!$T68="","",
IF(DG$17=Udfyldningsark!$Q68,"s",
IF(DG$17=Udfyldningsark!$T68,"b",
IF(DG$17&lt;Udfyldningsark!$P68,"",
IF(Udfyldningsark!$T68&lt;Udfyldningsark!$Q68-10,IF(DG$17&lt;Udfyldningsark!$T68,"g",""),
IF(Udfyldningsark!$T68&lt;Udfyldningsark!$Q68,     IF(DG$17&lt;Udfyldningsark!$Q68-10,"g",     IF(DG$17&lt;Udfyldningsark!$T68,"gu",        "")),
IF(DG$17&lt;Udfyldningsark!$Q68, IF(DG$17&lt;Udfyldningsark!$Q68-10,"g","gu"),
IF(DG$17&lt;Udfyldningsark!$T68,"r",""
))))))))</f>
        <v/>
      </c>
      <c r="DH51" s="226" t="str">
        <f>IF(Udfyldningsark!$T68="","",
IF(DH$17=Udfyldningsark!$Q68,"s",
IF(DH$17=Udfyldningsark!$T68,"b",
IF(DH$17&lt;Udfyldningsark!$P68,"",
IF(Udfyldningsark!$T68&lt;Udfyldningsark!$Q68-10,IF(DH$17&lt;Udfyldningsark!$T68,"g",""),
IF(Udfyldningsark!$T68&lt;Udfyldningsark!$Q68,     IF(DH$17&lt;Udfyldningsark!$Q68-10,"g",     IF(DH$17&lt;Udfyldningsark!$T68,"gu",        "")),
IF(DH$17&lt;Udfyldningsark!$Q68, IF(DH$17&lt;Udfyldningsark!$Q68-10,"g","gu"),
IF(DH$17&lt;Udfyldningsark!$T68,"r",""
))))))))</f>
        <v/>
      </c>
      <c r="DI51" s="226" t="str">
        <f>IF(Udfyldningsark!$T68="","",
IF(DI$17=Udfyldningsark!$Q68,"s",
IF(DI$17=Udfyldningsark!$T68,"b",
IF(DI$17&lt;Udfyldningsark!$P68,"",
IF(Udfyldningsark!$T68&lt;Udfyldningsark!$Q68-10,IF(DI$17&lt;Udfyldningsark!$T68,"g",""),
IF(Udfyldningsark!$T68&lt;Udfyldningsark!$Q68,     IF(DI$17&lt;Udfyldningsark!$Q68-10,"g",     IF(DI$17&lt;Udfyldningsark!$T68,"gu",        "")),
IF(DI$17&lt;Udfyldningsark!$Q68, IF(DI$17&lt;Udfyldningsark!$Q68-10,"g","gu"),
IF(DI$17&lt;Udfyldningsark!$T68,"r",""
))))))))</f>
        <v/>
      </c>
      <c r="DJ51" s="226" t="str">
        <f>IF(Udfyldningsark!$T68="","",
IF(DJ$17=Udfyldningsark!$Q68,"s",
IF(DJ$17=Udfyldningsark!$T68,"b",
IF(DJ$17&lt;Udfyldningsark!$P68,"",
IF(Udfyldningsark!$T68&lt;Udfyldningsark!$Q68-10,IF(DJ$17&lt;Udfyldningsark!$T68,"g",""),
IF(Udfyldningsark!$T68&lt;Udfyldningsark!$Q68,     IF(DJ$17&lt;Udfyldningsark!$Q68-10,"g",     IF(DJ$17&lt;Udfyldningsark!$T68,"gu",        "")),
IF(DJ$17&lt;Udfyldningsark!$Q68, IF(DJ$17&lt;Udfyldningsark!$Q68-10,"g","gu"),
IF(DJ$17&lt;Udfyldningsark!$T68,"r",""
))))))))</f>
        <v/>
      </c>
      <c r="DK51" s="226" t="str">
        <f>IF(Udfyldningsark!$T68="","",
IF(DK$17=Udfyldningsark!$Q68,"s",
IF(DK$17=Udfyldningsark!$T68,"b",
IF(DK$17&lt;Udfyldningsark!$P68,"",
IF(Udfyldningsark!$T68&lt;Udfyldningsark!$Q68-10,IF(DK$17&lt;Udfyldningsark!$T68,"g",""),
IF(Udfyldningsark!$T68&lt;Udfyldningsark!$Q68,     IF(DK$17&lt;Udfyldningsark!$Q68-10,"g",     IF(DK$17&lt;Udfyldningsark!$T68,"gu",        "")),
IF(DK$17&lt;Udfyldningsark!$Q68, IF(DK$17&lt;Udfyldningsark!$Q68-10,"g","gu"),
IF(DK$17&lt;Udfyldningsark!$T68,"r",""
))))))))</f>
        <v/>
      </c>
      <c r="DL51" s="13"/>
      <c r="DM51" s="13"/>
    </row>
    <row r="52" spans="1:117" s="2" customFormat="1" ht="8.4499999999999993" customHeight="1" x14ac:dyDescent="0.2">
      <c r="A52" s="29"/>
      <c r="B52" s="56" t="str">
        <f>IF(Udfyldningsark!C69=1,Udfyldningsark!E69,"")</f>
        <v/>
      </c>
      <c r="C52" s="405" t="str">
        <f>IF(Udfyldningsark!I69="","",IF(Udfyldningsark!I69&gt;=1,Udfyldningsark!I69))</f>
        <v/>
      </c>
      <c r="D52" s="406"/>
      <c r="E52" s="407"/>
      <c r="F52" s="48"/>
      <c r="G52" s="276" t="str">
        <f>IF(Udfyldningsark!L69="","",IF(Udfyldningsark!L69&gt;=1,Udfyldningsark!L69))</f>
        <v/>
      </c>
      <c r="H52" s="48"/>
      <c r="I52" s="87" t="str">
        <f>IF(Udfyldningsark!P69="","",IF(Udfyldningsark!P69&gt;=1,Udfyldningsark!P69))</f>
        <v/>
      </c>
      <c r="J52" s="49"/>
      <c r="K52" s="88" t="str">
        <f>IF(Udfyldningsark!G69="","",IF(Udfyldningsark!G69=Data!$T$7,Data!$U$7,IF(Udfyldningsark!G69=Data!$T$8,Data!$U$8,IF(Udfyldningsark!G69=Data!$T$9,Data!$U$9,IF(Udfyldningsark!G69=Data!$T$10,Data!$U$10,IF(Udfyldningsark!G69=Data!$T$11,Data!$U$11,IF(Udfyldningsark!G69=Data!$T$12,Data!$U$12,IF(Udfyldningsark!G69=Data!$T$13,Data!$U$13,IF(Udfyldningsark!G69=Data!$T$14,Data!$U$14,IF(Udfyldningsark!G69=Data!$T$15,Data!$U$15,IF(Udfyldningsark!G69=Data!$T$16,Data!$U$16,IF(Udfyldningsark!G69=Data!$T$17,Data!$U$17,IF(Udfyldningsark!G69=Data!$T$18,Data!$U$18,IF(Udfyldningsark!G69=Data!$T$19,Data!$U$19,IF(Udfyldningsark!G69=Data!$T$20,Data!$U$20,IF(Udfyldningsark!G69=Data!$T$21,Data!$U$21,IF(Udfyldningsark!G69=Data!$T$22,Data!$U$22,IF(Udfyldningsark!G69=Data!$T$23,Data!$U$23,IF(Udfyldningsark!G69=Data!$T$24,Data!$U$24,IF(Udfyldningsark!G69=Data!$T$25,Data!$U$25,IF(Udfyldningsark!G69=Data!$T$26,Data!$U$26,IF(Udfyldningsark!G69=Data!$T$27,Data!$U$27))))))))))))))))))))))</f>
        <v/>
      </c>
      <c r="L52" s="49"/>
      <c r="M52" s="89" t="str">
        <f>IF(Udfyldningsark!G69="","",IF(Udfyldningsark!G69=Data!$T$7,Data!$V$7,IF(Udfyldningsark!G69=Data!$T$8,Data!$V$8,IF(Udfyldningsark!G69=Data!$T$9,Data!$V$9,IF(Udfyldningsark!G69=Data!$T$10,Data!$V$10,IF(Udfyldningsark!G69=Data!$T$11,Data!$V$11,IF(Udfyldningsark!G69=Data!$T$12,Data!$V$12,IF(Udfyldningsark!G69=Data!$T$13,Data!$V$13,IF(Udfyldningsark!G69=Data!$T$14,Data!$V$14,IF(Udfyldningsark!G69=Data!$T$15,Data!$V$15,IF(Udfyldningsark!G69=Data!$T$16,Data!$V$16,IF(Udfyldningsark!G69=Data!$T$17,Data!$V$17,IF(Udfyldningsark!G69=Data!$T$18,Data!$V$18,IF(Udfyldningsark!G69=Data!$T$19,Data!$V$19,IF(Udfyldningsark!G69=Data!$T$20,Data!$V$20,IF(Udfyldningsark!G69=Data!$T$21,Data!$V$21,IF(Udfyldningsark!G69=Data!$T$22,Data!$V$22,IF(Udfyldningsark!G69=Data!$T$23,Data!$V$23,IF(Udfyldningsark!G69=Data!$T$24,Data!$V$24,IF(Udfyldningsark!G69=Data!$T$25,Data!$V$25,IF(Udfyldningsark!G69=Data!$T$26,Data!$V$26,IF(Udfyldningsark!G69=Data!$T$27,Data!$V$27,))))))))))))))))))))))</f>
        <v/>
      </c>
      <c r="N52" s="20"/>
      <c r="O52" s="226" t="str">
        <f>IF(Udfyldningsark!$T69="","",
IF(O$17=Udfyldningsark!$Q69,"s",
IF(O$17=Udfyldningsark!$T69,"b",
IF(O$17&lt;Udfyldningsark!$P69,"",
IF(Udfyldningsark!$T69&lt;Udfyldningsark!$Q69-10,IF(O$17&lt;Udfyldningsark!$T69,"g",""),
IF(Udfyldningsark!$T69&lt;Udfyldningsark!$Q69,     IF(O$17&lt;Udfyldningsark!$Q69-10,"g",     IF(O$17&lt;Udfyldningsark!$T69,"gu",        "")),
IF(O$17&lt;Udfyldningsark!$Q69, IF(O$17&lt;Udfyldningsark!$Q69-10,"g","gu"),
IF(O$17&lt;Udfyldningsark!$T69,"r",""
))))))))</f>
        <v/>
      </c>
      <c r="P52" s="226" t="str">
        <f>IF(Udfyldningsark!$T69="","",
IF(P$17=Udfyldningsark!$Q69,"s",
IF(P$17=Udfyldningsark!$T69,"b",
IF(P$17&lt;Udfyldningsark!$P69,"",
IF(Udfyldningsark!$T69&lt;Udfyldningsark!$Q69-10,IF(P$17&lt;Udfyldningsark!$T69,"g",""),
IF(Udfyldningsark!$T69&lt;Udfyldningsark!$Q69,     IF(P$17&lt;Udfyldningsark!$Q69-10,"g",     IF(P$17&lt;Udfyldningsark!$T69,"gu",        "")),
IF(P$17&lt;Udfyldningsark!$Q69, IF(P$17&lt;Udfyldningsark!$Q69-10,"g","gu"),
IF(P$17&lt;Udfyldningsark!$T69,"r",""
))))))))</f>
        <v/>
      </c>
      <c r="Q52" s="226" t="str">
        <f>IF(Udfyldningsark!$T69="","",
IF(Q$17=Udfyldningsark!$Q69,"s",
IF(Q$17=Udfyldningsark!$T69,"b",
IF(Q$17&lt;Udfyldningsark!$P69,"",
IF(Udfyldningsark!$T69&lt;Udfyldningsark!$Q69-10,IF(Q$17&lt;Udfyldningsark!$T69,"g",""),
IF(Udfyldningsark!$T69&lt;Udfyldningsark!$Q69,     IF(Q$17&lt;Udfyldningsark!$Q69-10,"g",     IF(Q$17&lt;Udfyldningsark!$T69,"gu",        "")),
IF(Q$17&lt;Udfyldningsark!$Q69, IF(Q$17&lt;Udfyldningsark!$Q69-10,"g","gu"),
IF(Q$17&lt;Udfyldningsark!$T69,"r",""
))))))))</f>
        <v/>
      </c>
      <c r="R52" s="226" t="str">
        <f>IF(Udfyldningsark!$T69="","",
IF(R$17=Udfyldningsark!$Q69,"s",
IF(R$17=Udfyldningsark!$T69,"b",
IF(R$17&lt;Udfyldningsark!$P69,"",
IF(Udfyldningsark!$T69&lt;Udfyldningsark!$Q69-10,IF(R$17&lt;Udfyldningsark!$T69,"g",""),
IF(Udfyldningsark!$T69&lt;Udfyldningsark!$Q69,     IF(R$17&lt;Udfyldningsark!$Q69-10,"g",     IF(R$17&lt;Udfyldningsark!$T69,"gu",        "")),
IF(R$17&lt;Udfyldningsark!$Q69, IF(R$17&lt;Udfyldningsark!$Q69-10,"g","gu"),
IF(R$17&lt;Udfyldningsark!$T69,"r",""
))))))))</f>
        <v/>
      </c>
      <c r="S52" s="226" t="str">
        <f>IF(Udfyldningsark!$T69="","",
IF(S$17=Udfyldningsark!$Q69,"s",
IF(S$17=Udfyldningsark!$T69,"b",
IF(S$17&lt;Udfyldningsark!$P69,"",
IF(Udfyldningsark!$T69&lt;Udfyldningsark!$Q69-10,IF(S$17&lt;Udfyldningsark!$T69,"g",""),
IF(Udfyldningsark!$T69&lt;Udfyldningsark!$Q69,     IF(S$17&lt;Udfyldningsark!$Q69-10,"g",     IF(S$17&lt;Udfyldningsark!$T69,"gu",        "")),
IF(S$17&lt;Udfyldningsark!$Q69, IF(S$17&lt;Udfyldningsark!$Q69-10,"g","gu"),
IF(S$17&lt;Udfyldningsark!$T69,"r",""
))))))))</f>
        <v/>
      </c>
      <c r="T52" s="226" t="str">
        <f>IF(Udfyldningsark!$T69="","",
IF(T$17=Udfyldningsark!$Q69,"s",
IF(T$17=Udfyldningsark!$T69,"b",
IF(T$17&lt;Udfyldningsark!$P69,"",
IF(Udfyldningsark!$T69&lt;Udfyldningsark!$Q69-10,IF(T$17&lt;Udfyldningsark!$T69,"g",""),
IF(Udfyldningsark!$T69&lt;Udfyldningsark!$Q69,     IF(T$17&lt;Udfyldningsark!$Q69-10,"g",     IF(T$17&lt;Udfyldningsark!$T69,"gu",        "")),
IF(T$17&lt;Udfyldningsark!$Q69, IF(T$17&lt;Udfyldningsark!$Q69-10,"g","gu"),
IF(T$17&lt;Udfyldningsark!$T69,"r",""
))))))))</f>
        <v/>
      </c>
      <c r="U52" s="226" t="str">
        <f>IF(Udfyldningsark!$T69="","",
IF(U$17=Udfyldningsark!$Q69,"s",
IF(U$17=Udfyldningsark!$T69,"b",
IF(U$17&lt;Udfyldningsark!$P69,"",
IF(Udfyldningsark!$T69&lt;Udfyldningsark!$Q69-10,IF(U$17&lt;Udfyldningsark!$T69,"g",""),
IF(Udfyldningsark!$T69&lt;Udfyldningsark!$Q69,     IF(U$17&lt;Udfyldningsark!$Q69-10,"g",     IF(U$17&lt;Udfyldningsark!$T69,"gu",        "")),
IF(U$17&lt;Udfyldningsark!$Q69, IF(U$17&lt;Udfyldningsark!$Q69-10,"g","gu"),
IF(U$17&lt;Udfyldningsark!$T69,"r",""
))))))))</f>
        <v/>
      </c>
      <c r="V52" s="226" t="str">
        <f>IF(Udfyldningsark!$T69="","",
IF(V$17=Udfyldningsark!$Q69,"s",
IF(V$17=Udfyldningsark!$T69,"b",
IF(V$17&lt;Udfyldningsark!$P69,"",
IF(Udfyldningsark!$T69&lt;Udfyldningsark!$Q69-10,IF(V$17&lt;Udfyldningsark!$T69,"g",""),
IF(Udfyldningsark!$T69&lt;Udfyldningsark!$Q69,     IF(V$17&lt;Udfyldningsark!$Q69-10,"g",     IF(V$17&lt;Udfyldningsark!$T69,"gu",        "")),
IF(V$17&lt;Udfyldningsark!$Q69, IF(V$17&lt;Udfyldningsark!$Q69-10,"g","gu"),
IF(V$17&lt;Udfyldningsark!$T69,"r",""
))))))))</f>
        <v/>
      </c>
      <c r="W52" s="226" t="str">
        <f>IF(Udfyldningsark!$T69="","",
IF(W$17=Udfyldningsark!$Q69,"s",
IF(W$17=Udfyldningsark!$T69,"b",
IF(W$17&lt;Udfyldningsark!$P69,"",
IF(Udfyldningsark!$T69&lt;Udfyldningsark!$Q69-10,IF(W$17&lt;Udfyldningsark!$T69,"g",""),
IF(Udfyldningsark!$T69&lt;Udfyldningsark!$Q69,     IF(W$17&lt;Udfyldningsark!$Q69-10,"g",     IF(W$17&lt;Udfyldningsark!$T69,"gu",        "")),
IF(W$17&lt;Udfyldningsark!$Q69, IF(W$17&lt;Udfyldningsark!$Q69-10,"g","gu"),
IF(W$17&lt;Udfyldningsark!$T69,"r",""
))))))))</f>
        <v/>
      </c>
      <c r="X52" s="226" t="str">
        <f>IF(Udfyldningsark!$T69="","",
IF(X$17=Udfyldningsark!$Q69,"s",
IF(X$17=Udfyldningsark!$T69,"b",
IF(X$17&lt;Udfyldningsark!$P69,"",
IF(Udfyldningsark!$T69&lt;Udfyldningsark!$Q69-10,IF(X$17&lt;Udfyldningsark!$T69,"g",""),
IF(Udfyldningsark!$T69&lt;Udfyldningsark!$Q69,     IF(X$17&lt;Udfyldningsark!$Q69-10,"g",     IF(X$17&lt;Udfyldningsark!$T69,"gu",        "")),
IF(X$17&lt;Udfyldningsark!$Q69, IF(X$17&lt;Udfyldningsark!$Q69-10,"g","gu"),
IF(X$17&lt;Udfyldningsark!$T69,"r",""
))))))))</f>
        <v/>
      </c>
      <c r="Y52" s="226" t="str">
        <f>IF(Udfyldningsark!$T69="","",
IF(Y$17=Udfyldningsark!$Q69,"s",
IF(Y$17=Udfyldningsark!$T69,"b",
IF(Y$17&lt;Udfyldningsark!$P69,"",
IF(Udfyldningsark!$T69&lt;Udfyldningsark!$Q69-10,IF(Y$17&lt;Udfyldningsark!$T69,"g",""),
IF(Udfyldningsark!$T69&lt;Udfyldningsark!$Q69,     IF(Y$17&lt;Udfyldningsark!$Q69-10,"g",     IF(Y$17&lt;Udfyldningsark!$T69,"gu",        "")),
IF(Y$17&lt;Udfyldningsark!$Q69, IF(Y$17&lt;Udfyldningsark!$Q69-10,"g","gu"),
IF(Y$17&lt;Udfyldningsark!$T69,"r",""
))))))))</f>
        <v/>
      </c>
      <c r="Z52" s="226" t="str">
        <f>IF(Udfyldningsark!$T69="","",
IF(Z$17=Udfyldningsark!$Q69,"s",
IF(Z$17=Udfyldningsark!$T69,"b",
IF(Z$17&lt;Udfyldningsark!$P69,"",
IF(Udfyldningsark!$T69&lt;Udfyldningsark!$Q69-10,IF(Z$17&lt;Udfyldningsark!$T69,"g",""),
IF(Udfyldningsark!$T69&lt;Udfyldningsark!$Q69,     IF(Z$17&lt;Udfyldningsark!$Q69-10,"g",     IF(Z$17&lt;Udfyldningsark!$T69,"gu",        "")),
IF(Z$17&lt;Udfyldningsark!$Q69, IF(Z$17&lt;Udfyldningsark!$Q69-10,"g","gu"),
IF(Z$17&lt;Udfyldningsark!$T69,"r",""
))))))))</f>
        <v/>
      </c>
      <c r="AA52" s="226" t="str">
        <f>IF(Udfyldningsark!$T69="","",
IF(AA$17=Udfyldningsark!$Q69,"s",
IF(AA$17=Udfyldningsark!$T69,"b",
IF(AA$17&lt;Udfyldningsark!$P69,"",
IF(Udfyldningsark!$T69&lt;Udfyldningsark!$Q69-10,IF(AA$17&lt;Udfyldningsark!$T69,"g",""),
IF(Udfyldningsark!$T69&lt;Udfyldningsark!$Q69,     IF(AA$17&lt;Udfyldningsark!$Q69-10,"g",     IF(AA$17&lt;Udfyldningsark!$T69,"gu",        "")),
IF(AA$17&lt;Udfyldningsark!$Q69, IF(AA$17&lt;Udfyldningsark!$Q69-10,"g","gu"),
IF(AA$17&lt;Udfyldningsark!$T69,"r",""
))))))))</f>
        <v/>
      </c>
      <c r="AB52" s="226" t="str">
        <f>IF(Udfyldningsark!$T69="","",
IF(AB$17=Udfyldningsark!$Q69,"s",
IF(AB$17=Udfyldningsark!$T69,"b",
IF(AB$17&lt;Udfyldningsark!$P69,"",
IF(Udfyldningsark!$T69&lt;Udfyldningsark!$Q69-10,IF(AB$17&lt;Udfyldningsark!$T69,"g",""),
IF(Udfyldningsark!$T69&lt;Udfyldningsark!$Q69,     IF(AB$17&lt;Udfyldningsark!$Q69-10,"g",     IF(AB$17&lt;Udfyldningsark!$T69,"gu",        "")),
IF(AB$17&lt;Udfyldningsark!$Q69, IF(AB$17&lt;Udfyldningsark!$Q69-10,"g","gu"),
IF(AB$17&lt;Udfyldningsark!$T69,"r",""
))))))))</f>
        <v/>
      </c>
      <c r="AC52" s="226" t="str">
        <f>IF(Udfyldningsark!$T69="","",
IF(AC$17=Udfyldningsark!$Q69,"s",
IF(AC$17=Udfyldningsark!$T69,"b",
IF(AC$17&lt;Udfyldningsark!$P69,"",
IF(Udfyldningsark!$T69&lt;Udfyldningsark!$Q69-10,IF(AC$17&lt;Udfyldningsark!$T69,"g",""),
IF(Udfyldningsark!$T69&lt;Udfyldningsark!$Q69,     IF(AC$17&lt;Udfyldningsark!$Q69-10,"g",     IF(AC$17&lt;Udfyldningsark!$T69,"gu",        "")),
IF(AC$17&lt;Udfyldningsark!$Q69, IF(AC$17&lt;Udfyldningsark!$Q69-10,"g","gu"),
IF(AC$17&lt;Udfyldningsark!$T69,"r",""
))))))))</f>
        <v/>
      </c>
      <c r="AD52" s="226" t="str">
        <f>IF(Udfyldningsark!$T69="","",
IF(AD$17=Udfyldningsark!$Q69,"s",
IF(AD$17=Udfyldningsark!$T69,"b",
IF(AD$17&lt;Udfyldningsark!$P69,"",
IF(Udfyldningsark!$T69&lt;Udfyldningsark!$Q69-10,IF(AD$17&lt;Udfyldningsark!$T69,"g",""),
IF(Udfyldningsark!$T69&lt;Udfyldningsark!$Q69,     IF(AD$17&lt;Udfyldningsark!$Q69-10,"g",     IF(AD$17&lt;Udfyldningsark!$T69,"gu",        "")),
IF(AD$17&lt;Udfyldningsark!$Q69, IF(AD$17&lt;Udfyldningsark!$Q69-10,"g","gu"),
IF(AD$17&lt;Udfyldningsark!$T69,"r",""
))))))))</f>
        <v/>
      </c>
      <c r="AE52" s="226" t="str">
        <f>IF(Udfyldningsark!$T69="","",
IF(AE$17=Udfyldningsark!$Q69,"s",
IF(AE$17=Udfyldningsark!$T69,"b",
IF(AE$17&lt;Udfyldningsark!$P69,"",
IF(Udfyldningsark!$T69&lt;Udfyldningsark!$Q69-10,IF(AE$17&lt;Udfyldningsark!$T69,"g",""),
IF(Udfyldningsark!$T69&lt;Udfyldningsark!$Q69,     IF(AE$17&lt;Udfyldningsark!$Q69-10,"g",     IF(AE$17&lt;Udfyldningsark!$T69,"gu",        "")),
IF(AE$17&lt;Udfyldningsark!$Q69, IF(AE$17&lt;Udfyldningsark!$Q69-10,"g","gu"),
IF(AE$17&lt;Udfyldningsark!$T69,"r",""
))))))))</f>
        <v/>
      </c>
      <c r="AF52" s="226" t="str">
        <f>IF(Udfyldningsark!$T69="","",
IF(AF$17=Udfyldningsark!$Q69,"s",
IF(AF$17=Udfyldningsark!$T69,"b",
IF(AF$17&lt;Udfyldningsark!$P69,"",
IF(Udfyldningsark!$T69&lt;Udfyldningsark!$Q69-10,IF(AF$17&lt;Udfyldningsark!$T69,"g",""),
IF(Udfyldningsark!$T69&lt;Udfyldningsark!$Q69,     IF(AF$17&lt;Udfyldningsark!$Q69-10,"g",     IF(AF$17&lt;Udfyldningsark!$T69,"gu",        "")),
IF(AF$17&lt;Udfyldningsark!$Q69, IF(AF$17&lt;Udfyldningsark!$Q69-10,"g","gu"),
IF(AF$17&lt;Udfyldningsark!$T69,"r",""
))))))))</f>
        <v/>
      </c>
      <c r="AG52" s="226" t="str">
        <f>IF(Udfyldningsark!$T69="","",
IF(AG$17=Udfyldningsark!$Q69,"s",
IF(AG$17=Udfyldningsark!$T69,"b",
IF(AG$17&lt;Udfyldningsark!$P69,"",
IF(Udfyldningsark!$T69&lt;Udfyldningsark!$Q69-10,IF(AG$17&lt;Udfyldningsark!$T69,"g",""),
IF(Udfyldningsark!$T69&lt;Udfyldningsark!$Q69,     IF(AG$17&lt;Udfyldningsark!$Q69-10,"g",     IF(AG$17&lt;Udfyldningsark!$T69,"gu",        "")),
IF(AG$17&lt;Udfyldningsark!$Q69, IF(AG$17&lt;Udfyldningsark!$Q69-10,"g","gu"),
IF(AG$17&lt;Udfyldningsark!$T69,"r",""
))))))))</f>
        <v/>
      </c>
      <c r="AH52" s="226" t="str">
        <f>IF(Udfyldningsark!$T69="","",
IF(AH$17=Udfyldningsark!$Q69,"s",
IF(AH$17=Udfyldningsark!$T69,"b",
IF(AH$17&lt;Udfyldningsark!$P69,"",
IF(Udfyldningsark!$T69&lt;Udfyldningsark!$Q69-10,IF(AH$17&lt;Udfyldningsark!$T69,"g",""),
IF(Udfyldningsark!$T69&lt;Udfyldningsark!$Q69,     IF(AH$17&lt;Udfyldningsark!$Q69-10,"g",     IF(AH$17&lt;Udfyldningsark!$T69,"gu",        "")),
IF(AH$17&lt;Udfyldningsark!$Q69, IF(AH$17&lt;Udfyldningsark!$Q69-10,"g","gu"),
IF(AH$17&lt;Udfyldningsark!$T69,"r",""
))))))))</f>
        <v/>
      </c>
      <c r="AI52" s="226" t="str">
        <f>IF(Udfyldningsark!$T69="","",
IF(AI$17=Udfyldningsark!$Q69,"s",
IF(AI$17=Udfyldningsark!$T69,"b",
IF(AI$17&lt;Udfyldningsark!$P69,"",
IF(Udfyldningsark!$T69&lt;Udfyldningsark!$Q69-10,IF(AI$17&lt;Udfyldningsark!$T69,"g",""),
IF(Udfyldningsark!$T69&lt;Udfyldningsark!$Q69,     IF(AI$17&lt;Udfyldningsark!$Q69-10,"g",     IF(AI$17&lt;Udfyldningsark!$T69,"gu",        "")),
IF(AI$17&lt;Udfyldningsark!$Q69, IF(AI$17&lt;Udfyldningsark!$Q69-10,"g","gu"),
IF(AI$17&lt;Udfyldningsark!$T69,"r",""
))))))))</f>
        <v/>
      </c>
      <c r="AJ52" s="226" t="str">
        <f>IF(Udfyldningsark!$T69="","",
IF(AJ$17=Udfyldningsark!$Q69,"s",
IF(AJ$17=Udfyldningsark!$T69,"b",
IF(AJ$17&lt;Udfyldningsark!$P69,"",
IF(Udfyldningsark!$T69&lt;Udfyldningsark!$Q69-10,IF(AJ$17&lt;Udfyldningsark!$T69,"g",""),
IF(Udfyldningsark!$T69&lt;Udfyldningsark!$Q69,     IF(AJ$17&lt;Udfyldningsark!$Q69-10,"g",     IF(AJ$17&lt;Udfyldningsark!$T69,"gu",        "")),
IF(AJ$17&lt;Udfyldningsark!$Q69, IF(AJ$17&lt;Udfyldningsark!$Q69-10,"g","gu"),
IF(AJ$17&lt;Udfyldningsark!$T69,"r",""
))))))))</f>
        <v/>
      </c>
      <c r="AK52" s="226" t="str">
        <f>IF(Udfyldningsark!$T69="","",
IF(AK$17=Udfyldningsark!$Q69,"s",
IF(AK$17=Udfyldningsark!$T69,"b",
IF(AK$17&lt;Udfyldningsark!$P69,"",
IF(Udfyldningsark!$T69&lt;Udfyldningsark!$Q69-10,IF(AK$17&lt;Udfyldningsark!$T69,"g",""),
IF(Udfyldningsark!$T69&lt;Udfyldningsark!$Q69,     IF(AK$17&lt;Udfyldningsark!$Q69-10,"g",     IF(AK$17&lt;Udfyldningsark!$T69,"gu",        "")),
IF(AK$17&lt;Udfyldningsark!$Q69, IF(AK$17&lt;Udfyldningsark!$Q69-10,"g","gu"),
IF(AK$17&lt;Udfyldningsark!$T69,"r",""
))))))))</f>
        <v/>
      </c>
      <c r="AL52" s="226" t="str">
        <f>IF(Udfyldningsark!$T69="","",
IF(AL$17=Udfyldningsark!$Q69,"s",
IF(AL$17=Udfyldningsark!$T69,"b",
IF(AL$17&lt;Udfyldningsark!$P69,"",
IF(Udfyldningsark!$T69&lt;Udfyldningsark!$Q69-10,IF(AL$17&lt;Udfyldningsark!$T69,"g",""),
IF(Udfyldningsark!$T69&lt;Udfyldningsark!$Q69,     IF(AL$17&lt;Udfyldningsark!$Q69-10,"g",     IF(AL$17&lt;Udfyldningsark!$T69,"gu",        "")),
IF(AL$17&lt;Udfyldningsark!$Q69, IF(AL$17&lt;Udfyldningsark!$Q69-10,"g","gu"),
IF(AL$17&lt;Udfyldningsark!$T69,"r",""
))))))))</f>
        <v/>
      </c>
      <c r="AM52" s="226" t="str">
        <f>IF(Udfyldningsark!$T69="","",
IF(AM$17=Udfyldningsark!$Q69,"s",
IF(AM$17=Udfyldningsark!$T69,"b",
IF(AM$17&lt;Udfyldningsark!$P69,"",
IF(Udfyldningsark!$T69&lt;Udfyldningsark!$Q69-10,IF(AM$17&lt;Udfyldningsark!$T69,"g",""),
IF(Udfyldningsark!$T69&lt;Udfyldningsark!$Q69,     IF(AM$17&lt;Udfyldningsark!$Q69-10,"g",     IF(AM$17&lt;Udfyldningsark!$T69,"gu",        "")),
IF(AM$17&lt;Udfyldningsark!$Q69, IF(AM$17&lt;Udfyldningsark!$Q69-10,"g","gu"),
IF(AM$17&lt;Udfyldningsark!$T69,"r",""
))))))))</f>
        <v/>
      </c>
      <c r="AN52" s="226" t="str">
        <f>IF(Udfyldningsark!$T69="","",
IF(AN$17=Udfyldningsark!$Q69,"s",
IF(AN$17=Udfyldningsark!$T69,"b",
IF(AN$17&lt;Udfyldningsark!$P69,"",
IF(Udfyldningsark!$T69&lt;Udfyldningsark!$Q69-10,IF(AN$17&lt;Udfyldningsark!$T69,"g",""),
IF(Udfyldningsark!$T69&lt;Udfyldningsark!$Q69,     IF(AN$17&lt;Udfyldningsark!$Q69-10,"g",     IF(AN$17&lt;Udfyldningsark!$T69,"gu",        "")),
IF(AN$17&lt;Udfyldningsark!$Q69, IF(AN$17&lt;Udfyldningsark!$Q69-10,"g","gu"),
IF(AN$17&lt;Udfyldningsark!$T69,"r",""
))))))))</f>
        <v/>
      </c>
      <c r="AO52" s="226" t="str">
        <f>IF(Udfyldningsark!$T69="","",
IF(AO$17=Udfyldningsark!$Q69,"s",
IF(AO$17=Udfyldningsark!$T69,"b",
IF(AO$17&lt;Udfyldningsark!$P69,"",
IF(Udfyldningsark!$T69&lt;Udfyldningsark!$Q69-10,IF(AO$17&lt;Udfyldningsark!$T69,"g",""),
IF(Udfyldningsark!$T69&lt;Udfyldningsark!$Q69,     IF(AO$17&lt;Udfyldningsark!$Q69-10,"g",     IF(AO$17&lt;Udfyldningsark!$T69,"gu",        "")),
IF(AO$17&lt;Udfyldningsark!$Q69, IF(AO$17&lt;Udfyldningsark!$Q69-10,"g","gu"),
IF(AO$17&lt;Udfyldningsark!$T69,"r",""
))))))))</f>
        <v/>
      </c>
      <c r="AP52" s="226" t="str">
        <f>IF(Udfyldningsark!$T69="","",
IF(AP$17=Udfyldningsark!$Q69,"s",
IF(AP$17=Udfyldningsark!$T69,"b",
IF(AP$17&lt;Udfyldningsark!$P69,"",
IF(Udfyldningsark!$T69&lt;Udfyldningsark!$Q69-10,IF(AP$17&lt;Udfyldningsark!$T69,"g",""),
IF(Udfyldningsark!$T69&lt;Udfyldningsark!$Q69,     IF(AP$17&lt;Udfyldningsark!$Q69-10,"g",     IF(AP$17&lt;Udfyldningsark!$T69,"gu",        "")),
IF(AP$17&lt;Udfyldningsark!$Q69, IF(AP$17&lt;Udfyldningsark!$Q69-10,"g","gu"),
IF(AP$17&lt;Udfyldningsark!$T69,"r",""
))))))))</f>
        <v/>
      </c>
      <c r="AQ52" s="226" t="str">
        <f>IF(Udfyldningsark!$T69="","",
IF(AQ$17=Udfyldningsark!$Q69,"s",
IF(AQ$17=Udfyldningsark!$T69,"b",
IF(AQ$17&lt;Udfyldningsark!$P69,"",
IF(Udfyldningsark!$T69&lt;Udfyldningsark!$Q69-10,IF(AQ$17&lt;Udfyldningsark!$T69,"g",""),
IF(Udfyldningsark!$T69&lt;Udfyldningsark!$Q69,     IF(AQ$17&lt;Udfyldningsark!$Q69-10,"g",     IF(AQ$17&lt;Udfyldningsark!$T69,"gu",        "")),
IF(AQ$17&lt;Udfyldningsark!$Q69, IF(AQ$17&lt;Udfyldningsark!$Q69-10,"g","gu"),
IF(AQ$17&lt;Udfyldningsark!$T69,"r",""
))))))))</f>
        <v/>
      </c>
      <c r="AR52" s="226" t="str">
        <f>IF(Udfyldningsark!$T69="","",
IF(AR$17=Udfyldningsark!$Q69,"s",
IF(AR$17=Udfyldningsark!$T69,"b",
IF(AR$17&lt;Udfyldningsark!$P69,"",
IF(Udfyldningsark!$T69&lt;Udfyldningsark!$Q69-10,IF(AR$17&lt;Udfyldningsark!$T69,"g",""),
IF(Udfyldningsark!$T69&lt;Udfyldningsark!$Q69,     IF(AR$17&lt;Udfyldningsark!$Q69-10,"g",     IF(AR$17&lt;Udfyldningsark!$T69,"gu",        "")),
IF(AR$17&lt;Udfyldningsark!$Q69, IF(AR$17&lt;Udfyldningsark!$Q69-10,"g","gu"),
IF(AR$17&lt;Udfyldningsark!$T69,"r",""
))))))))</f>
        <v/>
      </c>
      <c r="AS52" s="226" t="str">
        <f>IF(Udfyldningsark!$T69="","",
IF(AS$17=Udfyldningsark!$Q69,"s",
IF(AS$17=Udfyldningsark!$T69,"b",
IF(AS$17&lt;Udfyldningsark!$P69,"",
IF(Udfyldningsark!$T69&lt;Udfyldningsark!$Q69-10,IF(AS$17&lt;Udfyldningsark!$T69,"g",""),
IF(Udfyldningsark!$T69&lt;Udfyldningsark!$Q69,     IF(AS$17&lt;Udfyldningsark!$Q69-10,"g",     IF(AS$17&lt;Udfyldningsark!$T69,"gu",        "")),
IF(AS$17&lt;Udfyldningsark!$Q69, IF(AS$17&lt;Udfyldningsark!$Q69-10,"g","gu"),
IF(AS$17&lt;Udfyldningsark!$T69,"r",""
))))))))</f>
        <v/>
      </c>
      <c r="AT52" s="226" t="str">
        <f>IF(Udfyldningsark!$T69="","",
IF(AT$17=Udfyldningsark!$Q69,"s",
IF(AT$17=Udfyldningsark!$T69,"b",
IF(AT$17&lt;Udfyldningsark!$P69,"",
IF(Udfyldningsark!$T69&lt;Udfyldningsark!$Q69-10,IF(AT$17&lt;Udfyldningsark!$T69,"g",""),
IF(Udfyldningsark!$T69&lt;Udfyldningsark!$Q69,     IF(AT$17&lt;Udfyldningsark!$Q69-10,"g",     IF(AT$17&lt;Udfyldningsark!$T69,"gu",        "")),
IF(AT$17&lt;Udfyldningsark!$Q69, IF(AT$17&lt;Udfyldningsark!$Q69-10,"g","gu"),
IF(AT$17&lt;Udfyldningsark!$T69,"r",""
))))))))</f>
        <v/>
      </c>
      <c r="AU52" s="226" t="str">
        <f>IF(Udfyldningsark!$T69="","",
IF(AU$17=Udfyldningsark!$Q69,"s",
IF(AU$17=Udfyldningsark!$T69,"b",
IF(AU$17&lt;Udfyldningsark!$P69,"",
IF(Udfyldningsark!$T69&lt;Udfyldningsark!$Q69-10,IF(AU$17&lt;Udfyldningsark!$T69,"g",""),
IF(Udfyldningsark!$T69&lt;Udfyldningsark!$Q69,     IF(AU$17&lt;Udfyldningsark!$Q69-10,"g",     IF(AU$17&lt;Udfyldningsark!$T69,"gu",        "")),
IF(AU$17&lt;Udfyldningsark!$Q69, IF(AU$17&lt;Udfyldningsark!$Q69-10,"g","gu"),
IF(AU$17&lt;Udfyldningsark!$T69,"r",""
))))))))</f>
        <v/>
      </c>
      <c r="AV52" s="226" t="str">
        <f>IF(Udfyldningsark!$T69="","",
IF(AV$17=Udfyldningsark!$Q69,"s",
IF(AV$17=Udfyldningsark!$T69,"b",
IF(AV$17&lt;Udfyldningsark!$P69,"",
IF(Udfyldningsark!$T69&lt;Udfyldningsark!$Q69-10,IF(AV$17&lt;Udfyldningsark!$T69,"g",""),
IF(Udfyldningsark!$T69&lt;Udfyldningsark!$Q69,     IF(AV$17&lt;Udfyldningsark!$Q69-10,"g",     IF(AV$17&lt;Udfyldningsark!$T69,"gu",        "")),
IF(AV$17&lt;Udfyldningsark!$Q69, IF(AV$17&lt;Udfyldningsark!$Q69-10,"g","gu"),
IF(AV$17&lt;Udfyldningsark!$T69,"r",""
))))))))</f>
        <v/>
      </c>
      <c r="AW52" s="226" t="str">
        <f>IF(Udfyldningsark!$T69="","",
IF(AW$17=Udfyldningsark!$Q69,"s",
IF(AW$17=Udfyldningsark!$T69,"b",
IF(AW$17&lt;Udfyldningsark!$P69,"",
IF(Udfyldningsark!$T69&lt;Udfyldningsark!$Q69-10,IF(AW$17&lt;Udfyldningsark!$T69,"g",""),
IF(Udfyldningsark!$T69&lt;Udfyldningsark!$Q69,     IF(AW$17&lt;Udfyldningsark!$Q69-10,"g",     IF(AW$17&lt;Udfyldningsark!$T69,"gu",        "")),
IF(AW$17&lt;Udfyldningsark!$Q69, IF(AW$17&lt;Udfyldningsark!$Q69-10,"g","gu"),
IF(AW$17&lt;Udfyldningsark!$T69,"r",""
))))))))</f>
        <v/>
      </c>
      <c r="AX52" s="226" t="str">
        <f>IF(Udfyldningsark!$T69="","",
IF(AX$17=Udfyldningsark!$Q69,"s",
IF(AX$17=Udfyldningsark!$T69,"b",
IF(AX$17&lt;Udfyldningsark!$P69,"",
IF(Udfyldningsark!$T69&lt;Udfyldningsark!$Q69-10,IF(AX$17&lt;Udfyldningsark!$T69,"g",""),
IF(Udfyldningsark!$T69&lt;Udfyldningsark!$Q69,     IF(AX$17&lt;Udfyldningsark!$Q69-10,"g",     IF(AX$17&lt;Udfyldningsark!$T69,"gu",        "")),
IF(AX$17&lt;Udfyldningsark!$Q69, IF(AX$17&lt;Udfyldningsark!$Q69-10,"g","gu"),
IF(AX$17&lt;Udfyldningsark!$T69,"r",""
))))))))</f>
        <v/>
      </c>
      <c r="AY52" s="226" t="str">
        <f>IF(Udfyldningsark!$T69="","",
IF(AY$17=Udfyldningsark!$Q69,"s",
IF(AY$17=Udfyldningsark!$T69,"b",
IF(AY$17&lt;Udfyldningsark!$P69,"",
IF(Udfyldningsark!$T69&lt;Udfyldningsark!$Q69-10,IF(AY$17&lt;Udfyldningsark!$T69,"g",""),
IF(Udfyldningsark!$T69&lt;Udfyldningsark!$Q69,     IF(AY$17&lt;Udfyldningsark!$Q69-10,"g",     IF(AY$17&lt;Udfyldningsark!$T69,"gu",        "")),
IF(AY$17&lt;Udfyldningsark!$Q69, IF(AY$17&lt;Udfyldningsark!$Q69-10,"g","gu"),
IF(AY$17&lt;Udfyldningsark!$T69,"r",""
))))))))</f>
        <v/>
      </c>
      <c r="AZ52" s="226" t="str">
        <f>IF(Udfyldningsark!$T69="","",
IF(AZ$17=Udfyldningsark!$Q69,"s",
IF(AZ$17=Udfyldningsark!$T69,"b",
IF(AZ$17&lt;Udfyldningsark!$P69,"",
IF(Udfyldningsark!$T69&lt;Udfyldningsark!$Q69-10,IF(AZ$17&lt;Udfyldningsark!$T69,"g",""),
IF(Udfyldningsark!$T69&lt;Udfyldningsark!$Q69,     IF(AZ$17&lt;Udfyldningsark!$Q69-10,"g",     IF(AZ$17&lt;Udfyldningsark!$T69,"gu",        "")),
IF(AZ$17&lt;Udfyldningsark!$Q69, IF(AZ$17&lt;Udfyldningsark!$Q69-10,"g","gu"),
IF(AZ$17&lt;Udfyldningsark!$T69,"r",""
))))))))</f>
        <v/>
      </c>
      <c r="BA52" s="226" t="str">
        <f>IF(Udfyldningsark!$T69="","",
IF(BA$17=Udfyldningsark!$Q69,"s",
IF(BA$17=Udfyldningsark!$T69,"b",
IF(BA$17&lt;Udfyldningsark!$P69,"",
IF(Udfyldningsark!$T69&lt;Udfyldningsark!$Q69-10,IF(BA$17&lt;Udfyldningsark!$T69,"g",""),
IF(Udfyldningsark!$T69&lt;Udfyldningsark!$Q69,     IF(BA$17&lt;Udfyldningsark!$Q69-10,"g",     IF(BA$17&lt;Udfyldningsark!$T69,"gu",        "")),
IF(BA$17&lt;Udfyldningsark!$Q69, IF(BA$17&lt;Udfyldningsark!$Q69-10,"g","gu"),
IF(BA$17&lt;Udfyldningsark!$T69,"r",""
))))))))</f>
        <v/>
      </c>
      <c r="BB52" s="226" t="str">
        <f>IF(Udfyldningsark!$T69="","",
IF(BB$17=Udfyldningsark!$Q69,"s",
IF(BB$17=Udfyldningsark!$T69,"b",
IF(BB$17&lt;Udfyldningsark!$P69,"",
IF(Udfyldningsark!$T69&lt;Udfyldningsark!$Q69-10,IF(BB$17&lt;Udfyldningsark!$T69,"g",""),
IF(Udfyldningsark!$T69&lt;Udfyldningsark!$Q69,     IF(BB$17&lt;Udfyldningsark!$Q69-10,"g",     IF(BB$17&lt;Udfyldningsark!$T69,"gu",        "")),
IF(BB$17&lt;Udfyldningsark!$Q69, IF(BB$17&lt;Udfyldningsark!$Q69-10,"g","gu"),
IF(BB$17&lt;Udfyldningsark!$T69,"r",""
))))))))</f>
        <v/>
      </c>
      <c r="BC52" s="226" t="str">
        <f>IF(Udfyldningsark!$T69="","",
IF(BC$17=Udfyldningsark!$Q69,"s",
IF(BC$17=Udfyldningsark!$T69,"b",
IF(BC$17&lt;Udfyldningsark!$P69,"",
IF(Udfyldningsark!$T69&lt;Udfyldningsark!$Q69-10,IF(BC$17&lt;Udfyldningsark!$T69,"g",""),
IF(Udfyldningsark!$T69&lt;Udfyldningsark!$Q69,     IF(BC$17&lt;Udfyldningsark!$Q69-10,"g",     IF(BC$17&lt;Udfyldningsark!$T69,"gu",        "")),
IF(BC$17&lt;Udfyldningsark!$Q69, IF(BC$17&lt;Udfyldningsark!$Q69-10,"g","gu"),
IF(BC$17&lt;Udfyldningsark!$T69,"r",""
))))))))</f>
        <v/>
      </c>
      <c r="BD52" s="226" t="str">
        <f>IF(Udfyldningsark!$T69="","",
IF(BD$17=Udfyldningsark!$Q69,"s",
IF(BD$17=Udfyldningsark!$T69,"b",
IF(BD$17&lt;Udfyldningsark!$P69,"",
IF(Udfyldningsark!$T69&lt;Udfyldningsark!$Q69-10,IF(BD$17&lt;Udfyldningsark!$T69,"g",""),
IF(Udfyldningsark!$T69&lt;Udfyldningsark!$Q69,     IF(BD$17&lt;Udfyldningsark!$Q69-10,"g",     IF(BD$17&lt;Udfyldningsark!$T69,"gu",        "")),
IF(BD$17&lt;Udfyldningsark!$Q69, IF(BD$17&lt;Udfyldningsark!$Q69-10,"g","gu"),
IF(BD$17&lt;Udfyldningsark!$T69,"r",""
))))))))</f>
        <v/>
      </c>
      <c r="BE52" s="226" t="str">
        <f>IF(Udfyldningsark!$T69="","",
IF(BE$17=Udfyldningsark!$Q69,"s",
IF(BE$17=Udfyldningsark!$T69,"b",
IF(BE$17&lt;Udfyldningsark!$P69,"",
IF(Udfyldningsark!$T69&lt;Udfyldningsark!$Q69-10,IF(BE$17&lt;Udfyldningsark!$T69,"g",""),
IF(Udfyldningsark!$T69&lt;Udfyldningsark!$Q69,     IF(BE$17&lt;Udfyldningsark!$Q69-10,"g",     IF(BE$17&lt;Udfyldningsark!$T69,"gu",        "")),
IF(BE$17&lt;Udfyldningsark!$Q69, IF(BE$17&lt;Udfyldningsark!$Q69-10,"g","gu"),
IF(BE$17&lt;Udfyldningsark!$T69,"r",""
))))))))</f>
        <v/>
      </c>
      <c r="BF52" s="226" t="str">
        <f>IF(Udfyldningsark!$T69="","",
IF(BF$17=Udfyldningsark!$Q69,"s",
IF(BF$17=Udfyldningsark!$T69,"b",
IF(BF$17&lt;Udfyldningsark!$P69,"",
IF(Udfyldningsark!$T69&lt;Udfyldningsark!$Q69-10,IF(BF$17&lt;Udfyldningsark!$T69,"g",""),
IF(Udfyldningsark!$T69&lt;Udfyldningsark!$Q69,     IF(BF$17&lt;Udfyldningsark!$Q69-10,"g",     IF(BF$17&lt;Udfyldningsark!$T69,"gu",        "")),
IF(BF$17&lt;Udfyldningsark!$Q69, IF(BF$17&lt;Udfyldningsark!$Q69-10,"g","gu"),
IF(BF$17&lt;Udfyldningsark!$T69,"r",""
))))))))</f>
        <v/>
      </c>
      <c r="BG52" s="226" t="str">
        <f>IF(Udfyldningsark!$T69="","",
IF(BG$17=Udfyldningsark!$Q69,"s",
IF(BG$17=Udfyldningsark!$T69,"b",
IF(BG$17&lt;Udfyldningsark!$P69,"",
IF(Udfyldningsark!$T69&lt;Udfyldningsark!$Q69-10,IF(BG$17&lt;Udfyldningsark!$T69,"g",""),
IF(Udfyldningsark!$T69&lt;Udfyldningsark!$Q69,     IF(BG$17&lt;Udfyldningsark!$Q69-10,"g",     IF(BG$17&lt;Udfyldningsark!$T69,"gu",        "")),
IF(BG$17&lt;Udfyldningsark!$Q69, IF(BG$17&lt;Udfyldningsark!$Q69-10,"g","gu"),
IF(BG$17&lt;Udfyldningsark!$T69,"r",""
))))))))</f>
        <v/>
      </c>
      <c r="BH52" s="226" t="str">
        <f>IF(Udfyldningsark!$T69="","",
IF(BH$17=Udfyldningsark!$Q69,"s",
IF(BH$17=Udfyldningsark!$T69,"b",
IF(BH$17&lt;Udfyldningsark!$P69,"",
IF(Udfyldningsark!$T69&lt;Udfyldningsark!$Q69-10,IF(BH$17&lt;Udfyldningsark!$T69,"g",""),
IF(Udfyldningsark!$T69&lt;Udfyldningsark!$Q69,     IF(BH$17&lt;Udfyldningsark!$Q69-10,"g",     IF(BH$17&lt;Udfyldningsark!$T69,"gu",        "")),
IF(BH$17&lt;Udfyldningsark!$Q69, IF(BH$17&lt;Udfyldningsark!$Q69-10,"g","gu"),
IF(BH$17&lt;Udfyldningsark!$T69,"r",""
))))))))</f>
        <v/>
      </c>
      <c r="BI52" s="226" t="str">
        <f>IF(Udfyldningsark!$T69="","",
IF(BI$17=Udfyldningsark!$Q69,"s",
IF(BI$17=Udfyldningsark!$T69,"b",
IF(BI$17&lt;Udfyldningsark!$P69,"",
IF(Udfyldningsark!$T69&lt;Udfyldningsark!$Q69-10,IF(BI$17&lt;Udfyldningsark!$T69,"g",""),
IF(Udfyldningsark!$T69&lt;Udfyldningsark!$Q69,     IF(BI$17&lt;Udfyldningsark!$Q69-10,"g",     IF(BI$17&lt;Udfyldningsark!$T69,"gu",        "")),
IF(BI$17&lt;Udfyldningsark!$Q69, IF(BI$17&lt;Udfyldningsark!$Q69-10,"g","gu"),
IF(BI$17&lt;Udfyldningsark!$T69,"r",""
))))))))</f>
        <v/>
      </c>
      <c r="BJ52" s="226" t="str">
        <f>IF(Udfyldningsark!$T69="","",
IF(BJ$17=Udfyldningsark!$Q69,"s",
IF(BJ$17=Udfyldningsark!$T69,"b",
IF(BJ$17&lt;Udfyldningsark!$P69,"",
IF(Udfyldningsark!$T69&lt;Udfyldningsark!$Q69-10,IF(BJ$17&lt;Udfyldningsark!$T69,"g",""),
IF(Udfyldningsark!$T69&lt;Udfyldningsark!$Q69,     IF(BJ$17&lt;Udfyldningsark!$Q69-10,"g",     IF(BJ$17&lt;Udfyldningsark!$T69,"gu",        "")),
IF(BJ$17&lt;Udfyldningsark!$Q69, IF(BJ$17&lt;Udfyldningsark!$Q69-10,"g","gu"),
IF(BJ$17&lt;Udfyldningsark!$T69,"r",""
))))))))</f>
        <v/>
      </c>
      <c r="BK52" s="226" t="str">
        <f>IF(Udfyldningsark!$T69="","",
IF(BK$17=Udfyldningsark!$Q69,"s",
IF(BK$17=Udfyldningsark!$T69,"b",
IF(BK$17&lt;Udfyldningsark!$P69,"",
IF(Udfyldningsark!$T69&lt;Udfyldningsark!$Q69-10,IF(BK$17&lt;Udfyldningsark!$T69,"g",""),
IF(Udfyldningsark!$T69&lt;Udfyldningsark!$Q69,     IF(BK$17&lt;Udfyldningsark!$Q69-10,"g",     IF(BK$17&lt;Udfyldningsark!$T69,"gu",        "")),
IF(BK$17&lt;Udfyldningsark!$Q69, IF(BK$17&lt;Udfyldningsark!$Q69-10,"g","gu"),
IF(BK$17&lt;Udfyldningsark!$T69,"r",""
))))))))</f>
        <v/>
      </c>
      <c r="BL52" s="226" t="str">
        <f>IF(Udfyldningsark!$T69="","",
IF(BL$17=Udfyldningsark!$Q69,"s",
IF(BL$17=Udfyldningsark!$T69,"b",
IF(BL$17&lt;Udfyldningsark!$P69,"",
IF(Udfyldningsark!$T69&lt;Udfyldningsark!$Q69-10,IF(BL$17&lt;Udfyldningsark!$T69,"g",""),
IF(Udfyldningsark!$T69&lt;Udfyldningsark!$Q69,     IF(BL$17&lt;Udfyldningsark!$Q69-10,"g",     IF(BL$17&lt;Udfyldningsark!$T69,"gu",        "")),
IF(BL$17&lt;Udfyldningsark!$Q69, IF(BL$17&lt;Udfyldningsark!$Q69-10,"g","gu"),
IF(BL$17&lt;Udfyldningsark!$T69,"r",""
))))))))</f>
        <v/>
      </c>
      <c r="BM52" s="226" t="str">
        <f>IF(Udfyldningsark!$T69="","",
IF(BM$17=Udfyldningsark!$Q69,"s",
IF(BM$17=Udfyldningsark!$T69,"b",
IF(BM$17&lt;Udfyldningsark!$P69,"",
IF(Udfyldningsark!$T69&lt;Udfyldningsark!$Q69-10,IF(BM$17&lt;Udfyldningsark!$T69,"g",""),
IF(Udfyldningsark!$T69&lt;Udfyldningsark!$Q69,     IF(BM$17&lt;Udfyldningsark!$Q69-10,"g",     IF(BM$17&lt;Udfyldningsark!$T69,"gu",        "")),
IF(BM$17&lt;Udfyldningsark!$Q69, IF(BM$17&lt;Udfyldningsark!$Q69-10,"g","gu"),
IF(BM$17&lt;Udfyldningsark!$T69,"r",""
))))))))</f>
        <v/>
      </c>
      <c r="BN52" s="226" t="str">
        <f>IF(Udfyldningsark!$T69="","",
IF(BN$17=Udfyldningsark!$Q69,"s",
IF(BN$17=Udfyldningsark!$T69,"b",
IF(BN$17&lt;Udfyldningsark!$P69,"",
IF(Udfyldningsark!$T69&lt;Udfyldningsark!$Q69-10,IF(BN$17&lt;Udfyldningsark!$T69,"g",""),
IF(Udfyldningsark!$T69&lt;Udfyldningsark!$Q69,     IF(BN$17&lt;Udfyldningsark!$Q69-10,"g",     IF(BN$17&lt;Udfyldningsark!$T69,"gu",        "")),
IF(BN$17&lt;Udfyldningsark!$Q69, IF(BN$17&lt;Udfyldningsark!$Q69-10,"g","gu"),
IF(BN$17&lt;Udfyldningsark!$T69,"r",""
))))))))</f>
        <v/>
      </c>
      <c r="BO52" s="226" t="str">
        <f>IF(Udfyldningsark!$T69="","",
IF(BO$17=Udfyldningsark!$Q69,"s",
IF(BO$17=Udfyldningsark!$T69,"b",
IF(BO$17&lt;Udfyldningsark!$P69,"",
IF(Udfyldningsark!$T69&lt;Udfyldningsark!$Q69-10,IF(BO$17&lt;Udfyldningsark!$T69,"g",""),
IF(Udfyldningsark!$T69&lt;Udfyldningsark!$Q69,     IF(BO$17&lt;Udfyldningsark!$Q69-10,"g",     IF(BO$17&lt;Udfyldningsark!$T69,"gu",        "")),
IF(BO$17&lt;Udfyldningsark!$Q69, IF(BO$17&lt;Udfyldningsark!$Q69-10,"g","gu"),
IF(BO$17&lt;Udfyldningsark!$T69,"r",""
))))))))</f>
        <v/>
      </c>
      <c r="BP52" s="226" t="str">
        <f>IF(Udfyldningsark!$T69="","",
IF(BP$17=Udfyldningsark!$Q69,"s",
IF(BP$17=Udfyldningsark!$T69,"b",
IF(BP$17&lt;Udfyldningsark!$P69,"",
IF(Udfyldningsark!$T69&lt;Udfyldningsark!$Q69-10,IF(BP$17&lt;Udfyldningsark!$T69,"g",""),
IF(Udfyldningsark!$T69&lt;Udfyldningsark!$Q69,     IF(BP$17&lt;Udfyldningsark!$Q69-10,"g",     IF(BP$17&lt;Udfyldningsark!$T69,"gu",        "")),
IF(BP$17&lt;Udfyldningsark!$Q69, IF(BP$17&lt;Udfyldningsark!$Q69-10,"g","gu"),
IF(BP$17&lt;Udfyldningsark!$T69,"r",""
))))))))</f>
        <v/>
      </c>
      <c r="BQ52" s="226" t="str">
        <f>IF(Udfyldningsark!$T69="","",
IF(BQ$17=Udfyldningsark!$Q69,"s",
IF(BQ$17=Udfyldningsark!$T69,"b",
IF(BQ$17&lt;Udfyldningsark!$P69,"",
IF(Udfyldningsark!$T69&lt;Udfyldningsark!$Q69-10,IF(BQ$17&lt;Udfyldningsark!$T69,"g",""),
IF(Udfyldningsark!$T69&lt;Udfyldningsark!$Q69,     IF(BQ$17&lt;Udfyldningsark!$Q69-10,"g",     IF(BQ$17&lt;Udfyldningsark!$T69,"gu",        "")),
IF(BQ$17&lt;Udfyldningsark!$Q69, IF(BQ$17&lt;Udfyldningsark!$Q69-10,"g","gu"),
IF(BQ$17&lt;Udfyldningsark!$T69,"r",""
))))))))</f>
        <v/>
      </c>
      <c r="BR52" s="226" t="str">
        <f>IF(Udfyldningsark!$T69="","",
IF(BR$17=Udfyldningsark!$Q69,"s",
IF(BR$17=Udfyldningsark!$T69,"b",
IF(BR$17&lt;Udfyldningsark!$P69,"",
IF(Udfyldningsark!$T69&lt;Udfyldningsark!$Q69-10,IF(BR$17&lt;Udfyldningsark!$T69,"g",""),
IF(Udfyldningsark!$T69&lt;Udfyldningsark!$Q69,     IF(BR$17&lt;Udfyldningsark!$Q69-10,"g",     IF(BR$17&lt;Udfyldningsark!$T69,"gu",        "")),
IF(BR$17&lt;Udfyldningsark!$Q69, IF(BR$17&lt;Udfyldningsark!$Q69-10,"g","gu"),
IF(BR$17&lt;Udfyldningsark!$T69,"r",""
))))))))</f>
        <v/>
      </c>
      <c r="BS52" s="226" t="str">
        <f>IF(Udfyldningsark!$T69="","",
IF(BS$17=Udfyldningsark!$Q69,"s",
IF(BS$17=Udfyldningsark!$T69,"b",
IF(BS$17&lt;Udfyldningsark!$P69,"",
IF(Udfyldningsark!$T69&lt;Udfyldningsark!$Q69-10,IF(BS$17&lt;Udfyldningsark!$T69,"g",""),
IF(Udfyldningsark!$T69&lt;Udfyldningsark!$Q69,     IF(BS$17&lt;Udfyldningsark!$Q69-10,"g",     IF(BS$17&lt;Udfyldningsark!$T69,"gu",        "")),
IF(BS$17&lt;Udfyldningsark!$Q69, IF(BS$17&lt;Udfyldningsark!$Q69-10,"g","gu"),
IF(BS$17&lt;Udfyldningsark!$T69,"r",""
))))))))</f>
        <v/>
      </c>
      <c r="BT52" s="226" t="str">
        <f>IF(Udfyldningsark!$T69="","",
IF(BT$17=Udfyldningsark!$Q69,"s",
IF(BT$17=Udfyldningsark!$T69,"b",
IF(BT$17&lt;Udfyldningsark!$P69,"",
IF(Udfyldningsark!$T69&lt;Udfyldningsark!$Q69-10,IF(BT$17&lt;Udfyldningsark!$T69,"g",""),
IF(Udfyldningsark!$T69&lt;Udfyldningsark!$Q69,     IF(BT$17&lt;Udfyldningsark!$Q69-10,"g",     IF(BT$17&lt;Udfyldningsark!$T69,"gu",        "")),
IF(BT$17&lt;Udfyldningsark!$Q69, IF(BT$17&lt;Udfyldningsark!$Q69-10,"g","gu"),
IF(BT$17&lt;Udfyldningsark!$T69,"r",""
))))))))</f>
        <v/>
      </c>
      <c r="BU52" s="226" t="str">
        <f>IF(Udfyldningsark!$T69="","",
IF(BU$17=Udfyldningsark!$Q69,"s",
IF(BU$17=Udfyldningsark!$T69,"b",
IF(BU$17&lt;Udfyldningsark!$P69,"",
IF(Udfyldningsark!$T69&lt;Udfyldningsark!$Q69-10,IF(BU$17&lt;Udfyldningsark!$T69,"g",""),
IF(Udfyldningsark!$T69&lt;Udfyldningsark!$Q69,     IF(BU$17&lt;Udfyldningsark!$Q69-10,"g",     IF(BU$17&lt;Udfyldningsark!$T69,"gu",        "")),
IF(BU$17&lt;Udfyldningsark!$Q69, IF(BU$17&lt;Udfyldningsark!$Q69-10,"g","gu"),
IF(BU$17&lt;Udfyldningsark!$T69,"r",""
))))))))</f>
        <v/>
      </c>
      <c r="BV52" s="226" t="str">
        <f>IF(Udfyldningsark!$T69="","",
IF(BV$17=Udfyldningsark!$Q69,"s",
IF(BV$17=Udfyldningsark!$T69,"b",
IF(BV$17&lt;Udfyldningsark!$P69,"",
IF(Udfyldningsark!$T69&lt;Udfyldningsark!$Q69-10,IF(BV$17&lt;Udfyldningsark!$T69,"g",""),
IF(Udfyldningsark!$T69&lt;Udfyldningsark!$Q69,     IF(BV$17&lt;Udfyldningsark!$Q69-10,"g",     IF(BV$17&lt;Udfyldningsark!$T69,"gu",        "")),
IF(BV$17&lt;Udfyldningsark!$Q69, IF(BV$17&lt;Udfyldningsark!$Q69-10,"g","gu"),
IF(BV$17&lt;Udfyldningsark!$T69,"r",""
))))))))</f>
        <v/>
      </c>
      <c r="BW52" s="226" t="str">
        <f>IF(Udfyldningsark!$T69="","",
IF(BW$17=Udfyldningsark!$Q69,"s",
IF(BW$17=Udfyldningsark!$T69,"b",
IF(BW$17&lt;Udfyldningsark!$P69,"",
IF(Udfyldningsark!$T69&lt;Udfyldningsark!$Q69-10,IF(BW$17&lt;Udfyldningsark!$T69,"g",""),
IF(Udfyldningsark!$T69&lt;Udfyldningsark!$Q69,     IF(BW$17&lt;Udfyldningsark!$Q69-10,"g",     IF(BW$17&lt;Udfyldningsark!$T69,"gu",        "")),
IF(BW$17&lt;Udfyldningsark!$Q69, IF(BW$17&lt;Udfyldningsark!$Q69-10,"g","gu"),
IF(BW$17&lt;Udfyldningsark!$T69,"r",""
))))))))</f>
        <v/>
      </c>
      <c r="BX52" s="226" t="str">
        <f>IF(Udfyldningsark!$T69="","",
IF(BX$17=Udfyldningsark!$Q69,"s",
IF(BX$17=Udfyldningsark!$T69,"b",
IF(BX$17&lt;Udfyldningsark!$P69,"",
IF(Udfyldningsark!$T69&lt;Udfyldningsark!$Q69-10,IF(BX$17&lt;Udfyldningsark!$T69,"g",""),
IF(Udfyldningsark!$T69&lt;Udfyldningsark!$Q69,     IF(BX$17&lt;Udfyldningsark!$Q69-10,"g",     IF(BX$17&lt;Udfyldningsark!$T69,"gu",        "")),
IF(BX$17&lt;Udfyldningsark!$Q69, IF(BX$17&lt;Udfyldningsark!$Q69-10,"g","gu"),
IF(BX$17&lt;Udfyldningsark!$T69,"r",""
))))))))</f>
        <v/>
      </c>
      <c r="BY52" s="226" t="str">
        <f>IF(Udfyldningsark!$T69="","",
IF(BY$17=Udfyldningsark!$Q69,"s",
IF(BY$17=Udfyldningsark!$T69,"b",
IF(BY$17&lt;Udfyldningsark!$P69,"",
IF(Udfyldningsark!$T69&lt;Udfyldningsark!$Q69-10,IF(BY$17&lt;Udfyldningsark!$T69,"g",""),
IF(Udfyldningsark!$T69&lt;Udfyldningsark!$Q69,     IF(BY$17&lt;Udfyldningsark!$Q69-10,"g",     IF(BY$17&lt;Udfyldningsark!$T69,"gu",        "")),
IF(BY$17&lt;Udfyldningsark!$Q69, IF(BY$17&lt;Udfyldningsark!$Q69-10,"g","gu"),
IF(BY$17&lt;Udfyldningsark!$T69,"r",""
))))))))</f>
        <v/>
      </c>
      <c r="BZ52" s="226" t="str">
        <f>IF(Udfyldningsark!$T69="","",
IF(BZ$17=Udfyldningsark!$Q69,"s",
IF(BZ$17=Udfyldningsark!$T69,"b",
IF(BZ$17&lt;Udfyldningsark!$P69,"",
IF(Udfyldningsark!$T69&lt;Udfyldningsark!$Q69-10,IF(BZ$17&lt;Udfyldningsark!$T69,"g",""),
IF(Udfyldningsark!$T69&lt;Udfyldningsark!$Q69,     IF(BZ$17&lt;Udfyldningsark!$Q69-10,"g",     IF(BZ$17&lt;Udfyldningsark!$T69,"gu",        "")),
IF(BZ$17&lt;Udfyldningsark!$Q69, IF(BZ$17&lt;Udfyldningsark!$Q69-10,"g","gu"),
IF(BZ$17&lt;Udfyldningsark!$T69,"r",""
))))))))</f>
        <v/>
      </c>
      <c r="CA52" s="226" t="str">
        <f>IF(Udfyldningsark!$T69="","",
IF(CA$17=Udfyldningsark!$Q69,"s",
IF(CA$17=Udfyldningsark!$T69,"b",
IF(CA$17&lt;Udfyldningsark!$P69,"",
IF(Udfyldningsark!$T69&lt;Udfyldningsark!$Q69-10,IF(CA$17&lt;Udfyldningsark!$T69,"g",""),
IF(Udfyldningsark!$T69&lt;Udfyldningsark!$Q69,     IF(CA$17&lt;Udfyldningsark!$Q69-10,"g",     IF(CA$17&lt;Udfyldningsark!$T69,"gu",        "")),
IF(CA$17&lt;Udfyldningsark!$Q69, IF(CA$17&lt;Udfyldningsark!$Q69-10,"g","gu"),
IF(CA$17&lt;Udfyldningsark!$T69,"r",""
))))))))</f>
        <v/>
      </c>
      <c r="CB52" s="226" t="str">
        <f>IF(Udfyldningsark!$T69="","",
IF(CB$17=Udfyldningsark!$Q69,"s",
IF(CB$17=Udfyldningsark!$T69,"b",
IF(CB$17&lt;Udfyldningsark!$P69,"",
IF(Udfyldningsark!$T69&lt;Udfyldningsark!$Q69-10,IF(CB$17&lt;Udfyldningsark!$T69,"g",""),
IF(Udfyldningsark!$T69&lt;Udfyldningsark!$Q69,     IF(CB$17&lt;Udfyldningsark!$Q69-10,"g",     IF(CB$17&lt;Udfyldningsark!$T69,"gu",        "")),
IF(CB$17&lt;Udfyldningsark!$Q69, IF(CB$17&lt;Udfyldningsark!$Q69-10,"g","gu"),
IF(CB$17&lt;Udfyldningsark!$T69,"r",""
))))))))</f>
        <v/>
      </c>
      <c r="CC52" s="226" t="str">
        <f>IF(Udfyldningsark!$T69="","",
IF(CC$17=Udfyldningsark!$Q69,"s",
IF(CC$17=Udfyldningsark!$T69,"b",
IF(CC$17&lt;Udfyldningsark!$P69,"",
IF(Udfyldningsark!$T69&lt;Udfyldningsark!$Q69-10,IF(CC$17&lt;Udfyldningsark!$T69,"g",""),
IF(Udfyldningsark!$T69&lt;Udfyldningsark!$Q69,     IF(CC$17&lt;Udfyldningsark!$Q69-10,"g",     IF(CC$17&lt;Udfyldningsark!$T69,"gu",        "")),
IF(CC$17&lt;Udfyldningsark!$Q69, IF(CC$17&lt;Udfyldningsark!$Q69-10,"g","gu"),
IF(CC$17&lt;Udfyldningsark!$T69,"r",""
))))))))</f>
        <v/>
      </c>
      <c r="CD52" s="226" t="str">
        <f>IF(Udfyldningsark!$T69="","",
IF(CD$17=Udfyldningsark!$Q69,"s",
IF(CD$17=Udfyldningsark!$T69,"b",
IF(CD$17&lt;Udfyldningsark!$P69,"",
IF(Udfyldningsark!$T69&lt;Udfyldningsark!$Q69-10,IF(CD$17&lt;Udfyldningsark!$T69,"g",""),
IF(Udfyldningsark!$T69&lt;Udfyldningsark!$Q69,     IF(CD$17&lt;Udfyldningsark!$Q69-10,"g",     IF(CD$17&lt;Udfyldningsark!$T69,"gu",        "")),
IF(CD$17&lt;Udfyldningsark!$Q69, IF(CD$17&lt;Udfyldningsark!$Q69-10,"g","gu"),
IF(CD$17&lt;Udfyldningsark!$T69,"r",""
))))))))</f>
        <v/>
      </c>
      <c r="CE52" s="226" t="str">
        <f>IF(Udfyldningsark!$T69="","",
IF(CE$17=Udfyldningsark!$Q69,"s",
IF(CE$17=Udfyldningsark!$T69,"b",
IF(CE$17&lt;Udfyldningsark!$P69,"",
IF(Udfyldningsark!$T69&lt;Udfyldningsark!$Q69-10,IF(CE$17&lt;Udfyldningsark!$T69,"g",""),
IF(Udfyldningsark!$T69&lt;Udfyldningsark!$Q69,     IF(CE$17&lt;Udfyldningsark!$Q69-10,"g",     IF(CE$17&lt;Udfyldningsark!$T69,"gu",        "")),
IF(CE$17&lt;Udfyldningsark!$Q69, IF(CE$17&lt;Udfyldningsark!$Q69-10,"g","gu"),
IF(CE$17&lt;Udfyldningsark!$T69,"r",""
))))))))</f>
        <v/>
      </c>
      <c r="CF52" s="226" t="str">
        <f>IF(Udfyldningsark!$T69="","",
IF(CF$17=Udfyldningsark!$Q69,"s",
IF(CF$17=Udfyldningsark!$T69,"b",
IF(CF$17&lt;Udfyldningsark!$P69,"",
IF(Udfyldningsark!$T69&lt;Udfyldningsark!$Q69-10,IF(CF$17&lt;Udfyldningsark!$T69,"g",""),
IF(Udfyldningsark!$T69&lt;Udfyldningsark!$Q69,     IF(CF$17&lt;Udfyldningsark!$Q69-10,"g",     IF(CF$17&lt;Udfyldningsark!$T69,"gu",        "")),
IF(CF$17&lt;Udfyldningsark!$Q69, IF(CF$17&lt;Udfyldningsark!$Q69-10,"g","gu"),
IF(CF$17&lt;Udfyldningsark!$T69,"r",""
))))))))</f>
        <v/>
      </c>
      <c r="CG52" s="226" t="str">
        <f>IF(Udfyldningsark!$T69="","",
IF(CG$17=Udfyldningsark!$Q69,"s",
IF(CG$17=Udfyldningsark!$T69,"b",
IF(CG$17&lt;Udfyldningsark!$P69,"",
IF(Udfyldningsark!$T69&lt;Udfyldningsark!$Q69-10,IF(CG$17&lt;Udfyldningsark!$T69,"g",""),
IF(Udfyldningsark!$T69&lt;Udfyldningsark!$Q69,     IF(CG$17&lt;Udfyldningsark!$Q69-10,"g",     IF(CG$17&lt;Udfyldningsark!$T69,"gu",        "")),
IF(CG$17&lt;Udfyldningsark!$Q69, IF(CG$17&lt;Udfyldningsark!$Q69-10,"g","gu"),
IF(CG$17&lt;Udfyldningsark!$T69,"r",""
))))))))</f>
        <v/>
      </c>
      <c r="CH52" s="226" t="str">
        <f>IF(Udfyldningsark!$T69="","",
IF(CH$17=Udfyldningsark!$Q69,"s",
IF(CH$17=Udfyldningsark!$T69,"b",
IF(CH$17&lt;Udfyldningsark!$P69,"",
IF(Udfyldningsark!$T69&lt;Udfyldningsark!$Q69-10,IF(CH$17&lt;Udfyldningsark!$T69,"g",""),
IF(Udfyldningsark!$T69&lt;Udfyldningsark!$Q69,     IF(CH$17&lt;Udfyldningsark!$Q69-10,"g",     IF(CH$17&lt;Udfyldningsark!$T69,"gu",        "")),
IF(CH$17&lt;Udfyldningsark!$Q69, IF(CH$17&lt;Udfyldningsark!$Q69-10,"g","gu"),
IF(CH$17&lt;Udfyldningsark!$T69,"r",""
))))))))</f>
        <v/>
      </c>
      <c r="CI52" s="226" t="str">
        <f>IF(Udfyldningsark!$T69="","",
IF(CI$17=Udfyldningsark!$Q69,"s",
IF(CI$17=Udfyldningsark!$T69,"b",
IF(CI$17&lt;Udfyldningsark!$P69,"",
IF(Udfyldningsark!$T69&lt;Udfyldningsark!$Q69-10,IF(CI$17&lt;Udfyldningsark!$T69,"g",""),
IF(Udfyldningsark!$T69&lt;Udfyldningsark!$Q69,     IF(CI$17&lt;Udfyldningsark!$Q69-10,"g",     IF(CI$17&lt;Udfyldningsark!$T69,"gu",        "")),
IF(CI$17&lt;Udfyldningsark!$Q69, IF(CI$17&lt;Udfyldningsark!$Q69-10,"g","gu"),
IF(CI$17&lt;Udfyldningsark!$T69,"r",""
))))))))</f>
        <v/>
      </c>
      <c r="CJ52" s="226" t="str">
        <f>IF(Udfyldningsark!$T69="","",
IF(CJ$17=Udfyldningsark!$Q69,"s",
IF(CJ$17=Udfyldningsark!$T69,"b",
IF(CJ$17&lt;Udfyldningsark!$P69,"",
IF(Udfyldningsark!$T69&lt;Udfyldningsark!$Q69-10,IF(CJ$17&lt;Udfyldningsark!$T69,"g",""),
IF(Udfyldningsark!$T69&lt;Udfyldningsark!$Q69,     IF(CJ$17&lt;Udfyldningsark!$Q69-10,"g",     IF(CJ$17&lt;Udfyldningsark!$T69,"gu",        "")),
IF(CJ$17&lt;Udfyldningsark!$Q69, IF(CJ$17&lt;Udfyldningsark!$Q69-10,"g","gu"),
IF(CJ$17&lt;Udfyldningsark!$T69,"r",""
))))))))</f>
        <v/>
      </c>
      <c r="CK52" s="226" t="str">
        <f>IF(Udfyldningsark!$T69="","",
IF(CK$17=Udfyldningsark!$Q69,"s",
IF(CK$17=Udfyldningsark!$T69,"b",
IF(CK$17&lt;Udfyldningsark!$P69,"",
IF(Udfyldningsark!$T69&lt;Udfyldningsark!$Q69-10,IF(CK$17&lt;Udfyldningsark!$T69,"g",""),
IF(Udfyldningsark!$T69&lt;Udfyldningsark!$Q69,     IF(CK$17&lt;Udfyldningsark!$Q69-10,"g",     IF(CK$17&lt;Udfyldningsark!$T69,"gu",        "")),
IF(CK$17&lt;Udfyldningsark!$Q69, IF(CK$17&lt;Udfyldningsark!$Q69-10,"g","gu"),
IF(CK$17&lt;Udfyldningsark!$T69,"r",""
))))))))</f>
        <v/>
      </c>
      <c r="CL52" s="226" t="str">
        <f>IF(Udfyldningsark!$T69="","",
IF(CL$17=Udfyldningsark!$Q69,"s",
IF(CL$17=Udfyldningsark!$T69,"b",
IF(CL$17&lt;Udfyldningsark!$P69,"",
IF(Udfyldningsark!$T69&lt;Udfyldningsark!$Q69-10,IF(CL$17&lt;Udfyldningsark!$T69,"g",""),
IF(Udfyldningsark!$T69&lt;Udfyldningsark!$Q69,     IF(CL$17&lt;Udfyldningsark!$Q69-10,"g",     IF(CL$17&lt;Udfyldningsark!$T69,"gu",        "")),
IF(CL$17&lt;Udfyldningsark!$Q69, IF(CL$17&lt;Udfyldningsark!$Q69-10,"g","gu"),
IF(CL$17&lt;Udfyldningsark!$T69,"r",""
))))))))</f>
        <v/>
      </c>
      <c r="CM52" s="226" t="str">
        <f>IF(Udfyldningsark!$T69="","",
IF(CM$17=Udfyldningsark!$Q69,"s",
IF(CM$17=Udfyldningsark!$T69,"b",
IF(CM$17&lt;Udfyldningsark!$P69,"",
IF(Udfyldningsark!$T69&lt;Udfyldningsark!$Q69-10,IF(CM$17&lt;Udfyldningsark!$T69,"g",""),
IF(Udfyldningsark!$T69&lt;Udfyldningsark!$Q69,     IF(CM$17&lt;Udfyldningsark!$Q69-10,"g",     IF(CM$17&lt;Udfyldningsark!$T69,"gu",        "")),
IF(CM$17&lt;Udfyldningsark!$Q69, IF(CM$17&lt;Udfyldningsark!$Q69-10,"g","gu"),
IF(CM$17&lt;Udfyldningsark!$T69,"r",""
))))))))</f>
        <v/>
      </c>
      <c r="CN52" s="226" t="str">
        <f>IF(Udfyldningsark!$T69="","",
IF(CN$17=Udfyldningsark!$Q69,"s",
IF(CN$17=Udfyldningsark!$T69,"b",
IF(CN$17&lt;Udfyldningsark!$P69,"",
IF(Udfyldningsark!$T69&lt;Udfyldningsark!$Q69-10,IF(CN$17&lt;Udfyldningsark!$T69,"g",""),
IF(Udfyldningsark!$T69&lt;Udfyldningsark!$Q69,     IF(CN$17&lt;Udfyldningsark!$Q69-10,"g",     IF(CN$17&lt;Udfyldningsark!$T69,"gu",        "")),
IF(CN$17&lt;Udfyldningsark!$Q69, IF(CN$17&lt;Udfyldningsark!$Q69-10,"g","gu"),
IF(CN$17&lt;Udfyldningsark!$T69,"r",""
))))))))</f>
        <v/>
      </c>
      <c r="CO52" s="226" t="str">
        <f>IF(Udfyldningsark!$T69="","",
IF(CO$17=Udfyldningsark!$Q69,"s",
IF(CO$17=Udfyldningsark!$T69,"b",
IF(CO$17&lt;Udfyldningsark!$P69,"",
IF(Udfyldningsark!$T69&lt;Udfyldningsark!$Q69-10,IF(CO$17&lt;Udfyldningsark!$T69,"g",""),
IF(Udfyldningsark!$T69&lt;Udfyldningsark!$Q69,     IF(CO$17&lt;Udfyldningsark!$Q69-10,"g",     IF(CO$17&lt;Udfyldningsark!$T69,"gu",        "")),
IF(CO$17&lt;Udfyldningsark!$Q69, IF(CO$17&lt;Udfyldningsark!$Q69-10,"g","gu"),
IF(CO$17&lt;Udfyldningsark!$T69,"r",""
))))))))</f>
        <v/>
      </c>
      <c r="CP52" s="226" t="str">
        <f>IF(Udfyldningsark!$T69="","",
IF(CP$17=Udfyldningsark!$Q69,"s",
IF(CP$17=Udfyldningsark!$T69,"b",
IF(CP$17&lt;Udfyldningsark!$P69,"",
IF(Udfyldningsark!$T69&lt;Udfyldningsark!$Q69-10,IF(CP$17&lt;Udfyldningsark!$T69,"g",""),
IF(Udfyldningsark!$T69&lt;Udfyldningsark!$Q69,     IF(CP$17&lt;Udfyldningsark!$Q69-10,"g",     IF(CP$17&lt;Udfyldningsark!$T69,"gu",        "")),
IF(CP$17&lt;Udfyldningsark!$Q69, IF(CP$17&lt;Udfyldningsark!$Q69-10,"g","gu"),
IF(CP$17&lt;Udfyldningsark!$T69,"r",""
))))))))</f>
        <v/>
      </c>
      <c r="CQ52" s="226" t="str">
        <f>IF(Udfyldningsark!$T69="","",
IF(CQ$17=Udfyldningsark!$Q69,"s",
IF(CQ$17=Udfyldningsark!$T69,"b",
IF(CQ$17&lt;Udfyldningsark!$P69,"",
IF(Udfyldningsark!$T69&lt;Udfyldningsark!$Q69-10,IF(CQ$17&lt;Udfyldningsark!$T69,"g",""),
IF(Udfyldningsark!$T69&lt;Udfyldningsark!$Q69,     IF(CQ$17&lt;Udfyldningsark!$Q69-10,"g",     IF(CQ$17&lt;Udfyldningsark!$T69,"gu",        "")),
IF(CQ$17&lt;Udfyldningsark!$Q69, IF(CQ$17&lt;Udfyldningsark!$Q69-10,"g","gu"),
IF(CQ$17&lt;Udfyldningsark!$T69,"r",""
))))))))</f>
        <v/>
      </c>
      <c r="CR52" s="226" t="str">
        <f>IF(Udfyldningsark!$T69="","",
IF(CR$17=Udfyldningsark!$Q69,"s",
IF(CR$17=Udfyldningsark!$T69,"b",
IF(CR$17&lt;Udfyldningsark!$P69,"",
IF(Udfyldningsark!$T69&lt;Udfyldningsark!$Q69-10,IF(CR$17&lt;Udfyldningsark!$T69,"g",""),
IF(Udfyldningsark!$T69&lt;Udfyldningsark!$Q69,     IF(CR$17&lt;Udfyldningsark!$Q69-10,"g",     IF(CR$17&lt;Udfyldningsark!$T69,"gu",        "")),
IF(CR$17&lt;Udfyldningsark!$Q69, IF(CR$17&lt;Udfyldningsark!$Q69-10,"g","gu"),
IF(CR$17&lt;Udfyldningsark!$T69,"r",""
))))))))</f>
        <v/>
      </c>
      <c r="CS52" s="226" t="str">
        <f>IF(Udfyldningsark!$T69="","",
IF(CS$17=Udfyldningsark!$Q69,"s",
IF(CS$17=Udfyldningsark!$T69,"b",
IF(CS$17&lt;Udfyldningsark!$P69,"",
IF(Udfyldningsark!$T69&lt;Udfyldningsark!$Q69-10,IF(CS$17&lt;Udfyldningsark!$T69,"g",""),
IF(Udfyldningsark!$T69&lt;Udfyldningsark!$Q69,     IF(CS$17&lt;Udfyldningsark!$Q69-10,"g",     IF(CS$17&lt;Udfyldningsark!$T69,"gu",        "")),
IF(CS$17&lt;Udfyldningsark!$Q69, IF(CS$17&lt;Udfyldningsark!$Q69-10,"g","gu"),
IF(CS$17&lt;Udfyldningsark!$T69,"r",""
))))))))</f>
        <v/>
      </c>
      <c r="CT52" s="226" t="str">
        <f>IF(Udfyldningsark!$T69="","",
IF(CT$17=Udfyldningsark!$Q69,"s",
IF(CT$17=Udfyldningsark!$T69,"b",
IF(CT$17&lt;Udfyldningsark!$P69,"",
IF(Udfyldningsark!$T69&lt;Udfyldningsark!$Q69-10,IF(CT$17&lt;Udfyldningsark!$T69,"g",""),
IF(Udfyldningsark!$T69&lt;Udfyldningsark!$Q69,     IF(CT$17&lt;Udfyldningsark!$Q69-10,"g",     IF(CT$17&lt;Udfyldningsark!$T69,"gu",        "")),
IF(CT$17&lt;Udfyldningsark!$Q69, IF(CT$17&lt;Udfyldningsark!$Q69-10,"g","gu"),
IF(CT$17&lt;Udfyldningsark!$T69,"r",""
))))))))</f>
        <v/>
      </c>
      <c r="CU52" s="226" t="str">
        <f>IF(Udfyldningsark!$T69="","",
IF(CU$17=Udfyldningsark!$Q69,"s",
IF(CU$17=Udfyldningsark!$T69,"b",
IF(CU$17&lt;Udfyldningsark!$P69,"",
IF(Udfyldningsark!$T69&lt;Udfyldningsark!$Q69-10,IF(CU$17&lt;Udfyldningsark!$T69,"g",""),
IF(Udfyldningsark!$T69&lt;Udfyldningsark!$Q69,     IF(CU$17&lt;Udfyldningsark!$Q69-10,"g",     IF(CU$17&lt;Udfyldningsark!$T69,"gu",        "")),
IF(CU$17&lt;Udfyldningsark!$Q69, IF(CU$17&lt;Udfyldningsark!$Q69-10,"g","gu"),
IF(CU$17&lt;Udfyldningsark!$T69,"r",""
))))))))</f>
        <v/>
      </c>
      <c r="CV52" s="226" t="str">
        <f>IF(Udfyldningsark!$T69="","",
IF(CV$17=Udfyldningsark!$Q69,"s",
IF(CV$17=Udfyldningsark!$T69,"b",
IF(CV$17&lt;Udfyldningsark!$P69,"",
IF(Udfyldningsark!$T69&lt;Udfyldningsark!$Q69-10,IF(CV$17&lt;Udfyldningsark!$T69,"g",""),
IF(Udfyldningsark!$T69&lt;Udfyldningsark!$Q69,     IF(CV$17&lt;Udfyldningsark!$Q69-10,"g",     IF(CV$17&lt;Udfyldningsark!$T69,"gu",        "")),
IF(CV$17&lt;Udfyldningsark!$Q69, IF(CV$17&lt;Udfyldningsark!$Q69-10,"g","gu"),
IF(CV$17&lt;Udfyldningsark!$T69,"r",""
))))))))</f>
        <v/>
      </c>
      <c r="CW52" s="226" t="str">
        <f>IF(Udfyldningsark!$T69="","",
IF(CW$17=Udfyldningsark!$Q69,"s",
IF(CW$17=Udfyldningsark!$T69,"b",
IF(CW$17&lt;Udfyldningsark!$P69,"",
IF(Udfyldningsark!$T69&lt;Udfyldningsark!$Q69-10,IF(CW$17&lt;Udfyldningsark!$T69,"g",""),
IF(Udfyldningsark!$T69&lt;Udfyldningsark!$Q69,     IF(CW$17&lt;Udfyldningsark!$Q69-10,"g",     IF(CW$17&lt;Udfyldningsark!$T69,"gu",        "")),
IF(CW$17&lt;Udfyldningsark!$Q69, IF(CW$17&lt;Udfyldningsark!$Q69-10,"g","gu"),
IF(CW$17&lt;Udfyldningsark!$T69,"r",""
))))))))</f>
        <v/>
      </c>
      <c r="CX52" s="226" t="str">
        <f>IF(Udfyldningsark!$T69="","",
IF(CX$17=Udfyldningsark!$Q69,"s",
IF(CX$17=Udfyldningsark!$T69,"b",
IF(CX$17&lt;Udfyldningsark!$P69,"",
IF(Udfyldningsark!$T69&lt;Udfyldningsark!$Q69-10,IF(CX$17&lt;Udfyldningsark!$T69,"g",""),
IF(Udfyldningsark!$T69&lt;Udfyldningsark!$Q69,     IF(CX$17&lt;Udfyldningsark!$Q69-10,"g",     IF(CX$17&lt;Udfyldningsark!$T69,"gu",        "")),
IF(CX$17&lt;Udfyldningsark!$Q69, IF(CX$17&lt;Udfyldningsark!$Q69-10,"g","gu"),
IF(CX$17&lt;Udfyldningsark!$T69,"r",""
))))))))</f>
        <v/>
      </c>
      <c r="CY52" s="226" t="str">
        <f>IF(Udfyldningsark!$T69="","",
IF(CY$17=Udfyldningsark!$Q69,"s",
IF(CY$17=Udfyldningsark!$T69,"b",
IF(CY$17&lt;Udfyldningsark!$P69,"",
IF(Udfyldningsark!$T69&lt;Udfyldningsark!$Q69-10,IF(CY$17&lt;Udfyldningsark!$T69,"g",""),
IF(Udfyldningsark!$T69&lt;Udfyldningsark!$Q69,     IF(CY$17&lt;Udfyldningsark!$Q69-10,"g",     IF(CY$17&lt;Udfyldningsark!$T69,"gu",        "")),
IF(CY$17&lt;Udfyldningsark!$Q69, IF(CY$17&lt;Udfyldningsark!$Q69-10,"g","gu"),
IF(CY$17&lt;Udfyldningsark!$T69,"r",""
))))))))</f>
        <v/>
      </c>
      <c r="CZ52" s="226" t="str">
        <f>IF(Udfyldningsark!$T69="","",
IF(CZ$17=Udfyldningsark!$Q69,"s",
IF(CZ$17=Udfyldningsark!$T69,"b",
IF(CZ$17&lt;Udfyldningsark!$P69,"",
IF(Udfyldningsark!$T69&lt;Udfyldningsark!$Q69-10,IF(CZ$17&lt;Udfyldningsark!$T69,"g",""),
IF(Udfyldningsark!$T69&lt;Udfyldningsark!$Q69,     IF(CZ$17&lt;Udfyldningsark!$Q69-10,"g",     IF(CZ$17&lt;Udfyldningsark!$T69,"gu",        "")),
IF(CZ$17&lt;Udfyldningsark!$Q69, IF(CZ$17&lt;Udfyldningsark!$Q69-10,"g","gu"),
IF(CZ$17&lt;Udfyldningsark!$T69,"r",""
))))))))</f>
        <v/>
      </c>
      <c r="DA52" s="226" t="str">
        <f>IF(Udfyldningsark!$T69="","",
IF(DA$17=Udfyldningsark!$Q69,"s",
IF(DA$17=Udfyldningsark!$T69,"b",
IF(DA$17&lt;Udfyldningsark!$P69,"",
IF(Udfyldningsark!$T69&lt;Udfyldningsark!$Q69-10,IF(DA$17&lt;Udfyldningsark!$T69,"g",""),
IF(Udfyldningsark!$T69&lt;Udfyldningsark!$Q69,     IF(DA$17&lt;Udfyldningsark!$Q69-10,"g",     IF(DA$17&lt;Udfyldningsark!$T69,"gu",        "")),
IF(DA$17&lt;Udfyldningsark!$Q69, IF(DA$17&lt;Udfyldningsark!$Q69-10,"g","gu"),
IF(DA$17&lt;Udfyldningsark!$T69,"r",""
))))))))</f>
        <v/>
      </c>
      <c r="DB52" s="226" t="str">
        <f>IF(Udfyldningsark!$T69="","",
IF(DB$17=Udfyldningsark!$Q69,"s",
IF(DB$17=Udfyldningsark!$T69,"b",
IF(DB$17&lt;Udfyldningsark!$P69,"",
IF(Udfyldningsark!$T69&lt;Udfyldningsark!$Q69-10,IF(DB$17&lt;Udfyldningsark!$T69,"g",""),
IF(Udfyldningsark!$T69&lt;Udfyldningsark!$Q69,     IF(DB$17&lt;Udfyldningsark!$Q69-10,"g",     IF(DB$17&lt;Udfyldningsark!$T69,"gu",        "")),
IF(DB$17&lt;Udfyldningsark!$Q69, IF(DB$17&lt;Udfyldningsark!$Q69-10,"g","gu"),
IF(DB$17&lt;Udfyldningsark!$T69,"r",""
))))))))</f>
        <v/>
      </c>
      <c r="DC52" s="226" t="str">
        <f>IF(Udfyldningsark!$T69="","",
IF(DC$17=Udfyldningsark!$Q69,"s",
IF(DC$17=Udfyldningsark!$T69,"b",
IF(DC$17&lt;Udfyldningsark!$P69,"",
IF(Udfyldningsark!$T69&lt;Udfyldningsark!$Q69-10,IF(DC$17&lt;Udfyldningsark!$T69,"g",""),
IF(Udfyldningsark!$T69&lt;Udfyldningsark!$Q69,     IF(DC$17&lt;Udfyldningsark!$Q69-10,"g",     IF(DC$17&lt;Udfyldningsark!$T69,"gu",        "")),
IF(DC$17&lt;Udfyldningsark!$Q69, IF(DC$17&lt;Udfyldningsark!$Q69-10,"g","gu"),
IF(DC$17&lt;Udfyldningsark!$T69,"r",""
))))))))</f>
        <v/>
      </c>
      <c r="DD52" s="226" t="str">
        <f>IF(Udfyldningsark!$T69="","",
IF(DD$17=Udfyldningsark!$Q69,"s",
IF(DD$17=Udfyldningsark!$T69,"b",
IF(DD$17&lt;Udfyldningsark!$P69,"",
IF(Udfyldningsark!$T69&lt;Udfyldningsark!$Q69-10,IF(DD$17&lt;Udfyldningsark!$T69,"g",""),
IF(Udfyldningsark!$T69&lt;Udfyldningsark!$Q69,     IF(DD$17&lt;Udfyldningsark!$Q69-10,"g",     IF(DD$17&lt;Udfyldningsark!$T69,"gu",        "")),
IF(DD$17&lt;Udfyldningsark!$Q69, IF(DD$17&lt;Udfyldningsark!$Q69-10,"g","gu"),
IF(DD$17&lt;Udfyldningsark!$T69,"r",""
))))))))</f>
        <v/>
      </c>
      <c r="DE52" s="226" t="str">
        <f>IF(Udfyldningsark!$T69="","",
IF(DE$17=Udfyldningsark!$Q69,"s",
IF(DE$17=Udfyldningsark!$T69,"b",
IF(DE$17&lt;Udfyldningsark!$P69,"",
IF(Udfyldningsark!$T69&lt;Udfyldningsark!$Q69-10,IF(DE$17&lt;Udfyldningsark!$T69,"g",""),
IF(Udfyldningsark!$T69&lt;Udfyldningsark!$Q69,     IF(DE$17&lt;Udfyldningsark!$Q69-10,"g",     IF(DE$17&lt;Udfyldningsark!$T69,"gu",        "")),
IF(DE$17&lt;Udfyldningsark!$Q69, IF(DE$17&lt;Udfyldningsark!$Q69-10,"g","gu"),
IF(DE$17&lt;Udfyldningsark!$T69,"r",""
))))))))</f>
        <v/>
      </c>
      <c r="DF52" s="226" t="str">
        <f>IF(Udfyldningsark!$T69="","",
IF(DF$17=Udfyldningsark!$Q69,"s",
IF(DF$17=Udfyldningsark!$T69,"b",
IF(DF$17&lt;Udfyldningsark!$P69,"",
IF(Udfyldningsark!$T69&lt;Udfyldningsark!$Q69-10,IF(DF$17&lt;Udfyldningsark!$T69,"g",""),
IF(Udfyldningsark!$T69&lt;Udfyldningsark!$Q69,     IF(DF$17&lt;Udfyldningsark!$Q69-10,"g",     IF(DF$17&lt;Udfyldningsark!$T69,"gu",        "")),
IF(DF$17&lt;Udfyldningsark!$Q69, IF(DF$17&lt;Udfyldningsark!$Q69-10,"g","gu"),
IF(DF$17&lt;Udfyldningsark!$T69,"r",""
))))))))</f>
        <v/>
      </c>
      <c r="DG52" s="226" t="str">
        <f>IF(Udfyldningsark!$T69="","",
IF(DG$17=Udfyldningsark!$Q69,"s",
IF(DG$17=Udfyldningsark!$T69,"b",
IF(DG$17&lt;Udfyldningsark!$P69,"",
IF(Udfyldningsark!$T69&lt;Udfyldningsark!$Q69-10,IF(DG$17&lt;Udfyldningsark!$T69,"g",""),
IF(Udfyldningsark!$T69&lt;Udfyldningsark!$Q69,     IF(DG$17&lt;Udfyldningsark!$Q69-10,"g",     IF(DG$17&lt;Udfyldningsark!$T69,"gu",        "")),
IF(DG$17&lt;Udfyldningsark!$Q69, IF(DG$17&lt;Udfyldningsark!$Q69-10,"g","gu"),
IF(DG$17&lt;Udfyldningsark!$T69,"r",""
))))))))</f>
        <v/>
      </c>
      <c r="DH52" s="226" t="str">
        <f>IF(Udfyldningsark!$T69="","",
IF(DH$17=Udfyldningsark!$Q69,"s",
IF(DH$17=Udfyldningsark!$T69,"b",
IF(DH$17&lt;Udfyldningsark!$P69,"",
IF(Udfyldningsark!$T69&lt;Udfyldningsark!$Q69-10,IF(DH$17&lt;Udfyldningsark!$T69,"g",""),
IF(Udfyldningsark!$T69&lt;Udfyldningsark!$Q69,     IF(DH$17&lt;Udfyldningsark!$Q69-10,"g",     IF(DH$17&lt;Udfyldningsark!$T69,"gu",        "")),
IF(DH$17&lt;Udfyldningsark!$Q69, IF(DH$17&lt;Udfyldningsark!$Q69-10,"g","gu"),
IF(DH$17&lt;Udfyldningsark!$T69,"r",""
))))))))</f>
        <v/>
      </c>
      <c r="DI52" s="226" t="str">
        <f>IF(Udfyldningsark!$T69="","",
IF(DI$17=Udfyldningsark!$Q69,"s",
IF(DI$17=Udfyldningsark!$T69,"b",
IF(DI$17&lt;Udfyldningsark!$P69,"",
IF(Udfyldningsark!$T69&lt;Udfyldningsark!$Q69-10,IF(DI$17&lt;Udfyldningsark!$T69,"g",""),
IF(Udfyldningsark!$T69&lt;Udfyldningsark!$Q69,     IF(DI$17&lt;Udfyldningsark!$Q69-10,"g",     IF(DI$17&lt;Udfyldningsark!$T69,"gu",        "")),
IF(DI$17&lt;Udfyldningsark!$Q69, IF(DI$17&lt;Udfyldningsark!$Q69-10,"g","gu"),
IF(DI$17&lt;Udfyldningsark!$T69,"r",""
))))))))</f>
        <v/>
      </c>
      <c r="DJ52" s="226" t="str">
        <f>IF(Udfyldningsark!$T69="","",
IF(DJ$17=Udfyldningsark!$Q69,"s",
IF(DJ$17=Udfyldningsark!$T69,"b",
IF(DJ$17&lt;Udfyldningsark!$P69,"",
IF(Udfyldningsark!$T69&lt;Udfyldningsark!$Q69-10,IF(DJ$17&lt;Udfyldningsark!$T69,"g",""),
IF(Udfyldningsark!$T69&lt;Udfyldningsark!$Q69,     IF(DJ$17&lt;Udfyldningsark!$Q69-10,"g",     IF(DJ$17&lt;Udfyldningsark!$T69,"gu",        "")),
IF(DJ$17&lt;Udfyldningsark!$Q69, IF(DJ$17&lt;Udfyldningsark!$Q69-10,"g","gu"),
IF(DJ$17&lt;Udfyldningsark!$T69,"r",""
))))))))</f>
        <v/>
      </c>
      <c r="DK52" s="226" t="str">
        <f>IF(Udfyldningsark!$T69="","",
IF(DK$17=Udfyldningsark!$Q69,"s",
IF(DK$17=Udfyldningsark!$T69,"b",
IF(DK$17&lt;Udfyldningsark!$P69,"",
IF(Udfyldningsark!$T69&lt;Udfyldningsark!$Q69-10,IF(DK$17&lt;Udfyldningsark!$T69,"g",""),
IF(Udfyldningsark!$T69&lt;Udfyldningsark!$Q69,     IF(DK$17&lt;Udfyldningsark!$Q69-10,"g",     IF(DK$17&lt;Udfyldningsark!$T69,"gu",        "")),
IF(DK$17&lt;Udfyldningsark!$Q69, IF(DK$17&lt;Udfyldningsark!$Q69-10,"g","gu"),
IF(DK$17&lt;Udfyldningsark!$T69,"r",""
))))))))</f>
        <v/>
      </c>
      <c r="DL52" s="13"/>
      <c r="DM52" s="13"/>
    </row>
    <row r="53" spans="1:117" s="2" customFormat="1" ht="8.4499999999999993" customHeight="1" x14ac:dyDescent="0.2">
      <c r="A53" s="29"/>
      <c r="B53" s="56" t="str">
        <f>IF(Udfyldningsark!C70=1,Udfyldningsark!E70,"")</f>
        <v/>
      </c>
      <c r="C53" s="405" t="str">
        <f>IF(Udfyldningsark!I70="","",IF(Udfyldningsark!I70&gt;=1,Udfyldningsark!I70))</f>
        <v/>
      </c>
      <c r="D53" s="406"/>
      <c r="E53" s="407"/>
      <c r="F53" s="48"/>
      <c r="G53" s="276" t="str">
        <f>IF(Udfyldningsark!L70="","",IF(Udfyldningsark!L70&gt;=1,Udfyldningsark!L70))</f>
        <v/>
      </c>
      <c r="H53" s="48"/>
      <c r="I53" s="87" t="str">
        <f>IF(Udfyldningsark!P70="","",IF(Udfyldningsark!P70&gt;=1,Udfyldningsark!P70))</f>
        <v/>
      </c>
      <c r="J53" s="49"/>
      <c r="K53" s="88" t="str">
        <f>IF(Udfyldningsark!G70="","",IF(Udfyldningsark!G70=Data!$T$7,Data!$U$7,IF(Udfyldningsark!G70=Data!$T$8,Data!$U$8,IF(Udfyldningsark!G70=Data!$T$9,Data!$U$9,IF(Udfyldningsark!G70=Data!$T$10,Data!$U$10,IF(Udfyldningsark!G70=Data!$T$11,Data!$U$11,IF(Udfyldningsark!G70=Data!$T$12,Data!$U$12,IF(Udfyldningsark!G70=Data!$T$13,Data!$U$13,IF(Udfyldningsark!G70=Data!$T$14,Data!$U$14,IF(Udfyldningsark!G70=Data!$T$15,Data!$U$15,IF(Udfyldningsark!G70=Data!$T$16,Data!$U$16,IF(Udfyldningsark!G70=Data!$T$17,Data!$U$17,IF(Udfyldningsark!G70=Data!$T$18,Data!$U$18,IF(Udfyldningsark!G70=Data!$T$19,Data!$U$19,IF(Udfyldningsark!G70=Data!$T$20,Data!$U$20,IF(Udfyldningsark!G70=Data!$T$21,Data!$U$21,IF(Udfyldningsark!G70=Data!$T$22,Data!$U$22,IF(Udfyldningsark!G70=Data!$T$23,Data!$U$23,IF(Udfyldningsark!G70=Data!$T$24,Data!$U$24,IF(Udfyldningsark!G70=Data!$T$25,Data!$U$25,IF(Udfyldningsark!G70=Data!$T$26,Data!$U$26,IF(Udfyldningsark!G70=Data!$T$27,Data!$U$27))))))))))))))))))))))</f>
        <v/>
      </c>
      <c r="L53" s="49"/>
      <c r="M53" s="89" t="str">
        <f>IF(Udfyldningsark!G70="","",IF(Udfyldningsark!G70=Data!$T$7,Data!$V$7,IF(Udfyldningsark!G70=Data!$T$8,Data!$V$8,IF(Udfyldningsark!G70=Data!$T$9,Data!$V$9,IF(Udfyldningsark!G70=Data!$T$10,Data!$V$10,IF(Udfyldningsark!G70=Data!$T$11,Data!$V$11,IF(Udfyldningsark!G70=Data!$T$12,Data!$V$12,IF(Udfyldningsark!G70=Data!$T$13,Data!$V$13,IF(Udfyldningsark!G70=Data!$T$14,Data!$V$14,IF(Udfyldningsark!G70=Data!$T$15,Data!$V$15,IF(Udfyldningsark!G70=Data!$T$16,Data!$V$16,IF(Udfyldningsark!G70=Data!$T$17,Data!$V$17,IF(Udfyldningsark!G70=Data!$T$18,Data!$V$18,IF(Udfyldningsark!G70=Data!$T$19,Data!$V$19,IF(Udfyldningsark!G70=Data!$T$20,Data!$V$20,IF(Udfyldningsark!G70=Data!$T$21,Data!$V$21,IF(Udfyldningsark!G70=Data!$T$22,Data!$V$22,IF(Udfyldningsark!G70=Data!$T$23,Data!$V$23,IF(Udfyldningsark!G70=Data!$T$24,Data!$V$24,IF(Udfyldningsark!G70=Data!$T$25,Data!$V$25,IF(Udfyldningsark!G70=Data!$T$26,Data!$V$26,IF(Udfyldningsark!G70=Data!$T$27,Data!$V$27,))))))))))))))))))))))</f>
        <v/>
      </c>
      <c r="N53" s="20"/>
      <c r="O53" s="226" t="str">
        <f>IF(Udfyldningsark!$T70="","",
IF(O$17=Udfyldningsark!$Q70,"s",
IF(O$17=Udfyldningsark!$T70,"b",
IF(O$17&lt;Udfyldningsark!$P70,"",
IF(Udfyldningsark!$T70&lt;Udfyldningsark!$Q70-10,IF(O$17&lt;Udfyldningsark!$T70,"g",""),
IF(Udfyldningsark!$T70&lt;Udfyldningsark!$Q70,     IF(O$17&lt;Udfyldningsark!$Q70-10,"g",     IF(O$17&lt;Udfyldningsark!$T70,"gu",        "")),
IF(O$17&lt;Udfyldningsark!$Q70, IF(O$17&lt;Udfyldningsark!$Q70-10,"g","gu"),
IF(O$17&lt;Udfyldningsark!$T70,"r",""
))))))))</f>
        <v/>
      </c>
      <c r="P53" s="226" t="str">
        <f>IF(Udfyldningsark!$T70="","",
IF(P$17=Udfyldningsark!$Q70,"s",
IF(P$17=Udfyldningsark!$T70,"b",
IF(P$17&lt;Udfyldningsark!$P70,"",
IF(Udfyldningsark!$T70&lt;Udfyldningsark!$Q70-10,IF(P$17&lt;Udfyldningsark!$T70,"g",""),
IF(Udfyldningsark!$T70&lt;Udfyldningsark!$Q70,     IF(P$17&lt;Udfyldningsark!$Q70-10,"g",     IF(P$17&lt;Udfyldningsark!$T70,"gu",        "")),
IF(P$17&lt;Udfyldningsark!$Q70, IF(P$17&lt;Udfyldningsark!$Q70-10,"g","gu"),
IF(P$17&lt;Udfyldningsark!$T70,"r",""
))))))))</f>
        <v/>
      </c>
      <c r="Q53" s="226" t="str">
        <f>IF(Udfyldningsark!$T70="","",
IF(Q$17=Udfyldningsark!$Q70,"s",
IF(Q$17=Udfyldningsark!$T70,"b",
IF(Q$17&lt;Udfyldningsark!$P70,"",
IF(Udfyldningsark!$T70&lt;Udfyldningsark!$Q70-10,IF(Q$17&lt;Udfyldningsark!$T70,"g",""),
IF(Udfyldningsark!$T70&lt;Udfyldningsark!$Q70,     IF(Q$17&lt;Udfyldningsark!$Q70-10,"g",     IF(Q$17&lt;Udfyldningsark!$T70,"gu",        "")),
IF(Q$17&lt;Udfyldningsark!$Q70, IF(Q$17&lt;Udfyldningsark!$Q70-10,"g","gu"),
IF(Q$17&lt;Udfyldningsark!$T70,"r",""
))))))))</f>
        <v/>
      </c>
      <c r="R53" s="226" t="str">
        <f>IF(Udfyldningsark!$T70="","",
IF(R$17=Udfyldningsark!$Q70,"s",
IF(R$17=Udfyldningsark!$T70,"b",
IF(R$17&lt;Udfyldningsark!$P70,"",
IF(Udfyldningsark!$T70&lt;Udfyldningsark!$Q70-10,IF(R$17&lt;Udfyldningsark!$T70,"g",""),
IF(Udfyldningsark!$T70&lt;Udfyldningsark!$Q70,     IF(R$17&lt;Udfyldningsark!$Q70-10,"g",     IF(R$17&lt;Udfyldningsark!$T70,"gu",        "")),
IF(R$17&lt;Udfyldningsark!$Q70, IF(R$17&lt;Udfyldningsark!$Q70-10,"g","gu"),
IF(R$17&lt;Udfyldningsark!$T70,"r",""
))))))))</f>
        <v/>
      </c>
      <c r="S53" s="226" t="str">
        <f>IF(Udfyldningsark!$T70="","",
IF(S$17=Udfyldningsark!$Q70,"s",
IF(S$17=Udfyldningsark!$T70,"b",
IF(S$17&lt;Udfyldningsark!$P70,"",
IF(Udfyldningsark!$T70&lt;Udfyldningsark!$Q70-10,IF(S$17&lt;Udfyldningsark!$T70,"g",""),
IF(Udfyldningsark!$T70&lt;Udfyldningsark!$Q70,     IF(S$17&lt;Udfyldningsark!$Q70-10,"g",     IF(S$17&lt;Udfyldningsark!$T70,"gu",        "")),
IF(S$17&lt;Udfyldningsark!$Q70, IF(S$17&lt;Udfyldningsark!$Q70-10,"g","gu"),
IF(S$17&lt;Udfyldningsark!$T70,"r",""
))))))))</f>
        <v/>
      </c>
      <c r="T53" s="226" t="str">
        <f>IF(Udfyldningsark!$T70="","",
IF(T$17=Udfyldningsark!$Q70,"s",
IF(T$17=Udfyldningsark!$T70,"b",
IF(T$17&lt;Udfyldningsark!$P70,"",
IF(Udfyldningsark!$T70&lt;Udfyldningsark!$Q70-10,IF(T$17&lt;Udfyldningsark!$T70,"g",""),
IF(Udfyldningsark!$T70&lt;Udfyldningsark!$Q70,     IF(T$17&lt;Udfyldningsark!$Q70-10,"g",     IF(T$17&lt;Udfyldningsark!$T70,"gu",        "")),
IF(T$17&lt;Udfyldningsark!$Q70, IF(T$17&lt;Udfyldningsark!$Q70-10,"g","gu"),
IF(T$17&lt;Udfyldningsark!$T70,"r",""
))))))))</f>
        <v/>
      </c>
      <c r="U53" s="226" t="str">
        <f>IF(Udfyldningsark!$T70="","",
IF(U$17=Udfyldningsark!$Q70,"s",
IF(U$17=Udfyldningsark!$T70,"b",
IF(U$17&lt;Udfyldningsark!$P70,"",
IF(Udfyldningsark!$T70&lt;Udfyldningsark!$Q70-10,IF(U$17&lt;Udfyldningsark!$T70,"g",""),
IF(Udfyldningsark!$T70&lt;Udfyldningsark!$Q70,     IF(U$17&lt;Udfyldningsark!$Q70-10,"g",     IF(U$17&lt;Udfyldningsark!$T70,"gu",        "")),
IF(U$17&lt;Udfyldningsark!$Q70, IF(U$17&lt;Udfyldningsark!$Q70-10,"g","gu"),
IF(U$17&lt;Udfyldningsark!$T70,"r",""
))))))))</f>
        <v/>
      </c>
      <c r="V53" s="226" t="str">
        <f>IF(Udfyldningsark!$T70="","",
IF(V$17=Udfyldningsark!$Q70,"s",
IF(V$17=Udfyldningsark!$T70,"b",
IF(V$17&lt;Udfyldningsark!$P70,"",
IF(Udfyldningsark!$T70&lt;Udfyldningsark!$Q70-10,IF(V$17&lt;Udfyldningsark!$T70,"g",""),
IF(Udfyldningsark!$T70&lt;Udfyldningsark!$Q70,     IF(V$17&lt;Udfyldningsark!$Q70-10,"g",     IF(V$17&lt;Udfyldningsark!$T70,"gu",        "")),
IF(V$17&lt;Udfyldningsark!$Q70, IF(V$17&lt;Udfyldningsark!$Q70-10,"g","gu"),
IF(V$17&lt;Udfyldningsark!$T70,"r",""
))))))))</f>
        <v/>
      </c>
      <c r="W53" s="226" t="str">
        <f>IF(Udfyldningsark!$T70="","",
IF(W$17=Udfyldningsark!$Q70,"s",
IF(W$17=Udfyldningsark!$T70,"b",
IF(W$17&lt;Udfyldningsark!$P70,"",
IF(Udfyldningsark!$T70&lt;Udfyldningsark!$Q70-10,IF(W$17&lt;Udfyldningsark!$T70,"g",""),
IF(Udfyldningsark!$T70&lt;Udfyldningsark!$Q70,     IF(W$17&lt;Udfyldningsark!$Q70-10,"g",     IF(W$17&lt;Udfyldningsark!$T70,"gu",        "")),
IF(W$17&lt;Udfyldningsark!$Q70, IF(W$17&lt;Udfyldningsark!$Q70-10,"g","gu"),
IF(W$17&lt;Udfyldningsark!$T70,"r",""
))))))))</f>
        <v/>
      </c>
      <c r="X53" s="226" t="str">
        <f>IF(Udfyldningsark!$T70="","",
IF(X$17=Udfyldningsark!$Q70,"s",
IF(X$17=Udfyldningsark!$T70,"b",
IF(X$17&lt;Udfyldningsark!$P70,"",
IF(Udfyldningsark!$T70&lt;Udfyldningsark!$Q70-10,IF(X$17&lt;Udfyldningsark!$T70,"g",""),
IF(Udfyldningsark!$T70&lt;Udfyldningsark!$Q70,     IF(X$17&lt;Udfyldningsark!$Q70-10,"g",     IF(X$17&lt;Udfyldningsark!$T70,"gu",        "")),
IF(X$17&lt;Udfyldningsark!$Q70, IF(X$17&lt;Udfyldningsark!$Q70-10,"g","gu"),
IF(X$17&lt;Udfyldningsark!$T70,"r",""
))))))))</f>
        <v/>
      </c>
      <c r="Y53" s="226" t="str">
        <f>IF(Udfyldningsark!$T70="","",
IF(Y$17=Udfyldningsark!$Q70,"s",
IF(Y$17=Udfyldningsark!$T70,"b",
IF(Y$17&lt;Udfyldningsark!$P70,"",
IF(Udfyldningsark!$T70&lt;Udfyldningsark!$Q70-10,IF(Y$17&lt;Udfyldningsark!$T70,"g",""),
IF(Udfyldningsark!$T70&lt;Udfyldningsark!$Q70,     IF(Y$17&lt;Udfyldningsark!$Q70-10,"g",     IF(Y$17&lt;Udfyldningsark!$T70,"gu",        "")),
IF(Y$17&lt;Udfyldningsark!$Q70, IF(Y$17&lt;Udfyldningsark!$Q70-10,"g","gu"),
IF(Y$17&lt;Udfyldningsark!$T70,"r",""
))))))))</f>
        <v/>
      </c>
      <c r="Z53" s="226" t="str">
        <f>IF(Udfyldningsark!$T70="","",
IF(Z$17=Udfyldningsark!$Q70,"s",
IF(Z$17=Udfyldningsark!$T70,"b",
IF(Z$17&lt;Udfyldningsark!$P70,"",
IF(Udfyldningsark!$T70&lt;Udfyldningsark!$Q70-10,IF(Z$17&lt;Udfyldningsark!$T70,"g",""),
IF(Udfyldningsark!$T70&lt;Udfyldningsark!$Q70,     IF(Z$17&lt;Udfyldningsark!$Q70-10,"g",     IF(Z$17&lt;Udfyldningsark!$T70,"gu",        "")),
IF(Z$17&lt;Udfyldningsark!$Q70, IF(Z$17&lt;Udfyldningsark!$Q70-10,"g","gu"),
IF(Z$17&lt;Udfyldningsark!$T70,"r",""
))))))))</f>
        <v/>
      </c>
      <c r="AA53" s="226" t="str">
        <f>IF(Udfyldningsark!$T70="","",
IF(AA$17=Udfyldningsark!$Q70,"s",
IF(AA$17=Udfyldningsark!$T70,"b",
IF(AA$17&lt;Udfyldningsark!$P70,"",
IF(Udfyldningsark!$T70&lt;Udfyldningsark!$Q70-10,IF(AA$17&lt;Udfyldningsark!$T70,"g",""),
IF(Udfyldningsark!$T70&lt;Udfyldningsark!$Q70,     IF(AA$17&lt;Udfyldningsark!$Q70-10,"g",     IF(AA$17&lt;Udfyldningsark!$T70,"gu",        "")),
IF(AA$17&lt;Udfyldningsark!$Q70, IF(AA$17&lt;Udfyldningsark!$Q70-10,"g","gu"),
IF(AA$17&lt;Udfyldningsark!$T70,"r",""
))))))))</f>
        <v/>
      </c>
      <c r="AB53" s="226" t="str">
        <f>IF(Udfyldningsark!$T70="","",
IF(AB$17=Udfyldningsark!$Q70,"s",
IF(AB$17=Udfyldningsark!$T70,"b",
IF(AB$17&lt;Udfyldningsark!$P70,"",
IF(Udfyldningsark!$T70&lt;Udfyldningsark!$Q70-10,IF(AB$17&lt;Udfyldningsark!$T70,"g",""),
IF(Udfyldningsark!$T70&lt;Udfyldningsark!$Q70,     IF(AB$17&lt;Udfyldningsark!$Q70-10,"g",     IF(AB$17&lt;Udfyldningsark!$T70,"gu",        "")),
IF(AB$17&lt;Udfyldningsark!$Q70, IF(AB$17&lt;Udfyldningsark!$Q70-10,"g","gu"),
IF(AB$17&lt;Udfyldningsark!$T70,"r",""
))))))))</f>
        <v/>
      </c>
      <c r="AC53" s="226" t="str">
        <f>IF(Udfyldningsark!$T70="","",
IF(AC$17=Udfyldningsark!$Q70,"s",
IF(AC$17=Udfyldningsark!$T70,"b",
IF(AC$17&lt;Udfyldningsark!$P70,"",
IF(Udfyldningsark!$T70&lt;Udfyldningsark!$Q70-10,IF(AC$17&lt;Udfyldningsark!$T70,"g",""),
IF(Udfyldningsark!$T70&lt;Udfyldningsark!$Q70,     IF(AC$17&lt;Udfyldningsark!$Q70-10,"g",     IF(AC$17&lt;Udfyldningsark!$T70,"gu",        "")),
IF(AC$17&lt;Udfyldningsark!$Q70, IF(AC$17&lt;Udfyldningsark!$Q70-10,"g","gu"),
IF(AC$17&lt;Udfyldningsark!$T70,"r",""
))))))))</f>
        <v/>
      </c>
      <c r="AD53" s="226" t="str">
        <f>IF(Udfyldningsark!$T70="","",
IF(AD$17=Udfyldningsark!$Q70,"s",
IF(AD$17=Udfyldningsark!$T70,"b",
IF(AD$17&lt;Udfyldningsark!$P70,"",
IF(Udfyldningsark!$T70&lt;Udfyldningsark!$Q70-10,IF(AD$17&lt;Udfyldningsark!$T70,"g",""),
IF(Udfyldningsark!$T70&lt;Udfyldningsark!$Q70,     IF(AD$17&lt;Udfyldningsark!$Q70-10,"g",     IF(AD$17&lt;Udfyldningsark!$T70,"gu",        "")),
IF(AD$17&lt;Udfyldningsark!$Q70, IF(AD$17&lt;Udfyldningsark!$Q70-10,"g","gu"),
IF(AD$17&lt;Udfyldningsark!$T70,"r",""
))))))))</f>
        <v/>
      </c>
      <c r="AE53" s="226" t="str">
        <f>IF(Udfyldningsark!$T70="","",
IF(AE$17=Udfyldningsark!$Q70,"s",
IF(AE$17=Udfyldningsark!$T70,"b",
IF(AE$17&lt;Udfyldningsark!$P70,"",
IF(Udfyldningsark!$T70&lt;Udfyldningsark!$Q70-10,IF(AE$17&lt;Udfyldningsark!$T70,"g",""),
IF(Udfyldningsark!$T70&lt;Udfyldningsark!$Q70,     IF(AE$17&lt;Udfyldningsark!$Q70-10,"g",     IF(AE$17&lt;Udfyldningsark!$T70,"gu",        "")),
IF(AE$17&lt;Udfyldningsark!$Q70, IF(AE$17&lt;Udfyldningsark!$Q70-10,"g","gu"),
IF(AE$17&lt;Udfyldningsark!$T70,"r",""
))))))))</f>
        <v/>
      </c>
      <c r="AF53" s="226" t="str">
        <f>IF(Udfyldningsark!$T70="","",
IF(AF$17=Udfyldningsark!$Q70,"s",
IF(AF$17=Udfyldningsark!$T70,"b",
IF(AF$17&lt;Udfyldningsark!$P70,"",
IF(Udfyldningsark!$T70&lt;Udfyldningsark!$Q70-10,IF(AF$17&lt;Udfyldningsark!$T70,"g",""),
IF(Udfyldningsark!$T70&lt;Udfyldningsark!$Q70,     IF(AF$17&lt;Udfyldningsark!$Q70-10,"g",     IF(AF$17&lt;Udfyldningsark!$T70,"gu",        "")),
IF(AF$17&lt;Udfyldningsark!$Q70, IF(AF$17&lt;Udfyldningsark!$Q70-10,"g","gu"),
IF(AF$17&lt;Udfyldningsark!$T70,"r",""
))))))))</f>
        <v/>
      </c>
      <c r="AG53" s="226" t="str">
        <f>IF(Udfyldningsark!$T70="","",
IF(AG$17=Udfyldningsark!$Q70,"s",
IF(AG$17=Udfyldningsark!$T70,"b",
IF(AG$17&lt;Udfyldningsark!$P70,"",
IF(Udfyldningsark!$T70&lt;Udfyldningsark!$Q70-10,IF(AG$17&lt;Udfyldningsark!$T70,"g",""),
IF(Udfyldningsark!$T70&lt;Udfyldningsark!$Q70,     IF(AG$17&lt;Udfyldningsark!$Q70-10,"g",     IF(AG$17&lt;Udfyldningsark!$T70,"gu",        "")),
IF(AG$17&lt;Udfyldningsark!$Q70, IF(AG$17&lt;Udfyldningsark!$Q70-10,"g","gu"),
IF(AG$17&lt;Udfyldningsark!$T70,"r",""
))))))))</f>
        <v/>
      </c>
      <c r="AH53" s="226" t="str">
        <f>IF(Udfyldningsark!$T70="","",
IF(AH$17=Udfyldningsark!$Q70,"s",
IF(AH$17=Udfyldningsark!$T70,"b",
IF(AH$17&lt;Udfyldningsark!$P70,"",
IF(Udfyldningsark!$T70&lt;Udfyldningsark!$Q70-10,IF(AH$17&lt;Udfyldningsark!$T70,"g",""),
IF(Udfyldningsark!$T70&lt;Udfyldningsark!$Q70,     IF(AH$17&lt;Udfyldningsark!$Q70-10,"g",     IF(AH$17&lt;Udfyldningsark!$T70,"gu",        "")),
IF(AH$17&lt;Udfyldningsark!$Q70, IF(AH$17&lt;Udfyldningsark!$Q70-10,"g","gu"),
IF(AH$17&lt;Udfyldningsark!$T70,"r",""
))))))))</f>
        <v/>
      </c>
      <c r="AI53" s="226" t="str">
        <f>IF(Udfyldningsark!$T70="","",
IF(AI$17=Udfyldningsark!$Q70,"s",
IF(AI$17=Udfyldningsark!$T70,"b",
IF(AI$17&lt;Udfyldningsark!$P70,"",
IF(Udfyldningsark!$T70&lt;Udfyldningsark!$Q70-10,IF(AI$17&lt;Udfyldningsark!$T70,"g",""),
IF(Udfyldningsark!$T70&lt;Udfyldningsark!$Q70,     IF(AI$17&lt;Udfyldningsark!$Q70-10,"g",     IF(AI$17&lt;Udfyldningsark!$T70,"gu",        "")),
IF(AI$17&lt;Udfyldningsark!$Q70, IF(AI$17&lt;Udfyldningsark!$Q70-10,"g","gu"),
IF(AI$17&lt;Udfyldningsark!$T70,"r",""
))))))))</f>
        <v/>
      </c>
      <c r="AJ53" s="226" t="str">
        <f>IF(Udfyldningsark!$T70="","",
IF(AJ$17=Udfyldningsark!$Q70,"s",
IF(AJ$17=Udfyldningsark!$T70,"b",
IF(AJ$17&lt;Udfyldningsark!$P70,"",
IF(Udfyldningsark!$T70&lt;Udfyldningsark!$Q70-10,IF(AJ$17&lt;Udfyldningsark!$T70,"g",""),
IF(Udfyldningsark!$T70&lt;Udfyldningsark!$Q70,     IF(AJ$17&lt;Udfyldningsark!$Q70-10,"g",     IF(AJ$17&lt;Udfyldningsark!$T70,"gu",        "")),
IF(AJ$17&lt;Udfyldningsark!$Q70, IF(AJ$17&lt;Udfyldningsark!$Q70-10,"g","gu"),
IF(AJ$17&lt;Udfyldningsark!$T70,"r",""
))))))))</f>
        <v/>
      </c>
      <c r="AK53" s="226" t="str">
        <f>IF(Udfyldningsark!$T70="","",
IF(AK$17=Udfyldningsark!$Q70,"s",
IF(AK$17=Udfyldningsark!$T70,"b",
IF(AK$17&lt;Udfyldningsark!$P70,"",
IF(Udfyldningsark!$T70&lt;Udfyldningsark!$Q70-10,IF(AK$17&lt;Udfyldningsark!$T70,"g",""),
IF(Udfyldningsark!$T70&lt;Udfyldningsark!$Q70,     IF(AK$17&lt;Udfyldningsark!$Q70-10,"g",     IF(AK$17&lt;Udfyldningsark!$T70,"gu",        "")),
IF(AK$17&lt;Udfyldningsark!$Q70, IF(AK$17&lt;Udfyldningsark!$Q70-10,"g","gu"),
IF(AK$17&lt;Udfyldningsark!$T70,"r",""
))))))))</f>
        <v/>
      </c>
      <c r="AL53" s="226" t="str">
        <f>IF(Udfyldningsark!$T70="","",
IF(AL$17=Udfyldningsark!$Q70,"s",
IF(AL$17=Udfyldningsark!$T70,"b",
IF(AL$17&lt;Udfyldningsark!$P70,"",
IF(Udfyldningsark!$T70&lt;Udfyldningsark!$Q70-10,IF(AL$17&lt;Udfyldningsark!$T70,"g",""),
IF(Udfyldningsark!$T70&lt;Udfyldningsark!$Q70,     IF(AL$17&lt;Udfyldningsark!$Q70-10,"g",     IF(AL$17&lt;Udfyldningsark!$T70,"gu",        "")),
IF(AL$17&lt;Udfyldningsark!$Q70, IF(AL$17&lt;Udfyldningsark!$Q70-10,"g","gu"),
IF(AL$17&lt;Udfyldningsark!$T70,"r",""
))))))))</f>
        <v/>
      </c>
      <c r="AM53" s="226" t="str">
        <f>IF(Udfyldningsark!$T70="","",
IF(AM$17=Udfyldningsark!$Q70,"s",
IF(AM$17=Udfyldningsark!$T70,"b",
IF(AM$17&lt;Udfyldningsark!$P70,"",
IF(Udfyldningsark!$T70&lt;Udfyldningsark!$Q70-10,IF(AM$17&lt;Udfyldningsark!$T70,"g",""),
IF(Udfyldningsark!$T70&lt;Udfyldningsark!$Q70,     IF(AM$17&lt;Udfyldningsark!$Q70-10,"g",     IF(AM$17&lt;Udfyldningsark!$T70,"gu",        "")),
IF(AM$17&lt;Udfyldningsark!$Q70, IF(AM$17&lt;Udfyldningsark!$Q70-10,"g","gu"),
IF(AM$17&lt;Udfyldningsark!$T70,"r",""
))))))))</f>
        <v/>
      </c>
      <c r="AN53" s="226" t="str">
        <f>IF(Udfyldningsark!$T70="","",
IF(AN$17=Udfyldningsark!$Q70,"s",
IF(AN$17=Udfyldningsark!$T70,"b",
IF(AN$17&lt;Udfyldningsark!$P70,"",
IF(Udfyldningsark!$T70&lt;Udfyldningsark!$Q70-10,IF(AN$17&lt;Udfyldningsark!$T70,"g",""),
IF(Udfyldningsark!$T70&lt;Udfyldningsark!$Q70,     IF(AN$17&lt;Udfyldningsark!$Q70-10,"g",     IF(AN$17&lt;Udfyldningsark!$T70,"gu",        "")),
IF(AN$17&lt;Udfyldningsark!$Q70, IF(AN$17&lt;Udfyldningsark!$Q70-10,"g","gu"),
IF(AN$17&lt;Udfyldningsark!$T70,"r",""
))))))))</f>
        <v/>
      </c>
      <c r="AO53" s="226" t="str">
        <f>IF(Udfyldningsark!$T70="","",
IF(AO$17=Udfyldningsark!$Q70,"s",
IF(AO$17=Udfyldningsark!$T70,"b",
IF(AO$17&lt;Udfyldningsark!$P70,"",
IF(Udfyldningsark!$T70&lt;Udfyldningsark!$Q70-10,IF(AO$17&lt;Udfyldningsark!$T70,"g",""),
IF(Udfyldningsark!$T70&lt;Udfyldningsark!$Q70,     IF(AO$17&lt;Udfyldningsark!$Q70-10,"g",     IF(AO$17&lt;Udfyldningsark!$T70,"gu",        "")),
IF(AO$17&lt;Udfyldningsark!$Q70, IF(AO$17&lt;Udfyldningsark!$Q70-10,"g","gu"),
IF(AO$17&lt;Udfyldningsark!$T70,"r",""
))))))))</f>
        <v/>
      </c>
      <c r="AP53" s="226" t="str">
        <f>IF(Udfyldningsark!$T70="","",
IF(AP$17=Udfyldningsark!$Q70,"s",
IF(AP$17=Udfyldningsark!$T70,"b",
IF(AP$17&lt;Udfyldningsark!$P70,"",
IF(Udfyldningsark!$T70&lt;Udfyldningsark!$Q70-10,IF(AP$17&lt;Udfyldningsark!$T70,"g",""),
IF(Udfyldningsark!$T70&lt;Udfyldningsark!$Q70,     IF(AP$17&lt;Udfyldningsark!$Q70-10,"g",     IF(AP$17&lt;Udfyldningsark!$T70,"gu",        "")),
IF(AP$17&lt;Udfyldningsark!$Q70, IF(AP$17&lt;Udfyldningsark!$Q70-10,"g","gu"),
IF(AP$17&lt;Udfyldningsark!$T70,"r",""
))))))))</f>
        <v/>
      </c>
      <c r="AQ53" s="226" t="str">
        <f>IF(Udfyldningsark!$T70="","",
IF(AQ$17=Udfyldningsark!$Q70,"s",
IF(AQ$17=Udfyldningsark!$T70,"b",
IF(AQ$17&lt;Udfyldningsark!$P70,"",
IF(Udfyldningsark!$T70&lt;Udfyldningsark!$Q70-10,IF(AQ$17&lt;Udfyldningsark!$T70,"g",""),
IF(Udfyldningsark!$T70&lt;Udfyldningsark!$Q70,     IF(AQ$17&lt;Udfyldningsark!$Q70-10,"g",     IF(AQ$17&lt;Udfyldningsark!$T70,"gu",        "")),
IF(AQ$17&lt;Udfyldningsark!$Q70, IF(AQ$17&lt;Udfyldningsark!$Q70-10,"g","gu"),
IF(AQ$17&lt;Udfyldningsark!$T70,"r",""
))))))))</f>
        <v/>
      </c>
      <c r="AR53" s="226" t="str">
        <f>IF(Udfyldningsark!$T70="","",
IF(AR$17=Udfyldningsark!$Q70,"s",
IF(AR$17=Udfyldningsark!$T70,"b",
IF(AR$17&lt;Udfyldningsark!$P70,"",
IF(Udfyldningsark!$T70&lt;Udfyldningsark!$Q70-10,IF(AR$17&lt;Udfyldningsark!$T70,"g",""),
IF(Udfyldningsark!$T70&lt;Udfyldningsark!$Q70,     IF(AR$17&lt;Udfyldningsark!$Q70-10,"g",     IF(AR$17&lt;Udfyldningsark!$T70,"gu",        "")),
IF(AR$17&lt;Udfyldningsark!$Q70, IF(AR$17&lt;Udfyldningsark!$Q70-10,"g","gu"),
IF(AR$17&lt;Udfyldningsark!$T70,"r",""
))))))))</f>
        <v/>
      </c>
      <c r="AS53" s="226" t="str">
        <f>IF(Udfyldningsark!$T70="","",
IF(AS$17=Udfyldningsark!$Q70,"s",
IF(AS$17=Udfyldningsark!$T70,"b",
IF(AS$17&lt;Udfyldningsark!$P70,"",
IF(Udfyldningsark!$T70&lt;Udfyldningsark!$Q70-10,IF(AS$17&lt;Udfyldningsark!$T70,"g",""),
IF(Udfyldningsark!$T70&lt;Udfyldningsark!$Q70,     IF(AS$17&lt;Udfyldningsark!$Q70-10,"g",     IF(AS$17&lt;Udfyldningsark!$T70,"gu",        "")),
IF(AS$17&lt;Udfyldningsark!$Q70, IF(AS$17&lt;Udfyldningsark!$Q70-10,"g","gu"),
IF(AS$17&lt;Udfyldningsark!$T70,"r",""
))))))))</f>
        <v/>
      </c>
      <c r="AT53" s="226" t="str">
        <f>IF(Udfyldningsark!$T70="","",
IF(AT$17=Udfyldningsark!$Q70,"s",
IF(AT$17=Udfyldningsark!$T70,"b",
IF(AT$17&lt;Udfyldningsark!$P70,"",
IF(Udfyldningsark!$T70&lt;Udfyldningsark!$Q70-10,IF(AT$17&lt;Udfyldningsark!$T70,"g",""),
IF(Udfyldningsark!$T70&lt;Udfyldningsark!$Q70,     IF(AT$17&lt;Udfyldningsark!$Q70-10,"g",     IF(AT$17&lt;Udfyldningsark!$T70,"gu",        "")),
IF(AT$17&lt;Udfyldningsark!$Q70, IF(AT$17&lt;Udfyldningsark!$Q70-10,"g","gu"),
IF(AT$17&lt;Udfyldningsark!$T70,"r",""
))))))))</f>
        <v/>
      </c>
      <c r="AU53" s="226" t="str">
        <f>IF(Udfyldningsark!$T70="","",
IF(AU$17=Udfyldningsark!$Q70,"s",
IF(AU$17=Udfyldningsark!$T70,"b",
IF(AU$17&lt;Udfyldningsark!$P70,"",
IF(Udfyldningsark!$T70&lt;Udfyldningsark!$Q70-10,IF(AU$17&lt;Udfyldningsark!$T70,"g",""),
IF(Udfyldningsark!$T70&lt;Udfyldningsark!$Q70,     IF(AU$17&lt;Udfyldningsark!$Q70-10,"g",     IF(AU$17&lt;Udfyldningsark!$T70,"gu",        "")),
IF(AU$17&lt;Udfyldningsark!$Q70, IF(AU$17&lt;Udfyldningsark!$Q70-10,"g","gu"),
IF(AU$17&lt;Udfyldningsark!$T70,"r",""
))))))))</f>
        <v/>
      </c>
      <c r="AV53" s="226" t="str">
        <f>IF(Udfyldningsark!$T70="","",
IF(AV$17=Udfyldningsark!$Q70,"s",
IF(AV$17=Udfyldningsark!$T70,"b",
IF(AV$17&lt;Udfyldningsark!$P70,"",
IF(Udfyldningsark!$T70&lt;Udfyldningsark!$Q70-10,IF(AV$17&lt;Udfyldningsark!$T70,"g",""),
IF(Udfyldningsark!$T70&lt;Udfyldningsark!$Q70,     IF(AV$17&lt;Udfyldningsark!$Q70-10,"g",     IF(AV$17&lt;Udfyldningsark!$T70,"gu",        "")),
IF(AV$17&lt;Udfyldningsark!$Q70, IF(AV$17&lt;Udfyldningsark!$Q70-10,"g","gu"),
IF(AV$17&lt;Udfyldningsark!$T70,"r",""
))))))))</f>
        <v/>
      </c>
      <c r="AW53" s="226" t="str">
        <f>IF(Udfyldningsark!$T70="","",
IF(AW$17=Udfyldningsark!$Q70,"s",
IF(AW$17=Udfyldningsark!$T70,"b",
IF(AW$17&lt;Udfyldningsark!$P70,"",
IF(Udfyldningsark!$T70&lt;Udfyldningsark!$Q70-10,IF(AW$17&lt;Udfyldningsark!$T70,"g",""),
IF(Udfyldningsark!$T70&lt;Udfyldningsark!$Q70,     IF(AW$17&lt;Udfyldningsark!$Q70-10,"g",     IF(AW$17&lt;Udfyldningsark!$T70,"gu",        "")),
IF(AW$17&lt;Udfyldningsark!$Q70, IF(AW$17&lt;Udfyldningsark!$Q70-10,"g","gu"),
IF(AW$17&lt;Udfyldningsark!$T70,"r",""
))))))))</f>
        <v/>
      </c>
      <c r="AX53" s="226" t="str">
        <f>IF(Udfyldningsark!$T70="","",
IF(AX$17=Udfyldningsark!$Q70,"s",
IF(AX$17=Udfyldningsark!$T70,"b",
IF(AX$17&lt;Udfyldningsark!$P70,"",
IF(Udfyldningsark!$T70&lt;Udfyldningsark!$Q70-10,IF(AX$17&lt;Udfyldningsark!$T70,"g",""),
IF(Udfyldningsark!$T70&lt;Udfyldningsark!$Q70,     IF(AX$17&lt;Udfyldningsark!$Q70-10,"g",     IF(AX$17&lt;Udfyldningsark!$T70,"gu",        "")),
IF(AX$17&lt;Udfyldningsark!$Q70, IF(AX$17&lt;Udfyldningsark!$Q70-10,"g","gu"),
IF(AX$17&lt;Udfyldningsark!$T70,"r",""
))))))))</f>
        <v/>
      </c>
      <c r="AY53" s="226" t="str">
        <f>IF(Udfyldningsark!$T70="","",
IF(AY$17=Udfyldningsark!$Q70,"s",
IF(AY$17=Udfyldningsark!$T70,"b",
IF(AY$17&lt;Udfyldningsark!$P70,"",
IF(Udfyldningsark!$T70&lt;Udfyldningsark!$Q70-10,IF(AY$17&lt;Udfyldningsark!$T70,"g",""),
IF(Udfyldningsark!$T70&lt;Udfyldningsark!$Q70,     IF(AY$17&lt;Udfyldningsark!$Q70-10,"g",     IF(AY$17&lt;Udfyldningsark!$T70,"gu",        "")),
IF(AY$17&lt;Udfyldningsark!$Q70, IF(AY$17&lt;Udfyldningsark!$Q70-10,"g","gu"),
IF(AY$17&lt;Udfyldningsark!$T70,"r",""
))))))))</f>
        <v/>
      </c>
      <c r="AZ53" s="226" t="str">
        <f>IF(Udfyldningsark!$T70="","",
IF(AZ$17=Udfyldningsark!$Q70,"s",
IF(AZ$17=Udfyldningsark!$T70,"b",
IF(AZ$17&lt;Udfyldningsark!$P70,"",
IF(Udfyldningsark!$T70&lt;Udfyldningsark!$Q70-10,IF(AZ$17&lt;Udfyldningsark!$T70,"g",""),
IF(Udfyldningsark!$T70&lt;Udfyldningsark!$Q70,     IF(AZ$17&lt;Udfyldningsark!$Q70-10,"g",     IF(AZ$17&lt;Udfyldningsark!$T70,"gu",        "")),
IF(AZ$17&lt;Udfyldningsark!$Q70, IF(AZ$17&lt;Udfyldningsark!$Q70-10,"g","gu"),
IF(AZ$17&lt;Udfyldningsark!$T70,"r",""
))))))))</f>
        <v/>
      </c>
      <c r="BA53" s="226" t="str">
        <f>IF(Udfyldningsark!$T70="","",
IF(BA$17=Udfyldningsark!$Q70,"s",
IF(BA$17=Udfyldningsark!$T70,"b",
IF(BA$17&lt;Udfyldningsark!$P70,"",
IF(Udfyldningsark!$T70&lt;Udfyldningsark!$Q70-10,IF(BA$17&lt;Udfyldningsark!$T70,"g",""),
IF(Udfyldningsark!$T70&lt;Udfyldningsark!$Q70,     IF(BA$17&lt;Udfyldningsark!$Q70-10,"g",     IF(BA$17&lt;Udfyldningsark!$T70,"gu",        "")),
IF(BA$17&lt;Udfyldningsark!$Q70, IF(BA$17&lt;Udfyldningsark!$Q70-10,"g","gu"),
IF(BA$17&lt;Udfyldningsark!$T70,"r",""
))))))))</f>
        <v/>
      </c>
      <c r="BB53" s="226" t="str">
        <f>IF(Udfyldningsark!$T70="","",
IF(BB$17=Udfyldningsark!$Q70,"s",
IF(BB$17=Udfyldningsark!$T70,"b",
IF(BB$17&lt;Udfyldningsark!$P70,"",
IF(Udfyldningsark!$T70&lt;Udfyldningsark!$Q70-10,IF(BB$17&lt;Udfyldningsark!$T70,"g",""),
IF(Udfyldningsark!$T70&lt;Udfyldningsark!$Q70,     IF(BB$17&lt;Udfyldningsark!$Q70-10,"g",     IF(BB$17&lt;Udfyldningsark!$T70,"gu",        "")),
IF(BB$17&lt;Udfyldningsark!$Q70, IF(BB$17&lt;Udfyldningsark!$Q70-10,"g","gu"),
IF(BB$17&lt;Udfyldningsark!$T70,"r",""
))))))))</f>
        <v/>
      </c>
      <c r="BC53" s="226" t="str">
        <f>IF(Udfyldningsark!$T70="","",
IF(BC$17=Udfyldningsark!$Q70,"s",
IF(BC$17=Udfyldningsark!$T70,"b",
IF(BC$17&lt;Udfyldningsark!$P70,"",
IF(Udfyldningsark!$T70&lt;Udfyldningsark!$Q70-10,IF(BC$17&lt;Udfyldningsark!$T70,"g",""),
IF(Udfyldningsark!$T70&lt;Udfyldningsark!$Q70,     IF(BC$17&lt;Udfyldningsark!$Q70-10,"g",     IF(BC$17&lt;Udfyldningsark!$T70,"gu",        "")),
IF(BC$17&lt;Udfyldningsark!$Q70, IF(BC$17&lt;Udfyldningsark!$Q70-10,"g","gu"),
IF(BC$17&lt;Udfyldningsark!$T70,"r",""
))))))))</f>
        <v/>
      </c>
      <c r="BD53" s="226" t="str">
        <f>IF(Udfyldningsark!$T70="","",
IF(BD$17=Udfyldningsark!$Q70,"s",
IF(BD$17=Udfyldningsark!$T70,"b",
IF(BD$17&lt;Udfyldningsark!$P70,"",
IF(Udfyldningsark!$T70&lt;Udfyldningsark!$Q70-10,IF(BD$17&lt;Udfyldningsark!$T70,"g",""),
IF(Udfyldningsark!$T70&lt;Udfyldningsark!$Q70,     IF(BD$17&lt;Udfyldningsark!$Q70-10,"g",     IF(BD$17&lt;Udfyldningsark!$T70,"gu",        "")),
IF(BD$17&lt;Udfyldningsark!$Q70, IF(BD$17&lt;Udfyldningsark!$Q70-10,"g","gu"),
IF(BD$17&lt;Udfyldningsark!$T70,"r",""
))))))))</f>
        <v/>
      </c>
      <c r="BE53" s="226" t="str">
        <f>IF(Udfyldningsark!$T70="","",
IF(BE$17=Udfyldningsark!$Q70,"s",
IF(BE$17=Udfyldningsark!$T70,"b",
IF(BE$17&lt;Udfyldningsark!$P70,"",
IF(Udfyldningsark!$T70&lt;Udfyldningsark!$Q70-10,IF(BE$17&lt;Udfyldningsark!$T70,"g",""),
IF(Udfyldningsark!$T70&lt;Udfyldningsark!$Q70,     IF(BE$17&lt;Udfyldningsark!$Q70-10,"g",     IF(BE$17&lt;Udfyldningsark!$T70,"gu",        "")),
IF(BE$17&lt;Udfyldningsark!$Q70, IF(BE$17&lt;Udfyldningsark!$Q70-10,"g","gu"),
IF(BE$17&lt;Udfyldningsark!$T70,"r",""
))))))))</f>
        <v/>
      </c>
      <c r="BF53" s="226" t="str">
        <f>IF(Udfyldningsark!$T70="","",
IF(BF$17=Udfyldningsark!$Q70,"s",
IF(BF$17=Udfyldningsark!$T70,"b",
IF(BF$17&lt;Udfyldningsark!$P70,"",
IF(Udfyldningsark!$T70&lt;Udfyldningsark!$Q70-10,IF(BF$17&lt;Udfyldningsark!$T70,"g",""),
IF(Udfyldningsark!$T70&lt;Udfyldningsark!$Q70,     IF(BF$17&lt;Udfyldningsark!$Q70-10,"g",     IF(BF$17&lt;Udfyldningsark!$T70,"gu",        "")),
IF(BF$17&lt;Udfyldningsark!$Q70, IF(BF$17&lt;Udfyldningsark!$Q70-10,"g","gu"),
IF(BF$17&lt;Udfyldningsark!$T70,"r",""
))))))))</f>
        <v/>
      </c>
      <c r="BG53" s="226" t="str">
        <f>IF(Udfyldningsark!$T70="","",
IF(BG$17=Udfyldningsark!$Q70,"s",
IF(BG$17=Udfyldningsark!$T70,"b",
IF(BG$17&lt;Udfyldningsark!$P70,"",
IF(Udfyldningsark!$T70&lt;Udfyldningsark!$Q70-10,IF(BG$17&lt;Udfyldningsark!$T70,"g",""),
IF(Udfyldningsark!$T70&lt;Udfyldningsark!$Q70,     IF(BG$17&lt;Udfyldningsark!$Q70-10,"g",     IF(BG$17&lt;Udfyldningsark!$T70,"gu",        "")),
IF(BG$17&lt;Udfyldningsark!$Q70, IF(BG$17&lt;Udfyldningsark!$Q70-10,"g","gu"),
IF(BG$17&lt;Udfyldningsark!$T70,"r",""
))))))))</f>
        <v/>
      </c>
      <c r="BH53" s="226" t="str">
        <f>IF(Udfyldningsark!$T70="","",
IF(BH$17=Udfyldningsark!$Q70,"s",
IF(BH$17=Udfyldningsark!$T70,"b",
IF(BH$17&lt;Udfyldningsark!$P70,"",
IF(Udfyldningsark!$T70&lt;Udfyldningsark!$Q70-10,IF(BH$17&lt;Udfyldningsark!$T70,"g",""),
IF(Udfyldningsark!$T70&lt;Udfyldningsark!$Q70,     IF(BH$17&lt;Udfyldningsark!$Q70-10,"g",     IF(BH$17&lt;Udfyldningsark!$T70,"gu",        "")),
IF(BH$17&lt;Udfyldningsark!$Q70, IF(BH$17&lt;Udfyldningsark!$Q70-10,"g","gu"),
IF(BH$17&lt;Udfyldningsark!$T70,"r",""
))))))))</f>
        <v/>
      </c>
      <c r="BI53" s="226" t="str">
        <f>IF(Udfyldningsark!$T70="","",
IF(BI$17=Udfyldningsark!$Q70,"s",
IF(BI$17=Udfyldningsark!$T70,"b",
IF(BI$17&lt;Udfyldningsark!$P70,"",
IF(Udfyldningsark!$T70&lt;Udfyldningsark!$Q70-10,IF(BI$17&lt;Udfyldningsark!$T70,"g",""),
IF(Udfyldningsark!$T70&lt;Udfyldningsark!$Q70,     IF(BI$17&lt;Udfyldningsark!$Q70-10,"g",     IF(BI$17&lt;Udfyldningsark!$T70,"gu",        "")),
IF(BI$17&lt;Udfyldningsark!$Q70, IF(BI$17&lt;Udfyldningsark!$Q70-10,"g","gu"),
IF(BI$17&lt;Udfyldningsark!$T70,"r",""
))))))))</f>
        <v/>
      </c>
      <c r="BJ53" s="226" t="str">
        <f>IF(Udfyldningsark!$T70="","",
IF(BJ$17=Udfyldningsark!$Q70,"s",
IF(BJ$17=Udfyldningsark!$T70,"b",
IF(BJ$17&lt;Udfyldningsark!$P70,"",
IF(Udfyldningsark!$T70&lt;Udfyldningsark!$Q70-10,IF(BJ$17&lt;Udfyldningsark!$T70,"g",""),
IF(Udfyldningsark!$T70&lt;Udfyldningsark!$Q70,     IF(BJ$17&lt;Udfyldningsark!$Q70-10,"g",     IF(BJ$17&lt;Udfyldningsark!$T70,"gu",        "")),
IF(BJ$17&lt;Udfyldningsark!$Q70, IF(BJ$17&lt;Udfyldningsark!$Q70-10,"g","gu"),
IF(BJ$17&lt;Udfyldningsark!$T70,"r",""
))))))))</f>
        <v/>
      </c>
      <c r="BK53" s="226" t="str">
        <f>IF(Udfyldningsark!$T70="","",
IF(BK$17=Udfyldningsark!$Q70,"s",
IF(BK$17=Udfyldningsark!$T70,"b",
IF(BK$17&lt;Udfyldningsark!$P70,"",
IF(Udfyldningsark!$T70&lt;Udfyldningsark!$Q70-10,IF(BK$17&lt;Udfyldningsark!$T70,"g",""),
IF(Udfyldningsark!$T70&lt;Udfyldningsark!$Q70,     IF(BK$17&lt;Udfyldningsark!$Q70-10,"g",     IF(BK$17&lt;Udfyldningsark!$T70,"gu",        "")),
IF(BK$17&lt;Udfyldningsark!$Q70, IF(BK$17&lt;Udfyldningsark!$Q70-10,"g","gu"),
IF(BK$17&lt;Udfyldningsark!$T70,"r",""
))))))))</f>
        <v/>
      </c>
      <c r="BL53" s="226" t="str">
        <f>IF(Udfyldningsark!$T70="","",
IF(BL$17=Udfyldningsark!$Q70,"s",
IF(BL$17=Udfyldningsark!$T70,"b",
IF(BL$17&lt;Udfyldningsark!$P70,"",
IF(Udfyldningsark!$T70&lt;Udfyldningsark!$Q70-10,IF(BL$17&lt;Udfyldningsark!$T70,"g",""),
IF(Udfyldningsark!$T70&lt;Udfyldningsark!$Q70,     IF(BL$17&lt;Udfyldningsark!$Q70-10,"g",     IF(BL$17&lt;Udfyldningsark!$T70,"gu",        "")),
IF(BL$17&lt;Udfyldningsark!$Q70, IF(BL$17&lt;Udfyldningsark!$Q70-10,"g","gu"),
IF(BL$17&lt;Udfyldningsark!$T70,"r",""
))))))))</f>
        <v/>
      </c>
      <c r="BM53" s="226" t="str">
        <f>IF(Udfyldningsark!$T70="","",
IF(BM$17=Udfyldningsark!$Q70,"s",
IF(BM$17=Udfyldningsark!$T70,"b",
IF(BM$17&lt;Udfyldningsark!$P70,"",
IF(Udfyldningsark!$T70&lt;Udfyldningsark!$Q70-10,IF(BM$17&lt;Udfyldningsark!$T70,"g",""),
IF(Udfyldningsark!$T70&lt;Udfyldningsark!$Q70,     IF(BM$17&lt;Udfyldningsark!$Q70-10,"g",     IF(BM$17&lt;Udfyldningsark!$T70,"gu",        "")),
IF(BM$17&lt;Udfyldningsark!$Q70, IF(BM$17&lt;Udfyldningsark!$Q70-10,"g","gu"),
IF(BM$17&lt;Udfyldningsark!$T70,"r",""
))))))))</f>
        <v/>
      </c>
      <c r="BN53" s="226" t="str">
        <f>IF(Udfyldningsark!$T70="","",
IF(BN$17=Udfyldningsark!$Q70,"s",
IF(BN$17=Udfyldningsark!$T70,"b",
IF(BN$17&lt;Udfyldningsark!$P70,"",
IF(Udfyldningsark!$T70&lt;Udfyldningsark!$Q70-10,IF(BN$17&lt;Udfyldningsark!$T70,"g",""),
IF(Udfyldningsark!$T70&lt;Udfyldningsark!$Q70,     IF(BN$17&lt;Udfyldningsark!$Q70-10,"g",     IF(BN$17&lt;Udfyldningsark!$T70,"gu",        "")),
IF(BN$17&lt;Udfyldningsark!$Q70, IF(BN$17&lt;Udfyldningsark!$Q70-10,"g","gu"),
IF(BN$17&lt;Udfyldningsark!$T70,"r",""
))))))))</f>
        <v/>
      </c>
      <c r="BO53" s="226" t="str">
        <f>IF(Udfyldningsark!$T70="","",
IF(BO$17=Udfyldningsark!$Q70,"s",
IF(BO$17=Udfyldningsark!$T70,"b",
IF(BO$17&lt;Udfyldningsark!$P70,"",
IF(Udfyldningsark!$T70&lt;Udfyldningsark!$Q70-10,IF(BO$17&lt;Udfyldningsark!$T70,"g",""),
IF(Udfyldningsark!$T70&lt;Udfyldningsark!$Q70,     IF(BO$17&lt;Udfyldningsark!$Q70-10,"g",     IF(BO$17&lt;Udfyldningsark!$T70,"gu",        "")),
IF(BO$17&lt;Udfyldningsark!$Q70, IF(BO$17&lt;Udfyldningsark!$Q70-10,"g","gu"),
IF(BO$17&lt;Udfyldningsark!$T70,"r",""
))))))))</f>
        <v/>
      </c>
      <c r="BP53" s="226" t="str">
        <f>IF(Udfyldningsark!$T70="","",
IF(BP$17=Udfyldningsark!$Q70,"s",
IF(BP$17=Udfyldningsark!$T70,"b",
IF(BP$17&lt;Udfyldningsark!$P70,"",
IF(Udfyldningsark!$T70&lt;Udfyldningsark!$Q70-10,IF(BP$17&lt;Udfyldningsark!$T70,"g",""),
IF(Udfyldningsark!$T70&lt;Udfyldningsark!$Q70,     IF(BP$17&lt;Udfyldningsark!$Q70-10,"g",     IF(BP$17&lt;Udfyldningsark!$T70,"gu",        "")),
IF(BP$17&lt;Udfyldningsark!$Q70, IF(BP$17&lt;Udfyldningsark!$Q70-10,"g","gu"),
IF(BP$17&lt;Udfyldningsark!$T70,"r",""
))))))))</f>
        <v/>
      </c>
      <c r="BQ53" s="226" t="str">
        <f>IF(Udfyldningsark!$T70="","",
IF(BQ$17=Udfyldningsark!$Q70,"s",
IF(BQ$17=Udfyldningsark!$T70,"b",
IF(BQ$17&lt;Udfyldningsark!$P70,"",
IF(Udfyldningsark!$T70&lt;Udfyldningsark!$Q70-10,IF(BQ$17&lt;Udfyldningsark!$T70,"g",""),
IF(Udfyldningsark!$T70&lt;Udfyldningsark!$Q70,     IF(BQ$17&lt;Udfyldningsark!$Q70-10,"g",     IF(BQ$17&lt;Udfyldningsark!$T70,"gu",        "")),
IF(BQ$17&lt;Udfyldningsark!$Q70, IF(BQ$17&lt;Udfyldningsark!$Q70-10,"g","gu"),
IF(BQ$17&lt;Udfyldningsark!$T70,"r",""
))))))))</f>
        <v/>
      </c>
      <c r="BR53" s="226" t="str">
        <f>IF(Udfyldningsark!$T70="","",
IF(BR$17=Udfyldningsark!$Q70,"s",
IF(BR$17=Udfyldningsark!$T70,"b",
IF(BR$17&lt;Udfyldningsark!$P70,"",
IF(Udfyldningsark!$T70&lt;Udfyldningsark!$Q70-10,IF(BR$17&lt;Udfyldningsark!$T70,"g",""),
IF(Udfyldningsark!$T70&lt;Udfyldningsark!$Q70,     IF(BR$17&lt;Udfyldningsark!$Q70-10,"g",     IF(BR$17&lt;Udfyldningsark!$T70,"gu",        "")),
IF(BR$17&lt;Udfyldningsark!$Q70, IF(BR$17&lt;Udfyldningsark!$Q70-10,"g","gu"),
IF(BR$17&lt;Udfyldningsark!$T70,"r",""
))))))))</f>
        <v/>
      </c>
      <c r="BS53" s="226" t="str">
        <f>IF(Udfyldningsark!$T70="","",
IF(BS$17=Udfyldningsark!$Q70,"s",
IF(BS$17=Udfyldningsark!$T70,"b",
IF(BS$17&lt;Udfyldningsark!$P70,"",
IF(Udfyldningsark!$T70&lt;Udfyldningsark!$Q70-10,IF(BS$17&lt;Udfyldningsark!$T70,"g",""),
IF(Udfyldningsark!$T70&lt;Udfyldningsark!$Q70,     IF(BS$17&lt;Udfyldningsark!$Q70-10,"g",     IF(BS$17&lt;Udfyldningsark!$T70,"gu",        "")),
IF(BS$17&lt;Udfyldningsark!$Q70, IF(BS$17&lt;Udfyldningsark!$Q70-10,"g","gu"),
IF(BS$17&lt;Udfyldningsark!$T70,"r",""
))))))))</f>
        <v/>
      </c>
      <c r="BT53" s="226" t="str">
        <f>IF(Udfyldningsark!$T70="","",
IF(BT$17=Udfyldningsark!$Q70,"s",
IF(BT$17=Udfyldningsark!$T70,"b",
IF(BT$17&lt;Udfyldningsark!$P70,"",
IF(Udfyldningsark!$T70&lt;Udfyldningsark!$Q70-10,IF(BT$17&lt;Udfyldningsark!$T70,"g",""),
IF(Udfyldningsark!$T70&lt;Udfyldningsark!$Q70,     IF(BT$17&lt;Udfyldningsark!$Q70-10,"g",     IF(BT$17&lt;Udfyldningsark!$T70,"gu",        "")),
IF(BT$17&lt;Udfyldningsark!$Q70, IF(BT$17&lt;Udfyldningsark!$Q70-10,"g","gu"),
IF(BT$17&lt;Udfyldningsark!$T70,"r",""
))))))))</f>
        <v/>
      </c>
      <c r="BU53" s="226" t="str">
        <f>IF(Udfyldningsark!$T70="","",
IF(BU$17=Udfyldningsark!$Q70,"s",
IF(BU$17=Udfyldningsark!$T70,"b",
IF(BU$17&lt;Udfyldningsark!$P70,"",
IF(Udfyldningsark!$T70&lt;Udfyldningsark!$Q70-10,IF(BU$17&lt;Udfyldningsark!$T70,"g",""),
IF(Udfyldningsark!$T70&lt;Udfyldningsark!$Q70,     IF(BU$17&lt;Udfyldningsark!$Q70-10,"g",     IF(BU$17&lt;Udfyldningsark!$T70,"gu",        "")),
IF(BU$17&lt;Udfyldningsark!$Q70, IF(BU$17&lt;Udfyldningsark!$Q70-10,"g","gu"),
IF(BU$17&lt;Udfyldningsark!$T70,"r",""
))))))))</f>
        <v/>
      </c>
      <c r="BV53" s="226" t="str">
        <f>IF(Udfyldningsark!$T70="","",
IF(BV$17=Udfyldningsark!$Q70,"s",
IF(BV$17=Udfyldningsark!$T70,"b",
IF(BV$17&lt;Udfyldningsark!$P70,"",
IF(Udfyldningsark!$T70&lt;Udfyldningsark!$Q70-10,IF(BV$17&lt;Udfyldningsark!$T70,"g",""),
IF(Udfyldningsark!$T70&lt;Udfyldningsark!$Q70,     IF(BV$17&lt;Udfyldningsark!$Q70-10,"g",     IF(BV$17&lt;Udfyldningsark!$T70,"gu",        "")),
IF(BV$17&lt;Udfyldningsark!$Q70, IF(BV$17&lt;Udfyldningsark!$Q70-10,"g","gu"),
IF(BV$17&lt;Udfyldningsark!$T70,"r",""
))))))))</f>
        <v/>
      </c>
      <c r="BW53" s="226" t="str">
        <f>IF(Udfyldningsark!$T70="","",
IF(BW$17=Udfyldningsark!$Q70,"s",
IF(BW$17=Udfyldningsark!$T70,"b",
IF(BW$17&lt;Udfyldningsark!$P70,"",
IF(Udfyldningsark!$T70&lt;Udfyldningsark!$Q70-10,IF(BW$17&lt;Udfyldningsark!$T70,"g",""),
IF(Udfyldningsark!$T70&lt;Udfyldningsark!$Q70,     IF(BW$17&lt;Udfyldningsark!$Q70-10,"g",     IF(BW$17&lt;Udfyldningsark!$T70,"gu",        "")),
IF(BW$17&lt;Udfyldningsark!$Q70, IF(BW$17&lt;Udfyldningsark!$Q70-10,"g","gu"),
IF(BW$17&lt;Udfyldningsark!$T70,"r",""
))))))))</f>
        <v/>
      </c>
      <c r="BX53" s="226" t="str">
        <f>IF(Udfyldningsark!$T70="","",
IF(BX$17=Udfyldningsark!$Q70,"s",
IF(BX$17=Udfyldningsark!$T70,"b",
IF(BX$17&lt;Udfyldningsark!$P70,"",
IF(Udfyldningsark!$T70&lt;Udfyldningsark!$Q70-10,IF(BX$17&lt;Udfyldningsark!$T70,"g",""),
IF(Udfyldningsark!$T70&lt;Udfyldningsark!$Q70,     IF(BX$17&lt;Udfyldningsark!$Q70-10,"g",     IF(BX$17&lt;Udfyldningsark!$T70,"gu",        "")),
IF(BX$17&lt;Udfyldningsark!$Q70, IF(BX$17&lt;Udfyldningsark!$Q70-10,"g","gu"),
IF(BX$17&lt;Udfyldningsark!$T70,"r",""
))))))))</f>
        <v/>
      </c>
      <c r="BY53" s="226" t="str">
        <f>IF(Udfyldningsark!$T70="","",
IF(BY$17=Udfyldningsark!$Q70,"s",
IF(BY$17=Udfyldningsark!$T70,"b",
IF(BY$17&lt;Udfyldningsark!$P70,"",
IF(Udfyldningsark!$T70&lt;Udfyldningsark!$Q70-10,IF(BY$17&lt;Udfyldningsark!$T70,"g",""),
IF(Udfyldningsark!$T70&lt;Udfyldningsark!$Q70,     IF(BY$17&lt;Udfyldningsark!$Q70-10,"g",     IF(BY$17&lt;Udfyldningsark!$T70,"gu",        "")),
IF(BY$17&lt;Udfyldningsark!$Q70, IF(BY$17&lt;Udfyldningsark!$Q70-10,"g","gu"),
IF(BY$17&lt;Udfyldningsark!$T70,"r",""
))))))))</f>
        <v/>
      </c>
      <c r="BZ53" s="226" t="str">
        <f>IF(Udfyldningsark!$T70="","",
IF(BZ$17=Udfyldningsark!$Q70,"s",
IF(BZ$17=Udfyldningsark!$T70,"b",
IF(BZ$17&lt;Udfyldningsark!$P70,"",
IF(Udfyldningsark!$T70&lt;Udfyldningsark!$Q70-10,IF(BZ$17&lt;Udfyldningsark!$T70,"g",""),
IF(Udfyldningsark!$T70&lt;Udfyldningsark!$Q70,     IF(BZ$17&lt;Udfyldningsark!$Q70-10,"g",     IF(BZ$17&lt;Udfyldningsark!$T70,"gu",        "")),
IF(BZ$17&lt;Udfyldningsark!$Q70, IF(BZ$17&lt;Udfyldningsark!$Q70-10,"g","gu"),
IF(BZ$17&lt;Udfyldningsark!$T70,"r",""
))))))))</f>
        <v/>
      </c>
      <c r="CA53" s="226" t="str">
        <f>IF(Udfyldningsark!$T70="","",
IF(CA$17=Udfyldningsark!$Q70,"s",
IF(CA$17=Udfyldningsark!$T70,"b",
IF(CA$17&lt;Udfyldningsark!$P70,"",
IF(Udfyldningsark!$T70&lt;Udfyldningsark!$Q70-10,IF(CA$17&lt;Udfyldningsark!$T70,"g",""),
IF(Udfyldningsark!$T70&lt;Udfyldningsark!$Q70,     IF(CA$17&lt;Udfyldningsark!$Q70-10,"g",     IF(CA$17&lt;Udfyldningsark!$T70,"gu",        "")),
IF(CA$17&lt;Udfyldningsark!$Q70, IF(CA$17&lt;Udfyldningsark!$Q70-10,"g","gu"),
IF(CA$17&lt;Udfyldningsark!$T70,"r",""
))))))))</f>
        <v/>
      </c>
      <c r="CB53" s="226" t="str">
        <f>IF(Udfyldningsark!$T70="","",
IF(CB$17=Udfyldningsark!$Q70,"s",
IF(CB$17=Udfyldningsark!$T70,"b",
IF(CB$17&lt;Udfyldningsark!$P70,"",
IF(Udfyldningsark!$T70&lt;Udfyldningsark!$Q70-10,IF(CB$17&lt;Udfyldningsark!$T70,"g",""),
IF(Udfyldningsark!$T70&lt;Udfyldningsark!$Q70,     IF(CB$17&lt;Udfyldningsark!$Q70-10,"g",     IF(CB$17&lt;Udfyldningsark!$T70,"gu",        "")),
IF(CB$17&lt;Udfyldningsark!$Q70, IF(CB$17&lt;Udfyldningsark!$Q70-10,"g","gu"),
IF(CB$17&lt;Udfyldningsark!$T70,"r",""
))))))))</f>
        <v/>
      </c>
      <c r="CC53" s="226" t="str">
        <f>IF(Udfyldningsark!$T70="","",
IF(CC$17=Udfyldningsark!$Q70,"s",
IF(CC$17=Udfyldningsark!$T70,"b",
IF(CC$17&lt;Udfyldningsark!$P70,"",
IF(Udfyldningsark!$T70&lt;Udfyldningsark!$Q70-10,IF(CC$17&lt;Udfyldningsark!$T70,"g",""),
IF(Udfyldningsark!$T70&lt;Udfyldningsark!$Q70,     IF(CC$17&lt;Udfyldningsark!$Q70-10,"g",     IF(CC$17&lt;Udfyldningsark!$T70,"gu",        "")),
IF(CC$17&lt;Udfyldningsark!$Q70, IF(CC$17&lt;Udfyldningsark!$Q70-10,"g","gu"),
IF(CC$17&lt;Udfyldningsark!$T70,"r",""
))))))))</f>
        <v/>
      </c>
      <c r="CD53" s="226" t="str">
        <f>IF(Udfyldningsark!$T70="","",
IF(CD$17=Udfyldningsark!$Q70,"s",
IF(CD$17=Udfyldningsark!$T70,"b",
IF(CD$17&lt;Udfyldningsark!$P70,"",
IF(Udfyldningsark!$T70&lt;Udfyldningsark!$Q70-10,IF(CD$17&lt;Udfyldningsark!$T70,"g",""),
IF(Udfyldningsark!$T70&lt;Udfyldningsark!$Q70,     IF(CD$17&lt;Udfyldningsark!$Q70-10,"g",     IF(CD$17&lt;Udfyldningsark!$T70,"gu",        "")),
IF(CD$17&lt;Udfyldningsark!$Q70, IF(CD$17&lt;Udfyldningsark!$Q70-10,"g","gu"),
IF(CD$17&lt;Udfyldningsark!$T70,"r",""
))))))))</f>
        <v/>
      </c>
      <c r="CE53" s="226" t="str">
        <f>IF(Udfyldningsark!$T70="","",
IF(CE$17=Udfyldningsark!$Q70,"s",
IF(CE$17=Udfyldningsark!$T70,"b",
IF(CE$17&lt;Udfyldningsark!$P70,"",
IF(Udfyldningsark!$T70&lt;Udfyldningsark!$Q70-10,IF(CE$17&lt;Udfyldningsark!$T70,"g",""),
IF(Udfyldningsark!$T70&lt;Udfyldningsark!$Q70,     IF(CE$17&lt;Udfyldningsark!$Q70-10,"g",     IF(CE$17&lt;Udfyldningsark!$T70,"gu",        "")),
IF(CE$17&lt;Udfyldningsark!$Q70, IF(CE$17&lt;Udfyldningsark!$Q70-10,"g","gu"),
IF(CE$17&lt;Udfyldningsark!$T70,"r",""
))))))))</f>
        <v/>
      </c>
      <c r="CF53" s="226" t="str">
        <f>IF(Udfyldningsark!$T70="","",
IF(CF$17=Udfyldningsark!$Q70,"s",
IF(CF$17=Udfyldningsark!$T70,"b",
IF(CF$17&lt;Udfyldningsark!$P70,"",
IF(Udfyldningsark!$T70&lt;Udfyldningsark!$Q70-10,IF(CF$17&lt;Udfyldningsark!$T70,"g",""),
IF(Udfyldningsark!$T70&lt;Udfyldningsark!$Q70,     IF(CF$17&lt;Udfyldningsark!$Q70-10,"g",     IF(CF$17&lt;Udfyldningsark!$T70,"gu",        "")),
IF(CF$17&lt;Udfyldningsark!$Q70, IF(CF$17&lt;Udfyldningsark!$Q70-10,"g","gu"),
IF(CF$17&lt;Udfyldningsark!$T70,"r",""
))))))))</f>
        <v/>
      </c>
      <c r="CG53" s="226" t="str">
        <f>IF(Udfyldningsark!$T70="","",
IF(CG$17=Udfyldningsark!$Q70,"s",
IF(CG$17=Udfyldningsark!$T70,"b",
IF(CG$17&lt;Udfyldningsark!$P70,"",
IF(Udfyldningsark!$T70&lt;Udfyldningsark!$Q70-10,IF(CG$17&lt;Udfyldningsark!$T70,"g",""),
IF(Udfyldningsark!$T70&lt;Udfyldningsark!$Q70,     IF(CG$17&lt;Udfyldningsark!$Q70-10,"g",     IF(CG$17&lt;Udfyldningsark!$T70,"gu",        "")),
IF(CG$17&lt;Udfyldningsark!$Q70, IF(CG$17&lt;Udfyldningsark!$Q70-10,"g","gu"),
IF(CG$17&lt;Udfyldningsark!$T70,"r",""
))))))))</f>
        <v/>
      </c>
      <c r="CH53" s="226" t="str">
        <f>IF(Udfyldningsark!$T70="","",
IF(CH$17=Udfyldningsark!$Q70,"s",
IF(CH$17=Udfyldningsark!$T70,"b",
IF(CH$17&lt;Udfyldningsark!$P70,"",
IF(Udfyldningsark!$T70&lt;Udfyldningsark!$Q70-10,IF(CH$17&lt;Udfyldningsark!$T70,"g",""),
IF(Udfyldningsark!$T70&lt;Udfyldningsark!$Q70,     IF(CH$17&lt;Udfyldningsark!$Q70-10,"g",     IF(CH$17&lt;Udfyldningsark!$T70,"gu",        "")),
IF(CH$17&lt;Udfyldningsark!$Q70, IF(CH$17&lt;Udfyldningsark!$Q70-10,"g","gu"),
IF(CH$17&lt;Udfyldningsark!$T70,"r",""
))))))))</f>
        <v/>
      </c>
      <c r="CI53" s="226" t="str">
        <f>IF(Udfyldningsark!$T70="","",
IF(CI$17=Udfyldningsark!$Q70,"s",
IF(CI$17=Udfyldningsark!$T70,"b",
IF(CI$17&lt;Udfyldningsark!$P70,"",
IF(Udfyldningsark!$T70&lt;Udfyldningsark!$Q70-10,IF(CI$17&lt;Udfyldningsark!$T70,"g",""),
IF(Udfyldningsark!$T70&lt;Udfyldningsark!$Q70,     IF(CI$17&lt;Udfyldningsark!$Q70-10,"g",     IF(CI$17&lt;Udfyldningsark!$T70,"gu",        "")),
IF(CI$17&lt;Udfyldningsark!$Q70, IF(CI$17&lt;Udfyldningsark!$Q70-10,"g","gu"),
IF(CI$17&lt;Udfyldningsark!$T70,"r",""
))))))))</f>
        <v/>
      </c>
      <c r="CJ53" s="226" t="str">
        <f>IF(Udfyldningsark!$T70="","",
IF(CJ$17=Udfyldningsark!$Q70,"s",
IF(CJ$17=Udfyldningsark!$T70,"b",
IF(CJ$17&lt;Udfyldningsark!$P70,"",
IF(Udfyldningsark!$T70&lt;Udfyldningsark!$Q70-10,IF(CJ$17&lt;Udfyldningsark!$T70,"g",""),
IF(Udfyldningsark!$T70&lt;Udfyldningsark!$Q70,     IF(CJ$17&lt;Udfyldningsark!$Q70-10,"g",     IF(CJ$17&lt;Udfyldningsark!$T70,"gu",        "")),
IF(CJ$17&lt;Udfyldningsark!$Q70, IF(CJ$17&lt;Udfyldningsark!$Q70-10,"g","gu"),
IF(CJ$17&lt;Udfyldningsark!$T70,"r",""
))))))))</f>
        <v/>
      </c>
      <c r="CK53" s="226" t="str">
        <f>IF(Udfyldningsark!$T70="","",
IF(CK$17=Udfyldningsark!$Q70,"s",
IF(CK$17=Udfyldningsark!$T70,"b",
IF(CK$17&lt;Udfyldningsark!$P70,"",
IF(Udfyldningsark!$T70&lt;Udfyldningsark!$Q70-10,IF(CK$17&lt;Udfyldningsark!$T70,"g",""),
IF(Udfyldningsark!$T70&lt;Udfyldningsark!$Q70,     IF(CK$17&lt;Udfyldningsark!$Q70-10,"g",     IF(CK$17&lt;Udfyldningsark!$T70,"gu",        "")),
IF(CK$17&lt;Udfyldningsark!$Q70, IF(CK$17&lt;Udfyldningsark!$Q70-10,"g","gu"),
IF(CK$17&lt;Udfyldningsark!$T70,"r",""
))))))))</f>
        <v/>
      </c>
      <c r="CL53" s="226" t="str">
        <f>IF(Udfyldningsark!$T70="","",
IF(CL$17=Udfyldningsark!$Q70,"s",
IF(CL$17=Udfyldningsark!$T70,"b",
IF(CL$17&lt;Udfyldningsark!$P70,"",
IF(Udfyldningsark!$T70&lt;Udfyldningsark!$Q70-10,IF(CL$17&lt;Udfyldningsark!$T70,"g",""),
IF(Udfyldningsark!$T70&lt;Udfyldningsark!$Q70,     IF(CL$17&lt;Udfyldningsark!$Q70-10,"g",     IF(CL$17&lt;Udfyldningsark!$T70,"gu",        "")),
IF(CL$17&lt;Udfyldningsark!$Q70, IF(CL$17&lt;Udfyldningsark!$Q70-10,"g","gu"),
IF(CL$17&lt;Udfyldningsark!$T70,"r",""
))))))))</f>
        <v/>
      </c>
      <c r="CM53" s="226" t="str">
        <f>IF(Udfyldningsark!$T70="","",
IF(CM$17=Udfyldningsark!$Q70,"s",
IF(CM$17=Udfyldningsark!$T70,"b",
IF(CM$17&lt;Udfyldningsark!$P70,"",
IF(Udfyldningsark!$T70&lt;Udfyldningsark!$Q70-10,IF(CM$17&lt;Udfyldningsark!$T70,"g",""),
IF(Udfyldningsark!$T70&lt;Udfyldningsark!$Q70,     IF(CM$17&lt;Udfyldningsark!$Q70-10,"g",     IF(CM$17&lt;Udfyldningsark!$T70,"gu",        "")),
IF(CM$17&lt;Udfyldningsark!$Q70, IF(CM$17&lt;Udfyldningsark!$Q70-10,"g","gu"),
IF(CM$17&lt;Udfyldningsark!$T70,"r",""
))))))))</f>
        <v/>
      </c>
      <c r="CN53" s="226" t="str">
        <f>IF(Udfyldningsark!$T70="","",
IF(CN$17=Udfyldningsark!$Q70,"s",
IF(CN$17=Udfyldningsark!$T70,"b",
IF(CN$17&lt;Udfyldningsark!$P70,"",
IF(Udfyldningsark!$T70&lt;Udfyldningsark!$Q70-10,IF(CN$17&lt;Udfyldningsark!$T70,"g",""),
IF(Udfyldningsark!$T70&lt;Udfyldningsark!$Q70,     IF(CN$17&lt;Udfyldningsark!$Q70-10,"g",     IF(CN$17&lt;Udfyldningsark!$T70,"gu",        "")),
IF(CN$17&lt;Udfyldningsark!$Q70, IF(CN$17&lt;Udfyldningsark!$Q70-10,"g","gu"),
IF(CN$17&lt;Udfyldningsark!$T70,"r",""
))))))))</f>
        <v/>
      </c>
      <c r="CO53" s="226" t="str">
        <f>IF(Udfyldningsark!$T70="","",
IF(CO$17=Udfyldningsark!$Q70,"s",
IF(CO$17=Udfyldningsark!$T70,"b",
IF(CO$17&lt;Udfyldningsark!$P70,"",
IF(Udfyldningsark!$T70&lt;Udfyldningsark!$Q70-10,IF(CO$17&lt;Udfyldningsark!$T70,"g",""),
IF(Udfyldningsark!$T70&lt;Udfyldningsark!$Q70,     IF(CO$17&lt;Udfyldningsark!$Q70-10,"g",     IF(CO$17&lt;Udfyldningsark!$T70,"gu",        "")),
IF(CO$17&lt;Udfyldningsark!$Q70, IF(CO$17&lt;Udfyldningsark!$Q70-10,"g","gu"),
IF(CO$17&lt;Udfyldningsark!$T70,"r",""
))))))))</f>
        <v/>
      </c>
      <c r="CP53" s="226" t="str">
        <f>IF(Udfyldningsark!$T70="","",
IF(CP$17=Udfyldningsark!$Q70,"s",
IF(CP$17=Udfyldningsark!$T70,"b",
IF(CP$17&lt;Udfyldningsark!$P70,"",
IF(Udfyldningsark!$T70&lt;Udfyldningsark!$Q70-10,IF(CP$17&lt;Udfyldningsark!$T70,"g",""),
IF(Udfyldningsark!$T70&lt;Udfyldningsark!$Q70,     IF(CP$17&lt;Udfyldningsark!$Q70-10,"g",     IF(CP$17&lt;Udfyldningsark!$T70,"gu",        "")),
IF(CP$17&lt;Udfyldningsark!$Q70, IF(CP$17&lt;Udfyldningsark!$Q70-10,"g","gu"),
IF(CP$17&lt;Udfyldningsark!$T70,"r",""
))))))))</f>
        <v/>
      </c>
      <c r="CQ53" s="226" t="str">
        <f>IF(Udfyldningsark!$T70="","",
IF(CQ$17=Udfyldningsark!$Q70,"s",
IF(CQ$17=Udfyldningsark!$T70,"b",
IF(CQ$17&lt;Udfyldningsark!$P70,"",
IF(Udfyldningsark!$T70&lt;Udfyldningsark!$Q70-10,IF(CQ$17&lt;Udfyldningsark!$T70,"g",""),
IF(Udfyldningsark!$T70&lt;Udfyldningsark!$Q70,     IF(CQ$17&lt;Udfyldningsark!$Q70-10,"g",     IF(CQ$17&lt;Udfyldningsark!$T70,"gu",        "")),
IF(CQ$17&lt;Udfyldningsark!$Q70, IF(CQ$17&lt;Udfyldningsark!$Q70-10,"g","gu"),
IF(CQ$17&lt;Udfyldningsark!$T70,"r",""
))))))))</f>
        <v/>
      </c>
      <c r="CR53" s="226" t="str">
        <f>IF(Udfyldningsark!$T70="","",
IF(CR$17=Udfyldningsark!$Q70,"s",
IF(CR$17=Udfyldningsark!$T70,"b",
IF(CR$17&lt;Udfyldningsark!$P70,"",
IF(Udfyldningsark!$T70&lt;Udfyldningsark!$Q70-10,IF(CR$17&lt;Udfyldningsark!$T70,"g",""),
IF(Udfyldningsark!$T70&lt;Udfyldningsark!$Q70,     IF(CR$17&lt;Udfyldningsark!$Q70-10,"g",     IF(CR$17&lt;Udfyldningsark!$T70,"gu",        "")),
IF(CR$17&lt;Udfyldningsark!$Q70, IF(CR$17&lt;Udfyldningsark!$Q70-10,"g","gu"),
IF(CR$17&lt;Udfyldningsark!$T70,"r",""
))))))))</f>
        <v/>
      </c>
      <c r="CS53" s="226" t="str">
        <f>IF(Udfyldningsark!$T70="","",
IF(CS$17=Udfyldningsark!$Q70,"s",
IF(CS$17=Udfyldningsark!$T70,"b",
IF(CS$17&lt;Udfyldningsark!$P70,"",
IF(Udfyldningsark!$T70&lt;Udfyldningsark!$Q70-10,IF(CS$17&lt;Udfyldningsark!$T70,"g",""),
IF(Udfyldningsark!$T70&lt;Udfyldningsark!$Q70,     IF(CS$17&lt;Udfyldningsark!$Q70-10,"g",     IF(CS$17&lt;Udfyldningsark!$T70,"gu",        "")),
IF(CS$17&lt;Udfyldningsark!$Q70, IF(CS$17&lt;Udfyldningsark!$Q70-10,"g","gu"),
IF(CS$17&lt;Udfyldningsark!$T70,"r",""
))))))))</f>
        <v/>
      </c>
      <c r="CT53" s="226" t="str">
        <f>IF(Udfyldningsark!$T70="","",
IF(CT$17=Udfyldningsark!$Q70,"s",
IF(CT$17=Udfyldningsark!$T70,"b",
IF(CT$17&lt;Udfyldningsark!$P70,"",
IF(Udfyldningsark!$T70&lt;Udfyldningsark!$Q70-10,IF(CT$17&lt;Udfyldningsark!$T70,"g",""),
IF(Udfyldningsark!$T70&lt;Udfyldningsark!$Q70,     IF(CT$17&lt;Udfyldningsark!$Q70-10,"g",     IF(CT$17&lt;Udfyldningsark!$T70,"gu",        "")),
IF(CT$17&lt;Udfyldningsark!$Q70, IF(CT$17&lt;Udfyldningsark!$Q70-10,"g","gu"),
IF(CT$17&lt;Udfyldningsark!$T70,"r",""
))))))))</f>
        <v/>
      </c>
      <c r="CU53" s="226" t="str">
        <f>IF(Udfyldningsark!$T70="","",
IF(CU$17=Udfyldningsark!$Q70,"s",
IF(CU$17=Udfyldningsark!$T70,"b",
IF(CU$17&lt;Udfyldningsark!$P70,"",
IF(Udfyldningsark!$T70&lt;Udfyldningsark!$Q70-10,IF(CU$17&lt;Udfyldningsark!$T70,"g",""),
IF(Udfyldningsark!$T70&lt;Udfyldningsark!$Q70,     IF(CU$17&lt;Udfyldningsark!$Q70-10,"g",     IF(CU$17&lt;Udfyldningsark!$T70,"gu",        "")),
IF(CU$17&lt;Udfyldningsark!$Q70, IF(CU$17&lt;Udfyldningsark!$Q70-10,"g","gu"),
IF(CU$17&lt;Udfyldningsark!$T70,"r",""
))))))))</f>
        <v/>
      </c>
      <c r="CV53" s="226" t="str">
        <f>IF(Udfyldningsark!$T70="","",
IF(CV$17=Udfyldningsark!$Q70,"s",
IF(CV$17=Udfyldningsark!$T70,"b",
IF(CV$17&lt;Udfyldningsark!$P70,"",
IF(Udfyldningsark!$T70&lt;Udfyldningsark!$Q70-10,IF(CV$17&lt;Udfyldningsark!$T70,"g",""),
IF(Udfyldningsark!$T70&lt;Udfyldningsark!$Q70,     IF(CV$17&lt;Udfyldningsark!$Q70-10,"g",     IF(CV$17&lt;Udfyldningsark!$T70,"gu",        "")),
IF(CV$17&lt;Udfyldningsark!$Q70, IF(CV$17&lt;Udfyldningsark!$Q70-10,"g","gu"),
IF(CV$17&lt;Udfyldningsark!$T70,"r",""
))))))))</f>
        <v/>
      </c>
      <c r="CW53" s="226" t="str">
        <f>IF(Udfyldningsark!$T70="","",
IF(CW$17=Udfyldningsark!$Q70,"s",
IF(CW$17=Udfyldningsark!$T70,"b",
IF(CW$17&lt;Udfyldningsark!$P70,"",
IF(Udfyldningsark!$T70&lt;Udfyldningsark!$Q70-10,IF(CW$17&lt;Udfyldningsark!$T70,"g",""),
IF(Udfyldningsark!$T70&lt;Udfyldningsark!$Q70,     IF(CW$17&lt;Udfyldningsark!$Q70-10,"g",     IF(CW$17&lt;Udfyldningsark!$T70,"gu",        "")),
IF(CW$17&lt;Udfyldningsark!$Q70, IF(CW$17&lt;Udfyldningsark!$Q70-10,"g","gu"),
IF(CW$17&lt;Udfyldningsark!$T70,"r",""
))))))))</f>
        <v/>
      </c>
      <c r="CX53" s="226" t="str">
        <f>IF(Udfyldningsark!$T70="","",
IF(CX$17=Udfyldningsark!$Q70,"s",
IF(CX$17=Udfyldningsark!$T70,"b",
IF(CX$17&lt;Udfyldningsark!$P70,"",
IF(Udfyldningsark!$T70&lt;Udfyldningsark!$Q70-10,IF(CX$17&lt;Udfyldningsark!$T70,"g",""),
IF(Udfyldningsark!$T70&lt;Udfyldningsark!$Q70,     IF(CX$17&lt;Udfyldningsark!$Q70-10,"g",     IF(CX$17&lt;Udfyldningsark!$T70,"gu",        "")),
IF(CX$17&lt;Udfyldningsark!$Q70, IF(CX$17&lt;Udfyldningsark!$Q70-10,"g","gu"),
IF(CX$17&lt;Udfyldningsark!$T70,"r",""
))))))))</f>
        <v/>
      </c>
      <c r="CY53" s="226" t="str">
        <f>IF(Udfyldningsark!$T70="","",
IF(CY$17=Udfyldningsark!$Q70,"s",
IF(CY$17=Udfyldningsark!$T70,"b",
IF(CY$17&lt;Udfyldningsark!$P70,"",
IF(Udfyldningsark!$T70&lt;Udfyldningsark!$Q70-10,IF(CY$17&lt;Udfyldningsark!$T70,"g",""),
IF(Udfyldningsark!$T70&lt;Udfyldningsark!$Q70,     IF(CY$17&lt;Udfyldningsark!$Q70-10,"g",     IF(CY$17&lt;Udfyldningsark!$T70,"gu",        "")),
IF(CY$17&lt;Udfyldningsark!$Q70, IF(CY$17&lt;Udfyldningsark!$Q70-10,"g","gu"),
IF(CY$17&lt;Udfyldningsark!$T70,"r",""
))))))))</f>
        <v/>
      </c>
      <c r="CZ53" s="226" t="str">
        <f>IF(Udfyldningsark!$T70="","",
IF(CZ$17=Udfyldningsark!$Q70,"s",
IF(CZ$17=Udfyldningsark!$T70,"b",
IF(CZ$17&lt;Udfyldningsark!$P70,"",
IF(Udfyldningsark!$T70&lt;Udfyldningsark!$Q70-10,IF(CZ$17&lt;Udfyldningsark!$T70,"g",""),
IF(Udfyldningsark!$T70&lt;Udfyldningsark!$Q70,     IF(CZ$17&lt;Udfyldningsark!$Q70-10,"g",     IF(CZ$17&lt;Udfyldningsark!$T70,"gu",        "")),
IF(CZ$17&lt;Udfyldningsark!$Q70, IF(CZ$17&lt;Udfyldningsark!$Q70-10,"g","gu"),
IF(CZ$17&lt;Udfyldningsark!$T70,"r",""
))))))))</f>
        <v/>
      </c>
      <c r="DA53" s="226" t="str">
        <f>IF(Udfyldningsark!$T70="","",
IF(DA$17=Udfyldningsark!$Q70,"s",
IF(DA$17=Udfyldningsark!$T70,"b",
IF(DA$17&lt;Udfyldningsark!$P70,"",
IF(Udfyldningsark!$T70&lt;Udfyldningsark!$Q70-10,IF(DA$17&lt;Udfyldningsark!$T70,"g",""),
IF(Udfyldningsark!$T70&lt;Udfyldningsark!$Q70,     IF(DA$17&lt;Udfyldningsark!$Q70-10,"g",     IF(DA$17&lt;Udfyldningsark!$T70,"gu",        "")),
IF(DA$17&lt;Udfyldningsark!$Q70, IF(DA$17&lt;Udfyldningsark!$Q70-10,"g","gu"),
IF(DA$17&lt;Udfyldningsark!$T70,"r",""
))))))))</f>
        <v/>
      </c>
      <c r="DB53" s="226" t="str">
        <f>IF(Udfyldningsark!$T70="","",
IF(DB$17=Udfyldningsark!$Q70,"s",
IF(DB$17=Udfyldningsark!$T70,"b",
IF(DB$17&lt;Udfyldningsark!$P70,"",
IF(Udfyldningsark!$T70&lt;Udfyldningsark!$Q70-10,IF(DB$17&lt;Udfyldningsark!$T70,"g",""),
IF(Udfyldningsark!$T70&lt;Udfyldningsark!$Q70,     IF(DB$17&lt;Udfyldningsark!$Q70-10,"g",     IF(DB$17&lt;Udfyldningsark!$T70,"gu",        "")),
IF(DB$17&lt;Udfyldningsark!$Q70, IF(DB$17&lt;Udfyldningsark!$Q70-10,"g","gu"),
IF(DB$17&lt;Udfyldningsark!$T70,"r",""
))))))))</f>
        <v/>
      </c>
      <c r="DC53" s="226" t="str">
        <f>IF(Udfyldningsark!$T70="","",
IF(DC$17=Udfyldningsark!$Q70,"s",
IF(DC$17=Udfyldningsark!$T70,"b",
IF(DC$17&lt;Udfyldningsark!$P70,"",
IF(Udfyldningsark!$T70&lt;Udfyldningsark!$Q70-10,IF(DC$17&lt;Udfyldningsark!$T70,"g",""),
IF(Udfyldningsark!$T70&lt;Udfyldningsark!$Q70,     IF(DC$17&lt;Udfyldningsark!$Q70-10,"g",     IF(DC$17&lt;Udfyldningsark!$T70,"gu",        "")),
IF(DC$17&lt;Udfyldningsark!$Q70, IF(DC$17&lt;Udfyldningsark!$Q70-10,"g","gu"),
IF(DC$17&lt;Udfyldningsark!$T70,"r",""
))))))))</f>
        <v/>
      </c>
      <c r="DD53" s="226" t="str">
        <f>IF(Udfyldningsark!$T70="","",
IF(DD$17=Udfyldningsark!$Q70,"s",
IF(DD$17=Udfyldningsark!$T70,"b",
IF(DD$17&lt;Udfyldningsark!$P70,"",
IF(Udfyldningsark!$T70&lt;Udfyldningsark!$Q70-10,IF(DD$17&lt;Udfyldningsark!$T70,"g",""),
IF(Udfyldningsark!$T70&lt;Udfyldningsark!$Q70,     IF(DD$17&lt;Udfyldningsark!$Q70-10,"g",     IF(DD$17&lt;Udfyldningsark!$T70,"gu",        "")),
IF(DD$17&lt;Udfyldningsark!$Q70, IF(DD$17&lt;Udfyldningsark!$Q70-10,"g","gu"),
IF(DD$17&lt;Udfyldningsark!$T70,"r",""
))))))))</f>
        <v/>
      </c>
      <c r="DE53" s="226" t="str">
        <f>IF(Udfyldningsark!$T70="","",
IF(DE$17=Udfyldningsark!$Q70,"s",
IF(DE$17=Udfyldningsark!$T70,"b",
IF(DE$17&lt;Udfyldningsark!$P70,"",
IF(Udfyldningsark!$T70&lt;Udfyldningsark!$Q70-10,IF(DE$17&lt;Udfyldningsark!$T70,"g",""),
IF(Udfyldningsark!$T70&lt;Udfyldningsark!$Q70,     IF(DE$17&lt;Udfyldningsark!$Q70-10,"g",     IF(DE$17&lt;Udfyldningsark!$T70,"gu",        "")),
IF(DE$17&lt;Udfyldningsark!$Q70, IF(DE$17&lt;Udfyldningsark!$Q70-10,"g","gu"),
IF(DE$17&lt;Udfyldningsark!$T70,"r",""
))))))))</f>
        <v/>
      </c>
      <c r="DF53" s="226" t="str">
        <f>IF(Udfyldningsark!$T70="","",
IF(DF$17=Udfyldningsark!$Q70,"s",
IF(DF$17=Udfyldningsark!$T70,"b",
IF(DF$17&lt;Udfyldningsark!$P70,"",
IF(Udfyldningsark!$T70&lt;Udfyldningsark!$Q70-10,IF(DF$17&lt;Udfyldningsark!$T70,"g",""),
IF(Udfyldningsark!$T70&lt;Udfyldningsark!$Q70,     IF(DF$17&lt;Udfyldningsark!$Q70-10,"g",     IF(DF$17&lt;Udfyldningsark!$T70,"gu",        "")),
IF(DF$17&lt;Udfyldningsark!$Q70, IF(DF$17&lt;Udfyldningsark!$Q70-10,"g","gu"),
IF(DF$17&lt;Udfyldningsark!$T70,"r",""
))))))))</f>
        <v/>
      </c>
      <c r="DG53" s="226" t="str">
        <f>IF(Udfyldningsark!$T70="","",
IF(DG$17=Udfyldningsark!$Q70,"s",
IF(DG$17=Udfyldningsark!$T70,"b",
IF(DG$17&lt;Udfyldningsark!$P70,"",
IF(Udfyldningsark!$T70&lt;Udfyldningsark!$Q70-10,IF(DG$17&lt;Udfyldningsark!$T70,"g",""),
IF(Udfyldningsark!$T70&lt;Udfyldningsark!$Q70,     IF(DG$17&lt;Udfyldningsark!$Q70-10,"g",     IF(DG$17&lt;Udfyldningsark!$T70,"gu",        "")),
IF(DG$17&lt;Udfyldningsark!$Q70, IF(DG$17&lt;Udfyldningsark!$Q70-10,"g","gu"),
IF(DG$17&lt;Udfyldningsark!$T70,"r",""
))))))))</f>
        <v/>
      </c>
      <c r="DH53" s="226" t="str">
        <f>IF(Udfyldningsark!$T70="","",
IF(DH$17=Udfyldningsark!$Q70,"s",
IF(DH$17=Udfyldningsark!$T70,"b",
IF(DH$17&lt;Udfyldningsark!$P70,"",
IF(Udfyldningsark!$T70&lt;Udfyldningsark!$Q70-10,IF(DH$17&lt;Udfyldningsark!$T70,"g",""),
IF(Udfyldningsark!$T70&lt;Udfyldningsark!$Q70,     IF(DH$17&lt;Udfyldningsark!$Q70-10,"g",     IF(DH$17&lt;Udfyldningsark!$T70,"gu",        "")),
IF(DH$17&lt;Udfyldningsark!$Q70, IF(DH$17&lt;Udfyldningsark!$Q70-10,"g","gu"),
IF(DH$17&lt;Udfyldningsark!$T70,"r",""
))))))))</f>
        <v/>
      </c>
      <c r="DI53" s="226" t="str">
        <f>IF(Udfyldningsark!$T70="","",
IF(DI$17=Udfyldningsark!$Q70,"s",
IF(DI$17=Udfyldningsark!$T70,"b",
IF(DI$17&lt;Udfyldningsark!$P70,"",
IF(Udfyldningsark!$T70&lt;Udfyldningsark!$Q70-10,IF(DI$17&lt;Udfyldningsark!$T70,"g",""),
IF(Udfyldningsark!$T70&lt;Udfyldningsark!$Q70,     IF(DI$17&lt;Udfyldningsark!$Q70-10,"g",     IF(DI$17&lt;Udfyldningsark!$T70,"gu",        "")),
IF(DI$17&lt;Udfyldningsark!$Q70, IF(DI$17&lt;Udfyldningsark!$Q70-10,"g","gu"),
IF(DI$17&lt;Udfyldningsark!$T70,"r",""
))))))))</f>
        <v/>
      </c>
      <c r="DJ53" s="226" t="str">
        <f>IF(Udfyldningsark!$T70="","",
IF(DJ$17=Udfyldningsark!$Q70,"s",
IF(DJ$17=Udfyldningsark!$T70,"b",
IF(DJ$17&lt;Udfyldningsark!$P70,"",
IF(Udfyldningsark!$T70&lt;Udfyldningsark!$Q70-10,IF(DJ$17&lt;Udfyldningsark!$T70,"g",""),
IF(Udfyldningsark!$T70&lt;Udfyldningsark!$Q70,     IF(DJ$17&lt;Udfyldningsark!$Q70-10,"g",     IF(DJ$17&lt;Udfyldningsark!$T70,"gu",        "")),
IF(DJ$17&lt;Udfyldningsark!$Q70, IF(DJ$17&lt;Udfyldningsark!$Q70-10,"g","gu"),
IF(DJ$17&lt;Udfyldningsark!$T70,"r",""
))))))))</f>
        <v/>
      </c>
      <c r="DK53" s="226" t="str">
        <f>IF(Udfyldningsark!$T70="","",
IF(DK$17=Udfyldningsark!$Q70,"s",
IF(DK$17=Udfyldningsark!$T70,"b",
IF(DK$17&lt;Udfyldningsark!$P70,"",
IF(Udfyldningsark!$T70&lt;Udfyldningsark!$Q70-10,IF(DK$17&lt;Udfyldningsark!$T70,"g",""),
IF(Udfyldningsark!$T70&lt;Udfyldningsark!$Q70,     IF(DK$17&lt;Udfyldningsark!$Q70-10,"g",     IF(DK$17&lt;Udfyldningsark!$T70,"gu",        "")),
IF(DK$17&lt;Udfyldningsark!$Q70, IF(DK$17&lt;Udfyldningsark!$Q70-10,"g","gu"),
IF(DK$17&lt;Udfyldningsark!$T70,"r",""
))))))))</f>
        <v/>
      </c>
      <c r="DL53" s="13"/>
      <c r="DM53" s="13"/>
    </row>
    <row r="54" spans="1:117" s="2" customFormat="1" ht="8.4499999999999993" customHeight="1" x14ac:dyDescent="0.2">
      <c r="A54" s="29"/>
      <c r="B54" s="56" t="str">
        <f>IF(Udfyldningsark!C71=1,Udfyldningsark!E71,"")</f>
        <v/>
      </c>
      <c r="C54" s="405" t="str">
        <f>IF(Udfyldningsark!I71="","",IF(Udfyldningsark!I71&gt;=1,Udfyldningsark!I71))</f>
        <v/>
      </c>
      <c r="D54" s="406"/>
      <c r="E54" s="407"/>
      <c r="F54" s="48"/>
      <c r="G54" s="276" t="str">
        <f>IF(Udfyldningsark!L71="","",IF(Udfyldningsark!L71&gt;=1,Udfyldningsark!L71))</f>
        <v/>
      </c>
      <c r="H54" s="48"/>
      <c r="I54" s="87" t="str">
        <f>IF(Udfyldningsark!P71="","",IF(Udfyldningsark!P71&gt;=1,Udfyldningsark!P71))</f>
        <v/>
      </c>
      <c r="J54" s="49"/>
      <c r="K54" s="88" t="str">
        <f>IF(Udfyldningsark!G71="","",IF(Udfyldningsark!G71=Data!$T$7,Data!$U$7,IF(Udfyldningsark!G71=Data!$T$8,Data!$U$8,IF(Udfyldningsark!G71=Data!$T$9,Data!$U$9,IF(Udfyldningsark!G71=Data!$T$10,Data!$U$10,IF(Udfyldningsark!G71=Data!$T$11,Data!$U$11,IF(Udfyldningsark!G71=Data!$T$12,Data!$U$12,IF(Udfyldningsark!G71=Data!$T$13,Data!$U$13,IF(Udfyldningsark!G71=Data!$T$14,Data!$U$14,IF(Udfyldningsark!G71=Data!$T$15,Data!$U$15,IF(Udfyldningsark!G71=Data!$T$16,Data!$U$16,IF(Udfyldningsark!G71=Data!$T$17,Data!$U$17,IF(Udfyldningsark!G71=Data!$T$18,Data!$U$18,IF(Udfyldningsark!G71=Data!$T$19,Data!$U$19,IF(Udfyldningsark!G71=Data!$T$20,Data!$U$20,IF(Udfyldningsark!G71=Data!$T$21,Data!$U$21,IF(Udfyldningsark!G71=Data!$T$22,Data!$U$22,IF(Udfyldningsark!G71=Data!$T$23,Data!$U$23,IF(Udfyldningsark!G71=Data!$T$24,Data!$U$24,IF(Udfyldningsark!G71=Data!$T$25,Data!$U$25,IF(Udfyldningsark!G71=Data!$T$26,Data!$U$26,IF(Udfyldningsark!G71=Data!$T$27,Data!$U$27))))))))))))))))))))))</f>
        <v/>
      </c>
      <c r="L54" s="49"/>
      <c r="M54" s="89" t="str">
        <f>IF(Udfyldningsark!G71="","",IF(Udfyldningsark!G71=Data!$T$7,Data!$V$7,IF(Udfyldningsark!G71=Data!$T$8,Data!$V$8,IF(Udfyldningsark!G71=Data!$T$9,Data!$V$9,IF(Udfyldningsark!G71=Data!$T$10,Data!$V$10,IF(Udfyldningsark!G71=Data!$T$11,Data!$V$11,IF(Udfyldningsark!G71=Data!$T$12,Data!$V$12,IF(Udfyldningsark!G71=Data!$T$13,Data!$V$13,IF(Udfyldningsark!G71=Data!$T$14,Data!$V$14,IF(Udfyldningsark!G71=Data!$T$15,Data!$V$15,IF(Udfyldningsark!G71=Data!$T$16,Data!$V$16,IF(Udfyldningsark!G71=Data!$T$17,Data!$V$17,IF(Udfyldningsark!G71=Data!$T$18,Data!$V$18,IF(Udfyldningsark!G71=Data!$T$19,Data!$V$19,IF(Udfyldningsark!G71=Data!$T$20,Data!$V$20,IF(Udfyldningsark!G71=Data!$T$21,Data!$V$21,IF(Udfyldningsark!G71=Data!$T$22,Data!$V$22,IF(Udfyldningsark!G71=Data!$T$23,Data!$V$23,IF(Udfyldningsark!G71=Data!$T$24,Data!$V$24,IF(Udfyldningsark!G71=Data!$T$25,Data!$V$25,IF(Udfyldningsark!G71=Data!$T$26,Data!$V$26,IF(Udfyldningsark!G71=Data!$T$27,Data!$V$27,))))))))))))))))))))))</f>
        <v/>
      </c>
      <c r="N54" s="20"/>
      <c r="O54" s="226" t="str">
        <f>IF(Udfyldningsark!$T71="","",
IF(O$17=Udfyldningsark!$Q71,"s",
IF(O$17=Udfyldningsark!$T71,"b",
IF(O$17&lt;Udfyldningsark!$P71,"",
IF(Udfyldningsark!$T71&lt;Udfyldningsark!$Q71-10,IF(O$17&lt;Udfyldningsark!$T71,"g",""),
IF(Udfyldningsark!$T71&lt;Udfyldningsark!$Q71,     IF(O$17&lt;Udfyldningsark!$Q71-10,"g",     IF(O$17&lt;Udfyldningsark!$T71,"gu",        "")),
IF(O$17&lt;Udfyldningsark!$Q71, IF(O$17&lt;Udfyldningsark!$Q71-10,"g","gu"),
IF(O$17&lt;Udfyldningsark!$T71,"r",""
))))))))</f>
        <v/>
      </c>
      <c r="P54" s="226" t="str">
        <f>IF(Udfyldningsark!$T71="","",
IF(P$17=Udfyldningsark!$Q71,"s",
IF(P$17=Udfyldningsark!$T71,"b",
IF(P$17&lt;Udfyldningsark!$P71,"",
IF(Udfyldningsark!$T71&lt;Udfyldningsark!$Q71-10,IF(P$17&lt;Udfyldningsark!$T71,"g",""),
IF(Udfyldningsark!$T71&lt;Udfyldningsark!$Q71,     IF(P$17&lt;Udfyldningsark!$Q71-10,"g",     IF(P$17&lt;Udfyldningsark!$T71,"gu",        "")),
IF(P$17&lt;Udfyldningsark!$Q71, IF(P$17&lt;Udfyldningsark!$Q71-10,"g","gu"),
IF(P$17&lt;Udfyldningsark!$T71,"r",""
))))))))</f>
        <v/>
      </c>
      <c r="Q54" s="226" t="str">
        <f>IF(Udfyldningsark!$T71="","",
IF(Q$17=Udfyldningsark!$Q71,"s",
IF(Q$17=Udfyldningsark!$T71,"b",
IF(Q$17&lt;Udfyldningsark!$P71,"",
IF(Udfyldningsark!$T71&lt;Udfyldningsark!$Q71-10,IF(Q$17&lt;Udfyldningsark!$T71,"g",""),
IF(Udfyldningsark!$T71&lt;Udfyldningsark!$Q71,     IF(Q$17&lt;Udfyldningsark!$Q71-10,"g",     IF(Q$17&lt;Udfyldningsark!$T71,"gu",        "")),
IF(Q$17&lt;Udfyldningsark!$Q71, IF(Q$17&lt;Udfyldningsark!$Q71-10,"g","gu"),
IF(Q$17&lt;Udfyldningsark!$T71,"r",""
))))))))</f>
        <v/>
      </c>
      <c r="R54" s="226" t="str">
        <f>IF(Udfyldningsark!$T71="","",
IF(R$17=Udfyldningsark!$Q71,"s",
IF(R$17=Udfyldningsark!$T71,"b",
IF(R$17&lt;Udfyldningsark!$P71,"",
IF(Udfyldningsark!$T71&lt;Udfyldningsark!$Q71-10,IF(R$17&lt;Udfyldningsark!$T71,"g",""),
IF(Udfyldningsark!$T71&lt;Udfyldningsark!$Q71,     IF(R$17&lt;Udfyldningsark!$Q71-10,"g",     IF(R$17&lt;Udfyldningsark!$T71,"gu",        "")),
IF(R$17&lt;Udfyldningsark!$Q71, IF(R$17&lt;Udfyldningsark!$Q71-10,"g","gu"),
IF(R$17&lt;Udfyldningsark!$T71,"r",""
))))))))</f>
        <v/>
      </c>
      <c r="S54" s="226" t="str">
        <f>IF(Udfyldningsark!$T71="","",
IF(S$17=Udfyldningsark!$Q71,"s",
IF(S$17=Udfyldningsark!$T71,"b",
IF(S$17&lt;Udfyldningsark!$P71,"",
IF(Udfyldningsark!$T71&lt;Udfyldningsark!$Q71-10,IF(S$17&lt;Udfyldningsark!$T71,"g",""),
IF(Udfyldningsark!$T71&lt;Udfyldningsark!$Q71,     IF(S$17&lt;Udfyldningsark!$Q71-10,"g",     IF(S$17&lt;Udfyldningsark!$T71,"gu",        "")),
IF(S$17&lt;Udfyldningsark!$Q71, IF(S$17&lt;Udfyldningsark!$Q71-10,"g","gu"),
IF(S$17&lt;Udfyldningsark!$T71,"r",""
))))))))</f>
        <v/>
      </c>
      <c r="T54" s="226" t="str">
        <f>IF(Udfyldningsark!$T71="","",
IF(T$17=Udfyldningsark!$Q71,"s",
IF(T$17=Udfyldningsark!$T71,"b",
IF(T$17&lt;Udfyldningsark!$P71,"",
IF(Udfyldningsark!$T71&lt;Udfyldningsark!$Q71-10,IF(T$17&lt;Udfyldningsark!$T71,"g",""),
IF(Udfyldningsark!$T71&lt;Udfyldningsark!$Q71,     IF(T$17&lt;Udfyldningsark!$Q71-10,"g",     IF(T$17&lt;Udfyldningsark!$T71,"gu",        "")),
IF(T$17&lt;Udfyldningsark!$Q71, IF(T$17&lt;Udfyldningsark!$Q71-10,"g","gu"),
IF(T$17&lt;Udfyldningsark!$T71,"r",""
))))))))</f>
        <v/>
      </c>
      <c r="U54" s="226" t="str">
        <f>IF(Udfyldningsark!$T71="","",
IF(U$17=Udfyldningsark!$Q71,"s",
IF(U$17=Udfyldningsark!$T71,"b",
IF(U$17&lt;Udfyldningsark!$P71,"",
IF(Udfyldningsark!$T71&lt;Udfyldningsark!$Q71-10,IF(U$17&lt;Udfyldningsark!$T71,"g",""),
IF(Udfyldningsark!$T71&lt;Udfyldningsark!$Q71,     IF(U$17&lt;Udfyldningsark!$Q71-10,"g",     IF(U$17&lt;Udfyldningsark!$T71,"gu",        "")),
IF(U$17&lt;Udfyldningsark!$Q71, IF(U$17&lt;Udfyldningsark!$Q71-10,"g","gu"),
IF(U$17&lt;Udfyldningsark!$T71,"r",""
))))))))</f>
        <v/>
      </c>
      <c r="V54" s="226" t="str">
        <f>IF(Udfyldningsark!$T71="","",
IF(V$17=Udfyldningsark!$Q71,"s",
IF(V$17=Udfyldningsark!$T71,"b",
IF(V$17&lt;Udfyldningsark!$P71,"",
IF(Udfyldningsark!$T71&lt;Udfyldningsark!$Q71-10,IF(V$17&lt;Udfyldningsark!$T71,"g",""),
IF(Udfyldningsark!$T71&lt;Udfyldningsark!$Q71,     IF(V$17&lt;Udfyldningsark!$Q71-10,"g",     IF(V$17&lt;Udfyldningsark!$T71,"gu",        "")),
IF(V$17&lt;Udfyldningsark!$Q71, IF(V$17&lt;Udfyldningsark!$Q71-10,"g","gu"),
IF(V$17&lt;Udfyldningsark!$T71,"r",""
))))))))</f>
        <v/>
      </c>
      <c r="W54" s="226" t="str">
        <f>IF(Udfyldningsark!$T71="","",
IF(W$17=Udfyldningsark!$Q71,"s",
IF(W$17=Udfyldningsark!$T71,"b",
IF(W$17&lt;Udfyldningsark!$P71,"",
IF(Udfyldningsark!$T71&lt;Udfyldningsark!$Q71-10,IF(W$17&lt;Udfyldningsark!$T71,"g",""),
IF(Udfyldningsark!$T71&lt;Udfyldningsark!$Q71,     IF(W$17&lt;Udfyldningsark!$Q71-10,"g",     IF(W$17&lt;Udfyldningsark!$T71,"gu",        "")),
IF(W$17&lt;Udfyldningsark!$Q71, IF(W$17&lt;Udfyldningsark!$Q71-10,"g","gu"),
IF(W$17&lt;Udfyldningsark!$T71,"r",""
))))))))</f>
        <v/>
      </c>
      <c r="X54" s="226" t="str">
        <f>IF(Udfyldningsark!$T71="","",
IF(X$17=Udfyldningsark!$Q71,"s",
IF(X$17=Udfyldningsark!$T71,"b",
IF(X$17&lt;Udfyldningsark!$P71,"",
IF(Udfyldningsark!$T71&lt;Udfyldningsark!$Q71-10,IF(X$17&lt;Udfyldningsark!$T71,"g",""),
IF(Udfyldningsark!$T71&lt;Udfyldningsark!$Q71,     IF(X$17&lt;Udfyldningsark!$Q71-10,"g",     IF(X$17&lt;Udfyldningsark!$T71,"gu",        "")),
IF(X$17&lt;Udfyldningsark!$Q71, IF(X$17&lt;Udfyldningsark!$Q71-10,"g","gu"),
IF(X$17&lt;Udfyldningsark!$T71,"r",""
))))))))</f>
        <v/>
      </c>
      <c r="Y54" s="226" t="str">
        <f>IF(Udfyldningsark!$T71="","",
IF(Y$17=Udfyldningsark!$Q71,"s",
IF(Y$17=Udfyldningsark!$T71,"b",
IF(Y$17&lt;Udfyldningsark!$P71,"",
IF(Udfyldningsark!$T71&lt;Udfyldningsark!$Q71-10,IF(Y$17&lt;Udfyldningsark!$T71,"g",""),
IF(Udfyldningsark!$T71&lt;Udfyldningsark!$Q71,     IF(Y$17&lt;Udfyldningsark!$Q71-10,"g",     IF(Y$17&lt;Udfyldningsark!$T71,"gu",        "")),
IF(Y$17&lt;Udfyldningsark!$Q71, IF(Y$17&lt;Udfyldningsark!$Q71-10,"g","gu"),
IF(Y$17&lt;Udfyldningsark!$T71,"r",""
))))))))</f>
        <v/>
      </c>
      <c r="Z54" s="226" t="str">
        <f>IF(Udfyldningsark!$T71="","",
IF(Z$17=Udfyldningsark!$Q71,"s",
IF(Z$17=Udfyldningsark!$T71,"b",
IF(Z$17&lt;Udfyldningsark!$P71,"",
IF(Udfyldningsark!$T71&lt;Udfyldningsark!$Q71-10,IF(Z$17&lt;Udfyldningsark!$T71,"g",""),
IF(Udfyldningsark!$T71&lt;Udfyldningsark!$Q71,     IF(Z$17&lt;Udfyldningsark!$Q71-10,"g",     IF(Z$17&lt;Udfyldningsark!$T71,"gu",        "")),
IF(Z$17&lt;Udfyldningsark!$Q71, IF(Z$17&lt;Udfyldningsark!$Q71-10,"g","gu"),
IF(Z$17&lt;Udfyldningsark!$T71,"r",""
))))))))</f>
        <v/>
      </c>
      <c r="AA54" s="226" t="str">
        <f>IF(Udfyldningsark!$T71="","",
IF(AA$17=Udfyldningsark!$Q71,"s",
IF(AA$17=Udfyldningsark!$T71,"b",
IF(AA$17&lt;Udfyldningsark!$P71,"",
IF(Udfyldningsark!$T71&lt;Udfyldningsark!$Q71-10,IF(AA$17&lt;Udfyldningsark!$T71,"g",""),
IF(Udfyldningsark!$T71&lt;Udfyldningsark!$Q71,     IF(AA$17&lt;Udfyldningsark!$Q71-10,"g",     IF(AA$17&lt;Udfyldningsark!$T71,"gu",        "")),
IF(AA$17&lt;Udfyldningsark!$Q71, IF(AA$17&lt;Udfyldningsark!$Q71-10,"g","gu"),
IF(AA$17&lt;Udfyldningsark!$T71,"r",""
))))))))</f>
        <v/>
      </c>
      <c r="AB54" s="226" t="str">
        <f>IF(Udfyldningsark!$T71="","",
IF(AB$17=Udfyldningsark!$Q71,"s",
IF(AB$17=Udfyldningsark!$T71,"b",
IF(AB$17&lt;Udfyldningsark!$P71,"",
IF(Udfyldningsark!$T71&lt;Udfyldningsark!$Q71-10,IF(AB$17&lt;Udfyldningsark!$T71,"g",""),
IF(Udfyldningsark!$T71&lt;Udfyldningsark!$Q71,     IF(AB$17&lt;Udfyldningsark!$Q71-10,"g",     IF(AB$17&lt;Udfyldningsark!$T71,"gu",        "")),
IF(AB$17&lt;Udfyldningsark!$Q71, IF(AB$17&lt;Udfyldningsark!$Q71-10,"g","gu"),
IF(AB$17&lt;Udfyldningsark!$T71,"r",""
))))))))</f>
        <v/>
      </c>
      <c r="AC54" s="226" t="str">
        <f>IF(Udfyldningsark!$T71="","",
IF(AC$17=Udfyldningsark!$Q71,"s",
IF(AC$17=Udfyldningsark!$T71,"b",
IF(AC$17&lt;Udfyldningsark!$P71,"",
IF(Udfyldningsark!$T71&lt;Udfyldningsark!$Q71-10,IF(AC$17&lt;Udfyldningsark!$T71,"g",""),
IF(Udfyldningsark!$T71&lt;Udfyldningsark!$Q71,     IF(AC$17&lt;Udfyldningsark!$Q71-10,"g",     IF(AC$17&lt;Udfyldningsark!$T71,"gu",        "")),
IF(AC$17&lt;Udfyldningsark!$Q71, IF(AC$17&lt;Udfyldningsark!$Q71-10,"g","gu"),
IF(AC$17&lt;Udfyldningsark!$T71,"r",""
))))))))</f>
        <v/>
      </c>
      <c r="AD54" s="226" t="str">
        <f>IF(Udfyldningsark!$T71="","",
IF(AD$17=Udfyldningsark!$Q71,"s",
IF(AD$17=Udfyldningsark!$T71,"b",
IF(AD$17&lt;Udfyldningsark!$P71,"",
IF(Udfyldningsark!$T71&lt;Udfyldningsark!$Q71-10,IF(AD$17&lt;Udfyldningsark!$T71,"g",""),
IF(Udfyldningsark!$T71&lt;Udfyldningsark!$Q71,     IF(AD$17&lt;Udfyldningsark!$Q71-10,"g",     IF(AD$17&lt;Udfyldningsark!$T71,"gu",        "")),
IF(AD$17&lt;Udfyldningsark!$Q71, IF(AD$17&lt;Udfyldningsark!$Q71-10,"g","gu"),
IF(AD$17&lt;Udfyldningsark!$T71,"r",""
))))))))</f>
        <v/>
      </c>
      <c r="AE54" s="226" t="str">
        <f>IF(Udfyldningsark!$T71="","",
IF(AE$17=Udfyldningsark!$Q71,"s",
IF(AE$17=Udfyldningsark!$T71,"b",
IF(AE$17&lt;Udfyldningsark!$P71,"",
IF(Udfyldningsark!$T71&lt;Udfyldningsark!$Q71-10,IF(AE$17&lt;Udfyldningsark!$T71,"g",""),
IF(Udfyldningsark!$T71&lt;Udfyldningsark!$Q71,     IF(AE$17&lt;Udfyldningsark!$Q71-10,"g",     IF(AE$17&lt;Udfyldningsark!$T71,"gu",        "")),
IF(AE$17&lt;Udfyldningsark!$Q71, IF(AE$17&lt;Udfyldningsark!$Q71-10,"g","gu"),
IF(AE$17&lt;Udfyldningsark!$T71,"r",""
))))))))</f>
        <v/>
      </c>
      <c r="AF54" s="226" t="str">
        <f>IF(Udfyldningsark!$T71="","",
IF(AF$17=Udfyldningsark!$Q71,"s",
IF(AF$17=Udfyldningsark!$T71,"b",
IF(AF$17&lt;Udfyldningsark!$P71,"",
IF(Udfyldningsark!$T71&lt;Udfyldningsark!$Q71-10,IF(AF$17&lt;Udfyldningsark!$T71,"g",""),
IF(Udfyldningsark!$T71&lt;Udfyldningsark!$Q71,     IF(AF$17&lt;Udfyldningsark!$Q71-10,"g",     IF(AF$17&lt;Udfyldningsark!$T71,"gu",        "")),
IF(AF$17&lt;Udfyldningsark!$Q71, IF(AF$17&lt;Udfyldningsark!$Q71-10,"g","gu"),
IF(AF$17&lt;Udfyldningsark!$T71,"r",""
))))))))</f>
        <v/>
      </c>
      <c r="AG54" s="226" t="str">
        <f>IF(Udfyldningsark!$T71="","",
IF(AG$17=Udfyldningsark!$Q71,"s",
IF(AG$17=Udfyldningsark!$T71,"b",
IF(AG$17&lt;Udfyldningsark!$P71,"",
IF(Udfyldningsark!$T71&lt;Udfyldningsark!$Q71-10,IF(AG$17&lt;Udfyldningsark!$T71,"g",""),
IF(Udfyldningsark!$T71&lt;Udfyldningsark!$Q71,     IF(AG$17&lt;Udfyldningsark!$Q71-10,"g",     IF(AG$17&lt;Udfyldningsark!$T71,"gu",        "")),
IF(AG$17&lt;Udfyldningsark!$Q71, IF(AG$17&lt;Udfyldningsark!$Q71-10,"g","gu"),
IF(AG$17&lt;Udfyldningsark!$T71,"r",""
))))))))</f>
        <v/>
      </c>
      <c r="AH54" s="226" t="str">
        <f>IF(Udfyldningsark!$T71="","",
IF(AH$17=Udfyldningsark!$Q71,"s",
IF(AH$17=Udfyldningsark!$T71,"b",
IF(AH$17&lt;Udfyldningsark!$P71,"",
IF(Udfyldningsark!$T71&lt;Udfyldningsark!$Q71-10,IF(AH$17&lt;Udfyldningsark!$T71,"g",""),
IF(Udfyldningsark!$T71&lt;Udfyldningsark!$Q71,     IF(AH$17&lt;Udfyldningsark!$Q71-10,"g",     IF(AH$17&lt;Udfyldningsark!$T71,"gu",        "")),
IF(AH$17&lt;Udfyldningsark!$Q71, IF(AH$17&lt;Udfyldningsark!$Q71-10,"g","gu"),
IF(AH$17&lt;Udfyldningsark!$T71,"r",""
))))))))</f>
        <v/>
      </c>
      <c r="AI54" s="226" t="str">
        <f>IF(Udfyldningsark!$T71="","",
IF(AI$17=Udfyldningsark!$Q71,"s",
IF(AI$17=Udfyldningsark!$T71,"b",
IF(AI$17&lt;Udfyldningsark!$P71,"",
IF(Udfyldningsark!$T71&lt;Udfyldningsark!$Q71-10,IF(AI$17&lt;Udfyldningsark!$T71,"g",""),
IF(Udfyldningsark!$T71&lt;Udfyldningsark!$Q71,     IF(AI$17&lt;Udfyldningsark!$Q71-10,"g",     IF(AI$17&lt;Udfyldningsark!$T71,"gu",        "")),
IF(AI$17&lt;Udfyldningsark!$Q71, IF(AI$17&lt;Udfyldningsark!$Q71-10,"g","gu"),
IF(AI$17&lt;Udfyldningsark!$T71,"r",""
))))))))</f>
        <v/>
      </c>
      <c r="AJ54" s="226" t="str">
        <f>IF(Udfyldningsark!$T71="","",
IF(AJ$17=Udfyldningsark!$Q71,"s",
IF(AJ$17=Udfyldningsark!$T71,"b",
IF(AJ$17&lt;Udfyldningsark!$P71,"",
IF(Udfyldningsark!$T71&lt;Udfyldningsark!$Q71-10,IF(AJ$17&lt;Udfyldningsark!$T71,"g",""),
IF(Udfyldningsark!$T71&lt;Udfyldningsark!$Q71,     IF(AJ$17&lt;Udfyldningsark!$Q71-10,"g",     IF(AJ$17&lt;Udfyldningsark!$T71,"gu",        "")),
IF(AJ$17&lt;Udfyldningsark!$Q71, IF(AJ$17&lt;Udfyldningsark!$Q71-10,"g","gu"),
IF(AJ$17&lt;Udfyldningsark!$T71,"r",""
))))))))</f>
        <v/>
      </c>
      <c r="AK54" s="226" t="str">
        <f>IF(Udfyldningsark!$T71="","",
IF(AK$17=Udfyldningsark!$Q71,"s",
IF(AK$17=Udfyldningsark!$T71,"b",
IF(AK$17&lt;Udfyldningsark!$P71,"",
IF(Udfyldningsark!$T71&lt;Udfyldningsark!$Q71-10,IF(AK$17&lt;Udfyldningsark!$T71,"g",""),
IF(Udfyldningsark!$T71&lt;Udfyldningsark!$Q71,     IF(AK$17&lt;Udfyldningsark!$Q71-10,"g",     IF(AK$17&lt;Udfyldningsark!$T71,"gu",        "")),
IF(AK$17&lt;Udfyldningsark!$Q71, IF(AK$17&lt;Udfyldningsark!$Q71-10,"g","gu"),
IF(AK$17&lt;Udfyldningsark!$T71,"r",""
))))))))</f>
        <v/>
      </c>
      <c r="AL54" s="226" t="str">
        <f>IF(Udfyldningsark!$T71="","",
IF(AL$17=Udfyldningsark!$Q71,"s",
IF(AL$17=Udfyldningsark!$T71,"b",
IF(AL$17&lt;Udfyldningsark!$P71,"",
IF(Udfyldningsark!$T71&lt;Udfyldningsark!$Q71-10,IF(AL$17&lt;Udfyldningsark!$T71,"g",""),
IF(Udfyldningsark!$T71&lt;Udfyldningsark!$Q71,     IF(AL$17&lt;Udfyldningsark!$Q71-10,"g",     IF(AL$17&lt;Udfyldningsark!$T71,"gu",        "")),
IF(AL$17&lt;Udfyldningsark!$Q71, IF(AL$17&lt;Udfyldningsark!$Q71-10,"g","gu"),
IF(AL$17&lt;Udfyldningsark!$T71,"r",""
))))))))</f>
        <v/>
      </c>
      <c r="AM54" s="226" t="str">
        <f>IF(Udfyldningsark!$T71="","",
IF(AM$17=Udfyldningsark!$Q71,"s",
IF(AM$17=Udfyldningsark!$T71,"b",
IF(AM$17&lt;Udfyldningsark!$P71,"",
IF(Udfyldningsark!$T71&lt;Udfyldningsark!$Q71-10,IF(AM$17&lt;Udfyldningsark!$T71,"g",""),
IF(Udfyldningsark!$T71&lt;Udfyldningsark!$Q71,     IF(AM$17&lt;Udfyldningsark!$Q71-10,"g",     IF(AM$17&lt;Udfyldningsark!$T71,"gu",        "")),
IF(AM$17&lt;Udfyldningsark!$Q71, IF(AM$17&lt;Udfyldningsark!$Q71-10,"g","gu"),
IF(AM$17&lt;Udfyldningsark!$T71,"r",""
))))))))</f>
        <v/>
      </c>
      <c r="AN54" s="226" t="str">
        <f>IF(Udfyldningsark!$T71="","",
IF(AN$17=Udfyldningsark!$Q71,"s",
IF(AN$17=Udfyldningsark!$T71,"b",
IF(AN$17&lt;Udfyldningsark!$P71,"",
IF(Udfyldningsark!$T71&lt;Udfyldningsark!$Q71-10,IF(AN$17&lt;Udfyldningsark!$T71,"g",""),
IF(Udfyldningsark!$T71&lt;Udfyldningsark!$Q71,     IF(AN$17&lt;Udfyldningsark!$Q71-10,"g",     IF(AN$17&lt;Udfyldningsark!$T71,"gu",        "")),
IF(AN$17&lt;Udfyldningsark!$Q71, IF(AN$17&lt;Udfyldningsark!$Q71-10,"g","gu"),
IF(AN$17&lt;Udfyldningsark!$T71,"r",""
))))))))</f>
        <v/>
      </c>
      <c r="AO54" s="226" t="str">
        <f>IF(Udfyldningsark!$T71="","",
IF(AO$17=Udfyldningsark!$Q71,"s",
IF(AO$17=Udfyldningsark!$T71,"b",
IF(AO$17&lt;Udfyldningsark!$P71,"",
IF(Udfyldningsark!$T71&lt;Udfyldningsark!$Q71-10,IF(AO$17&lt;Udfyldningsark!$T71,"g",""),
IF(Udfyldningsark!$T71&lt;Udfyldningsark!$Q71,     IF(AO$17&lt;Udfyldningsark!$Q71-10,"g",     IF(AO$17&lt;Udfyldningsark!$T71,"gu",        "")),
IF(AO$17&lt;Udfyldningsark!$Q71, IF(AO$17&lt;Udfyldningsark!$Q71-10,"g","gu"),
IF(AO$17&lt;Udfyldningsark!$T71,"r",""
))))))))</f>
        <v/>
      </c>
      <c r="AP54" s="226" t="str">
        <f>IF(Udfyldningsark!$T71="","",
IF(AP$17=Udfyldningsark!$Q71,"s",
IF(AP$17=Udfyldningsark!$T71,"b",
IF(AP$17&lt;Udfyldningsark!$P71,"",
IF(Udfyldningsark!$T71&lt;Udfyldningsark!$Q71-10,IF(AP$17&lt;Udfyldningsark!$T71,"g",""),
IF(Udfyldningsark!$T71&lt;Udfyldningsark!$Q71,     IF(AP$17&lt;Udfyldningsark!$Q71-10,"g",     IF(AP$17&lt;Udfyldningsark!$T71,"gu",        "")),
IF(AP$17&lt;Udfyldningsark!$Q71, IF(AP$17&lt;Udfyldningsark!$Q71-10,"g","gu"),
IF(AP$17&lt;Udfyldningsark!$T71,"r",""
))))))))</f>
        <v/>
      </c>
      <c r="AQ54" s="226" t="str">
        <f>IF(Udfyldningsark!$T71="","",
IF(AQ$17=Udfyldningsark!$Q71,"s",
IF(AQ$17=Udfyldningsark!$T71,"b",
IF(AQ$17&lt;Udfyldningsark!$P71,"",
IF(Udfyldningsark!$T71&lt;Udfyldningsark!$Q71-10,IF(AQ$17&lt;Udfyldningsark!$T71,"g",""),
IF(Udfyldningsark!$T71&lt;Udfyldningsark!$Q71,     IF(AQ$17&lt;Udfyldningsark!$Q71-10,"g",     IF(AQ$17&lt;Udfyldningsark!$T71,"gu",        "")),
IF(AQ$17&lt;Udfyldningsark!$Q71, IF(AQ$17&lt;Udfyldningsark!$Q71-10,"g","gu"),
IF(AQ$17&lt;Udfyldningsark!$T71,"r",""
))))))))</f>
        <v/>
      </c>
      <c r="AR54" s="226" t="str">
        <f>IF(Udfyldningsark!$T71="","",
IF(AR$17=Udfyldningsark!$Q71,"s",
IF(AR$17=Udfyldningsark!$T71,"b",
IF(AR$17&lt;Udfyldningsark!$P71,"",
IF(Udfyldningsark!$T71&lt;Udfyldningsark!$Q71-10,IF(AR$17&lt;Udfyldningsark!$T71,"g",""),
IF(Udfyldningsark!$T71&lt;Udfyldningsark!$Q71,     IF(AR$17&lt;Udfyldningsark!$Q71-10,"g",     IF(AR$17&lt;Udfyldningsark!$T71,"gu",        "")),
IF(AR$17&lt;Udfyldningsark!$Q71, IF(AR$17&lt;Udfyldningsark!$Q71-10,"g","gu"),
IF(AR$17&lt;Udfyldningsark!$T71,"r",""
))))))))</f>
        <v/>
      </c>
      <c r="AS54" s="226" t="str">
        <f>IF(Udfyldningsark!$T71="","",
IF(AS$17=Udfyldningsark!$Q71,"s",
IF(AS$17=Udfyldningsark!$T71,"b",
IF(AS$17&lt;Udfyldningsark!$P71,"",
IF(Udfyldningsark!$T71&lt;Udfyldningsark!$Q71-10,IF(AS$17&lt;Udfyldningsark!$T71,"g",""),
IF(Udfyldningsark!$T71&lt;Udfyldningsark!$Q71,     IF(AS$17&lt;Udfyldningsark!$Q71-10,"g",     IF(AS$17&lt;Udfyldningsark!$T71,"gu",        "")),
IF(AS$17&lt;Udfyldningsark!$Q71, IF(AS$17&lt;Udfyldningsark!$Q71-10,"g","gu"),
IF(AS$17&lt;Udfyldningsark!$T71,"r",""
))))))))</f>
        <v/>
      </c>
      <c r="AT54" s="226" t="str">
        <f>IF(Udfyldningsark!$T71="","",
IF(AT$17=Udfyldningsark!$Q71,"s",
IF(AT$17=Udfyldningsark!$T71,"b",
IF(AT$17&lt;Udfyldningsark!$P71,"",
IF(Udfyldningsark!$T71&lt;Udfyldningsark!$Q71-10,IF(AT$17&lt;Udfyldningsark!$T71,"g",""),
IF(Udfyldningsark!$T71&lt;Udfyldningsark!$Q71,     IF(AT$17&lt;Udfyldningsark!$Q71-10,"g",     IF(AT$17&lt;Udfyldningsark!$T71,"gu",        "")),
IF(AT$17&lt;Udfyldningsark!$Q71, IF(AT$17&lt;Udfyldningsark!$Q71-10,"g","gu"),
IF(AT$17&lt;Udfyldningsark!$T71,"r",""
))))))))</f>
        <v/>
      </c>
      <c r="AU54" s="226" t="str">
        <f>IF(Udfyldningsark!$T71="","",
IF(AU$17=Udfyldningsark!$Q71,"s",
IF(AU$17=Udfyldningsark!$T71,"b",
IF(AU$17&lt;Udfyldningsark!$P71,"",
IF(Udfyldningsark!$T71&lt;Udfyldningsark!$Q71-10,IF(AU$17&lt;Udfyldningsark!$T71,"g",""),
IF(Udfyldningsark!$T71&lt;Udfyldningsark!$Q71,     IF(AU$17&lt;Udfyldningsark!$Q71-10,"g",     IF(AU$17&lt;Udfyldningsark!$T71,"gu",        "")),
IF(AU$17&lt;Udfyldningsark!$Q71, IF(AU$17&lt;Udfyldningsark!$Q71-10,"g","gu"),
IF(AU$17&lt;Udfyldningsark!$T71,"r",""
))))))))</f>
        <v/>
      </c>
      <c r="AV54" s="226" t="str">
        <f>IF(Udfyldningsark!$T71="","",
IF(AV$17=Udfyldningsark!$Q71,"s",
IF(AV$17=Udfyldningsark!$T71,"b",
IF(AV$17&lt;Udfyldningsark!$P71,"",
IF(Udfyldningsark!$T71&lt;Udfyldningsark!$Q71-10,IF(AV$17&lt;Udfyldningsark!$T71,"g",""),
IF(Udfyldningsark!$T71&lt;Udfyldningsark!$Q71,     IF(AV$17&lt;Udfyldningsark!$Q71-10,"g",     IF(AV$17&lt;Udfyldningsark!$T71,"gu",        "")),
IF(AV$17&lt;Udfyldningsark!$Q71, IF(AV$17&lt;Udfyldningsark!$Q71-10,"g","gu"),
IF(AV$17&lt;Udfyldningsark!$T71,"r",""
))))))))</f>
        <v/>
      </c>
      <c r="AW54" s="226" t="str">
        <f>IF(Udfyldningsark!$T71="","",
IF(AW$17=Udfyldningsark!$Q71,"s",
IF(AW$17=Udfyldningsark!$T71,"b",
IF(AW$17&lt;Udfyldningsark!$P71,"",
IF(Udfyldningsark!$T71&lt;Udfyldningsark!$Q71-10,IF(AW$17&lt;Udfyldningsark!$T71,"g",""),
IF(Udfyldningsark!$T71&lt;Udfyldningsark!$Q71,     IF(AW$17&lt;Udfyldningsark!$Q71-10,"g",     IF(AW$17&lt;Udfyldningsark!$T71,"gu",        "")),
IF(AW$17&lt;Udfyldningsark!$Q71, IF(AW$17&lt;Udfyldningsark!$Q71-10,"g","gu"),
IF(AW$17&lt;Udfyldningsark!$T71,"r",""
))))))))</f>
        <v/>
      </c>
      <c r="AX54" s="226" t="str">
        <f>IF(Udfyldningsark!$T71="","",
IF(AX$17=Udfyldningsark!$Q71,"s",
IF(AX$17=Udfyldningsark!$T71,"b",
IF(AX$17&lt;Udfyldningsark!$P71,"",
IF(Udfyldningsark!$T71&lt;Udfyldningsark!$Q71-10,IF(AX$17&lt;Udfyldningsark!$T71,"g",""),
IF(Udfyldningsark!$T71&lt;Udfyldningsark!$Q71,     IF(AX$17&lt;Udfyldningsark!$Q71-10,"g",     IF(AX$17&lt;Udfyldningsark!$T71,"gu",        "")),
IF(AX$17&lt;Udfyldningsark!$Q71, IF(AX$17&lt;Udfyldningsark!$Q71-10,"g","gu"),
IF(AX$17&lt;Udfyldningsark!$T71,"r",""
))))))))</f>
        <v/>
      </c>
      <c r="AY54" s="226" t="str">
        <f>IF(Udfyldningsark!$T71="","",
IF(AY$17=Udfyldningsark!$Q71,"s",
IF(AY$17=Udfyldningsark!$T71,"b",
IF(AY$17&lt;Udfyldningsark!$P71,"",
IF(Udfyldningsark!$T71&lt;Udfyldningsark!$Q71-10,IF(AY$17&lt;Udfyldningsark!$T71,"g",""),
IF(Udfyldningsark!$T71&lt;Udfyldningsark!$Q71,     IF(AY$17&lt;Udfyldningsark!$Q71-10,"g",     IF(AY$17&lt;Udfyldningsark!$T71,"gu",        "")),
IF(AY$17&lt;Udfyldningsark!$Q71, IF(AY$17&lt;Udfyldningsark!$Q71-10,"g","gu"),
IF(AY$17&lt;Udfyldningsark!$T71,"r",""
))))))))</f>
        <v/>
      </c>
      <c r="AZ54" s="226" t="str">
        <f>IF(Udfyldningsark!$T71="","",
IF(AZ$17=Udfyldningsark!$Q71,"s",
IF(AZ$17=Udfyldningsark!$T71,"b",
IF(AZ$17&lt;Udfyldningsark!$P71,"",
IF(Udfyldningsark!$T71&lt;Udfyldningsark!$Q71-10,IF(AZ$17&lt;Udfyldningsark!$T71,"g",""),
IF(Udfyldningsark!$T71&lt;Udfyldningsark!$Q71,     IF(AZ$17&lt;Udfyldningsark!$Q71-10,"g",     IF(AZ$17&lt;Udfyldningsark!$T71,"gu",        "")),
IF(AZ$17&lt;Udfyldningsark!$Q71, IF(AZ$17&lt;Udfyldningsark!$Q71-10,"g","gu"),
IF(AZ$17&lt;Udfyldningsark!$T71,"r",""
))))))))</f>
        <v/>
      </c>
      <c r="BA54" s="226" t="str">
        <f>IF(Udfyldningsark!$T71="","",
IF(BA$17=Udfyldningsark!$Q71,"s",
IF(BA$17=Udfyldningsark!$T71,"b",
IF(BA$17&lt;Udfyldningsark!$P71,"",
IF(Udfyldningsark!$T71&lt;Udfyldningsark!$Q71-10,IF(BA$17&lt;Udfyldningsark!$T71,"g",""),
IF(Udfyldningsark!$T71&lt;Udfyldningsark!$Q71,     IF(BA$17&lt;Udfyldningsark!$Q71-10,"g",     IF(BA$17&lt;Udfyldningsark!$T71,"gu",        "")),
IF(BA$17&lt;Udfyldningsark!$Q71, IF(BA$17&lt;Udfyldningsark!$Q71-10,"g","gu"),
IF(BA$17&lt;Udfyldningsark!$T71,"r",""
))))))))</f>
        <v/>
      </c>
      <c r="BB54" s="226" t="str">
        <f>IF(Udfyldningsark!$T71="","",
IF(BB$17=Udfyldningsark!$Q71,"s",
IF(BB$17=Udfyldningsark!$T71,"b",
IF(BB$17&lt;Udfyldningsark!$P71,"",
IF(Udfyldningsark!$T71&lt;Udfyldningsark!$Q71-10,IF(BB$17&lt;Udfyldningsark!$T71,"g",""),
IF(Udfyldningsark!$T71&lt;Udfyldningsark!$Q71,     IF(BB$17&lt;Udfyldningsark!$Q71-10,"g",     IF(BB$17&lt;Udfyldningsark!$T71,"gu",        "")),
IF(BB$17&lt;Udfyldningsark!$Q71, IF(BB$17&lt;Udfyldningsark!$Q71-10,"g","gu"),
IF(BB$17&lt;Udfyldningsark!$T71,"r",""
))))))))</f>
        <v/>
      </c>
      <c r="BC54" s="226" t="str">
        <f>IF(Udfyldningsark!$T71="","",
IF(BC$17=Udfyldningsark!$Q71,"s",
IF(BC$17=Udfyldningsark!$T71,"b",
IF(BC$17&lt;Udfyldningsark!$P71,"",
IF(Udfyldningsark!$T71&lt;Udfyldningsark!$Q71-10,IF(BC$17&lt;Udfyldningsark!$T71,"g",""),
IF(Udfyldningsark!$T71&lt;Udfyldningsark!$Q71,     IF(BC$17&lt;Udfyldningsark!$Q71-10,"g",     IF(BC$17&lt;Udfyldningsark!$T71,"gu",        "")),
IF(BC$17&lt;Udfyldningsark!$Q71, IF(BC$17&lt;Udfyldningsark!$Q71-10,"g","gu"),
IF(BC$17&lt;Udfyldningsark!$T71,"r",""
))))))))</f>
        <v/>
      </c>
      <c r="BD54" s="226" t="str">
        <f>IF(Udfyldningsark!$T71="","",
IF(BD$17=Udfyldningsark!$Q71,"s",
IF(BD$17=Udfyldningsark!$T71,"b",
IF(BD$17&lt;Udfyldningsark!$P71,"",
IF(Udfyldningsark!$T71&lt;Udfyldningsark!$Q71-10,IF(BD$17&lt;Udfyldningsark!$T71,"g",""),
IF(Udfyldningsark!$T71&lt;Udfyldningsark!$Q71,     IF(BD$17&lt;Udfyldningsark!$Q71-10,"g",     IF(BD$17&lt;Udfyldningsark!$T71,"gu",        "")),
IF(BD$17&lt;Udfyldningsark!$Q71, IF(BD$17&lt;Udfyldningsark!$Q71-10,"g","gu"),
IF(BD$17&lt;Udfyldningsark!$T71,"r",""
))))))))</f>
        <v/>
      </c>
      <c r="BE54" s="226" t="str">
        <f>IF(Udfyldningsark!$T71="","",
IF(BE$17=Udfyldningsark!$Q71,"s",
IF(BE$17=Udfyldningsark!$T71,"b",
IF(BE$17&lt;Udfyldningsark!$P71,"",
IF(Udfyldningsark!$T71&lt;Udfyldningsark!$Q71-10,IF(BE$17&lt;Udfyldningsark!$T71,"g",""),
IF(Udfyldningsark!$T71&lt;Udfyldningsark!$Q71,     IF(BE$17&lt;Udfyldningsark!$Q71-10,"g",     IF(BE$17&lt;Udfyldningsark!$T71,"gu",        "")),
IF(BE$17&lt;Udfyldningsark!$Q71, IF(BE$17&lt;Udfyldningsark!$Q71-10,"g","gu"),
IF(BE$17&lt;Udfyldningsark!$T71,"r",""
))))))))</f>
        <v/>
      </c>
      <c r="BF54" s="226" t="str">
        <f>IF(Udfyldningsark!$T71="","",
IF(BF$17=Udfyldningsark!$Q71,"s",
IF(BF$17=Udfyldningsark!$T71,"b",
IF(BF$17&lt;Udfyldningsark!$P71,"",
IF(Udfyldningsark!$T71&lt;Udfyldningsark!$Q71-10,IF(BF$17&lt;Udfyldningsark!$T71,"g",""),
IF(Udfyldningsark!$T71&lt;Udfyldningsark!$Q71,     IF(BF$17&lt;Udfyldningsark!$Q71-10,"g",     IF(BF$17&lt;Udfyldningsark!$T71,"gu",        "")),
IF(BF$17&lt;Udfyldningsark!$Q71, IF(BF$17&lt;Udfyldningsark!$Q71-10,"g","gu"),
IF(BF$17&lt;Udfyldningsark!$T71,"r",""
))))))))</f>
        <v/>
      </c>
      <c r="BG54" s="226" t="str">
        <f>IF(Udfyldningsark!$T71="","",
IF(BG$17=Udfyldningsark!$Q71,"s",
IF(BG$17=Udfyldningsark!$T71,"b",
IF(BG$17&lt;Udfyldningsark!$P71,"",
IF(Udfyldningsark!$T71&lt;Udfyldningsark!$Q71-10,IF(BG$17&lt;Udfyldningsark!$T71,"g",""),
IF(Udfyldningsark!$T71&lt;Udfyldningsark!$Q71,     IF(BG$17&lt;Udfyldningsark!$Q71-10,"g",     IF(BG$17&lt;Udfyldningsark!$T71,"gu",        "")),
IF(BG$17&lt;Udfyldningsark!$Q71, IF(BG$17&lt;Udfyldningsark!$Q71-10,"g","gu"),
IF(BG$17&lt;Udfyldningsark!$T71,"r",""
))))))))</f>
        <v/>
      </c>
      <c r="BH54" s="226" t="str">
        <f>IF(Udfyldningsark!$T71="","",
IF(BH$17=Udfyldningsark!$Q71,"s",
IF(BH$17=Udfyldningsark!$T71,"b",
IF(BH$17&lt;Udfyldningsark!$P71,"",
IF(Udfyldningsark!$T71&lt;Udfyldningsark!$Q71-10,IF(BH$17&lt;Udfyldningsark!$T71,"g",""),
IF(Udfyldningsark!$T71&lt;Udfyldningsark!$Q71,     IF(BH$17&lt;Udfyldningsark!$Q71-10,"g",     IF(BH$17&lt;Udfyldningsark!$T71,"gu",        "")),
IF(BH$17&lt;Udfyldningsark!$Q71, IF(BH$17&lt;Udfyldningsark!$Q71-10,"g","gu"),
IF(BH$17&lt;Udfyldningsark!$T71,"r",""
))))))))</f>
        <v/>
      </c>
      <c r="BI54" s="226" t="str">
        <f>IF(Udfyldningsark!$T71="","",
IF(BI$17=Udfyldningsark!$Q71,"s",
IF(BI$17=Udfyldningsark!$T71,"b",
IF(BI$17&lt;Udfyldningsark!$P71,"",
IF(Udfyldningsark!$T71&lt;Udfyldningsark!$Q71-10,IF(BI$17&lt;Udfyldningsark!$T71,"g",""),
IF(Udfyldningsark!$T71&lt;Udfyldningsark!$Q71,     IF(BI$17&lt;Udfyldningsark!$Q71-10,"g",     IF(BI$17&lt;Udfyldningsark!$T71,"gu",        "")),
IF(BI$17&lt;Udfyldningsark!$Q71, IF(BI$17&lt;Udfyldningsark!$Q71-10,"g","gu"),
IF(BI$17&lt;Udfyldningsark!$T71,"r",""
))))))))</f>
        <v/>
      </c>
      <c r="BJ54" s="226" t="str">
        <f>IF(Udfyldningsark!$T71="","",
IF(BJ$17=Udfyldningsark!$Q71,"s",
IF(BJ$17=Udfyldningsark!$T71,"b",
IF(BJ$17&lt;Udfyldningsark!$P71,"",
IF(Udfyldningsark!$T71&lt;Udfyldningsark!$Q71-10,IF(BJ$17&lt;Udfyldningsark!$T71,"g",""),
IF(Udfyldningsark!$T71&lt;Udfyldningsark!$Q71,     IF(BJ$17&lt;Udfyldningsark!$Q71-10,"g",     IF(BJ$17&lt;Udfyldningsark!$T71,"gu",        "")),
IF(BJ$17&lt;Udfyldningsark!$Q71, IF(BJ$17&lt;Udfyldningsark!$Q71-10,"g","gu"),
IF(BJ$17&lt;Udfyldningsark!$T71,"r",""
))))))))</f>
        <v/>
      </c>
      <c r="BK54" s="226" t="str">
        <f>IF(Udfyldningsark!$T71="","",
IF(BK$17=Udfyldningsark!$Q71,"s",
IF(BK$17=Udfyldningsark!$T71,"b",
IF(BK$17&lt;Udfyldningsark!$P71,"",
IF(Udfyldningsark!$T71&lt;Udfyldningsark!$Q71-10,IF(BK$17&lt;Udfyldningsark!$T71,"g",""),
IF(Udfyldningsark!$T71&lt;Udfyldningsark!$Q71,     IF(BK$17&lt;Udfyldningsark!$Q71-10,"g",     IF(BK$17&lt;Udfyldningsark!$T71,"gu",        "")),
IF(BK$17&lt;Udfyldningsark!$Q71, IF(BK$17&lt;Udfyldningsark!$Q71-10,"g","gu"),
IF(BK$17&lt;Udfyldningsark!$T71,"r",""
))))))))</f>
        <v/>
      </c>
      <c r="BL54" s="226" t="str">
        <f>IF(Udfyldningsark!$T71="","",
IF(BL$17=Udfyldningsark!$Q71,"s",
IF(BL$17=Udfyldningsark!$T71,"b",
IF(BL$17&lt;Udfyldningsark!$P71,"",
IF(Udfyldningsark!$T71&lt;Udfyldningsark!$Q71-10,IF(BL$17&lt;Udfyldningsark!$T71,"g",""),
IF(Udfyldningsark!$T71&lt;Udfyldningsark!$Q71,     IF(BL$17&lt;Udfyldningsark!$Q71-10,"g",     IF(BL$17&lt;Udfyldningsark!$T71,"gu",        "")),
IF(BL$17&lt;Udfyldningsark!$Q71, IF(BL$17&lt;Udfyldningsark!$Q71-10,"g","gu"),
IF(BL$17&lt;Udfyldningsark!$T71,"r",""
))))))))</f>
        <v/>
      </c>
      <c r="BM54" s="226" t="str">
        <f>IF(Udfyldningsark!$T71="","",
IF(BM$17=Udfyldningsark!$Q71,"s",
IF(BM$17=Udfyldningsark!$T71,"b",
IF(BM$17&lt;Udfyldningsark!$P71,"",
IF(Udfyldningsark!$T71&lt;Udfyldningsark!$Q71-10,IF(BM$17&lt;Udfyldningsark!$T71,"g",""),
IF(Udfyldningsark!$T71&lt;Udfyldningsark!$Q71,     IF(BM$17&lt;Udfyldningsark!$Q71-10,"g",     IF(BM$17&lt;Udfyldningsark!$T71,"gu",        "")),
IF(BM$17&lt;Udfyldningsark!$Q71, IF(BM$17&lt;Udfyldningsark!$Q71-10,"g","gu"),
IF(BM$17&lt;Udfyldningsark!$T71,"r",""
))))))))</f>
        <v/>
      </c>
      <c r="BN54" s="226" t="str">
        <f>IF(Udfyldningsark!$T71="","",
IF(BN$17=Udfyldningsark!$Q71,"s",
IF(BN$17=Udfyldningsark!$T71,"b",
IF(BN$17&lt;Udfyldningsark!$P71,"",
IF(Udfyldningsark!$T71&lt;Udfyldningsark!$Q71-10,IF(BN$17&lt;Udfyldningsark!$T71,"g",""),
IF(Udfyldningsark!$T71&lt;Udfyldningsark!$Q71,     IF(BN$17&lt;Udfyldningsark!$Q71-10,"g",     IF(BN$17&lt;Udfyldningsark!$T71,"gu",        "")),
IF(BN$17&lt;Udfyldningsark!$Q71, IF(BN$17&lt;Udfyldningsark!$Q71-10,"g","gu"),
IF(BN$17&lt;Udfyldningsark!$T71,"r",""
))))))))</f>
        <v/>
      </c>
      <c r="BO54" s="226" t="str">
        <f>IF(Udfyldningsark!$T71="","",
IF(BO$17=Udfyldningsark!$Q71,"s",
IF(BO$17=Udfyldningsark!$T71,"b",
IF(BO$17&lt;Udfyldningsark!$P71,"",
IF(Udfyldningsark!$T71&lt;Udfyldningsark!$Q71-10,IF(BO$17&lt;Udfyldningsark!$T71,"g",""),
IF(Udfyldningsark!$T71&lt;Udfyldningsark!$Q71,     IF(BO$17&lt;Udfyldningsark!$Q71-10,"g",     IF(BO$17&lt;Udfyldningsark!$T71,"gu",        "")),
IF(BO$17&lt;Udfyldningsark!$Q71, IF(BO$17&lt;Udfyldningsark!$Q71-10,"g","gu"),
IF(BO$17&lt;Udfyldningsark!$T71,"r",""
))))))))</f>
        <v/>
      </c>
      <c r="BP54" s="226" t="str">
        <f>IF(Udfyldningsark!$T71="","",
IF(BP$17=Udfyldningsark!$Q71,"s",
IF(BP$17=Udfyldningsark!$T71,"b",
IF(BP$17&lt;Udfyldningsark!$P71,"",
IF(Udfyldningsark!$T71&lt;Udfyldningsark!$Q71-10,IF(BP$17&lt;Udfyldningsark!$T71,"g",""),
IF(Udfyldningsark!$T71&lt;Udfyldningsark!$Q71,     IF(BP$17&lt;Udfyldningsark!$Q71-10,"g",     IF(BP$17&lt;Udfyldningsark!$T71,"gu",        "")),
IF(BP$17&lt;Udfyldningsark!$Q71, IF(BP$17&lt;Udfyldningsark!$Q71-10,"g","gu"),
IF(BP$17&lt;Udfyldningsark!$T71,"r",""
))))))))</f>
        <v/>
      </c>
      <c r="BQ54" s="226" t="str">
        <f>IF(Udfyldningsark!$T71="","",
IF(BQ$17=Udfyldningsark!$Q71,"s",
IF(BQ$17=Udfyldningsark!$T71,"b",
IF(BQ$17&lt;Udfyldningsark!$P71,"",
IF(Udfyldningsark!$T71&lt;Udfyldningsark!$Q71-10,IF(BQ$17&lt;Udfyldningsark!$T71,"g",""),
IF(Udfyldningsark!$T71&lt;Udfyldningsark!$Q71,     IF(BQ$17&lt;Udfyldningsark!$Q71-10,"g",     IF(BQ$17&lt;Udfyldningsark!$T71,"gu",        "")),
IF(BQ$17&lt;Udfyldningsark!$Q71, IF(BQ$17&lt;Udfyldningsark!$Q71-10,"g","gu"),
IF(BQ$17&lt;Udfyldningsark!$T71,"r",""
))))))))</f>
        <v/>
      </c>
      <c r="BR54" s="226" t="str">
        <f>IF(Udfyldningsark!$T71="","",
IF(BR$17=Udfyldningsark!$Q71,"s",
IF(BR$17=Udfyldningsark!$T71,"b",
IF(BR$17&lt;Udfyldningsark!$P71,"",
IF(Udfyldningsark!$T71&lt;Udfyldningsark!$Q71-10,IF(BR$17&lt;Udfyldningsark!$T71,"g",""),
IF(Udfyldningsark!$T71&lt;Udfyldningsark!$Q71,     IF(BR$17&lt;Udfyldningsark!$Q71-10,"g",     IF(BR$17&lt;Udfyldningsark!$T71,"gu",        "")),
IF(BR$17&lt;Udfyldningsark!$Q71, IF(BR$17&lt;Udfyldningsark!$Q71-10,"g","gu"),
IF(BR$17&lt;Udfyldningsark!$T71,"r",""
))))))))</f>
        <v/>
      </c>
      <c r="BS54" s="226" t="str">
        <f>IF(Udfyldningsark!$T71="","",
IF(BS$17=Udfyldningsark!$Q71,"s",
IF(BS$17=Udfyldningsark!$T71,"b",
IF(BS$17&lt;Udfyldningsark!$P71,"",
IF(Udfyldningsark!$T71&lt;Udfyldningsark!$Q71-10,IF(BS$17&lt;Udfyldningsark!$T71,"g",""),
IF(Udfyldningsark!$T71&lt;Udfyldningsark!$Q71,     IF(BS$17&lt;Udfyldningsark!$Q71-10,"g",     IF(BS$17&lt;Udfyldningsark!$T71,"gu",        "")),
IF(BS$17&lt;Udfyldningsark!$Q71, IF(BS$17&lt;Udfyldningsark!$Q71-10,"g","gu"),
IF(BS$17&lt;Udfyldningsark!$T71,"r",""
))))))))</f>
        <v/>
      </c>
      <c r="BT54" s="226" t="str">
        <f>IF(Udfyldningsark!$T71="","",
IF(BT$17=Udfyldningsark!$Q71,"s",
IF(BT$17=Udfyldningsark!$T71,"b",
IF(BT$17&lt;Udfyldningsark!$P71,"",
IF(Udfyldningsark!$T71&lt;Udfyldningsark!$Q71-10,IF(BT$17&lt;Udfyldningsark!$T71,"g",""),
IF(Udfyldningsark!$T71&lt;Udfyldningsark!$Q71,     IF(BT$17&lt;Udfyldningsark!$Q71-10,"g",     IF(BT$17&lt;Udfyldningsark!$T71,"gu",        "")),
IF(BT$17&lt;Udfyldningsark!$Q71, IF(BT$17&lt;Udfyldningsark!$Q71-10,"g","gu"),
IF(BT$17&lt;Udfyldningsark!$T71,"r",""
))))))))</f>
        <v/>
      </c>
      <c r="BU54" s="226" t="str">
        <f>IF(Udfyldningsark!$T71="","",
IF(BU$17=Udfyldningsark!$Q71,"s",
IF(BU$17=Udfyldningsark!$T71,"b",
IF(BU$17&lt;Udfyldningsark!$P71,"",
IF(Udfyldningsark!$T71&lt;Udfyldningsark!$Q71-10,IF(BU$17&lt;Udfyldningsark!$T71,"g",""),
IF(Udfyldningsark!$T71&lt;Udfyldningsark!$Q71,     IF(BU$17&lt;Udfyldningsark!$Q71-10,"g",     IF(BU$17&lt;Udfyldningsark!$T71,"gu",        "")),
IF(BU$17&lt;Udfyldningsark!$Q71, IF(BU$17&lt;Udfyldningsark!$Q71-10,"g","gu"),
IF(BU$17&lt;Udfyldningsark!$T71,"r",""
))))))))</f>
        <v/>
      </c>
      <c r="BV54" s="226" t="str">
        <f>IF(Udfyldningsark!$T71="","",
IF(BV$17=Udfyldningsark!$Q71,"s",
IF(BV$17=Udfyldningsark!$T71,"b",
IF(BV$17&lt;Udfyldningsark!$P71,"",
IF(Udfyldningsark!$T71&lt;Udfyldningsark!$Q71-10,IF(BV$17&lt;Udfyldningsark!$T71,"g",""),
IF(Udfyldningsark!$T71&lt;Udfyldningsark!$Q71,     IF(BV$17&lt;Udfyldningsark!$Q71-10,"g",     IF(BV$17&lt;Udfyldningsark!$T71,"gu",        "")),
IF(BV$17&lt;Udfyldningsark!$Q71, IF(BV$17&lt;Udfyldningsark!$Q71-10,"g","gu"),
IF(BV$17&lt;Udfyldningsark!$T71,"r",""
))))))))</f>
        <v/>
      </c>
      <c r="BW54" s="226" t="str">
        <f>IF(Udfyldningsark!$T71="","",
IF(BW$17=Udfyldningsark!$Q71,"s",
IF(BW$17=Udfyldningsark!$T71,"b",
IF(BW$17&lt;Udfyldningsark!$P71,"",
IF(Udfyldningsark!$T71&lt;Udfyldningsark!$Q71-10,IF(BW$17&lt;Udfyldningsark!$T71,"g",""),
IF(Udfyldningsark!$T71&lt;Udfyldningsark!$Q71,     IF(BW$17&lt;Udfyldningsark!$Q71-10,"g",     IF(BW$17&lt;Udfyldningsark!$T71,"gu",        "")),
IF(BW$17&lt;Udfyldningsark!$Q71, IF(BW$17&lt;Udfyldningsark!$Q71-10,"g","gu"),
IF(BW$17&lt;Udfyldningsark!$T71,"r",""
))))))))</f>
        <v/>
      </c>
      <c r="BX54" s="226" t="str">
        <f>IF(Udfyldningsark!$T71="","",
IF(BX$17=Udfyldningsark!$Q71,"s",
IF(BX$17=Udfyldningsark!$T71,"b",
IF(BX$17&lt;Udfyldningsark!$P71,"",
IF(Udfyldningsark!$T71&lt;Udfyldningsark!$Q71-10,IF(BX$17&lt;Udfyldningsark!$T71,"g",""),
IF(Udfyldningsark!$T71&lt;Udfyldningsark!$Q71,     IF(BX$17&lt;Udfyldningsark!$Q71-10,"g",     IF(BX$17&lt;Udfyldningsark!$T71,"gu",        "")),
IF(BX$17&lt;Udfyldningsark!$Q71, IF(BX$17&lt;Udfyldningsark!$Q71-10,"g","gu"),
IF(BX$17&lt;Udfyldningsark!$T71,"r",""
))))))))</f>
        <v/>
      </c>
      <c r="BY54" s="226" t="str">
        <f>IF(Udfyldningsark!$T71="","",
IF(BY$17=Udfyldningsark!$Q71,"s",
IF(BY$17=Udfyldningsark!$T71,"b",
IF(BY$17&lt;Udfyldningsark!$P71,"",
IF(Udfyldningsark!$T71&lt;Udfyldningsark!$Q71-10,IF(BY$17&lt;Udfyldningsark!$T71,"g",""),
IF(Udfyldningsark!$T71&lt;Udfyldningsark!$Q71,     IF(BY$17&lt;Udfyldningsark!$Q71-10,"g",     IF(BY$17&lt;Udfyldningsark!$T71,"gu",        "")),
IF(BY$17&lt;Udfyldningsark!$Q71, IF(BY$17&lt;Udfyldningsark!$Q71-10,"g","gu"),
IF(BY$17&lt;Udfyldningsark!$T71,"r",""
))))))))</f>
        <v/>
      </c>
      <c r="BZ54" s="226" t="str">
        <f>IF(Udfyldningsark!$T71="","",
IF(BZ$17=Udfyldningsark!$Q71,"s",
IF(BZ$17=Udfyldningsark!$T71,"b",
IF(BZ$17&lt;Udfyldningsark!$P71,"",
IF(Udfyldningsark!$T71&lt;Udfyldningsark!$Q71-10,IF(BZ$17&lt;Udfyldningsark!$T71,"g",""),
IF(Udfyldningsark!$T71&lt;Udfyldningsark!$Q71,     IF(BZ$17&lt;Udfyldningsark!$Q71-10,"g",     IF(BZ$17&lt;Udfyldningsark!$T71,"gu",        "")),
IF(BZ$17&lt;Udfyldningsark!$Q71, IF(BZ$17&lt;Udfyldningsark!$Q71-10,"g","gu"),
IF(BZ$17&lt;Udfyldningsark!$T71,"r",""
))))))))</f>
        <v/>
      </c>
      <c r="CA54" s="226" t="str">
        <f>IF(Udfyldningsark!$T71="","",
IF(CA$17=Udfyldningsark!$Q71,"s",
IF(CA$17=Udfyldningsark!$T71,"b",
IF(CA$17&lt;Udfyldningsark!$P71,"",
IF(Udfyldningsark!$T71&lt;Udfyldningsark!$Q71-10,IF(CA$17&lt;Udfyldningsark!$T71,"g",""),
IF(Udfyldningsark!$T71&lt;Udfyldningsark!$Q71,     IF(CA$17&lt;Udfyldningsark!$Q71-10,"g",     IF(CA$17&lt;Udfyldningsark!$T71,"gu",        "")),
IF(CA$17&lt;Udfyldningsark!$Q71, IF(CA$17&lt;Udfyldningsark!$Q71-10,"g","gu"),
IF(CA$17&lt;Udfyldningsark!$T71,"r",""
))))))))</f>
        <v/>
      </c>
      <c r="CB54" s="226" t="str">
        <f>IF(Udfyldningsark!$T71="","",
IF(CB$17=Udfyldningsark!$Q71,"s",
IF(CB$17=Udfyldningsark!$T71,"b",
IF(CB$17&lt;Udfyldningsark!$P71,"",
IF(Udfyldningsark!$T71&lt;Udfyldningsark!$Q71-10,IF(CB$17&lt;Udfyldningsark!$T71,"g",""),
IF(Udfyldningsark!$T71&lt;Udfyldningsark!$Q71,     IF(CB$17&lt;Udfyldningsark!$Q71-10,"g",     IF(CB$17&lt;Udfyldningsark!$T71,"gu",        "")),
IF(CB$17&lt;Udfyldningsark!$Q71, IF(CB$17&lt;Udfyldningsark!$Q71-10,"g","gu"),
IF(CB$17&lt;Udfyldningsark!$T71,"r",""
))))))))</f>
        <v/>
      </c>
      <c r="CC54" s="226" t="str">
        <f>IF(Udfyldningsark!$T71="","",
IF(CC$17=Udfyldningsark!$Q71,"s",
IF(CC$17=Udfyldningsark!$T71,"b",
IF(CC$17&lt;Udfyldningsark!$P71,"",
IF(Udfyldningsark!$T71&lt;Udfyldningsark!$Q71-10,IF(CC$17&lt;Udfyldningsark!$T71,"g",""),
IF(Udfyldningsark!$T71&lt;Udfyldningsark!$Q71,     IF(CC$17&lt;Udfyldningsark!$Q71-10,"g",     IF(CC$17&lt;Udfyldningsark!$T71,"gu",        "")),
IF(CC$17&lt;Udfyldningsark!$Q71, IF(CC$17&lt;Udfyldningsark!$Q71-10,"g","gu"),
IF(CC$17&lt;Udfyldningsark!$T71,"r",""
))))))))</f>
        <v/>
      </c>
      <c r="CD54" s="226" t="str">
        <f>IF(Udfyldningsark!$T71="","",
IF(CD$17=Udfyldningsark!$Q71,"s",
IF(CD$17=Udfyldningsark!$T71,"b",
IF(CD$17&lt;Udfyldningsark!$P71,"",
IF(Udfyldningsark!$T71&lt;Udfyldningsark!$Q71-10,IF(CD$17&lt;Udfyldningsark!$T71,"g",""),
IF(Udfyldningsark!$T71&lt;Udfyldningsark!$Q71,     IF(CD$17&lt;Udfyldningsark!$Q71-10,"g",     IF(CD$17&lt;Udfyldningsark!$T71,"gu",        "")),
IF(CD$17&lt;Udfyldningsark!$Q71, IF(CD$17&lt;Udfyldningsark!$Q71-10,"g","gu"),
IF(CD$17&lt;Udfyldningsark!$T71,"r",""
))))))))</f>
        <v/>
      </c>
      <c r="CE54" s="226" t="str">
        <f>IF(Udfyldningsark!$T71="","",
IF(CE$17=Udfyldningsark!$Q71,"s",
IF(CE$17=Udfyldningsark!$T71,"b",
IF(CE$17&lt;Udfyldningsark!$P71,"",
IF(Udfyldningsark!$T71&lt;Udfyldningsark!$Q71-10,IF(CE$17&lt;Udfyldningsark!$T71,"g",""),
IF(Udfyldningsark!$T71&lt;Udfyldningsark!$Q71,     IF(CE$17&lt;Udfyldningsark!$Q71-10,"g",     IF(CE$17&lt;Udfyldningsark!$T71,"gu",        "")),
IF(CE$17&lt;Udfyldningsark!$Q71, IF(CE$17&lt;Udfyldningsark!$Q71-10,"g","gu"),
IF(CE$17&lt;Udfyldningsark!$T71,"r",""
))))))))</f>
        <v/>
      </c>
      <c r="CF54" s="226" t="str">
        <f>IF(Udfyldningsark!$T71="","",
IF(CF$17=Udfyldningsark!$Q71,"s",
IF(CF$17=Udfyldningsark!$T71,"b",
IF(CF$17&lt;Udfyldningsark!$P71,"",
IF(Udfyldningsark!$T71&lt;Udfyldningsark!$Q71-10,IF(CF$17&lt;Udfyldningsark!$T71,"g",""),
IF(Udfyldningsark!$T71&lt;Udfyldningsark!$Q71,     IF(CF$17&lt;Udfyldningsark!$Q71-10,"g",     IF(CF$17&lt;Udfyldningsark!$T71,"gu",        "")),
IF(CF$17&lt;Udfyldningsark!$Q71, IF(CF$17&lt;Udfyldningsark!$Q71-10,"g","gu"),
IF(CF$17&lt;Udfyldningsark!$T71,"r",""
))))))))</f>
        <v/>
      </c>
      <c r="CG54" s="226" t="str">
        <f>IF(Udfyldningsark!$T71="","",
IF(CG$17=Udfyldningsark!$Q71,"s",
IF(CG$17=Udfyldningsark!$T71,"b",
IF(CG$17&lt;Udfyldningsark!$P71,"",
IF(Udfyldningsark!$T71&lt;Udfyldningsark!$Q71-10,IF(CG$17&lt;Udfyldningsark!$T71,"g",""),
IF(Udfyldningsark!$T71&lt;Udfyldningsark!$Q71,     IF(CG$17&lt;Udfyldningsark!$Q71-10,"g",     IF(CG$17&lt;Udfyldningsark!$T71,"gu",        "")),
IF(CG$17&lt;Udfyldningsark!$Q71, IF(CG$17&lt;Udfyldningsark!$Q71-10,"g","gu"),
IF(CG$17&lt;Udfyldningsark!$T71,"r",""
))))))))</f>
        <v/>
      </c>
      <c r="CH54" s="226" t="str">
        <f>IF(Udfyldningsark!$T71="","",
IF(CH$17=Udfyldningsark!$Q71,"s",
IF(CH$17=Udfyldningsark!$T71,"b",
IF(CH$17&lt;Udfyldningsark!$P71,"",
IF(Udfyldningsark!$T71&lt;Udfyldningsark!$Q71-10,IF(CH$17&lt;Udfyldningsark!$T71,"g",""),
IF(Udfyldningsark!$T71&lt;Udfyldningsark!$Q71,     IF(CH$17&lt;Udfyldningsark!$Q71-10,"g",     IF(CH$17&lt;Udfyldningsark!$T71,"gu",        "")),
IF(CH$17&lt;Udfyldningsark!$Q71, IF(CH$17&lt;Udfyldningsark!$Q71-10,"g","gu"),
IF(CH$17&lt;Udfyldningsark!$T71,"r",""
))))))))</f>
        <v/>
      </c>
      <c r="CI54" s="226" t="str">
        <f>IF(Udfyldningsark!$T71="","",
IF(CI$17=Udfyldningsark!$Q71,"s",
IF(CI$17=Udfyldningsark!$T71,"b",
IF(CI$17&lt;Udfyldningsark!$P71,"",
IF(Udfyldningsark!$T71&lt;Udfyldningsark!$Q71-10,IF(CI$17&lt;Udfyldningsark!$T71,"g",""),
IF(Udfyldningsark!$T71&lt;Udfyldningsark!$Q71,     IF(CI$17&lt;Udfyldningsark!$Q71-10,"g",     IF(CI$17&lt;Udfyldningsark!$T71,"gu",        "")),
IF(CI$17&lt;Udfyldningsark!$Q71, IF(CI$17&lt;Udfyldningsark!$Q71-10,"g","gu"),
IF(CI$17&lt;Udfyldningsark!$T71,"r",""
))))))))</f>
        <v/>
      </c>
      <c r="CJ54" s="226" t="str">
        <f>IF(Udfyldningsark!$T71="","",
IF(CJ$17=Udfyldningsark!$Q71,"s",
IF(CJ$17=Udfyldningsark!$T71,"b",
IF(CJ$17&lt;Udfyldningsark!$P71,"",
IF(Udfyldningsark!$T71&lt;Udfyldningsark!$Q71-10,IF(CJ$17&lt;Udfyldningsark!$T71,"g",""),
IF(Udfyldningsark!$T71&lt;Udfyldningsark!$Q71,     IF(CJ$17&lt;Udfyldningsark!$Q71-10,"g",     IF(CJ$17&lt;Udfyldningsark!$T71,"gu",        "")),
IF(CJ$17&lt;Udfyldningsark!$Q71, IF(CJ$17&lt;Udfyldningsark!$Q71-10,"g","gu"),
IF(CJ$17&lt;Udfyldningsark!$T71,"r",""
))))))))</f>
        <v/>
      </c>
      <c r="CK54" s="226" t="str">
        <f>IF(Udfyldningsark!$T71="","",
IF(CK$17=Udfyldningsark!$Q71,"s",
IF(CK$17=Udfyldningsark!$T71,"b",
IF(CK$17&lt;Udfyldningsark!$P71,"",
IF(Udfyldningsark!$T71&lt;Udfyldningsark!$Q71-10,IF(CK$17&lt;Udfyldningsark!$T71,"g",""),
IF(Udfyldningsark!$T71&lt;Udfyldningsark!$Q71,     IF(CK$17&lt;Udfyldningsark!$Q71-10,"g",     IF(CK$17&lt;Udfyldningsark!$T71,"gu",        "")),
IF(CK$17&lt;Udfyldningsark!$Q71, IF(CK$17&lt;Udfyldningsark!$Q71-10,"g","gu"),
IF(CK$17&lt;Udfyldningsark!$T71,"r",""
))))))))</f>
        <v/>
      </c>
      <c r="CL54" s="226" t="str">
        <f>IF(Udfyldningsark!$T71="","",
IF(CL$17=Udfyldningsark!$Q71,"s",
IF(CL$17=Udfyldningsark!$T71,"b",
IF(CL$17&lt;Udfyldningsark!$P71,"",
IF(Udfyldningsark!$T71&lt;Udfyldningsark!$Q71-10,IF(CL$17&lt;Udfyldningsark!$T71,"g",""),
IF(Udfyldningsark!$T71&lt;Udfyldningsark!$Q71,     IF(CL$17&lt;Udfyldningsark!$Q71-10,"g",     IF(CL$17&lt;Udfyldningsark!$T71,"gu",        "")),
IF(CL$17&lt;Udfyldningsark!$Q71, IF(CL$17&lt;Udfyldningsark!$Q71-10,"g","gu"),
IF(CL$17&lt;Udfyldningsark!$T71,"r",""
))))))))</f>
        <v/>
      </c>
      <c r="CM54" s="226" t="str">
        <f>IF(Udfyldningsark!$T71="","",
IF(CM$17=Udfyldningsark!$Q71,"s",
IF(CM$17=Udfyldningsark!$T71,"b",
IF(CM$17&lt;Udfyldningsark!$P71,"",
IF(Udfyldningsark!$T71&lt;Udfyldningsark!$Q71-10,IF(CM$17&lt;Udfyldningsark!$T71,"g",""),
IF(Udfyldningsark!$T71&lt;Udfyldningsark!$Q71,     IF(CM$17&lt;Udfyldningsark!$Q71-10,"g",     IF(CM$17&lt;Udfyldningsark!$T71,"gu",        "")),
IF(CM$17&lt;Udfyldningsark!$Q71, IF(CM$17&lt;Udfyldningsark!$Q71-10,"g","gu"),
IF(CM$17&lt;Udfyldningsark!$T71,"r",""
))))))))</f>
        <v/>
      </c>
      <c r="CN54" s="226" t="str">
        <f>IF(Udfyldningsark!$T71="","",
IF(CN$17=Udfyldningsark!$Q71,"s",
IF(CN$17=Udfyldningsark!$T71,"b",
IF(CN$17&lt;Udfyldningsark!$P71,"",
IF(Udfyldningsark!$T71&lt;Udfyldningsark!$Q71-10,IF(CN$17&lt;Udfyldningsark!$T71,"g",""),
IF(Udfyldningsark!$T71&lt;Udfyldningsark!$Q71,     IF(CN$17&lt;Udfyldningsark!$Q71-10,"g",     IF(CN$17&lt;Udfyldningsark!$T71,"gu",        "")),
IF(CN$17&lt;Udfyldningsark!$Q71, IF(CN$17&lt;Udfyldningsark!$Q71-10,"g","gu"),
IF(CN$17&lt;Udfyldningsark!$T71,"r",""
))))))))</f>
        <v/>
      </c>
      <c r="CO54" s="226" t="str">
        <f>IF(Udfyldningsark!$T71="","",
IF(CO$17=Udfyldningsark!$Q71,"s",
IF(CO$17=Udfyldningsark!$T71,"b",
IF(CO$17&lt;Udfyldningsark!$P71,"",
IF(Udfyldningsark!$T71&lt;Udfyldningsark!$Q71-10,IF(CO$17&lt;Udfyldningsark!$T71,"g",""),
IF(Udfyldningsark!$T71&lt;Udfyldningsark!$Q71,     IF(CO$17&lt;Udfyldningsark!$Q71-10,"g",     IF(CO$17&lt;Udfyldningsark!$T71,"gu",        "")),
IF(CO$17&lt;Udfyldningsark!$Q71, IF(CO$17&lt;Udfyldningsark!$Q71-10,"g","gu"),
IF(CO$17&lt;Udfyldningsark!$T71,"r",""
))))))))</f>
        <v/>
      </c>
      <c r="CP54" s="226" t="str">
        <f>IF(Udfyldningsark!$T71="","",
IF(CP$17=Udfyldningsark!$Q71,"s",
IF(CP$17=Udfyldningsark!$T71,"b",
IF(CP$17&lt;Udfyldningsark!$P71,"",
IF(Udfyldningsark!$T71&lt;Udfyldningsark!$Q71-10,IF(CP$17&lt;Udfyldningsark!$T71,"g",""),
IF(Udfyldningsark!$T71&lt;Udfyldningsark!$Q71,     IF(CP$17&lt;Udfyldningsark!$Q71-10,"g",     IF(CP$17&lt;Udfyldningsark!$T71,"gu",        "")),
IF(CP$17&lt;Udfyldningsark!$Q71, IF(CP$17&lt;Udfyldningsark!$Q71-10,"g","gu"),
IF(CP$17&lt;Udfyldningsark!$T71,"r",""
))))))))</f>
        <v/>
      </c>
      <c r="CQ54" s="226" t="str">
        <f>IF(Udfyldningsark!$T71="","",
IF(CQ$17=Udfyldningsark!$Q71,"s",
IF(CQ$17=Udfyldningsark!$T71,"b",
IF(CQ$17&lt;Udfyldningsark!$P71,"",
IF(Udfyldningsark!$T71&lt;Udfyldningsark!$Q71-10,IF(CQ$17&lt;Udfyldningsark!$T71,"g",""),
IF(Udfyldningsark!$T71&lt;Udfyldningsark!$Q71,     IF(CQ$17&lt;Udfyldningsark!$Q71-10,"g",     IF(CQ$17&lt;Udfyldningsark!$T71,"gu",        "")),
IF(CQ$17&lt;Udfyldningsark!$Q71, IF(CQ$17&lt;Udfyldningsark!$Q71-10,"g","gu"),
IF(CQ$17&lt;Udfyldningsark!$T71,"r",""
))))))))</f>
        <v/>
      </c>
      <c r="CR54" s="226" t="str">
        <f>IF(Udfyldningsark!$T71="","",
IF(CR$17=Udfyldningsark!$Q71,"s",
IF(CR$17=Udfyldningsark!$T71,"b",
IF(CR$17&lt;Udfyldningsark!$P71,"",
IF(Udfyldningsark!$T71&lt;Udfyldningsark!$Q71-10,IF(CR$17&lt;Udfyldningsark!$T71,"g",""),
IF(Udfyldningsark!$T71&lt;Udfyldningsark!$Q71,     IF(CR$17&lt;Udfyldningsark!$Q71-10,"g",     IF(CR$17&lt;Udfyldningsark!$T71,"gu",        "")),
IF(CR$17&lt;Udfyldningsark!$Q71, IF(CR$17&lt;Udfyldningsark!$Q71-10,"g","gu"),
IF(CR$17&lt;Udfyldningsark!$T71,"r",""
))))))))</f>
        <v/>
      </c>
      <c r="CS54" s="226" t="str">
        <f>IF(Udfyldningsark!$T71="","",
IF(CS$17=Udfyldningsark!$Q71,"s",
IF(CS$17=Udfyldningsark!$T71,"b",
IF(CS$17&lt;Udfyldningsark!$P71,"",
IF(Udfyldningsark!$T71&lt;Udfyldningsark!$Q71-10,IF(CS$17&lt;Udfyldningsark!$T71,"g",""),
IF(Udfyldningsark!$T71&lt;Udfyldningsark!$Q71,     IF(CS$17&lt;Udfyldningsark!$Q71-10,"g",     IF(CS$17&lt;Udfyldningsark!$T71,"gu",        "")),
IF(CS$17&lt;Udfyldningsark!$Q71, IF(CS$17&lt;Udfyldningsark!$Q71-10,"g","gu"),
IF(CS$17&lt;Udfyldningsark!$T71,"r",""
))))))))</f>
        <v/>
      </c>
      <c r="CT54" s="226" t="str">
        <f>IF(Udfyldningsark!$T71="","",
IF(CT$17=Udfyldningsark!$Q71,"s",
IF(CT$17=Udfyldningsark!$T71,"b",
IF(CT$17&lt;Udfyldningsark!$P71,"",
IF(Udfyldningsark!$T71&lt;Udfyldningsark!$Q71-10,IF(CT$17&lt;Udfyldningsark!$T71,"g",""),
IF(Udfyldningsark!$T71&lt;Udfyldningsark!$Q71,     IF(CT$17&lt;Udfyldningsark!$Q71-10,"g",     IF(CT$17&lt;Udfyldningsark!$T71,"gu",        "")),
IF(CT$17&lt;Udfyldningsark!$Q71, IF(CT$17&lt;Udfyldningsark!$Q71-10,"g","gu"),
IF(CT$17&lt;Udfyldningsark!$T71,"r",""
))))))))</f>
        <v/>
      </c>
      <c r="CU54" s="226" t="str">
        <f>IF(Udfyldningsark!$T71="","",
IF(CU$17=Udfyldningsark!$Q71,"s",
IF(CU$17=Udfyldningsark!$T71,"b",
IF(CU$17&lt;Udfyldningsark!$P71,"",
IF(Udfyldningsark!$T71&lt;Udfyldningsark!$Q71-10,IF(CU$17&lt;Udfyldningsark!$T71,"g",""),
IF(Udfyldningsark!$T71&lt;Udfyldningsark!$Q71,     IF(CU$17&lt;Udfyldningsark!$Q71-10,"g",     IF(CU$17&lt;Udfyldningsark!$T71,"gu",        "")),
IF(CU$17&lt;Udfyldningsark!$Q71, IF(CU$17&lt;Udfyldningsark!$Q71-10,"g","gu"),
IF(CU$17&lt;Udfyldningsark!$T71,"r",""
))))))))</f>
        <v/>
      </c>
      <c r="CV54" s="226" t="str">
        <f>IF(Udfyldningsark!$T71="","",
IF(CV$17=Udfyldningsark!$Q71,"s",
IF(CV$17=Udfyldningsark!$T71,"b",
IF(CV$17&lt;Udfyldningsark!$P71,"",
IF(Udfyldningsark!$T71&lt;Udfyldningsark!$Q71-10,IF(CV$17&lt;Udfyldningsark!$T71,"g",""),
IF(Udfyldningsark!$T71&lt;Udfyldningsark!$Q71,     IF(CV$17&lt;Udfyldningsark!$Q71-10,"g",     IF(CV$17&lt;Udfyldningsark!$T71,"gu",        "")),
IF(CV$17&lt;Udfyldningsark!$Q71, IF(CV$17&lt;Udfyldningsark!$Q71-10,"g","gu"),
IF(CV$17&lt;Udfyldningsark!$T71,"r",""
))))))))</f>
        <v/>
      </c>
      <c r="CW54" s="226" t="str">
        <f>IF(Udfyldningsark!$T71="","",
IF(CW$17=Udfyldningsark!$Q71,"s",
IF(CW$17=Udfyldningsark!$T71,"b",
IF(CW$17&lt;Udfyldningsark!$P71,"",
IF(Udfyldningsark!$T71&lt;Udfyldningsark!$Q71-10,IF(CW$17&lt;Udfyldningsark!$T71,"g",""),
IF(Udfyldningsark!$T71&lt;Udfyldningsark!$Q71,     IF(CW$17&lt;Udfyldningsark!$Q71-10,"g",     IF(CW$17&lt;Udfyldningsark!$T71,"gu",        "")),
IF(CW$17&lt;Udfyldningsark!$Q71, IF(CW$17&lt;Udfyldningsark!$Q71-10,"g","gu"),
IF(CW$17&lt;Udfyldningsark!$T71,"r",""
))))))))</f>
        <v/>
      </c>
      <c r="CX54" s="226" t="str">
        <f>IF(Udfyldningsark!$T71="","",
IF(CX$17=Udfyldningsark!$Q71,"s",
IF(CX$17=Udfyldningsark!$T71,"b",
IF(CX$17&lt;Udfyldningsark!$P71,"",
IF(Udfyldningsark!$T71&lt;Udfyldningsark!$Q71-10,IF(CX$17&lt;Udfyldningsark!$T71,"g",""),
IF(Udfyldningsark!$T71&lt;Udfyldningsark!$Q71,     IF(CX$17&lt;Udfyldningsark!$Q71-10,"g",     IF(CX$17&lt;Udfyldningsark!$T71,"gu",        "")),
IF(CX$17&lt;Udfyldningsark!$Q71, IF(CX$17&lt;Udfyldningsark!$Q71-10,"g","gu"),
IF(CX$17&lt;Udfyldningsark!$T71,"r",""
))))))))</f>
        <v/>
      </c>
      <c r="CY54" s="226" t="str">
        <f>IF(Udfyldningsark!$T71="","",
IF(CY$17=Udfyldningsark!$Q71,"s",
IF(CY$17=Udfyldningsark!$T71,"b",
IF(CY$17&lt;Udfyldningsark!$P71,"",
IF(Udfyldningsark!$T71&lt;Udfyldningsark!$Q71-10,IF(CY$17&lt;Udfyldningsark!$T71,"g",""),
IF(Udfyldningsark!$T71&lt;Udfyldningsark!$Q71,     IF(CY$17&lt;Udfyldningsark!$Q71-10,"g",     IF(CY$17&lt;Udfyldningsark!$T71,"gu",        "")),
IF(CY$17&lt;Udfyldningsark!$Q71, IF(CY$17&lt;Udfyldningsark!$Q71-10,"g","gu"),
IF(CY$17&lt;Udfyldningsark!$T71,"r",""
))))))))</f>
        <v/>
      </c>
      <c r="CZ54" s="226" t="str">
        <f>IF(Udfyldningsark!$T71="","",
IF(CZ$17=Udfyldningsark!$Q71,"s",
IF(CZ$17=Udfyldningsark!$T71,"b",
IF(CZ$17&lt;Udfyldningsark!$P71,"",
IF(Udfyldningsark!$T71&lt;Udfyldningsark!$Q71-10,IF(CZ$17&lt;Udfyldningsark!$T71,"g",""),
IF(Udfyldningsark!$T71&lt;Udfyldningsark!$Q71,     IF(CZ$17&lt;Udfyldningsark!$Q71-10,"g",     IF(CZ$17&lt;Udfyldningsark!$T71,"gu",        "")),
IF(CZ$17&lt;Udfyldningsark!$Q71, IF(CZ$17&lt;Udfyldningsark!$Q71-10,"g","gu"),
IF(CZ$17&lt;Udfyldningsark!$T71,"r",""
))))))))</f>
        <v/>
      </c>
      <c r="DA54" s="226" t="str">
        <f>IF(Udfyldningsark!$T71="","",
IF(DA$17=Udfyldningsark!$Q71,"s",
IF(DA$17=Udfyldningsark!$T71,"b",
IF(DA$17&lt;Udfyldningsark!$P71,"",
IF(Udfyldningsark!$T71&lt;Udfyldningsark!$Q71-10,IF(DA$17&lt;Udfyldningsark!$T71,"g",""),
IF(Udfyldningsark!$T71&lt;Udfyldningsark!$Q71,     IF(DA$17&lt;Udfyldningsark!$Q71-10,"g",     IF(DA$17&lt;Udfyldningsark!$T71,"gu",        "")),
IF(DA$17&lt;Udfyldningsark!$Q71, IF(DA$17&lt;Udfyldningsark!$Q71-10,"g","gu"),
IF(DA$17&lt;Udfyldningsark!$T71,"r",""
))))))))</f>
        <v/>
      </c>
      <c r="DB54" s="226" t="str">
        <f>IF(Udfyldningsark!$T71="","",
IF(DB$17=Udfyldningsark!$Q71,"s",
IF(DB$17=Udfyldningsark!$T71,"b",
IF(DB$17&lt;Udfyldningsark!$P71,"",
IF(Udfyldningsark!$T71&lt;Udfyldningsark!$Q71-10,IF(DB$17&lt;Udfyldningsark!$T71,"g",""),
IF(Udfyldningsark!$T71&lt;Udfyldningsark!$Q71,     IF(DB$17&lt;Udfyldningsark!$Q71-10,"g",     IF(DB$17&lt;Udfyldningsark!$T71,"gu",        "")),
IF(DB$17&lt;Udfyldningsark!$Q71, IF(DB$17&lt;Udfyldningsark!$Q71-10,"g","gu"),
IF(DB$17&lt;Udfyldningsark!$T71,"r",""
))))))))</f>
        <v/>
      </c>
      <c r="DC54" s="226" t="str">
        <f>IF(Udfyldningsark!$T71="","",
IF(DC$17=Udfyldningsark!$Q71,"s",
IF(DC$17=Udfyldningsark!$T71,"b",
IF(DC$17&lt;Udfyldningsark!$P71,"",
IF(Udfyldningsark!$T71&lt;Udfyldningsark!$Q71-10,IF(DC$17&lt;Udfyldningsark!$T71,"g",""),
IF(Udfyldningsark!$T71&lt;Udfyldningsark!$Q71,     IF(DC$17&lt;Udfyldningsark!$Q71-10,"g",     IF(DC$17&lt;Udfyldningsark!$T71,"gu",        "")),
IF(DC$17&lt;Udfyldningsark!$Q71, IF(DC$17&lt;Udfyldningsark!$Q71-10,"g","gu"),
IF(DC$17&lt;Udfyldningsark!$T71,"r",""
))))))))</f>
        <v/>
      </c>
      <c r="DD54" s="226" t="str">
        <f>IF(Udfyldningsark!$T71="","",
IF(DD$17=Udfyldningsark!$Q71,"s",
IF(DD$17=Udfyldningsark!$T71,"b",
IF(DD$17&lt;Udfyldningsark!$P71,"",
IF(Udfyldningsark!$T71&lt;Udfyldningsark!$Q71-10,IF(DD$17&lt;Udfyldningsark!$T71,"g",""),
IF(Udfyldningsark!$T71&lt;Udfyldningsark!$Q71,     IF(DD$17&lt;Udfyldningsark!$Q71-10,"g",     IF(DD$17&lt;Udfyldningsark!$T71,"gu",        "")),
IF(DD$17&lt;Udfyldningsark!$Q71, IF(DD$17&lt;Udfyldningsark!$Q71-10,"g","gu"),
IF(DD$17&lt;Udfyldningsark!$T71,"r",""
))))))))</f>
        <v/>
      </c>
      <c r="DE54" s="226" t="str">
        <f>IF(Udfyldningsark!$T71="","",
IF(DE$17=Udfyldningsark!$Q71,"s",
IF(DE$17=Udfyldningsark!$T71,"b",
IF(DE$17&lt;Udfyldningsark!$P71,"",
IF(Udfyldningsark!$T71&lt;Udfyldningsark!$Q71-10,IF(DE$17&lt;Udfyldningsark!$T71,"g",""),
IF(Udfyldningsark!$T71&lt;Udfyldningsark!$Q71,     IF(DE$17&lt;Udfyldningsark!$Q71-10,"g",     IF(DE$17&lt;Udfyldningsark!$T71,"gu",        "")),
IF(DE$17&lt;Udfyldningsark!$Q71, IF(DE$17&lt;Udfyldningsark!$Q71-10,"g","gu"),
IF(DE$17&lt;Udfyldningsark!$T71,"r",""
))))))))</f>
        <v/>
      </c>
      <c r="DF54" s="226" t="str">
        <f>IF(Udfyldningsark!$T71="","",
IF(DF$17=Udfyldningsark!$Q71,"s",
IF(DF$17=Udfyldningsark!$T71,"b",
IF(DF$17&lt;Udfyldningsark!$P71,"",
IF(Udfyldningsark!$T71&lt;Udfyldningsark!$Q71-10,IF(DF$17&lt;Udfyldningsark!$T71,"g",""),
IF(Udfyldningsark!$T71&lt;Udfyldningsark!$Q71,     IF(DF$17&lt;Udfyldningsark!$Q71-10,"g",     IF(DF$17&lt;Udfyldningsark!$T71,"gu",        "")),
IF(DF$17&lt;Udfyldningsark!$Q71, IF(DF$17&lt;Udfyldningsark!$Q71-10,"g","gu"),
IF(DF$17&lt;Udfyldningsark!$T71,"r",""
))))))))</f>
        <v/>
      </c>
      <c r="DG54" s="226" t="str">
        <f>IF(Udfyldningsark!$T71="","",
IF(DG$17=Udfyldningsark!$Q71,"s",
IF(DG$17=Udfyldningsark!$T71,"b",
IF(DG$17&lt;Udfyldningsark!$P71,"",
IF(Udfyldningsark!$T71&lt;Udfyldningsark!$Q71-10,IF(DG$17&lt;Udfyldningsark!$T71,"g",""),
IF(Udfyldningsark!$T71&lt;Udfyldningsark!$Q71,     IF(DG$17&lt;Udfyldningsark!$Q71-10,"g",     IF(DG$17&lt;Udfyldningsark!$T71,"gu",        "")),
IF(DG$17&lt;Udfyldningsark!$Q71, IF(DG$17&lt;Udfyldningsark!$Q71-10,"g","gu"),
IF(DG$17&lt;Udfyldningsark!$T71,"r",""
))))))))</f>
        <v/>
      </c>
      <c r="DH54" s="226" t="str">
        <f>IF(Udfyldningsark!$T71="","",
IF(DH$17=Udfyldningsark!$Q71,"s",
IF(DH$17=Udfyldningsark!$T71,"b",
IF(DH$17&lt;Udfyldningsark!$P71,"",
IF(Udfyldningsark!$T71&lt;Udfyldningsark!$Q71-10,IF(DH$17&lt;Udfyldningsark!$T71,"g",""),
IF(Udfyldningsark!$T71&lt;Udfyldningsark!$Q71,     IF(DH$17&lt;Udfyldningsark!$Q71-10,"g",     IF(DH$17&lt;Udfyldningsark!$T71,"gu",        "")),
IF(DH$17&lt;Udfyldningsark!$Q71, IF(DH$17&lt;Udfyldningsark!$Q71-10,"g","gu"),
IF(DH$17&lt;Udfyldningsark!$T71,"r",""
))))))))</f>
        <v/>
      </c>
      <c r="DI54" s="226" t="str">
        <f>IF(Udfyldningsark!$T71="","",
IF(DI$17=Udfyldningsark!$Q71,"s",
IF(DI$17=Udfyldningsark!$T71,"b",
IF(DI$17&lt;Udfyldningsark!$P71,"",
IF(Udfyldningsark!$T71&lt;Udfyldningsark!$Q71-10,IF(DI$17&lt;Udfyldningsark!$T71,"g",""),
IF(Udfyldningsark!$T71&lt;Udfyldningsark!$Q71,     IF(DI$17&lt;Udfyldningsark!$Q71-10,"g",     IF(DI$17&lt;Udfyldningsark!$T71,"gu",        "")),
IF(DI$17&lt;Udfyldningsark!$Q71, IF(DI$17&lt;Udfyldningsark!$Q71-10,"g","gu"),
IF(DI$17&lt;Udfyldningsark!$T71,"r",""
))))))))</f>
        <v/>
      </c>
      <c r="DJ54" s="226" t="str">
        <f>IF(Udfyldningsark!$T71="","",
IF(DJ$17=Udfyldningsark!$Q71,"s",
IF(DJ$17=Udfyldningsark!$T71,"b",
IF(DJ$17&lt;Udfyldningsark!$P71,"",
IF(Udfyldningsark!$T71&lt;Udfyldningsark!$Q71-10,IF(DJ$17&lt;Udfyldningsark!$T71,"g",""),
IF(Udfyldningsark!$T71&lt;Udfyldningsark!$Q71,     IF(DJ$17&lt;Udfyldningsark!$Q71-10,"g",     IF(DJ$17&lt;Udfyldningsark!$T71,"gu",        "")),
IF(DJ$17&lt;Udfyldningsark!$Q71, IF(DJ$17&lt;Udfyldningsark!$Q71-10,"g","gu"),
IF(DJ$17&lt;Udfyldningsark!$T71,"r",""
))))))))</f>
        <v/>
      </c>
      <c r="DK54" s="226" t="str">
        <f>IF(Udfyldningsark!$T71="","",
IF(DK$17=Udfyldningsark!$Q71,"s",
IF(DK$17=Udfyldningsark!$T71,"b",
IF(DK$17&lt;Udfyldningsark!$P71,"",
IF(Udfyldningsark!$T71&lt;Udfyldningsark!$Q71-10,IF(DK$17&lt;Udfyldningsark!$T71,"g",""),
IF(Udfyldningsark!$T71&lt;Udfyldningsark!$Q71,     IF(DK$17&lt;Udfyldningsark!$Q71-10,"g",     IF(DK$17&lt;Udfyldningsark!$T71,"gu",        "")),
IF(DK$17&lt;Udfyldningsark!$Q71, IF(DK$17&lt;Udfyldningsark!$Q71-10,"g","gu"),
IF(DK$17&lt;Udfyldningsark!$T71,"r",""
))))))))</f>
        <v/>
      </c>
      <c r="DL54" s="13"/>
      <c r="DM54" s="13"/>
    </row>
    <row r="55" spans="1:117" s="2" customFormat="1" ht="8.4499999999999993" customHeight="1" x14ac:dyDescent="0.2">
      <c r="A55" s="29"/>
      <c r="B55" s="56" t="str">
        <f>IF(Udfyldningsark!C72=1,Udfyldningsark!E72,"")</f>
        <v/>
      </c>
      <c r="C55" s="405" t="str">
        <f>IF(Udfyldningsark!I72="","",IF(Udfyldningsark!I72&gt;=1,Udfyldningsark!I72))</f>
        <v/>
      </c>
      <c r="D55" s="406"/>
      <c r="E55" s="407"/>
      <c r="F55" s="48"/>
      <c r="G55" s="276" t="str">
        <f>IF(Udfyldningsark!L72="","",IF(Udfyldningsark!L72&gt;=1,Udfyldningsark!L72))</f>
        <v/>
      </c>
      <c r="H55" s="48"/>
      <c r="I55" s="87" t="str">
        <f>IF(Udfyldningsark!P72="","",IF(Udfyldningsark!P72&gt;=1,Udfyldningsark!P72))</f>
        <v/>
      </c>
      <c r="J55" s="49"/>
      <c r="K55" s="88" t="str">
        <f>IF(Udfyldningsark!G72="","",IF(Udfyldningsark!G72=Data!$T$7,Data!$U$7,IF(Udfyldningsark!G72=Data!$T$8,Data!$U$8,IF(Udfyldningsark!G72=Data!$T$9,Data!$U$9,IF(Udfyldningsark!G72=Data!$T$10,Data!$U$10,IF(Udfyldningsark!G72=Data!$T$11,Data!$U$11,IF(Udfyldningsark!G72=Data!$T$12,Data!$U$12,IF(Udfyldningsark!G72=Data!$T$13,Data!$U$13,IF(Udfyldningsark!G72=Data!$T$14,Data!$U$14,IF(Udfyldningsark!G72=Data!$T$15,Data!$U$15,IF(Udfyldningsark!G72=Data!$T$16,Data!$U$16,IF(Udfyldningsark!G72=Data!$T$17,Data!$U$17,IF(Udfyldningsark!G72=Data!$T$18,Data!$U$18,IF(Udfyldningsark!G72=Data!$T$19,Data!$U$19,IF(Udfyldningsark!G72=Data!$T$20,Data!$U$20,IF(Udfyldningsark!G72=Data!$T$21,Data!$U$21,IF(Udfyldningsark!G72=Data!$T$22,Data!$U$22,IF(Udfyldningsark!G72=Data!$T$23,Data!$U$23,IF(Udfyldningsark!G72=Data!$T$24,Data!$U$24,IF(Udfyldningsark!G72=Data!$T$25,Data!$U$25,IF(Udfyldningsark!G72=Data!$T$26,Data!$U$26,IF(Udfyldningsark!G72=Data!$T$27,Data!$U$27))))))))))))))))))))))</f>
        <v/>
      </c>
      <c r="L55" s="49"/>
      <c r="M55" s="89" t="str">
        <f>IF(Udfyldningsark!G72="","",IF(Udfyldningsark!G72=Data!$T$7,Data!$V$7,IF(Udfyldningsark!G72=Data!$T$8,Data!$V$8,IF(Udfyldningsark!G72=Data!$T$9,Data!$V$9,IF(Udfyldningsark!G72=Data!$T$10,Data!$V$10,IF(Udfyldningsark!G72=Data!$T$11,Data!$V$11,IF(Udfyldningsark!G72=Data!$T$12,Data!$V$12,IF(Udfyldningsark!G72=Data!$T$13,Data!$V$13,IF(Udfyldningsark!G72=Data!$T$14,Data!$V$14,IF(Udfyldningsark!G72=Data!$T$15,Data!$V$15,IF(Udfyldningsark!G72=Data!$T$16,Data!$V$16,IF(Udfyldningsark!G72=Data!$T$17,Data!$V$17,IF(Udfyldningsark!G72=Data!$T$18,Data!$V$18,IF(Udfyldningsark!G72=Data!$T$19,Data!$V$19,IF(Udfyldningsark!G72=Data!$T$20,Data!$V$20,IF(Udfyldningsark!G72=Data!$T$21,Data!$V$21,IF(Udfyldningsark!G72=Data!$T$22,Data!$V$22,IF(Udfyldningsark!G72=Data!$T$23,Data!$V$23,IF(Udfyldningsark!G72=Data!$T$24,Data!$V$24,IF(Udfyldningsark!G72=Data!$T$25,Data!$V$25,IF(Udfyldningsark!G72=Data!$T$26,Data!$V$26,IF(Udfyldningsark!G72=Data!$T$27,Data!$V$27,))))))))))))))))))))))</f>
        <v/>
      </c>
      <c r="N55" s="20"/>
      <c r="O55" s="226" t="str">
        <f>IF(Udfyldningsark!$T72="","",
IF(O$17=Udfyldningsark!$Q72,"s",
IF(O$17=Udfyldningsark!$T72,"b",
IF(O$17&lt;Udfyldningsark!$P72,"",
IF(Udfyldningsark!$T72&lt;Udfyldningsark!$Q72-10,IF(O$17&lt;Udfyldningsark!$T72,"g",""),
IF(Udfyldningsark!$T72&lt;Udfyldningsark!$Q72,     IF(O$17&lt;Udfyldningsark!$Q72-10,"g",     IF(O$17&lt;Udfyldningsark!$T72,"gu",        "")),
IF(O$17&lt;Udfyldningsark!$Q72, IF(O$17&lt;Udfyldningsark!$Q72-10,"g","gu"),
IF(O$17&lt;Udfyldningsark!$T72,"r",""
))))))))</f>
        <v/>
      </c>
      <c r="P55" s="226" t="str">
        <f>IF(Udfyldningsark!$T72="","",
IF(P$17=Udfyldningsark!$Q72,"s",
IF(P$17=Udfyldningsark!$T72,"b",
IF(P$17&lt;Udfyldningsark!$P72,"",
IF(Udfyldningsark!$T72&lt;Udfyldningsark!$Q72-10,IF(P$17&lt;Udfyldningsark!$T72,"g",""),
IF(Udfyldningsark!$T72&lt;Udfyldningsark!$Q72,     IF(P$17&lt;Udfyldningsark!$Q72-10,"g",     IF(P$17&lt;Udfyldningsark!$T72,"gu",        "")),
IF(P$17&lt;Udfyldningsark!$Q72, IF(P$17&lt;Udfyldningsark!$Q72-10,"g","gu"),
IF(P$17&lt;Udfyldningsark!$T72,"r",""
))))))))</f>
        <v/>
      </c>
      <c r="Q55" s="226" t="str">
        <f>IF(Udfyldningsark!$T72="","",
IF(Q$17=Udfyldningsark!$Q72,"s",
IF(Q$17=Udfyldningsark!$T72,"b",
IF(Q$17&lt;Udfyldningsark!$P72,"",
IF(Udfyldningsark!$T72&lt;Udfyldningsark!$Q72-10,IF(Q$17&lt;Udfyldningsark!$T72,"g",""),
IF(Udfyldningsark!$T72&lt;Udfyldningsark!$Q72,     IF(Q$17&lt;Udfyldningsark!$Q72-10,"g",     IF(Q$17&lt;Udfyldningsark!$T72,"gu",        "")),
IF(Q$17&lt;Udfyldningsark!$Q72, IF(Q$17&lt;Udfyldningsark!$Q72-10,"g","gu"),
IF(Q$17&lt;Udfyldningsark!$T72,"r",""
))))))))</f>
        <v/>
      </c>
      <c r="R55" s="226" t="str">
        <f>IF(Udfyldningsark!$T72="","",
IF(R$17=Udfyldningsark!$Q72,"s",
IF(R$17=Udfyldningsark!$T72,"b",
IF(R$17&lt;Udfyldningsark!$P72,"",
IF(Udfyldningsark!$T72&lt;Udfyldningsark!$Q72-10,IF(R$17&lt;Udfyldningsark!$T72,"g",""),
IF(Udfyldningsark!$T72&lt;Udfyldningsark!$Q72,     IF(R$17&lt;Udfyldningsark!$Q72-10,"g",     IF(R$17&lt;Udfyldningsark!$T72,"gu",        "")),
IF(R$17&lt;Udfyldningsark!$Q72, IF(R$17&lt;Udfyldningsark!$Q72-10,"g","gu"),
IF(R$17&lt;Udfyldningsark!$T72,"r",""
))))))))</f>
        <v/>
      </c>
      <c r="S55" s="226" t="str">
        <f>IF(Udfyldningsark!$T72="","",
IF(S$17=Udfyldningsark!$Q72,"s",
IF(S$17=Udfyldningsark!$T72,"b",
IF(S$17&lt;Udfyldningsark!$P72,"",
IF(Udfyldningsark!$T72&lt;Udfyldningsark!$Q72-10,IF(S$17&lt;Udfyldningsark!$T72,"g",""),
IF(Udfyldningsark!$T72&lt;Udfyldningsark!$Q72,     IF(S$17&lt;Udfyldningsark!$Q72-10,"g",     IF(S$17&lt;Udfyldningsark!$T72,"gu",        "")),
IF(S$17&lt;Udfyldningsark!$Q72, IF(S$17&lt;Udfyldningsark!$Q72-10,"g","gu"),
IF(S$17&lt;Udfyldningsark!$T72,"r",""
))))))))</f>
        <v/>
      </c>
      <c r="T55" s="226" t="str">
        <f>IF(Udfyldningsark!$T72="","",
IF(T$17=Udfyldningsark!$Q72,"s",
IF(T$17=Udfyldningsark!$T72,"b",
IF(T$17&lt;Udfyldningsark!$P72,"",
IF(Udfyldningsark!$T72&lt;Udfyldningsark!$Q72-10,IF(T$17&lt;Udfyldningsark!$T72,"g",""),
IF(Udfyldningsark!$T72&lt;Udfyldningsark!$Q72,     IF(T$17&lt;Udfyldningsark!$Q72-10,"g",     IF(T$17&lt;Udfyldningsark!$T72,"gu",        "")),
IF(T$17&lt;Udfyldningsark!$Q72, IF(T$17&lt;Udfyldningsark!$Q72-10,"g","gu"),
IF(T$17&lt;Udfyldningsark!$T72,"r",""
))))))))</f>
        <v/>
      </c>
      <c r="U55" s="226" t="str">
        <f>IF(Udfyldningsark!$T72="","",
IF(U$17=Udfyldningsark!$Q72,"s",
IF(U$17=Udfyldningsark!$T72,"b",
IF(U$17&lt;Udfyldningsark!$P72,"",
IF(Udfyldningsark!$T72&lt;Udfyldningsark!$Q72-10,IF(U$17&lt;Udfyldningsark!$T72,"g",""),
IF(Udfyldningsark!$T72&lt;Udfyldningsark!$Q72,     IF(U$17&lt;Udfyldningsark!$Q72-10,"g",     IF(U$17&lt;Udfyldningsark!$T72,"gu",        "")),
IF(U$17&lt;Udfyldningsark!$Q72, IF(U$17&lt;Udfyldningsark!$Q72-10,"g","gu"),
IF(U$17&lt;Udfyldningsark!$T72,"r",""
))))))))</f>
        <v/>
      </c>
      <c r="V55" s="226" t="str">
        <f>IF(Udfyldningsark!$T72="","",
IF(V$17=Udfyldningsark!$Q72,"s",
IF(V$17=Udfyldningsark!$T72,"b",
IF(V$17&lt;Udfyldningsark!$P72,"",
IF(Udfyldningsark!$T72&lt;Udfyldningsark!$Q72-10,IF(V$17&lt;Udfyldningsark!$T72,"g",""),
IF(Udfyldningsark!$T72&lt;Udfyldningsark!$Q72,     IF(V$17&lt;Udfyldningsark!$Q72-10,"g",     IF(V$17&lt;Udfyldningsark!$T72,"gu",        "")),
IF(V$17&lt;Udfyldningsark!$Q72, IF(V$17&lt;Udfyldningsark!$Q72-10,"g","gu"),
IF(V$17&lt;Udfyldningsark!$T72,"r",""
))))))))</f>
        <v/>
      </c>
      <c r="W55" s="226" t="str">
        <f>IF(Udfyldningsark!$T72="","",
IF(W$17=Udfyldningsark!$Q72,"s",
IF(W$17=Udfyldningsark!$T72,"b",
IF(W$17&lt;Udfyldningsark!$P72,"",
IF(Udfyldningsark!$T72&lt;Udfyldningsark!$Q72-10,IF(W$17&lt;Udfyldningsark!$T72,"g",""),
IF(Udfyldningsark!$T72&lt;Udfyldningsark!$Q72,     IF(W$17&lt;Udfyldningsark!$Q72-10,"g",     IF(W$17&lt;Udfyldningsark!$T72,"gu",        "")),
IF(W$17&lt;Udfyldningsark!$Q72, IF(W$17&lt;Udfyldningsark!$Q72-10,"g","gu"),
IF(W$17&lt;Udfyldningsark!$T72,"r",""
))))))))</f>
        <v/>
      </c>
      <c r="X55" s="226" t="str">
        <f>IF(Udfyldningsark!$T72="","",
IF(X$17=Udfyldningsark!$Q72,"s",
IF(X$17=Udfyldningsark!$T72,"b",
IF(X$17&lt;Udfyldningsark!$P72,"",
IF(Udfyldningsark!$T72&lt;Udfyldningsark!$Q72-10,IF(X$17&lt;Udfyldningsark!$T72,"g",""),
IF(Udfyldningsark!$T72&lt;Udfyldningsark!$Q72,     IF(X$17&lt;Udfyldningsark!$Q72-10,"g",     IF(X$17&lt;Udfyldningsark!$T72,"gu",        "")),
IF(X$17&lt;Udfyldningsark!$Q72, IF(X$17&lt;Udfyldningsark!$Q72-10,"g","gu"),
IF(X$17&lt;Udfyldningsark!$T72,"r",""
))))))))</f>
        <v/>
      </c>
      <c r="Y55" s="226" t="str">
        <f>IF(Udfyldningsark!$T72="","",
IF(Y$17=Udfyldningsark!$Q72,"s",
IF(Y$17=Udfyldningsark!$T72,"b",
IF(Y$17&lt;Udfyldningsark!$P72,"",
IF(Udfyldningsark!$T72&lt;Udfyldningsark!$Q72-10,IF(Y$17&lt;Udfyldningsark!$T72,"g",""),
IF(Udfyldningsark!$T72&lt;Udfyldningsark!$Q72,     IF(Y$17&lt;Udfyldningsark!$Q72-10,"g",     IF(Y$17&lt;Udfyldningsark!$T72,"gu",        "")),
IF(Y$17&lt;Udfyldningsark!$Q72, IF(Y$17&lt;Udfyldningsark!$Q72-10,"g","gu"),
IF(Y$17&lt;Udfyldningsark!$T72,"r",""
))))))))</f>
        <v/>
      </c>
      <c r="Z55" s="226" t="str">
        <f>IF(Udfyldningsark!$T72="","",
IF(Z$17=Udfyldningsark!$Q72,"s",
IF(Z$17=Udfyldningsark!$T72,"b",
IF(Z$17&lt;Udfyldningsark!$P72,"",
IF(Udfyldningsark!$T72&lt;Udfyldningsark!$Q72-10,IF(Z$17&lt;Udfyldningsark!$T72,"g",""),
IF(Udfyldningsark!$T72&lt;Udfyldningsark!$Q72,     IF(Z$17&lt;Udfyldningsark!$Q72-10,"g",     IF(Z$17&lt;Udfyldningsark!$T72,"gu",        "")),
IF(Z$17&lt;Udfyldningsark!$Q72, IF(Z$17&lt;Udfyldningsark!$Q72-10,"g","gu"),
IF(Z$17&lt;Udfyldningsark!$T72,"r",""
))))))))</f>
        <v/>
      </c>
      <c r="AA55" s="226" t="str">
        <f>IF(Udfyldningsark!$T72="","",
IF(AA$17=Udfyldningsark!$Q72,"s",
IF(AA$17=Udfyldningsark!$T72,"b",
IF(AA$17&lt;Udfyldningsark!$P72,"",
IF(Udfyldningsark!$T72&lt;Udfyldningsark!$Q72-10,IF(AA$17&lt;Udfyldningsark!$T72,"g",""),
IF(Udfyldningsark!$T72&lt;Udfyldningsark!$Q72,     IF(AA$17&lt;Udfyldningsark!$Q72-10,"g",     IF(AA$17&lt;Udfyldningsark!$T72,"gu",        "")),
IF(AA$17&lt;Udfyldningsark!$Q72, IF(AA$17&lt;Udfyldningsark!$Q72-10,"g","gu"),
IF(AA$17&lt;Udfyldningsark!$T72,"r",""
))))))))</f>
        <v/>
      </c>
      <c r="AB55" s="226" t="str">
        <f>IF(Udfyldningsark!$T72="","",
IF(AB$17=Udfyldningsark!$Q72,"s",
IF(AB$17=Udfyldningsark!$T72,"b",
IF(AB$17&lt;Udfyldningsark!$P72,"",
IF(Udfyldningsark!$T72&lt;Udfyldningsark!$Q72-10,IF(AB$17&lt;Udfyldningsark!$T72,"g",""),
IF(Udfyldningsark!$T72&lt;Udfyldningsark!$Q72,     IF(AB$17&lt;Udfyldningsark!$Q72-10,"g",     IF(AB$17&lt;Udfyldningsark!$T72,"gu",        "")),
IF(AB$17&lt;Udfyldningsark!$Q72, IF(AB$17&lt;Udfyldningsark!$Q72-10,"g","gu"),
IF(AB$17&lt;Udfyldningsark!$T72,"r",""
))))))))</f>
        <v/>
      </c>
      <c r="AC55" s="226" t="str">
        <f>IF(Udfyldningsark!$T72="","",
IF(AC$17=Udfyldningsark!$Q72,"s",
IF(AC$17=Udfyldningsark!$T72,"b",
IF(AC$17&lt;Udfyldningsark!$P72,"",
IF(Udfyldningsark!$T72&lt;Udfyldningsark!$Q72-10,IF(AC$17&lt;Udfyldningsark!$T72,"g",""),
IF(Udfyldningsark!$T72&lt;Udfyldningsark!$Q72,     IF(AC$17&lt;Udfyldningsark!$Q72-10,"g",     IF(AC$17&lt;Udfyldningsark!$T72,"gu",        "")),
IF(AC$17&lt;Udfyldningsark!$Q72, IF(AC$17&lt;Udfyldningsark!$Q72-10,"g","gu"),
IF(AC$17&lt;Udfyldningsark!$T72,"r",""
))))))))</f>
        <v/>
      </c>
      <c r="AD55" s="226" t="str">
        <f>IF(Udfyldningsark!$T72="","",
IF(AD$17=Udfyldningsark!$Q72,"s",
IF(AD$17=Udfyldningsark!$T72,"b",
IF(AD$17&lt;Udfyldningsark!$P72,"",
IF(Udfyldningsark!$T72&lt;Udfyldningsark!$Q72-10,IF(AD$17&lt;Udfyldningsark!$T72,"g",""),
IF(Udfyldningsark!$T72&lt;Udfyldningsark!$Q72,     IF(AD$17&lt;Udfyldningsark!$Q72-10,"g",     IF(AD$17&lt;Udfyldningsark!$T72,"gu",        "")),
IF(AD$17&lt;Udfyldningsark!$Q72, IF(AD$17&lt;Udfyldningsark!$Q72-10,"g","gu"),
IF(AD$17&lt;Udfyldningsark!$T72,"r",""
))))))))</f>
        <v/>
      </c>
      <c r="AE55" s="226" t="str">
        <f>IF(Udfyldningsark!$T72="","",
IF(AE$17=Udfyldningsark!$Q72,"s",
IF(AE$17=Udfyldningsark!$T72,"b",
IF(AE$17&lt;Udfyldningsark!$P72,"",
IF(Udfyldningsark!$T72&lt;Udfyldningsark!$Q72-10,IF(AE$17&lt;Udfyldningsark!$T72,"g",""),
IF(Udfyldningsark!$T72&lt;Udfyldningsark!$Q72,     IF(AE$17&lt;Udfyldningsark!$Q72-10,"g",     IF(AE$17&lt;Udfyldningsark!$T72,"gu",        "")),
IF(AE$17&lt;Udfyldningsark!$Q72, IF(AE$17&lt;Udfyldningsark!$Q72-10,"g","gu"),
IF(AE$17&lt;Udfyldningsark!$T72,"r",""
))))))))</f>
        <v/>
      </c>
      <c r="AF55" s="226" t="str">
        <f>IF(Udfyldningsark!$T72="","",
IF(AF$17=Udfyldningsark!$Q72,"s",
IF(AF$17=Udfyldningsark!$T72,"b",
IF(AF$17&lt;Udfyldningsark!$P72,"",
IF(Udfyldningsark!$T72&lt;Udfyldningsark!$Q72-10,IF(AF$17&lt;Udfyldningsark!$T72,"g",""),
IF(Udfyldningsark!$T72&lt;Udfyldningsark!$Q72,     IF(AF$17&lt;Udfyldningsark!$Q72-10,"g",     IF(AF$17&lt;Udfyldningsark!$T72,"gu",        "")),
IF(AF$17&lt;Udfyldningsark!$Q72, IF(AF$17&lt;Udfyldningsark!$Q72-10,"g","gu"),
IF(AF$17&lt;Udfyldningsark!$T72,"r",""
))))))))</f>
        <v/>
      </c>
      <c r="AG55" s="226" t="str">
        <f>IF(Udfyldningsark!$T72="","",
IF(AG$17=Udfyldningsark!$Q72,"s",
IF(AG$17=Udfyldningsark!$T72,"b",
IF(AG$17&lt;Udfyldningsark!$P72,"",
IF(Udfyldningsark!$T72&lt;Udfyldningsark!$Q72-10,IF(AG$17&lt;Udfyldningsark!$T72,"g",""),
IF(Udfyldningsark!$T72&lt;Udfyldningsark!$Q72,     IF(AG$17&lt;Udfyldningsark!$Q72-10,"g",     IF(AG$17&lt;Udfyldningsark!$T72,"gu",        "")),
IF(AG$17&lt;Udfyldningsark!$Q72, IF(AG$17&lt;Udfyldningsark!$Q72-10,"g","gu"),
IF(AG$17&lt;Udfyldningsark!$T72,"r",""
))))))))</f>
        <v/>
      </c>
      <c r="AH55" s="226" t="str">
        <f>IF(Udfyldningsark!$T72="","",
IF(AH$17=Udfyldningsark!$Q72,"s",
IF(AH$17=Udfyldningsark!$T72,"b",
IF(AH$17&lt;Udfyldningsark!$P72,"",
IF(Udfyldningsark!$T72&lt;Udfyldningsark!$Q72-10,IF(AH$17&lt;Udfyldningsark!$T72,"g",""),
IF(Udfyldningsark!$T72&lt;Udfyldningsark!$Q72,     IF(AH$17&lt;Udfyldningsark!$Q72-10,"g",     IF(AH$17&lt;Udfyldningsark!$T72,"gu",        "")),
IF(AH$17&lt;Udfyldningsark!$Q72, IF(AH$17&lt;Udfyldningsark!$Q72-10,"g","gu"),
IF(AH$17&lt;Udfyldningsark!$T72,"r",""
))))))))</f>
        <v/>
      </c>
      <c r="AI55" s="226" t="str">
        <f>IF(Udfyldningsark!$T72="","",
IF(AI$17=Udfyldningsark!$Q72,"s",
IF(AI$17=Udfyldningsark!$T72,"b",
IF(AI$17&lt;Udfyldningsark!$P72,"",
IF(Udfyldningsark!$T72&lt;Udfyldningsark!$Q72-10,IF(AI$17&lt;Udfyldningsark!$T72,"g",""),
IF(Udfyldningsark!$T72&lt;Udfyldningsark!$Q72,     IF(AI$17&lt;Udfyldningsark!$Q72-10,"g",     IF(AI$17&lt;Udfyldningsark!$T72,"gu",        "")),
IF(AI$17&lt;Udfyldningsark!$Q72, IF(AI$17&lt;Udfyldningsark!$Q72-10,"g","gu"),
IF(AI$17&lt;Udfyldningsark!$T72,"r",""
))))))))</f>
        <v/>
      </c>
      <c r="AJ55" s="226" t="str">
        <f>IF(Udfyldningsark!$T72="","",
IF(AJ$17=Udfyldningsark!$Q72,"s",
IF(AJ$17=Udfyldningsark!$T72,"b",
IF(AJ$17&lt;Udfyldningsark!$P72,"",
IF(Udfyldningsark!$T72&lt;Udfyldningsark!$Q72-10,IF(AJ$17&lt;Udfyldningsark!$T72,"g",""),
IF(Udfyldningsark!$T72&lt;Udfyldningsark!$Q72,     IF(AJ$17&lt;Udfyldningsark!$Q72-10,"g",     IF(AJ$17&lt;Udfyldningsark!$T72,"gu",        "")),
IF(AJ$17&lt;Udfyldningsark!$Q72, IF(AJ$17&lt;Udfyldningsark!$Q72-10,"g","gu"),
IF(AJ$17&lt;Udfyldningsark!$T72,"r",""
))))))))</f>
        <v/>
      </c>
      <c r="AK55" s="226" t="str">
        <f>IF(Udfyldningsark!$T72="","",
IF(AK$17=Udfyldningsark!$Q72,"s",
IF(AK$17=Udfyldningsark!$T72,"b",
IF(AK$17&lt;Udfyldningsark!$P72,"",
IF(Udfyldningsark!$T72&lt;Udfyldningsark!$Q72-10,IF(AK$17&lt;Udfyldningsark!$T72,"g",""),
IF(Udfyldningsark!$T72&lt;Udfyldningsark!$Q72,     IF(AK$17&lt;Udfyldningsark!$Q72-10,"g",     IF(AK$17&lt;Udfyldningsark!$T72,"gu",        "")),
IF(AK$17&lt;Udfyldningsark!$Q72, IF(AK$17&lt;Udfyldningsark!$Q72-10,"g","gu"),
IF(AK$17&lt;Udfyldningsark!$T72,"r",""
))))))))</f>
        <v/>
      </c>
      <c r="AL55" s="226" t="str">
        <f>IF(Udfyldningsark!$T72="","",
IF(AL$17=Udfyldningsark!$Q72,"s",
IF(AL$17=Udfyldningsark!$T72,"b",
IF(AL$17&lt;Udfyldningsark!$P72,"",
IF(Udfyldningsark!$T72&lt;Udfyldningsark!$Q72-10,IF(AL$17&lt;Udfyldningsark!$T72,"g",""),
IF(Udfyldningsark!$T72&lt;Udfyldningsark!$Q72,     IF(AL$17&lt;Udfyldningsark!$Q72-10,"g",     IF(AL$17&lt;Udfyldningsark!$T72,"gu",        "")),
IF(AL$17&lt;Udfyldningsark!$Q72, IF(AL$17&lt;Udfyldningsark!$Q72-10,"g","gu"),
IF(AL$17&lt;Udfyldningsark!$T72,"r",""
))))))))</f>
        <v/>
      </c>
      <c r="AM55" s="226" t="str">
        <f>IF(Udfyldningsark!$T72="","",
IF(AM$17=Udfyldningsark!$Q72,"s",
IF(AM$17=Udfyldningsark!$T72,"b",
IF(AM$17&lt;Udfyldningsark!$P72,"",
IF(Udfyldningsark!$T72&lt;Udfyldningsark!$Q72-10,IF(AM$17&lt;Udfyldningsark!$T72,"g",""),
IF(Udfyldningsark!$T72&lt;Udfyldningsark!$Q72,     IF(AM$17&lt;Udfyldningsark!$Q72-10,"g",     IF(AM$17&lt;Udfyldningsark!$T72,"gu",        "")),
IF(AM$17&lt;Udfyldningsark!$Q72, IF(AM$17&lt;Udfyldningsark!$Q72-10,"g","gu"),
IF(AM$17&lt;Udfyldningsark!$T72,"r",""
))))))))</f>
        <v/>
      </c>
      <c r="AN55" s="226" t="str">
        <f>IF(Udfyldningsark!$T72="","",
IF(AN$17=Udfyldningsark!$Q72,"s",
IF(AN$17=Udfyldningsark!$T72,"b",
IF(AN$17&lt;Udfyldningsark!$P72,"",
IF(Udfyldningsark!$T72&lt;Udfyldningsark!$Q72-10,IF(AN$17&lt;Udfyldningsark!$T72,"g",""),
IF(Udfyldningsark!$T72&lt;Udfyldningsark!$Q72,     IF(AN$17&lt;Udfyldningsark!$Q72-10,"g",     IF(AN$17&lt;Udfyldningsark!$T72,"gu",        "")),
IF(AN$17&lt;Udfyldningsark!$Q72, IF(AN$17&lt;Udfyldningsark!$Q72-10,"g","gu"),
IF(AN$17&lt;Udfyldningsark!$T72,"r",""
))))))))</f>
        <v/>
      </c>
      <c r="AO55" s="226" t="str">
        <f>IF(Udfyldningsark!$T72="","",
IF(AO$17=Udfyldningsark!$Q72,"s",
IF(AO$17=Udfyldningsark!$T72,"b",
IF(AO$17&lt;Udfyldningsark!$P72,"",
IF(Udfyldningsark!$T72&lt;Udfyldningsark!$Q72-10,IF(AO$17&lt;Udfyldningsark!$T72,"g",""),
IF(Udfyldningsark!$T72&lt;Udfyldningsark!$Q72,     IF(AO$17&lt;Udfyldningsark!$Q72-10,"g",     IF(AO$17&lt;Udfyldningsark!$T72,"gu",        "")),
IF(AO$17&lt;Udfyldningsark!$Q72, IF(AO$17&lt;Udfyldningsark!$Q72-10,"g","gu"),
IF(AO$17&lt;Udfyldningsark!$T72,"r",""
))))))))</f>
        <v/>
      </c>
      <c r="AP55" s="226" t="str">
        <f>IF(Udfyldningsark!$T72="","",
IF(AP$17=Udfyldningsark!$Q72,"s",
IF(AP$17=Udfyldningsark!$T72,"b",
IF(AP$17&lt;Udfyldningsark!$P72,"",
IF(Udfyldningsark!$T72&lt;Udfyldningsark!$Q72-10,IF(AP$17&lt;Udfyldningsark!$T72,"g",""),
IF(Udfyldningsark!$T72&lt;Udfyldningsark!$Q72,     IF(AP$17&lt;Udfyldningsark!$Q72-10,"g",     IF(AP$17&lt;Udfyldningsark!$T72,"gu",        "")),
IF(AP$17&lt;Udfyldningsark!$Q72, IF(AP$17&lt;Udfyldningsark!$Q72-10,"g","gu"),
IF(AP$17&lt;Udfyldningsark!$T72,"r",""
))))))))</f>
        <v/>
      </c>
      <c r="AQ55" s="226" t="str">
        <f>IF(Udfyldningsark!$T72="","",
IF(AQ$17=Udfyldningsark!$Q72,"s",
IF(AQ$17=Udfyldningsark!$T72,"b",
IF(AQ$17&lt;Udfyldningsark!$P72,"",
IF(Udfyldningsark!$T72&lt;Udfyldningsark!$Q72-10,IF(AQ$17&lt;Udfyldningsark!$T72,"g",""),
IF(Udfyldningsark!$T72&lt;Udfyldningsark!$Q72,     IF(AQ$17&lt;Udfyldningsark!$Q72-10,"g",     IF(AQ$17&lt;Udfyldningsark!$T72,"gu",        "")),
IF(AQ$17&lt;Udfyldningsark!$Q72, IF(AQ$17&lt;Udfyldningsark!$Q72-10,"g","gu"),
IF(AQ$17&lt;Udfyldningsark!$T72,"r",""
))))))))</f>
        <v/>
      </c>
      <c r="AR55" s="226" t="str">
        <f>IF(Udfyldningsark!$T72="","",
IF(AR$17=Udfyldningsark!$Q72,"s",
IF(AR$17=Udfyldningsark!$T72,"b",
IF(AR$17&lt;Udfyldningsark!$P72,"",
IF(Udfyldningsark!$T72&lt;Udfyldningsark!$Q72-10,IF(AR$17&lt;Udfyldningsark!$T72,"g",""),
IF(Udfyldningsark!$T72&lt;Udfyldningsark!$Q72,     IF(AR$17&lt;Udfyldningsark!$Q72-10,"g",     IF(AR$17&lt;Udfyldningsark!$T72,"gu",        "")),
IF(AR$17&lt;Udfyldningsark!$Q72, IF(AR$17&lt;Udfyldningsark!$Q72-10,"g","gu"),
IF(AR$17&lt;Udfyldningsark!$T72,"r",""
))))))))</f>
        <v/>
      </c>
      <c r="AS55" s="226" t="str">
        <f>IF(Udfyldningsark!$T72="","",
IF(AS$17=Udfyldningsark!$Q72,"s",
IF(AS$17=Udfyldningsark!$T72,"b",
IF(AS$17&lt;Udfyldningsark!$P72,"",
IF(Udfyldningsark!$T72&lt;Udfyldningsark!$Q72-10,IF(AS$17&lt;Udfyldningsark!$T72,"g",""),
IF(Udfyldningsark!$T72&lt;Udfyldningsark!$Q72,     IF(AS$17&lt;Udfyldningsark!$Q72-10,"g",     IF(AS$17&lt;Udfyldningsark!$T72,"gu",        "")),
IF(AS$17&lt;Udfyldningsark!$Q72, IF(AS$17&lt;Udfyldningsark!$Q72-10,"g","gu"),
IF(AS$17&lt;Udfyldningsark!$T72,"r",""
))))))))</f>
        <v/>
      </c>
      <c r="AT55" s="226" t="str">
        <f>IF(Udfyldningsark!$T72="","",
IF(AT$17=Udfyldningsark!$Q72,"s",
IF(AT$17=Udfyldningsark!$T72,"b",
IF(AT$17&lt;Udfyldningsark!$P72,"",
IF(Udfyldningsark!$T72&lt;Udfyldningsark!$Q72-10,IF(AT$17&lt;Udfyldningsark!$T72,"g",""),
IF(Udfyldningsark!$T72&lt;Udfyldningsark!$Q72,     IF(AT$17&lt;Udfyldningsark!$Q72-10,"g",     IF(AT$17&lt;Udfyldningsark!$T72,"gu",        "")),
IF(AT$17&lt;Udfyldningsark!$Q72, IF(AT$17&lt;Udfyldningsark!$Q72-10,"g","gu"),
IF(AT$17&lt;Udfyldningsark!$T72,"r",""
))))))))</f>
        <v/>
      </c>
      <c r="AU55" s="226" t="str">
        <f>IF(Udfyldningsark!$T72="","",
IF(AU$17=Udfyldningsark!$Q72,"s",
IF(AU$17=Udfyldningsark!$T72,"b",
IF(AU$17&lt;Udfyldningsark!$P72,"",
IF(Udfyldningsark!$T72&lt;Udfyldningsark!$Q72-10,IF(AU$17&lt;Udfyldningsark!$T72,"g",""),
IF(Udfyldningsark!$T72&lt;Udfyldningsark!$Q72,     IF(AU$17&lt;Udfyldningsark!$Q72-10,"g",     IF(AU$17&lt;Udfyldningsark!$T72,"gu",        "")),
IF(AU$17&lt;Udfyldningsark!$Q72, IF(AU$17&lt;Udfyldningsark!$Q72-10,"g","gu"),
IF(AU$17&lt;Udfyldningsark!$T72,"r",""
))))))))</f>
        <v/>
      </c>
      <c r="AV55" s="226" t="str">
        <f>IF(Udfyldningsark!$T72="","",
IF(AV$17=Udfyldningsark!$Q72,"s",
IF(AV$17=Udfyldningsark!$T72,"b",
IF(AV$17&lt;Udfyldningsark!$P72,"",
IF(Udfyldningsark!$T72&lt;Udfyldningsark!$Q72-10,IF(AV$17&lt;Udfyldningsark!$T72,"g",""),
IF(Udfyldningsark!$T72&lt;Udfyldningsark!$Q72,     IF(AV$17&lt;Udfyldningsark!$Q72-10,"g",     IF(AV$17&lt;Udfyldningsark!$T72,"gu",        "")),
IF(AV$17&lt;Udfyldningsark!$Q72, IF(AV$17&lt;Udfyldningsark!$Q72-10,"g","gu"),
IF(AV$17&lt;Udfyldningsark!$T72,"r",""
))))))))</f>
        <v/>
      </c>
      <c r="AW55" s="226" t="str">
        <f>IF(Udfyldningsark!$T72="","",
IF(AW$17=Udfyldningsark!$Q72,"s",
IF(AW$17=Udfyldningsark!$T72,"b",
IF(AW$17&lt;Udfyldningsark!$P72,"",
IF(Udfyldningsark!$T72&lt;Udfyldningsark!$Q72-10,IF(AW$17&lt;Udfyldningsark!$T72,"g",""),
IF(Udfyldningsark!$T72&lt;Udfyldningsark!$Q72,     IF(AW$17&lt;Udfyldningsark!$Q72-10,"g",     IF(AW$17&lt;Udfyldningsark!$T72,"gu",        "")),
IF(AW$17&lt;Udfyldningsark!$Q72, IF(AW$17&lt;Udfyldningsark!$Q72-10,"g","gu"),
IF(AW$17&lt;Udfyldningsark!$T72,"r",""
))))))))</f>
        <v/>
      </c>
      <c r="AX55" s="226" t="str">
        <f>IF(Udfyldningsark!$T72="","",
IF(AX$17=Udfyldningsark!$Q72,"s",
IF(AX$17=Udfyldningsark!$T72,"b",
IF(AX$17&lt;Udfyldningsark!$P72,"",
IF(Udfyldningsark!$T72&lt;Udfyldningsark!$Q72-10,IF(AX$17&lt;Udfyldningsark!$T72,"g",""),
IF(Udfyldningsark!$T72&lt;Udfyldningsark!$Q72,     IF(AX$17&lt;Udfyldningsark!$Q72-10,"g",     IF(AX$17&lt;Udfyldningsark!$T72,"gu",        "")),
IF(AX$17&lt;Udfyldningsark!$Q72, IF(AX$17&lt;Udfyldningsark!$Q72-10,"g","gu"),
IF(AX$17&lt;Udfyldningsark!$T72,"r",""
))))))))</f>
        <v/>
      </c>
      <c r="AY55" s="226" t="str">
        <f>IF(Udfyldningsark!$T72="","",
IF(AY$17=Udfyldningsark!$Q72,"s",
IF(AY$17=Udfyldningsark!$T72,"b",
IF(AY$17&lt;Udfyldningsark!$P72,"",
IF(Udfyldningsark!$T72&lt;Udfyldningsark!$Q72-10,IF(AY$17&lt;Udfyldningsark!$T72,"g",""),
IF(Udfyldningsark!$T72&lt;Udfyldningsark!$Q72,     IF(AY$17&lt;Udfyldningsark!$Q72-10,"g",     IF(AY$17&lt;Udfyldningsark!$T72,"gu",        "")),
IF(AY$17&lt;Udfyldningsark!$Q72, IF(AY$17&lt;Udfyldningsark!$Q72-10,"g","gu"),
IF(AY$17&lt;Udfyldningsark!$T72,"r",""
))))))))</f>
        <v/>
      </c>
      <c r="AZ55" s="226" t="str">
        <f>IF(Udfyldningsark!$T72="","",
IF(AZ$17=Udfyldningsark!$Q72,"s",
IF(AZ$17=Udfyldningsark!$T72,"b",
IF(AZ$17&lt;Udfyldningsark!$P72,"",
IF(Udfyldningsark!$T72&lt;Udfyldningsark!$Q72-10,IF(AZ$17&lt;Udfyldningsark!$T72,"g",""),
IF(Udfyldningsark!$T72&lt;Udfyldningsark!$Q72,     IF(AZ$17&lt;Udfyldningsark!$Q72-10,"g",     IF(AZ$17&lt;Udfyldningsark!$T72,"gu",        "")),
IF(AZ$17&lt;Udfyldningsark!$Q72, IF(AZ$17&lt;Udfyldningsark!$Q72-10,"g","gu"),
IF(AZ$17&lt;Udfyldningsark!$T72,"r",""
))))))))</f>
        <v/>
      </c>
      <c r="BA55" s="226" t="str">
        <f>IF(Udfyldningsark!$T72="","",
IF(BA$17=Udfyldningsark!$Q72,"s",
IF(BA$17=Udfyldningsark!$T72,"b",
IF(BA$17&lt;Udfyldningsark!$P72,"",
IF(Udfyldningsark!$T72&lt;Udfyldningsark!$Q72-10,IF(BA$17&lt;Udfyldningsark!$T72,"g",""),
IF(Udfyldningsark!$T72&lt;Udfyldningsark!$Q72,     IF(BA$17&lt;Udfyldningsark!$Q72-10,"g",     IF(BA$17&lt;Udfyldningsark!$T72,"gu",        "")),
IF(BA$17&lt;Udfyldningsark!$Q72, IF(BA$17&lt;Udfyldningsark!$Q72-10,"g","gu"),
IF(BA$17&lt;Udfyldningsark!$T72,"r",""
))))))))</f>
        <v/>
      </c>
      <c r="BB55" s="226" t="str">
        <f>IF(Udfyldningsark!$T72="","",
IF(BB$17=Udfyldningsark!$Q72,"s",
IF(BB$17=Udfyldningsark!$T72,"b",
IF(BB$17&lt;Udfyldningsark!$P72,"",
IF(Udfyldningsark!$T72&lt;Udfyldningsark!$Q72-10,IF(BB$17&lt;Udfyldningsark!$T72,"g",""),
IF(Udfyldningsark!$T72&lt;Udfyldningsark!$Q72,     IF(BB$17&lt;Udfyldningsark!$Q72-10,"g",     IF(BB$17&lt;Udfyldningsark!$T72,"gu",        "")),
IF(BB$17&lt;Udfyldningsark!$Q72, IF(BB$17&lt;Udfyldningsark!$Q72-10,"g","gu"),
IF(BB$17&lt;Udfyldningsark!$T72,"r",""
))))))))</f>
        <v/>
      </c>
      <c r="BC55" s="226" t="str">
        <f>IF(Udfyldningsark!$T72="","",
IF(BC$17=Udfyldningsark!$Q72,"s",
IF(BC$17=Udfyldningsark!$T72,"b",
IF(BC$17&lt;Udfyldningsark!$P72,"",
IF(Udfyldningsark!$T72&lt;Udfyldningsark!$Q72-10,IF(BC$17&lt;Udfyldningsark!$T72,"g",""),
IF(Udfyldningsark!$T72&lt;Udfyldningsark!$Q72,     IF(BC$17&lt;Udfyldningsark!$Q72-10,"g",     IF(BC$17&lt;Udfyldningsark!$T72,"gu",        "")),
IF(BC$17&lt;Udfyldningsark!$Q72, IF(BC$17&lt;Udfyldningsark!$Q72-10,"g","gu"),
IF(BC$17&lt;Udfyldningsark!$T72,"r",""
))))))))</f>
        <v/>
      </c>
      <c r="BD55" s="226" t="str">
        <f>IF(Udfyldningsark!$T72="","",
IF(BD$17=Udfyldningsark!$Q72,"s",
IF(BD$17=Udfyldningsark!$T72,"b",
IF(BD$17&lt;Udfyldningsark!$P72,"",
IF(Udfyldningsark!$T72&lt;Udfyldningsark!$Q72-10,IF(BD$17&lt;Udfyldningsark!$T72,"g",""),
IF(Udfyldningsark!$T72&lt;Udfyldningsark!$Q72,     IF(BD$17&lt;Udfyldningsark!$Q72-10,"g",     IF(BD$17&lt;Udfyldningsark!$T72,"gu",        "")),
IF(BD$17&lt;Udfyldningsark!$Q72, IF(BD$17&lt;Udfyldningsark!$Q72-10,"g","gu"),
IF(BD$17&lt;Udfyldningsark!$T72,"r",""
))))))))</f>
        <v/>
      </c>
      <c r="BE55" s="226" t="str">
        <f>IF(Udfyldningsark!$T72="","",
IF(BE$17=Udfyldningsark!$Q72,"s",
IF(BE$17=Udfyldningsark!$T72,"b",
IF(BE$17&lt;Udfyldningsark!$P72,"",
IF(Udfyldningsark!$T72&lt;Udfyldningsark!$Q72-10,IF(BE$17&lt;Udfyldningsark!$T72,"g",""),
IF(Udfyldningsark!$T72&lt;Udfyldningsark!$Q72,     IF(BE$17&lt;Udfyldningsark!$Q72-10,"g",     IF(BE$17&lt;Udfyldningsark!$T72,"gu",        "")),
IF(BE$17&lt;Udfyldningsark!$Q72, IF(BE$17&lt;Udfyldningsark!$Q72-10,"g","gu"),
IF(BE$17&lt;Udfyldningsark!$T72,"r",""
))))))))</f>
        <v/>
      </c>
      <c r="BF55" s="226" t="str">
        <f>IF(Udfyldningsark!$T72="","",
IF(BF$17=Udfyldningsark!$Q72,"s",
IF(BF$17=Udfyldningsark!$T72,"b",
IF(BF$17&lt;Udfyldningsark!$P72,"",
IF(Udfyldningsark!$T72&lt;Udfyldningsark!$Q72-10,IF(BF$17&lt;Udfyldningsark!$T72,"g",""),
IF(Udfyldningsark!$T72&lt;Udfyldningsark!$Q72,     IF(BF$17&lt;Udfyldningsark!$Q72-10,"g",     IF(BF$17&lt;Udfyldningsark!$T72,"gu",        "")),
IF(BF$17&lt;Udfyldningsark!$Q72, IF(BF$17&lt;Udfyldningsark!$Q72-10,"g","gu"),
IF(BF$17&lt;Udfyldningsark!$T72,"r",""
))))))))</f>
        <v/>
      </c>
      <c r="BG55" s="226" t="str">
        <f>IF(Udfyldningsark!$T72="","",
IF(BG$17=Udfyldningsark!$Q72,"s",
IF(BG$17=Udfyldningsark!$T72,"b",
IF(BG$17&lt;Udfyldningsark!$P72,"",
IF(Udfyldningsark!$T72&lt;Udfyldningsark!$Q72-10,IF(BG$17&lt;Udfyldningsark!$T72,"g",""),
IF(Udfyldningsark!$T72&lt;Udfyldningsark!$Q72,     IF(BG$17&lt;Udfyldningsark!$Q72-10,"g",     IF(BG$17&lt;Udfyldningsark!$T72,"gu",        "")),
IF(BG$17&lt;Udfyldningsark!$Q72, IF(BG$17&lt;Udfyldningsark!$Q72-10,"g","gu"),
IF(BG$17&lt;Udfyldningsark!$T72,"r",""
))))))))</f>
        <v/>
      </c>
      <c r="BH55" s="226" t="str">
        <f>IF(Udfyldningsark!$T72="","",
IF(BH$17=Udfyldningsark!$Q72,"s",
IF(BH$17=Udfyldningsark!$T72,"b",
IF(BH$17&lt;Udfyldningsark!$P72,"",
IF(Udfyldningsark!$T72&lt;Udfyldningsark!$Q72-10,IF(BH$17&lt;Udfyldningsark!$T72,"g",""),
IF(Udfyldningsark!$T72&lt;Udfyldningsark!$Q72,     IF(BH$17&lt;Udfyldningsark!$Q72-10,"g",     IF(BH$17&lt;Udfyldningsark!$T72,"gu",        "")),
IF(BH$17&lt;Udfyldningsark!$Q72, IF(BH$17&lt;Udfyldningsark!$Q72-10,"g","gu"),
IF(BH$17&lt;Udfyldningsark!$T72,"r",""
))))))))</f>
        <v/>
      </c>
      <c r="BI55" s="226" t="str">
        <f>IF(Udfyldningsark!$T72="","",
IF(BI$17=Udfyldningsark!$Q72,"s",
IF(BI$17=Udfyldningsark!$T72,"b",
IF(BI$17&lt;Udfyldningsark!$P72,"",
IF(Udfyldningsark!$T72&lt;Udfyldningsark!$Q72-10,IF(BI$17&lt;Udfyldningsark!$T72,"g",""),
IF(Udfyldningsark!$T72&lt;Udfyldningsark!$Q72,     IF(BI$17&lt;Udfyldningsark!$Q72-10,"g",     IF(BI$17&lt;Udfyldningsark!$T72,"gu",        "")),
IF(BI$17&lt;Udfyldningsark!$Q72, IF(BI$17&lt;Udfyldningsark!$Q72-10,"g","gu"),
IF(BI$17&lt;Udfyldningsark!$T72,"r",""
))))))))</f>
        <v/>
      </c>
      <c r="BJ55" s="226" t="str">
        <f>IF(Udfyldningsark!$T72="","",
IF(BJ$17=Udfyldningsark!$Q72,"s",
IF(BJ$17=Udfyldningsark!$T72,"b",
IF(BJ$17&lt;Udfyldningsark!$P72,"",
IF(Udfyldningsark!$T72&lt;Udfyldningsark!$Q72-10,IF(BJ$17&lt;Udfyldningsark!$T72,"g",""),
IF(Udfyldningsark!$T72&lt;Udfyldningsark!$Q72,     IF(BJ$17&lt;Udfyldningsark!$Q72-10,"g",     IF(BJ$17&lt;Udfyldningsark!$T72,"gu",        "")),
IF(BJ$17&lt;Udfyldningsark!$Q72, IF(BJ$17&lt;Udfyldningsark!$Q72-10,"g","gu"),
IF(BJ$17&lt;Udfyldningsark!$T72,"r",""
))))))))</f>
        <v/>
      </c>
      <c r="BK55" s="226" t="str">
        <f>IF(Udfyldningsark!$T72="","",
IF(BK$17=Udfyldningsark!$Q72,"s",
IF(BK$17=Udfyldningsark!$T72,"b",
IF(BK$17&lt;Udfyldningsark!$P72,"",
IF(Udfyldningsark!$T72&lt;Udfyldningsark!$Q72-10,IF(BK$17&lt;Udfyldningsark!$T72,"g",""),
IF(Udfyldningsark!$T72&lt;Udfyldningsark!$Q72,     IF(BK$17&lt;Udfyldningsark!$Q72-10,"g",     IF(BK$17&lt;Udfyldningsark!$T72,"gu",        "")),
IF(BK$17&lt;Udfyldningsark!$Q72, IF(BK$17&lt;Udfyldningsark!$Q72-10,"g","gu"),
IF(BK$17&lt;Udfyldningsark!$T72,"r",""
))))))))</f>
        <v/>
      </c>
      <c r="BL55" s="226" t="str">
        <f>IF(Udfyldningsark!$T72="","",
IF(BL$17=Udfyldningsark!$Q72,"s",
IF(BL$17=Udfyldningsark!$T72,"b",
IF(BL$17&lt;Udfyldningsark!$P72,"",
IF(Udfyldningsark!$T72&lt;Udfyldningsark!$Q72-10,IF(BL$17&lt;Udfyldningsark!$T72,"g",""),
IF(Udfyldningsark!$T72&lt;Udfyldningsark!$Q72,     IF(BL$17&lt;Udfyldningsark!$Q72-10,"g",     IF(BL$17&lt;Udfyldningsark!$T72,"gu",        "")),
IF(BL$17&lt;Udfyldningsark!$Q72, IF(BL$17&lt;Udfyldningsark!$Q72-10,"g","gu"),
IF(BL$17&lt;Udfyldningsark!$T72,"r",""
))))))))</f>
        <v/>
      </c>
      <c r="BM55" s="226" t="str">
        <f>IF(Udfyldningsark!$T72="","",
IF(BM$17=Udfyldningsark!$Q72,"s",
IF(BM$17=Udfyldningsark!$T72,"b",
IF(BM$17&lt;Udfyldningsark!$P72,"",
IF(Udfyldningsark!$T72&lt;Udfyldningsark!$Q72-10,IF(BM$17&lt;Udfyldningsark!$T72,"g",""),
IF(Udfyldningsark!$T72&lt;Udfyldningsark!$Q72,     IF(BM$17&lt;Udfyldningsark!$Q72-10,"g",     IF(BM$17&lt;Udfyldningsark!$T72,"gu",        "")),
IF(BM$17&lt;Udfyldningsark!$Q72, IF(BM$17&lt;Udfyldningsark!$Q72-10,"g","gu"),
IF(BM$17&lt;Udfyldningsark!$T72,"r",""
))))))))</f>
        <v/>
      </c>
      <c r="BN55" s="226" t="str">
        <f>IF(Udfyldningsark!$T72="","",
IF(BN$17=Udfyldningsark!$Q72,"s",
IF(BN$17=Udfyldningsark!$T72,"b",
IF(BN$17&lt;Udfyldningsark!$P72,"",
IF(Udfyldningsark!$T72&lt;Udfyldningsark!$Q72-10,IF(BN$17&lt;Udfyldningsark!$T72,"g",""),
IF(Udfyldningsark!$T72&lt;Udfyldningsark!$Q72,     IF(BN$17&lt;Udfyldningsark!$Q72-10,"g",     IF(BN$17&lt;Udfyldningsark!$T72,"gu",        "")),
IF(BN$17&lt;Udfyldningsark!$Q72, IF(BN$17&lt;Udfyldningsark!$Q72-10,"g","gu"),
IF(BN$17&lt;Udfyldningsark!$T72,"r",""
))))))))</f>
        <v/>
      </c>
      <c r="BO55" s="226" t="str">
        <f>IF(Udfyldningsark!$T72="","",
IF(BO$17=Udfyldningsark!$Q72,"s",
IF(BO$17=Udfyldningsark!$T72,"b",
IF(BO$17&lt;Udfyldningsark!$P72,"",
IF(Udfyldningsark!$T72&lt;Udfyldningsark!$Q72-10,IF(BO$17&lt;Udfyldningsark!$T72,"g",""),
IF(Udfyldningsark!$T72&lt;Udfyldningsark!$Q72,     IF(BO$17&lt;Udfyldningsark!$Q72-10,"g",     IF(BO$17&lt;Udfyldningsark!$T72,"gu",        "")),
IF(BO$17&lt;Udfyldningsark!$Q72, IF(BO$17&lt;Udfyldningsark!$Q72-10,"g","gu"),
IF(BO$17&lt;Udfyldningsark!$T72,"r",""
))))))))</f>
        <v/>
      </c>
      <c r="BP55" s="226" t="str">
        <f>IF(Udfyldningsark!$T72="","",
IF(BP$17=Udfyldningsark!$Q72,"s",
IF(BP$17=Udfyldningsark!$T72,"b",
IF(BP$17&lt;Udfyldningsark!$P72,"",
IF(Udfyldningsark!$T72&lt;Udfyldningsark!$Q72-10,IF(BP$17&lt;Udfyldningsark!$T72,"g",""),
IF(Udfyldningsark!$T72&lt;Udfyldningsark!$Q72,     IF(BP$17&lt;Udfyldningsark!$Q72-10,"g",     IF(BP$17&lt;Udfyldningsark!$T72,"gu",        "")),
IF(BP$17&lt;Udfyldningsark!$Q72, IF(BP$17&lt;Udfyldningsark!$Q72-10,"g","gu"),
IF(BP$17&lt;Udfyldningsark!$T72,"r",""
))))))))</f>
        <v/>
      </c>
      <c r="BQ55" s="226" t="str">
        <f>IF(Udfyldningsark!$T72="","",
IF(BQ$17=Udfyldningsark!$Q72,"s",
IF(BQ$17=Udfyldningsark!$T72,"b",
IF(BQ$17&lt;Udfyldningsark!$P72,"",
IF(Udfyldningsark!$T72&lt;Udfyldningsark!$Q72-10,IF(BQ$17&lt;Udfyldningsark!$T72,"g",""),
IF(Udfyldningsark!$T72&lt;Udfyldningsark!$Q72,     IF(BQ$17&lt;Udfyldningsark!$Q72-10,"g",     IF(BQ$17&lt;Udfyldningsark!$T72,"gu",        "")),
IF(BQ$17&lt;Udfyldningsark!$Q72, IF(BQ$17&lt;Udfyldningsark!$Q72-10,"g","gu"),
IF(BQ$17&lt;Udfyldningsark!$T72,"r",""
))))))))</f>
        <v/>
      </c>
      <c r="BR55" s="226" t="str">
        <f>IF(Udfyldningsark!$T72="","",
IF(BR$17=Udfyldningsark!$Q72,"s",
IF(BR$17=Udfyldningsark!$T72,"b",
IF(BR$17&lt;Udfyldningsark!$P72,"",
IF(Udfyldningsark!$T72&lt;Udfyldningsark!$Q72-10,IF(BR$17&lt;Udfyldningsark!$T72,"g",""),
IF(Udfyldningsark!$T72&lt;Udfyldningsark!$Q72,     IF(BR$17&lt;Udfyldningsark!$Q72-10,"g",     IF(BR$17&lt;Udfyldningsark!$T72,"gu",        "")),
IF(BR$17&lt;Udfyldningsark!$Q72, IF(BR$17&lt;Udfyldningsark!$Q72-10,"g","gu"),
IF(BR$17&lt;Udfyldningsark!$T72,"r",""
))))))))</f>
        <v/>
      </c>
      <c r="BS55" s="226" t="str">
        <f>IF(Udfyldningsark!$T72="","",
IF(BS$17=Udfyldningsark!$Q72,"s",
IF(BS$17=Udfyldningsark!$T72,"b",
IF(BS$17&lt;Udfyldningsark!$P72,"",
IF(Udfyldningsark!$T72&lt;Udfyldningsark!$Q72-10,IF(BS$17&lt;Udfyldningsark!$T72,"g",""),
IF(Udfyldningsark!$T72&lt;Udfyldningsark!$Q72,     IF(BS$17&lt;Udfyldningsark!$Q72-10,"g",     IF(BS$17&lt;Udfyldningsark!$T72,"gu",        "")),
IF(BS$17&lt;Udfyldningsark!$Q72, IF(BS$17&lt;Udfyldningsark!$Q72-10,"g","gu"),
IF(BS$17&lt;Udfyldningsark!$T72,"r",""
))))))))</f>
        <v/>
      </c>
      <c r="BT55" s="226" t="str">
        <f>IF(Udfyldningsark!$T72="","",
IF(BT$17=Udfyldningsark!$Q72,"s",
IF(BT$17=Udfyldningsark!$T72,"b",
IF(BT$17&lt;Udfyldningsark!$P72,"",
IF(Udfyldningsark!$T72&lt;Udfyldningsark!$Q72-10,IF(BT$17&lt;Udfyldningsark!$T72,"g",""),
IF(Udfyldningsark!$T72&lt;Udfyldningsark!$Q72,     IF(BT$17&lt;Udfyldningsark!$Q72-10,"g",     IF(BT$17&lt;Udfyldningsark!$T72,"gu",        "")),
IF(BT$17&lt;Udfyldningsark!$Q72, IF(BT$17&lt;Udfyldningsark!$Q72-10,"g","gu"),
IF(BT$17&lt;Udfyldningsark!$T72,"r",""
))))))))</f>
        <v/>
      </c>
      <c r="BU55" s="226" t="str">
        <f>IF(Udfyldningsark!$T72="","",
IF(BU$17=Udfyldningsark!$Q72,"s",
IF(BU$17=Udfyldningsark!$T72,"b",
IF(BU$17&lt;Udfyldningsark!$P72,"",
IF(Udfyldningsark!$T72&lt;Udfyldningsark!$Q72-10,IF(BU$17&lt;Udfyldningsark!$T72,"g",""),
IF(Udfyldningsark!$T72&lt;Udfyldningsark!$Q72,     IF(BU$17&lt;Udfyldningsark!$Q72-10,"g",     IF(BU$17&lt;Udfyldningsark!$T72,"gu",        "")),
IF(BU$17&lt;Udfyldningsark!$Q72, IF(BU$17&lt;Udfyldningsark!$Q72-10,"g","gu"),
IF(BU$17&lt;Udfyldningsark!$T72,"r",""
))))))))</f>
        <v/>
      </c>
      <c r="BV55" s="226" t="str">
        <f>IF(Udfyldningsark!$T72="","",
IF(BV$17=Udfyldningsark!$Q72,"s",
IF(BV$17=Udfyldningsark!$T72,"b",
IF(BV$17&lt;Udfyldningsark!$P72,"",
IF(Udfyldningsark!$T72&lt;Udfyldningsark!$Q72-10,IF(BV$17&lt;Udfyldningsark!$T72,"g",""),
IF(Udfyldningsark!$T72&lt;Udfyldningsark!$Q72,     IF(BV$17&lt;Udfyldningsark!$Q72-10,"g",     IF(BV$17&lt;Udfyldningsark!$T72,"gu",        "")),
IF(BV$17&lt;Udfyldningsark!$Q72, IF(BV$17&lt;Udfyldningsark!$Q72-10,"g","gu"),
IF(BV$17&lt;Udfyldningsark!$T72,"r",""
))))))))</f>
        <v/>
      </c>
      <c r="BW55" s="226" t="str">
        <f>IF(Udfyldningsark!$T72="","",
IF(BW$17=Udfyldningsark!$Q72,"s",
IF(BW$17=Udfyldningsark!$T72,"b",
IF(BW$17&lt;Udfyldningsark!$P72,"",
IF(Udfyldningsark!$T72&lt;Udfyldningsark!$Q72-10,IF(BW$17&lt;Udfyldningsark!$T72,"g",""),
IF(Udfyldningsark!$T72&lt;Udfyldningsark!$Q72,     IF(BW$17&lt;Udfyldningsark!$Q72-10,"g",     IF(BW$17&lt;Udfyldningsark!$T72,"gu",        "")),
IF(BW$17&lt;Udfyldningsark!$Q72, IF(BW$17&lt;Udfyldningsark!$Q72-10,"g","gu"),
IF(BW$17&lt;Udfyldningsark!$T72,"r",""
))))))))</f>
        <v/>
      </c>
      <c r="BX55" s="226" t="str">
        <f>IF(Udfyldningsark!$T72="","",
IF(BX$17=Udfyldningsark!$Q72,"s",
IF(BX$17=Udfyldningsark!$T72,"b",
IF(BX$17&lt;Udfyldningsark!$P72,"",
IF(Udfyldningsark!$T72&lt;Udfyldningsark!$Q72-10,IF(BX$17&lt;Udfyldningsark!$T72,"g",""),
IF(Udfyldningsark!$T72&lt;Udfyldningsark!$Q72,     IF(BX$17&lt;Udfyldningsark!$Q72-10,"g",     IF(BX$17&lt;Udfyldningsark!$T72,"gu",        "")),
IF(BX$17&lt;Udfyldningsark!$Q72, IF(BX$17&lt;Udfyldningsark!$Q72-10,"g","gu"),
IF(BX$17&lt;Udfyldningsark!$T72,"r",""
))))))))</f>
        <v/>
      </c>
      <c r="BY55" s="226" t="str">
        <f>IF(Udfyldningsark!$T72="","",
IF(BY$17=Udfyldningsark!$Q72,"s",
IF(BY$17=Udfyldningsark!$T72,"b",
IF(BY$17&lt;Udfyldningsark!$P72,"",
IF(Udfyldningsark!$T72&lt;Udfyldningsark!$Q72-10,IF(BY$17&lt;Udfyldningsark!$T72,"g",""),
IF(Udfyldningsark!$T72&lt;Udfyldningsark!$Q72,     IF(BY$17&lt;Udfyldningsark!$Q72-10,"g",     IF(BY$17&lt;Udfyldningsark!$T72,"gu",        "")),
IF(BY$17&lt;Udfyldningsark!$Q72, IF(BY$17&lt;Udfyldningsark!$Q72-10,"g","gu"),
IF(BY$17&lt;Udfyldningsark!$T72,"r",""
))))))))</f>
        <v/>
      </c>
      <c r="BZ55" s="226" t="str">
        <f>IF(Udfyldningsark!$T72="","",
IF(BZ$17=Udfyldningsark!$Q72,"s",
IF(BZ$17=Udfyldningsark!$T72,"b",
IF(BZ$17&lt;Udfyldningsark!$P72,"",
IF(Udfyldningsark!$T72&lt;Udfyldningsark!$Q72-10,IF(BZ$17&lt;Udfyldningsark!$T72,"g",""),
IF(Udfyldningsark!$T72&lt;Udfyldningsark!$Q72,     IF(BZ$17&lt;Udfyldningsark!$Q72-10,"g",     IF(BZ$17&lt;Udfyldningsark!$T72,"gu",        "")),
IF(BZ$17&lt;Udfyldningsark!$Q72, IF(BZ$17&lt;Udfyldningsark!$Q72-10,"g","gu"),
IF(BZ$17&lt;Udfyldningsark!$T72,"r",""
))))))))</f>
        <v/>
      </c>
      <c r="CA55" s="226" t="str">
        <f>IF(Udfyldningsark!$T72="","",
IF(CA$17=Udfyldningsark!$Q72,"s",
IF(CA$17=Udfyldningsark!$T72,"b",
IF(CA$17&lt;Udfyldningsark!$P72,"",
IF(Udfyldningsark!$T72&lt;Udfyldningsark!$Q72-10,IF(CA$17&lt;Udfyldningsark!$T72,"g",""),
IF(Udfyldningsark!$T72&lt;Udfyldningsark!$Q72,     IF(CA$17&lt;Udfyldningsark!$Q72-10,"g",     IF(CA$17&lt;Udfyldningsark!$T72,"gu",        "")),
IF(CA$17&lt;Udfyldningsark!$Q72, IF(CA$17&lt;Udfyldningsark!$Q72-10,"g","gu"),
IF(CA$17&lt;Udfyldningsark!$T72,"r",""
))))))))</f>
        <v/>
      </c>
      <c r="CB55" s="226" t="str">
        <f>IF(Udfyldningsark!$T72="","",
IF(CB$17=Udfyldningsark!$Q72,"s",
IF(CB$17=Udfyldningsark!$T72,"b",
IF(CB$17&lt;Udfyldningsark!$P72,"",
IF(Udfyldningsark!$T72&lt;Udfyldningsark!$Q72-10,IF(CB$17&lt;Udfyldningsark!$T72,"g",""),
IF(Udfyldningsark!$T72&lt;Udfyldningsark!$Q72,     IF(CB$17&lt;Udfyldningsark!$Q72-10,"g",     IF(CB$17&lt;Udfyldningsark!$T72,"gu",        "")),
IF(CB$17&lt;Udfyldningsark!$Q72, IF(CB$17&lt;Udfyldningsark!$Q72-10,"g","gu"),
IF(CB$17&lt;Udfyldningsark!$T72,"r",""
))))))))</f>
        <v/>
      </c>
      <c r="CC55" s="226" t="str">
        <f>IF(Udfyldningsark!$T72="","",
IF(CC$17=Udfyldningsark!$Q72,"s",
IF(CC$17=Udfyldningsark!$T72,"b",
IF(CC$17&lt;Udfyldningsark!$P72,"",
IF(Udfyldningsark!$T72&lt;Udfyldningsark!$Q72-10,IF(CC$17&lt;Udfyldningsark!$T72,"g",""),
IF(Udfyldningsark!$T72&lt;Udfyldningsark!$Q72,     IF(CC$17&lt;Udfyldningsark!$Q72-10,"g",     IF(CC$17&lt;Udfyldningsark!$T72,"gu",        "")),
IF(CC$17&lt;Udfyldningsark!$Q72, IF(CC$17&lt;Udfyldningsark!$Q72-10,"g","gu"),
IF(CC$17&lt;Udfyldningsark!$T72,"r",""
))))))))</f>
        <v/>
      </c>
      <c r="CD55" s="226" t="str">
        <f>IF(Udfyldningsark!$T72="","",
IF(CD$17=Udfyldningsark!$Q72,"s",
IF(CD$17=Udfyldningsark!$T72,"b",
IF(CD$17&lt;Udfyldningsark!$P72,"",
IF(Udfyldningsark!$T72&lt;Udfyldningsark!$Q72-10,IF(CD$17&lt;Udfyldningsark!$T72,"g",""),
IF(Udfyldningsark!$T72&lt;Udfyldningsark!$Q72,     IF(CD$17&lt;Udfyldningsark!$Q72-10,"g",     IF(CD$17&lt;Udfyldningsark!$T72,"gu",        "")),
IF(CD$17&lt;Udfyldningsark!$Q72, IF(CD$17&lt;Udfyldningsark!$Q72-10,"g","gu"),
IF(CD$17&lt;Udfyldningsark!$T72,"r",""
))))))))</f>
        <v/>
      </c>
      <c r="CE55" s="226" t="str">
        <f>IF(Udfyldningsark!$T72="","",
IF(CE$17=Udfyldningsark!$Q72,"s",
IF(CE$17=Udfyldningsark!$T72,"b",
IF(CE$17&lt;Udfyldningsark!$P72,"",
IF(Udfyldningsark!$T72&lt;Udfyldningsark!$Q72-10,IF(CE$17&lt;Udfyldningsark!$T72,"g",""),
IF(Udfyldningsark!$T72&lt;Udfyldningsark!$Q72,     IF(CE$17&lt;Udfyldningsark!$Q72-10,"g",     IF(CE$17&lt;Udfyldningsark!$T72,"gu",        "")),
IF(CE$17&lt;Udfyldningsark!$Q72, IF(CE$17&lt;Udfyldningsark!$Q72-10,"g","gu"),
IF(CE$17&lt;Udfyldningsark!$T72,"r",""
))))))))</f>
        <v/>
      </c>
      <c r="CF55" s="226" t="str">
        <f>IF(Udfyldningsark!$T72="","",
IF(CF$17=Udfyldningsark!$Q72,"s",
IF(CF$17=Udfyldningsark!$T72,"b",
IF(CF$17&lt;Udfyldningsark!$P72,"",
IF(Udfyldningsark!$T72&lt;Udfyldningsark!$Q72-10,IF(CF$17&lt;Udfyldningsark!$T72,"g",""),
IF(Udfyldningsark!$T72&lt;Udfyldningsark!$Q72,     IF(CF$17&lt;Udfyldningsark!$Q72-10,"g",     IF(CF$17&lt;Udfyldningsark!$T72,"gu",        "")),
IF(CF$17&lt;Udfyldningsark!$Q72, IF(CF$17&lt;Udfyldningsark!$Q72-10,"g","gu"),
IF(CF$17&lt;Udfyldningsark!$T72,"r",""
))))))))</f>
        <v/>
      </c>
      <c r="CG55" s="226" t="str">
        <f>IF(Udfyldningsark!$T72="","",
IF(CG$17=Udfyldningsark!$Q72,"s",
IF(CG$17=Udfyldningsark!$T72,"b",
IF(CG$17&lt;Udfyldningsark!$P72,"",
IF(Udfyldningsark!$T72&lt;Udfyldningsark!$Q72-10,IF(CG$17&lt;Udfyldningsark!$T72,"g",""),
IF(Udfyldningsark!$T72&lt;Udfyldningsark!$Q72,     IF(CG$17&lt;Udfyldningsark!$Q72-10,"g",     IF(CG$17&lt;Udfyldningsark!$T72,"gu",        "")),
IF(CG$17&lt;Udfyldningsark!$Q72, IF(CG$17&lt;Udfyldningsark!$Q72-10,"g","gu"),
IF(CG$17&lt;Udfyldningsark!$T72,"r",""
))))))))</f>
        <v/>
      </c>
      <c r="CH55" s="226" t="str">
        <f>IF(Udfyldningsark!$T72="","",
IF(CH$17=Udfyldningsark!$Q72,"s",
IF(CH$17=Udfyldningsark!$T72,"b",
IF(CH$17&lt;Udfyldningsark!$P72,"",
IF(Udfyldningsark!$T72&lt;Udfyldningsark!$Q72-10,IF(CH$17&lt;Udfyldningsark!$T72,"g",""),
IF(Udfyldningsark!$T72&lt;Udfyldningsark!$Q72,     IF(CH$17&lt;Udfyldningsark!$Q72-10,"g",     IF(CH$17&lt;Udfyldningsark!$T72,"gu",        "")),
IF(CH$17&lt;Udfyldningsark!$Q72, IF(CH$17&lt;Udfyldningsark!$Q72-10,"g","gu"),
IF(CH$17&lt;Udfyldningsark!$T72,"r",""
))))))))</f>
        <v/>
      </c>
      <c r="CI55" s="226" t="str">
        <f>IF(Udfyldningsark!$T72="","",
IF(CI$17=Udfyldningsark!$Q72,"s",
IF(CI$17=Udfyldningsark!$T72,"b",
IF(CI$17&lt;Udfyldningsark!$P72,"",
IF(Udfyldningsark!$T72&lt;Udfyldningsark!$Q72-10,IF(CI$17&lt;Udfyldningsark!$T72,"g",""),
IF(Udfyldningsark!$T72&lt;Udfyldningsark!$Q72,     IF(CI$17&lt;Udfyldningsark!$Q72-10,"g",     IF(CI$17&lt;Udfyldningsark!$T72,"gu",        "")),
IF(CI$17&lt;Udfyldningsark!$Q72, IF(CI$17&lt;Udfyldningsark!$Q72-10,"g","gu"),
IF(CI$17&lt;Udfyldningsark!$T72,"r",""
))))))))</f>
        <v/>
      </c>
      <c r="CJ55" s="226" t="str">
        <f>IF(Udfyldningsark!$T72="","",
IF(CJ$17=Udfyldningsark!$Q72,"s",
IF(CJ$17=Udfyldningsark!$T72,"b",
IF(CJ$17&lt;Udfyldningsark!$P72,"",
IF(Udfyldningsark!$T72&lt;Udfyldningsark!$Q72-10,IF(CJ$17&lt;Udfyldningsark!$T72,"g",""),
IF(Udfyldningsark!$T72&lt;Udfyldningsark!$Q72,     IF(CJ$17&lt;Udfyldningsark!$Q72-10,"g",     IF(CJ$17&lt;Udfyldningsark!$T72,"gu",        "")),
IF(CJ$17&lt;Udfyldningsark!$Q72, IF(CJ$17&lt;Udfyldningsark!$Q72-10,"g","gu"),
IF(CJ$17&lt;Udfyldningsark!$T72,"r",""
))))))))</f>
        <v/>
      </c>
      <c r="CK55" s="226" t="str">
        <f>IF(Udfyldningsark!$T72="","",
IF(CK$17=Udfyldningsark!$Q72,"s",
IF(CK$17=Udfyldningsark!$T72,"b",
IF(CK$17&lt;Udfyldningsark!$P72,"",
IF(Udfyldningsark!$T72&lt;Udfyldningsark!$Q72-10,IF(CK$17&lt;Udfyldningsark!$T72,"g",""),
IF(Udfyldningsark!$T72&lt;Udfyldningsark!$Q72,     IF(CK$17&lt;Udfyldningsark!$Q72-10,"g",     IF(CK$17&lt;Udfyldningsark!$T72,"gu",        "")),
IF(CK$17&lt;Udfyldningsark!$Q72, IF(CK$17&lt;Udfyldningsark!$Q72-10,"g","gu"),
IF(CK$17&lt;Udfyldningsark!$T72,"r",""
))))))))</f>
        <v/>
      </c>
      <c r="CL55" s="226" t="str">
        <f>IF(Udfyldningsark!$T72="","",
IF(CL$17=Udfyldningsark!$Q72,"s",
IF(CL$17=Udfyldningsark!$T72,"b",
IF(CL$17&lt;Udfyldningsark!$P72,"",
IF(Udfyldningsark!$T72&lt;Udfyldningsark!$Q72-10,IF(CL$17&lt;Udfyldningsark!$T72,"g",""),
IF(Udfyldningsark!$T72&lt;Udfyldningsark!$Q72,     IF(CL$17&lt;Udfyldningsark!$Q72-10,"g",     IF(CL$17&lt;Udfyldningsark!$T72,"gu",        "")),
IF(CL$17&lt;Udfyldningsark!$Q72, IF(CL$17&lt;Udfyldningsark!$Q72-10,"g","gu"),
IF(CL$17&lt;Udfyldningsark!$T72,"r",""
))))))))</f>
        <v/>
      </c>
      <c r="CM55" s="226" t="str">
        <f>IF(Udfyldningsark!$T72="","",
IF(CM$17=Udfyldningsark!$Q72,"s",
IF(CM$17=Udfyldningsark!$T72,"b",
IF(CM$17&lt;Udfyldningsark!$P72,"",
IF(Udfyldningsark!$T72&lt;Udfyldningsark!$Q72-10,IF(CM$17&lt;Udfyldningsark!$T72,"g",""),
IF(Udfyldningsark!$T72&lt;Udfyldningsark!$Q72,     IF(CM$17&lt;Udfyldningsark!$Q72-10,"g",     IF(CM$17&lt;Udfyldningsark!$T72,"gu",        "")),
IF(CM$17&lt;Udfyldningsark!$Q72, IF(CM$17&lt;Udfyldningsark!$Q72-10,"g","gu"),
IF(CM$17&lt;Udfyldningsark!$T72,"r",""
))))))))</f>
        <v/>
      </c>
      <c r="CN55" s="226" t="str">
        <f>IF(Udfyldningsark!$T72="","",
IF(CN$17=Udfyldningsark!$Q72,"s",
IF(CN$17=Udfyldningsark!$T72,"b",
IF(CN$17&lt;Udfyldningsark!$P72,"",
IF(Udfyldningsark!$T72&lt;Udfyldningsark!$Q72-10,IF(CN$17&lt;Udfyldningsark!$T72,"g",""),
IF(Udfyldningsark!$T72&lt;Udfyldningsark!$Q72,     IF(CN$17&lt;Udfyldningsark!$Q72-10,"g",     IF(CN$17&lt;Udfyldningsark!$T72,"gu",        "")),
IF(CN$17&lt;Udfyldningsark!$Q72, IF(CN$17&lt;Udfyldningsark!$Q72-10,"g","gu"),
IF(CN$17&lt;Udfyldningsark!$T72,"r",""
))))))))</f>
        <v/>
      </c>
      <c r="CO55" s="226" t="str">
        <f>IF(Udfyldningsark!$T72="","",
IF(CO$17=Udfyldningsark!$Q72,"s",
IF(CO$17=Udfyldningsark!$T72,"b",
IF(CO$17&lt;Udfyldningsark!$P72,"",
IF(Udfyldningsark!$T72&lt;Udfyldningsark!$Q72-10,IF(CO$17&lt;Udfyldningsark!$T72,"g",""),
IF(Udfyldningsark!$T72&lt;Udfyldningsark!$Q72,     IF(CO$17&lt;Udfyldningsark!$Q72-10,"g",     IF(CO$17&lt;Udfyldningsark!$T72,"gu",        "")),
IF(CO$17&lt;Udfyldningsark!$Q72, IF(CO$17&lt;Udfyldningsark!$Q72-10,"g","gu"),
IF(CO$17&lt;Udfyldningsark!$T72,"r",""
))))))))</f>
        <v/>
      </c>
      <c r="CP55" s="226" t="str">
        <f>IF(Udfyldningsark!$T72="","",
IF(CP$17=Udfyldningsark!$Q72,"s",
IF(CP$17=Udfyldningsark!$T72,"b",
IF(CP$17&lt;Udfyldningsark!$P72,"",
IF(Udfyldningsark!$T72&lt;Udfyldningsark!$Q72-10,IF(CP$17&lt;Udfyldningsark!$T72,"g",""),
IF(Udfyldningsark!$T72&lt;Udfyldningsark!$Q72,     IF(CP$17&lt;Udfyldningsark!$Q72-10,"g",     IF(CP$17&lt;Udfyldningsark!$T72,"gu",        "")),
IF(CP$17&lt;Udfyldningsark!$Q72, IF(CP$17&lt;Udfyldningsark!$Q72-10,"g","gu"),
IF(CP$17&lt;Udfyldningsark!$T72,"r",""
))))))))</f>
        <v/>
      </c>
      <c r="CQ55" s="226" t="str">
        <f>IF(Udfyldningsark!$T72="","",
IF(CQ$17=Udfyldningsark!$Q72,"s",
IF(CQ$17=Udfyldningsark!$T72,"b",
IF(CQ$17&lt;Udfyldningsark!$P72,"",
IF(Udfyldningsark!$T72&lt;Udfyldningsark!$Q72-10,IF(CQ$17&lt;Udfyldningsark!$T72,"g",""),
IF(Udfyldningsark!$T72&lt;Udfyldningsark!$Q72,     IF(CQ$17&lt;Udfyldningsark!$Q72-10,"g",     IF(CQ$17&lt;Udfyldningsark!$T72,"gu",        "")),
IF(CQ$17&lt;Udfyldningsark!$Q72, IF(CQ$17&lt;Udfyldningsark!$Q72-10,"g","gu"),
IF(CQ$17&lt;Udfyldningsark!$T72,"r",""
))))))))</f>
        <v/>
      </c>
      <c r="CR55" s="226" t="str">
        <f>IF(Udfyldningsark!$T72="","",
IF(CR$17=Udfyldningsark!$Q72,"s",
IF(CR$17=Udfyldningsark!$T72,"b",
IF(CR$17&lt;Udfyldningsark!$P72,"",
IF(Udfyldningsark!$T72&lt;Udfyldningsark!$Q72-10,IF(CR$17&lt;Udfyldningsark!$T72,"g",""),
IF(Udfyldningsark!$T72&lt;Udfyldningsark!$Q72,     IF(CR$17&lt;Udfyldningsark!$Q72-10,"g",     IF(CR$17&lt;Udfyldningsark!$T72,"gu",        "")),
IF(CR$17&lt;Udfyldningsark!$Q72, IF(CR$17&lt;Udfyldningsark!$Q72-10,"g","gu"),
IF(CR$17&lt;Udfyldningsark!$T72,"r",""
))))))))</f>
        <v/>
      </c>
      <c r="CS55" s="226" t="str">
        <f>IF(Udfyldningsark!$T72="","",
IF(CS$17=Udfyldningsark!$Q72,"s",
IF(CS$17=Udfyldningsark!$T72,"b",
IF(CS$17&lt;Udfyldningsark!$P72,"",
IF(Udfyldningsark!$T72&lt;Udfyldningsark!$Q72-10,IF(CS$17&lt;Udfyldningsark!$T72,"g",""),
IF(Udfyldningsark!$T72&lt;Udfyldningsark!$Q72,     IF(CS$17&lt;Udfyldningsark!$Q72-10,"g",     IF(CS$17&lt;Udfyldningsark!$T72,"gu",        "")),
IF(CS$17&lt;Udfyldningsark!$Q72, IF(CS$17&lt;Udfyldningsark!$Q72-10,"g","gu"),
IF(CS$17&lt;Udfyldningsark!$T72,"r",""
))))))))</f>
        <v/>
      </c>
      <c r="CT55" s="226" t="str">
        <f>IF(Udfyldningsark!$T72="","",
IF(CT$17=Udfyldningsark!$Q72,"s",
IF(CT$17=Udfyldningsark!$T72,"b",
IF(CT$17&lt;Udfyldningsark!$P72,"",
IF(Udfyldningsark!$T72&lt;Udfyldningsark!$Q72-10,IF(CT$17&lt;Udfyldningsark!$T72,"g",""),
IF(Udfyldningsark!$T72&lt;Udfyldningsark!$Q72,     IF(CT$17&lt;Udfyldningsark!$Q72-10,"g",     IF(CT$17&lt;Udfyldningsark!$T72,"gu",        "")),
IF(CT$17&lt;Udfyldningsark!$Q72, IF(CT$17&lt;Udfyldningsark!$Q72-10,"g","gu"),
IF(CT$17&lt;Udfyldningsark!$T72,"r",""
))))))))</f>
        <v/>
      </c>
      <c r="CU55" s="226" t="str">
        <f>IF(Udfyldningsark!$T72="","",
IF(CU$17=Udfyldningsark!$Q72,"s",
IF(CU$17=Udfyldningsark!$T72,"b",
IF(CU$17&lt;Udfyldningsark!$P72,"",
IF(Udfyldningsark!$T72&lt;Udfyldningsark!$Q72-10,IF(CU$17&lt;Udfyldningsark!$T72,"g",""),
IF(Udfyldningsark!$T72&lt;Udfyldningsark!$Q72,     IF(CU$17&lt;Udfyldningsark!$Q72-10,"g",     IF(CU$17&lt;Udfyldningsark!$T72,"gu",        "")),
IF(CU$17&lt;Udfyldningsark!$Q72, IF(CU$17&lt;Udfyldningsark!$Q72-10,"g","gu"),
IF(CU$17&lt;Udfyldningsark!$T72,"r",""
))))))))</f>
        <v/>
      </c>
      <c r="CV55" s="226" t="str">
        <f>IF(Udfyldningsark!$T72="","",
IF(CV$17=Udfyldningsark!$Q72,"s",
IF(CV$17=Udfyldningsark!$T72,"b",
IF(CV$17&lt;Udfyldningsark!$P72,"",
IF(Udfyldningsark!$T72&lt;Udfyldningsark!$Q72-10,IF(CV$17&lt;Udfyldningsark!$T72,"g",""),
IF(Udfyldningsark!$T72&lt;Udfyldningsark!$Q72,     IF(CV$17&lt;Udfyldningsark!$Q72-10,"g",     IF(CV$17&lt;Udfyldningsark!$T72,"gu",        "")),
IF(CV$17&lt;Udfyldningsark!$Q72, IF(CV$17&lt;Udfyldningsark!$Q72-10,"g","gu"),
IF(CV$17&lt;Udfyldningsark!$T72,"r",""
))))))))</f>
        <v/>
      </c>
      <c r="CW55" s="226" t="str">
        <f>IF(Udfyldningsark!$T72="","",
IF(CW$17=Udfyldningsark!$Q72,"s",
IF(CW$17=Udfyldningsark!$T72,"b",
IF(CW$17&lt;Udfyldningsark!$P72,"",
IF(Udfyldningsark!$T72&lt;Udfyldningsark!$Q72-10,IF(CW$17&lt;Udfyldningsark!$T72,"g",""),
IF(Udfyldningsark!$T72&lt;Udfyldningsark!$Q72,     IF(CW$17&lt;Udfyldningsark!$Q72-10,"g",     IF(CW$17&lt;Udfyldningsark!$T72,"gu",        "")),
IF(CW$17&lt;Udfyldningsark!$Q72, IF(CW$17&lt;Udfyldningsark!$Q72-10,"g","gu"),
IF(CW$17&lt;Udfyldningsark!$T72,"r",""
))))))))</f>
        <v/>
      </c>
      <c r="CX55" s="226" t="str">
        <f>IF(Udfyldningsark!$T72="","",
IF(CX$17=Udfyldningsark!$Q72,"s",
IF(CX$17=Udfyldningsark!$T72,"b",
IF(CX$17&lt;Udfyldningsark!$P72,"",
IF(Udfyldningsark!$T72&lt;Udfyldningsark!$Q72-10,IF(CX$17&lt;Udfyldningsark!$T72,"g",""),
IF(Udfyldningsark!$T72&lt;Udfyldningsark!$Q72,     IF(CX$17&lt;Udfyldningsark!$Q72-10,"g",     IF(CX$17&lt;Udfyldningsark!$T72,"gu",        "")),
IF(CX$17&lt;Udfyldningsark!$Q72, IF(CX$17&lt;Udfyldningsark!$Q72-10,"g","gu"),
IF(CX$17&lt;Udfyldningsark!$T72,"r",""
))))))))</f>
        <v/>
      </c>
      <c r="CY55" s="226" t="str">
        <f>IF(Udfyldningsark!$T72="","",
IF(CY$17=Udfyldningsark!$Q72,"s",
IF(CY$17=Udfyldningsark!$T72,"b",
IF(CY$17&lt;Udfyldningsark!$P72,"",
IF(Udfyldningsark!$T72&lt;Udfyldningsark!$Q72-10,IF(CY$17&lt;Udfyldningsark!$T72,"g",""),
IF(Udfyldningsark!$T72&lt;Udfyldningsark!$Q72,     IF(CY$17&lt;Udfyldningsark!$Q72-10,"g",     IF(CY$17&lt;Udfyldningsark!$T72,"gu",        "")),
IF(CY$17&lt;Udfyldningsark!$Q72, IF(CY$17&lt;Udfyldningsark!$Q72-10,"g","gu"),
IF(CY$17&lt;Udfyldningsark!$T72,"r",""
))))))))</f>
        <v/>
      </c>
      <c r="CZ55" s="226" t="str">
        <f>IF(Udfyldningsark!$T72="","",
IF(CZ$17=Udfyldningsark!$Q72,"s",
IF(CZ$17=Udfyldningsark!$T72,"b",
IF(CZ$17&lt;Udfyldningsark!$P72,"",
IF(Udfyldningsark!$T72&lt;Udfyldningsark!$Q72-10,IF(CZ$17&lt;Udfyldningsark!$T72,"g",""),
IF(Udfyldningsark!$T72&lt;Udfyldningsark!$Q72,     IF(CZ$17&lt;Udfyldningsark!$Q72-10,"g",     IF(CZ$17&lt;Udfyldningsark!$T72,"gu",        "")),
IF(CZ$17&lt;Udfyldningsark!$Q72, IF(CZ$17&lt;Udfyldningsark!$Q72-10,"g","gu"),
IF(CZ$17&lt;Udfyldningsark!$T72,"r",""
))))))))</f>
        <v/>
      </c>
      <c r="DA55" s="226" t="str">
        <f>IF(Udfyldningsark!$T72="","",
IF(DA$17=Udfyldningsark!$Q72,"s",
IF(DA$17=Udfyldningsark!$T72,"b",
IF(DA$17&lt;Udfyldningsark!$P72,"",
IF(Udfyldningsark!$T72&lt;Udfyldningsark!$Q72-10,IF(DA$17&lt;Udfyldningsark!$T72,"g",""),
IF(Udfyldningsark!$T72&lt;Udfyldningsark!$Q72,     IF(DA$17&lt;Udfyldningsark!$Q72-10,"g",     IF(DA$17&lt;Udfyldningsark!$T72,"gu",        "")),
IF(DA$17&lt;Udfyldningsark!$Q72, IF(DA$17&lt;Udfyldningsark!$Q72-10,"g","gu"),
IF(DA$17&lt;Udfyldningsark!$T72,"r",""
))))))))</f>
        <v/>
      </c>
      <c r="DB55" s="226" t="str">
        <f>IF(Udfyldningsark!$T72="","",
IF(DB$17=Udfyldningsark!$Q72,"s",
IF(DB$17=Udfyldningsark!$T72,"b",
IF(DB$17&lt;Udfyldningsark!$P72,"",
IF(Udfyldningsark!$T72&lt;Udfyldningsark!$Q72-10,IF(DB$17&lt;Udfyldningsark!$T72,"g",""),
IF(Udfyldningsark!$T72&lt;Udfyldningsark!$Q72,     IF(DB$17&lt;Udfyldningsark!$Q72-10,"g",     IF(DB$17&lt;Udfyldningsark!$T72,"gu",        "")),
IF(DB$17&lt;Udfyldningsark!$Q72, IF(DB$17&lt;Udfyldningsark!$Q72-10,"g","gu"),
IF(DB$17&lt;Udfyldningsark!$T72,"r",""
))))))))</f>
        <v/>
      </c>
      <c r="DC55" s="226" t="str">
        <f>IF(Udfyldningsark!$T72="","",
IF(DC$17=Udfyldningsark!$Q72,"s",
IF(DC$17=Udfyldningsark!$T72,"b",
IF(DC$17&lt;Udfyldningsark!$P72,"",
IF(Udfyldningsark!$T72&lt;Udfyldningsark!$Q72-10,IF(DC$17&lt;Udfyldningsark!$T72,"g",""),
IF(Udfyldningsark!$T72&lt;Udfyldningsark!$Q72,     IF(DC$17&lt;Udfyldningsark!$Q72-10,"g",     IF(DC$17&lt;Udfyldningsark!$T72,"gu",        "")),
IF(DC$17&lt;Udfyldningsark!$Q72, IF(DC$17&lt;Udfyldningsark!$Q72-10,"g","gu"),
IF(DC$17&lt;Udfyldningsark!$T72,"r",""
))))))))</f>
        <v/>
      </c>
      <c r="DD55" s="226" t="str">
        <f>IF(Udfyldningsark!$T72="","",
IF(DD$17=Udfyldningsark!$Q72,"s",
IF(DD$17=Udfyldningsark!$T72,"b",
IF(DD$17&lt;Udfyldningsark!$P72,"",
IF(Udfyldningsark!$T72&lt;Udfyldningsark!$Q72-10,IF(DD$17&lt;Udfyldningsark!$T72,"g",""),
IF(Udfyldningsark!$T72&lt;Udfyldningsark!$Q72,     IF(DD$17&lt;Udfyldningsark!$Q72-10,"g",     IF(DD$17&lt;Udfyldningsark!$T72,"gu",        "")),
IF(DD$17&lt;Udfyldningsark!$Q72, IF(DD$17&lt;Udfyldningsark!$Q72-10,"g","gu"),
IF(DD$17&lt;Udfyldningsark!$T72,"r",""
))))))))</f>
        <v/>
      </c>
      <c r="DE55" s="226" t="str">
        <f>IF(Udfyldningsark!$T72="","",
IF(DE$17=Udfyldningsark!$Q72,"s",
IF(DE$17=Udfyldningsark!$T72,"b",
IF(DE$17&lt;Udfyldningsark!$P72,"",
IF(Udfyldningsark!$T72&lt;Udfyldningsark!$Q72-10,IF(DE$17&lt;Udfyldningsark!$T72,"g",""),
IF(Udfyldningsark!$T72&lt;Udfyldningsark!$Q72,     IF(DE$17&lt;Udfyldningsark!$Q72-10,"g",     IF(DE$17&lt;Udfyldningsark!$T72,"gu",        "")),
IF(DE$17&lt;Udfyldningsark!$Q72, IF(DE$17&lt;Udfyldningsark!$Q72-10,"g","gu"),
IF(DE$17&lt;Udfyldningsark!$T72,"r",""
))))))))</f>
        <v/>
      </c>
      <c r="DF55" s="226" t="str">
        <f>IF(Udfyldningsark!$T72="","",
IF(DF$17=Udfyldningsark!$Q72,"s",
IF(DF$17=Udfyldningsark!$T72,"b",
IF(DF$17&lt;Udfyldningsark!$P72,"",
IF(Udfyldningsark!$T72&lt;Udfyldningsark!$Q72-10,IF(DF$17&lt;Udfyldningsark!$T72,"g",""),
IF(Udfyldningsark!$T72&lt;Udfyldningsark!$Q72,     IF(DF$17&lt;Udfyldningsark!$Q72-10,"g",     IF(DF$17&lt;Udfyldningsark!$T72,"gu",        "")),
IF(DF$17&lt;Udfyldningsark!$Q72, IF(DF$17&lt;Udfyldningsark!$Q72-10,"g","gu"),
IF(DF$17&lt;Udfyldningsark!$T72,"r",""
))))))))</f>
        <v/>
      </c>
      <c r="DG55" s="226" t="str">
        <f>IF(Udfyldningsark!$T72="","",
IF(DG$17=Udfyldningsark!$Q72,"s",
IF(DG$17=Udfyldningsark!$T72,"b",
IF(DG$17&lt;Udfyldningsark!$P72,"",
IF(Udfyldningsark!$T72&lt;Udfyldningsark!$Q72-10,IF(DG$17&lt;Udfyldningsark!$T72,"g",""),
IF(Udfyldningsark!$T72&lt;Udfyldningsark!$Q72,     IF(DG$17&lt;Udfyldningsark!$Q72-10,"g",     IF(DG$17&lt;Udfyldningsark!$T72,"gu",        "")),
IF(DG$17&lt;Udfyldningsark!$Q72, IF(DG$17&lt;Udfyldningsark!$Q72-10,"g","gu"),
IF(DG$17&lt;Udfyldningsark!$T72,"r",""
))))))))</f>
        <v/>
      </c>
      <c r="DH55" s="226" t="str">
        <f>IF(Udfyldningsark!$T72="","",
IF(DH$17=Udfyldningsark!$Q72,"s",
IF(DH$17=Udfyldningsark!$T72,"b",
IF(DH$17&lt;Udfyldningsark!$P72,"",
IF(Udfyldningsark!$T72&lt;Udfyldningsark!$Q72-10,IF(DH$17&lt;Udfyldningsark!$T72,"g",""),
IF(Udfyldningsark!$T72&lt;Udfyldningsark!$Q72,     IF(DH$17&lt;Udfyldningsark!$Q72-10,"g",     IF(DH$17&lt;Udfyldningsark!$T72,"gu",        "")),
IF(DH$17&lt;Udfyldningsark!$Q72, IF(DH$17&lt;Udfyldningsark!$Q72-10,"g","gu"),
IF(DH$17&lt;Udfyldningsark!$T72,"r",""
))))))))</f>
        <v/>
      </c>
      <c r="DI55" s="226" t="str">
        <f>IF(Udfyldningsark!$T72="","",
IF(DI$17=Udfyldningsark!$Q72,"s",
IF(DI$17=Udfyldningsark!$T72,"b",
IF(DI$17&lt;Udfyldningsark!$P72,"",
IF(Udfyldningsark!$T72&lt;Udfyldningsark!$Q72-10,IF(DI$17&lt;Udfyldningsark!$T72,"g",""),
IF(Udfyldningsark!$T72&lt;Udfyldningsark!$Q72,     IF(DI$17&lt;Udfyldningsark!$Q72-10,"g",     IF(DI$17&lt;Udfyldningsark!$T72,"gu",        "")),
IF(DI$17&lt;Udfyldningsark!$Q72, IF(DI$17&lt;Udfyldningsark!$Q72-10,"g","gu"),
IF(DI$17&lt;Udfyldningsark!$T72,"r",""
))))))))</f>
        <v/>
      </c>
      <c r="DJ55" s="226" t="str">
        <f>IF(Udfyldningsark!$T72="","",
IF(DJ$17=Udfyldningsark!$Q72,"s",
IF(DJ$17=Udfyldningsark!$T72,"b",
IF(DJ$17&lt;Udfyldningsark!$P72,"",
IF(Udfyldningsark!$T72&lt;Udfyldningsark!$Q72-10,IF(DJ$17&lt;Udfyldningsark!$T72,"g",""),
IF(Udfyldningsark!$T72&lt;Udfyldningsark!$Q72,     IF(DJ$17&lt;Udfyldningsark!$Q72-10,"g",     IF(DJ$17&lt;Udfyldningsark!$T72,"gu",        "")),
IF(DJ$17&lt;Udfyldningsark!$Q72, IF(DJ$17&lt;Udfyldningsark!$Q72-10,"g","gu"),
IF(DJ$17&lt;Udfyldningsark!$T72,"r",""
))))))))</f>
        <v/>
      </c>
      <c r="DK55" s="226" t="str">
        <f>IF(Udfyldningsark!$T72="","",
IF(DK$17=Udfyldningsark!$Q72,"s",
IF(DK$17=Udfyldningsark!$T72,"b",
IF(DK$17&lt;Udfyldningsark!$P72,"",
IF(Udfyldningsark!$T72&lt;Udfyldningsark!$Q72-10,IF(DK$17&lt;Udfyldningsark!$T72,"g",""),
IF(Udfyldningsark!$T72&lt;Udfyldningsark!$Q72,     IF(DK$17&lt;Udfyldningsark!$Q72-10,"g",     IF(DK$17&lt;Udfyldningsark!$T72,"gu",        "")),
IF(DK$17&lt;Udfyldningsark!$Q72, IF(DK$17&lt;Udfyldningsark!$Q72-10,"g","gu"),
IF(DK$17&lt;Udfyldningsark!$T72,"r",""
))))))))</f>
        <v/>
      </c>
      <c r="DL55" s="13"/>
      <c r="DM55" s="13"/>
    </row>
    <row r="56" spans="1:117" s="2" customFormat="1" ht="8.4499999999999993" customHeight="1" x14ac:dyDescent="0.2">
      <c r="A56" s="29"/>
      <c r="B56" s="56" t="str">
        <f>IF(Udfyldningsark!C73=1,Udfyldningsark!E73,"")</f>
        <v/>
      </c>
      <c r="C56" s="405" t="str">
        <f>IF(Udfyldningsark!I73="","",IF(Udfyldningsark!I73&gt;=1,Udfyldningsark!I73))</f>
        <v/>
      </c>
      <c r="D56" s="406"/>
      <c r="E56" s="407"/>
      <c r="F56" s="48"/>
      <c r="G56" s="276" t="str">
        <f>IF(Udfyldningsark!L73="","",IF(Udfyldningsark!L73&gt;=1,Udfyldningsark!L73))</f>
        <v/>
      </c>
      <c r="H56" s="48"/>
      <c r="I56" s="87" t="str">
        <f>IF(Udfyldningsark!P73="","",IF(Udfyldningsark!P73&gt;=1,Udfyldningsark!P73))</f>
        <v/>
      </c>
      <c r="J56" s="49"/>
      <c r="K56" s="88" t="str">
        <f>IF(Udfyldningsark!G73="","",IF(Udfyldningsark!G73=Data!$T$7,Data!$U$7,IF(Udfyldningsark!G73=Data!$T$8,Data!$U$8,IF(Udfyldningsark!G73=Data!$T$9,Data!$U$9,IF(Udfyldningsark!G73=Data!$T$10,Data!$U$10,IF(Udfyldningsark!G73=Data!$T$11,Data!$U$11,IF(Udfyldningsark!G73=Data!$T$12,Data!$U$12,IF(Udfyldningsark!G73=Data!$T$13,Data!$U$13,IF(Udfyldningsark!G73=Data!$T$14,Data!$U$14,IF(Udfyldningsark!G73=Data!$T$15,Data!$U$15,IF(Udfyldningsark!G73=Data!$T$16,Data!$U$16,IF(Udfyldningsark!G73=Data!$T$17,Data!$U$17,IF(Udfyldningsark!G73=Data!$T$18,Data!$U$18,IF(Udfyldningsark!G73=Data!$T$19,Data!$U$19,IF(Udfyldningsark!G73=Data!$T$20,Data!$U$20,IF(Udfyldningsark!G73=Data!$T$21,Data!$U$21,IF(Udfyldningsark!G73=Data!$T$22,Data!$U$22,IF(Udfyldningsark!G73=Data!$T$23,Data!$U$23,IF(Udfyldningsark!G73=Data!$T$24,Data!$U$24,IF(Udfyldningsark!G73=Data!$T$25,Data!$U$25,IF(Udfyldningsark!G73=Data!$T$26,Data!$U$26,IF(Udfyldningsark!G73=Data!$T$27,Data!$U$27))))))))))))))))))))))</f>
        <v/>
      </c>
      <c r="L56" s="49"/>
      <c r="M56" s="89" t="str">
        <f>IF(Udfyldningsark!G73="","",IF(Udfyldningsark!G73=Data!$T$7,Data!$V$7,IF(Udfyldningsark!G73=Data!$T$8,Data!$V$8,IF(Udfyldningsark!G73=Data!$T$9,Data!$V$9,IF(Udfyldningsark!G73=Data!$T$10,Data!$V$10,IF(Udfyldningsark!G73=Data!$T$11,Data!$V$11,IF(Udfyldningsark!G73=Data!$T$12,Data!$V$12,IF(Udfyldningsark!G73=Data!$T$13,Data!$V$13,IF(Udfyldningsark!G73=Data!$T$14,Data!$V$14,IF(Udfyldningsark!G73=Data!$T$15,Data!$V$15,IF(Udfyldningsark!G73=Data!$T$16,Data!$V$16,IF(Udfyldningsark!G73=Data!$T$17,Data!$V$17,IF(Udfyldningsark!G73=Data!$T$18,Data!$V$18,IF(Udfyldningsark!G73=Data!$T$19,Data!$V$19,IF(Udfyldningsark!G73=Data!$T$20,Data!$V$20,IF(Udfyldningsark!G73=Data!$T$21,Data!$V$21,IF(Udfyldningsark!G73=Data!$T$22,Data!$V$22,IF(Udfyldningsark!G73=Data!$T$23,Data!$V$23,IF(Udfyldningsark!G73=Data!$T$24,Data!$V$24,IF(Udfyldningsark!G73=Data!$T$25,Data!$V$25,IF(Udfyldningsark!G73=Data!$T$26,Data!$V$26,IF(Udfyldningsark!G73=Data!$T$27,Data!$V$27,))))))))))))))))))))))</f>
        <v/>
      </c>
      <c r="N56" s="20"/>
      <c r="O56" s="226" t="str">
        <f>IF(Udfyldningsark!$T73="","",
IF(O$17=Udfyldningsark!$Q73,"s",
IF(O$17=Udfyldningsark!$T73,"b",
IF(O$17&lt;Udfyldningsark!$P73,"",
IF(Udfyldningsark!$T73&lt;Udfyldningsark!$Q73-10,IF(O$17&lt;Udfyldningsark!$T73,"g",""),
IF(Udfyldningsark!$T73&lt;Udfyldningsark!$Q73,     IF(O$17&lt;Udfyldningsark!$Q73-10,"g",     IF(O$17&lt;Udfyldningsark!$T73,"gu",        "")),
IF(O$17&lt;Udfyldningsark!$Q73, IF(O$17&lt;Udfyldningsark!$Q73-10,"g","gu"),
IF(O$17&lt;Udfyldningsark!$T73,"r",""
))))))))</f>
        <v/>
      </c>
      <c r="P56" s="226" t="str">
        <f>IF(Udfyldningsark!$T73="","",
IF(P$17=Udfyldningsark!$Q73,"s",
IF(P$17=Udfyldningsark!$T73,"b",
IF(P$17&lt;Udfyldningsark!$P73,"",
IF(Udfyldningsark!$T73&lt;Udfyldningsark!$Q73-10,IF(P$17&lt;Udfyldningsark!$T73,"g",""),
IF(Udfyldningsark!$T73&lt;Udfyldningsark!$Q73,     IF(P$17&lt;Udfyldningsark!$Q73-10,"g",     IF(P$17&lt;Udfyldningsark!$T73,"gu",        "")),
IF(P$17&lt;Udfyldningsark!$Q73, IF(P$17&lt;Udfyldningsark!$Q73-10,"g","gu"),
IF(P$17&lt;Udfyldningsark!$T73,"r",""
))))))))</f>
        <v/>
      </c>
      <c r="Q56" s="226" t="str">
        <f>IF(Udfyldningsark!$T73="","",
IF(Q$17=Udfyldningsark!$Q73,"s",
IF(Q$17=Udfyldningsark!$T73,"b",
IF(Q$17&lt;Udfyldningsark!$P73,"",
IF(Udfyldningsark!$T73&lt;Udfyldningsark!$Q73-10,IF(Q$17&lt;Udfyldningsark!$T73,"g",""),
IF(Udfyldningsark!$T73&lt;Udfyldningsark!$Q73,     IF(Q$17&lt;Udfyldningsark!$Q73-10,"g",     IF(Q$17&lt;Udfyldningsark!$T73,"gu",        "")),
IF(Q$17&lt;Udfyldningsark!$Q73, IF(Q$17&lt;Udfyldningsark!$Q73-10,"g","gu"),
IF(Q$17&lt;Udfyldningsark!$T73,"r",""
))))))))</f>
        <v/>
      </c>
      <c r="R56" s="226" t="str">
        <f>IF(Udfyldningsark!$T73="","",
IF(R$17=Udfyldningsark!$Q73,"s",
IF(R$17=Udfyldningsark!$T73,"b",
IF(R$17&lt;Udfyldningsark!$P73,"",
IF(Udfyldningsark!$T73&lt;Udfyldningsark!$Q73-10,IF(R$17&lt;Udfyldningsark!$T73,"g",""),
IF(Udfyldningsark!$T73&lt;Udfyldningsark!$Q73,     IF(R$17&lt;Udfyldningsark!$Q73-10,"g",     IF(R$17&lt;Udfyldningsark!$T73,"gu",        "")),
IF(R$17&lt;Udfyldningsark!$Q73, IF(R$17&lt;Udfyldningsark!$Q73-10,"g","gu"),
IF(R$17&lt;Udfyldningsark!$T73,"r",""
))))))))</f>
        <v/>
      </c>
      <c r="S56" s="226" t="str">
        <f>IF(Udfyldningsark!$T73="","",
IF(S$17=Udfyldningsark!$Q73,"s",
IF(S$17=Udfyldningsark!$T73,"b",
IF(S$17&lt;Udfyldningsark!$P73,"",
IF(Udfyldningsark!$T73&lt;Udfyldningsark!$Q73-10,IF(S$17&lt;Udfyldningsark!$T73,"g",""),
IF(Udfyldningsark!$T73&lt;Udfyldningsark!$Q73,     IF(S$17&lt;Udfyldningsark!$Q73-10,"g",     IF(S$17&lt;Udfyldningsark!$T73,"gu",        "")),
IF(S$17&lt;Udfyldningsark!$Q73, IF(S$17&lt;Udfyldningsark!$Q73-10,"g","gu"),
IF(S$17&lt;Udfyldningsark!$T73,"r",""
))))))))</f>
        <v/>
      </c>
      <c r="T56" s="226" t="str">
        <f>IF(Udfyldningsark!$T73="","",
IF(T$17=Udfyldningsark!$Q73,"s",
IF(T$17=Udfyldningsark!$T73,"b",
IF(T$17&lt;Udfyldningsark!$P73,"",
IF(Udfyldningsark!$T73&lt;Udfyldningsark!$Q73-10,IF(T$17&lt;Udfyldningsark!$T73,"g",""),
IF(Udfyldningsark!$T73&lt;Udfyldningsark!$Q73,     IF(T$17&lt;Udfyldningsark!$Q73-10,"g",     IF(T$17&lt;Udfyldningsark!$T73,"gu",        "")),
IF(T$17&lt;Udfyldningsark!$Q73, IF(T$17&lt;Udfyldningsark!$Q73-10,"g","gu"),
IF(T$17&lt;Udfyldningsark!$T73,"r",""
))))))))</f>
        <v/>
      </c>
      <c r="U56" s="226" t="str">
        <f>IF(Udfyldningsark!$T73="","",
IF(U$17=Udfyldningsark!$Q73,"s",
IF(U$17=Udfyldningsark!$T73,"b",
IF(U$17&lt;Udfyldningsark!$P73,"",
IF(Udfyldningsark!$T73&lt;Udfyldningsark!$Q73-10,IF(U$17&lt;Udfyldningsark!$T73,"g",""),
IF(Udfyldningsark!$T73&lt;Udfyldningsark!$Q73,     IF(U$17&lt;Udfyldningsark!$Q73-10,"g",     IF(U$17&lt;Udfyldningsark!$T73,"gu",        "")),
IF(U$17&lt;Udfyldningsark!$Q73, IF(U$17&lt;Udfyldningsark!$Q73-10,"g","gu"),
IF(U$17&lt;Udfyldningsark!$T73,"r",""
))))))))</f>
        <v/>
      </c>
      <c r="V56" s="226" t="str">
        <f>IF(Udfyldningsark!$T73="","",
IF(V$17=Udfyldningsark!$Q73,"s",
IF(V$17=Udfyldningsark!$T73,"b",
IF(V$17&lt;Udfyldningsark!$P73,"",
IF(Udfyldningsark!$T73&lt;Udfyldningsark!$Q73-10,IF(V$17&lt;Udfyldningsark!$T73,"g",""),
IF(Udfyldningsark!$T73&lt;Udfyldningsark!$Q73,     IF(V$17&lt;Udfyldningsark!$Q73-10,"g",     IF(V$17&lt;Udfyldningsark!$T73,"gu",        "")),
IF(V$17&lt;Udfyldningsark!$Q73, IF(V$17&lt;Udfyldningsark!$Q73-10,"g","gu"),
IF(V$17&lt;Udfyldningsark!$T73,"r",""
))))))))</f>
        <v/>
      </c>
      <c r="W56" s="226" t="str">
        <f>IF(Udfyldningsark!$T73="","",
IF(W$17=Udfyldningsark!$Q73,"s",
IF(W$17=Udfyldningsark!$T73,"b",
IF(W$17&lt;Udfyldningsark!$P73,"",
IF(Udfyldningsark!$T73&lt;Udfyldningsark!$Q73-10,IF(W$17&lt;Udfyldningsark!$T73,"g",""),
IF(Udfyldningsark!$T73&lt;Udfyldningsark!$Q73,     IF(W$17&lt;Udfyldningsark!$Q73-10,"g",     IF(W$17&lt;Udfyldningsark!$T73,"gu",        "")),
IF(W$17&lt;Udfyldningsark!$Q73, IF(W$17&lt;Udfyldningsark!$Q73-10,"g","gu"),
IF(W$17&lt;Udfyldningsark!$T73,"r",""
))))))))</f>
        <v/>
      </c>
      <c r="X56" s="226" t="str">
        <f>IF(Udfyldningsark!$T73="","",
IF(X$17=Udfyldningsark!$Q73,"s",
IF(X$17=Udfyldningsark!$T73,"b",
IF(X$17&lt;Udfyldningsark!$P73,"",
IF(Udfyldningsark!$T73&lt;Udfyldningsark!$Q73-10,IF(X$17&lt;Udfyldningsark!$T73,"g",""),
IF(Udfyldningsark!$T73&lt;Udfyldningsark!$Q73,     IF(X$17&lt;Udfyldningsark!$Q73-10,"g",     IF(X$17&lt;Udfyldningsark!$T73,"gu",        "")),
IF(X$17&lt;Udfyldningsark!$Q73, IF(X$17&lt;Udfyldningsark!$Q73-10,"g","gu"),
IF(X$17&lt;Udfyldningsark!$T73,"r",""
))))))))</f>
        <v/>
      </c>
      <c r="Y56" s="226" t="str">
        <f>IF(Udfyldningsark!$T73="","",
IF(Y$17=Udfyldningsark!$Q73,"s",
IF(Y$17=Udfyldningsark!$T73,"b",
IF(Y$17&lt;Udfyldningsark!$P73,"",
IF(Udfyldningsark!$T73&lt;Udfyldningsark!$Q73-10,IF(Y$17&lt;Udfyldningsark!$T73,"g",""),
IF(Udfyldningsark!$T73&lt;Udfyldningsark!$Q73,     IF(Y$17&lt;Udfyldningsark!$Q73-10,"g",     IF(Y$17&lt;Udfyldningsark!$T73,"gu",        "")),
IF(Y$17&lt;Udfyldningsark!$Q73, IF(Y$17&lt;Udfyldningsark!$Q73-10,"g","gu"),
IF(Y$17&lt;Udfyldningsark!$T73,"r",""
))))))))</f>
        <v/>
      </c>
      <c r="Z56" s="226" t="str">
        <f>IF(Udfyldningsark!$T73="","",
IF(Z$17=Udfyldningsark!$Q73,"s",
IF(Z$17=Udfyldningsark!$T73,"b",
IF(Z$17&lt;Udfyldningsark!$P73,"",
IF(Udfyldningsark!$T73&lt;Udfyldningsark!$Q73-10,IF(Z$17&lt;Udfyldningsark!$T73,"g",""),
IF(Udfyldningsark!$T73&lt;Udfyldningsark!$Q73,     IF(Z$17&lt;Udfyldningsark!$Q73-10,"g",     IF(Z$17&lt;Udfyldningsark!$T73,"gu",        "")),
IF(Z$17&lt;Udfyldningsark!$Q73, IF(Z$17&lt;Udfyldningsark!$Q73-10,"g","gu"),
IF(Z$17&lt;Udfyldningsark!$T73,"r",""
))))))))</f>
        <v/>
      </c>
      <c r="AA56" s="226" t="str">
        <f>IF(Udfyldningsark!$T73="","",
IF(AA$17=Udfyldningsark!$Q73,"s",
IF(AA$17=Udfyldningsark!$T73,"b",
IF(AA$17&lt;Udfyldningsark!$P73,"",
IF(Udfyldningsark!$T73&lt;Udfyldningsark!$Q73-10,IF(AA$17&lt;Udfyldningsark!$T73,"g",""),
IF(Udfyldningsark!$T73&lt;Udfyldningsark!$Q73,     IF(AA$17&lt;Udfyldningsark!$Q73-10,"g",     IF(AA$17&lt;Udfyldningsark!$T73,"gu",        "")),
IF(AA$17&lt;Udfyldningsark!$Q73, IF(AA$17&lt;Udfyldningsark!$Q73-10,"g","gu"),
IF(AA$17&lt;Udfyldningsark!$T73,"r",""
))))))))</f>
        <v/>
      </c>
      <c r="AB56" s="226" t="str">
        <f>IF(Udfyldningsark!$T73="","",
IF(AB$17=Udfyldningsark!$Q73,"s",
IF(AB$17=Udfyldningsark!$T73,"b",
IF(AB$17&lt;Udfyldningsark!$P73,"",
IF(Udfyldningsark!$T73&lt;Udfyldningsark!$Q73-10,IF(AB$17&lt;Udfyldningsark!$T73,"g",""),
IF(Udfyldningsark!$T73&lt;Udfyldningsark!$Q73,     IF(AB$17&lt;Udfyldningsark!$Q73-10,"g",     IF(AB$17&lt;Udfyldningsark!$T73,"gu",        "")),
IF(AB$17&lt;Udfyldningsark!$Q73, IF(AB$17&lt;Udfyldningsark!$Q73-10,"g","gu"),
IF(AB$17&lt;Udfyldningsark!$T73,"r",""
))))))))</f>
        <v/>
      </c>
      <c r="AC56" s="226" t="str">
        <f>IF(Udfyldningsark!$T73="","",
IF(AC$17=Udfyldningsark!$Q73,"s",
IF(AC$17=Udfyldningsark!$T73,"b",
IF(AC$17&lt;Udfyldningsark!$P73,"",
IF(Udfyldningsark!$T73&lt;Udfyldningsark!$Q73-10,IF(AC$17&lt;Udfyldningsark!$T73,"g",""),
IF(Udfyldningsark!$T73&lt;Udfyldningsark!$Q73,     IF(AC$17&lt;Udfyldningsark!$Q73-10,"g",     IF(AC$17&lt;Udfyldningsark!$T73,"gu",        "")),
IF(AC$17&lt;Udfyldningsark!$Q73, IF(AC$17&lt;Udfyldningsark!$Q73-10,"g","gu"),
IF(AC$17&lt;Udfyldningsark!$T73,"r",""
))))))))</f>
        <v/>
      </c>
      <c r="AD56" s="226" t="str">
        <f>IF(Udfyldningsark!$T73="","",
IF(AD$17=Udfyldningsark!$Q73,"s",
IF(AD$17=Udfyldningsark!$T73,"b",
IF(AD$17&lt;Udfyldningsark!$P73,"",
IF(Udfyldningsark!$T73&lt;Udfyldningsark!$Q73-10,IF(AD$17&lt;Udfyldningsark!$T73,"g",""),
IF(Udfyldningsark!$T73&lt;Udfyldningsark!$Q73,     IF(AD$17&lt;Udfyldningsark!$Q73-10,"g",     IF(AD$17&lt;Udfyldningsark!$T73,"gu",        "")),
IF(AD$17&lt;Udfyldningsark!$Q73, IF(AD$17&lt;Udfyldningsark!$Q73-10,"g","gu"),
IF(AD$17&lt;Udfyldningsark!$T73,"r",""
))))))))</f>
        <v/>
      </c>
      <c r="AE56" s="226" t="str">
        <f>IF(Udfyldningsark!$T73="","",
IF(AE$17=Udfyldningsark!$Q73,"s",
IF(AE$17=Udfyldningsark!$T73,"b",
IF(AE$17&lt;Udfyldningsark!$P73,"",
IF(Udfyldningsark!$T73&lt;Udfyldningsark!$Q73-10,IF(AE$17&lt;Udfyldningsark!$T73,"g",""),
IF(Udfyldningsark!$T73&lt;Udfyldningsark!$Q73,     IF(AE$17&lt;Udfyldningsark!$Q73-10,"g",     IF(AE$17&lt;Udfyldningsark!$T73,"gu",        "")),
IF(AE$17&lt;Udfyldningsark!$Q73, IF(AE$17&lt;Udfyldningsark!$Q73-10,"g","gu"),
IF(AE$17&lt;Udfyldningsark!$T73,"r",""
))))))))</f>
        <v/>
      </c>
      <c r="AF56" s="226" t="str">
        <f>IF(Udfyldningsark!$T73="","",
IF(AF$17=Udfyldningsark!$Q73,"s",
IF(AF$17=Udfyldningsark!$T73,"b",
IF(AF$17&lt;Udfyldningsark!$P73,"",
IF(Udfyldningsark!$T73&lt;Udfyldningsark!$Q73-10,IF(AF$17&lt;Udfyldningsark!$T73,"g",""),
IF(Udfyldningsark!$T73&lt;Udfyldningsark!$Q73,     IF(AF$17&lt;Udfyldningsark!$Q73-10,"g",     IF(AF$17&lt;Udfyldningsark!$T73,"gu",        "")),
IF(AF$17&lt;Udfyldningsark!$Q73, IF(AF$17&lt;Udfyldningsark!$Q73-10,"g","gu"),
IF(AF$17&lt;Udfyldningsark!$T73,"r",""
))))))))</f>
        <v/>
      </c>
      <c r="AG56" s="226" t="str">
        <f>IF(Udfyldningsark!$T73="","",
IF(AG$17=Udfyldningsark!$Q73,"s",
IF(AG$17=Udfyldningsark!$T73,"b",
IF(AG$17&lt;Udfyldningsark!$P73,"",
IF(Udfyldningsark!$T73&lt;Udfyldningsark!$Q73-10,IF(AG$17&lt;Udfyldningsark!$T73,"g",""),
IF(Udfyldningsark!$T73&lt;Udfyldningsark!$Q73,     IF(AG$17&lt;Udfyldningsark!$Q73-10,"g",     IF(AG$17&lt;Udfyldningsark!$T73,"gu",        "")),
IF(AG$17&lt;Udfyldningsark!$Q73, IF(AG$17&lt;Udfyldningsark!$Q73-10,"g","gu"),
IF(AG$17&lt;Udfyldningsark!$T73,"r",""
))))))))</f>
        <v/>
      </c>
      <c r="AH56" s="226" t="str">
        <f>IF(Udfyldningsark!$T73="","",
IF(AH$17=Udfyldningsark!$Q73,"s",
IF(AH$17=Udfyldningsark!$T73,"b",
IF(AH$17&lt;Udfyldningsark!$P73,"",
IF(Udfyldningsark!$T73&lt;Udfyldningsark!$Q73-10,IF(AH$17&lt;Udfyldningsark!$T73,"g",""),
IF(Udfyldningsark!$T73&lt;Udfyldningsark!$Q73,     IF(AH$17&lt;Udfyldningsark!$Q73-10,"g",     IF(AH$17&lt;Udfyldningsark!$T73,"gu",        "")),
IF(AH$17&lt;Udfyldningsark!$Q73, IF(AH$17&lt;Udfyldningsark!$Q73-10,"g","gu"),
IF(AH$17&lt;Udfyldningsark!$T73,"r",""
))))))))</f>
        <v/>
      </c>
      <c r="AI56" s="226" t="str">
        <f>IF(Udfyldningsark!$T73="","",
IF(AI$17=Udfyldningsark!$Q73,"s",
IF(AI$17=Udfyldningsark!$T73,"b",
IF(AI$17&lt;Udfyldningsark!$P73,"",
IF(Udfyldningsark!$T73&lt;Udfyldningsark!$Q73-10,IF(AI$17&lt;Udfyldningsark!$T73,"g",""),
IF(Udfyldningsark!$T73&lt;Udfyldningsark!$Q73,     IF(AI$17&lt;Udfyldningsark!$Q73-10,"g",     IF(AI$17&lt;Udfyldningsark!$T73,"gu",        "")),
IF(AI$17&lt;Udfyldningsark!$Q73, IF(AI$17&lt;Udfyldningsark!$Q73-10,"g","gu"),
IF(AI$17&lt;Udfyldningsark!$T73,"r",""
))))))))</f>
        <v/>
      </c>
      <c r="AJ56" s="226" t="str">
        <f>IF(Udfyldningsark!$T73="","",
IF(AJ$17=Udfyldningsark!$Q73,"s",
IF(AJ$17=Udfyldningsark!$T73,"b",
IF(AJ$17&lt;Udfyldningsark!$P73,"",
IF(Udfyldningsark!$T73&lt;Udfyldningsark!$Q73-10,IF(AJ$17&lt;Udfyldningsark!$T73,"g",""),
IF(Udfyldningsark!$T73&lt;Udfyldningsark!$Q73,     IF(AJ$17&lt;Udfyldningsark!$Q73-10,"g",     IF(AJ$17&lt;Udfyldningsark!$T73,"gu",        "")),
IF(AJ$17&lt;Udfyldningsark!$Q73, IF(AJ$17&lt;Udfyldningsark!$Q73-10,"g","gu"),
IF(AJ$17&lt;Udfyldningsark!$T73,"r",""
))))))))</f>
        <v/>
      </c>
      <c r="AK56" s="226" t="str">
        <f>IF(Udfyldningsark!$T73="","",
IF(AK$17=Udfyldningsark!$Q73,"s",
IF(AK$17=Udfyldningsark!$T73,"b",
IF(AK$17&lt;Udfyldningsark!$P73,"",
IF(Udfyldningsark!$T73&lt;Udfyldningsark!$Q73-10,IF(AK$17&lt;Udfyldningsark!$T73,"g",""),
IF(Udfyldningsark!$T73&lt;Udfyldningsark!$Q73,     IF(AK$17&lt;Udfyldningsark!$Q73-10,"g",     IF(AK$17&lt;Udfyldningsark!$T73,"gu",        "")),
IF(AK$17&lt;Udfyldningsark!$Q73, IF(AK$17&lt;Udfyldningsark!$Q73-10,"g","gu"),
IF(AK$17&lt;Udfyldningsark!$T73,"r",""
))))))))</f>
        <v/>
      </c>
      <c r="AL56" s="226" t="str">
        <f>IF(Udfyldningsark!$T73="","",
IF(AL$17=Udfyldningsark!$Q73,"s",
IF(AL$17=Udfyldningsark!$T73,"b",
IF(AL$17&lt;Udfyldningsark!$P73,"",
IF(Udfyldningsark!$T73&lt;Udfyldningsark!$Q73-10,IF(AL$17&lt;Udfyldningsark!$T73,"g",""),
IF(Udfyldningsark!$T73&lt;Udfyldningsark!$Q73,     IF(AL$17&lt;Udfyldningsark!$Q73-10,"g",     IF(AL$17&lt;Udfyldningsark!$T73,"gu",        "")),
IF(AL$17&lt;Udfyldningsark!$Q73, IF(AL$17&lt;Udfyldningsark!$Q73-10,"g","gu"),
IF(AL$17&lt;Udfyldningsark!$T73,"r",""
))))))))</f>
        <v/>
      </c>
      <c r="AM56" s="226" t="str">
        <f>IF(Udfyldningsark!$T73="","",
IF(AM$17=Udfyldningsark!$Q73,"s",
IF(AM$17=Udfyldningsark!$T73,"b",
IF(AM$17&lt;Udfyldningsark!$P73,"",
IF(Udfyldningsark!$T73&lt;Udfyldningsark!$Q73-10,IF(AM$17&lt;Udfyldningsark!$T73,"g",""),
IF(Udfyldningsark!$T73&lt;Udfyldningsark!$Q73,     IF(AM$17&lt;Udfyldningsark!$Q73-10,"g",     IF(AM$17&lt;Udfyldningsark!$T73,"gu",        "")),
IF(AM$17&lt;Udfyldningsark!$Q73, IF(AM$17&lt;Udfyldningsark!$Q73-10,"g","gu"),
IF(AM$17&lt;Udfyldningsark!$T73,"r",""
))))))))</f>
        <v/>
      </c>
      <c r="AN56" s="226" t="str">
        <f>IF(Udfyldningsark!$T73="","",
IF(AN$17=Udfyldningsark!$Q73,"s",
IF(AN$17=Udfyldningsark!$T73,"b",
IF(AN$17&lt;Udfyldningsark!$P73,"",
IF(Udfyldningsark!$T73&lt;Udfyldningsark!$Q73-10,IF(AN$17&lt;Udfyldningsark!$T73,"g",""),
IF(Udfyldningsark!$T73&lt;Udfyldningsark!$Q73,     IF(AN$17&lt;Udfyldningsark!$Q73-10,"g",     IF(AN$17&lt;Udfyldningsark!$T73,"gu",        "")),
IF(AN$17&lt;Udfyldningsark!$Q73, IF(AN$17&lt;Udfyldningsark!$Q73-10,"g","gu"),
IF(AN$17&lt;Udfyldningsark!$T73,"r",""
))))))))</f>
        <v/>
      </c>
      <c r="AO56" s="226" t="str">
        <f>IF(Udfyldningsark!$T73="","",
IF(AO$17=Udfyldningsark!$Q73,"s",
IF(AO$17=Udfyldningsark!$T73,"b",
IF(AO$17&lt;Udfyldningsark!$P73,"",
IF(Udfyldningsark!$T73&lt;Udfyldningsark!$Q73-10,IF(AO$17&lt;Udfyldningsark!$T73,"g",""),
IF(Udfyldningsark!$T73&lt;Udfyldningsark!$Q73,     IF(AO$17&lt;Udfyldningsark!$Q73-10,"g",     IF(AO$17&lt;Udfyldningsark!$T73,"gu",        "")),
IF(AO$17&lt;Udfyldningsark!$Q73, IF(AO$17&lt;Udfyldningsark!$Q73-10,"g","gu"),
IF(AO$17&lt;Udfyldningsark!$T73,"r",""
))))))))</f>
        <v/>
      </c>
      <c r="AP56" s="226" t="str">
        <f>IF(Udfyldningsark!$T73="","",
IF(AP$17=Udfyldningsark!$Q73,"s",
IF(AP$17=Udfyldningsark!$T73,"b",
IF(AP$17&lt;Udfyldningsark!$P73,"",
IF(Udfyldningsark!$T73&lt;Udfyldningsark!$Q73-10,IF(AP$17&lt;Udfyldningsark!$T73,"g",""),
IF(Udfyldningsark!$T73&lt;Udfyldningsark!$Q73,     IF(AP$17&lt;Udfyldningsark!$Q73-10,"g",     IF(AP$17&lt;Udfyldningsark!$T73,"gu",        "")),
IF(AP$17&lt;Udfyldningsark!$Q73, IF(AP$17&lt;Udfyldningsark!$Q73-10,"g","gu"),
IF(AP$17&lt;Udfyldningsark!$T73,"r",""
))))))))</f>
        <v/>
      </c>
      <c r="AQ56" s="226" t="str">
        <f>IF(Udfyldningsark!$T73="","",
IF(AQ$17=Udfyldningsark!$Q73,"s",
IF(AQ$17=Udfyldningsark!$T73,"b",
IF(AQ$17&lt;Udfyldningsark!$P73,"",
IF(Udfyldningsark!$T73&lt;Udfyldningsark!$Q73-10,IF(AQ$17&lt;Udfyldningsark!$T73,"g",""),
IF(Udfyldningsark!$T73&lt;Udfyldningsark!$Q73,     IF(AQ$17&lt;Udfyldningsark!$Q73-10,"g",     IF(AQ$17&lt;Udfyldningsark!$T73,"gu",        "")),
IF(AQ$17&lt;Udfyldningsark!$Q73, IF(AQ$17&lt;Udfyldningsark!$Q73-10,"g","gu"),
IF(AQ$17&lt;Udfyldningsark!$T73,"r",""
))))))))</f>
        <v/>
      </c>
      <c r="AR56" s="226" t="str">
        <f>IF(Udfyldningsark!$T73="","",
IF(AR$17=Udfyldningsark!$Q73,"s",
IF(AR$17=Udfyldningsark!$T73,"b",
IF(AR$17&lt;Udfyldningsark!$P73,"",
IF(Udfyldningsark!$T73&lt;Udfyldningsark!$Q73-10,IF(AR$17&lt;Udfyldningsark!$T73,"g",""),
IF(Udfyldningsark!$T73&lt;Udfyldningsark!$Q73,     IF(AR$17&lt;Udfyldningsark!$Q73-10,"g",     IF(AR$17&lt;Udfyldningsark!$T73,"gu",        "")),
IF(AR$17&lt;Udfyldningsark!$Q73, IF(AR$17&lt;Udfyldningsark!$Q73-10,"g","gu"),
IF(AR$17&lt;Udfyldningsark!$T73,"r",""
))))))))</f>
        <v/>
      </c>
      <c r="AS56" s="226" t="str">
        <f>IF(Udfyldningsark!$T73="","",
IF(AS$17=Udfyldningsark!$Q73,"s",
IF(AS$17=Udfyldningsark!$T73,"b",
IF(AS$17&lt;Udfyldningsark!$P73,"",
IF(Udfyldningsark!$T73&lt;Udfyldningsark!$Q73-10,IF(AS$17&lt;Udfyldningsark!$T73,"g",""),
IF(Udfyldningsark!$T73&lt;Udfyldningsark!$Q73,     IF(AS$17&lt;Udfyldningsark!$Q73-10,"g",     IF(AS$17&lt;Udfyldningsark!$T73,"gu",        "")),
IF(AS$17&lt;Udfyldningsark!$Q73, IF(AS$17&lt;Udfyldningsark!$Q73-10,"g","gu"),
IF(AS$17&lt;Udfyldningsark!$T73,"r",""
))))))))</f>
        <v/>
      </c>
      <c r="AT56" s="226" t="str">
        <f>IF(Udfyldningsark!$T73="","",
IF(AT$17=Udfyldningsark!$Q73,"s",
IF(AT$17=Udfyldningsark!$T73,"b",
IF(AT$17&lt;Udfyldningsark!$P73,"",
IF(Udfyldningsark!$T73&lt;Udfyldningsark!$Q73-10,IF(AT$17&lt;Udfyldningsark!$T73,"g",""),
IF(Udfyldningsark!$T73&lt;Udfyldningsark!$Q73,     IF(AT$17&lt;Udfyldningsark!$Q73-10,"g",     IF(AT$17&lt;Udfyldningsark!$T73,"gu",        "")),
IF(AT$17&lt;Udfyldningsark!$Q73, IF(AT$17&lt;Udfyldningsark!$Q73-10,"g","gu"),
IF(AT$17&lt;Udfyldningsark!$T73,"r",""
))))))))</f>
        <v/>
      </c>
      <c r="AU56" s="226" t="str">
        <f>IF(Udfyldningsark!$T73="","",
IF(AU$17=Udfyldningsark!$Q73,"s",
IF(AU$17=Udfyldningsark!$T73,"b",
IF(AU$17&lt;Udfyldningsark!$P73,"",
IF(Udfyldningsark!$T73&lt;Udfyldningsark!$Q73-10,IF(AU$17&lt;Udfyldningsark!$T73,"g",""),
IF(Udfyldningsark!$T73&lt;Udfyldningsark!$Q73,     IF(AU$17&lt;Udfyldningsark!$Q73-10,"g",     IF(AU$17&lt;Udfyldningsark!$T73,"gu",        "")),
IF(AU$17&lt;Udfyldningsark!$Q73, IF(AU$17&lt;Udfyldningsark!$Q73-10,"g","gu"),
IF(AU$17&lt;Udfyldningsark!$T73,"r",""
))))))))</f>
        <v/>
      </c>
      <c r="AV56" s="226" t="str">
        <f>IF(Udfyldningsark!$T73="","",
IF(AV$17=Udfyldningsark!$Q73,"s",
IF(AV$17=Udfyldningsark!$T73,"b",
IF(AV$17&lt;Udfyldningsark!$P73,"",
IF(Udfyldningsark!$T73&lt;Udfyldningsark!$Q73-10,IF(AV$17&lt;Udfyldningsark!$T73,"g",""),
IF(Udfyldningsark!$T73&lt;Udfyldningsark!$Q73,     IF(AV$17&lt;Udfyldningsark!$Q73-10,"g",     IF(AV$17&lt;Udfyldningsark!$T73,"gu",        "")),
IF(AV$17&lt;Udfyldningsark!$Q73, IF(AV$17&lt;Udfyldningsark!$Q73-10,"g","gu"),
IF(AV$17&lt;Udfyldningsark!$T73,"r",""
))))))))</f>
        <v/>
      </c>
      <c r="AW56" s="226" t="str">
        <f>IF(Udfyldningsark!$T73="","",
IF(AW$17=Udfyldningsark!$Q73,"s",
IF(AW$17=Udfyldningsark!$T73,"b",
IF(AW$17&lt;Udfyldningsark!$P73,"",
IF(Udfyldningsark!$T73&lt;Udfyldningsark!$Q73-10,IF(AW$17&lt;Udfyldningsark!$T73,"g",""),
IF(Udfyldningsark!$T73&lt;Udfyldningsark!$Q73,     IF(AW$17&lt;Udfyldningsark!$Q73-10,"g",     IF(AW$17&lt;Udfyldningsark!$T73,"gu",        "")),
IF(AW$17&lt;Udfyldningsark!$Q73, IF(AW$17&lt;Udfyldningsark!$Q73-10,"g","gu"),
IF(AW$17&lt;Udfyldningsark!$T73,"r",""
))))))))</f>
        <v/>
      </c>
      <c r="AX56" s="226" t="str">
        <f>IF(Udfyldningsark!$T73="","",
IF(AX$17=Udfyldningsark!$Q73,"s",
IF(AX$17=Udfyldningsark!$T73,"b",
IF(AX$17&lt;Udfyldningsark!$P73,"",
IF(Udfyldningsark!$T73&lt;Udfyldningsark!$Q73-10,IF(AX$17&lt;Udfyldningsark!$T73,"g",""),
IF(Udfyldningsark!$T73&lt;Udfyldningsark!$Q73,     IF(AX$17&lt;Udfyldningsark!$Q73-10,"g",     IF(AX$17&lt;Udfyldningsark!$T73,"gu",        "")),
IF(AX$17&lt;Udfyldningsark!$Q73, IF(AX$17&lt;Udfyldningsark!$Q73-10,"g","gu"),
IF(AX$17&lt;Udfyldningsark!$T73,"r",""
))))))))</f>
        <v/>
      </c>
      <c r="AY56" s="226" t="str">
        <f>IF(Udfyldningsark!$T73="","",
IF(AY$17=Udfyldningsark!$Q73,"s",
IF(AY$17=Udfyldningsark!$T73,"b",
IF(AY$17&lt;Udfyldningsark!$P73,"",
IF(Udfyldningsark!$T73&lt;Udfyldningsark!$Q73-10,IF(AY$17&lt;Udfyldningsark!$T73,"g",""),
IF(Udfyldningsark!$T73&lt;Udfyldningsark!$Q73,     IF(AY$17&lt;Udfyldningsark!$Q73-10,"g",     IF(AY$17&lt;Udfyldningsark!$T73,"gu",        "")),
IF(AY$17&lt;Udfyldningsark!$Q73, IF(AY$17&lt;Udfyldningsark!$Q73-10,"g","gu"),
IF(AY$17&lt;Udfyldningsark!$T73,"r",""
))))))))</f>
        <v/>
      </c>
      <c r="AZ56" s="226" t="str">
        <f>IF(Udfyldningsark!$T73="","",
IF(AZ$17=Udfyldningsark!$Q73,"s",
IF(AZ$17=Udfyldningsark!$T73,"b",
IF(AZ$17&lt;Udfyldningsark!$P73,"",
IF(Udfyldningsark!$T73&lt;Udfyldningsark!$Q73-10,IF(AZ$17&lt;Udfyldningsark!$T73,"g",""),
IF(Udfyldningsark!$T73&lt;Udfyldningsark!$Q73,     IF(AZ$17&lt;Udfyldningsark!$Q73-10,"g",     IF(AZ$17&lt;Udfyldningsark!$T73,"gu",        "")),
IF(AZ$17&lt;Udfyldningsark!$Q73, IF(AZ$17&lt;Udfyldningsark!$Q73-10,"g","gu"),
IF(AZ$17&lt;Udfyldningsark!$T73,"r",""
))))))))</f>
        <v/>
      </c>
      <c r="BA56" s="226" t="str">
        <f>IF(Udfyldningsark!$T73="","",
IF(BA$17=Udfyldningsark!$Q73,"s",
IF(BA$17=Udfyldningsark!$T73,"b",
IF(BA$17&lt;Udfyldningsark!$P73,"",
IF(Udfyldningsark!$T73&lt;Udfyldningsark!$Q73-10,IF(BA$17&lt;Udfyldningsark!$T73,"g",""),
IF(Udfyldningsark!$T73&lt;Udfyldningsark!$Q73,     IF(BA$17&lt;Udfyldningsark!$Q73-10,"g",     IF(BA$17&lt;Udfyldningsark!$T73,"gu",        "")),
IF(BA$17&lt;Udfyldningsark!$Q73, IF(BA$17&lt;Udfyldningsark!$Q73-10,"g","gu"),
IF(BA$17&lt;Udfyldningsark!$T73,"r",""
))))))))</f>
        <v/>
      </c>
      <c r="BB56" s="226" t="str">
        <f>IF(Udfyldningsark!$T73="","",
IF(BB$17=Udfyldningsark!$Q73,"s",
IF(BB$17=Udfyldningsark!$T73,"b",
IF(BB$17&lt;Udfyldningsark!$P73,"",
IF(Udfyldningsark!$T73&lt;Udfyldningsark!$Q73-10,IF(BB$17&lt;Udfyldningsark!$T73,"g",""),
IF(Udfyldningsark!$T73&lt;Udfyldningsark!$Q73,     IF(BB$17&lt;Udfyldningsark!$Q73-10,"g",     IF(BB$17&lt;Udfyldningsark!$T73,"gu",        "")),
IF(BB$17&lt;Udfyldningsark!$Q73, IF(BB$17&lt;Udfyldningsark!$Q73-10,"g","gu"),
IF(BB$17&lt;Udfyldningsark!$T73,"r",""
))))))))</f>
        <v/>
      </c>
      <c r="BC56" s="226" t="str">
        <f>IF(Udfyldningsark!$T73="","",
IF(BC$17=Udfyldningsark!$Q73,"s",
IF(BC$17=Udfyldningsark!$T73,"b",
IF(BC$17&lt;Udfyldningsark!$P73,"",
IF(Udfyldningsark!$T73&lt;Udfyldningsark!$Q73-10,IF(BC$17&lt;Udfyldningsark!$T73,"g",""),
IF(Udfyldningsark!$T73&lt;Udfyldningsark!$Q73,     IF(BC$17&lt;Udfyldningsark!$Q73-10,"g",     IF(BC$17&lt;Udfyldningsark!$T73,"gu",        "")),
IF(BC$17&lt;Udfyldningsark!$Q73, IF(BC$17&lt;Udfyldningsark!$Q73-10,"g","gu"),
IF(BC$17&lt;Udfyldningsark!$T73,"r",""
))))))))</f>
        <v/>
      </c>
      <c r="BD56" s="226" t="str">
        <f>IF(Udfyldningsark!$T73="","",
IF(BD$17=Udfyldningsark!$Q73,"s",
IF(BD$17=Udfyldningsark!$T73,"b",
IF(BD$17&lt;Udfyldningsark!$P73,"",
IF(Udfyldningsark!$T73&lt;Udfyldningsark!$Q73-10,IF(BD$17&lt;Udfyldningsark!$T73,"g",""),
IF(Udfyldningsark!$T73&lt;Udfyldningsark!$Q73,     IF(BD$17&lt;Udfyldningsark!$Q73-10,"g",     IF(BD$17&lt;Udfyldningsark!$T73,"gu",        "")),
IF(BD$17&lt;Udfyldningsark!$Q73, IF(BD$17&lt;Udfyldningsark!$Q73-10,"g","gu"),
IF(BD$17&lt;Udfyldningsark!$T73,"r",""
))))))))</f>
        <v/>
      </c>
      <c r="BE56" s="226" t="str">
        <f>IF(Udfyldningsark!$T73="","",
IF(BE$17=Udfyldningsark!$Q73,"s",
IF(BE$17=Udfyldningsark!$T73,"b",
IF(BE$17&lt;Udfyldningsark!$P73,"",
IF(Udfyldningsark!$T73&lt;Udfyldningsark!$Q73-10,IF(BE$17&lt;Udfyldningsark!$T73,"g",""),
IF(Udfyldningsark!$T73&lt;Udfyldningsark!$Q73,     IF(BE$17&lt;Udfyldningsark!$Q73-10,"g",     IF(BE$17&lt;Udfyldningsark!$T73,"gu",        "")),
IF(BE$17&lt;Udfyldningsark!$Q73, IF(BE$17&lt;Udfyldningsark!$Q73-10,"g","gu"),
IF(BE$17&lt;Udfyldningsark!$T73,"r",""
))))))))</f>
        <v/>
      </c>
      <c r="BF56" s="226" t="str">
        <f>IF(Udfyldningsark!$T73="","",
IF(BF$17=Udfyldningsark!$Q73,"s",
IF(BF$17=Udfyldningsark!$T73,"b",
IF(BF$17&lt;Udfyldningsark!$P73,"",
IF(Udfyldningsark!$T73&lt;Udfyldningsark!$Q73-10,IF(BF$17&lt;Udfyldningsark!$T73,"g",""),
IF(Udfyldningsark!$T73&lt;Udfyldningsark!$Q73,     IF(BF$17&lt;Udfyldningsark!$Q73-10,"g",     IF(BF$17&lt;Udfyldningsark!$T73,"gu",        "")),
IF(BF$17&lt;Udfyldningsark!$Q73, IF(BF$17&lt;Udfyldningsark!$Q73-10,"g","gu"),
IF(BF$17&lt;Udfyldningsark!$T73,"r",""
))))))))</f>
        <v/>
      </c>
      <c r="BG56" s="226" t="str">
        <f>IF(Udfyldningsark!$T73="","",
IF(BG$17=Udfyldningsark!$Q73,"s",
IF(BG$17=Udfyldningsark!$T73,"b",
IF(BG$17&lt;Udfyldningsark!$P73,"",
IF(Udfyldningsark!$T73&lt;Udfyldningsark!$Q73-10,IF(BG$17&lt;Udfyldningsark!$T73,"g",""),
IF(Udfyldningsark!$T73&lt;Udfyldningsark!$Q73,     IF(BG$17&lt;Udfyldningsark!$Q73-10,"g",     IF(BG$17&lt;Udfyldningsark!$T73,"gu",        "")),
IF(BG$17&lt;Udfyldningsark!$Q73, IF(BG$17&lt;Udfyldningsark!$Q73-10,"g","gu"),
IF(BG$17&lt;Udfyldningsark!$T73,"r",""
))))))))</f>
        <v/>
      </c>
      <c r="BH56" s="226" t="str">
        <f>IF(Udfyldningsark!$T73="","",
IF(BH$17=Udfyldningsark!$Q73,"s",
IF(BH$17=Udfyldningsark!$T73,"b",
IF(BH$17&lt;Udfyldningsark!$P73,"",
IF(Udfyldningsark!$T73&lt;Udfyldningsark!$Q73-10,IF(BH$17&lt;Udfyldningsark!$T73,"g",""),
IF(Udfyldningsark!$T73&lt;Udfyldningsark!$Q73,     IF(BH$17&lt;Udfyldningsark!$Q73-10,"g",     IF(BH$17&lt;Udfyldningsark!$T73,"gu",        "")),
IF(BH$17&lt;Udfyldningsark!$Q73, IF(BH$17&lt;Udfyldningsark!$Q73-10,"g","gu"),
IF(BH$17&lt;Udfyldningsark!$T73,"r",""
))))))))</f>
        <v/>
      </c>
      <c r="BI56" s="226" t="str">
        <f>IF(Udfyldningsark!$T73="","",
IF(BI$17=Udfyldningsark!$Q73,"s",
IF(BI$17=Udfyldningsark!$T73,"b",
IF(BI$17&lt;Udfyldningsark!$P73,"",
IF(Udfyldningsark!$T73&lt;Udfyldningsark!$Q73-10,IF(BI$17&lt;Udfyldningsark!$T73,"g",""),
IF(Udfyldningsark!$T73&lt;Udfyldningsark!$Q73,     IF(BI$17&lt;Udfyldningsark!$Q73-10,"g",     IF(BI$17&lt;Udfyldningsark!$T73,"gu",        "")),
IF(BI$17&lt;Udfyldningsark!$Q73, IF(BI$17&lt;Udfyldningsark!$Q73-10,"g","gu"),
IF(BI$17&lt;Udfyldningsark!$T73,"r",""
))))))))</f>
        <v/>
      </c>
      <c r="BJ56" s="226" t="str">
        <f>IF(Udfyldningsark!$T73="","",
IF(BJ$17=Udfyldningsark!$Q73,"s",
IF(BJ$17=Udfyldningsark!$T73,"b",
IF(BJ$17&lt;Udfyldningsark!$P73,"",
IF(Udfyldningsark!$T73&lt;Udfyldningsark!$Q73-10,IF(BJ$17&lt;Udfyldningsark!$T73,"g",""),
IF(Udfyldningsark!$T73&lt;Udfyldningsark!$Q73,     IF(BJ$17&lt;Udfyldningsark!$Q73-10,"g",     IF(BJ$17&lt;Udfyldningsark!$T73,"gu",        "")),
IF(BJ$17&lt;Udfyldningsark!$Q73, IF(BJ$17&lt;Udfyldningsark!$Q73-10,"g","gu"),
IF(BJ$17&lt;Udfyldningsark!$T73,"r",""
))))))))</f>
        <v/>
      </c>
      <c r="BK56" s="226" t="str">
        <f>IF(Udfyldningsark!$T73="","",
IF(BK$17=Udfyldningsark!$Q73,"s",
IF(BK$17=Udfyldningsark!$T73,"b",
IF(BK$17&lt;Udfyldningsark!$P73,"",
IF(Udfyldningsark!$T73&lt;Udfyldningsark!$Q73-10,IF(BK$17&lt;Udfyldningsark!$T73,"g",""),
IF(Udfyldningsark!$T73&lt;Udfyldningsark!$Q73,     IF(BK$17&lt;Udfyldningsark!$Q73-10,"g",     IF(BK$17&lt;Udfyldningsark!$T73,"gu",        "")),
IF(BK$17&lt;Udfyldningsark!$Q73, IF(BK$17&lt;Udfyldningsark!$Q73-10,"g","gu"),
IF(BK$17&lt;Udfyldningsark!$T73,"r",""
))))))))</f>
        <v/>
      </c>
      <c r="BL56" s="226" t="str">
        <f>IF(Udfyldningsark!$T73="","",
IF(BL$17=Udfyldningsark!$Q73,"s",
IF(BL$17=Udfyldningsark!$T73,"b",
IF(BL$17&lt;Udfyldningsark!$P73,"",
IF(Udfyldningsark!$T73&lt;Udfyldningsark!$Q73-10,IF(BL$17&lt;Udfyldningsark!$T73,"g",""),
IF(Udfyldningsark!$T73&lt;Udfyldningsark!$Q73,     IF(BL$17&lt;Udfyldningsark!$Q73-10,"g",     IF(BL$17&lt;Udfyldningsark!$T73,"gu",        "")),
IF(BL$17&lt;Udfyldningsark!$Q73, IF(BL$17&lt;Udfyldningsark!$Q73-10,"g","gu"),
IF(BL$17&lt;Udfyldningsark!$T73,"r",""
))))))))</f>
        <v/>
      </c>
      <c r="BM56" s="226" t="str">
        <f>IF(Udfyldningsark!$T73="","",
IF(BM$17=Udfyldningsark!$Q73,"s",
IF(BM$17=Udfyldningsark!$T73,"b",
IF(BM$17&lt;Udfyldningsark!$P73,"",
IF(Udfyldningsark!$T73&lt;Udfyldningsark!$Q73-10,IF(BM$17&lt;Udfyldningsark!$T73,"g",""),
IF(Udfyldningsark!$T73&lt;Udfyldningsark!$Q73,     IF(BM$17&lt;Udfyldningsark!$Q73-10,"g",     IF(BM$17&lt;Udfyldningsark!$T73,"gu",        "")),
IF(BM$17&lt;Udfyldningsark!$Q73, IF(BM$17&lt;Udfyldningsark!$Q73-10,"g","gu"),
IF(BM$17&lt;Udfyldningsark!$T73,"r",""
))))))))</f>
        <v/>
      </c>
      <c r="BN56" s="226" t="str">
        <f>IF(Udfyldningsark!$T73="","",
IF(BN$17=Udfyldningsark!$Q73,"s",
IF(BN$17=Udfyldningsark!$T73,"b",
IF(BN$17&lt;Udfyldningsark!$P73,"",
IF(Udfyldningsark!$T73&lt;Udfyldningsark!$Q73-10,IF(BN$17&lt;Udfyldningsark!$T73,"g",""),
IF(Udfyldningsark!$T73&lt;Udfyldningsark!$Q73,     IF(BN$17&lt;Udfyldningsark!$Q73-10,"g",     IF(BN$17&lt;Udfyldningsark!$T73,"gu",        "")),
IF(BN$17&lt;Udfyldningsark!$Q73, IF(BN$17&lt;Udfyldningsark!$Q73-10,"g","gu"),
IF(BN$17&lt;Udfyldningsark!$T73,"r",""
))))))))</f>
        <v/>
      </c>
      <c r="BO56" s="226" t="str">
        <f>IF(Udfyldningsark!$T73="","",
IF(BO$17=Udfyldningsark!$Q73,"s",
IF(BO$17=Udfyldningsark!$T73,"b",
IF(BO$17&lt;Udfyldningsark!$P73,"",
IF(Udfyldningsark!$T73&lt;Udfyldningsark!$Q73-10,IF(BO$17&lt;Udfyldningsark!$T73,"g",""),
IF(Udfyldningsark!$T73&lt;Udfyldningsark!$Q73,     IF(BO$17&lt;Udfyldningsark!$Q73-10,"g",     IF(BO$17&lt;Udfyldningsark!$T73,"gu",        "")),
IF(BO$17&lt;Udfyldningsark!$Q73, IF(BO$17&lt;Udfyldningsark!$Q73-10,"g","gu"),
IF(BO$17&lt;Udfyldningsark!$T73,"r",""
))))))))</f>
        <v/>
      </c>
      <c r="BP56" s="226" t="str">
        <f>IF(Udfyldningsark!$T73="","",
IF(BP$17=Udfyldningsark!$Q73,"s",
IF(BP$17=Udfyldningsark!$T73,"b",
IF(BP$17&lt;Udfyldningsark!$P73,"",
IF(Udfyldningsark!$T73&lt;Udfyldningsark!$Q73-10,IF(BP$17&lt;Udfyldningsark!$T73,"g",""),
IF(Udfyldningsark!$T73&lt;Udfyldningsark!$Q73,     IF(BP$17&lt;Udfyldningsark!$Q73-10,"g",     IF(BP$17&lt;Udfyldningsark!$T73,"gu",        "")),
IF(BP$17&lt;Udfyldningsark!$Q73, IF(BP$17&lt;Udfyldningsark!$Q73-10,"g","gu"),
IF(BP$17&lt;Udfyldningsark!$T73,"r",""
))))))))</f>
        <v/>
      </c>
      <c r="BQ56" s="226" t="str">
        <f>IF(Udfyldningsark!$T73="","",
IF(BQ$17=Udfyldningsark!$Q73,"s",
IF(BQ$17=Udfyldningsark!$T73,"b",
IF(BQ$17&lt;Udfyldningsark!$P73,"",
IF(Udfyldningsark!$T73&lt;Udfyldningsark!$Q73-10,IF(BQ$17&lt;Udfyldningsark!$T73,"g",""),
IF(Udfyldningsark!$T73&lt;Udfyldningsark!$Q73,     IF(BQ$17&lt;Udfyldningsark!$Q73-10,"g",     IF(BQ$17&lt;Udfyldningsark!$T73,"gu",        "")),
IF(BQ$17&lt;Udfyldningsark!$Q73, IF(BQ$17&lt;Udfyldningsark!$Q73-10,"g","gu"),
IF(BQ$17&lt;Udfyldningsark!$T73,"r",""
))))))))</f>
        <v/>
      </c>
      <c r="BR56" s="226" t="str">
        <f>IF(Udfyldningsark!$T73="","",
IF(BR$17=Udfyldningsark!$Q73,"s",
IF(BR$17=Udfyldningsark!$T73,"b",
IF(BR$17&lt;Udfyldningsark!$P73,"",
IF(Udfyldningsark!$T73&lt;Udfyldningsark!$Q73-10,IF(BR$17&lt;Udfyldningsark!$T73,"g",""),
IF(Udfyldningsark!$T73&lt;Udfyldningsark!$Q73,     IF(BR$17&lt;Udfyldningsark!$Q73-10,"g",     IF(BR$17&lt;Udfyldningsark!$T73,"gu",        "")),
IF(BR$17&lt;Udfyldningsark!$Q73, IF(BR$17&lt;Udfyldningsark!$Q73-10,"g","gu"),
IF(BR$17&lt;Udfyldningsark!$T73,"r",""
))))))))</f>
        <v/>
      </c>
      <c r="BS56" s="226" t="str">
        <f>IF(Udfyldningsark!$T73="","",
IF(BS$17=Udfyldningsark!$Q73,"s",
IF(BS$17=Udfyldningsark!$T73,"b",
IF(BS$17&lt;Udfyldningsark!$P73,"",
IF(Udfyldningsark!$T73&lt;Udfyldningsark!$Q73-10,IF(BS$17&lt;Udfyldningsark!$T73,"g",""),
IF(Udfyldningsark!$T73&lt;Udfyldningsark!$Q73,     IF(BS$17&lt;Udfyldningsark!$Q73-10,"g",     IF(BS$17&lt;Udfyldningsark!$T73,"gu",        "")),
IF(BS$17&lt;Udfyldningsark!$Q73, IF(BS$17&lt;Udfyldningsark!$Q73-10,"g","gu"),
IF(BS$17&lt;Udfyldningsark!$T73,"r",""
))))))))</f>
        <v/>
      </c>
      <c r="BT56" s="226" t="str">
        <f>IF(Udfyldningsark!$T73="","",
IF(BT$17=Udfyldningsark!$Q73,"s",
IF(BT$17=Udfyldningsark!$T73,"b",
IF(BT$17&lt;Udfyldningsark!$P73,"",
IF(Udfyldningsark!$T73&lt;Udfyldningsark!$Q73-10,IF(BT$17&lt;Udfyldningsark!$T73,"g",""),
IF(Udfyldningsark!$T73&lt;Udfyldningsark!$Q73,     IF(BT$17&lt;Udfyldningsark!$Q73-10,"g",     IF(BT$17&lt;Udfyldningsark!$T73,"gu",        "")),
IF(BT$17&lt;Udfyldningsark!$Q73, IF(BT$17&lt;Udfyldningsark!$Q73-10,"g","gu"),
IF(BT$17&lt;Udfyldningsark!$T73,"r",""
))))))))</f>
        <v/>
      </c>
      <c r="BU56" s="226" t="str">
        <f>IF(Udfyldningsark!$T73="","",
IF(BU$17=Udfyldningsark!$Q73,"s",
IF(BU$17=Udfyldningsark!$T73,"b",
IF(BU$17&lt;Udfyldningsark!$P73,"",
IF(Udfyldningsark!$T73&lt;Udfyldningsark!$Q73-10,IF(BU$17&lt;Udfyldningsark!$T73,"g",""),
IF(Udfyldningsark!$T73&lt;Udfyldningsark!$Q73,     IF(BU$17&lt;Udfyldningsark!$Q73-10,"g",     IF(BU$17&lt;Udfyldningsark!$T73,"gu",        "")),
IF(BU$17&lt;Udfyldningsark!$Q73, IF(BU$17&lt;Udfyldningsark!$Q73-10,"g","gu"),
IF(BU$17&lt;Udfyldningsark!$T73,"r",""
))))))))</f>
        <v/>
      </c>
      <c r="BV56" s="226" t="str">
        <f>IF(Udfyldningsark!$T73="","",
IF(BV$17=Udfyldningsark!$Q73,"s",
IF(BV$17=Udfyldningsark!$T73,"b",
IF(BV$17&lt;Udfyldningsark!$P73,"",
IF(Udfyldningsark!$T73&lt;Udfyldningsark!$Q73-10,IF(BV$17&lt;Udfyldningsark!$T73,"g",""),
IF(Udfyldningsark!$T73&lt;Udfyldningsark!$Q73,     IF(BV$17&lt;Udfyldningsark!$Q73-10,"g",     IF(BV$17&lt;Udfyldningsark!$T73,"gu",        "")),
IF(BV$17&lt;Udfyldningsark!$Q73, IF(BV$17&lt;Udfyldningsark!$Q73-10,"g","gu"),
IF(BV$17&lt;Udfyldningsark!$T73,"r",""
))))))))</f>
        <v/>
      </c>
      <c r="BW56" s="226" t="str">
        <f>IF(Udfyldningsark!$T73="","",
IF(BW$17=Udfyldningsark!$Q73,"s",
IF(BW$17=Udfyldningsark!$T73,"b",
IF(BW$17&lt;Udfyldningsark!$P73,"",
IF(Udfyldningsark!$T73&lt;Udfyldningsark!$Q73-10,IF(BW$17&lt;Udfyldningsark!$T73,"g",""),
IF(Udfyldningsark!$T73&lt;Udfyldningsark!$Q73,     IF(BW$17&lt;Udfyldningsark!$Q73-10,"g",     IF(BW$17&lt;Udfyldningsark!$T73,"gu",        "")),
IF(BW$17&lt;Udfyldningsark!$Q73, IF(BW$17&lt;Udfyldningsark!$Q73-10,"g","gu"),
IF(BW$17&lt;Udfyldningsark!$T73,"r",""
))))))))</f>
        <v/>
      </c>
      <c r="BX56" s="226" t="str">
        <f>IF(Udfyldningsark!$T73="","",
IF(BX$17=Udfyldningsark!$Q73,"s",
IF(BX$17=Udfyldningsark!$T73,"b",
IF(BX$17&lt;Udfyldningsark!$P73,"",
IF(Udfyldningsark!$T73&lt;Udfyldningsark!$Q73-10,IF(BX$17&lt;Udfyldningsark!$T73,"g",""),
IF(Udfyldningsark!$T73&lt;Udfyldningsark!$Q73,     IF(BX$17&lt;Udfyldningsark!$Q73-10,"g",     IF(BX$17&lt;Udfyldningsark!$T73,"gu",        "")),
IF(BX$17&lt;Udfyldningsark!$Q73, IF(BX$17&lt;Udfyldningsark!$Q73-10,"g","gu"),
IF(BX$17&lt;Udfyldningsark!$T73,"r",""
))))))))</f>
        <v/>
      </c>
      <c r="BY56" s="226" t="str">
        <f>IF(Udfyldningsark!$T73="","",
IF(BY$17=Udfyldningsark!$Q73,"s",
IF(BY$17=Udfyldningsark!$T73,"b",
IF(BY$17&lt;Udfyldningsark!$P73,"",
IF(Udfyldningsark!$T73&lt;Udfyldningsark!$Q73-10,IF(BY$17&lt;Udfyldningsark!$T73,"g",""),
IF(Udfyldningsark!$T73&lt;Udfyldningsark!$Q73,     IF(BY$17&lt;Udfyldningsark!$Q73-10,"g",     IF(BY$17&lt;Udfyldningsark!$T73,"gu",        "")),
IF(BY$17&lt;Udfyldningsark!$Q73, IF(BY$17&lt;Udfyldningsark!$Q73-10,"g","gu"),
IF(BY$17&lt;Udfyldningsark!$T73,"r",""
))))))))</f>
        <v/>
      </c>
      <c r="BZ56" s="226" t="str">
        <f>IF(Udfyldningsark!$T73="","",
IF(BZ$17=Udfyldningsark!$Q73,"s",
IF(BZ$17=Udfyldningsark!$T73,"b",
IF(BZ$17&lt;Udfyldningsark!$P73,"",
IF(Udfyldningsark!$T73&lt;Udfyldningsark!$Q73-10,IF(BZ$17&lt;Udfyldningsark!$T73,"g",""),
IF(Udfyldningsark!$T73&lt;Udfyldningsark!$Q73,     IF(BZ$17&lt;Udfyldningsark!$Q73-10,"g",     IF(BZ$17&lt;Udfyldningsark!$T73,"gu",        "")),
IF(BZ$17&lt;Udfyldningsark!$Q73, IF(BZ$17&lt;Udfyldningsark!$Q73-10,"g","gu"),
IF(BZ$17&lt;Udfyldningsark!$T73,"r",""
))))))))</f>
        <v/>
      </c>
      <c r="CA56" s="226" t="str">
        <f>IF(Udfyldningsark!$T73="","",
IF(CA$17=Udfyldningsark!$Q73,"s",
IF(CA$17=Udfyldningsark!$T73,"b",
IF(CA$17&lt;Udfyldningsark!$P73,"",
IF(Udfyldningsark!$T73&lt;Udfyldningsark!$Q73-10,IF(CA$17&lt;Udfyldningsark!$T73,"g",""),
IF(Udfyldningsark!$T73&lt;Udfyldningsark!$Q73,     IF(CA$17&lt;Udfyldningsark!$Q73-10,"g",     IF(CA$17&lt;Udfyldningsark!$T73,"gu",        "")),
IF(CA$17&lt;Udfyldningsark!$Q73, IF(CA$17&lt;Udfyldningsark!$Q73-10,"g","gu"),
IF(CA$17&lt;Udfyldningsark!$T73,"r",""
))))))))</f>
        <v/>
      </c>
      <c r="CB56" s="226" t="str">
        <f>IF(Udfyldningsark!$T73="","",
IF(CB$17=Udfyldningsark!$Q73,"s",
IF(CB$17=Udfyldningsark!$T73,"b",
IF(CB$17&lt;Udfyldningsark!$P73,"",
IF(Udfyldningsark!$T73&lt;Udfyldningsark!$Q73-10,IF(CB$17&lt;Udfyldningsark!$T73,"g",""),
IF(Udfyldningsark!$T73&lt;Udfyldningsark!$Q73,     IF(CB$17&lt;Udfyldningsark!$Q73-10,"g",     IF(CB$17&lt;Udfyldningsark!$T73,"gu",        "")),
IF(CB$17&lt;Udfyldningsark!$Q73, IF(CB$17&lt;Udfyldningsark!$Q73-10,"g","gu"),
IF(CB$17&lt;Udfyldningsark!$T73,"r",""
))))))))</f>
        <v/>
      </c>
      <c r="CC56" s="226" t="str">
        <f>IF(Udfyldningsark!$T73="","",
IF(CC$17=Udfyldningsark!$Q73,"s",
IF(CC$17=Udfyldningsark!$T73,"b",
IF(CC$17&lt;Udfyldningsark!$P73,"",
IF(Udfyldningsark!$T73&lt;Udfyldningsark!$Q73-10,IF(CC$17&lt;Udfyldningsark!$T73,"g",""),
IF(Udfyldningsark!$T73&lt;Udfyldningsark!$Q73,     IF(CC$17&lt;Udfyldningsark!$Q73-10,"g",     IF(CC$17&lt;Udfyldningsark!$T73,"gu",        "")),
IF(CC$17&lt;Udfyldningsark!$Q73, IF(CC$17&lt;Udfyldningsark!$Q73-10,"g","gu"),
IF(CC$17&lt;Udfyldningsark!$T73,"r",""
))))))))</f>
        <v/>
      </c>
      <c r="CD56" s="226" t="str">
        <f>IF(Udfyldningsark!$T73="","",
IF(CD$17=Udfyldningsark!$Q73,"s",
IF(CD$17=Udfyldningsark!$T73,"b",
IF(CD$17&lt;Udfyldningsark!$P73,"",
IF(Udfyldningsark!$T73&lt;Udfyldningsark!$Q73-10,IF(CD$17&lt;Udfyldningsark!$T73,"g",""),
IF(Udfyldningsark!$T73&lt;Udfyldningsark!$Q73,     IF(CD$17&lt;Udfyldningsark!$Q73-10,"g",     IF(CD$17&lt;Udfyldningsark!$T73,"gu",        "")),
IF(CD$17&lt;Udfyldningsark!$Q73, IF(CD$17&lt;Udfyldningsark!$Q73-10,"g","gu"),
IF(CD$17&lt;Udfyldningsark!$T73,"r",""
))))))))</f>
        <v/>
      </c>
      <c r="CE56" s="226" t="str">
        <f>IF(Udfyldningsark!$T73="","",
IF(CE$17=Udfyldningsark!$Q73,"s",
IF(CE$17=Udfyldningsark!$T73,"b",
IF(CE$17&lt;Udfyldningsark!$P73,"",
IF(Udfyldningsark!$T73&lt;Udfyldningsark!$Q73-10,IF(CE$17&lt;Udfyldningsark!$T73,"g",""),
IF(Udfyldningsark!$T73&lt;Udfyldningsark!$Q73,     IF(CE$17&lt;Udfyldningsark!$Q73-10,"g",     IF(CE$17&lt;Udfyldningsark!$T73,"gu",        "")),
IF(CE$17&lt;Udfyldningsark!$Q73, IF(CE$17&lt;Udfyldningsark!$Q73-10,"g","gu"),
IF(CE$17&lt;Udfyldningsark!$T73,"r",""
))))))))</f>
        <v/>
      </c>
      <c r="CF56" s="226" t="str">
        <f>IF(Udfyldningsark!$T73="","",
IF(CF$17=Udfyldningsark!$Q73,"s",
IF(CF$17=Udfyldningsark!$T73,"b",
IF(CF$17&lt;Udfyldningsark!$P73,"",
IF(Udfyldningsark!$T73&lt;Udfyldningsark!$Q73-10,IF(CF$17&lt;Udfyldningsark!$T73,"g",""),
IF(Udfyldningsark!$T73&lt;Udfyldningsark!$Q73,     IF(CF$17&lt;Udfyldningsark!$Q73-10,"g",     IF(CF$17&lt;Udfyldningsark!$T73,"gu",        "")),
IF(CF$17&lt;Udfyldningsark!$Q73, IF(CF$17&lt;Udfyldningsark!$Q73-10,"g","gu"),
IF(CF$17&lt;Udfyldningsark!$T73,"r",""
))))))))</f>
        <v/>
      </c>
      <c r="CG56" s="226" t="str">
        <f>IF(Udfyldningsark!$T73="","",
IF(CG$17=Udfyldningsark!$Q73,"s",
IF(CG$17=Udfyldningsark!$T73,"b",
IF(CG$17&lt;Udfyldningsark!$P73,"",
IF(Udfyldningsark!$T73&lt;Udfyldningsark!$Q73-10,IF(CG$17&lt;Udfyldningsark!$T73,"g",""),
IF(Udfyldningsark!$T73&lt;Udfyldningsark!$Q73,     IF(CG$17&lt;Udfyldningsark!$Q73-10,"g",     IF(CG$17&lt;Udfyldningsark!$T73,"gu",        "")),
IF(CG$17&lt;Udfyldningsark!$Q73, IF(CG$17&lt;Udfyldningsark!$Q73-10,"g","gu"),
IF(CG$17&lt;Udfyldningsark!$T73,"r",""
))))))))</f>
        <v/>
      </c>
      <c r="CH56" s="226" t="str">
        <f>IF(Udfyldningsark!$T73="","",
IF(CH$17=Udfyldningsark!$Q73,"s",
IF(CH$17=Udfyldningsark!$T73,"b",
IF(CH$17&lt;Udfyldningsark!$P73,"",
IF(Udfyldningsark!$T73&lt;Udfyldningsark!$Q73-10,IF(CH$17&lt;Udfyldningsark!$T73,"g",""),
IF(Udfyldningsark!$T73&lt;Udfyldningsark!$Q73,     IF(CH$17&lt;Udfyldningsark!$Q73-10,"g",     IF(CH$17&lt;Udfyldningsark!$T73,"gu",        "")),
IF(CH$17&lt;Udfyldningsark!$Q73, IF(CH$17&lt;Udfyldningsark!$Q73-10,"g","gu"),
IF(CH$17&lt;Udfyldningsark!$T73,"r",""
))))))))</f>
        <v/>
      </c>
      <c r="CI56" s="226" t="str">
        <f>IF(Udfyldningsark!$T73="","",
IF(CI$17=Udfyldningsark!$Q73,"s",
IF(CI$17=Udfyldningsark!$T73,"b",
IF(CI$17&lt;Udfyldningsark!$P73,"",
IF(Udfyldningsark!$T73&lt;Udfyldningsark!$Q73-10,IF(CI$17&lt;Udfyldningsark!$T73,"g",""),
IF(Udfyldningsark!$T73&lt;Udfyldningsark!$Q73,     IF(CI$17&lt;Udfyldningsark!$Q73-10,"g",     IF(CI$17&lt;Udfyldningsark!$T73,"gu",        "")),
IF(CI$17&lt;Udfyldningsark!$Q73, IF(CI$17&lt;Udfyldningsark!$Q73-10,"g","gu"),
IF(CI$17&lt;Udfyldningsark!$T73,"r",""
))))))))</f>
        <v/>
      </c>
      <c r="CJ56" s="226" t="str">
        <f>IF(Udfyldningsark!$T73="","",
IF(CJ$17=Udfyldningsark!$Q73,"s",
IF(CJ$17=Udfyldningsark!$T73,"b",
IF(CJ$17&lt;Udfyldningsark!$P73,"",
IF(Udfyldningsark!$T73&lt;Udfyldningsark!$Q73-10,IF(CJ$17&lt;Udfyldningsark!$T73,"g",""),
IF(Udfyldningsark!$T73&lt;Udfyldningsark!$Q73,     IF(CJ$17&lt;Udfyldningsark!$Q73-10,"g",     IF(CJ$17&lt;Udfyldningsark!$T73,"gu",        "")),
IF(CJ$17&lt;Udfyldningsark!$Q73, IF(CJ$17&lt;Udfyldningsark!$Q73-10,"g","gu"),
IF(CJ$17&lt;Udfyldningsark!$T73,"r",""
))))))))</f>
        <v/>
      </c>
      <c r="CK56" s="226" t="str">
        <f>IF(Udfyldningsark!$T73="","",
IF(CK$17=Udfyldningsark!$Q73,"s",
IF(CK$17=Udfyldningsark!$T73,"b",
IF(CK$17&lt;Udfyldningsark!$P73,"",
IF(Udfyldningsark!$T73&lt;Udfyldningsark!$Q73-10,IF(CK$17&lt;Udfyldningsark!$T73,"g",""),
IF(Udfyldningsark!$T73&lt;Udfyldningsark!$Q73,     IF(CK$17&lt;Udfyldningsark!$Q73-10,"g",     IF(CK$17&lt;Udfyldningsark!$T73,"gu",        "")),
IF(CK$17&lt;Udfyldningsark!$Q73, IF(CK$17&lt;Udfyldningsark!$Q73-10,"g","gu"),
IF(CK$17&lt;Udfyldningsark!$T73,"r",""
))))))))</f>
        <v/>
      </c>
      <c r="CL56" s="226" t="str">
        <f>IF(Udfyldningsark!$T73="","",
IF(CL$17=Udfyldningsark!$Q73,"s",
IF(CL$17=Udfyldningsark!$T73,"b",
IF(CL$17&lt;Udfyldningsark!$P73,"",
IF(Udfyldningsark!$T73&lt;Udfyldningsark!$Q73-10,IF(CL$17&lt;Udfyldningsark!$T73,"g",""),
IF(Udfyldningsark!$T73&lt;Udfyldningsark!$Q73,     IF(CL$17&lt;Udfyldningsark!$Q73-10,"g",     IF(CL$17&lt;Udfyldningsark!$T73,"gu",        "")),
IF(CL$17&lt;Udfyldningsark!$Q73, IF(CL$17&lt;Udfyldningsark!$Q73-10,"g","gu"),
IF(CL$17&lt;Udfyldningsark!$T73,"r",""
))))))))</f>
        <v/>
      </c>
      <c r="CM56" s="226" t="str">
        <f>IF(Udfyldningsark!$T73="","",
IF(CM$17=Udfyldningsark!$Q73,"s",
IF(CM$17=Udfyldningsark!$T73,"b",
IF(CM$17&lt;Udfyldningsark!$P73,"",
IF(Udfyldningsark!$T73&lt;Udfyldningsark!$Q73-10,IF(CM$17&lt;Udfyldningsark!$T73,"g",""),
IF(Udfyldningsark!$T73&lt;Udfyldningsark!$Q73,     IF(CM$17&lt;Udfyldningsark!$Q73-10,"g",     IF(CM$17&lt;Udfyldningsark!$T73,"gu",        "")),
IF(CM$17&lt;Udfyldningsark!$Q73, IF(CM$17&lt;Udfyldningsark!$Q73-10,"g","gu"),
IF(CM$17&lt;Udfyldningsark!$T73,"r",""
))))))))</f>
        <v/>
      </c>
      <c r="CN56" s="226" t="str">
        <f>IF(Udfyldningsark!$T73="","",
IF(CN$17=Udfyldningsark!$Q73,"s",
IF(CN$17=Udfyldningsark!$T73,"b",
IF(CN$17&lt;Udfyldningsark!$P73,"",
IF(Udfyldningsark!$T73&lt;Udfyldningsark!$Q73-10,IF(CN$17&lt;Udfyldningsark!$T73,"g",""),
IF(Udfyldningsark!$T73&lt;Udfyldningsark!$Q73,     IF(CN$17&lt;Udfyldningsark!$Q73-10,"g",     IF(CN$17&lt;Udfyldningsark!$T73,"gu",        "")),
IF(CN$17&lt;Udfyldningsark!$Q73, IF(CN$17&lt;Udfyldningsark!$Q73-10,"g","gu"),
IF(CN$17&lt;Udfyldningsark!$T73,"r",""
))))))))</f>
        <v/>
      </c>
      <c r="CO56" s="226" t="str">
        <f>IF(Udfyldningsark!$T73="","",
IF(CO$17=Udfyldningsark!$Q73,"s",
IF(CO$17=Udfyldningsark!$T73,"b",
IF(CO$17&lt;Udfyldningsark!$P73,"",
IF(Udfyldningsark!$T73&lt;Udfyldningsark!$Q73-10,IF(CO$17&lt;Udfyldningsark!$T73,"g",""),
IF(Udfyldningsark!$T73&lt;Udfyldningsark!$Q73,     IF(CO$17&lt;Udfyldningsark!$Q73-10,"g",     IF(CO$17&lt;Udfyldningsark!$T73,"gu",        "")),
IF(CO$17&lt;Udfyldningsark!$Q73, IF(CO$17&lt;Udfyldningsark!$Q73-10,"g","gu"),
IF(CO$17&lt;Udfyldningsark!$T73,"r",""
))))))))</f>
        <v/>
      </c>
      <c r="CP56" s="226" t="str">
        <f>IF(Udfyldningsark!$T73="","",
IF(CP$17=Udfyldningsark!$Q73,"s",
IF(CP$17=Udfyldningsark!$T73,"b",
IF(CP$17&lt;Udfyldningsark!$P73,"",
IF(Udfyldningsark!$T73&lt;Udfyldningsark!$Q73-10,IF(CP$17&lt;Udfyldningsark!$T73,"g",""),
IF(Udfyldningsark!$T73&lt;Udfyldningsark!$Q73,     IF(CP$17&lt;Udfyldningsark!$Q73-10,"g",     IF(CP$17&lt;Udfyldningsark!$T73,"gu",        "")),
IF(CP$17&lt;Udfyldningsark!$Q73, IF(CP$17&lt;Udfyldningsark!$Q73-10,"g","gu"),
IF(CP$17&lt;Udfyldningsark!$T73,"r",""
))))))))</f>
        <v/>
      </c>
      <c r="CQ56" s="226" t="str">
        <f>IF(Udfyldningsark!$T73="","",
IF(CQ$17=Udfyldningsark!$Q73,"s",
IF(CQ$17=Udfyldningsark!$T73,"b",
IF(CQ$17&lt;Udfyldningsark!$P73,"",
IF(Udfyldningsark!$T73&lt;Udfyldningsark!$Q73-10,IF(CQ$17&lt;Udfyldningsark!$T73,"g",""),
IF(Udfyldningsark!$T73&lt;Udfyldningsark!$Q73,     IF(CQ$17&lt;Udfyldningsark!$Q73-10,"g",     IF(CQ$17&lt;Udfyldningsark!$T73,"gu",        "")),
IF(CQ$17&lt;Udfyldningsark!$Q73, IF(CQ$17&lt;Udfyldningsark!$Q73-10,"g","gu"),
IF(CQ$17&lt;Udfyldningsark!$T73,"r",""
))))))))</f>
        <v/>
      </c>
      <c r="CR56" s="226" t="str">
        <f>IF(Udfyldningsark!$T73="","",
IF(CR$17=Udfyldningsark!$Q73,"s",
IF(CR$17=Udfyldningsark!$T73,"b",
IF(CR$17&lt;Udfyldningsark!$P73,"",
IF(Udfyldningsark!$T73&lt;Udfyldningsark!$Q73-10,IF(CR$17&lt;Udfyldningsark!$T73,"g",""),
IF(Udfyldningsark!$T73&lt;Udfyldningsark!$Q73,     IF(CR$17&lt;Udfyldningsark!$Q73-10,"g",     IF(CR$17&lt;Udfyldningsark!$T73,"gu",        "")),
IF(CR$17&lt;Udfyldningsark!$Q73, IF(CR$17&lt;Udfyldningsark!$Q73-10,"g","gu"),
IF(CR$17&lt;Udfyldningsark!$T73,"r",""
))))))))</f>
        <v/>
      </c>
      <c r="CS56" s="226" t="str">
        <f>IF(Udfyldningsark!$T73="","",
IF(CS$17=Udfyldningsark!$Q73,"s",
IF(CS$17=Udfyldningsark!$T73,"b",
IF(CS$17&lt;Udfyldningsark!$P73,"",
IF(Udfyldningsark!$T73&lt;Udfyldningsark!$Q73-10,IF(CS$17&lt;Udfyldningsark!$T73,"g",""),
IF(Udfyldningsark!$T73&lt;Udfyldningsark!$Q73,     IF(CS$17&lt;Udfyldningsark!$Q73-10,"g",     IF(CS$17&lt;Udfyldningsark!$T73,"gu",        "")),
IF(CS$17&lt;Udfyldningsark!$Q73, IF(CS$17&lt;Udfyldningsark!$Q73-10,"g","gu"),
IF(CS$17&lt;Udfyldningsark!$T73,"r",""
))))))))</f>
        <v/>
      </c>
      <c r="CT56" s="226" t="str">
        <f>IF(Udfyldningsark!$T73="","",
IF(CT$17=Udfyldningsark!$Q73,"s",
IF(CT$17=Udfyldningsark!$T73,"b",
IF(CT$17&lt;Udfyldningsark!$P73,"",
IF(Udfyldningsark!$T73&lt;Udfyldningsark!$Q73-10,IF(CT$17&lt;Udfyldningsark!$T73,"g",""),
IF(Udfyldningsark!$T73&lt;Udfyldningsark!$Q73,     IF(CT$17&lt;Udfyldningsark!$Q73-10,"g",     IF(CT$17&lt;Udfyldningsark!$T73,"gu",        "")),
IF(CT$17&lt;Udfyldningsark!$Q73, IF(CT$17&lt;Udfyldningsark!$Q73-10,"g","gu"),
IF(CT$17&lt;Udfyldningsark!$T73,"r",""
))))))))</f>
        <v/>
      </c>
      <c r="CU56" s="226" t="str">
        <f>IF(Udfyldningsark!$T73="","",
IF(CU$17=Udfyldningsark!$Q73,"s",
IF(CU$17=Udfyldningsark!$T73,"b",
IF(CU$17&lt;Udfyldningsark!$P73,"",
IF(Udfyldningsark!$T73&lt;Udfyldningsark!$Q73-10,IF(CU$17&lt;Udfyldningsark!$T73,"g",""),
IF(Udfyldningsark!$T73&lt;Udfyldningsark!$Q73,     IF(CU$17&lt;Udfyldningsark!$Q73-10,"g",     IF(CU$17&lt;Udfyldningsark!$T73,"gu",        "")),
IF(CU$17&lt;Udfyldningsark!$Q73, IF(CU$17&lt;Udfyldningsark!$Q73-10,"g","gu"),
IF(CU$17&lt;Udfyldningsark!$T73,"r",""
))))))))</f>
        <v/>
      </c>
      <c r="CV56" s="226" t="str">
        <f>IF(Udfyldningsark!$T73="","",
IF(CV$17=Udfyldningsark!$Q73,"s",
IF(CV$17=Udfyldningsark!$T73,"b",
IF(CV$17&lt;Udfyldningsark!$P73,"",
IF(Udfyldningsark!$T73&lt;Udfyldningsark!$Q73-10,IF(CV$17&lt;Udfyldningsark!$T73,"g",""),
IF(Udfyldningsark!$T73&lt;Udfyldningsark!$Q73,     IF(CV$17&lt;Udfyldningsark!$Q73-10,"g",     IF(CV$17&lt;Udfyldningsark!$T73,"gu",        "")),
IF(CV$17&lt;Udfyldningsark!$Q73, IF(CV$17&lt;Udfyldningsark!$Q73-10,"g","gu"),
IF(CV$17&lt;Udfyldningsark!$T73,"r",""
))))))))</f>
        <v/>
      </c>
      <c r="CW56" s="226" t="str">
        <f>IF(Udfyldningsark!$T73="","",
IF(CW$17=Udfyldningsark!$Q73,"s",
IF(CW$17=Udfyldningsark!$T73,"b",
IF(CW$17&lt;Udfyldningsark!$P73,"",
IF(Udfyldningsark!$T73&lt;Udfyldningsark!$Q73-10,IF(CW$17&lt;Udfyldningsark!$T73,"g",""),
IF(Udfyldningsark!$T73&lt;Udfyldningsark!$Q73,     IF(CW$17&lt;Udfyldningsark!$Q73-10,"g",     IF(CW$17&lt;Udfyldningsark!$T73,"gu",        "")),
IF(CW$17&lt;Udfyldningsark!$Q73, IF(CW$17&lt;Udfyldningsark!$Q73-10,"g","gu"),
IF(CW$17&lt;Udfyldningsark!$T73,"r",""
))))))))</f>
        <v/>
      </c>
      <c r="CX56" s="226" t="str">
        <f>IF(Udfyldningsark!$T73="","",
IF(CX$17=Udfyldningsark!$Q73,"s",
IF(CX$17=Udfyldningsark!$T73,"b",
IF(CX$17&lt;Udfyldningsark!$P73,"",
IF(Udfyldningsark!$T73&lt;Udfyldningsark!$Q73-10,IF(CX$17&lt;Udfyldningsark!$T73,"g",""),
IF(Udfyldningsark!$T73&lt;Udfyldningsark!$Q73,     IF(CX$17&lt;Udfyldningsark!$Q73-10,"g",     IF(CX$17&lt;Udfyldningsark!$T73,"gu",        "")),
IF(CX$17&lt;Udfyldningsark!$Q73, IF(CX$17&lt;Udfyldningsark!$Q73-10,"g","gu"),
IF(CX$17&lt;Udfyldningsark!$T73,"r",""
))))))))</f>
        <v/>
      </c>
      <c r="CY56" s="226" t="str">
        <f>IF(Udfyldningsark!$T73="","",
IF(CY$17=Udfyldningsark!$Q73,"s",
IF(CY$17=Udfyldningsark!$T73,"b",
IF(CY$17&lt;Udfyldningsark!$P73,"",
IF(Udfyldningsark!$T73&lt;Udfyldningsark!$Q73-10,IF(CY$17&lt;Udfyldningsark!$T73,"g",""),
IF(Udfyldningsark!$T73&lt;Udfyldningsark!$Q73,     IF(CY$17&lt;Udfyldningsark!$Q73-10,"g",     IF(CY$17&lt;Udfyldningsark!$T73,"gu",        "")),
IF(CY$17&lt;Udfyldningsark!$Q73, IF(CY$17&lt;Udfyldningsark!$Q73-10,"g","gu"),
IF(CY$17&lt;Udfyldningsark!$T73,"r",""
))))))))</f>
        <v/>
      </c>
      <c r="CZ56" s="226" t="str">
        <f>IF(Udfyldningsark!$T73="","",
IF(CZ$17=Udfyldningsark!$Q73,"s",
IF(CZ$17=Udfyldningsark!$T73,"b",
IF(CZ$17&lt;Udfyldningsark!$P73,"",
IF(Udfyldningsark!$T73&lt;Udfyldningsark!$Q73-10,IF(CZ$17&lt;Udfyldningsark!$T73,"g",""),
IF(Udfyldningsark!$T73&lt;Udfyldningsark!$Q73,     IF(CZ$17&lt;Udfyldningsark!$Q73-10,"g",     IF(CZ$17&lt;Udfyldningsark!$T73,"gu",        "")),
IF(CZ$17&lt;Udfyldningsark!$Q73, IF(CZ$17&lt;Udfyldningsark!$Q73-10,"g","gu"),
IF(CZ$17&lt;Udfyldningsark!$T73,"r",""
))))))))</f>
        <v/>
      </c>
      <c r="DA56" s="226" t="str">
        <f>IF(Udfyldningsark!$T73="","",
IF(DA$17=Udfyldningsark!$Q73,"s",
IF(DA$17=Udfyldningsark!$T73,"b",
IF(DA$17&lt;Udfyldningsark!$P73,"",
IF(Udfyldningsark!$T73&lt;Udfyldningsark!$Q73-10,IF(DA$17&lt;Udfyldningsark!$T73,"g",""),
IF(Udfyldningsark!$T73&lt;Udfyldningsark!$Q73,     IF(DA$17&lt;Udfyldningsark!$Q73-10,"g",     IF(DA$17&lt;Udfyldningsark!$T73,"gu",        "")),
IF(DA$17&lt;Udfyldningsark!$Q73, IF(DA$17&lt;Udfyldningsark!$Q73-10,"g","gu"),
IF(DA$17&lt;Udfyldningsark!$T73,"r",""
))))))))</f>
        <v/>
      </c>
      <c r="DB56" s="226" t="str">
        <f>IF(Udfyldningsark!$T73="","",
IF(DB$17=Udfyldningsark!$Q73,"s",
IF(DB$17=Udfyldningsark!$T73,"b",
IF(DB$17&lt;Udfyldningsark!$P73,"",
IF(Udfyldningsark!$T73&lt;Udfyldningsark!$Q73-10,IF(DB$17&lt;Udfyldningsark!$T73,"g",""),
IF(Udfyldningsark!$T73&lt;Udfyldningsark!$Q73,     IF(DB$17&lt;Udfyldningsark!$Q73-10,"g",     IF(DB$17&lt;Udfyldningsark!$T73,"gu",        "")),
IF(DB$17&lt;Udfyldningsark!$Q73, IF(DB$17&lt;Udfyldningsark!$Q73-10,"g","gu"),
IF(DB$17&lt;Udfyldningsark!$T73,"r",""
))))))))</f>
        <v/>
      </c>
      <c r="DC56" s="226" t="str">
        <f>IF(Udfyldningsark!$T73="","",
IF(DC$17=Udfyldningsark!$Q73,"s",
IF(DC$17=Udfyldningsark!$T73,"b",
IF(DC$17&lt;Udfyldningsark!$P73,"",
IF(Udfyldningsark!$T73&lt;Udfyldningsark!$Q73-10,IF(DC$17&lt;Udfyldningsark!$T73,"g",""),
IF(Udfyldningsark!$T73&lt;Udfyldningsark!$Q73,     IF(DC$17&lt;Udfyldningsark!$Q73-10,"g",     IF(DC$17&lt;Udfyldningsark!$T73,"gu",        "")),
IF(DC$17&lt;Udfyldningsark!$Q73, IF(DC$17&lt;Udfyldningsark!$Q73-10,"g","gu"),
IF(DC$17&lt;Udfyldningsark!$T73,"r",""
))))))))</f>
        <v/>
      </c>
      <c r="DD56" s="226" t="str">
        <f>IF(Udfyldningsark!$T73="","",
IF(DD$17=Udfyldningsark!$Q73,"s",
IF(DD$17=Udfyldningsark!$T73,"b",
IF(DD$17&lt;Udfyldningsark!$P73,"",
IF(Udfyldningsark!$T73&lt;Udfyldningsark!$Q73-10,IF(DD$17&lt;Udfyldningsark!$T73,"g",""),
IF(Udfyldningsark!$T73&lt;Udfyldningsark!$Q73,     IF(DD$17&lt;Udfyldningsark!$Q73-10,"g",     IF(DD$17&lt;Udfyldningsark!$T73,"gu",        "")),
IF(DD$17&lt;Udfyldningsark!$Q73, IF(DD$17&lt;Udfyldningsark!$Q73-10,"g","gu"),
IF(DD$17&lt;Udfyldningsark!$T73,"r",""
))))))))</f>
        <v/>
      </c>
      <c r="DE56" s="226" t="str">
        <f>IF(Udfyldningsark!$T73="","",
IF(DE$17=Udfyldningsark!$Q73,"s",
IF(DE$17=Udfyldningsark!$T73,"b",
IF(DE$17&lt;Udfyldningsark!$P73,"",
IF(Udfyldningsark!$T73&lt;Udfyldningsark!$Q73-10,IF(DE$17&lt;Udfyldningsark!$T73,"g",""),
IF(Udfyldningsark!$T73&lt;Udfyldningsark!$Q73,     IF(DE$17&lt;Udfyldningsark!$Q73-10,"g",     IF(DE$17&lt;Udfyldningsark!$T73,"gu",        "")),
IF(DE$17&lt;Udfyldningsark!$Q73, IF(DE$17&lt;Udfyldningsark!$Q73-10,"g","gu"),
IF(DE$17&lt;Udfyldningsark!$T73,"r",""
))))))))</f>
        <v/>
      </c>
      <c r="DF56" s="226" t="str">
        <f>IF(Udfyldningsark!$T73="","",
IF(DF$17=Udfyldningsark!$Q73,"s",
IF(DF$17=Udfyldningsark!$T73,"b",
IF(DF$17&lt;Udfyldningsark!$P73,"",
IF(Udfyldningsark!$T73&lt;Udfyldningsark!$Q73-10,IF(DF$17&lt;Udfyldningsark!$T73,"g",""),
IF(Udfyldningsark!$T73&lt;Udfyldningsark!$Q73,     IF(DF$17&lt;Udfyldningsark!$Q73-10,"g",     IF(DF$17&lt;Udfyldningsark!$T73,"gu",        "")),
IF(DF$17&lt;Udfyldningsark!$Q73, IF(DF$17&lt;Udfyldningsark!$Q73-10,"g","gu"),
IF(DF$17&lt;Udfyldningsark!$T73,"r",""
))))))))</f>
        <v/>
      </c>
      <c r="DG56" s="226" t="str">
        <f>IF(Udfyldningsark!$T73="","",
IF(DG$17=Udfyldningsark!$Q73,"s",
IF(DG$17=Udfyldningsark!$T73,"b",
IF(DG$17&lt;Udfyldningsark!$P73,"",
IF(Udfyldningsark!$T73&lt;Udfyldningsark!$Q73-10,IF(DG$17&lt;Udfyldningsark!$T73,"g",""),
IF(Udfyldningsark!$T73&lt;Udfyldningsark!$Q73,     IF(DG$17&lt;Udfyldningsark!$Q73-10,"g",     IF(DG$17&lt;Udfyldningsark!$T73,"gu",        "")),
IF(DG$17&lt;Udfyldningsark!$Q73, IF(DG$17&lt;Udfyldningsark!$Q73-10,"g","gu"),
IF(DG$17&lt;Udfyldningsark!$T73,"r",""
))))))))</f>
        <v/>
      </c>
      <c r="DH56" s="226" t="str">
        <f>IF(Udfyldningsark!$T73="","",
IF(DH$17=Udfyldningsark!$Q73,"s",
IF(DH$17=Udfyldningsark!$T73,"b",
IF(DH$17&lt;Udfyldningsark!$P73,"",
IF(Udfyldningsark!$T73&lt;Udfyldningsark!$Q73-10,IF(DH$17&lt;Udfyldningsark!$T73,"g",""),
IF(Udfyldningsark!$T73&lt;Udfyldningsark!$Q73,     IF(DH$17&lt;Udfyldningsark!$Q73-10,"g",     IF(DH$17&lt;Udfyldningsark!$T73,"gu",        "")),
IF(DH$17&lt;Udfyldningsark!$Q73, IF(DH$17&lt;Udfyldningsark!$Q73-10,"g","gu"),
IF(DH$17&lt;Udfyldningsark!$T73,"r",""
))))))))</f>
        <v/>
      </c>
      <c r="DI56" s="226" t="str">
        <f>IF(Udfyldningsark!$T73="","",
IF(DI$17=Udfyldningsark!$Q73,"s",
IF(DI$17=Udfyldningsark!$T73,"b",
IF(DI$17&lt;Udfyldningsark!$P73,"",
IF(Udfyldningsark!$T73&lt;Udfyldningsark!$Q73-10,IF(DI$17&lt;Udfyldningsark!$T73,"g",""),
IF(Udfyldningsark!$T73&lt;Udfyldningsark!$Q73,     IF(DI$17&lt;Udfyldningsark!$Q73-10,"g",     IF(DI$17&lt;Udfyldningsark!$T73,"gu",        "")),
IF(DI$17&lt;Udfyldningsark!$Q73, IF(DI$17&lt;Udfyldningsark!$Q73-10,"g","gu"),
IF(DI$17&lt;Udfyldningsark!$T73,"r",""
))))))))</f>
        <v/>
      </c>
      <c r="DJ56" s="226" t="str">
        <f>IF(Udfyldningsark!$T73="","",
IF(DJ$17=Udfyldningsark!$Q73,"s",
IF(DJ$17=Udfyldningsark!$T73,"b",
IF(DJ$17&lt;Udfyldningsark!$P73,"",
IF(Udfyldningsark!$T73&lt;Udfyldningsark!$Q73-10,IF(DJ$17&lt;Udfyldningsark!$T73,"g",""),
IF(Udfyldningsark!$T73&lt;Udfyldningsark!$Q73,     IF(DJ$17&lt;Udfyldningsark!$Q73-10,"g",     IF(DJ$17&lt;Udfyldningsark!$T73,"gu",        "")),
IF(DJ$17&lt;Udfyldningsark!$Q73, IF(DJ$17&lt;Udfyldningsark!$Q73-10,"g","gu"),
IF(DJ$17&lt;Udfyldningsark!$T73,"r",""
))))))))</f>
        <v/>
      </c>
      <c r="DK56" s="226" t="str">
        <f>IF(Udfyldningsark!$T73="","",
IF(DK$17=Udfyldningsark!$Q73,"s",
IF(DK$17=Udfyldningsark!$T73,"b",
IF(DK$17&lt;Udfyldningsark!$P73,"",
IF(Udfyldningsark!$T73&lt;Udfyldningsark!$Q73-10,IF(DK$17&lt;Udfyldningsark!$T73,"g",""),
IF(Udfyldningsark!$T73&lt;Udfyldningsark!$Q73,     IF(DK$17&lt;Udfyldningsark!$Q73-10,"g",     IF(DK$17&lt;Udfyldningsark!$T73,"gu",        "")),
IF(DK$17&lt;Udfyldningsark!$Q73, IF(DK$17&lt;Udfyldningsark!$Q73-10,"g","gu"),
IF(DK$17&lt;Udfyldningsark!$T73,"r",""
))))))))</f>
        <v/>
      </c>
      <c r="DL56" s="13"/>
      <c r="DM56" s="13"/>
    </row>
    <row r="57" spans="1:117" s="2" customFormat="1" ht="8.4499999999999993" customHeight="1" x14ac:dyDescent="0.2">
      <c r="A57" s="29"/>
      <c r="B57" s="56" t="str">
        <f>IF(Udfyldningsark!C74=1,Udfyldningsark!E74,"")</f>
        <v/>
      </c>
      <c r="C57" s="405" t="str">
        <f>IF(Udfyldningsark!I74="","",IF(Udfyldningsark!I74&gt;=1,Udfyldningsark!I74))</f>
        <v/>
      </c>
      <c r="D57" s="406"/>
      <c r="E57" s="407"/>
      <c r="F57" s="48"/>
      <c r="G57" s="276" t="str">
        <f>IF(Udfyldningsark!L74="","",IF(Udfyldningsark!L74&gt;=1,Udfyldningsark!L74))</f>
        <v/>
      </c>
      <c r="H57" s="48"/>
      <c r="I57" s="87" t="str">
        <f>IF(Udfyldningsark!P74="","",IF(Udfyldningsark!P74&gt;=1,Udfyldningsark!P74))</f>
        <v/>
      </c>
      <c r="J57" s="49"/>
      <c r="K57" s="88" t="str">
        <f>IF(Udfyldningsark!G74="","",IF(Udfyldningsark!G74=Data!$T$7,Data!$U$7,IF(Udfyldningsark!G74=Data!$T$8,Data!$U$8,IF(Udfyldningsark!G74=Data!$T$9,Data!$U$9,IF(Udfyldningsark!G74=Data!$T$10,Data!$U$10,IF(Udfyldningsark!G74=Data!$T$11,Data!$U$11,IF(Udfyldningsark!G74=Data!$T$12,Data!$U$12,IF(Udfyldningsark!G74=Data!$T$13,Data!$U$13,IF(Udfyldningsark!G74=Data!$T$14,Data!$U$14,IF(Udfyldningsark!G74=Data!$T$15,Data!$U$15,IF(Udfyldningsark!G74=Data!$T$16,Data!$U$16,IF(Udfyldningsark!G74=Data!$T$17,Data!$U$17,IF(Udfyldningsark!G74=Data!$T$18,Data!$U$18,IF(Udfyldningsark!G74=Data!$T$19,Data!$U$19,IF(Udfyldningsark!G74=Data!$T$20,Data!$U$20,IF(Udfyldningsark!G74=Data!$T$21,Data!$U$21,IF(Udfyldningsark!G74=Data!$T$22,Data!$U$22,IF(Udfyldningsark!G74=Data!$T$23,Data!$U$23,IF(Udfyldningsark!G74=Data!$T$24,Data!$U$24,IF(Udfyldningsark!G74=Data!$T$25,Data!$U$25,IF(Udfyldningsark!G74=Data!$T$26,Data!$U$26,IF(Udfyldningsark!G74=Data!$T$27,Data!$U$27))))))))))))))))))))))</f>
        <v/>
      </c>
      <c r="L57" s="49"/>
      <c r="M57" s="89" t="str">
        <f>IF(Udfyldningsark!G74="","",IF(Udfyldningsark!G74=Data!$T$7,Data!$V$7,IF(Udfyldningsark!G74=Data!$T$8,Data!$V$8,IF(Udfyldningsark!G74=Data!$T$9,Data!$V$9,IF(Udfyldningsark!G74=Data!$T$10,Data!$V$10,IF(Udfyldningsark!G74=Data!$T$11,Data!$V$11,IF(Udfyldningsark!G74=Data!$T$12,Data!$V$12,IF(Udfyldningsark!G74=Data!$T$13,Data!$V$13,IF(Udfyldningsark!G74=Data!$T$14,Data!$V$14,IF(Udfyldningsark!G74=Data!$T$15,Data!$V$15,IF(Udfyldningsark!G74=Data!$T$16,Data!$V$16,IF(Udfyldningsark!G74=Data!$T$17,Data!$V$17,IF(Udfyldningsark!G74=Data!$T$18,Data!$V$18,IF(Udfyldningsark!G74=Data!$T$19,Data!$V$19,IF(Udfyldningsark!G74=Data!$T$20,Data!$V$20,IF(Udfyldningsark!G74=Data!$T$21,Data!$V$21,IF(Udfyldningsark!G74=Data!$T$22,Data!$V$22,IF(Udfyldningsark!G74=Data!$T$23,Data!$V$23,IF(Udfyldningsark!G74=Data!$T$24,Data!$V$24,IF(Udfyldningsark!G74=Data!$T$25,Data!$V$25,IF(Udfyldningsark!G74=Data!$T$26,Data!$V$26,IF(Udfyldningsark!G74=Data!$T$27,Data!$V$27,))))))))))))))))))))))</f>
        <v/>
      </c>
      <c r="N57" s="20"/>
      <c r="O57" s="226" t="str">
        <f>IF(Udfyldningsark!$T74="","",
IF(O$17=Udfyldningsark!$Q74,"s",
IF(O$17=Udfyldningsark!$T74,"b",
IF(O$17&lt;Udfyldningsark!$P74,"",
IF(Udfyldningsark!$T74&lt;Udfyldningsark!$Q74-10,IF(O$17&lt;Udfyldningsark!$T74,"g",""),
IF(Udfyldningsark!$T74&lt;Udfyldningsark!$Q74,     IF(O$17&lt;Udfyldningsark!$Q74-10,"g",     IF(O$17&lt;Udfyldningsark!$T74,"gu",        "")),
IF(O$17&lt;Udfyldningsark!$Q74, IF(O$17&lt;Udfyldningsark!$Q74-10,"g","gu"),
IF(O$17&lt;Udfyldningsark!$T74,"r",""
))))))))</f>
        <v/>
      </c>
      <c r="P57" s="226" t="str">
        <f>IF(Udfyldningsark!$T74="","",
IF(P$17=Udfyldningsark!$Q74,"s",
IF(P$17=Udfyldningsark!$T74,"b",
IF(P$17&lt;Udfyldningsark!$P74,"",
IF(Udfyldningsark!$T74&lt;Udfyldningsark!$Q74-10,IF(P$17&lt;Udfyldningsark!$T74,"g",""),
IF(Udfyldningsark!$T74&lt;Udfyldningsark!$Q74,     IF(P$17&lt;Udfyldningsark!$Q74-10,"g",     IF(P$17&lt;Udfyldningsark!$T74,"gu",        "")),
IF(P$17&lt;Udfyldningsark!$Q74, IF(P$17&lt;Udfyldningsark!$Q74-10,"g","gu"),
IF(P$17&lt;Udfyldningsark!$T74,"r",""
))))))))</f>
        <v/>
      </c>
      <c r="Q57" s="226" t="str">
        <f>IF(Udfyldningsark!$T74="","",
IF(Q$17=Udfyldningsark!$Q74,"s",
IF(Q$17=Udfyldningsark!$T74,"b",
IF(Q$17&lt;Udfyldningsark!$P74,"",
IF(Udfyldningsark!$T74&lt;Udfyldningsark!$Q74-10,IF(Q$17&lt;Udfyldningsark!$T74,"g",""),
IF(Udfyldningsark!$T74&lt;Udfyldningsark!$Q74,     IF(Q$17&lt;Udfyldningsark!$Q74-10,"g",     IF(Q$17&lt;Udfyldningsark!$T74,"gu",        "")),
IF(Q$17&lt;Udfyldningsark!$Q74, IF(Q$17&lt;Udfyldningsark!$Q74-10,"g","gu"),
IF(Q$17&lt;Udfyldningsark!$T74,"r",""
))))))))</f>
        <v/>
      </c>
      <c r="R57" s="226" t="str">
        <f>IF(Udfyldningsark!$T74="","",
IF(R$17=Udfyldningsark!$Q74,"s",
IF(R$17=Udfyldningsark!$T74,"b",
IF(R$17&lt;Udfyldningsark!$P74,"",
IF(Udfyldningsark!$T74&lt;Udfyldningsark!$Q74-10,IF(R$17&lt;Udfyldningsark!$T74,"g",""),
IF(Udfyldningsark!$T74&lt;Udfyldningsark!$Q74,     IF(R$17&lt;Udfyldningsark!$Q74-10,"g",     IF(R$17&lt;Udfyldningsark!$T74,"gu",        "")),
IF(R$17&lt;Udfyldningsark!$Q74, IF(R$17&lt;Udfyldningsark!$Q74-10,"g","gu"),
IF(R$17&lt;Udfyldningsark!$T74,"r",""
))))))))</f>
        <v/>
      </c>
      <c r="S57" s="226" t="str">
        <f>IF(Udfyldningsark!$T74="","",
IF(S$17=Udfyldningsark!$Q74,"s",
IF(S$17=Udfyldningsark!$T74,"b",
IF(S$17&lt;Udfyldningsark!$P74,"",
IF(Udfyldningsark!$T74&lt;Udfyldningsark!$Q74-10,IF(S$17&lt;Udfyldningsark!$T74,"g",""),
IF(Udfyldningsark!$T74&lt;Udfyldningsark!$Q74,     IF(S$17&lt;Udfyldningsark!$Q74-10,"g",     IF(S$17&lt;Udfyldningsark!$T74,"gu",        "")),
IF(S$17&lt;Udfyldningsark!$Q74, IF(S$17&lt;Udfyldningsark!$Q74-10,"g","gu"),
IF(S$17&lt;Udfyldningsark!$T74,"r",""
))))))))</f>
        <v/>
      </c>
      <c r="T57" s="226" t="str">
        <f>IF(Udfyldningsark!$T74="","",
IF(T$17=Udfyldningsark!$Q74,"s",
IF(T$17=Udfyldningsark!$T74,"b",
IF(T$17&lt;Udfyldningsark!$P74,"",
IF(Udfyldningsark!$T74&lt;Udfyldningsark!$Q74-10,IF(T$17&lt;Udfyldningsark!$T74,"g",""),
IF(Udfyldningsark!$T74&lt;Udfyldningsark!$Q74,     IF(T$17&lt;Udfyldningsark!$Q74-10,"g",     IF(T$17&lt;Udfyldningsark!$T74,"gu",        "")),
IF(T$17&lt;Udfyldningsark!$Q74, IF(T$17&lt;Udfyldningsark!$Q74-10,"g","gu"),
IF(T$17&lt;Udfyldningsark!$T74,"r",""
))))))))</f>
        <v/>
      </c>
      <c r="U57" s="226" t="str">
        <f>IF(Udfyldningsark!$T74="","",
IF(U$17=Udfyldningsark!$Q74,"s",
IF(U$17=Udfyldningsark!$T74,"b",
IF(U$17&lt;Udfyldningsark!$P74,"",
IF(Udfyldningsark!$T74&lt;Udfyldningsark!$Q74-10,IF(U$17&lt;Udfyldningsark!$T74,"g",""),
IF(Udfyldningsark!$T74&lt;Udfyldningsark!$Q74,     IF(U$17&lt;Udfyldningsark!$Q74-10,"g",     IF(U$17&lt;Udfyldningsark!$T74,"gu",        "")),
IF(U$17&lt;Udfyldningsark!$Q74, IF(U$17&lt;Udfyldningsark!$Q74-10,"g","gu"),
IF(U$17&lt;Udfyldningsark!$T74,"r",""
))))))))</f>
        <v/>
      </c>
      <c r="V57" s="226" t="str">
        <f>IF(Udfyldningsark!$T74="","",
IF(V$17=Udfyldningsark!$Q74,"s",
IF(V$17=Udfyldningsark!$T74,"b",
IF(V$17&lt;Udfyldningsark!$P74,"",
IF(Udfyldningsark!$T74&lt;Udfyldningsark!$Q74-10,IF(V$17&lt;Udfyldningsark!$T74,"g",""),
IF(Udfyldningsark!$T74&lt;Udfyldningsark!$Q74,     IF(V$17&lt;Udfyldningsark!$Q74-10,"g",     IF(V$17&lt;Udfyldningsark!$T74,"gu",        "")),
IF(V$17&lt;Udfyldningsark!$Q74, IF(V$17&lt;Udfyldningsark!$Q74-10,"g","gu"),
IF(V$17&lt;Udfyldningsark!$T74,"r",""
))))))))</f>
        <v/>
      </c>
      <c r="W57" s="226" t="str">
        <f>IF(Udfyldningsark!$T74="","",
IF(W$17=Udfyldningsark!$Q74,"s",
IF(W$17=Udfyldningsark!$T74,"b",
IF(W$17&lt;Udfyldningsark!$P74,"",
IF(Udfyldningsark!$T74&lt;Udfyldningsark!$Q74-10,IF(W$17&lt;Udfyldningsark!$T74,"g",""),
IF(Udfyldningsark!$T74&lt;Udfyldningsark!$Q74,     IF(W$17&lt;Udfyldningsark!$Q74-10,"g",     IF(W$17&lt;Udfyldningsark!$T74,"gu",        "")),
IF(W$17&lt;Udfyldningsark!$Q74, IF(W$17&lt;Udfyldningsark!$Q74-10,"g","gu"),
IF(W$17&lt;Udfyldningsark!$T74,"r",""
))))))))</f>
        <v/>
      </c>
      <c r="X57" s="226" t="str">
        <f>IF(Udfyldningsark!$T74="","",
IF(X$17=Udfyldningsark!$Q74,"s",
IF(X$17=Udfyldningsark!$T74,"b",
IF(X$17&lt;Udfyldningsark!$P74,"",
IF(Udfyldningsark!$T74&lt;Udfyldningsark!$Q74-10,IF(X$17&lt;Udfyldningsark!$T74,"g",""),
IF(Udfyldningsark!$T74&lt;Udfyldningsark!$Q74,     IF(X$17&lt;Udfyldningsark!$Q74-10,"g",     IF(X$17&lt;Udfyldningsark!$T74,"gu",        "")),
IF(X$17&lt;Udfyldningsark!$Q74, IF(X$17&lt;Udfyldningsark!$Q74-10,"g","gu"),
IF(X$17&lt;Udfyldningsark!$T74,"r",""
))))))))</f>
        <v/>
      </c>
      <c r="Y57" s="226" t="str">
        <f>IF(Udfyldningsark!$T74="","",
IF(Y$17=Udfyldningsark!$Q74,"s",
IF(Y$17=Udfyldningsark!$T74,"b",
IF(Y$17&lt;Udfyldningsark!$P74,"",
IF(Udfyldningsark!$T74&lt;Udfyldningsark!$Q74-10,IF(Y$17&lt;Udfyldningsark!$T74,"g",""),
IF(Udfyldningsark!$T74&lt;Udfyldningsark!$Q74,     IF(Y$17&lt;Udfyldningsark!$Q74-10,"g",     IF(Y$17&lt;Udfyldningsark!$T74,"gu",        "")),
IF(Y$17&lt;Udfyldningsark!$Q74, IF(Y$17&lt;Udfyldningsark!$Q74-10,"g","gu"),
IF(Y$17&lt;Udfyldningsark!$T74,"r",""
))))))))</f>
        <v/>
      </c>
      <c r="Z57" s="226" t="str">
        <f>IF(Udfyldningsark!$T74="","",
IF(Z$17=Udfyldningsark!$Q74,"s",
IF(Z$17=Udfyldningsark!$T74,"b",
IF(Z$17&lt;Udfyldningsark!$P74,"",
IF(Udfyldningsark!$T74&lt;Udfyldningsark!$Q74-10,IF(Z$17&lt;Udfyldningsark!$T74,"g",""),
IF(Udfyldningsark!$T74&lt;Udfyldningsark!$Q74,     IF(Z$17&lt;Udfyldningsark!$Q74-10,"g",     IF(Z$17&lt;Udfyldningsark!$T74,"gu",        "")),
IF(Z$17&lt;Udfyldningsark!$Q74, IF(Z$17&lt;Udfyldningsark!$Q74-10,"g","gu"),
IF(Z$17&lt;Udfyldningsark!$T74,"r",""
))))))))</f>
        <v/>
      </c>
      <c r="AA57" s="226" t="str">
        <f>IF(Udfyldningsark!$T74="","",
IF(AA$17=Udfyldningsark!$Q74,"s",
IF(AA$17=Udfyldningsark!$T74,"b",
IF(AA$17&lt;Udfyldningsark!$P74,"",
IF(Udfyldningsark!$T74&lt;Udfyldningsark!$Q74-10,IF(AA$17&lt;Udfyldningsark!$T74,"g",""),
IF(Udfyldningsark!$T74&lt;Udfyldningsark!$Q74,     IF(AA$17&lt;Udfyldningsark!$Q74-10,"g",     IF(AA$17&lt;Udfyldningsark!$T74,"gu",        "")),
IF(AA$17&lt;Udfyldningsark!$Q74, IF(AA$17&lt;Udfyldningsark!$Q74-10,"g","gu"),
IF(AA$17&lt;Udfyldningsark!$T74,"r",""
))))))))</f>
        <v/>
      </c>
      <c r="AB57" s="226" t="str">
        <f>IF(Udfyldningsark!$T74="","",
IF(AB$17=Udfyldningsark!$Q74,"s",
IF(AB$17=Udfyldningsark!$T74,"b",
IF(AB$17&lt;Udfyldningsark!$P74,"",
IF(Udfyldningsark!$T74&lt;Udfyldningsark!$Q74-10,IF(AB$17&lt;Udfyldningsark!$T74,"g",""),
IF(Udfyldningsark!$T74&lt;Udfyldningsark!$Q74,     IF(AB$17&lt;Udfyldningsark!$Q74-10,"g",     IF(AB$17&lt;Udfyldningsark!$T74,"gu",        "")),
IF(AB$17&lt;Udfyldningsark!$Q74, IF(AB$17&lt;Udfyldningsark!$Q74-10,"g","gu"),
IF(AB$17&lt;Udfyldningsark!$T74,"r",""
))))))))</f>
        <v/>
      </c>
      <c r="AC57" s="226" t="str">
        <f>IF(Udfyldningsark!$T74="","",
IF(AC$17=Udfyldningsark!$Q74,"s",
IF(AC$17=Udfyldningsark!$T74,"b",
IF(AC$17&lt;Udfyldningsark!$P74,"",
IF(Udfyldningsark!$T74&lt;Udfyldningsark!$Q74-10,IF(AC$17&lt;Udfyldningsark!$T74,"g",""),
IF(Udfyldningsark!$T74&lt;Udfyldningsark!$Q74,     IF(AC$17&lt;Udfyldningsark!$Q74-10,"g",     IF(AC$17&lt;Udfyldningsark!$T74,"gu",        "")),
IF(AC$17&lt;Udfyldningsark!$Q74, IF(AC$17&lt;Udfyldningsark!$Q74-10,"g","gu"),
IF(AC$17&lt;Udfyldningsark!$T74,"r",""
))))))))</f>
        <v/>
      </c>
      <c r="AD57" s="226" t="str">
        <f>IF(Udfyldningsark!$T74="","",
IF(AD$17=Udfyldningsark!$Q74,"s",
IF(AD$17=Udfyldningsark!$T74,"b",
IF(AD$17&lt;Udfyldningsark!$P74,"",
IF(Udfyldningsark!$T74&lt;Udfyldningsark!$Q74-10,IF(AD$17&lt;Udfyldningsark!$T74,"g",""),
IF(Udfyldningsark!$T74&lt;Udfyldningsark!$Q74,     IF(AD$17&lt;Udfyldningsark!$Q74-10,"g",     IF(AD$17&lt;Udfyldningsark!$T74,"gu",        "")),
IF(AD$17&lt;Udfyldningsark!$Q74, IF(AD$17&lt;Udfyldningsark!$Q74-10,"g","gu"),
IF(AD$17&lt;Udfyldningsark!$T74,"r",""
))))))))</f>
        <v/>
      </c>
      <c r="AE57" s="226" t="str">
        <f>IF(Udfyldningsark!$T74="","",
IF(AE$17=Udfyldningsark!$Q74,"s",
IF(AE$17=Udfyldningsark!$T74,"b",
IF(AE$17&lt;Udfyldningsark!$P74,"",
IF(Udfyldningsark!$T74&lt;Udfyldningsark!$Q74-10,IF(AE$17&lt;Udfyldningsark!$T74,"g",""),
IF(Udfyldningsark!$T74&lt;Udfyldningsark!$Q74,     IF(AE$17&lt;Udfyldningsark!$Q74-10,"g",     IF(AE$17&lt;Udfyldningsark!$T74,"gu",        "")),
IF(AE$17&lt;Udfyldningsark!$Q74, IF(AE$17&lt;Udfyldningsark!$Q74-10,"g","gu"),
IF(AE$17&lt;Udfyldningsark!$T74,"r",""
))))))))</f>
        <v/>
      </c>
      <c r="AF57" s="226" t="str">
        <f>IF(Udfyldningsark!$T74="","",
IF(AF$17=Udfyldningsark!$Q74,"s",
IF(AF$17=Udfyldningsark!$T74,"b",
IF(AF$17&lt;Udfyldningsark!$P74,"",
IF(Udfyldningsark!$T74&lt;Udfyldningsark!$Q74-10,IF(AF$17&lt;Udfyldningsark!$T74,"g",""),
IF(Udfyldningsark!$T74&lt;Udfyldningsark!$Q74,     IF(AF$17&lt;Udfyldningsark!$Q74-10,"g",     IF(AF$17&lt;Udfyldningsark!$T74,"gu",        "")),
IF(AF$17&lt;Udfyldningsark!$Q74, IF(AF$17&lt;Udfyldningsark!$Q74-10,"g","gu"),
IF(AF$17&lt;Udfyldningsark!$T74,"r",""
))))))))</f>
        <v/>
      </c>
      <c r="AG57" s="226" t="str">
        <f>IF(Udfyldningsark!$T74="","",
IF(AG$17=Udfyldningsark!$Q74,"s",
IF(AG$17=Udfyldningsark!$T74,"b",
IF(AG$17&lt;Udfyldningsark!$P74,"",
IF(Udfyldningsark!$T74&lt;Udfyldningsark!$Q74-10,IF(AG$17&lt;Udfyldningsark!$T74,"g",""),
IF(Udfyldningsark!$T74&lt;Udfyldningsark!$Q74,     IF(AG$17&lt;Udfyldningsark!$Q74-10,"g",     IF(AG$17&lt;Udfyldningsark!$T74,"gu",        "")),
IF(AG$17&lt;Udfyldningsark!$Q74, IF(AG$17&lt;Udfyldningsark!$Q74-10,"g","gu"),
IF(AG$17&lt;Udfyldningsark!$T74,"r",""
))))))))</f>
        <v/>
      </c>
      <c r="AH57" s="226" t="str">
        <f>IF(Udfyldningsark!$T74="","",
IF(AH$17=Udfyldningsark!$Q74,"s",
IF(AH$17=Udfyldningsark!$T74,"b",
IF(AH$17&lt;Udfyldningsark!$P74,"",
IF(Udfyldningsark!$T74&lt;Udfyldningsark!$Q74-10,IF(AH$17&lt;Udfyldningsark!$T74,"g",""),
IF(Udfyldningsark!$T74&lt;Udfyldningsark!$Q74,     IF(AH$17&lt;Udfyldningsark!$Q74-10,"g",     IF(AH$17&lt;Udfyldningsark!$T74,"gu",        "")),
IF(AH$17&lt;Udfyldningsark!$Q74, IF(AH$17&lt;Udfyldningsark!$Q74-10,"g","gu"),
IF(AH$17&lt;Udfyldningsark!$T74,"r",""
))))))))</f>
        <v/>
      </c>
      <c r="AI57" s="226" t="str">
        <f>IF(Udfyldningsark!$T74="","",
IF(AI$17=Udfyldningsark!$Q74,"s",
IF(AI$17=Udfyldningsark!$T74,"b",
IF(AI$17&lt;Udfyldningsark!$P74,"",
IF(Udfyldningsark!$T74&lt;Udfyldningsark!$Q74-10,IF(AI$17&lt;Udfyldningsark!$T74,"g",""),
IF(Udfyldningsark!$T74&lt;Udfyldningsark!$Q74,     IF(AI$17&lt;Udfyldningsark!$Q74-10,"g",     IF(AI$17&lt;Udfyldningsark!$T74,"gu",        "")),
IF(AI$17&lt;Udfyldningsark!$Q74, IF(AI$17&lt;Udfyldningsark!$Q74-10,"g","gu"),
IF(AI$17&lt;Udfyldningsark!$T74,"r",""
))))))))</f>
        <v/>
      </c>
      <c r="AJ57" s="226" t="str">
        <f>IF(Udfyldningsark!$T74="","",
IF(AJ$17=Udfyldningsark!$Q74,"s",
IF(AJ$17=Udfyldningsark!$T74,"b",
IF(AJ$17&lt;Udfyldningsark!$P74,"",
IF(Udfyldningsark!$T74&lt;Udfyldningsark!$Q74-10,IF(AJ$17&lt;Udfyldningsark!$T74,"g",""),
IF(Udfyldningsark!$T74&lt;Udfyldningsark!$Q74,     IF(AJ$17&lt;Udfyldningsark!$Q74-10,"g",     IF(AJ$17&lt;Udfyldningsark!$T74,"gu",        "")),
IF(AJ$17&lt;Udfyldningsark!$Q74, IF(AJ$17&lt;Udfyldningsark!$Q74-10,"g","gu"),
IF(AJ$17&lt;Udfyldningsark!$T74,"r",""
))))))))</f>
        <v/>
      </c>
      <c r="AK57" s="226" t="str">
        <f>IF(Udfyldningsark!$T74="","",
IF(AK$17=Udfyldningsark!$Q74,"s",
IF(AK$17=Udfyldningsark!$T74,"b",
IF(AK$17&lt;Udfyldningsark!$P74,"",
IF(Udfyldningsark!$T74&lt;Udfyldningsark!$Q74-10,IF(AK$17&lt;Udfyldningsark!$T74,"g",""),
IF(Udfyldningsark!$T74&lt;Udfyldningsark!$Q74,     IF(AK$17&lt;Udfyldningsark!$Q74-10,"g",     IF(AK$17&lt;Udfyldningsark!$T74,"gu",        "")),
IF(AK$17&lt;Udfyldningsark!$Q74, IF(AK$17&lt;Udfyldningsark!$Q74-10,"g","gu"),
IF(AK$17&lt;Udfyldningsark!$T74,"r",""
))))))))</f>
        <v/>
      </c>
      <c r="AL57" s="226" t="str">
        <f>IF(Udfyldningsark!$T74="","",
IF(AL$17=Udfyldningsark!$Q74,"s",
IF(AL$17=Udfyldningsark!$T74,"b",
IF(AL$17&lt;Udfyldningsark!$P74,"",
IF(Udfyldningsark!$T74&lt;Udfyldningsark!$Q74-10,IF(AL$17&lt;Udfyldningsark!$T74,"g",""),
IF(Udfyldningsark!$T74&lt;Udfyldningsark!$Q74,     IF(AL$17&lt;Udfyldningsark!$Q74-10,"g",     IF(AL$17&lt;Udfyldningsark!$T74,"gu",        "")),
IF(AL$17&lt;Udfyldningsark!$Q74, IF(AL$17&lt;Udfyldningsark!$Q74-10,"g","gu"),
IF(AL$17&lt;Udfyldningsark!$T74,"r",""
))))))))</f>
        <v/>
      </c>
      <c r="AM57" s="226" t="str">
        <f>IF(Udfyldningsark!$T74="","",
IF(AM$17=Udfyldningsark!$Q74,"s",
IF(AM$17=Udfyldningsark!$T74,"b",
IF(AM$17&lt;Udfyldningsark!$P74,"",
IF(Udfyldningsark!$T74&lt;Udfyldningsark!$Q74-10,IF(AM$17&lt;Udfyldningsark!$T74,"g",""),
IF(Udfyldningsark!$T74&lt;Udfyldningsark!$Q74,     IF(AM$17&lt;Udfyldningsark!$Q74-10,"g",     IF(AM$17&lt;Udfyldningsark!$T74,"gu",        "")),
IF(AM$17&lt;Udfyldningsark!$Q74, IF(AM$17&lt;Udfyldningsark!$Q74-10,"g","gu"),
IF(AM$17&lt;Udfyldningsark!$T74,"r",""
))))))))</f>
        <v/>
      </c>
      <c r="AN57" s="226" t="str">
        <f>IF(Udfyldningsark!$T74="","",
IF(AN$17=Udfyldningsark!$Q74,"s",
IF(AN$17=Udfyldningsark!$T74,"b",
IF(AN$17&lt;Udfyldningsark!$P74,"",
IF(Udfyldningsark!$T74&lt;Udfyldningsark!$Q74-10,IF(AN$17&lt;Udfyldningsark!$T74,"g",""),
IF(Udfyldningsark!$T74&lt;Udfyldningsark!$Q74,     IF(AN$17&lt;Udfyldningsark!$Q74-10,"g",     IF(AN$17&lt;Udfyldningsark!$T74,"gu",        "")),
IF(AN$17&lt;Udfyldningsark!$Q74, IF(AN$17&lt;Udfyldningsark!$Q74-10,"g","gu"),
IF(AN$17&lt;Udfyldningsark!$T74,"r",""
))))))))</f>
        <v/>
      </c>
      <c r="AO57" s="226" t="str">
        <f>IF(Udfyldningsark!$T74="","",
IF(AO$17=Udfyldningsark!$Q74,"s",
IF(AO$17=Udfyldningsark!$T74,"b",
IF(AO$17&lt;Udfyldningsark!$P74,"",
IF(Udfyldningsark!$T74&lt;Udfyldningsark!$Q74-10,IF(AO$17&lt;Udfyldningsark!$T74,"g",""),
IF(Udfyldningsark!$T74&lt;Udfyldningsark!$Q74,     IF(AO$17&lt;Udfyldningsark!$Q74-10,"g",     IF(AO$17&lt;Udfyldningsark!$T74,"gu",        "")),
IF(AO$17&lt;Udfyldningsark!$Q74, IF(AO$17&lt;Udfyldningsark!$Q74-10,"g","gu"),
IF(AO$17&lt;Udfyldningsark!$T74,"r",""
))))))))</f>
        <v/>
      </c>
      <c r="AP57" s="226" t="str">
        <f>IF(Udfyldningsark!$T74="","",
IF(AP$17=Udfyldningsark!$Q74,"s",
IF(AP$17=Udfyldningsark!$T74,"b",
IF(AP$17&lt;Udfyldningsark!$P74,"",
IF(Udfyldningsark!$T74&lt;Udfyldningsark!$Q74-10,IF(AP$17&lt;Udfyldningsark!$T74,"g",""),
IF(Udfyldningsark!$T74&lt;Udfyldningsark!$Q74,     IF(AP$17&lt;Udfyldningsark!$Q74-10,"g",     IF(AP$17&lt;Udfyldningsark!$T74,"gu",        "")),
IF(AP$17&lt;Udfyldningsark!$Q74, IF(AP$17&lt;Udfyldningsark!$Q74-10,"g","gu"),
IF(AP$17&lt;Udfyldningsark!$T74,"r",""
))))))))</f>
        <v/>
      </c>
      <c r="AQ57" s="226" t="str">
        <f>IF(Udfyldningsark!$T74="","",
IF(AQ$17=Udfyldningsark!$Q74,"s",
IF(AQ$17=Udfyldningsark!$T74,"b",
IF(AQ$17&lt;Udfyldningsark!$P74,"",
IF(Udfyldningsark!$T74&lt;Udfyldningsark!$Q74-10,IF(AQ$17&lt;Udfyldningsark!$T74,"g",""),
IF(Udfyldningsark!$T74&lt;Udfyldningsark!$Q74,     IF(AQ$17&lt;Udfyldningsark!$Q74-10,"g",     IF(AQ$17&lt;Udfyldningsark!$T74,"gu",        "")),
IF(AQ$17&lt;Udfyldningsark!$Q74, IF(AQ$17&lt;Udfyldningsark!$Q74-10,"g","gu"),
IF(AQ$17&lt;Udfyldningsark!$T74,"r",""
))))))))</f>
        <v/>
      </c>
      <c r="AR57" s="226" t="str">
        <f>IF(Udfyldningsark!$T74="","",
IF(AR$17=Udfyldningsark!$Q74,"s",
IF(AR$17=Udfyldningsark!$T74,"b",
IF(AR$17&lt;Udfyldningsark!$P74,"",
IF(Udfyldningsark!$T74&lt;Udfyldningsark!$Q74-10,IF(AR$17&lt;Udfyldningsark!$T74,"g",""),
IF(Udfyldningsark!$T74&lt;Udfyldningsark!$Q74,     IF(AR$17&lt;Udfyldningsark!$Q74-10,"g",     IF(AR$17&lt;Udfyldningsark!$T74,"gu",        "")),
IF(AR$17&lt;Udfyldningsark!$Q74, IF(AR$17&lt;Udfyldningsark!$Q74-10,"g","gu"),
IF(AR$17&lt;Udfyldningsark!$T74,"r",""
))))))))</f>
        <v/>
      </c>
      <c r="AS57" s="226" t="str">
        <f>IF(Udfyldningsark!$T74="","",
IF(AS$17=Udfyldningsark!$Q74,"s",
IF(AS$17=Udfyldningsark!$T74,"b",
IF(AS$17&lt;Udfyldningsark!$P74,"",
IF(Udfyldningsark!$T74&lt;Udfyldningsark!$Q74-10,IF(AS$17&lt;Udfyldningsark!$T74,"g",""),
IF(Udfyldningsark!$T74&lt;Udfyldningsark!$Q74,     IF(AS$17&lt;Udfyldningsark!$Q74-10,"g",     IF(AS$17&lt;Udfyldningsark!$T74,"gu",        "")),
IF(AS$17&lt;Udfyldningsark!$Q74, IF(AS$17&lt;Udfyldningsark!$Q74-10,"g","gu"),
IF(AS$17&lt;Udfyldningsark!$T74,"r",""
))))))))</f>
        <v/>
      </c>
      <c r="AT57" s="226" t="str">
        <f>IF(Udfyldningsark!$T74="","",
IF(AT$17=Udfyldningsark!$Q74,"s",
IF(AT$17=Udfyldningsark!$T74,"b",
IF(AT$17&lt;Udfyldningsark!$P74,"",
IF(Udfyldningsark!$T74&lt;Udfyldningsark!$Q74-10,IF(AT$17&lt;Udfyldningsark!$T74,"g",""),
IF(Udfyldningsark!$T74&lt;Udfyldningsark!$Q74,     IF(AT$17&lt;Udfyldningsark!$Q74-10,"g",     IF(AT$17&lt;Udfyldningsark!$T74,"gu",        "")),
IF(AT$17&lt;Udfyldningsark!$Q74, IF(AT$17&lt;Udfyldningsark!$Q74-10,"g","gu"),
IF(AT$17&lt;Udfyldningsark!$T74,"r",""
))))))))</f>
        <v/>
      </c>
      <c r="AU57" s="226" t="str">
        <f>IF(Udfyldningsark!$T74="","",
IF(AU$17=Udfyldningsark!$Q74,"s",
IF(AU$17=Udfyldningsark!$T74,"b",
IF(AU$17&lt;Udfyldningsark!$P74,"",
IF(Udfyldningsark!$T74&lt;Udfyldningsark!$Q74-10,IF(AU$17&lt;Udfyldningsark!$T74,"g",""),
IF(Udfyldningsark!$T74&lt;Udfyldningsark!$Q74,     IF(AU$17&lt;Udfyldningsark!$Q74-10,"g",     IF(AU$17&lt;Udfyldningsark!$T74,"gu",        "")),
IF(AU$17&lt;Udfyldningsark!$Q74, IF(AU$17&lt;Udfyldningsark!$Q74-10,"g","gu"),
IF(AU$17&lt;Udfyldningsark!$T74,"r",""
))))))))</f>
        <v/>
      </c>
      <c r="AV57" s="226" t="str">
        <f>IF(Udfyldningsark!$T74="","",
IF(AV$17=Udfyldningsark!$Q74,"s",
IF(AV$17=Udfyldningsark!$T74,"b",
IF(AV$17&lt;Udfyldningsark!$P74,"",
IF(Udfyldningsark!$T74&lt;Udfyldningsark!$Q74-10,IF(AV$17&lt;Udfyldningsark!$T74,"g",""),
IF(Udfyldningsark!$T74&lt;Udfyldningsark!$Q74,     IF(AV$17&lt;Udfyldningsark!$Q74-10,"g",     IF(AV$17&lt;Udfyldningsark!$T74,"gu",        "")),
IF(AV$17&lt;Udfyldningsark!$Q74, IF(AV$17&lt;Udfyldningsark!$Q74-10,"g","gu"),
IF(AV$17&lt;Udfyldningsark!$T74,"r",""
))))))))</f>
        <v/>
      </c>
      <c r="AW57" s="226" t="str">
        <f>IF(Udfyldningsark!$T74="","",
IF(AW$17=Udfyldningsark!$Q74,"s",
IF(AW$17=Udfyldningsark!$T74,"b",
IF(AW$17&lt;Udfyldningsark!$P74,"",
IF(Udfyldningsark!$T74&lt;Udfyldningsark!$Q74-10,IF(AW$17&lt;Udfyldningsark!$T74,"g",""),
IF(Udfyldningsark!$T74&lt;Udfyldningsark!$Q74,     IF(AW$17&lt;Udfyldningsark!$Q74-10,"g",     IF(AW$17&lt;Udfyldningsark!$T74,"gu",        "")),
IF(AW$17&lt;Udfyldningsark!$Q74, IF(AW$17&lt;Udfyldningsark!$Q74-10,"g","gu"),
IF(AW$17&lt;Udfyldningsark!$T74,"r",""
))))))))</f>
        <v/>
      </c>
      <c r="AX57" s="226" t="str">
        <f>IF(Udfyldningsark!$T74="","",
IF(AX$17=Udfyldningsark!$Q74,"s",
IF(AX$17=Udfyldningsark!$T74,"b",
IF(AX$17&lt;Udfyldningsark!$P74,"",
IF(Udfyldningsark!$T74&lt;Udfyldningsark!$Q74-10,IF(AX$17&lt;Udfyldningsark!$T74,"g",""),
IF(Udfyldningsark!$T74&lt;Udfyldningsark!$Q74,     IF(AX$17&lt;Udfyldningsark!$Q74-10,"g",     IF(AX$17&lt;Udfyldningsark!$T74,"gu",        "")),
IF(AX$17&lt;Udfyldningsark!$Q74, IF(AX$17&lt;Udfyldningsark!$Q74-10,"g","gu"),
IF(AX$17&lt;Udfyldningsark!$T74,"r",""
))))))))</f>
        <v/>
      </c>
      <c r="AY57" s="226" t="str">
        <f>IF(Udfyldningsark!$T74="","",
IF(AY$17=Udfyldningsark!$Q74,"s",
IF(AY$17=Udfyldningsark!$T74,"b",
IF(AY$17&lt;Udfyldningsark!$P74,"",
IF(Udfyldningsark!$T74&lt;Udfyldningsark!$Q74-10,IF(AY$17&lt;Udfyldningsark!$T74,"g",""),
IF(Udfyldningsark!$T74&lt;Udfyldningsark!$Q74,     IF(AY$17&lt;Udfyldningsark!$Q74-10,"g",     IF(AY$17&lt;Udfyldningsark!$T74,"gu",        "")),
IF(AY$17&lt;Udfyldningsark!$Q74, IF(AY$17&lt;Udfyldningsark!$Q74-10,"g","gu"),
IF(AY$17&lt;Udfyldningsark!$T74,"r",""
))))))))</f>
        <v/>
      </c>
      <c r="AZ57" s="226" t="str">
        <f>IF(Udfyldningsark!$T74="","",
IF(AZ$17=Udfyldningsark!$Q74,"s",
IF(AZ$17=Udfyldningsark!$T74,"b",
IF(AZ$17&lt;Udfyldningsark!$P74,"",
IF(Udfyldningsark!$T74&lt;Udfyldningsark!$Q74-10,IF(AZ$17&lt;Udfyldningsark!$T74,"g",""),
IF(Udfyldningsark!$T74&lt;Udfyldningsark!$Q74,     IF(AZ$17&lt;Udfyldningsark!$Q74-10,"g",     IF(AZ$17&lt;Udfyldningsark!$T74,"gu",        "")),
IF(AZ$17&lt;Udfyldningsark!$Q74, IF(AZ$17&lt;Udfyldningsark!$Q74-10,"g","gu"),
IF(AZ$17&lt;Udfyldningsark!$T74,"r",""
))))))))</f>
        <v/>
      </c>
      <c r="BA57" s="226" t="str">
        <f>IF(Udfyldningsark!$T74="","",
IF(BA$17=Udfyldningsark!$Q74,"s",
IF(BA$17=Udfyldningsark!$T74,"b",
IF(BA$17&lt;Udfyldningsark!$P74,"",
IF(Udfyldningsark!$T74&lt;Udfyldningsark!$Q74-10,IF(BA$17&lt;Udfyldningsark!$T74,"g",""),
IF(Udfyldningsark!$T74&lt;Udfyldningsark!$Q74,     IF(BA$17&lt;Udfyldningsark!$Q74-10,"g",     IF(BA$17&lt;Udfyldningsark!$T74,"gu",        "")),
IF(BA$17&lt;Udfyldningsark!$Q74, IF(BA$17&lt;Udfyldningsark!$Q74-10,"g","gu"),
IF(BA$17&lt;Udfyldningsark!$T74,"r",""
))))))))</f>
        <v/>
      </c>
      <c r="BB57" s="226" t="str">
        <f>IF(Udfyldningsark!$T74="","",
IF(BB$17=Udfyldningsark!$Q74,"s",
IF(BB$17=Udfyldningsark!$T74,"b",
IF(BB$17&lt;Udfyldningsark!$P74,"",
IF(Udfyldningsark!$T74&lt;Udfyldningsark!$Q74-10,IF(BB$17&lt;Udfyldningsark!$T74,"g",""),
IF(Udfyldningsark!$T74&lt;Udfyldningsark!$Q74,     IF(BB$17&lt;Udfyldningsark!$Q74-10,"g",     IF(BB$17&lt;Udfyldningsark!$T74,"gu",        "")),
IF(BB$17&lt;Udfyldningsark!$Q74, IF(BB$17&lt;Udfyldningsark!$Q74-10,"g","gu"),
IF(BB$17&lt;Udfyldningsark!$T74,"r",""
))))))))</f>
        <v/>
      </c>
      <c r="BC57" s="226" t="str">
        <f>IF(Udfyldningsark!$T74="","",
IF(BC$17=Udfyldningsark!$Q74,"s",
IF(BC$17=Udfyldningsark!$T74,"b",
IF(BC$17&lt;Udfyldningsark!$P74,"",
IF(Udfyldningsark!$T74&lt;Udfyldningsark!$Q74-10,IF(BC$17&lt;Udfyldningsark!$T74,"g",""),
IF(Udfyldningsark!$T74&lt;Udfyldningsark!$Q74,     IF(BC$17&lt;Udfyldningsark!$Q74-10,"g",     IF(BC$17&lt;Udfyldningsark!$T74,"gu",        "")),
IF(BC$17&lt;Udfyldningsark!$Q74, IF(BC$17&lt;Udfyldningsark!$Q74-10,"g","gu"),
IF(BC$17&lt;Udfyldningsark!$T74,"r",""
))))))))</f>
        <v/>
      </c>
      <c r="BD57" s="226" t="str">
        <f>IF(Udfyldningsark!$T74="","",
IF(BD$17=Udfyldningsark!$Q74,"s",
IF(BD$17=Udfyldningsark!$T74,"b",
IF(BD$17&lt;Udfyldningsark!$P74,"",
IF(Udfyldningsark!$T74&lt;Udfyldningsark!$Q74-10,IF(BD$17&lt;Udfyldningsark!$T74,"g",""),
IF(Udfyldningsark!$T74&lt;Udfyldningsark!$Q74,     IF(BD$17&lt;Udfyldningsark!$Q74-10,"g",     IF(BD$17&lt;Udfyldningsark!$T74,"gu",        "")),
IF(BD$17&lt;Udfyldningsark!$Q74, IF(BD$17&lt;Udfyldningsark!$Q74-10,"g","gu"),
IF(BD$17&lt;Udfyldningsark!$T74,"r",""
))))))))</f>
        <v/>
      </c>
      <c r="BE57" s="226" t="str">
        <f>IF(Udfyldningsark!$T74="","",
IF(BE$17=Udfyldningsark!$Q74,"s",
IF(BE$17=Udfyldningsark!$T74,"b",
IF(BE$17&lt;Udfyldningsark!$P74,"",
IF(Udfyldningsark!$T74&lt;Udfyldningsark!$Q74-10,IF(BE$17&lt;Udfyldningsark!$T74,"g",""),
IF(Udfyldningsark!$T74&lt;Udfyldningsark!$Q74,     IF(BE$17&lt;Udfyldningsark!$Q74-10,"g",     IF(BE$17&lt;Udfyldningsark!$T74,"gu",        "")),
IF(BE$17&lt;Udfyldningsark!$Q74, IF(BE$17&lt;Udfyldningsark!$Q74-10,"g","gu"),
IF(BE$17&lt;Udfyldningsark!$T74,"r",""
))))))))</f>
        <v/>
      </c>
      <c r="BF57" s="226" t="str">
        <f>IF(Udfyldningsark!$T74="","",
IF(BF$17=Udfyldningsark!$Q74,"s",
IF(BF$17=Udfyldningsark!$T74,"b",
IF(BF$17&lt;Udfyldningsark!$P74,"",
IF(Udfyldningsark!$T74&lt;Udfyldningsark!$Q74-10,IF(BF$17&lt;Udfyldningsark!$T74,"g",""),
IF(Udfyldningsark!$T74&lt;Udfyldningsark!$Q74,     IF(BF$17&lt;Udfyldningsark!$Q74-10,"g",     IF(BF$17&lt;Udfyldningsark!$T74,"gu",        "")),
IF(BF$17&lt;Udfyldningsark!$Q74, IF(BF$17&lt;Udfyldningsark!$Q74-10,"g","gu"),
IF(BF$17&lt;Udfyldningsark!$T74,"r",""
))))))))</f>
        <v/>
      </c>
      <c r="BG57" s="226" t="str">
        <f>IF(Udfyldningsark!$T74="","",
IF(BG$17=Udfyldningsark!$Q74,"s",
IF(BG$17=Udfyldningsark!$T74,"b",
IF(BG$17&lt;Udfyldningsark!$P74,"",
IF(Udfyldningsark!$T74&lt;Udfyldningsark!$Q74-10,IF(BG$17&lt;Udfyldningsark!$T74,"g",""),
IF(Udfyldningsark!$T74&lt;Udfyldningsark!$Q74,     IF(BG$17&lt;Udfyldningsark!$Q74-10,"g",     IF(BG$17&lt;Udfyldningsark!$T74,"gu",        "")),
IF(BG$17&lt;Udfyldningsark!$Q74, IF(BG$17&lt;Udfyldningsark!$Q74-10,"g","gu"),
IF(BG$17&lt;Udfyldningsark!$T74,"r",""
))))))))</f>
        <v/>
      </c>
      <c r="BH57" s="226" t="str">
        <f>IF(Udfyldningsark!$T74="","",
IF(BH$17=Udfyldningsark!$Q74,"s",
IF(BH$17=Udfyldningsark!$T74,"b",
IF(BH$17&lt;Udfyldningsark!$P74,"",
IF(Udfyldningsark!$T74&lt;Udfyldningsark!$Q74-10,IF(BH$17&lt;Udfyldningsark!$T74,"g",""),
IF(Udfyldningsark!$T74&lt;Udfyldningsark!$Q74,     IF(BH$17&lt;Udfyldningsark!$Q74-10,"g",     IF(BH$17&lt;Udfyldningsark!$T74,"gu",        "")),
IF(BH$17&lt;Udfyldningsark!$Q74, IF(BH$17&lt;Udfyldningsark!$Q74-10,"g","gu"),
IF(BH$17&lt;Udfyldningsark!$T74,"r",""
))))))))</f>
        <v/>
      </c>
      <c r="BI57" s="226" t="str">
        <f>IF(Udfyldningsark!$T74="","",
IF(BI$17=Udfyldningsark!$Q74,"s",
IF(BI$17=Udfyldningsark!$T74,"b",
IF(BI$17&lt;Udfyldningsark!$P74,"",
IF(Udfyldningsark!$T74&lt;Udfyldningsark!$Q74-10,IF(BI$17&lt;Udfyldningsark!$T74,"g",""),
IF(Udfyldningsark!$T74&lt;Udfyldningsark!$Q74,     IF(BI$17&lt;Udfyldningsark!$Q74-10,"g",     IF(BI$17&lt;Udfyldningsark!$T74,"gu",        "")),
IF(BI$17&lt;Udfyldningsark!$Q74, IF(BI$17&lt;Udfyldningsark!$Q74-10,"g","gu"),
IF(BI$17&lt;Udfyldningsark!$T74,"r",""
))))))))</f>
        <v/>
      </c>
      <c r="BJ57" s="226" t="str">
        <f>IF(Udfyldningsark!$T74="","",
IF(BJ$17=Udfyldningsark!$Q74,"s",
IF(BJ$17=Udfyldningsark!$T74,"b",
IF(BJ$17&lt;Udfyldningsark!$P74,"",
IF(Udfyldningsark!$T74&lt;Udfyldningsark!$Q74-10,IF(BJ$17&lt;Udfyldningsark!$T74,"g",""),
IF(Udfyldningsark!$T74&lt;Udfyldningsark!$Q74,     IF(BJ$17&lt;Udfyldningsark!$Q74-10,"g",     IF(BJ$17&lt;Udfyldningsark!$T74,"gu",        "")),
IF(BJ$17&lt;Udfyldningsark!$Q74, IF(BJ$17&lt;Udfyldningsark!$Q74-10,"g","gu"),
IF(BJ$17&lt;Udfyldningsark!$T74,"r",""
))))))))</f>
        <v/>
      </c>
      <c r="BK57" s="226" t="str">
        <f>IF(Udfyldningsark!$T74="","",
IF(BK$17=Udfyldningsark!$Q74,"s",
IF(BK$17=Udfyldningsark!$T74,"b",
IF(BK$17&lt;Udfyldningsark!$P74,"",
IF(Udfyldningsark!$T74&lt;Udfyldningsark!$Q74-10,IF(BK$17&lt;Udfyldningsark!$T74,"g",""),
IF(Udfyldningsark!$T74&lt;Udfyldningsark!$Q74,     IF(BK$17&lt;Udfyldningsark!$Q74-10,"g",     IF(BK$17&lt;Udfyldningsark!$T74,"gu",        "")),
IF(BK$17&lt;Udfyldningsark!$Q74, IF(BK$17&lt;Udfyldningsark!$Q74-10,"g","gu"),
IF(BK$17&lt;Udfyldningsark!$T74,"r",""
))))))))</f>
        <v/>
      </c>
      <c r="BL57" s="226" t="str">
        <f>IF(Udfyldningsark!$T74="","",
IF(BL$17=Udfyldningsark!$Q74,"s",
IF(BL$17=Udfyldningsark!$T74,"b",
IF(BL$17&lt;Udfyldningsark!$P74,"",
IF(Udfyldningsark!$T74&lt;Udfyldningsark!$Q74-10,IF(BL$17&lt;Udfyldningsark!$T74,"g",""),
IF(Udfyldningsark!$T74&lt;Udfyldningsark!$Q74,     IF(BL$17&lt;Udfyldningsark!$Q74-10,"g",     IF(BL$17&lt;Udfyldningsark!$T74,"gu",        "")),
IF(BL$17&lt;Udfyldningsark!$Q74, IF(BL$17&lt;Udfyldningsark!$Q74-10,"g","gu"),
IF(BL$17&lt;Udfyldningsark!$T74,"r",""
))))))))</f>
        <v/>
      </c>
      <c r="BM57" s="226" t="str">
        <f>IF(Udfyldningsark!$T74="","",
IF(BM$17=Udfyldningsark!$Q74,"s",
IF(BM$17=Udfyldningsark!$T74,"b",
IF(BM$17&lt;Udfyldningsark!$P74,"",
IF(Udfyldningsark!$T74&lt;Udfyldningsark!$Q74-10,IF(BM$17&lt;Udfyldningsark!$T74,"g",""),
IF(Udfyldningsark!$T74&lt;Udfyldningsark!$Q74,     IF(BM$17&lt;Udfyldningsark!$Q74-10,"g",     IF(BM$17&lt;Udfyldningsark!$T74,"gu",        "")),
IF(BM$17&lt;Udfyldningsark!$Q74, IF(BM$17&lt;Udfyldningsark!$Q74-10,"g","gu"),
IF(BM$17&lt;Udfyldningsark!$T74,"r",""
))))))))</f>
        <v/>
      </c>
      <c r="BN57" s="226" t="str">
        <f>IF(Udfyldningsark!$T74="","",
IF(BN$17=Udfyldningsark!$Q74,"s",
IF(BN$17=Udfyldningsark!$T74,"b",
IF(BN$17&lt;Udfyldningsark!$P74,"",
IF(Udfyldningsark!$T74&lt;Udfyldningsark!$Q74-10,IF(BN$17&lt;Udfyldningsark!$T74,"g",""),
IF(Udfyldningsark!$T74&lt;Udfyldningsark!$Q74,     IF(BN$17&lt;Udfyldningsark!$Q74-10,"g",     IF(BN$17&lt;Udfyldningsark!$T74,"gu",        "")),
IF(BN$17&lt;Udfyldningsark!$Q74, IF(BN$17&lt;Udfyldningsark!$Q74-10,"g","gu"),
IF(BN$17&lt;Udfyldningsark!$T74,"r",""
))))))))</f>
        <v/>
      </c>
      <c r="BO57" s="226" t="str">
        <f>IF(Udfyldningsark!$T74="","",
IF(BO$17=Udfyldningsark!$Q74,"s",
IF(BO$17=Udfyldningsark!$T74,"b",
IF(BO$17&lt;Udfyldningsark!$P74,"",
IF(Udfyldningsark!$T74&lt;Udfyldningsark!$Q74-10,IF(BO$17&lt;Udfyldningsark!$T74,"g",""),
IF(Udfyldningsark!$T74&lt;Udfyldningsark!$Q74,     IF(BO$17&lt;Udfyldningsark!$Q74-10,"g",     IF(BO$17&lt;Udfyldningsark!$T74,"gu",        "")),
IF(BO$17&lt;Udfyldningsark!$Q74, IF(BO$17&lt;Udfyldningsark!$Q74-10,"g","gu"),
IF(BO$17&lt;Udfyldningsark!$T74,"r",""
))))))))</f>
        <v/>
      </c>
      <c r="BP57" s="226" t="str">
        <f>IF(Udfyldningsark!$T74="","",
IF(BP$17=Udfyldningsark!$Q74,"s",
IF(BP$17=Udfyldningsark!$T74,"b",
IF(BP$17&lt;Udfyldningsark!$P74,"",
IF(Udfyldningsark!$T74&lt;Udfyldningsark!$Q74-10,IF(BP$17&lt;Udfyldningsark!$T74,"g",""),
IF(Udfyldningsark!$T74&lt;Udfyldningsark!$Q74,     IF(BP$17&lt;Udfyldningsark!$Q74-10,"g",     IF(BP$17&lt;Udfyldningsark!$T74,"gu",        "")),
IF(BP$17&lt;Udfyldningsark!$Q74, IF(BP$17&lt;Udfyldningsark!$Q74-10,"g","gu"),
IF(BP$17&lt;Udfyldningsark!$T74,"r",""
))))))))</f>
        <v/>
      </c>
      <c r="BQ57" s="226" t="str">
        <f>IF(Udfyldningsark!$T74="","",
IF(BQ$17=Udfyldningsark!$Q74,"s",
IF(BQ$17=Udfyldningsark!$T74,"b",
IF(BQ$17&lt;Udfyldningsark!$P74,"",
IF(Udfyldningsark!$T74&lt;Udfyldningsark!$Q74-10,IF(BQ$17&lt;Udfyldningsark!$T74,"g",""),
IF(Udfyldningsark!$T74&lt;Udfyldningsark!$Q74,     IF(BQ$17&lt;Udfyldningsark!$Q74-10,"g",     IF(BQ$17&lt;Udfyldningsark!$T74,"gu",        "")),
IF(BQ$17&lt;Udfyldningsark!$Q74, IF(BQ$17&lt;Udfyldningsark!$Q74-10,"g","gu"),
IF(BQ$17&lt;Udfyldningsark!$T74,"r",""
))))))))</f>
        <v/>
      </c>
      <c r="BR57" s="226" t="str">
        <f>IF(Udfyldningsark!$T74="","",
IF(BR$17=Udfyldningsark!$Q74,"s",
IF(BR$17=Udfyldningsark!$T74,"b",
IF(BR$17&lt;Udfyldningsark!$P74,"",
IF(Udfyldningsark!$T74&lt;Udfyldningsark!$Q74-10,IF(BR$17&lt;Udfyldningsark!$T74,"g",""),
IF(Udfyldningsark!$T74&lt;Udfyldningsark!$Q74,     IF(BR$17&lt;Udfyldningsark!$Q74-10,"g",     IF(BR$17&lt;Udfyldningsark!$T74,"gu",        "")),
IF(BR$17&lt;Udfyldningsark!$Q74, IF(BR$17&lt;Udfyldningsark!$Q74-10,"g","gu"),
IF(BR$17&lt;Udfyldningsark!$T74,"r",""
))))))))</f>
        <v/>
      </c>
      <c r="BS57" s="226" t="str">
        <f>IF(Udfyldningsark!$T74="","",
IF(BS$17=Udfyldningsark!$Q74,"s",
IF(BS$17=Udfyldningsark!$T74,"b",
IF(BS$17&lt;Udfyldningsark!$P74,"",
IF(Udfyldningsark!$T74&lt;Udfyldningsark!$Q74-10,IF(BS$17&lt;Udfyldningsark!$T74,"g",""),
IF(Udfyldningsark!$T74&lt;Udfyldningsark!$Q74,     IF(BS$17&lt;Udfyldningsark!$Q74-10,"g",     IF(BS$17&lt;Udfyldningsark!$T74,"gu",        "")),
IF(BS$17&lt;Udfyldningsark!$Q74, IF(BS$17&lt;Udfyldningsark!$Q74-10,"g","gu"),
IF(BS$17&lt;Udfyldningsark!$T74,"r",""
))))))))</f>
        <v/>
      </c>
      <c r="BT57" s="226" t="str">
        <f>IF(Udfyldningsark!$T74="","",
IF(BT$17=Udfyldningsark!$Q74,"s",
IF(BT$17=Udfyldningsark!$T74,"b",
IF(BT$17&lt;Udfyldningsark!$P74,"",
IF(Udfyldningsark!$T74&lt;Udfyldningsark!$Q74-10,IF(BT$17&lt;Udfyldningsark!$T74,"g",""),
IF(Udfyldningsark!$T74&lt;Udfyldningsark!$Q74,     IF(BT$17&lt;Udfyldningsark!$Q74-10,"g",     IF(BT$17&lt;Udfyldningsark!$T74,"gu",        "")),
IF(BT$17&lt;Udfyldningsark!$Q74, IF(BT$17&lt;Udfyldningsark!$Q74-10,"g","gu"),
IF(BT$17&lt;Udfyldningsark!$T74,"r",""
))))))))</f>
        <v/>
      </c>
      <c r="BU57" s="226" t="str">
        <f>IF(Udfyldningsark!$T74="","",
IF(BU$17=Udfyldningsark!$Q74,"s",
IF(BU$17=Udfyldningsark!$T74,"b",
IF(BU$17&lt;Udfyldningsark!$P74,"",
IF(Udfyldningsark!$T74&lt;Udfyldningsark!$Q74-10,IF(BU$17&lt;Udfyldningsark!$T74,"g",""),
IF(Udfyldningsark!$T74&lt;Udfyldningsark!$Q74,     IF(BU$17&lt;Udfyldningsark!$Q74-10,"g",     IF(BU$17&lt;Udfyldningsark!$T74,"gu",        "")),
IF(BU$17&lt;Udfyldningsark!$Q74, IF(BU$17&lt;Udfyldningsark!$Q74-10,"g","gu"),
IF(BU$17&lt;Udfyldningsark!$T74,"r",""
))))))))</f>
        <v/>
      </c>
      <c r="BV57" s="226" t="str">
        <f>IF(Udfyldningsark!$T74="","",
IF(BV$17=Udfyldningsark!$Q74,"s",
IF(BV$17=Udfyldningsark!$T74,"b",
IF(BV$17&lt;Udfyldningsark!$P74,"",
IF(Udfyldningsark!$T74&lt;Udfyldningsark!$Q74-10,IF(BV$17&lt;Udfyldningsark!$T74,"g",""),
IF(Udfyldningsark!$T74&lt;Udfyldningsark!$Q74,     IF(BV$17&lt;Udfyldningsark!$Q74-10,"g",     IF(BV$17&lt;Udfyldningsark!$T74,"gu",        "")),
IF(BV$17&lt;Udfyldningsark!$Q74, IF(BV$17&lt;Udfyldningsark!$Q74-10,"g","gu"),
IF(BV$17&lt;Udfyldningsark!$T74,"r",""
))))))))</f>
        <v/>
      </c>
      <c r="BW57" s="226" t="str">
        <f>IF(Udfyldningsark!$T74="","",
IF(BW$17=Udfyldningsark!$Q74,"s",
IF(BW$17=Udfyldningsark!$T74,"b",
IF(BW$17&lt;Udfyldningsark!$P74,"",
IF(Udfyldningsark!$T74&lt;Udfyldningsark!$Q74-10,IF(BW$17&lt;Udfyldningsark!$T74,"g",""),
IF(Udfyldningsark!$T74&lt;Udfyldningsark!$Q74,     IF(BW$17&lt;Udfyldningsark!$Q74-10,"g",     IF(BW$17&lt;Udfyldningsark!$T74,"gu",        "")),
IF(BW$17&lt;Udfyldningsark!$Q74, IF(BW$17&lt;Udfyldningsark!$Q74-10,"g","gu"),
IF(BW$17&lt;Udfyldningsark!$T74,"r",""
))))))))</f>
        <v/>
      </c>
      <c r="BX57" s="226" t="str">
        <f>IF(Udfyldningsark!$T74="","",
IF(BX$17=Udfyldningsark!$Q74,"s",
IF(BX$17=Udfyldningsark!$T74,"b",
IF(BX$17&lt;Udfyldningsark!$P74,"",
IF(Udfyldningsark!$T74&lt;Udfyldningsark!$Q74-10,IF(BX$17&lt;Udfyldningsark!$T74,"g",""),
IF(Udfyldningsark!$T74&lt;Udfyldningsark!$Q74,     IF(BX$17&lt;Udfyldningsark!$Q74-10,"g",     IF(BX$17&lt;Udfyldningsark!$T74,"gu",        "")),
IF(BX$17&lt;Udfyldningsark!$Q74, IF(BX$17&lt;Udfyldningsark!$Q74-10,"g","gu"),
IF(BX$17&lt;Udfyldningsark!$T74,"r",""
))))))))</f>
        <v/>
      </c>
      <c r="BY57" s="226" t="str">
        <f>IF(Udfyldningsark!$T74="","",
IF(BY$17=Udfyldningsark!$Q74,"s",
IF(BY$17=Udfyldningsark!$T74,"b",
IF(BY$17&lt;Udfyldningsark!$P74,"",
IF(Udfyldningsark!$T74&lt;Udfyldningsark!$Q74-10,IF(BY$17&lt;Udfyldningsark!$T74,"g",""),
IF(Udfyldningsark!$T74&lt;Udfyldningsark!$Q74,     IF(BY$17&lt;Udfyldningsark!$Q74-10,"g",     IF(BY$17&lt;Udfyldningsark!$T74,"gu",        "")),
IF(BY$17&lt;Udfyldningsark!$Q74, IF(BY$17&lt;Udfyldningsark!$Q74-10,"g","gu"),
IF(BY$17&lt;Udfyldningsark!$T74,"r",""
))))))))</f>
        <v/>
      </c>
      <c r="BZ57" s="226" t="str">
        <f>IF(Udfyldningsark!$T74="","",
IF(BZ$17=Udfyldningsark!$Q74,"s",
IF(BZ$17=Udfyldningsark!$T74,"b",
IF(BZ$17&lt;Udfyldningsark!$P74,"",
IF(Udfyldningsark!$T74&lt;Udfyldningsark!$Q74-10,IF(BZ$17&lt;Udfyldningsark!$T74,"g",""),
IF(Udfyldningsark!$T74&lt;Udfyldningsark!$Q74,     IF(BZ$17&lt;Udfyldningsark!$Q74-10,"g",     IF(BZ$17&lt;Udfyldningsark!$T74,"gu",        "")),
IF(BZ$17&lt;Udfyldningsark!$Q74, IF(BZ$17&lt;Udfyldningsark!$Q74-10,"g","gu"),
IF(BZ$17&lt;Udfyldningsark!$T74,"r",""
))))))))</f>
        <v/>
      </c>
      <c r="CA57" s="226" t="str">
        <f>IF(Udfyldningsark!$T74="","",
IF(CA$17=Udfyldningsark!$Q74,"s",
IF(CA$17=Udfyldningsark!$T74,"b",
IF(CA$17&lt;Udfyldningsark!$P74,"",
IF(Udfyldningsark!$T74&lt;Udfyldningsark!$Q74-10,IF(CA$17&lt;Udfyldningsark!$T74,"g",""),
IF(Udfyldningsark!$T74&lt;Udfyldningsark!$Q74,     IF(CA$17&lt;Udfyldningsark!$Q74-10,"g",     IF(CA$17&lt;Udfyldningsark!$T74,"gu",        "")),
IF(CA$17&lt;Udfyldningsark!$Q74, IF(CA$17&lt;Udfyldningsark!$Q74-10,"g","gu"),
IF(CA$17&lt;Udfyldningsark!$T74,"r",""
))))))))</f>
        <v/>
      </c>
      <c r="CB57" s="226" t="str">
        <f>IF(Udfyldningsark!$T74="","",
IF(CB$17=Udfyldningsark!$Q74,"s",
IF(CB$17=Udfyldningsark!$T74,"b",
IF(CB$17&lt;Udfyldningsark!$P74,"",
IF(Udfyldningsark!$T74&lt;Udfyldningsark!$Q74-10,IF(CB$17&lt;Udfyldningsark!$T74,"g",""),
IF(Udfyldningsark!$T74&lt;Udfyldningsark!$Q74,     IF(CB$17&lt;Udfyldningsark!$Q74-10,"g",     IF(CB$17&lt;Udfyldningsark!$T74,"gu",        "")),
IF(CB$17&lt;Udfyldningsark!$Q74, IF(CB$17&lt;Udfyldningsark!$Q74-10,"g","gu"),
IF(CB$17&lt;Udfyldningsark!$T74,"r",""
))))))))</f>
        <v/>
      </c>
      <c r="CC57" s="226" t="str">
        <f>IF(Udfyldningsark!$T74="","",
IF(CC$17=Udfyldningsark!$Q74,"s",
IF(CC$17=Udfyldningsark!$T74,"b",
IF(CC$17&lt;Udfyldningsark!$P74,"",
IF(Udfyldningsark!$T74&lt;Udfyldningsark!$Q74-10,IF(CC$17&lt;Udfyldningsark!$T74,"g",""),
IF(Udfyldningsark!$T74&lt;Udfyldningsark!$Q74,     IF(CC$17&lt;Udfyldningsark!$Q74-10,"g",     IF(CC$17&lt;Udfyldningsark!$T74,"gu",        "")),
IF(CC$17&lt;Udfyldningsark!$Q74, IF(CC$17&lt;Udfyldningsark!$Q74-10,"g","gu"),
IF(CC$17&lt;Udfyldningsark!$T74,"r",""
))))))))</f>
        <v/>
      </c>
      <c r="CD57" s="226" t="str">
        <f>IF(Udfyldningsark!$T74="","",
IF(CD$17=Udfyldningsark!$Q74,"s",
IF(CD$17=Udfyldningsark!$T74,"b",
IF(CD$17&lt;Udfyldningsark!$P74,"",
IF(Udfyldningsark!$T74&lt;Udfyldningsark!$Q74-10,IF(CD$17&lt;Udfyldningsark!$T74,"g",""),
IF(Udfyldningsark!$T74&lt;Udfyldningsark!$Q74,     IF(CD$17&lt;Udfyldningsark!$Q74-10,"g",     IF(CD$17&lt;Udfyldningsark!$T74,"gu",        "")),
IF(CD$17&lt;Udfyldningsark!$Q74, IF(CD$17&lt;Udfyldningsark!$Q74-10,"g","gu"),
IF(CD$17&lt;Udfyldningsark!$T74,"r",""
))))))))</f>
        <v/>
      </c>
      <c r="CE57" s="226" t="str">
        <f>IF(Udfyldningsark!$T74="","",
IF(CE$17=Udfyldningsark!$Q74,"s",
IF(CE$17=Udfyldningsark!$T74,"b",
IF(CE$17&lt;Udfyldningsark!$P74,"",
IF(Udfyldningsark!$T74&lt;Udfyldningsark!$Q74-10,IF(CE$17&lt;Udfyldningsark!$T74,"g",""),
IF(Udfyldningsark!$T74&lt;Udfyldningsark!$Q74,     IF(CE$17&lt;Udfyldningsark!$Q74-10,"g",     IF(CE$17&lt;Udfyldningsark!$T74,"gu",        "")),
IF(CE$17&lt;Udfyldningsark!$Q74, IF(CE$17&lt;Udfyldningsark!$Q74-10,"g","gu"),
IF(CE$17&lt;Udfyldningsark!$T74,"r",""
))))))))</f>
        <v/>
      </c>
      <c r="CF57" s="226" t="str">
        <f>IF(Udfyldningsark!$T74="","",
IF(CF$17=Udfyldningsark!$Q74,"s",
IF(CF$17=Udfyldningsark!$T74,"b",
IF(CF$17&lt;Udfyldningsark!$P74,"",
IF(Udfyldningsark!$T74&lt;Udfyldningsark!$Q74-10,IF(CF$17&lt;Udfyldningsark!$T74,"g",""),
IF(Udfyldningsark!$T74&lt;Udfyldningsark!$Q74,     IF(CF$17&lt;Udfyldningsark!$Q74-10,"g",     IF(CF$17&lt;Udfyldningsark!$T74,"gu",        "")),
IF(CF$17&lt;Udfyldningsark!$Q74, IF(CF$17&lt;Udfyldningsark!$Q74-10,"g","gu"),
IF(CF$17&lt;Udfyldningsark!$T74,"r",""
))))))))</f>
        <v/>
      </c>
      <c r="CG57" s="226" t="str">
        <f>IF(Udfyldningsark!$T74="","",
IF(CG$17=Udfyldningsark!$Q74,"s",
IF(CG$17=Udfyldningsark!$T74,"b",
IF(CG$17&lt;Udfyldningsark!$P74,"",
IF(Udfyldningsark!$T74&lt;Udfyldningsark!$Q74-10,IF(CG$17&lt;Udfyldningsark!$T74,"g",""),
IF(Udfyldningsark!$T74&lt;Udfyldningsark!$Q74,     IF(CG$17&lt;Udfyldningsark!$Q74-10,"g",     IF(CG$17&lt;Udfyldningsark!$T74,"gu",        "")),
IF(CG$17&lt;Udfyldningsark!$Q74, IF(CG$17&lt;Udfyldningsark!$Q74-10,"g","gu"),
IF(CG$17&lt;Udfyldningsark!$T74,"r",""
))))))))</f>
        <v/>
      </c>
      <c r="CH57" s="226" t="str">
        <f>IF(Udfyldningsark!$T74="","",
IF(CH$17=Udfyldningsark!$Q74,"s",
IF(CH$17=Udfyldningsark!$T74,"b",
IF(CH$17&lt;Udfyldningsark!$P74,"",
IF(Udfyldningsark!$T74&lt;Udfyldningsark!$Q74-10,IF(CH$17&lt;Udfyldningsark!$T74,"g",""),
IF(Udfyldningsark!$T74&lt;Udfyldningsark!$Q74,     IF(CH$17&lt;Udfyldningsark!$Q74-10,"g",     IF(CH$17&lt;Udfyldningsark!$T74,"gu",        "")),
IF(CH$17&lt;Udfyldningsark!$Q74, IF(CH$17&lt;Udfyldningsark!$Q74-10,"g","gu"),
IF(CH$17&lt;Udfyldningsark!$T74,"r",""
))))))))</f>
        <v/>
      </c>
      <c r="CI57" s="226" t="str">
        <f>IF(Udfyldningsark!$T74="","",
IF(CI$17=Udfyldningsark!$Q74,"s",
IF(CI$17=Udfyldningsark!$T74,"b",
IF(CI$17&lt;Udfyldningsark!$P74,"",
IF(Udfyldningsark!$T74&lt;Udfyldningsark!$Q74-10,IF(CI$17&lt;Udfyldningsark!$T74,"g",""),
IF(Udfyldningsark!$T74&lt;Udfyldningsark!$Q74,     IF(CI$17&lt;Udfyldningsark!$Q74-10,"g",     IF(CI$17&lt;Udfyldningsark!$T74,"gu",        "")),
IF(CI$17&lt;Udfyldningsark!$Q74, IF(CI$17&lt;Udfyldningsark!$Q74-10,"g","gu"),
IF(CI$17&lt;Udfyldningsark!$T74,"r",""
))))))))</f>
        <v/>
      </c>
      <c r="CJ57" s="226" t="str">
        <f>IF(Udfyldningsark!$T74="","",
IF(CJ$17=Udfyldningsark!$Q74,"s",
IF(CJ$17=Udfyldningsark!$T74,"b",
IF(CJ$17&lt;Udfyldningsark!$P74,"",
IF(Udfyldningsark!$T74&lt;Udfyldningsark!$Q74-10,IF(CJ$17&lt;Udfyldningsark!$T74,"g",""),
IF(Udfyldningsark!$T74&lt;Udfyldningsark!$Q74,     IF(CJ$17&lt;Udfyldningsark!$Q74-10,"g",     IF(CJ$17&lt;Udfyldningsark!$T74,"gu",        "")),
IF(CJ$17&lt;Udfyldningsark!$Q74, IF(CJ$17&lt;Udfyldningsark!$Q74-10,"g","gu"),
IF(CJ$17&lt;Udfyldningsark!$T74,"r",""
))))))))</f>
        <v/>
      </c>
      <c r="CK57" s="226" t="str">
        <f>IF(Udfyldningsark!$T74="","",
IF(CK$17=Udfyldningsark!$Q74,"s",
IF(CK$17=Udfyldningsark!$T74,"b",
IF(CK$17&lt;Udfyldningsark!$P74,"",
IF(Udfyldningsark!$T74&lt;Udfyldningsark!$Q74-10,IF(CK$17&lt;Udfyldningsark!$T74,"g",""),
IF(Udfyldningsark!$T74&lt;Udfyldningsark!$Q74,     IF(CK$17&lt;Udfyldningsark!$Q74-10,"g",     IF(CK$17&lt;Udfyldningsark!$T74,"gu",        "")),
IF(CK$17&lt;Udfyldningsark!$Q74, IF(CK$17&lt;Udfyldningsark!$Q74-10,"g","gu"),
IF(CK$17&lt;Udfyldningsark!$T74,"r",""
))))))))</f>
        <v/>
      </c>
      <c r="CL57" s="226" t="str">
        <f>IF(Udfyldningsark!$T74="","",
IF(CL$17=Udfyldningsark!$Q74,"s",
IF(CL$17=Udfyldningsark!$T74,"b",
IF(CL$17&lt;Udfyldningsark!$P74,"",
IF(Udfyldningsark!$T74&lt;Udfyldningsark!$Q74-10,IF(CL$17&lt;Udfyldningsark!$T74,"g",""),
IF(Udfyldningsark!$T74&lt;Udfyldningsark!$Q74,     IF(CL$17&lt;Udfyldningsark!$Q74-10,"g",     IF(CL$17&lt;Udfyldningsark!$T74,"gu",        "")),
IF(CL$17&lt;Udfyldningsark!$Q74, IF(CL$17&lt;Udfyldningsark!$Q74-10,"g","gu"),
IF(CL$17&lt;Udfyldningsark!$T74,"r",""
))))))))</f>
        <v/>
      </c>
      <c r="CM57" s="226" t="str">
        <f>IF(Udfyldningsark!$T74="","",
IF(CM$17=Udfyldningsark!$Q74,"s",
IF(CM$17=Udfyldningsark!$T74,"b",
IF(CM$17&lt;Udfyldningsark!$P74,"",
IF(Udfyldningsark!$T74&lt;Udfyldningsark!$Q74-10,IF(CM$17&lt;Udfyldningsark!$T74,"g",""),
IF(Udfyldningsark!$T74&lt;Udfyldningsark!$Q74,     IF(CM$17&lt;Udfyldningsark!$Q74-10,"g",     IF(CM$17&lt;Udfyldningsark!$T74,"gu",        "")),
IF(CM$17&lt;Udfyldningsark!$Q74, IF(CM$17&lt;Udfyldningsark!$Q74-10,"g","gu"),
IF(CM$17&lt;Udfyldningsark!$T74,"r",""
))))))))</f>
        <v/>
      </c>
      <c r="CN57" s="226" t="str">
        <f>IF(Udfyldningsark!$T74="","",
IF(CN$17=Udfyldningsark!$Q74,"s",
IF(CN$17=Udfyldningsark!$T74,"b",
IF(CN$17&lt;Udfyldningsark!$P74,"",
IF(Udfyldningsark!$T74&lt;Udfyldningsark!$Q74-10,IF(CN$17&lt;Udfyldningsark!$T74,"g",""),
IF(Udfyldningsark!$T74&lt;Udfyldningsark!$Q74,     IF(CN$17&lt;Udfyldningsark!$Q74-10,"g",     IF(CN$17&lt;Udfyldningsark!$T74,"gu",        "")),
IF(CN$17&lt;Udfyldningsark!$Q74, IF(CN$17&lt;Udfyldningsark!$Q74-10,"g","gu"),
IF(CN$17&lt;Udfyldningsark!$T74,"r",""
))))))))</f>
        <v/>
      </c>
      <c r="CO57" s="226" t="str">
        <f>IF(Udfyldningsark!$T74="","",
IF(CO$17=Udfyldningsark!$Q74,"s",
IF(CO$17=Udfyldningsark!$T74,"b",
IF(CO$17&lt;Udfyldningsark!$P74,"",
IF(Udfyldningsark!$T74&lt;Udfyldningsark!$Q74-10,IF(CO$17&lt;Udfyldningsark!$T74,"g",""),
IF(Udfyldningsark!$T74&lt;Udfyldningsark!$Q74,     IF(CO$17&lt;Udfyldningsark!$Q74-10,"g",     IF(CO$17&lt;Udfyldningsark!$T74,"gu",        "")),
IF(CO$17&lt;Udfyldningsark!$Q74, IF(CO$17&lt;Udfyldningsark!$Q74-10,"g","gu"),
IF(CO$17&lt;Udfyldningsark!$T74,"r",""
))))))))</f>
        <v/>
      </c>
      <c r="CP57" s="226" t="str">
        <f>IF(Udfyldningsark!$T74="","",
IF(CP$17=Udfyldningsark!$Q74,"s",
IF(CP$17=Udfyldningsark!$T74,"b",
IF(CP$17&lt;Udfyldningsark!$P74,"",
IF(Udfyldningsark!$T74&lt;Udfyldningsark!$Q74-10,IF(CP$17&lt;Udfyldningsark!$T74,"g",""),
IF(Udfyldningsark!$T74&lt;Udfyldningsark!$Q74,     IF(CP$17&lt;Udfyldningsark!$Q74-10,"g",     IF(CP$17&lt;Udfyldningsark!$T74,"gu",        "")),
IF(CP$17&lt;Udfyldningsark!$Q74, IF(CP$17&lt;Udfyldningsark!$Q74-10,"g","gu"),
IF(CP$17&lt;Udfyldningsark!$T74,"r",""
))))))))</f>
        <v/>
      </c>
      <c r="CQ57" s="226" t="str">
        <f>IF(Udfyldningsark!$T74="","",
IF(CQ$17=Udfyldningsark!$Q74,"s",
IF(CQ$17=Udfyldningsark!$T74,"b",
IF(CQ$17&lt;Udfyldningsark!$P74,"",
IF(Udfyldningsark!$T74&lt;Udfyldningsark!$Q74-10,IF(CQ$17&lt;Udfyldningsark!$T74,"g",""),
IF(Udfyldningsark!$T74&lt;Udfyldningsark!$Q74,     IF(CQ$17&lt;Udfyldningsark!$Q74-10,"g",     IF(CQ$17&lt;Udfyldningsark!$T74,"gu",        "")),
IF(CQ$17&lt;Udfyldningsark!$Q74, IF(CQ$17&lt;Udfyldningsark!$Q74-10,"g","gu"),
IF(CQ$17&lt;Udfyldningsark!$T74,"r",""
))))))))</f>
        <v/>
      </c>
      <c r="CR57" s="226" t="str">
        <f>IF(Udfyldningsark!$T74="","",
IF(CR$17=Udfyldningsark!$Q74,"s",
IF(CR$17=Udfyldningsark!$T74,"b",
IF(CR$17&lt;Udfyldningsark!$P74,"",
IF(Udfyldningsark!$T74&lt;Udfyldningsark!$Q74-10,IF(CR$17&lt;Udfyldningsark!$T74,"g",""),
IF(Udfyldningsark!$T74&lt;Udfyldningsark!$Q74,     IF(CR$17&lt;Udfyldningsark!$Q74-10,"g",     IF(CR$17&lt;Udfyldningsark!$T74,"gu",        "")),
IF(CR$17&lt;Udfyldningsark!$Q74, IF(CR$17&lt;Udfyldningsark!$Q74-10,"g","gu"),
IF(CR$17&lt;Udfyldningsark!$T74,"r",""
))))))))</f>
        <v/>
      </c>
      <c r="CS57" s="226" t="str">
        <f>IF(Udfyldningsark!$T74="","",
IF(CS$17=Udfyldningsark!$Q74,"s",
IF(CS$17=Udfyldningsark!$T74,"b",
IF(CS$17&lt;Udfyldningsark!$P74,"",
IF(Udfyldningsark!$T74&lt;Udfyldningsark!$Q74-10,IF(CS$17&lt;Udfyldningsark!$T74,"g",""),
IF(Udfyldningsark!$T74&lt;Udfyldningsark!$Q74,     IF(CS$17&lt;Udfyldningsark!$Q74-10,"g",     IF(CS$17&lt;Udfyldningsark!$T74,"gu",        "")),
IF(CS$17&lt;Udfyldningsark!$Q74, IF(CS$17&lt;Udfyldningsark!$Q74-10,"g","gu"),
IF(CS$17&lt;Udfyldningsark!$T74,"r",""
))))))))</f>
        <v/>
      </c>
      <c r="CT57" s="226" t="str">
        <f>IF(Udfyldningsark!$T74="","",
IF(CT$17=Udfyldningsark!$Q74,"s",
IF(CT$17=Udfyldningsark!$T74,"b",
IF(CT$17&lt;Udfyldningsark!$P74,"",
IF(Udfyldningsark!$T74&lt;Udfyldningsark!$Q74-10,IF(CT$17&lt;Udfyldningsark!$T74,"g",""),
IF(Udfyldningsark!$T74&lt;Udfyldningsark!$Q74,     IF(CT$17&lt;Udfyldningsark!$Q74-10,"g",     IF(CT$17&lt;Udfyldningsark!$T74,"gu",        "")),
IF(CT$17&lt;Udfyldningsark!$Q74, IF(CT$17&lt;Udfyldningsark!$Q74-10,"g","gu"),
IF(CT$17&lt;Udfyldningsark!$T74,"r",""
))))))))</f>
        <v/>
      </c>
      <c r="CU57" s="226" t="str">
        <f>IF(Udfyldningsark!$T74="","",
IF(CU$17=Udfyldningsark!$Q74,"s",
IF(CU$17=Udfyldningsark!$T74,"b",
IF(CU$17&lt;Udfyldningsark!$P74,"",
IF(Udfyldningsark!$T74&lt;Udfyldningsark!$Q74-10,IF(CU$17&lt;Udfyldningsark!$T74,"g",""),
IF(Udfyldningsark!$T74&lt;Udfyldningsark!$Q74,     IF(CU$17&lt;Udfyldningsark!$Q74-10,"g",     IF(CU$17&lt;Udfyldningsark!$T74,"gu",        "")),
IF(CU$17&lt;Udfyldningsark!$Q74, IF(CU$17&lt;Udfyldningsark!$Q74-10,"g","gu"),
IF(CU$17&lt;Udfyldningsark!$T74,"r",""
))))))))</f>
        <v/>
      </c>
      <c r="CV57" s="226" t="str">
        <f>IF(Udfyldningsark!$T74="","",
IF(CV$17=Udfyldningsark!$Q74,"s",
IF(CV$17=Udfyldningsark!$T74,"b",
IF(CV$17&lt;Udfyldningsark!$P74,"",
IF(Udfyldningsark!$T74&lt;Udfyldningsark!$Q74-10,IF(CV$17&lt;Udfyldningsark!$T74,"g",""),
IF(Udfyldningsark!$T74&lt;Udfyldningsark!$Q74,     IF(CV$17&lt;Udfyldningsark!$Q74-10,"g",     IF(CV$17&lt;Udfyldningsark!$T74,"gu",        "")),
IF(CV$17&lt;Udfyldningsark!$Q74, IF(CV$17&lt;Udfyldningsark!$Q74-10,"g","gu"),
IF(CV$17&lt;Udfyldningsark!$T74,"r",""
))))))))</f>
        <v/>
      </c>
      <c r="CW57" s="226" t="str">
        <f>IF(Udfyldningsark!$T74="","",
IF(CW$17=Udfyldningsark!$Q74,"s",
IF(CW$17=Udfyldningsark!$T74,"b",
IF(CW$17&lt;Udfyldningsark!$P74,"",
IF(Udfyldningsark!$T74&lt;Udfyldningsark!$Q74-10,IF(CW$17&lt;Udfyldningsark!$T74,"g",""),
IF(Udfyldningsark!$T74&lt;Udfyldningsark!$Q74,     IF(CW$17&lt;Udfyldningsark!$Q74-10,"g",     IF(CW$17&lt;Udfyldningsark!$T74,"gu",        "")),
IF(CW$17&lt;Udfyldningsark!$Q74, IF(CW$17&lt;Udfyldningsark!$Q74-10,"g","gu"),
IF(CW$17&lt;Udfyldningsark!$T74,"r",""
))))))))</f>
        <v/>
      </c>
      <c r="CX57" s="226" t="str">
        <f>IF(Udfyldningsark!$T74="","",
IF(CX$17=Udfyldningsark!$Q74,"s",
IF(CX$17=Udfyldningsark!$T74,"b",
IF(CX$17&lt;Udfyldningsark!$P74,"",
IF(Udfyldningsark!$T74&lt;Udfyldningsark!$Q74-10,IF(CX$17&lt;Udfyldningsark!$T74,"g",""),
IF(Udfyldningsark!$T74&lt;Udfyldningsark!$Q74,     IF(CX$17&lt;Udfyldningsark!$Q74-10,"g",     IF(CX$17&lt;Udfyldningsark!$T74,"gu",        "")),
IF(CX$17&lt;Udfyldningsark!$Q74, IF(CX$17&lt;Udfyldningsark!$Q74-10,"g","gu"),
IF(CX$17&lt;Udfyldningsark!$T74,"r",""
))))))))</f>
        <v/>
      </c>
      <c r="CY57" s="226" t="str">
        <f>IF(Udfyldningsark!$T74="","",
IF(CY$17=Udfyldningsark!$Q74,"s",
IF(CY$17=Udfyldningsark!$T74,"b",
IF(CY$17&lt;Udfyldningsark!$P74,"",
IF(Udfyldningsark!$T74&lt;Udfyldningsark!$Q74-10,IF(CY$17&lt;Udfyldningsark!$T74,"g",""),
IF(Udfyldningsark!$T74&lt;Udfyldningsark!$Q74,     IF(CY$17&lt;Udfyldningsark!$Q74-10,"g",     IF(CY$17&lt;Udfyldningsark!$T74,"gu",        "")),
IF(CY$17&lt;Udfyldningsark!$Q74, IF(CY$17&lt;Udfyldningsark!$Q74-10,"g","gu"),
IF(CY$17&lt;Udfyldningsark!$T74,"r",""
))))))))</f>
        <v/>
      </c>
      <c r="CZ57" s="226" t="str">
        <f>IF(Udfyldningsark!$T74="","",
IF(CZ$17=Udfyldningsark!$Q74,"s",
IF(CZ$17=Udfyldningsark!$T74,"b",
IF(CZ$17&lt;Udfyldningsark!$P74,"",
IF(Udfyldningsark!$T74&lt;Udfyldningsark!$Q74-10,IF(CZ$17&lt;Udfyldningsark!$T74,"g",""),
IF(Udfyldningsark!$T74&lt;Udfyldningsark!$Q74,     IF(CZ$17&lt;Udfyldningsark!$Q74-10,"g",     IF(CZ$17&lt;Udfyldningsark!$T74,"gu",        "")),
IF(CZ$17&lt;Udfyldningsark!$Q74, IF(CZ$17&lt;Udfyldningsark!$Q74-10,"g","gu"),
IF(CZ$17&lt;Udfyldningsark!$T74,"r",""
))))))))</f>
        <v/>
      </c>
      <c r="DA57" s="226" t="str">
        <f>IF(Udfyldningsark!$T74="","",
IF(DA$17=Udfyldningsark!$Q74,"s",
IF(DA$17=Udfyldningsark!$T74,"b",
IF(DA$17&lt;Udfyldningsark!$P74,"",
IF(Udfyldningsark!$T74&lt;Udfyldningsark!$Q74-10,IF(DA$17&lt;Udfyldningsark!$T74,"g",""),
IF(Udfyldningsark!$T74&lt;Udfyldningsark!$Q74,     IF(DA$17&lt;Udfyldningsark!$Q74-10,"g",     IF(DA$17&lt;Udfyldningsark!$T74,"gu",        "")),
IF(DA$17&lt;Udfyldningsark!$Q74, IF(DA$17&lt;Udfyldningsark!$Q74-10,"g","gu"),
IF(DA$17&lt;Udfyldningsark!$T74,"r",""
))))))))</f>
        <v/>
      </c>
      <c r="DB57" s="226" t="str">
        <f>IF(Udfyldningsark!$T74="","",
IF(DB$17=Udfyldningsark!$Q74,"s",
IF(DB$17=Udfyldningsark!$T74,"b",
IF(DB$17&lt;Udfyldningsark!$P74,"",
IF(Udfyldningsark!$T74&lt;Udfyldningsark!$Q74-10,IF(DB$17&lt;Udfyldningsark!$T74,"g",""),
IF(Udfyldningsark!$T74&lt;Udfyldningsark!$Q74,     IF(DB$17&lt;Udfyldningsark!$Q74-10,"g",     IF(DB$17&lt;Udfyldningsark!$T74,"gu",        "")),
IF(DB$17&lt;Udfyldningsark!$Q74, IF(DB$17&lt;Udfyldningsark!$Q74-10,"g","gu"),
IF(DB$17&lt;Udfyldningsark!$T74,"r",""
))))))))</f>
        <v/>
      </c>
      <c r="DC57" s="226" t="str">
        <f>IF(Udfyldningsark!$T74="","",
IF(DC$17=Udfyldningsark!$Q74,"s",
IF(DC$17=Udfyldningsark!$T74,"b",
IF(DC$17&lt;Udfyldningsark!$P74,"",
IF(Udfyldningsark!$T74&lt;Udfyldningsark!$Q74-10,IF(DC$17&lt;Udfyldningsark!$T74,"g",""),
IF(Udfyldningsark!$T74&lt;Udfyldningsark!$Q74,     IF(DC$17&lt;Udfyldningsark!$Q74-10,"g",     IF(DC$17&lt;Udfyldningsark!$T74,"gu",        "")),
IF(DC$17&lt;Udfyldningsark!$Q74, IF(DC$17&lt;Udfyldningsark!$Q74-10,"g","gu"),
IF(DC$17&lt;Udfyldningsark!$T74,"r",""
))))))))</f>
        <v/>
      </c>
      <c r="DD57" s="226" t="str">
        <f>IF(Udfyldningsark!$T74="","",
IF(DD$17=Udfyldningsark!$Q74,"s",
IF(DD$17=Udfyldningsark!$T74,"b",
IF(DD$17&lt;Udfyldningsark!$P74,"",
IF(Udfyldningsark!$T74&lt;Udfyldningsark!$Q74-10,IF(DD$17&lt;Udfyldningsark!$T74,"g",""),
IF(Udfyldningsark!$T74&lt;Udfyldningsark!$Q74,     IF(DD$17&lt;Udfyldningsark!$Q74-10,"g",     IF(DD$17&lt;Udfyldningsark!$T74,"gu",        "")),
IF(DD$17&lt;Udfyldningsark!$Q74, IF(DD$17&lt;Udfyldningsark!$Q74-10,"g","gu"),
IF(DD$17&lt;Udfyldningsark!$T74,"r",""
))))))))</f>
        <v/>
      </c>
      <c r="DE57" s="226" t="str">
        <f>IF(Udfyldningsark!$T74="","",
IF(DE$17=Udfyldningsark!$Q74,"s",
IF(DE$17=Udfyldningsark!$T74,"b",
IF(DE$17&lt;Udfyldningsark!$P74,"",
IF(Udfyldningsark!$T74&lt;Udfyldningsark!$Q74-10,IF(DE$17&lt;Udfyldningsark!$T74,"g",""),
IF(Udfyldningsark!$T74&lt;Udfyldningsark!$Q74,     IF(DE$17&lt;Udfyldningsark!$Q74-10,"g",     IF(DE$17&lt;Udfyldningsark!$T74,"gu",        "")),
IF(DE$17&lt;Udfyldningsark!$Q74, IF(DE$17&lt;Udfyldningsark!$Q74-10,"g","gu"),
IF(DE$17&lt;Udfyldningsark!$T74,"r",""
))))))))</f>
        <v/>
      </c>
      <c r="DF57" s="226" t="str">
        <f>IF(Udfyldningsark!$T74="","",
IF(DF$17=Udfyldningsark!$Q74,"s",
IF(DF$17=Udfyldningsark!$T74,"b",
IF(DF$17&lt;Udfyldningsark!$P74,"",
IF(Udfyldningsark!$T74&lt;Udfyldningsark!$Q74-10,IF(DF$17&lt;Udfyldningsark!$T74,"g",""),
IF(Udfyldningsark!$T74&lt;Udfyldningsark!$Q74,     IF(DF$17&lt;Udfyldningsark!$Q74-10,"g",     IF(DF$17&lt;Udfyldningsark!$T74,"gu",        "")),
IF(DF$17&lt;Udfyldningsark!$Q74, IF(DF$17&lt;Udfyldningsark!$Q74-10,"g","gu"),
IF(DF$17&lt;Udfyldningsark!$T74,"r",""
))))))))</f>
        <v/>
      </c>
      <c r="DG57" s="226" t="str">
        <f>IF(Udfyldningsark!$T74="","",
IF(DG$17=Udfyldningsark!$Q74,"s",
IF(DG$17=Udfyldningsark!$T74,"b",
IF(DG$17&lt;Udfyldningsark!$P74,"",
IF(Udfyldningsark!$T74&lt;Udfyldningsark!$Q74-10,IF(DG$17&lt;Udfyldningsark!$T74,"g",""),
IF(Udfyldningsark!$T74&lt;Udfyldningsark!$Q74,     IF(DG$17&lt;Udfyldningsark!$Q74-10,"g",     IF(DG$17&lt;Udfyldningsark!$T74,"gu",        "")),
IF(DG$17&lt;Udfyldningsark!$Q74, IF(DG$17&lt;Udfyldningsark!$Q74-10,"g","gu"),
IF(DG$17&lt;Udfyldningsark!$T74,"r",""
))))))))</f>
        <v/>
      </c>
      <c r="DH57" s="226" t="str">
        <f>IF(Udfyldningsark!$T74="","",
IF(DH$17=Udfyldningsark!$Q74,"s",
IF(DH$17=Udfyldningsark!$T74,"b",
IF(DH$17&lt;Udfyldningsark!$P74,"",
IF(Udfyldningsark!$T74&lt;Udfyldningsark!$Q74-10,IF(DH$17&lt;Udfyldningsark!$T74,"g",""),
IF(Udfyldningsark!$T74&lt;Udfyldningsark!$Q74,     IF(DH$17&lt;Udfyldningsark!$Q74-10,"g",     IF(DH$17&lt;Udfyldningsark!$T74,"gu",        "")),
IF(DH$17&lt;Udfyldningsark!$Q74, IF(DH$17&lt;Udfyldningsark!$Q74-10,"g","gu"),
IF(DH$17&lt;Udfyldningsark!$T74,"r",""
))))))))</f>
        <v/>
      </c>
      <c r="DI57" s="226" t="str">
        <f>IF(Udfyldningsark!$T74="","",
IF(DI$17=Udfyldningsark!$Q74,"s",
IF(DI$17=Udfyldningsark!$T74,"b",
IF(DI$17&lt;Udfyldningsark!$P74,"",
IF(Udfyldningsark!$T74&lt;Udfyldningsark!$Q74-10,IF(DI$17&lt;Udfyldningsark!$T74,"g",""),
IF(Udfyldningsark!$T74&lt;Udfyldningsark!$Q74,     IF(DI$17&lt;Udfyldningsark!$Q74-10,"g",     IF(DI$17&lt;Udfyldningsark!$T74,"gu",        "")),
IF(DI$17&lt;Udfyldningsark!$Q74, IF(DI$17&lt;Udfyldningsark!$Q74-10,"g","gu"),
IF(DI$17&lt;Udfyldningsark!$T74,"r",""
))))))))</f>
        <v/>
      </c>
      <c r="DJ57" s="226" t="str">
        <f>IF(Udfyldningsark!$T74="","",
IF(DJ$17=Udfyldningsark!$Q74,"s",
IF(DJ$17=Udfyldningsark!$T74,"b",
IF(DJ$17&lt;Udfyldningsark!$P74,"",
IF(Udfyldningsark!$T74&lt;Udfyldningsark!$Q74-10,IF(DJ$17&lt;Udfyldningsark!$T74,"g",""),
IF(Udfyldningsark!$T74&lt;Udfyldningsark!$Q74,     IF(DJ$17&lt;Udfyldningsark!$Q74-10,"g",     IF(DJ$17&lt;Udfyldningsark!$T74,"gu",        "")),
IF(DJ$17&lt;Udfyldningsark!$Q74, IF(DJ$17&lt;Udfyldningsark!$Q74-10,"g","gu"),
IF(DJ$17&lt;Udfyldningsark!$T74,"r",""
))))))))</f>
        <v/>
      </c>
      <c r="DK57" s="226" t="str">
        <f>IF(Udfyldningsark!$T74="","",
IF(DK$17=Udfyldningsark!$Q74,"s",
IF(DK$17=Udfyldningsark!$T74,"b",
IF(DK$17&lt;Udfyldningsark!$P74,"",
IF(Udfyldningsark!$T74&lt;Udfyldningsark!$Q74-10,IF(DK$17&lt;Udfyldningsark!$T74,"g",""),
IF(Udfyldningsark!$T74&lt;Udfyldningsark!$Q74,     IF(DK$17&lt;Udfyldningsark!$Q74-10,"g",     IF(DK$17&lt;Udfyldningsark!$T74,"gu",        "")),
IF(DK$17&lt;Udfyldningsark!$Q74, IF(DK$17&lt;Udfyldningsark!$Q74-10,"g","gu"),
IF(DK$17&lt;Udfyldningsark!$T74,"r",""
))))))))</f>
        <v/>
      </c>
      <c r="DL57" s="13"/>
      <c r="DM57" s="13"/>
    </row>
    <row r="58" spans="1:117" s="2" customFormat="1" ht="8.4499999999999993" customHeight="1" x14ac:dyDescent="0.2">
      <c r="A58" s="29"/>
      <c r="B58" s="56" t="str">
        <f>IF(Udfyldningsark!C75=1,Udfyldningsark!E75,"")</f>
        <v/>
      </c>
      <c r="C58" s="405" t="str">
        <f>IF(Udfyldningsark!I75="","",IF(Udfyldningsark!I75&gt;=1,Udfyldningsark!I75))</f>
        <v/>
      </c>
      <c r="D58" s="406"/>
      <c r="E58" s="407"/>
      <c r="F58" s="48"/>
      <c r="G58" s="276" t="str">
        <f>IF(Udfyldningsark!L75="","",IF(Udfyldningsark!L75&gt;=1,Udfyldningsark!L75))</f>
        <v/>
      </c>
      <c r="H58" s="48"/>
      <c r="I58" s="87" t="str">
        <f>IF(Udfyldningsark!P75="","",IF(Udfyldningsark!P75&gt;=1,Udfyldningsark!P75))</f>
        <v/>
      </c>
      <c r="J58" s="49"/>
      <c r="K58" s="88" t="str">
        <f>IF(Udfyldningsark!G75="","",IF(Udfyldningsark!G75=Data!$T$7,Data!$U$7,IF(Udfyldningsark!G75=Data!$T$8,Data!$U$8,IF(Udfyldningsark!G75=Data!$T$9,Data!$U$9,IF(Udfyldningsark!G75=Data!$T$10,Data!$U$10,IF(Udfyldningsark!G75=Data!$T$11,Data!$U$11,IF(Udfyldningsark!G75=Data!$T$12,Data!$U$12,IF(Udfyldningsark!G75=Data!$T$13,Data!$U$13,IF(Udfyldningsark!G75=Data!$T$14,Data!$U$14,IF(Udfyldningsark!G75=Data!$T$15,Data!$U$15,IF(Udfyldningsark!G75=Data!$T$16,Data!$U$16,IF(Udfyldningsark!G75=Data!$T$17,Data!$U$17,IF(Udfyldningsark!G75=Data!$T$18,Data!$U$18,IF(Udfyldningsark!G75=Data!$T$19,Data!$U$19,IF(Udfyldningsark!G75=Data!$T$20,Data!$U$20,IF(Udfyldningsark!G75=Data!$T$21,Data!$U$21,IF(Udfyldningsark!G75=Data!$T$22,Data!$U$22,IF(Udfyldningsark!G75=Data!$T$23,Data!$U$23,IF(Udfyldningsark!G75=Data!$T$24,Data!$U$24,IF(Udfyldningsark!G75=Data!$T$25,Data!$U$25,IF(Udfyldningsark!G75=Data!$T$26,Data!$U$26,IF(Udfyldningsark!G75=Data!$T$27,Data!$U$27))))))))))))))))))))))</f>
        <v/>
      </c>
      <c r="L58" s="49"/>
      <c r="M58" s="89" t="str">
        <f>IF(Udfyldningsark!G75="","",IF(Udfyldningsark!G75=Data!$T$7,Data!$V$7,IF(Udfyldningsark!G75=Data!$T$8,Data!$V$8,IF(Udfyldningsark!G75=Data!$T$9,Data!$V$9,IF(Udfyldningsark!G75=Data!$T$10,Data!$V$10,IF(Udfyldningsark!G75=Data!$T$11,Data!$V$11,IF(Udfyldningsark!G75=Data!$T$12,Data!$V$12,IF(Udfyldningsark!G75=Data!$T$13,Data!$V$13,IF(Udfyldningsark!G75=Data!$T$14,Data!$V$14,IF(Udfyldningsark!G75=Data!$T$15,Data!$V$15,IF(Udfyldningsark!G75=Data!$T$16,Data!$V$16,IF(Udfyldningsark!G75=Data!$T$17,Data!$V$17,IF(Udfyldningsark!G75=Data!$T$18,Data!$V$18,IF(Udfyldningsark!G75=Data!$T$19,Data!$V$19,IF(Udfyldningsark!G75=Data!$T$20,Data!$V$20,IF(Udfyldningsark!G75=Data!$T$21,Data!$V$21,IF(Udfyldningsark!G75=Data!$T$22,Data!$V$22,IF(Udfyldningsark!G75=Data!$T$23,Data!$V$23,IF(Udfyldningsark!G75=Data!$T$24,Data!$V$24,IF(Udfyldningsark!G75=Data!$T$25,Data!$V$25,IF(Udfyldningsark!G75=Data!$T$26,Data!$V$26,IF(Udfyldningsark!G75=Data!$T$27,Data!$V$27,))))))))))))))))))))))</f>
        <v/>
      </c>
      <c r="N58" s="20"/>
      <c r="O58" s="226" t="str">
        <f>IF(Udfyldningsark!$T75="","",
IF(O$17=Udfyldningsark!$Q75,"s",
IF(O$17=Udfyldningsark!$T75,"b",
IF(O$17&lt;Udfyldningsark!$P75,"",
IF(Udfyldningsark!$T75&lt;Udfyldningsark!$Q75-10,IF(O$17&lt;Udfyldningsark!$T75,"g",""),
IF(Udfyldningsark!$T75&lt;Udfyldningsark!$Q75,     IF(O$17&lt;Udfyldningsark!$Q75-10,"g",     IF(O$17&lt;Udfyldningsark!$T75,"gu",        "")),
IF(O$17&lt;Udfyldningsark!$Q75, IF(O$17&lt;Udfyldningsark!$Q75-10,"g","gu"),
IF(O$17&lt;Udfyldningsark!$T75,"r",""
))))))))</f>
        <v/>
      </c>
      <c r="P58" s="226" t="str">
        <f>IF(Udfyldningsark!$T75="","",
IF(P$17=Udfyldningsark!$Q75,"s",
IF(P$17=Udfyldningsark!$T75,"b",
IF(P$17&lt;Udfyldningsark!$P75,"",
IF(Udfyldningsark!$T75&lt;Udfyldningsark!$Q75-10,IF(P$17&lt;Udfyldningsark!$T75,"g",""),
IF(Udfyldningsark!$T75&lt;Udfyldningsark!$Q75,     IF(P$17&lt;Udfyldningsark!$Q75-10,"g",     IF(P$17&lt;Udfyldningsark!$T75,"gu",        "")),
IF(P$17&lt;Udfyldningsark!$Q75, IF(P$17&lt;Udfyldningsark!$Q75-10,"g","gu"),
IF(P$17&lt;Udfyldningsark!$T75,"r",""
))))))))</f>
        <v/>
      </c>
      <c r="Q58" s="226" t="str">
        <f>IF(Udfyldningsark!$T75="","",
IF(Q$17=Udfyldningsark!$Q75,"s",
IF(Q$17=Udfyldningsark!$T75,"b",
IF(Q$17&lt;Udfyldningsark!$P75,"",
IF(Udfyldningsark!$T75&lt;Udfyldningsark!$Q75-10,IF(Q$17&lt;Udfyldningsark!$T75,"g",""),
IF(Udfyldningsark!$T75&lt;Udfyldningsark!$Q75,     IF(Q$17&lt;Udfyldningsark!$Q75-10,"g",     IF(Q$17&lt;Udfyldningsark!$T75,"gu",        "")),
IF(Q$17&lt;Udfyldningsark!$Q75, IF(Q$17&lt;Udfyldningsark!$Q75-10,"g","gu"),
IF(Q$17&lt;Udfyldningsark!$T75,"r",""
))))))))</f>
        <v/>
      </c>
      <c r="R58" s="226" t="str">
        <f>IF(Udfyldningsark!$T75="","",
IF(R$17=Udfyldningsark!$Q75,"s",
IF(R$17=Udfyldningsark!$T75,"b",
IF(R$17&lt;Udfyldningsark!$P75,"",
IF(Udfyldningsark!$T75&lt;Udfyldningsark!$Q75-10,IF(R$17&lt;Udfyldningsark!$T75,"g",""),
IF(Udfyldningsark!$T75&lt;Udfyldningsark!$Q75,     IF(R$17&lt;Udfyldningsark!$Q75-10,"g",     IF(R$17&lt;Udfyldningsark!$T75,"gu",        "")),
IF(R$17&lt;Udfyldningsark!$Q75, IF(R$17&lt;Udfyldningsark!$Q75-10,"g","gu"),
IF(R$17&lt;Udfyldningsark!$T75,"r",""
))))))))</f>
        <v/>
      </c>
      <c r="S58" s="226" t="str">
        <f>IF(Udfyldningsark!$T75="","",
IF(S$17=Udfyldningsark!$Q75,"s",
IF(S$17=Udfyldningsark!$T75,"b",
IF(S$17&lt;Udfyldningsark!$P75,"",
IF(Udfyldningsark!$T75&lt;Udfyldningsark!$Q75-10,IF(S$17&lt;Udfyldningsark!$T75,"g",""),
IF(Udfyldningsark!$T75&lt;Udfyldningsark!$Q75,     IF(S$17&lt;Udfyldningsark!$Q75-10,"g",     IF(S$17&lt;Udfyldningsark!$T75,"gu",        "")),
IF(S$17&lt;Udfyldningsark!$Q75, IF(S$17&lt;Udfyldningsark!$Q75-10,"g","gu"),
IF(S$17&lt;Udfyldningsark!$T75,"r",""
))))))))</f>
        <v/>
      </c>
      <c r="T58" s="226" t="str">
        <f>IF(Udfyldningsark!$T75="","",
IF(T$17=Udfyldningsark!$Q75,"s",
IF(T$17=Udfyldningsark!$T75,"b",
IF(T$17&lt;Udfyldningsark!$P75,"",
IF(Udfyldningsark!$T75&lt;Udfyldningsark!$Q75-10,IF(T$17&lt;Udfyldningsark!$T75,"g",""),
IF(Udfyldningsark!$T75&lt;Udfyldningsark!$Q75,     IF(T$17&lt;Udfyldningsark!$Q75-10,"g",     IF(T$17&lt;Udfyldningsark!$T75,"gu",        "")),
IF(T$17&lt;Udfyldningsark!$Q75, IF(T$17&lt;Udfyldningsark!$Q75-10,"g","gu"),
IF(T$17&lt;Udfyldningsark!$T75,"r",""
))))))))</f>
        <v/>
      </c>
      <c r="U58" s="226" t="str">
        <f>IF(Udfyldningsark!$T75="","",
IF(U$17=Udfyldningsark!$Q75,"s",
IF(U$17=Udfyldningsark!$T75,"b",
IF(U$17&lt;Udfyldningsark!$P75,"",
IF(Udfyldningsark!$T75&lt;Udfyldningsark!$Q75-10,IF(U$17&lt;Udfyldningsark!$T75,"g",""),
IF(Udfyldningsark!$T75&lt;Udfyldningsark!$Q75,     IF(U$17&lt;Udfyldningsark!$Q75-10,"g",     IF(U$17&lt;Udfyldningsark!$T75,"gu",        "")),
IF(U$17&lt;Udfyldningsark!$Q75, IF(U$17&lt;Udfyldningsark!$Q75-10,"g","gu"),
IF(U$17&lt;Udfyldningsark!$T75,"r",""
))))))))</f>
        <v/>
      </c>
      <c r="V58" s="226" t="str">
        <f>IF(Udfyldningsark!$T75="","",
IF(V$17=Udfyldningsark!$Q75,"s",
IF(V$17=Udfyldningsark!$T75,"b",
IF(V$17&lt;Udfyldningsark!$P75,"",
IF(Udfyldningsark!$T75&lt;Udfyldningsark!$Q75-10,IF(V$17&lt;Udfyldningsark!$T75,"g",""),
IF(Udfyldningsark!$T75&lt;Udfyldningsark!$Q75,     IF(V$17&lt;Udfyldningsark!$Q75-10,"g",     IF(V$17&lt;Udfyldningsark!$T75,"gu",        "")),
IF(V$17&lt;Udfyldningsark!$Q75, IF(V$17&lt;Udfyldningsark!$Q75-10,"g","gu"),
IF(V$17&lt;Udfyldningsark!$T75,"r",""
))))))))</f>
        <v/>
      </c>
      <c r="W58" s="226" t="str">
        <f>IF(Udfyldningsark!$T75="","",
IF(W$17=Udfyldningsark!$Q75,"s",
IF(W$17=Udfyldningsark!$T75,"b",
IF(W$17&lt;Udfyldningsark!$P75,"",
IF(Udfyldningsark!$T75&lt;Udfyldningsark!$Q75-10,IF(W$17&lt;Udfyldningsark!$T75,"g",""),
IF(Udfyldningsark!$T75&lt;Udfyldningsark!$Q75,     IF(W$17&lt;Udfyldningsark!$Q75-10,"g",     IF(W$17&lt;Udfyldningsark!$T75,"gu",        "")),
IF(W$17&lt;Udfyldningsark!$Q75, IF(W$17&lt;Udfyldningsark!$Q75-10,"g","gu"),
IF(W$17&lt;Udfyldningsark!$T75,"r",""
))))))))</f>
        <v/>
      </c>
      <c r="X58" s="226" t="str">
        <f>IF(Udfyldningsark!$T75="","",
IF(X$17=Udfyldningsark!$Q75,"s",
IF(X$17=Udfyldningsark!$T75,"b",
IF(X$17&lt;Udfyldningsark!$P75,"",
IF(Udfyldningsark!$T75&lt;Udfyldningsark!$Q75-10,IF(X$17&lt;Udfyldningsark!$T75,"g",""),
IF(Udfyldningsark!$T75&lt;Udfyldningsark!$Q75,     IF(X$17&lt;Udfyldningsark!$Q75-10,"g",     IF(X$17&lt;Udfyldningsark!$T75,"gu",        "")),
IF(X$17&lt;Udfyldningsark!$Q75, IF(X$17&lt;Udfyldningsark!$Q75-10,"g","gu"),
IF(X$17&lt;Udfyldningsark!$T75,"r",""
))))))))</f>
        <v/>
      </c>
      <c r="Y58" s="226" t="str">
        <f>IF(Udfyldningsark!$T75="","",
IF(Y$17=Udfyldningsark!$Q75,"s",
IF(Y$17=Udfyldningsark!$T75,"b",
IF(Y$17&lt;Udfyldningsark!$P75,"",
IF(Udfyldningsark!$T75&lt;Udfyldningsark!$Q75-10,IF(Y$17&lt;Udfyldningsark!$T75,"g",""),
IF(Udfyldningsark!$T75&lt;Udfyldningsark!$Q75,     IF(Y$17&lt;Udfyldningsark!$Q75-10,"g",     IF(Y$17&lt;Udfyldningsark!$T75,"gu",        "")),
IF(Y$17&lt;Udfyldningsark!$Q75, IF(Y$17&lt;Udfyldningsark!$Q75-10,"g","gu"),
IF(Y$17&lt;Udfyldningsark!$T75,"r",""
))))))))</f>
        <v/>
      </c>
      <c r="Z58" s="226" t="str">
        <f>IF(Udfyldningsark!$T75="","",
IF(Z$17=Udfyldningsark!$Q75,"s",
IF(Z$17=Udfyldningsark!$T75,"b",
IF(Z$17&lt;Udfyldningsark!$P75,"",
IF(Udfyldningsark!$T75&lt;Udfyldningsark!$Q75-10,IF(Z$17&lt;Udfyldningsark!$T75,"g",""),
IF(Udfyldningsark!$T75&lt;Udfyldningsark!$Q75,     IF(Z$17&lt;Udfyldningsark!$Q75-10,"g",     IF(Z$17&lt;Udfyldningsark!$T75,"gu",        "")),
IF(Z$17&lt;Udfyldningsark!$Q75, IF(Z$17&lt;Udfyldningsark!$Q75-10,"g","gu"),
IF(Z$17&lt;Udfyldningsark!$T75,"r",""
))))))))</f>
        <v/>
      </c>
      <c r="AA58" s="226" t="str">
        <f>IF(Udfyldningsark!$T75="","",
IF(AA$17=Udfyldningsark!$Q75,"s",
IF(AA$17=Udfyldningsark!$T75,"b",
IF(AA$17&lt;Udfyldningsark!$P75,"",
IF(Udfyldningsark!$T75&lt;Udfyldningsark!$Q75-10,IF(AA$17&lt;Udfyldningsark!$T75,"g",""),
IF(Udfyldningsark!$T75&lt;Udfyldningsark!$Q75,     IF(AA$17&lt;Udfyldningsark!$Q75-10,"g",     IF(AA$17&lt;Udfyldningsark!$T75,"gu",        "")),
IF(AA$17&lt;Udfyldningsark!$Q75, IF(AA$17&lt;Udfyldningsark!$Q75-10,"g","gu"),
IF(AA$17&lt;Udfyldningsark!$T75,"r",""
))))))))</f>
        <v/>
      </c>
      <c r="AB58" s="226" t="str">
        <f>IF(Udfyldningsark!$T75="","",
IF(AB$17=Udfyldningsark!$Q75,"s",
IF(AB$17=Udfyldningsark!$T75,"b",
IF(AB$17&lt;Udfyldningsark!$P75,"",
IF(Udfyldningsark!$T75&lt;Udfyldningsark!$Q75-10,IF(AB$17&lt;Udfyldningsark!$T75,"g",""),
IF(Udfyldningsark!$T75&lt;Udfyldningsark!$Q75,     IF(AB$17&lt;Udfyldningsark!$Q75-10,"g",     IF(AB$17&lt;Udfyldningsark!$T75,"gu",        "")),
IF(AB$17&lt;Udfyldningsark!$Q75, IF(AB$17&lt;Udfyldningsark!$Q75-10,"g","gu"),
IF(AB$17&lt;Udfyldningsark!$T75,"r",""
))))))))</f>
        <v/>
      </c>
      <c r="AC58" s="226" t="str">
        <f>IF(Udfyldningsark!$T75="","",
IF(AC$17=Udfyldningsark!$Q75,"s",
IF(AC$17=Udfyldningsark!$T75,"b",
IF(AC$17&lt;Udfyldningsark!$P75,"",
IF(Udfyldningsark!$T75&lt;Udfyldningsark!$Q75-10,IF(AC$17&lt;Udfyldningsark!$T75,"g",""),
IF(Udfyldningsark!$T75&lt;Udfyldningsark!$Q75,     IF(AC$17&lt;Udfyldningsark!$Q75-10,"g",     IF(AC$17&lt;Udfyldningsark!$T75,"gu",        "")),
IF(AC$17&lt;Udfyldningsark!$Q75, IF(AC$17&lt;Udfyldningsark!$Q75-10,"g","gu"),
IF(AC$17&lt;Udfyldningsark!$T75,"r",""
))))))))</f>
        <v/>
      </c>
      <c r="AD58" s="226" t="str">
        <f>IF(Udfyldningsark!$T75="","",
IF(AD$17=Udfyldningsark!$Q75,"s",
IF(AD$17=Udfyldningsark!$T75,"b",
IF(AD$17&lt;Udfyldningsark!$P75,"",
IF(Udfyldningsark!$T75&lt;Udfyldningsark!$Q75-10,IF(AD$17&lt;Udfyldningsark!$T75,"g",""),
IF(Udfyldningsark!$T75&lt;Udfyldningsark!$Q75,     IF(AD$17&lt;Udfyldningsark!$Q75-10,"g",     IF(AD$17&lt;Udfyldningsark!$T75,"gu",        "")),
IF(AD$17&lt;Udfyldningsark!$Q75, IF(AD$17&lt;Udfyldningsark!$Q75-10,"g","gu"),
IF(AD$17&lt;Udfyldningsark!$T75,"r",""
))))))))</f>
        <v/>
      </c>
      <c r="AE58" s="226" t="str">
        <f>IF(Udfyldningsark!$T75="","",
IF(AE$17=Udfyldningsark!$Q75,"s",
IF(AE$17=Udfyldningsark!$T75,"b",
IF(AE$17&lt;Udfyldningsark!$P75,"",
IF(Udfyldningsark!$T75&lt;Udfyldningsark!$Q75-10,IF(AE$17&lt;Udfyldningsark!$T75,"g",""),
IF(Udfyldningsark!$T75&lt;Udfyldningsark!$Q75,     IF(AE$17&lt;Udfyldningsark!$Q75-10,"g",     IF(AE$17&lt;Udfyldningsark!$T75,"gu",        "")),
IF(AE$17&lt;Udfyldningsark!$Q75, IF(AE$17&lt;Udfyldningsark!$Q75-10,"g","gu"),
IF(AE$17&lt;Udfyldningsark!$T75,"r",""
))))))))</f>
        <v/>
      </c>
      <c r="AF58" s="226" t="str">
        <f>IF(Udfyldningsark!$T75="","",
IF(AF$17=Udfyldningsark!$Q75,"s",
IF(AF$17=Udfyldningsark!$T75,"b",
IF(AF$17&lt;Udfyldningsark!$P75,"",
IF(Udfyldningsark!$T75&lt;Udfyldningsark!$Q75-10,IF(AF$17&lt;Udfyldningsark!$T75,"g",""),
IF(Udfyldningsark!$T75&lt;Udfyldningsark!$Q75,     IF(AF$17&lt;Udfyldningsark!$Q75-10,"g",     IF(AF$17&lt;Udfyldningsark!$T75,"gu",        "")),
IF(AF$17&lt;Udfyldningsark!$Q75, IF(AF$17&lt;Udfyldningsark!$Q75-10,"g","gu"),
IF(AF$17&lt;Udfyldningsark!$T75,"r",""
))))))))</f>
        <v/>
      </c>
      <c r="AG58" s="226" t="str">
        <f>IF(Udfyldningsark!$T75="","",
IF(AG$17=Udfyldningsark!$Q75,"s",
IF(AG$17=Udfyldningsark!$T75,"b",
IF(AG$17&lt;Udfyldningsark!$P75,"",
IF(Udfyldningsark!$T75&lt;Udfyldningsark!$Q75-10,IF(AG$17&lt;Udfyldningsark!$T75,"g",""),
IF(Udfyldningsark!$T75&lt;Udfyldningsark!$Q75,     IF(AG$17&lt;Udfyldningsark!$Q75-10,"g",     IF(AG$17&lt;Udfyldningsark!$T75,"gu",        "")),
IF(AG$17&lt;Udfyldningsark!$Q75, IF(AG$17&lt;Udfyldningsark!$Q75-10,"g","gu"),
IF(AG$17&lt;Udfyldningsark!$T75,"r",""
))))))))</f>
        <v/>
      </c>
      <c r="AH58" s="226" t="str">
        <f>IF(Udfyldningsark!$T75="","",
IF(AH$17=Udfyldningsark!$Q75,"s",
IF(AH$17=Udfyldningsark!$T75,"b",
IF(AH$17&lt;Udfyldningsark!$P75,"",
IF(Udfyldningsark!$T75&lt;Udfyldningsark!$Q75-10,IF(AH$17&lt;Udfyldningsark!$T75,"g",""),
IF(Udfyldningsark!$T75&lt;Udfyldningsark!$Q75,     IF(AH$17&lt;Udfyldningsark!$Q75-10,"g",     IF(AH$17&lt;Udfyldningsark!$T75,"gu",        "")),
IF(AH$17&lt;Udfyldningsark!$Q75, IF(AH$17&lt;Udfyldningsark!$Q75-10,"g","gu"),
IF(AH$17&lt;Udfyldningsark!$T75,"r",""
))))))))</f>
        <v/>
      </c>
      <c r="AI58" s="226" t="str">
        <f>IF(Udfyldningsark!$T75="","",
IF(AI$17=Udfyldningsark!$Q75,"s",
IF(AI$17=Udfyldningsark!$T75,"b",
IF(AI$17&lt;Udfyldningsark!$P75,"",
IF(Udfyldningsark!$T75&lt;Udfyldningsark!$Q75-10,IF(AI$17&lt;Udfyldningsark!$T75,"g",""),
IF(Udfyldningsark!$T75&lt;Udfyldningsark!$Q75,     IF(AI$17&lt;Udfyldningsark!$Q75-10,"g",     IF(AI$17&lt;Udfyldningsark!$T75,"gu",        "")),
IF(AI$17&lt;Udfyldningsark!$Q75, IF(AI$17&lt;Udfyldningsark!$Q75-10,"g","gu"),
IF(AI$17&lt;Udfyldningsark!$T75,"r",""
))))))))</f>
        <v/>
      </c>
      <c r="AJ58" s="226" t="str">
        <f>IF(Udfyldningsark!$T75="","",
IF(AJ$17=Udfyldningsark!$Q75,"s",
IF(AJ$17=Udfyldningsark!$T75,"b",
IF(AJ$17&lt;Udfyldningsark!$P75,"",
IF(Udfyldningsark!$T75&lt;Udfyldningsark!$Q75-10,IF(AJ$17&lt;Udfyldningsark!$T75,"g",""),
IF(Udfyldningsark!$T75&lt;Udfyldningsark!$Q75,     IF(AJ$17&lt;Udfyldningsark!$Q75-10,"g",     IF(AJ$17&lt;Udfyldningsark!$T75,"gu",        "")),
IF(AJ$17&lt;Udfyldningsark!$Q75, IF(AJ$17&lt;Udfyldningsark!$Q75-10,"g","gu"),
IF(AJ$17&lt;Udfyldningsark!$T75,"r",""
))))))))</f>
        <v/>
      </c>
      <c r="AK58" s="226" t="str">
        <f>IF(Udfyldningsark!$T75="","",
IF(AK$17=Udfyldningsark!$Q75,"s",
IF(AK$17=Udfyldningsark!$T75,"b",
IF(AK$17&lt;Udfyldningsark!$P75,"",
IF(Udfyldningsark!$T75&lt;Udfyldningsark!$Q75-10,IF(AK$17&lt;Udfyldningsark!$T75,"g",""),
IF(Udfyldningsark!$T75&lt;Udfyldningsark!$Q75,     IF(AK$17&lt;Udfyldningsark!$Q75-10,"g",     IF(AK$17&lt;Udfyldningsark!$T75,"gu",        "")),
IF(AK$17&lt;Udfyldningsark!$Q75, IF(AK$17&lt;Udfyldningsark!$Q75-10,"g","gu"),
IF(AK$17&lt;Udfyldningsark!$T75,"r",""
))))))))</f>
        <v/>
      </c>
      <c r="AL58" s="226" t="str">
        <f>IF(Udfyldningsark!$T75="","",
IF(AL$17=Udfyldningsark!$Q75,"s",
IF(AL$17=Udfyldningsark!$T75,"b",
IF(AL$17&lt;Udfyldningsark!$P75,"",
IF(Udfyldningsark!$T75&lt;Udfyldningsark!$Q75-10,IF(AL$17&lt;Udfyldningsark!$T75,"g",""),
IF(Udfyldningsark!$T75&lt;Udfyldningsark!$Q75,     IF(AL$17&lt;Udfyldningsark!$Q75-10,"g",     IF(AL$17&lt;Udfyldningsark!$T75,"gu",        "")),
IF(AL$17&lt;Udfyldningsark!$Q75, IF(AL$17&lt;Udfyldningsark!$Q75-10,"g","gu"),
IF(AL$17&lt;Udfyldningsark!$T75,"r",""
))))))))</f>
        <v/>
      </c>
      <c r="AM58" s="226" t="str">
        <f>IF(Udfyldningsark!$T75="","",
IF(AM$17=Udfyldningsark!$Q75,"s",
IF(AM$17=Udfyldningsark!$T75,"b",
IF(AM$17&lt;Udfyldningsark!$P75,"",
IF(Udfyldningsark!$T75&lt;Udfyldningsark!$Q75-10,IF(AM$17&lt;Udfyldningsark!$T75,"g",""),
IF(Udfyldningsark!$T75&lt;Udfyldningsark!$Q75,     IF(AM$17&lt;Udfyldningsark!$Q75-10,"g",     IF(AM$17&lt;Udfyldningsark!$T75,"gu",        "")),
IF(AM$17&lt;Udfyldningsark!$Q75, IF(AM$17&lt;Udfyldningsark!$Q75-10,"g","gu"),
IF(AM$17&lt;Udfyldningsark!$T75,"r",""
))))))))</f>
        <v/>
      </c>
      <c r="AN58" s="226" t="str">
        <f>IF(Udfyldningsark!$T75="","",
IF(AN$17=Udfyldningsark!$Q75,"s",
IF(AN$17=Udfyldningsark!$T75,"b",
IF(AN$17&lt;Udfyldningsark!$P75,"",
IF(Udfyldningsark!$T75&lt;Udfyldningsark!$Q75-10,IF(AN$17&lt;Udfyldningsark!$T75,"g",""),
IF(Udfyldningsark!$T75&lt;Udfyldningsark!$Q75,     IF(AN$17&lt;Udfyldningsark!$Q75-10,"g",     IF(AN$17&lt;Udfyldningsark!$T75,"gu",        "")),
IF(AN$17&lt;Udfyldningsark!$Q75, IF(AN$17&lt;Udfyldningsark!$Q75-10,"g","gu"),
IF(AN$17&lt;Udfyldningsark!$T75,"r",""
))))))))</f>
        <v/>
      </c>
      <c r="AO58" s="226" t="str">
        <f>IF(Udfyldningsark!$T75="","",
IF(AO$17=Udfyldningsark!$Q75,"s",
IF(AO$17=Udfyldningsark!$T75,"b",
IF(AO$17&lt;Udfyldningsark!$P75,"",
IF(Udfyldningsark!$T75&lt;Udfyldningsark!$Q75-10,IF(AO$17&lt;Udfyldningsark!$T75,"g",""),
IF(Udfyldningsark!$T75&lt;Udfyldningsark!$Q75,     IF(AO$17&lt;Udfyldningsark!$Q75-10,"g",     IF(AO$17&lt;Udfyldningsark!$T75,"gu",        "")),
IF(AO$17&lt;Udfyldningsark!$Q75, IF(AO$17&lt;Udfyldningsark!$Q75-10,"g","gu"),
IF(AO$17&lt;Udfyldningsark!$T75,"r",""
))))))))</f>
        <v/>
      </c>
      <c r="AP58" s="226" t="str">
        <f>IF(Udfyldningsark!$T75="","",
IF(AP$17=Udfyldningsark!$Q75,"s",
IF(AP$17=Udfyldningsark!$T75,"b",
IF(AP$17&lt;Udfyldningsark!$P75,"",
IF(Udfyldningsark!$T75&lt;Udfyldningsark!$Q75-10,IF(AP$17&lt;Udfyldningsark!$T75,"g",""),
IF(Udfyldningsark!$T75&lt;Udfyldningsark!$Q75,     IF(AP$17&lt;Udfyldningsark!$Q75-10,"g",     IF(AP$17&lt;Udfyldningsark!$T75,"gu",        "")),
IF(AP$17&lt;Udfyldningsark!$Q75, IF(AP$17&lt;Udfyldningsark!$Q75-10,"g","gu"),
IF(AP$17&lt;Udfyldningsark!$T75,"r",""
))))))))</f>
        <v/>
      </c>
      <c r="AQ58" s="226" t="str">
        <f>IF(Udfyldningsark!$T75="","",
IF(AQ$17=Udfyldningsark!$Q75,"s",
IF(AQ$17=Udfyldningsark!$T75,"b",
IF(AQ$17&lt;Udfyldningsark!$P75,"",
IF(Udfyldningsark!$T75&lt;Udfyldningsark!$Q75-10,IF(AQ$17&lt;Udfyldningsark!$T75,"g",""),
IF(Udfyldningsark!$T75&lt;Udfyldningsark!$Q75,     IF(AQ$17&lt;Udfyldningsark!$Q75-10,"g",     IF(AQ$17&lt;Udfyldningsark!$T75,"gu",        "")),
IF(AQ$17&lt;Udfyldningsark!$Q75, IF(AQ$17&lt;Udfyldningsark!$Q75-10,"g","gu"),
IF(AQ$17&lt;Udfyldningsark!$T75,"r",""
))))))))</f>
        <v/>
      </c>
      <c r="AR58" s="226" t="str">
        <f>IF(Udfyldningsark!$T75="","",
IF(AR$17=Udfyldningsark!$Q75,"s",
IF(AR$17=Udfyldningsark!$T75,"b",
IF(AR$17&lt;Udfyldningsark!$P75,"",
IF(Udfyldningsark!$T75&lt;Udfyldningsark!$Q75-10,IF(AR$17&lt;Udfyldningsark!$T75,"g",""),
IF(Udfyldningsark!$T75&lt;Udfyldningsark!$Q75,     IF(AR$17&lt;Udfyldningsark!$Q75-10,"g",     IF(AR$17&lt;Udfyldningsark!$T75,"gu",        "")),
IF(AR$17&lt;Udfyldningsark!$Q75, IF(AR$17&lt;Udfyldningsark!$Q75-10,"g","gu"),
IF(AR$17&lt;Udfyldningsark!$T75,"r",""
))))))))</f>
        <v/>
      </c>
      <c r="AS58" s="226" t="str">
        <f>IF(Udfyldningsark!$T75="","",
IF(AS$17=Udfyldningsark!$Q75,"s",
IF(AS$17=Udfyldningsark!$T75,"b",
IF(AS$17&lt;Udfyldningsark!$P75,"",
IF(Udfyldningsark!$T75&lt;Udfyldningsark!$Q75-10,IF(AS$17&lt;Udfyldningsark!$T75,"g",""),
IF(Udfyldningsark!$T75&lt;Udfyldningsark!$Q75,     IF(AS$17&lt;Udfyldningsark!$Q75-10,"g",     IF(AS$17&lt;Udfyldningsark!$T75,"gu",        "")),
IF(AS$17&lt;Udfyldningsark!$Q75, IF(AS$17&lt;Udfyldningsark!$Q75-10,"g","gu"),
IF(AS$17&lt;Udfyldningsark!$T75,"r",""
))))))))</f>
        <v/>
      </c>
      <c r="AT58" s="226" t="str">
        <f>IF(Udfyldningsark!$T75="","",
IF(AT$17=Udfyldningsark!$Q75,"s",
IF(AT$17=Udfyldningsark!$T75,"b",
IF(AT$17&lt;Udfyldningsark!$P75,"",
IF(Udfyldningsark!$T75&lt;Udfyldningsark!$Q75-10,IF(AT$17&lt;Udfyldningsark!$T75,"g",""),
IF(Udfyldningsark!$T75&lt;Udfyldningsark!$Q75,     IF(AT$17&lt;Udfyldningsark!$Q75-10,"g",     IF(AT$17&lt;Udfyldningsark!$T75,"gu",        "")),
IF(AT$17&lt;Udfyldningsark!$Q75, IF(AT$17&lt;Udfyldningsark!$Q75-10,"g","gu"),
IF(AT$17&lt;Udfyldningsark!$T75,"r",""
))))))))</f>
        <v/>
      </c>
      <c r="AU58" s="226" t="str">
        <f>IF(Udfyldningsark!$T75="","",
IF(AU$17=Udfyldningsark!$Q75,"s",
IF(AU$17=Udfyldningsark!$T75,"b",
IF(AU$17&lt;Udfyldningsark!$P75,"",
IF(Udfyldningsark!$T75&lt;Udfyldningsark!$Q75-10,IF(AU$17&lt;Udfyldningsark!$T75,"g",""),
IF(Udfyldningsark!$T75&lt;Udfyldningsark!$Q75,     IF(AU$17&lt;Udfyldningsark!$Q75-10,"g",     IF(AU$17&lt;Udfyldningsark!$T75,"gu",        "")),
IF(AU$17&lt;Udfyldningsark!$Q75, IF(AU$17&lt;Udfyldningsark!$Q75-10,"g","gu"),
IF(AU$17&lt;Udfyldningsark!$T75,"r",""
))))))))</f>
        <v/>
      </c>
      <c r="AV58" s="226" t="str">
        <f>IF(Udfyldningsark!$T75="","",
IF(AV$17=Udfyldningsark!$Q75,"s",
IF(AV$17=Udfyldningsark!$T75,"b",
IF(AV$17&lt;Udfyldningsark!$P75,"",
IF(Udfyldningsark!$T75&lt;Udfyldningsark!$Q75-10,IF(AV$17&lt;Udfyldningsark!$T75,"g",""),
IF(Udfyldningsark!$T75&lt;Udfyldningsark!$Q75,     IF(AV$17&lt;Udfyldningsark!$Q75-10,"g",     IF(AV$17&lt;Udfyldningsark!$T75,"gu",        "")),
IF(AV$17&lt;Udfyldningsark!$Q75, IF(AV$17&lt;Udfyldningsark!$Q75-10,"g","gu"),
IF(AV$17&lt;Udfyldningsark!$T75,"r",""
))))))))</f>
        <v/>
      </c>
      <c r="AW58" s="226" t="str">
        <f>IF(Udfyldningsark!$T75="","",
IF(AW$17=Udfyldningsark!$Q75,"s",
IF(AW$17=Udfyldningsark!$T75,"b",
IF(AW$17&lt;Udfyldningsark!$P75,"",
IF(Udfyldningsark!$T75&lt;Udfyldningsark!$Q75-10,IF(AW$17&lt;Udfyldningsark!$T75,"g",""),
IF(Udfyldningsark!$T75&lt;Udfyldningsark!$Q75,     IF(AW$17&lt;Udfyldningsark!$Q75-10,"g",     IF(AW$17&lt;Udfyldningsark!$T75,"gu",        "")),
IF(AW$17&lt;Udfyldningsark!$Q75, IF(AW$17&lt;Udfyldningsark!$Q75-10,"g","gu"),
IF(AW$17&lt;Udfyldningsark!$T75,"r",""
))))))))</f>
        <v/>
      </c>
      <c r="AX58" s="226" t="str">
        <f>IF(Udfyldningsark!$T75="","",
IF(AX$17=Udfyldningsark!$Q75,"s",
IF(AX$17=Udfyldningsark!$T75,"b",
IF(AX$17&lt;Udfyldningsark!$P75,"",
IF(Udfyldningsark!$T75&lt;Udfyldningsark!$Q75-10,IF(AX$17&lt;Udfyldningsark!$T75,"g",""),
IF(Udfyldningsark!$T75&lt;Udfyldningsark!$Q75,     IF(AX$17&lt;Udfyldningsark!$Q75-10,"g",     IF(AX$17&lt;Udfyldningsark!$T75,"gu",        "")),
IF(AX$17&lt;Udfyldningsark!$Q75, IF(AX$17&lt;Udfyldningsark!$Q75-10,"g","gu"),
IF(AX$17&lt;Udfyldningsark!$T75,"r",""
))))))))</f>
        <v/>
      </c>
      <c r="AY58" s="226" t="str">
        <f>IF(Udfyldningsark!$T75="","",
IF(AY$17=Udfyldningsark!$Q75,"s",
IF(AY$17=Udfyldningsark!$T75,"b",
IF(AY$17&lt;Udfyldningsark!$P75,"",
IF(Udfyldningsark!$T75&lt;Udfyldningsark!$Q75-10,IF(AY$17&lt;Udfyldningsark!$T75,"g",""),
IF(Udfyldningsark!$T75&lt;Udfyldningsark!$Q75,     IF(AY$17&lt;Udfyldningsark!$Q75-10,"g",     IF(AY$17&lt;Udfyldningsark!$T75,"gu",        "")),
IF(AY$17&lt;Udfyldningsark!$Q75, IF(AY$17&lt;Udfyldningsark!$Q75-10,"g","gu"),
IF(AY$17&lt;Udfyldningsark!$T75,"r",""
))))))))</f>
        <v/>
      </c>
      <c r="AZ58" s="226" t="str">
        <f>IF(Udfyldningsark!$T75="","",
IF(AZ$17=Udfyldningsark!$Q75,"s",
IF(AZ$17=Udfyldningsark!$T75,"b",
IF(AZ$17&lt;Udfyldningsark!$P75,"",
IF(Udfyldningsark!$T75&lt;Udfyldningsark!$Q75-10,IF(AZ$17&lt;Udfyldningsark!$T75,"g",""),
IF(Udfyldningsark!$T75&lt;Udfyldningsark!$Q75,     IF(AZ$17&lt;Udfyldningsark!$Q75-10,"g",     IF(AZ$17&lt;Udfyldningsark!$T75,"gu",        "")),
IF(AZ$17&lt;Udfyldningsark!$Q75, IF(AZ$17&lt;Udfyldningsark!$Q75-10,"g","gu"),
IF(AZ$17&lt;Udfyldningsark!$T75,"r",""
))))))))</f>
        <v/>
      </c>
      <c r="BA58" s="226" t="str">
        <f>IF(Udfyldningsark!$T75="","",
IF(BA$17=Udfyldningsark!$Q75,"s",
IF(BA$17=Udfyldningsark!$T75,"b",
IF(BA$17&lt;Udfyldningsark!$P75,"",
IF(Udfyldningsark!$T75&lt;Udfyldningsark!$Q75-10,IF(BA$17&lt;Udfyldningsark!$T75,"g",""),
IF(Udfyldningsark!$T75&lt;Udfyldningsark!$Q75,     IF(BA$17&lt;Udfyldningsark!$Q75-10,"g",     IF(BA$17&lt;Udfyldningsark!$T75,"gu",        "")),
IF(BA$17&lt;Udfyldningsark!$Q75, IF(BA$17&lt;Udfyldningsark!$Q75-10,"g","gu"),
IF(BA$17&lt;Udfyldningsark!$T75,"r",""
))))))))</f>
        <v/>
      </c>
      <c r="BB58" s="226" t="str">
        <f>IF(Udfyldningsark!$T75="","",
IF(BB$17=Udfyldningsark!$Q75,"s",
IF(BB$17=Udfyldningsark!$T75,"b",
IF(BB$17&lt;Udfyldningsark!$P75,"",
IF(Udfyldningsark!$T75&lt;Udfyldningsark!$Q75-10,IF(BB$17&lt;Udfyldningsark!$T75,"g",""),
IF(Udfyldningsark!$T75&lt;Udfyldningsark!$Q75,     IF(BB$17&lt;Udfyldningsark!$Q75-10,"g",     IF(BB$17&lt;Udfyldningsark!$T75,"gu",        "")),
IF(BB$17&lt;Udfyldningsark!$Q75, IF(BB$17&lt;Udfyldningsark!$Q75-10,"g","gu"),
IF(BB$17&lt;Udfyldningsark!$T75,"r",""
))))))))</f>
        <v/>
      </c>
      <c r="BC58" s="226" t="str">
        <f>IF(Udfyldningsark!$T75="","",
IF(BC$17=Udfyldningsark!$Q75,"s",
IF(BC$17=Udfyldningsark!$T75,"b",
IF(BC$17&lt;Udfyldningsark!$P75,"",
IF(Udfyldningsark!$T75&lt;Udfyldningsark!$Q75-10,IF(BC$17&lt;Udfyldningsark!$T75,"g",""),
IF(Udfyldningsark!$T75&lt;Udfyldningsark!$Q75,     IF(BC$17&lt;Udfyldningsark!$Q75-10,"g",     IF(BC$17&lt;Udfyldningsark!$T75,"gu",        "")),
IF(BC$17&lt;Udfyldningsark!$Q75, IF(BC$17&lt;Udfyldningsark!$Q75-10,"g","gu"),
IF(BC$17&lt;Udfyldningsark!$T75,"r",""
))))))))</f>
        <v/>
      </c>
      <c r="BD58" s="226" t="str">
        <f>IF(Udfyldningsark!$T75="","",
IF(BD$17=Udfyldningsark!$Q75,"s",
IF(BD$17=Udfyldningsark!$T75,"b",
IF(BD$17&lt;Udfyldningsark!$P75,"",
IF(Udfyldningsark!$T75&lt;Udfyldningsark!$Q75-10,IF(BD$17&lt;Udfyldningsark!$T75,"g",""),
IF(Udfyldningsark!$T75&lt;Udfyldningsark!$Q75,     IF(BD$17&lt;Udfyldningsark!$Q75-10,"g",     IF(BD$17&lt;Udfyldningsark!$T75,"gu",        "")),
IF(BD$17&lt;Udfyldningsark!$Q75, IF(BD$17&lt;Udfyldningsark!$Q75-10,"g","gu"),
IF(BD$17&lt;Udfyldningsark!$T75,"r",""
))))))))</f>
        <v/>
      </c>
      <c r="BE58" s="226" t="str">
        <f>IF(Udfyldningsark!$T75="","",
IF(BE$17=Udfyldningsark!$Q75,"s",
IF(BE$17=Udfyldningsark!$T75,"b",
IF(BE$17&lt;Udfyldningsark!$P75,"",
IF(Udfyldningsark!$T75&lt;Udfyldningsark!$Q75-10,IF(BE$17&lt;Udfyldningsark!$T75,"g",""),
IF(Udfyldningsark!$T75&lt;Udfyldningsark!$Q75,     IF(BE$17&lt;Udfyldningsark!$Q75-10,"g",     IF(BE$17&lt;Udfyldningsark!$T75,"gu",        "")),
IF(BE$17&lt;Udfyldningsark!$Q75, IF(BE$17&lt;Udfyldningsark!$Q75-10,"g","gu"),
IF(BE$17&lt;Udfyldningsark!$T75,"r",""
))))))))</f>
        <v/>
      </c>
      <c r="BF58" s="226" t="str">
        <f>IF(Udfyldningsark!$T75="","",
IF(BF$17=Udfyldningsark!$Q75,"s",
IF(BF$17=Udfyldningsark!$T75,"b",
IF(BF$17&lt;Udfyldningsark!$P75,"",
IF(Udfyldningsark!$T75&lt;Udfyldningsark!$Q75-10,IF(BF$17&lt;Udfyldningsark!$T75,"g",""),
IF(Udfyldningsark!$T75&lt;Udfyldningsark!$Q75,     IF(BF$17&lt;Udfyldningsark!$Q75-10,"g",     IF(BF$17&lt;Udfyldningsark!$T75,"gu",        "")),
IF(BF$17&lt;Udfyldningsark!$Q75, IF(BF$17&lt;Udfyldningsark!$Q75-10,"g","gu"),
IF(BF$17&lt;Udfyldningsark!$T75,"r",""
))))))))</f>
        <v/>
      </c>
      <c r="BG58" s="226" t="str">
        <f>IF(Udfyldningsark!$T75="","",
IF(BG$17=Udfyldningsark!$Q75,"s",
IF(BG$17=Udfyldningsark!$T75,"b",
IF(BG$17&lt;Udfyldningsark!$P75,"",
IF(Udfyldningsark!$T75&lt;Udfyldningsark!$Q75-10,IF(BG$17&lt;Udfyldningsark!$T75,"g",""),
IF(Udfyldningsark!$T75&lt;Udfyldningsark!$Q75,     IF(BG$17&lt;Udfyldningsark!$Q75-10,"g",     IF(BG$17&lt;Udfyldningsark!$T75,"gu",        "")),
IF(BG$17&lt;Udfyldningsark!$Q75, IF(BG$17&lt;Udfyldningsark!$Q75-10,"g","gu"),
IF(BG$17&lt;Udfyldningsark!$T75,"r",""
))))))))</f>
        <v/>
      </c>
      <c r="BH58" s="226" t="str">
        <f>IF(Udfyldningsark!$T75="","",
IF(BH$17=Udfyldningsark!$Q75,"s",
IF(BH$17=Udfyldningsark!$T75,"b",
IF(BH$17&lt;Udfyldningsark!$P75,"",
IF(Udfyldningsark!$T75&lt;Udfyldningsark!$Q75-10,IF(BH$17&lt;Udfyldningsark!$T75,"g",""),
IF(Udfyldningsark!$T75&lt;Udfyldningsark!$Q75,     IF(BH$17&lt;Udfyldningsark!$Q75-10,"g",     IF(BH$17&lt;Udfyldningsark!$T75,"gu",        "")),
IF(BH$17&lt;Udfyldningsark!$Q75, IF(BH$17&lt;Udfyldningsark!$Q75-10,"g","gu"),
IF(BH$17&lt;Udfyldningsark!$T75,"r",""
))))))))</f>
        <v/>
      </c>
      <c r="BI58" s="226" t="str">
        <f>IF(Udfyldningsark!$T75="","",
IF(BI$17=Udfyldningsark!$Q75,"s",
IF(BI$17=Udfyldningsark!$T75,"b",
IF(BI$17&lt;Udfyldningsark!$P75,"",
IF(Udfyldningsark!$T75&lt;Udfyldningsark!$Q75-10,IF(BI$17&lt;Udfyldningsark!$T75,"g",""),
IF(Udfyldningsark!$T75&lt;Udfyldningsark!$Q75,     IF(BI$17&lt;Udfyldningsark!$Q75-10,"g",     IF(BI$17&lt;Udfyldningsark!$T75,"gu",        "")),
IF(BI$17&lt;Udfyldningsark!$Q75, IF(BI$17&lt;Udfyldningsark!$Q75-10,"g","gu"),
IF(BI$17&lt;Udfyldningsark!$T75,"r",""
))))))))</f>
        <v/>
      </c>
      <c r="BJ58" s="226" t="str">
        <f>IF(Udfyldningsark!$T75="","",
IF(BJ$17=Udfyldningsark!$Q75,"s",
IF(BJ$17=Udfyldningsark!$T75,"b",
IF(BJ$17&lt;Udfyldningsark!$P75,"",
IF(Udfyldningsark!$T75&lt;Udfyldningsark!$Q75-10,IF(BJ$17&lt;Udfyldningsark!$T75,"g",""),
IF(Udfyldningsark!$T75&lt;Udfyldningsark!$Q75,     IF(BJ$17&lt;Udfyldningsark!$Q75-10,"g",     IF(BJ$17&lt;Udfyldningsark!$T75,"gu",        "")),
IF(BJ$17&lt;Udfyldningsark!$Q75, IF(BJ$17&lt;Udfyldningsark!$Q75-10,"g","gu"),
IF(BJ$17&lt;Udfyldningsark!$T75,"r",""
))))))))</f>
        <v/>
      </c>
      <c r="BK58" s="226" t="str">
        <f>IF(Udfyldningsark!$T75="","",
IF(BK$17=Udfyldningsark!$Q75,"s",
IF(BK$17=Udfyldningsark!$T75,"b",
IF(BK$17&lt;Udfyldningsark!$P75,"",
IF(Udfyldningsark!$T75&lt;Udfyldningsark!$Q75-10,IF(BK$17&lt;Udfyldningsark!$T75,"g",""),
IF(Udfyldningsark!$T75&lt;Udfyldningsark!$Q75,     IF(BK$17&lt;Udfyldningsark!$Q75-10,"g",     IF(BK$17&lt;Udfyldningsark!$T75,"gu",        "")),
IF(BK$17&lt;Udfyldningsark!$Q75, IF(BK$17&lt;Udfyldningsark!$Q75-10,"g","gu"),
IF(BK$17&lt;Udfyldningsark!$T75,"r",""
))))))))</f>
        <v/>
      </c>
      <c r="BL58" s="226" t="str">
        <f>IF(Udfyldningsark!$T75="","",
IF(BL$17=Udfyldningsark!$Q75,"s",
IF(BL$17=Udfyldningsark!$T75,"b",
IF(BL$17&lt;Udfyldningsark!$P75,"",
IF(Udfyldningsark!$T75&lt;Udfyldningsark!$Q75-10,IF(BL$17&lt;Udfyldningsark!$T75,"g",""),
IF(Udfyldningsark!$T75&lt;Udfyldningsark!$Q75,     IF(BL$17&lt;Udfyldningsark!$Q75-10,"g",     IF(BL$17&lt;Udfyldningsark!$T75,"gu",        "")),
IF(BL$17&lt;Udfyldningsark!$Q75, IF(BL$17&lt;Udfyldningsark!$Q75-10,"g","gu"),
IF(BL$17&lt;Udfyldningsark!$T75,"r",""
))))))))</f>
        <v/>
      </c>
      <c r="BM58" s="226" t="str">
        <f>IF(Udfyldningsark!$T75="","",
IF(BM$17=Udfyldningsark!$Q75,"s",
IF(BM$17=Udfyldningsark!$T75,"b",
IF(BM$17&lt;Udfyldningsark!$P75,"",
IF(Udfyldningsark!$T75&lt;Udfyldningsark!$Q75-10,IF(BM$17&lt;Udfyldningsark!$T75,"g",""),
IF(Udfyldningsark!$T75&lt;Udfyldningsark!$Q75,     IF(BM$17&lt;Udfyldningsark!$Q75-10,"g",     IF(BM$17&lt;Udfyldningsark!$T75,"gu",        "")),
IF(BM$17&lt;Udfyldningsark!$Q75, IF(BM$17&lt;Udfyldningsark!$Q75-10,"g","gu"),
IF(BM$17&lt;Udfyldningsark!$T75,"r",""
))))))))</f>
        <v/>
      </c>
      <c r="BN58" s="226" t="str">
        <f>IF(Udfyldningsark!$T75="","",
IF(BN$17=Udfyldningsark!$Q75,"s",
IF(BN$17=Udfyldningsark!$T75,"b",
IF(BN$17&lt;Udfyldningsark!$P75,"",
IF(Udfyldningsark!$T75&lt;Udfyldningsark!$Q75-10,IF(BN$17&lt;Udfyldningsark!$T75,"g",""),
IF(Udfyldningsark!$T75&lt;Udfyldningsark!$Q75,     IF(BN$17&lt;Udfyldningsark!$Q75-10,"g",     IF(BN$17&lt;Udfyldningsark!$T75,"gu",        "")),
IF(BN$17&lt;Udfyldningsark!$Q75, IF(BN$17&lt;Udfyldningsark!$Q75-10,"g","gu"),
IF(BN$17&lt;Udfyldningsark!$T75,"r",""
))))))))</f>
        <v/>
      </c>
      <c r="BO58" s="226" t="str">
        <f>IF(Udfyldningsark!$T75="","",
IF(BO$17=Udfyldningsark!$Q75,"s",
IF(BO$17=Udfyldningsark!$T75,"b",
IF(BO$17&lt;Udfyldningsark!$P75,"",
IF(Udfyldningsark!$T75&lt;Udfyldningsark!$Q75-10,IF(BO$17&lt;Udfyldningsark!$T75,"g",""),
IF(Udfyldningsark!$T75&lt;Udfyldningsark!$Q75,     IF(BO$17&lt;Udfyldningsark!$Q75-10,"g",     IF(BO$17&lt;Udfyldningsark!$T75,"gu",        "")),
IF(BO$17&lt;Udfyldningsark!$Q75, IF(BO$17&lt;Udfyldningsark!$Q75-10,"g","gu"),
IF(BO$17&lt;Udfyldningsark!$T75,"r",""
))))))))</f>
        <v/>
      </c>
      <c r="BP58" s="226" t="str">
        <f>IF(Udfyldningsark!$T75="","",
IF(BP$17=Udfyldningsark!$Q75,"s",
IF(BP$17=Udfyldningsark!$T75,"b",
IF(BP$17&lt;Udfyldningsark!$P75,"",
IF(Udfyldningsark!$T75&lt;Udfyldningsark!$Q75-10,IF(BP$17&lt;Udfyldningsark!$T75,"g",""),
IF(Udfyldningsark!$T75&lt;Udfyldningsark!$Q75,     IF(BP$17&lt;Udfyldningsark!$Q75-10,"g",     IF(BP$17&lt;Udfyldningsark!$T75,"gu",        "")),
IF(BP$17&lt;Udfyldningsark!$Q75, IF(BP$17&lt;Udfyldningsark!$Q75-10,"g","gu"),
IF(BP$17&lt;Udfyldningsark!$T75,"r",""
))))))))</f>
        <v/>
      </c>
      <c r="BQ58" s="226" t="str">
        <f>IF(Udfyldningsark!$T75="","",
IF(BQ$17=Udfyldningsark!$Q75,"s",
IF(BQ$17=Udfyldningsark!$T75,"b",
IF(BQ$17&lt;Udfyldningsark!$P75,"",
IF(Udfyldningsark!$T75&lt;Udfyldningsark!$Q75-10,IF(BQ$17&lt;Udfyldningsark!$T75,"g",""),
IF(Udfyldningsark!$T75&lt;Udfyldningsark!$Q75,     IF(BQ$17&lt;Udfyldningsark!$Q75-10,"g",     IF(BQ$17&lt;Udfyldningsark!$T75,"gu",        "")),
IF(BQ$17&lt;Udfyldningsark!$Q75, IF(BQ$17&lt;Udfyldningsark!$Q75-10,"g","gu"),
IF(BQ$17&lt;Udfyldningsark!$T75,"r",""
))))))))</f>
        <v/>
      </c>
      <c r="BR58" s="226" t="str">
        <f>IF(Udfyldningsark!$T75="","",
IF(BR$17=Udfyldningsark!$Q75,"s",
IF(BR$17=Udfyldningsark!$T75,"b",
IF(BR$17&lt;Udfyldningsark!$P75,"",
IF(Udfyldningsark!$T75&lt;Udfyldningsark!$Q75-10,IF(BR$17&lt;Udfyldningsark!$T75,"g",""),
IF(Udfyldningsark!$T75&lt;Udfyldningsark!$Q75,     IF(BR$17&lt;Udfyldningsark!$Q75-10,"g",     IF(BR$17&lt;Udfyldningsark!$T75,"gu",        "")),
IF(BR$17&lt;Udfyldningsark!$Q75, IF(BR$17&lt;Udfyldningsark!$Q75-10,"g","gu"),
IF(BR$17&lt;Udfyldningsark!$T75,"r",""
))))))))</f>
        <v/>
      </c>
      <c r="BS58" s="226" t="str">
        <f>IF(Udfyldningsark!$T75="","",
IF(BS$17=Udfyldningsark!$Q75,"s",
IF(BS$17=Udfyldningsark!$T75,"b",
IF(BS$17&lt;Udfyldningsark!$P75,"",
IF(Udfyldningsark!$T75&lt;Udfyldningsark!$Q75-10,IF(BS$17&lt;Udfyldningsark!$T75,"g",""),
IF(Udfyldningsark!$T75&lt;Udfyldningsark!$Q75,     IF(BS$17&lt;Udfyldningsark!$Q75-10,"g",     IF(BS$17&lt;Udfyldningsark!$T75,"gu",        "")),
IF(BS$17&lt;Udfyldningsark!$Q75, IF(BS$17&lt;Udfyldningsark!$Q75-10,"g","gu"),
IF(BS$17&lt;Udfyldningsark!$T75,"r",""
))))))))</f>
        <v/>
      </c>
      <c r="BT58" s="226" t="str">
        <f>IF(Udfyldningsark!$T75="","",
IF(BT$17=Udfyldningsark!$Q75,"s",
IF(BT$17=Udfyldningsark!$T75,"b",
IF(BT$17&lt;Udfyldningsark!$P75,"",
IF(Udfyldningsark!$T75&lt;Udfyldningsark!$Q75-10,IF(BT$17&lt;Udfyldningsark!$T75,"g",""),
IF(Udfyldningsark!$T75&lt;Udfyldningsark!$Q75,     IF(BT$17&lt;Udfyldningsark!$Q75-10,"g",     IF(BT$17&lt;Udfyldningsark!$T75,"gu",        "")),
IF(BT$17&lt;Udfyldningsark!$Q75, IF(BT$17&lt;Udfyldningsark!$Q75-10,"g","gu"),
IF(BT$17&lt;Udfyldningsark!$T75,"r",""
))))))))</f>
        <v/>
      </c>
      <c r="BU58" s="226" t="str">
        <f>IF(Udfyldningsark!$T75="","",
IF(BU$17=Udfyldningsark!$Q75,"s",
IF(BU$17=Udfyldningsark!$T75,"b",
IF(BU$17&lt;Udfyldningsark!$P75,"",
IF(Udfyldningsark!$T75&lt;Udfyldningsark!$Q75-10,IF(BU$17&lt;Udfyldningsark!$T75,"g",""),
IF(Udfyldningsark!$T75&lt;Udfyldningsark!$Q75,     IF(BU$17&lt;Udfyldningsark!$Q75-10,"g",     IF(BU$17&lt;Udfyldningsark!$T75,"gu",        "")),
IF(BU$17&lt;Udfyldningsark!$Q75, IF(BU$17&lt;Udfyldningsark!$Q75-10,"g","gu"),
IF(BU$17&lt;Udfyldningsark!$T75,"r",""
))))))))</f>
        <v/>
      </c>
      <c r="BV58" s="226" t="str">
        <f>IF(Udfyldningsark!$T75="","",
IF(BV$17=Udfyldningsark!$Q75,"s",
IF(BV$17=Udfyldningsark!$T75,"b",
IF(BV$17&lt;Udfyldningsark!$P75,"",
IF(Udfyldningsark!$T75&lt;Udfyldningsark!$Q75-10,IF(BV$17&lt;Udfyldningsark!$T75,"g",""),
IF(Udfyldningsark!$T75&lt;Udfyldningsark!$Q75,     IF(BV$17&lt;Udfyldningsark!$Q75-10,"g",     IF(BV$17&lt;Udfyldningsark!$T75,"gu",        "")),
IF(BV$17&lt;Udfyldningsark!$Q75, IF(BV$17&lt;Udfyldningsark!$Q75-10,"g","gu"),
IF(BV$17&lt;Udfyldningsark!$T75,"r",""
))))))))</f>
        <v/>
      </c>
      <c r="BW58" s="226" t="str">
        <f>IF(Udfyldningsark!$T75="","",
IF(BW$17=Udfyldningsark!$Q75,"s",
IF(BW$17=Udfyldningsark!$T75,"b",
IF(BW$17&lt;Udfyldningsark!$P75,"",
IF(Udfyldningsark!$T75&lt;Udfyldningsark!$Q75-10,IF(BW$17&lt;Udfyldningsark!$T75,"g",""),
IF(Udfyldningsark!$T75&lt;Udfyldningsark!$Q75,     IF(BW$17&lt;Udfyldningsark!$Q75-10,"g",     IF(BW$17&lt;Udfyldningsark!$T75,"gu",        "")),
IF(BW$17&lt;Udfyldningsark!$Q75, IF(BW$17&lt;Udfyldningsark!$Q75-10,"g","gu"),
IF(BW$17&lt;Udfyldningsark!$T75,"r",""
))))))))</f>
        <v/>
      </c>
      <c r="BX58" s="226" t="str">
        <f>IF(Udfyldningsark!$T75="","",
IF(BX$17=Udfyldningsark!$Q75,"s",
IF(BX$17=Udfyldningsark!$T75,"b",
IF(BX$17&lt;Udfyldningsark!$P75,"",
IF(Udfyldningsark!$T75&lt;Udfyldningsark!$Q75-10,IF(BX$17&lt;Udfyldningsark!$T75,"g",""),
IF(Udfyldningsark!$T75&lt;Udfyldningsark!$Q75,     IF(BX$17&lt;Udfyldningsark!$Q75-10,"g",     IF(BX$17&lt;Udfyldningsark!$T75,"gu",        "")),
IF(BX$17&lt;Udfyldningsark!$Q75, IF(BX$17&lt;Udfyldningsark!$Q75-10,"g","gu"),
IF(BX$17&lt;Udfyldningsark!$T75,"r",""
))))))))</f>
        <v/>
      </c>
      <c r="BY58" s="226" t="str">
        <f>IF(Udfyldningsark!$T75="","",
IF(BY$17=Udfyldningsark!$Q75,"s",
IF(BY$17=Udfyldningsark!$T75,"b",
IF(BY$17&lt;Udfyldningsark!$P75,"",
IF(Udfyldningsark!$T75&lt;Udfyldningsark!$Q75-10,IF(BY$17&lt;Udfyldningsark!$T75,"g",""),
IF(Udfyldningsark!$T75&lt;Udfyldningsark!$Q75,     IF(BY$17&lt;Udfyldningsark!$Q75-10,"g",     IF(BY$17&lt;Udfyldningsark!$T75,"gu",        "")),
IF(BY$17&lt;Udfyldningsark!$Q75, IF(BY$17&lt;Udfyldningsark!$Q75-10,"g","gu"),
IF(BY$17&lt;Udfyldningsark!$T75,"r",""
))))))))</f>
        <v/>
      </c>
      <c r="BZ58" s="226" t="str">
        <f>IF(Udfyldningsark!$T75="","",
IF(BZ$17=Udfyldningsark!$Q75,"s",
IF(BZ$17=Udfyldningsark!$T75,"b",
IF(BZ$17&lt;Udfyldningsark!$P75,"",
IF(Udfyldningsark!$T75&lt;Udfyldningsark!$Q75-10,IF(BZ$17&lt;Udfyldningsark!$T75,"g",""),
IF(Udfyldningsark!$T75&lt;Udfyldningsark!$Q75,     IF(BZ$17&lt;Udfyldningsark!$Q75-10,"g",     IF(BZ$17&lt;Udfyldningsark!$T75,"gu",        "")),
IF(BZ$17&lt;Udfyldningsark!$Q75, IF(BZ$17&lt;Udfyldningsark!$Q75-10,"g","gu"),
IF(BZ$17&lt;Udfyldningsark!$T75,"r",""
))))))))</f>
        <v/>
      </c>
      <c r="CA58" s="226" t="str">
        <f>IF(Udfyldningsark!$T75="","",
IF(CA$17=Udfyldningsark!$Q75,"s",
IF(CA$17=Udfyldningsark!$T75,"b",
IF(CA$17&lt;Udfyldningsark!$P75,"",
IF(Udfyldningsark!$T75&lt;Udfyldningsark!$Q75-10,IF(CA$17&lt;Udfyldningsark!$T75,"g",""),
IF(Udfyldningsark!$T75&lt;Udfyldningsark!$Q75,     IF(CA$17&lt;Udfyldningsark!$Q75-10,"g",     IF(CA$17&lt;Udfyldningsark!$T75,"gu",        "")),
IF(CA$17&lt;Udfyldningsark!$Q75, IF(CA$17&lt;Udfyldningsark!$Q75-10,"g","gu"),
IF(CA$17&lt;Udfyldningsark!$T75,"r",""
))))))))</f>
        <v/>
      </c>
      <c r="CB58" s="226" t="str">
        <f>IF(Udfyldningsark!$T75="","",
IF(CB$17=Udfyldningsark!$Q75,"s",
IF(CB$17=Udfyldningsark!$T75,"b",
IF(CB$17&lt;Udfyldningsark!$P75,"",
IF(Udfyldningsark!$T75&lt;Udfyldningsark!$Q75-10,IF(CB$17&lt;Udfyldningsark!$T75,"g",""),
IF(Udfyldningsark!$T75&lt;Udfyldningsark!$Q75,     IF(CB$17&lt;Udfyldningsark!$Q75-10,"g",     IF(CB$17&lt;Udfyldningsark!$T75,"gu",        "")),
IF(CB$17&lt;Udfyldningsark!$Q75, IF(CB$17&lt;Udfyldningsark!$Q75-10,"g","gu"),
IF(CB$17&lt;Udfyldningsark!$T75,"r",""
))))))))</f>
        <v/>
      </c>
      <c r="CC58" s="226" t="str">
        <f>IF(Udfyldningsark!$T75="","",
IF(CC$17=Udfyldningsark!$Q75,"s",
IF(CC$17=Udfyldningsark!$T75,"b",
IF(CC$17&lt;Udfyldningsark!$P75,"",
IF(Udfyldningsark!$T75&lt;Udfyldningsark!$Q75-10,IF(CC$17&lt;Udfyldningsark!$T75,"g",""),
IF(Udfyldningsark!$T75&lt;Udfyldningsark!$Q75,     IF(CC$17&lt;Udfyldningsark!$Q75-10,"g",     IF(CC$17&lt;Udfyldningsark!$T75,"gu",        "")),
IF(CC$17&lt;Udfyldningsark!$Q75, IF(CC$17&lt;Udfyldningsark!$Q75-10,"g","gu"),
IF(CC$17&lt;Udfyldningsark!$T75,"r",""
))))))))</f>
        <v/>
      </c>
      <c r="CD58" s="226" t="str">
        <f>IF(Udfyldningsark!$T75="","",
IF(CD$17=Udfyldningsark!$Q75,"s",
IF(CD$17=Udfyldningsark!$T75,"b",
IF(CD$17&lt;Udfyldningsark!$P75,"",
IF(Udfyldningsark!$T75&lt;Udfyldningsark!$Q75-10,IF(CD$17&lt;Udfyldningsark!$T75,"g",""),
IF(Udfyldningsark!$T75&lt;Udfyldningsark!$Q75,     IF(CD$17&lt;Udfyldningsark!$Q75-10,"g",     IF(CD$17&lt;Udfyldningsark!$T75,"gu",        "")),
IF(CD$17&lt;Udfyldningsark!$Q75, IF(CD$17&lt;Udfyldningsark!$Q75-10,"g","gu"),
IF(CD$17&lt;Udfyldningsark!$T75,"r",""
))))))))</f>
        <v/>
      </c>
      <c r="CE58" s="226" t="str">
        <f>IF(Udfyldningsark!$T75="","",
IF(CE$17=Udfyldningsark!$Q75,"s",
IF(CE$17=Udfyldningsark!$T75,"b",
IF(CE$17&lt;Udfyldningsark!$P75,"",
IF(Udfyldningsark!$T75&lt;Udfyldningsark!$Q75-10,IF(CE$17&lt;Udfyldningsark!$T75,"g",""),
IF(Udfyldningsark!$T75&lt;Udfyldningsark!$Q75,     IF(CE$17&lt;Udfyldningsark!$Q75-10,"g",     IF(CE$17&lt;Udfyldningsark!$T75,"gu",        "")),
IF(CE$17&lt;Udfyldningsark!$Q75, IF(CE$17&lt;Udfyldningsark!$Q75-10,"g","gu"),
IF(CE$17&lt;Udfyldningsark!$T75,"r",""
))))))))</f>
        <v/>
      </c>
      <c r="CF58" s="226" t="str">
        <f>IF(Udfyldningsark!$T75="","",
IF(CF$17=Udfyldningsark!$Q75,"s",
IF(CF$17=Udfyldningsark!$T75,"b",
IF(CF$17&lt;Udfyldningsark!$P75,"",
IF(Udfyldningsark!$T75&lt;Udfyldningsark!$Q75-10,IF(CF$17&lt;Udfyldningsark!$T75,"g",""),
IF(Udfyldningsark!$T75&lt;Udfyldningsark!$Q75,     IF(CF$17&lt;Udfyldningsark!$Q75-10,"g",     IF(CF$17&lt;Udfyldningsark!$T75,"gu",        "")),
IF(CF$17&lt;Udfyldningsark!$Q75, IF(CF$17&lt;Udfyldningsark!$Q75-10,"g","gu"),
IF(CF$17&lt;Udfyldningsark!$T75,"r",""
))))))))</f>
        <v/>
      </c>
      <c r="CG58" s="226" t="str">
        <f>IF(Udfyldningsark!$T75="","",
IF(CG$17=Udfyldningsark!$Q75,"s",
IF(CG$17=Udfyldningsark!$T75,"b",
IF(CG$17&lt;Udfyldningsark!$P75,"",
IF(Udfyldningsark!$T75&lt;Udfyldningsark!$Q75-10,IF(CG$17&lt;Udfyldningsark!$T75,"g",""),
IF(Udfyldningsark!$T75&lt;Udfyldningsark!$Q75,     IF(CG$17&lt;Udfyldningsark!$Q75-10,"g",     IF(CG$17&lt;Udfyldningsark!$T75,"gu",        "")),
IF(CG$17&lt;Udfyldningsark!$Q75, IF(CG$17&lt;Udfyldningsark!$Q75-10,"g","gu"),
IF(CG$17&lt;Udfyldningsark!$T75,"r",""
))))))))</f>
        <v/>
      </c>
      <c r="CH58" s="226" t="str">
        <f>IF(Udfyldningsark!$T75="","",
IF(CH$17=Udfyldningsark!$Q75,"s",
IF(CH$17=Udfyldningsark!$T75,"b",
IF(CH$17&lt;Udfyldningsark!$P75,"",
IF(Udfyldningsark!$T75&lt;Udfyldningsark!$Q75-10,IF(CH$17&lt;Udfyldningsark!$T75,"g",""),
IF(Udfyldningsark!$T75&lt;Udfyldningsark!$Q75,     IF(CH$17&lt;Udfyldningsark!$Q75-10,"g",     IF(CH$17&lt;Udfyldningsark!$T75,"gu",        "")),
IF(CH$17&lt;Udfyldningsark!$Q75, IF(CH$17&lt;Udfyldningsark!$Q75-10,"g","gu"),
IF(CH$17&lt;Udfyldningsark!$T75,"r",""
))))))))</f>
        <v/>
      </c>
      <c r="CI58" s="226" t="str">
        <f>IF(Udfyldningsark!$T75="","",
IF(CI$17=Udfyldningsark!$Q75,"s",
IF(CI$17=Udfyldningsark!$T75,"b",
IF(CI$17&lt;Udfyldningsark!$P75,"",
IF(Udfyldningsark!$T75&lt;Udfyldningsark!$Q75-10,IF(CI$17&lt;Udfyldningsark!$T75,"g",""),
IF(Udfyldningsark!$T75&lt;Udfyldningsark!$Q75,     IF(CI$17&lt;Udfyldningsark!$Q75-10,"g",     IF(CI$17&lt;Udfyldningsark!$T75,"gu",        "")),
IF(CI$17&lt;Udfyldningsark!$Q75, IF(CI$17&lt;Udfyldningsark!$Q75-10,"g","gu"),
IF(CI$17&lt;Udfyldningsark!$T75,"r",""
))))))))</f>
        <v/>
      </c>
      <c r="CJ58" s="226" t="str">
        <f>IF(Udfyldningsark!$T75="","",
IF(CJ$17=Udfyldningsark!$Q75,"s",
IF(CJ$17=Udfyldningsark!$T75,"b",
IF(CJ$17&lt;Udfyldningsark!$P75,"",
IF(Udfyldningsark!$T75&lt;Udfyldningsark!$Q75-10,IF(CJ$17&lt;Udfyldningsark!$T75,"g",""),
IF(Udfyldningsark!$T75&lt;Udfyldningsark!$Q75,     IF(CJ$17&lt;Udfyldningsark!$Q75-10,"g",     IF(CJ$17&lt;Udfyldningsark!$T75,"gu",        "")),
IF(CJ$17&lt;Udfyldningsark!$Q75, IF(CJ$17&lt;Udfyldningsark!$Q75-10,"g","gu"),
IF(CJ$17&lt;Udfyldningsark!$T75,"r",""
))))))))</f>
        <v/>
      </c>
      <c r="CK58" s="226" t="str">
        <f>IF(Udfyldningsark!$T75="","",
IF(CK$17=Udfyldningsark!$Q75,"s",
IF(CK$17=Udfyldningsark!$T75,"b",
IF(CK$17&lt;Udfyldningsark!$P75,"",
IF(Udfyldningsark!$T75&lt;Udfyldningsark!$Q75-10,IF(CK$17&lt;Udfyldningsark!$T75,"g",""),
IF(Udfyldningsark!$T75&lt;Udfyldningsark!$Q75,     IF(CK$17&lt;Udfyldningsark!$Q75-10,"g",     IF(CK$17&lt;Udfyldningsark!$T75,"gu",        "")),
IF(CK$17&lt;Udfyldningsark!$Q75, IF(CK$17&lt;Udfyldningsark!$Q75-10,"g","gu"),
IF(CK$17&lt;Udfyldningsark!$T75,"r",""
))))))))</f>
        <v/>
      </c>
      <c r="CL58" s="226" t="str">
        <f>IF(Udfyldningsark!$T75="","",
IF(CL$17=Udfyldningsark!$Q75,"s",
IF(CL$17=Udfyldningsark!$T75,"b",
IF(CL$17&lt;Udfyldningsark!$P75,"",
IF(Udfyldningsark!$T75&lt;Udfyldningsark!$Q75-10,IF(CL$17&lt;Udfyldningsark!$T75,"g",""),
IF(Udfyldningsark!$T75&lt;Udfyldningsark!$Q75,     IF(CL$17&lt;Udfyldningsark!$Q75-10,"g",     IF(CL$17&lt;Udfyldningsark!$T75,"gu",        "")),
IF(CL$17&lt;Udfyldningsark!$Q75, IF(CL$17&lt;Udfyldningsark!$Q75-10,"g","gu"),
IF(CL$17&lt;Udfyldningsark!$T75,"r",""
))))))))</f>
        <v/>
      </c>
      <c r="CM58" s="226" t="str">
        <f>IF(Udfyldningsark!$T75="","",
IF(CM$17=Udfyldningsark!$Q75,"s",
IF(CM$17=Udfyldningsark!$T75,"b",
IF(CM$17&lt;Udfyldningsark!$P75,"",
IF(Udfyldningsark!$T75&lt;Udfyldningsark!$Q75-10,IF(CM$17&lt;Udfyldningsark!$T75,"g",""),
IF(Udfyldningsark!$T75&lt;Udfyldningsark!$Q75,     IF(CM$17&lt;Udfyldningsark!$Q75-10,"g",     IF(CM$17&lt;Udfyldningsark!$T75,"gu",        "")),
IF(CM$17&lt;Udfyldningsark!$Q75, IF(CM$17&lt;Udfyldningsark!$Q75-10,"g","gu"),
IF(CM$17&lt;Udfyldningsark!$T75,"r",""
))))))))</f>
        <v/>
      </c>
      <c r="CN58" s="226" t="str">
        <f>IF(Udfyldningsark!$T75="","",
IF(CN$17=Udfyldningsark!$Q75,"s",
IF(CN$17=Udfyldningsark!$T75,"b",
IF(CN$17&lt;Udfyldningsark!$P75,"",
IF(Udfyldningsark!$T75&lt;Udfyldningsark!$Q75-10,IF(CN$17&lt;Udfyldningsark!$T75,"g",""),
IF(Udfyldningsark!$T75&lt;Udfyldningsark!$Q75,     IF(CN$17&lt;Udfyldningsark!$Q75-10,"g",     IF(CN$17&lt;Udfyldningsark!$T75,"gu",        "")),
IF(CN$17&lt;Udfyldningsark!$Q75, IF(CN$17&lt;Udfyldningsark!$Q75-10,"g","gu"),
IF(CN$17&lt;Udfyldningsark!$T75,"r",""
))))))))</f>
        <v/>
      </c>
      <c r="CO58" s="226" t="str">
        <f>IF(Udfyldningsark!$T75="","",
IF(CO$17=Udfyldningsark!$Q75,"s",
IF(CO$17=Udfyldningsark!$T75,"b",
IF(CO$17&lt;Udfyldningsark!$P75,"",
IF(Udfyldningsark!$T75&lt;Udfyldningsark!$Q75-10,IF(CO$17&lt;Udfyldningsark!$T75,"g",""),
IF(Udfyldningsark!$T75&lt;Udfyldningsark!$Q75,     IF(CO$17&lt;Udfyldningsark!$Q75-10,"g",     IF(CO$17&lt;Udfyldningsark!$T75,"gu",        "")),
IF(CO$17&lt;Udfyldningsark!$Q75, IF(CO$17&lt;Udfyldningsark!$Q75-10,"g","gu"),
IF(CO$17&lt;Udfyldningsark!$T75,"r",""
))))))))</f>
        <v/>
      </c>
      <c r="CP58" s="226" t="str">
        <f>IF(Udfyldningsark!$T75="","",
IF(CP$17=Udfyldningsark!$Q75,"s",
IF(CP$17=Udfyldningsark!$T75,"b",
IF(CP$17&lt;Udfyldningsark!$P75,"",
IF(Udfyldningsark!$T75&lt;Udfyldningsark!$Q75-10,IF(CP$17&lt;Udfyldningsark!$T75,"g",""),
IF(Udfyldningsark!$T75&lt;Udfyldningsark!$Q75,     IF(CP$17&lt;Udfyldningsark!$Q75-10,"g",     IF(CP$17&lt;Udfyldningsark!$T75,"gu",        "")),
IF(CP$17&lt;Udfyldningsark!$Q75, IF(CP$17&lt;Udfyldningsark!$Q75-10,"g","gu"),
IF(CP$17&lt;Udfyldningsark!$T75,"r",""
))))))))</f>
        <v/>
      </c>
      <c r="CQ58" s="226" t="str">
        <f>IF(Udfyldningsark!$T75="","",
IF(CQ$17=Udfyldningsark!$Q75,"s",
IF(CQ$17=Udfyldningsark!$T75,"b",
IF(CQ$17&lt;Udfyldningsark!$P75,"",
IF(Udfyldningsark!$T75&lt;Udfyldningsark!$Q75-10,IF(CQ$17&lt;Udfyldningsark!$T75,"g",""),
IF(Udfyldningsark!$T75&lt;Udfyldningsark!$Q75,     IF(CQ$17&lt;Udfyldningsark!$Q75-10,"g",     IF(CQ$17&lt;Udfyldningsark!$T75,"gu",        "")),
IF(CQ$17&lt;Udfyldningsark!$Q75, IF(CQ$17&lt;Udfyldningsark!$Q75-10,"g","gu"),
IF(CQ$17&lt;Udfyldningsark!$T75,"r",""
))))))))</f>
        <v/>
      </c>
      <c r="CR58" s="226" t="str">
        <f>IF(Udfyldningsark!$T75="","",
IF(CR$17=Udfyldningsark!$Q75,"s",
IF(CR$17=Udfyldningsark!$T75,"b",
IF(CR$17&lt;Udfyldningsark!$P75,"",
IF(Udfyldningsark!$T75&lt;Udfyldningsark!$Q75-10,IF(CR$17&lt;Udfyldningsark!$T75,"g",""),
IF(Udfyldningsark!$T75&lt;Udfyldningsark!$Q75,     IF(CR$17&lt;Udfyldningsark!$Q75-10,"g",     IF(CR$17&lt;Udfyldningsark!$T75,"gu",        "")),
IF(CR$17&lt;Udfyldningsark!$Q75, IF(CR$17&lt;Udfyldningsark!$Q75-10,"g","gu"),
IF(CR$17&lt;Udfyldningsark!$T75,"r",""
))))))))</f>
        <v/>
      </c>
      <c r="CS58" s="226" t="str">
        <f>IF(Udfyldningsark!$T75="","",
IF(CS$17=Udfyldningsark!$Q75,"s",
IF(CS$17=Udfyldningsark!$T75,"b",
IF(CS$17&lt;Udfyldningsark!$P75,"",
IF(Udfyldningsark!$T75&lt;Udfyldningsark!$Q75-10,IF(CS$17&lt;Udfyldningsark!$T75,"g",""),
IF(Udfyldningsark!$T75&lt;Udfyldningsark!$Q75,     IF(CS$17&lt;Udfyldningsark!$Q75-10,"g",     IF(CS$17&lt;Udfyldningsark!$T75,"gu",        "")),
IF(CS$17&lt;Udfyldningsark!$Q75, IF(CS$17&lt;Udfyldningsark!$Q75-10,"g","gu"),
IF(CS$17&lt;Udfyldningsark!$T75,"r",""
))))))))</f>
        <v/>
      </c>
      <c r="CT58" s="226" t="str">
        <f>IF(Udfyldningsark!$T75="","",
IF(CT$17=Udfyldningsark!$Q75,"s",
IF(CT$17=Udfyldningsark!$T75,"b",
IF(CT$17&lt;Udfyldningsark!$P75,"",
IF(Udfyldningsark!$T75&lt;Udfyldningsark!$Q75-10,IF(CT$17&lt;Udfyldningsark!$T75,"g",""),
IF(Udfyldningsark!$T75&lt;Udfyldningsark!$Q75,     IF(CT$17&lt;Udfyldningsark!$Q75-10,"g",     IF(CT$17&lt;Udfyldningsark!$T75,"gu",        "")),
IF(CT$17&lt;Udfyldningsark!$Q75, IF(CT$17&lt;Udfyldningsark!$Q75-10,"g","gu"),
IF(CT$17&lt;Udfyldningsark!$T75,"r",""
))))))))</f>
        <v/>
      </c>
      <c r="CU58" s="226" t="str">
        <f>IF(Udfyldningsark!$T75="","",
IF(CU$17=Udfyldningsark!$Q75,"s",
IF(CU$17=Udfyldningsark!$T75,"b",
IF(CU$17&lt;Udfyldningsark!$P75,"",
IF(Udfyldningsark!$T75&lt;Udfyldningsark!$Q75-10,IF(CU$17&lt;Udfyldningsark!$T75,"g",""),
IF(Udfyldningsark!$T75&lt;Udfyldningsark!$Q75,     IF(CU$17&lt;Udfyldningsark!$Q75-10,"g",     IF(CU$17&lt;Udfyldningsark!$T75,"gu",        "")),
IF(CU$17&lt;Udfyldningsark!$Q75, IF(CU$17&lt;Udfyldningsark!$Q75-10,"g","gu"),
IF(CU$17&lt;Udfyldningsark!$T75,"r",""
))))))))</f>
        <v/>
      </c>
      <c r="CV58" s="226" t="str">
        <f>IF(Udfyldningsark!$T75="","",
IF(CV$17=Udfyldningsark!$Q75,"s",
IF(CV$17=Udfyldningsark!$T75,"b",
IF(CV$17&lt;Udfyldningsark!$P75,"",
IF(Udfyldningsark!$T75&lt;Udfyldningsark!$Q75-10,IF(CV$17&lt;Udfyldningsark!$T75,"g",""),
IF(Udfyldningsark!$T75&lt;Udfyldningsark!$Q75,     IF(CV$17&lt;Udfyldningsark!$Q75-10,"g",     IF(CV$17&lt;Udfyldningsark!$T75,"gu",        "")),
IF(CV$17&lt;Udfyldningsark!$Q75, IF(CV$17&lt;Udfyldningsark!$Q75-10,"g","gu"),
IF(CV$17&lt;Udfyldningsark!$T75,"r",""
))))))))</f>
        <v/>
      </c>
      <c r="CW58" s="226" t="str">
        <f>IF(Udfyldningsark!$T75="","",
IF(CW$17=Udfyldningsark!$Q75,"s",
IF(CW$17=Udfyldningsark!$T75,"b",
IF(CW$17&lt;Udfyldningsark!$P75,"",
IF(Udfyldningsark!$T75&lt;Udfyldningsark!$Q75-10,IF(CW$17&lt;Udfyldningsark!$T75,"g",""),
IF(Udfyldningsark!$T75&lt;Udfyldningsark!$Q75,     IF(CW$17&lt;Udfyldningsark!$Q75-10,"g",     IF(CW$17&lt;Udfyldningsark!$T75,"gu",        "")),
IF(CW$17&lt;Udfyldningsark!$Q75, IF(CW$17&lt;Udfyldningsark!$Q75-10,"g","gu"),
IF(CW$17&lt;Udfyldningsark!$T75,"r",""
))))))))</f>
        <v/>
      </c>
      <c r="CX58" s="226" t="str">
        <f>IF(Udfyldningsark!$T75="","",
IF(CX$17=Udfyldningsark!$Q75,"s",
IF(CX$17=Udfyldningsark!$T75,"b",
IF(CX$17&lt;Udfyldningsark!$P75,"",
IF(Udfyldningsark!$T75&lt;Udfyldningsark!$Q75-10,IF(CX$17&lt;Udfyldningsark!$T75,"g",""),
IF(Udfyldningsark!$T75&lt;Udfyldningsark!$Q75,     IF(CX$17&lt;Udfyldningsark!$Q75-10,"g",     IF(CX$17&lt;Udfyldningsark!$T75,"gu",        "")),
IF(CX$17&lt;Udfyldningsark!$Q75, IF(CX$17&lt;Udfyldningsark!$Q75-10,"g","gu"),
IF(CX$17&lt;Udfyldningsark!$T75,"r",""
))))))))</f>
        <v/>
      </c>
      <c r="CY58" s="226" t="str">
        <f>IF(Udfyldningsark!$T75="","",
IF(CY$17=Udfyldningsark!$Q75,"s",
IF(CY$17=Udfyldningsark!$T75,"b",
IF(CY$17&lt;Udfyldningsark!$P75,"",
IF(Udfyldningsark!$T75&lt;Udfyldningsark!$Q75-10,IF(CY$17&lt;Udfyldningsark!$T75,"g",""),
IF(Udfyldningsark!$T75&lt;Udfyldningsark!$Q75,     IF(CY$17&lt;Udfyldningsark!$Q75-10,"g",     IF(CY$17&lt;Udfyldningsark!$T75,"gu",        "")),
IF(CY$17&lt;Udfyldningsark!$Q75, IF(CY$17&lt;Udfyldningsark!$Q75-10,"g","gu"),
IF(CY$17&lt;Udfyldningsark!$T75,"r",""
))))))))</f>
        <v/>
      </c>
      <c r="CZ58" s="226" t="str">
        <f>IF(Udfyldningsark!$T75="","",
IF(CZ$17=Udfyldningsark!$Q75,"s",
IF(CZ$17=Udfyldningsark!$T75,"b",
IF(CZ$17&lt;Udfyldningsark!$P75,"",
IF(Udfyldningsark!$T75&lt;Udfyldningsark!$Q75-10,IF(CZ$17&lt;Udfyldningsark!$T75,"g",""),
IF(Udfyldningsark!$T75&lt;Udfyldningsark!$Q75,     IF(CZ$17&lt;Udfyldningsark!$Q75-10,"g",     IF(CZ$17&lt;Udfyldningsark!$T75,"gu",        "")),
IF(CZ$17&lt;Udfyldningsark!$Q75, IF(CZ$17&lt;Udfyldningsark!$Q75-10,"g","gu"),
IF(CZ$17&lt;Udfyldningsark!$T75,"r",""
))))))))</f>
        <v/>
      </c>
      <c r="DA58" s="226" t="str">
        <f>IF(Udfyldningsark!$T75="","",
IF(DA$17=Udfyldningsark!$Q75,"s",
IF(DA$17=Udfyldningsark!$T75,"b",
IF(DA$17&lt;Udfyldningsark!$P75,"",
IF(Udfyldningsark!$T75&lt;Udfyldningsark!$Q75-10,IF(DA$17&lt;Udfyldningsark!$T75,"g",""),
IF(Udfyldningsark!$T75&lt;Udfyldningsark!$Q75,     IF(DA$17&lt;Udfyldningsark!$Q75-10,"g",     IF(DA$17&lt;Udfyldningsark!$T75,"gu",        "")),
IF(DA$17&lt;Udfyldningsark!$Q75, IF(DA$17&lt;Udfyldningsark!$Q75-10,"g","gu"),
IF(DA$17&lt;Udfyldningsark!$T75,"r",""
))))))))</f>
        <v/>
      </c>
      <c r="DB58" s="226" t="str">
        <f>IF(Udfyldningsark!$T75="","",
IF(DB$17=Udfyldningsark!$Q75,"s",
IF(DB$17=Udfyldningsark!$T75,"b",
IF(DB$17&lt;Udfyldningsark!$P75,"",
IF(Udfyldningsark!$T75&lt;Udfyldningsark!$Q75-10,IF(DB$17&lt;Udfyldningsark!$T75,"g",""),
IF(Udfyldningsark!$T75&lt;Udfyldningsark!$Q75,     IF(DB$17&lt;Udfyldningsark!$Q75-10,"g",     IF(DB$17&lt;Udfyldningsark!$T75,"gu",        "")),
IF(DB$17&lt;Udfyldningsark!$Q75, IF(DB$17&lt;Udfyldningsark!$Q75-10,"g","gu"),
IF(DB$17&lt;Udfyldningsark!$T75,"r",""
))))))))</f>
        <v/>
      </c>
      <c r="DC58" s="226" t="str">
        <f>IF(Udfyldningsark!$T75="","",
IF(DC$17=Udfyldningsark!$Q75,"s",
IF(DC$17=Udfyldningsark!$T75,"b",
IF(DC$17&lt;Udfyldningsark!$P75,"",
IF(Udfyldningsark!$T75&lt;Udfyldningsark!$Q75-10,IF(DC$17&lt;Udfyldningsark!$T75,"g",""),
IF(Udfyldningsark!$T75&lt;Udfyldningsark!$Q75,     IF(DC$17&lt;Udfyldningsark!$Q75-10,"g",     IF(DC$17&lt;Udfyldningsark!$T75,"gu",        "")),
IF(DC$17&lt;Udfyldningsark!$Q75, IF(DC$17&lt;Udfyldningsark!$Q75-10,"g","gu"),
IF(DC$17&lt;Udfyldningsark!$T75,"r",""
))))))))</f>
        <v/>
      </c>
      <c r="DD58" s="226" t="str">
        <f>IF(Udfyldningsark!$T75="","",
IF(DD$17=Udfyldningsark!$Q75,"s",
IF(DD$17=Udfyldningsark!$T75,"b",
IF(DD$17&lt;Udfyldningsark!$P75,"",
IF(Udfyldningsark!$T75&lt;Udfyldningsark!$Q75-10,IF(DD$17&lt;Udfyldningsark!$T75,"g",""),
IF(Udfyldningsark!$T75&lt;Udfyldningsark!$Q75,     IF(DD$17&lt;Udfyldningsark!$Q75-10,"g",     IF(DD$17&lt;Udfyldningsark!$T75,"gu",        "")),
IF(DD$17&lt;Udfyldningsark!$Q75, IF(DD$17&lt;Udfyldningsark!$Q75-10,"g","gu"),
IF(DD$17&lt;Udfyldningsark!$T75,"r",""
))))))))</f>
        <v/>
      </c>
      <c r="DE58" s="226" t="str">
        <f>IF(Udfyldningsark!$T75="","",
IF(DE$17=Udfyldningsark!$Q75,"s",
IF(DE$17=Udfyldningsark!$T75,"b",
IF(DE$17&lt;Udfyldningsark!$P75,"",
IF(Udfyldningsark!$T75&lt;Udfyldningsark!$Q75-10,IF(DE$17&lt;Udfyldningsark!$T75,"g",""),
IF(Udfyldningsark!$T75&lt;Udfyldningsark!$Q75,     IF(DE$17&lt;Udfyldningsark!$Q75-10,"g",     IF(DE$17&lt;Udfyldningsark!$T75,"gu",        "")),
IF(DE$17&lt;Udfyldningsark!$Q75, IF(DE$17&lt;Udfyldningsark!$Q75-10,"g","gu"),
IF(DE$17&lt;Udfyldningsark!$T75,"r",""
))))))))</f>
        <v/>
      </c>
      <c r="DF58" s="226" t="str">
        <f>IF(Udfyldningsark!$T75="","",
IF(DF$17=Udfyldningsark!$Q75,"s",
IF(DF$17=Udfyldningsark!$T75,"b",
IF(DF$17&lt;Udfyldningsark!$P75,"",
IF(Udfyldningsark!$T75&lt;Udfyldningsark!$Q75-10,IF(DF$17&lt;Udfyldningsark!$T75,"g",""),
IF(Udfyldningsark!$T75&lt;Udfyldningsark!$Q75,     IF(DF$17&lt;Udfyldningsark!$Q75-10,"g",     IF(DF$17&lt;Udfyldningsark!$T75,"gu",        "")),
IF(DF$17&lt;Udfyldningsark!$Q75, IF(DF$17&lt;Udfyldningsark!$Q75-10,"g","gu"),
IF(DF$17&lt;Udfyldningsark!$T75,"r",""
))))))))</f>
        <v/>
      </c>
      <c r="DG58" s="226" t="str">
        <f>IF(Udfyldningsark!$T75="","",
IF(DG$17=Udfyldningsark!$Q75,"s",
IF(DG$17=Udfyldningsark!$T75,"b",
IF(DG$17&lt;Udfyldningsark!$P75,"",
IF(Udfyldningsark!$T75&lt;Udfyldningsark!$Q75-10,IF(DG$17&lt;Udfyldningsark!$T75,"g",""),
IF(Udfyldningsark!$T75&lt;Udfyldningsark!$Q75,     IF(DG$17&lt;Udfyldningsark!$Q75-10,"g",     IF(DG$17&lt;Udfyldningsark!$T75,"gu",        "")),
IF(DG$17&lt;Udfyldningsark!$Q75, IF(DG$17&lt;Udfyldningsark!$Q75-10,"g","gu"),
IF(DG$17&lt;Udfyldningsark!$T75,"r",""
))))))))</f>
        <v/>
      </c>
      <c r="DH58" s="226" t="str">
        <f>IF(Udfyldningsark!$T75="","",
IF(DH$17=Udfyldningsark!$Q75,"s",
IF(DH$17=Udfyldningsark!$T75,"b",
IF(DH$17&lt;Udfyldningsark!$P75,"",
IF(Udfyldningsark!$T75&lt;Udfyldningsark!$Q75-10,IF(DH$17&lt;Udfyldningsark!$T75,"g",""),
IF(Udfyldningsark!$T75&lt;Udfyldningsark!$Q75,     IF(DH$17&lt;Udfyldningsark!$Q75-10,"g",     IF(DH$17&lt;Udfyldningsark!$T75,"gu",        "")),
IF(DH$17&lt;Udfyldningsark!$Q75, IF(DH$17&lt;Udfyldningsark!$Q75-10,"g","gu"),
IF(DH$17&lt;Udfyldningsark!$T75,"r",""
))))))))</f>
        <v/>
      </c>
      <c r="DI58" s="226" t="str">
        <f>IF(Udfyldningsark!$T75="","",
IF(DI$17=Udfyldningsark!$Q75,"s",
IF(DI$17=Udfyldningsark!$T75,"b",
IF(DI$17&lt;Udfyldningsark!$P75,"",
IF(Udfyldningsark!$T75&lt;Udfyldningsark!$Q75-10,IF(DI$17&lt;Udfyldningsark!$T75,"g",""),
IF(Udfyldningsark!$T75&lt;Udfyldningsark!$Q75,     IF(DI$17&lt;Udfyldningsark!$Q75-10,"g",     IF(DI$17&lt;Udfyldningsark!$T75,"gu",        "")),
IF(DI$17&lt;Udfyldningsark!$Q75, IF(DI$17&lt;Udfyldningsark!$Q75-10,"g","gu"),
IF(DI$17&lt;Udfyldningsark!$T75,"r",""
))))))))</f>
        <v/>
      </c>
      <c r="DJ58" s="226" t="str">
        <f>IF(Udfyldningsark!$T75="","",
IF(DJ$17=Udfyldningsark!$Q75,"s",
IF(DJ$17=Udfyldningsark!$T75,"b",
IF(DJ$17&lt;Udfyldningsark!$P75,"",
IF(Udfyldningsark!$T75&lt;Udfyldningsark!$Q75-10,IF(DJ$17&lt;Udfyldningsark!$T75,"g",""),
IF(Udfyldningsark!$T75&lt;Udfyldningsark!$Q75,     IF(DJ$17&lt;Udfyldningsark!$Q75-10,"g",     IF(DJ$17&lt;Udfyldningsark!$T75,"gu",        "")),
IF(DJ$17&lt;Udfyldningsark!$Q75, IF(DJ$17&lt;Udfyldningsark!$Q75-10,"g","gu"),
IF(DJ$17&lt;Udfyldningsark!$T75,"r",""
))))))))</f>
        <v/>
      </c>
      <c r="DK58" s="226" t="str">
        <f>IF(Udfyldningsark!$T75="","",
IF(DK$17=Udfyldningsark!$Q75,"s",
IF(DK$17=Udfyldningsark!$T75,"b",
IF(DK$17&lt;Udfyldningsark!$P75,"",
IF(Udfyldningsark!$T75&lt;Udfyldningsark!$Q75-10,IF(DK$17&lt;Udfyldningsark!$T75,"g",""),
IF(Udfyldningsark!$T75&lt;Udfyldningsark!$Q75,     IF(DK$17&lt;Udfyldningsark!$Q75-10,"g",     IF(DK$17&lt;Udfyldningsark!$T75,"gu",        "")),
IF(DK$17&lt;Udfyldningsark!$Q75, IF(DK$17&lt;Udfyldningsark!$Q75-10,"g","gu"),
IF(DK$17&lt;Udfyldningsark!$T75,"r",""
))))))))</f>
        <v/>
      </c>
      <c r="DL58" s="13"/>
      <c r="DM58" s="13"/>
    </row>
    <row r="59" spans="1:117" s="2" customFormat="1" ht="8.4499999999999993" customHeight="1" x14ac:dyDescent="0.2">
      <c r="A59" s="29"/>
      <c r="B59" s="56" t="str">
        <f>IF(Udfyldningsark!C76=1,Udfyldningsark!E76,"")</f>
        <v/>
      </c>
      <c r="C59" s="405" t="str">
        <f>IF(Udfyldningsark!I76="","",IF(Udfyldningsark!I76&gt;=1,Udfyldningsark!I76))</f>
        <v/>
      </c>
      <c r="D59" s="406"/>
      <c r="E59" s="407"/>
      <c r="F59" s="48"/>
      <c r="G59" s="276" t="str">
        <f>IF(Udfyldningsark!L76="","",IF(Udfyldningsark!L76&gt;=1,Udfyldningsark!L76))</f>
        <v/>
      </c>
      <c r="H59" s="48"/>
      <c r="I59" s="87" t="str">
        <f>IF(Udfyldningsark!P76="","",IF(Udfyldningsark!P76&gt;=1,Udfyldningsark!P76))</f>
        <v/>
      </c>
      <c r="J59" s="49"/>
      <c r="K59" s="88" t="str">
        <f>IF(Udfyldningsark!G76="","",IF(Udfyldningsark!G76=Data!$T$7,Data!$U$7,IF(Udfyldningsark!G76=Data!$T$8,Data!$U$8,IF(Udfyldningsark!G76=Data!$T$9,Data!$U$9,IF(Udfyldningsark!G76=Data!$T$10,Data!$U$10,IF(Udfyldningsark!G76=Data!$T$11,Data!$U$11,IF(Udfyldningsark!G76=Data!$T$12,Data!$U$12,IF(Udfyldningsark!G76=Data!$T$13,Data!$U$13,IF(Udfyldningsark!G76=Data!$T$14,Data!$U$14,IF(Udfyldningsark!G76=Data!$T$15,Data!$U$15,IF(Udfyldningsark!G76=Data!$T$16,Data!$U$16,IF(Udfyldningsark!G76=Data!$T$17,Data!$U$17,IF(Udfyldningsark!G76=Data!$T$18,Data!$U$18,IF(Udfyldningsark!G76=Data!$T$19,Data!$U$19,IF(Udfyldningsark!G76=Data!$T$20,Data!$U$20,IF(Udfyldningsark!G76=Data!$T$21,Data!$U$21,IF(Udfyldningsark!G76=Data!$T$22,Data!$U$22,IF(Udfyldningsark!G76=Data!$T$23,Data!$U$23,IF(Udfyldningsark!G76=Data!$T$24,Data!$U$24,IF(Udfyldningsark!G76=Data!$T$25,Data!$U$25,IF(Udfyldningsark!G76=Data!$T$26,Data!$U$26,IF(Udfyldningsark!G76=Data!$T$27,Data!$U$27))))))))))))))))))))))</f>
        <v/>
      </c>
      <c r="L59" s="49"/>
      <c r="M59" s="89" t="str">
        <f>IF(Udfyldningsark!G76="","",IF(Udfyldningsark!G76=Data!$T$7,Data!$V$7,IF(Udfyldningsark!G76=Data!$T$8,Data!$V$8,IF(Udfyldningsark!G76=Data!$T$9,Data!$V$9,IF(Udfyldningsark!G76=Data!$T$10,Data!$V$10,IF(Udfyldningsark!G76=Data!$T$11,Data!$V$11,IF(Udfyldningsark!G76=Data!$T$12,Data!$V$12,IF(Udfyldningsark!G76=Data!$T$13,Data!$V$13,IF(Udfyldningsark!G76=Data!$T$14,Data!$V$14,IF(Udfyldningsark!G76=Data!$T$15,Data!$V$15,IF(Udfyldningsark!G76=Data!$T$16,Data!$V$16,IF(Udfyldningsark!G76=Data!$T$17,Data!$V$17,IF(Udfyldningsark!G76=Data!$T$18,Data!$V$18,IF(Udfyldningsark!G76=Data!$T$19,Data!$V$19,IF(Udfyldningsark!G76=Data!$T$20,Data!$V$20,IF(Udfyldningsark!G76=Data!$T$21,Data!$V$21,IF(Udfyldningsark!G76=Data!$T$22,Data!$V$22,IF(Udfyldningsark!G76=Data!$T$23,Data!$V$23,IF(Udfyldningsark!G76=Data!$T$24,Data!$V$24,IF(Udfyldningsark!G76=Data!$T$25,Data!$V$25,IF(Udfyldningsark!G76=Data!$T$26,Data!$V$26,IF(Udfyldningsark!G76=Data!$T$27,Data!$V$27,))))))))))))))))))))))</f>
        <v/>
      </c>
      <c r="N59" s="20"/>
      <c r="O59" s="226" t="str">
        <f>IF(Udfyldningsark!$T76="","",
IF(O$17=Udfyldningsark!$Q76,"s",
IF(O$17=Udfyldningsark!$T76,"b",
IF(O$17&lt;Udfyldningsark!$P76,"",
IF(Udfyldningsark!$T76&lt;Udfyldningsark!$Q76-10,IF(O$17&lt;Udfyldningsark!$T76,"g",""),
IF(Udfyldningsark!$T76&lt;Udfyldningsark!$Q76,     IF(O$17&lt;Udfyldningsark!$Q76-10,"g",     IF(O$17&lt;Udfyldningsark!$T76,"gu",        "")),
IF(O$17&lt;Udfyldningsark!$Q76, IF(O$17&lt;Udfyldningsark!$Q76-10,"g","gu"),
IF(O$17&lt;Udfyldningsark!$T76,"r",""
))))))))</f>
        <v/>
      </c>
      <c r="P59" s="226" t="str">
        <f>IF(Udfyldningsark!$T76="","",
IF(P$17=Udfyldningsark!$Q76,"s",
IF(P$17=Udfyldningsark!$T76,"b",
IF(P$17&lt;Udfyldningsark!$P76,"",
IF(Udfyldningsark!$T76&lt;Udfyldningsark!$Q76-10,IF(P$17&lt;Udfyldningsark!$T76,"g",""),
IF(Udfyldningsark!$T76&lt;Udfyldningsark!$Q76,     IF(P$17&lt;Udfyldningsark!$Q76-10,"g",     IF(P$17&lt;Udfyldningsark!$T76,"gu",        "")),
IF(P$17&lt;Udfyldningsark!$Q76, IF(P$17&lt;Udfyldningsark!$Q76-10,"g","gu"),
IF(P$17&lt;Udfyldningsark!$T76,"r",""
))))))))</f>
        <v/>
      </c>
      <c r="Q59" s="226" t="str">
        <f>IF(Udfyldningsark!$T76="","",
IF(Q$17=Udfyldningsark!$Q76,"s",
IF(Q$17=Udfyldningsark!$T76,"b",
IF(Q$17&lt;Udfyldningsark!$P76,"",
IF(Udfyldningsark!$T76&lt;Udfyldningsark!$Q76-10,IF(Q$17&lt;Udfyldningsark!$T76,"g",""),
IF(Udfyldningsark!$T76&lt;Udfyldningsark!$Q76,     IF(Q$17&lt;Udfyldningsark!$Q76-10,"g",     IF(Q$17&lt;Udfyldningsark!$T76,"gu",        "")),
IF(Q$17&lt;Udfyldningsark!$Q76, IF(Q$17&lt;Udfyldningsark!$Q76-10,"g","gu"),
IF(Q$17&lt;Udfyldningsark!$T76,"r",""
))))))))</f>
        <v/>
      </c>
      <c r="R59" s="226" t="str">
        <f>IF(Udfyldningsark!$T76="","",
IF(R$17=Udfyldningsark!$Q76,"s",
IF(R$17=Udfyldningsark!$T76,"b",
IF(R$17&lt;Udfyldningsark!$P76,"",
IF(Udfyldningsark!$T76&lt;Udfyldningsark!$Q76-10,IF(R$17&lt;Udfyldningsark!$T76,"g",""),
IF(Udfyldningsark!$T76&lt;Udfyldningsark!$Q76,     IF(R$17&lt;Udfyldningsark!$Q76-10,"g",     IF(R$17&lt;Udfyldningsark!$T76,"gu",        "")),
IF(R$17&lt;Udfyldningsark!$Q76, IF(R$17&lt;Udfyldningsark!$Q76-10,"g","gu"),
IF(R$17&lt;Udfyldningsark!$T76,"r",""
))))))))</f>
        <v/>
      </c>
      <c r="S59" s="226" t="str">
        <f>IF(Udfyldningsark!$T76="","",
IF(S$17=Udfyldningsark!$Q76,"s",
IF(S$17=Udfyldningsark!$T76,"b",
IF(S$17&lt;Udfyldningsark!$P76,"",
IF(Udfyldningsark!$T76&lt;Udfyldningsark!$Q76-10,IF(S$17&lt;Udfyldningsark!$T76,"g",""),
IF(Udfyldningsark!$T76&lt;Udfyldningsark!$Q76,     IF(S$17&lt;Udfyldningsark!$Q76-10,"g",     IF(S$17&lt;Udfyldningsark!$T76,"gu",        "")),
IF(S$17&lt;Udfyldningsark!$Q76, IF(S$17&lt;Udfyldningsark!$Q76-10,"g","gu"),
IF(S$17&lt;Udfyldningsark!$T76,"r",""
))))))))</f>
        <v/>
      </c>
      <c r="T59" s="226" t="str">
        <f>IF(Udfyldningsark!$T76="","",
IF(T$17=Udfyldningsark!$Q76,"s",
IF(T$17=Udfyldningsark!$T76,"b",
IF(T$17&lt;Udfyldningsark!$P76,"",
IF(Udfyldningsark!$T76&lt;Udfyldningsark!$Q76-10,IF(T$17&lt;Udfyldningsark!$T76,"g",""),
IF(Udfyldningsark!$T76&lt;Udfyldningsark!$Q76,     IF(T$17&lt;Udfyldningsark!$Q76-10,"g",     IF(T$17&lt;Udfyldningsark!$T76,"gu",        "")),
IF(T$17&lt;Udfyldningsark!$Q76, IF(T$17&lt;Udfyldningsark!$Q76-10,"g","gu"),
IF(T$17&lt;Udfyldningsark!$T76,"r",""
))))))))</f>
        <v/>
      </c>
      <c r="U59" s="226" t="str">
        <f>IF(Udfyldningsark!$T76="","",
IF(U$17=Udfyldningsark!$Q76,"s",
IF(U$17=Udfyldningsark!$T76,"b",
IF(U$17&lt;Udfyldningsark!$P76,"",
IF(Udfyldningsark!$T76&lt;Udfyldningsark!$Q76-10,IF(U$17&lt;Udfyldningsark!$T76,"g",""),
IF(Udfyldningsark!$T76&lt;Udfyldningsark!$Q76,     IF(U$17&lt;Udfyldningsark!$Q76-10,"g",     IF(U$17&lt;Udfyldningsark!$T76,"gu",        "")),
IF(U$17&lt;Udfyldningsark!$Q76, IF(U$17&lt;Udfyldningsark!$Q76-10,"g","gu"),
IF(U$17&lt;Udfyldningsark!$T76,"r",""
))))))))</f>
        <v/>
      </c>
      <c r="V59" s="226" t="str">
        <f>IF(Udfyldningsark!$T76="","",
IF(V$17=Udfyldningsark!$Q76,"s",
IF(V$17=Udfyldningsark!$T76,"b",
IF(V$17&lt;Udfyldningsark!$P76,"",
IF(Udfyldningsark!$T76&lt;Udfyldningsark!$Q76-10,IF(V$17&lt;Udfyldningsark!$T76,"g",""),
IF(Udfyldningsark!$T76&lt;Udfyldningsark!$Q76,     IF(V$17&lt;Udfyldningsark!$Q76-10,"g",     IF(V$17&lt;Udfyldningsark!$T76,"gu",        "")),
IF(V$17&lt;Udfyldningsark!$Q76, IF(V$17&lt;Udfyldningsark!$Q76-10,"g","gu"),
IF(V$17&lt;Udfyldningsark!$T76,"r",""
))))))))</f>
        <v/>
      </c>
      <c r="W59" s="226" t="str">
        <f>IF(Udfyldningsark!$T76="","",
IF(W$17=Udfyldningsark!$Q76,"s",
IF(W$17=Udfyldningsark!$T76,"b",
IF(W$17&lt;Udfyldningsark!$P76,"",
IF(Udfyldningsark!$T76&lt;Udfyldningsark!$Q76-10,IF(W$17&lt;Udfyldningsark!$T76,"g",""),
IF(Udfyldningsark!$T76&lt;Udfyldningsark!$Q76,     IF(W$17&lt;Udfyldningsark!$Q76-10,"g",     IF(W$17&lt;Udfyldningsark!$T76,"gu",        "")),
IF(W$17&lt;Udfyldningsark!$Q76, IF(W$17&lt;Udfyldningsark!$Q76-10,"g","gu"),
IF(W$17&lt;Udfyldningsark!$T76,"r",""
))))))))</f>
        <v/>
      </c>
      <c r="X59" s="226" t="str">
        <f>IF(Udfyldningsark!$T76="","",
IF(X$17=Udfyldningsark!$Q76,"s",
IF(X$17=Udfyldningsark!$T76,"b",
IF(X$17&lt;Udfyldningsark!$P76,"",
IF(Udfyldningsark!$T76&lt;Udfyldningsark!$Q76-10,IF(X$17&lt;Udfyldningsark!$T76,"g",""),
IF(Udfyldningsark!$T76&lt;Udfyldningsark!$Q76,     IF(X$17&lt;Udfyldningsark!$Q76-10,"g",     IF(X$17&lt;Udfyldningsark!$T76,"gu",        "")),
IF(X$17&lt;Udfyldningsark!$Q76, IF(X$17&lt;Udfyldningsark!$Q76-10,"g","gu"),
IF(X$17&lt;Udfyldningsark!$T76,"r",""
))))))))</f>
        <v/>
      </c>
      <c r="Y59" s="226" t="str">
        <f>IF(Udfyldningsark!$T76="","",
IF(Y$17=Udfyldningsark!$Q76,"s",
IF(Y$17=Udfyldningsark!$T76,"b",
IF(Y$17&lt;Udfyldningsark!$P76,"",
IF(Udfyldningsark!$T76&lt;Udfyldningsark!$Q76-10,IF(Y$17&lt;Udfyldningsark!$T76,"g",""),
IF(Udfyldningsark!$T76&lt;Udfyldningsark!$Q76,     IF(Y$17&lt;Udfyldningsark!$Q76-10,"g",     IF(Y$17&lt;Udfyldningsark!$T76,"gu",        "")),
IF(Y$17&lt;Udfyldningsark!$Q76, IF(Y$17&lt;Udfyldningsark!$Q76-10,"g","gu"),
IF(Y$17&lt;Udfyldningsark!$T76,"r",""
))))))))</f>
        <v/>
      </c>
      <c r="Z59" s="226" t="str">
        <f>IF(Udfyldningsark!$T76="","",
IF(Z$17=Udfyldningsark!$Q76,"s",
IF(Z$17=Udfyldningsark!$T76,"b",
IF(Z$17&lt;Udfyldningsark!$P76,"",
IF(Udfyldningsark!$T76&lt;Udfyldningsark!$Q76-10,IF(Z$17&lt;Udfyldningsark!$T76,"g",""),
IF(Udfyldningsark!$T76&lt;Udfyldningsark!$Q76,     IF(Z$17&lt;Udfyldningsark!$Q76-10,"g",     IF(Z$17&lt;Udfyldningsark!$T76,"gu",        "")),
IF(Z$17&lt;Udfyldningsark!$Q76, IF(Z$17&lt;Udfyldningsark!$Q76-10,"g","gu"),
IF(Z$17&lt;Udfyldningsark!$T76,"r",""
))))))))</f>
        <v/>
      </c>
      <c r="AA59" s="226" t="str">
        <f>IF(Udfyldningsark!$T76="","",
IF(AA$17=Udfyldningsark!$Q76,"s",
IF(AA$17=Udfyldningsark!$T76,"b",
IF(AA$17&lt;Udfyldningsark!$P76,"",
IF(Udfyldningsark!$T76&lt;Udfyldningsark!$Q76-10,IF(AA$17&lt;Udfyldningsark!$T76,"g",""),
IF(Udfyldningsark!$T76&lt;Udfyldningsark!$Q76,     IF(AA$17&lt;Udfyldningsark!$Q76-10,"g",     IF(AA$17&lt;Udfyldningsark!$T76,"gu",        "")),
IF(AA$17&lt;Udfyldningsark!$Q76, IF(AA$17&lt;Udfyldningsark!$Q76-10,"g","gu"),
IF(AA$17&lt;Udfyldningsark!$T76,"r",""
))))))))</f>
        <v/>
      </c>
      <c r="AB59" s="226" t="str">
        <f>IF(Udfyldningsark!$T76="","",
IF(AB$17=Udfyldningsark!$Q76,"s",
IF(AB$17=Udfyldningsark!$T76,"b",
IF(AB$17&lt;Udfyldningsark!$P76,"",
IF(Udfyldningsark!$T76&lt;Udfyldningsark!$Q76-10,IF(AB$17&lt;Udfyldningsark!$T76,"g",""),
IF(Udfyldningsark!$T76&lt;Udfyldningsark!$Q76,     IF(AB$17&lt;Udfyldningsark!$Q76-10,"g",     IF(AB$17&lt;Udfyldningsark!$T76,"gu",        "")),
IF(AB$17&lt;Udfyldningsark!$Q76, IF(AB$17&lt;Udfyldningsark!$Q76-10,"g","gu"),
IF(AB$17&lt;Udfyldningsark!$T76,"r",""
))))))))</f>
        <v/>
      </c>
      <c r="AC59" s="226" t="str">
        <f>IF(Udfyldningsark!$T76="","",
IF(AC$17=Udfyldningsark!$Q76,"s",
IF(AC$17=Udfyldningsark!$T76,"b",
IF(AC$17&lt;Udfyldningsark!$P76,"",
IF(Udfyldningsark!$T76&lt;Udfyldningsark!$Q76-10,IF(AC$17&lt;Udfyldningsark!$T76,"g",""),
IF(Udfyldningsark!$T76&lt;Udfyldningsark!$Q76,     IF(AC$17&lt;Udfyldningsark!$Q76-10,"g",     IF(AC$17&lt;Udfyldningsark!$T76,"gu",        "")),
IF(AC$17&lt;Udfyldningsark!$Q76, IF(AC$17&lt;Udfyldningsark!$Q76-10,"g","gu"),
IF(AC$17&lt;Udfyldningsark!$T76,"r",""
))))))))</f>
        <v/>
      </c>
      <c r="AD59" s="226" t="str">
        <f>IF(Udfyldningsark!$T76="","",
IF(AD$17=Udfyldningsark!$Q76,"s",
IF(AD$17=Udfyldningsark!$T76,"b",
IF(AD$17&lt;Udfyldningsark!$P76,"",
IF(Udfyldningsark!$T76&lt;Udfyldningsark!$Q76-10,IF(AD$17&lt;Udfyldningsark!$T76,"g",""),
IF(Udfyldningsark!$T76&lt;Udfyldningsark!$Q76,     IF(AD$17&lt;Udfyldningsark!$Q76-10,"g",     IF(AD$17&lt;Udfyldningsark!$T76,"gu",        "")),
IF(AD$17&lt;Udfyldningsark!$Q76, IF(AD$17&lt;Udfyldningsark!$Q76-10,"g","gu"),
IF(AD$17&lt;Udfyldningsark!$T76,"r",""
))))))))</f>
        <v/>
      </c>
      <c r="AE59" s="226" t="str">
        <f>IF(Udfyldningsark!$T76="","",
IF(AE$17=Udfyldningsark!$Q76,"s",
IF(AE$17=Udfyldningsark!$T76,"b",
IF(AE$17&lt;Udfyldningsark!$P76,"",
IF(Udfyldningsark!$T76&lt;Udfyldningsark!$Q76-10,IF(AE$17&lt;Udfyldningsark!$T76,"g",""),
IF(Udfyldningsark!$T76&lt;Udfyldningsark!$Q76,     IF(AE$17&lt;Udfyldningsark!$Q76-10,"g",     IF(AE$17&lt;Udfyldningsark!$T76,"gu",        "")),
IF(AE$17&lt;Udfyldningsark!$Q76, IF(AE$17&lt;Udfyldningsark!$Q76-10,"g","gu"),
IF(AE$17&lt;Udfyldningsark!$T76,"r",""
))))))))</f>
        <v/>
      </c>
      <c r="AF59" s="226" t="str">
        <f>IF(Udfyldningsark!$T76="","",
IF(AF$17=Udfyldningsark!$Q76,"s",
IF(AF$17=Udfyldningsark!$T76,"b",
IF(AF$17&lt;Udfyldningsark!$P76,"",
IF(Udfyldningsark!$T76&lt;Udfyldningsark!$Q76-10,IF(AF$17&lt;Udfyldningsark!$T76,"g",""),
IF(Udfyldningsark!$T76&lt;Udfyldningsark!$Q76,     IF(AF$17&lt;Udfyldningsark!$Q76-10,"g",     IF(AF$17&lt;Udfyldningsark!$T76,"gu",        "")),
IF(AF$17&lt;Udfyldningsark!$Q76, IF(AF$17&lt;Udfyldningsark!$Q76-10,"g","gu"),
IF(AF$17&lt;Udfyldningsark!$T76,"r",""
))))))))</f>
        <v/>
      </c>
      <c r="AG59" s="226" t="str">
        <f>IF(Udfyldningsark!$T76="","",
IF(AG$17=Udfyldningsark!$Q76,"s",
IF(AG$17=Udfyldningsark!$T76,"b",
IF(AG$17&lt;Udfyldningsark!$P76,"",
IF(Udfyldningsark!$T76&lt;Udfyldningsark!$Q76-10,IF(AG$17&lt;Udfyldningsark!$T76,"g",""),
IF(Udfyldningsark!$T76&lt;Udfyldningsark!$Q76,     IF(AG$17&lt;Udfyldningsark!$Q76-10,"g",     IF(AG$17&lt;Udfyldningsark!$T76,"gu",        "")),
IF(AG$17&lt;Udfyldningsark!$Q76, IF(AG$17&lt;Udfyldningsark!$Q76-10,"g","gu"),
IF(AG$17&lt;Udfyldningsark!$T76,"r",""
))))))))</f>
        <v/>
      </c>
      <c r="AH59" s="226" t="str">
        <f>IF(Udfyldningsark!$T76="","",
IF(AH$17=Udfyldningsark!$Q76,"s",
IF(AH$17=Udfyldningsark!$T76,"b",
IF(AH$17&lt;Udfyldningsark!$P76,"",
IF(Udfyldningsark!$T76&lt;Udfyldningsark!$Q76-10,IF(AH$17&lt;Udfyldningsark!$T76,"g",""),
IF(Udfyldningsark!$T76&lt;Udfyldningsark!$Q76,     IF(AH$17&lt;Udfyldningsark!$Q76-10,"g",     IF(AH$17&lt;Udfyldningsark!$T76,"gu",        "")),
IF(AH$17&lt;Udfyldningsark!$Q76, IF(AH$17&lt;Udfyldningsark!$Q76-10,"g","gu"),
IF(AH$17&lt;Udfyldningsark!$T76,"r",""
))))))))</f>
        <v/>
      </c>
      <c r="AI59" s="226" t="str">
        <f>IF(Udfyldningsark!$T76="","",
IF(AI$17=Udfyldningsark!$Q76,"s",
IF(AI$17=Udfyldningsark!$T76,"b",
IF(AI$17&lt;Udfyldningsark!$P76,"",
IF(Udfyldningsark!$T76&lt;Udfyldningsark!$Q76-10,IF(AI$17&lt;Udfyldningsark!$T76,"g",""),
IF(Udfyldningsark!$T76&lt;Udfyldningsark!$Q76,     IF(AI$17&lt;Udfyldningsark!$Q76-10,"g",     IF(AI$17&lt;Udfyldningsark!$T76,"gu",        "")),
IF(AI$17&lt;Udfyldningsark!$Q76, IF(AI$17&lt;Udfyldningsark!$Q76-10,"g","gu"),
IF(AI$17&lt;Udfyldningsark!$T76,"r",""
))))))))</f>
        <v/>
      </c>
      <c r="AJ59" s="226" t="str">
        <f>IF(Udfyldningsark!$T76="","",
IF(AJ$17=Udfyldningsark!$Q76,"s",
IF(AJ$17=Udfyldningsark!$T76,"b",
IF(AJ$17&lt;Udfyldningsark!$P76,"",
IF(Udfyldningsark!$T76&lt;Udfyldningsark!$Q76-10,IF(AJ$17&lt;Udfyldningsark!$T76,"g",""),
IF(Udfyldningsark!$T76&lt;Udfyldningsark!$Q76,     IF(AJ$17&lt;Udfyldningsark!$Q76-10,"g",     IF(AJ$17&lt;Udfyldningsark!$T76,"gu",        "")),
IF(AJ$17&lt;Udfyldningsark!$Q76, IF(AJ$17&lt;Udfyldningsark!$Q76-10,"g","gu"),
IF(AJ$17&lt;Udfyldningsark!$T76,"r",""
))))))))</f>
        <v/>
      </c>
      <c r="AK59" s="226" t="str">
        <f>IF(Udfyldningsark!$T76="","",
IF(AK$17=Udfyldningsark!$Q76,"s",
IF(AK$17=Udfyldningsark!$T76,"b",
IF(AK$17&lt;Udfyldningsark!$P76,"",
IF(Udfyldningsark!$T76&lt;Udfyldningsark!$Q76-10,IF(AK$17&lt;Udfyldningsark!$T76,"g",""),
IF(Udfyldningsark!$T76&lt;Udfyldningsark!$Q76,     IF(AK$17&lt;Udfyldningsark!$Q76-10,"g",     IF(AK$17&lt;Udfyldningsark!$T76,"gu",        "")),
IF(AK$17&lt;Udfyldningsark!$Q76, IF(AK$17&lt;Udfyldningsark!$Q76-10,"g","gu"),
IF(AK$17&lt;Udfyldningsark!$T76,"r",""
))))))))</f>
        <v/>
      </c>
      <c r="AL59" s="226" t="str">
        <f>IF(Udfyldningsark!$T76="","",
IF(AL$17=Udfyldningsark!$Q76,"s",
IF(AL$17=Udfyldningsark!$T76,"b",
IF(AL$17&lt;Udfyldningsark!$P76,"",
IF(Udfyldningsark!$T76&lt;Udfyldningsark!$Q76-10,IF(AL$17&lt;Udfyldningsark!$T76,"g",""),
IF(Udfyldningsark!$T76&lt;Udfyldningsark!$Q76,     IF(AL$17&lt;Udfyldningsark!$Q76-10,"g",     IF(AL$17&lt;Udfyldningsark!$T76,"gu",        "")),
IF(AL$17&lt;Udfyldningsark!$Q76, IF(AL$17&lt;Udfyldningsark!$Q76-10,"g","gu"),
IF(AL$17&lt;Udfyldningsark!$T76,"r",""
))))))))</f>
        <v/>
      </c>
      <c r="AM59" s="226" t="str">
        <f>IF(Udfyldningsark!$T76="","",
IF(AM$17=Udfyldningsark!$Q76,"s",
IF(AM$17=Udfyldningsark!$T76,"b",
IF(AM$17&lt;Udfyldningsark!$P76,"",
IF(Udfyldningsark!$T76&lt;Udfyldningsark!$Q76-10,IF(AM$17&lt;Udfyldningsark!$T76,"g",""),
IF(Udfyldningsark!$T76&lt;Udfyldningsark!$Q76,     IF(AM$17&lt;Udfyldningsark!$Q76-10,"g",     IF(AM$17&lt;Udfyldningsark!$T76,"gu",        "")),
IF(AM$17&lt;Udfyldningsark!$Q76, IF(AM$17&lt;Udfyldningsark!$Q76-10,"g","gu"),
IF(AM$17&lt;Udfyldningsark!$T76,"r",""
))))))))</f>
        <v/>
      </c>
      <c r="AN59" s="226" t="str">
        <f>IF(Udfyldningsark!$T76="","",
IF(AN$17=Udfyldningsark!$Q76,"s",
IF(AN$17=Udfyldningsark!$T76,"b",
IF(AN$17&lt;Udfyldningsark!$P76,"",
IF(Udfyldningsark!$T76&lt;Udfyldningsark!$Q76-10,IF(AN$17&lt;Udfyldningsark!$T76,"g",""),
IF(Udfyldningsark!$T76&lt;Udfyldningsark!$Q76,     IF(AN$17&lt;Udfyldningsark!$Q76-10,"g",     IF(AN$17&lt;Udfyldningsark!$T76,"gu",        "")),
IF(AN$17&lt;Udfyldningsark!$Q76, IF(AN$17&lt;Udfyldningsark!$Q76-10,"g","gu"),
IF(AN$17&lt;Udfyldningsark!$T76,"r",""
))))))))</f>
        <v/>
      </c>
      <c r="AO59" s="226" t="str">
        <f>IF(Udfyldningsark!$T76="","",
IF(AO$17=Udfyldningsark!$Q76,"s",
IF(AO$17=Udfyldningsark!$T76,"b",
IF(AO$17&lt;Udfyldningsark!$P76,"",
IF(Udfyldningsark!$T76&lt;Udfyldningsark!$Q76-10,IF(AO$17&lt;Udfyldningsark!$T76,"g",""),
IF(Udfyldningsark!$T76&lt;Udfyldningsark!$Q76,     IF(AO$17&lt;Udfyldningsark!$Q76-10,"g",     IF(AO$17&lt;Udfyldningsark!$T76,"gu",        "")),
IF(AO$17&lt;Udfyldningsark!$Q76, IF(AO$17&lt;Udfyldningsark!$Q76-10,"g","gu"),
IF(AO$17&lt;Udfyldningsark!$T76,"r",""
))))))))</f>
        <v/>
      </c>
      <c r="AP59" s="226" t="str">
        <f>IF(Udfyldningsark!$T76="","",
IF(AP$17=Udfyldningsark!$Q76,"s",
IF(AP$17=Udfyldningsark!$T76,"b",
IF(AP$17&lt;Udfyldningsark!$P76,"",
IF(Udfyldningsark!$T76&lt;Udfyldningsark!$Q76-10,IF(AP$17&lt;Udfyldningsark!$T76,"g",""),
IF(Udfyldningsark!$T76&lt;Udfyldningsark!$Q76,     IF(AP$17&lt;Udfyldningsark!$Q76-10,"g",     IF(AP$17&lt;Udfyldningsark!$T76,"gu",        "")),
IF(AP$17&lt;Udfyldningsark!$Q76, IF(AP$17&lt;Udfyldningsark!$Q76-10,"g","gu"),
IF(AP$17&lt;Udfyldningsark!$T76,"r",""
))))))))</f>
        <v/>
      </c>
      <c r="AQ59" s="226" t="str">
        <f>IF(Udfyldningsark!$T76="","",
IF(AQ$17=Udfyldningsark!$Q76,"s",
IF(AQ$17=Udfyldningsark!$T76,"b",
IF(AQ$17&lt;Udfyldningsark!$P76,"",
IF(Udfyldningsark!$T76&lt;Udfyldningsark!$Q76-10,IF(AQ$17&lt;Udfyldningsark!$T76,"g",""),
IF(Udfyldningsark!$T76&lt;Udfyldningsark!$Q76,     IF(AQ$17&lt;Udfyldningsark!$Q76-10,"g",     IF(AQ$17&lt;Udfyldningsark!$T76,"gu",        "")),
IF(AQ$17&lt;Udfyldningsark!$Q76, IF(AQ$17&lt;Udfyldningsark!$Q76-10,"g","gu"),
IF(AQ$17&lt;Udfyldningsark!$T76,"r",""
))))))))</f>
        <v/>
      </c>
      <c r="AR59" s="226" t="str">
        <f>IF(Udfyldningsark!$T76="","",
IF(AR$17=Udfyldningsark!$Q76,"s",
IF(AR$17=Udfyldningsark!$T76,"b",
IF(AR$17&lt;Udfyldningsark!$P76,"",
IF(Udfyldningsark!$T76&lt;Udfyldningsark!$Q76-10,IF(AR$17&lt;Udfyldningsark!$T76,"g",""),
IF(Udfyldningsark!$T76&lt;Udfyldningsark!$Q76,     IF(AR$17&lt;Udfyldningsark!$Q76-10,"g",     IF(AR$17&lt;Udfyldningsark!$T76,"gu",        "")),
IF(AR$17&lt;Udfyldningsark!$Q76, IF(AR$17&lt;Udfyldningsark!$Q76-10,"g","gu"),
IF(AR$17&lt;Udfyldningsark!$T76,"r",""
))))))))</f>
        <v/>
      </c>
      <c r="AS59" s="226" t="str">
        <f>IF(Udfyldningsark!$T76="","",
IF(AS$17=Udfyldningsark!$Q76,"s",
IF(AS$17=Udfyldningsark!$T76,"b",
IF(AS$17&lt;Udfyldningsark!$P76,"",
IF(Udfyldningsark!$T76&lt;Udfyldningsark!$Q76-10,IF(AS$17&lt;Udfyldningsark!$T76,"g",""),
IF(Udfyldningsark!$T76&lt;Udfyldningsark!$Q76,     IF(AS$17&lt;Udfyldningsark!$Q76-10,"g",     IF(AS$17&lt;Udfyldningsark!$T76,"gu",        "")),
IF(AS$17&lt;Udfyldningsark!$Q76, IF(AS$17&lt;Udfyldningsark!$Q76-10,"g","gu"),
IF(AS$17&lt;Udfyldningsark!$T76,"r",""
))))))))</f>
        <v/>
      </c>
      <c r="AT59" s="226" t="str">
        <f>IF(Udfyldningsark!$T76="","",
IF(AT$17=Udfyldningsark!$Q76,"s",
IF(AT$17=Udfyldningsark!$T76,"b",
IF(AT$17&lt;Udfyldningsark!$P76,"",
IF(Udfyldningsark!$T76&lt;Udfyldningsark!$Q76-10,IF(AT$17&lt;Udfyldningsark!$T76,"g",""),
IF(Udfyldningsark!$T76&lt;Udfyldningsark!$Q76,     IF(AT$17&lt;Udfyldningsark!$Q76-10,"g",     IF(AT$17&lt;Udfyldningsark!$T76,"gu",        "")),
IF(AT$17&lt;Udfyldningsark!$Q76, IF(AT$17&lt;Udfyldningsark!$Q76-10,"g","gu"),
IF(AT$17&lt;Udfyldningsark!$T76,"r",""
))))))))</f>
        <v/>
      </c>
      <c r="AU59" s="226" t="str">
        <f>IF(Udfyldningsark!$T76="","",
IF(AU$17=Udfyldningsark!$Q76,"s",
IF(AU$17=Udfyldningsark!$T76,"b",
IF(AU$17&lt;Udfyldningsark!$P76,"",
IF(Udfyldningsark!$T76&lt;Udfyldningsark!$Q76-10,IF(AU$17&lt;Udfyldningsark!$T76,"g",""),
IF(Udfyldningsark!$T76&lt;Udfyldningsark!$Q76,     IF(AU$17&lt;Udfyldningsark!$Q76-10,"g",     IF(AU$17&lt;Udfyldningsark!$T76,"gu",        "")),
IF(AU$17&lt;Udfyldningsark!$Q76, IF(AU$17&lt;Udfyldningsark!$Q76-10,"g","gu"),
IF(AU$17&lt;Udfyldningsark!$T76,"r",""
))))))))</f>
        <v/>
      </c>
      <c r="AV59" s="226" t="str">
        <f>IF(Udfyldningsark!$T76="","",
IF(AV$17=Udfyldningsark!$Q76,"s",
IF(AV$17=Udfyldningsark!$T76,"b",
IF(AV$17&lt;Udfyldningsark!$P76,"",
IF(Udfyldningsark!$T76&lt;Udfyldningsark!$Q76-10,IF(AV$17&lt;Udfyldningsark!$T76,"g",""),
IF(Udfyldningsark!$T76&lt;Udfyldningsark!$Q76,     IF(AV$17&lt;Udfyldningsark!$Q76-10,"g",     IF(AV$17&lt;Udfyldningsark!$T76,"gu",        "")),
IF(AV$17&lt;Udfyldningsark!$Q76, IF(AV$17&lt;Udfyldningsark!$Q76-10,"g","gu"),
IF(AV$17&lt;Udfyldningsark!$T76,"r",""
))))))))</f>
        <v/>
      </c>
      <c r="AW59" s="226" t="str">
        <f>IF(Udfyldningsark!$T76="","",
IF(AW$17=Udfyldningsark!$Q76,"s",
IF(AW$17=Udfyldningsark!$T76,"b",
IF(AW$17&lt;Udfyldningsark!$P76,"",
IF(Udfyldningsark!$T76&lt;Udfyldningsark!$Q76-10,IF(AW$17&lt;Udfyldningsark!$T76,"g",""),
IF(Udfyldningsark!$T76&lt;Udfyldningsark!$Q76,     IF(AW$17&lt;Udfyldningsark!$Q76-10,"g",     IF(AW$17&lt;Udfyldningsark!$T76,"gu",        "")),
IF(AW$17&lt;Udfyldningsark!$Q76, IF(AW$17&lt;Udfyldningsark!$Q76-10,"g","gu"),
IF(AW$17&lt;Udfyldningsark!$T76,"r",""
))))))))</f>
        <v/>
      </c>
      <c r="AX59" s="226" t="str">
        <f>IF(Udfyldningsark!$T76="","",
IF(AX$17=Udfyldningsark!$Q76,"s",
IF(AX$17=Udfyldningsark!$T76,"b",
IF(AX$17&lt;Udfyldningsark!$P76,"",
IF(Udfyldningsark!$T76&lt;Udfyldningsark!$Q76-10,IF(AX$17&lt;Udfyldningsark!$T76,"g",""),
IF(Udfyldningsark!$T76&lt;Udfyldningsark!$Q76,     IF(AX$17&lt;Udfyldningsark!$Q76-10,"g",     IF(AX$17&lt;Udfyldningsark!$T76,"gu",        "")),
IF(AX$17&lt;Udfyldningsark!$Q76, IF(AX$17&lt;Udfyldningsark!$Q76-10,"g","gu"),
IF(AX$17&lt;Udfyldningsark!$T76,"r",""
))))))))</f>
        <v/>
      </c>
      <c r="AY59" s="226" t="str">
        <f>IF(Udfyldningsark!$T76="","",
IF(AY$17=Udfyldningsark!$Q76,"s",
IF(AY$17=Udfyldningsark!$T76,"b",
IF(AY$17&lt;Udfyldningsark!$P76,"",
IF(Udfyldningsark!$T76&lt;Udfyldningsark!$Q76-10,IF(AY$17&lt;Udfyldningsark!$T76,"g",""),
IF(Udfyldningsark!$T76&lt;Udfyldningsark!$Q76,     IF(AY$17&lt;Udfyldningsark!$Q76-10,"g",     IF(AY$17&lt;Udfyldningsark!$T76,"gu",        "")),
IF(AY$17&lt;Udfyldningsark!$Q76, IF(AY$17&lt;Udfyldningsark!$Q76-10,"g","gu"),
IF(AY$17&lt;Udfyldningsark!$T76,"r",""
))))))))</f>
        <v/>
      </c>
      <c r="AZ59" s="226" t="str">
        <f>IF(Udfyldningsark!$T76="","",
IF(AZ$17=Udfyldningsark!$Q76,"s",
IF(AZ$17=Udfyldningsark!$T76,"b",
IF(AZ$17&lt;Udfyldningsark!$P76,"",
IF(Udfyldningsark!$T76&lt;Udfyldningsark!$Q76-10,IF(AZ$17&lt;Udfyldningsark!$T76,"g",""),
IF(Udfyldningsark!$T76&lt;Udfyldningsark!$Q76,     IF(AZ$17&lt;Udfyldningsark!$Q76-10,"g",     IF(AZ$17&lt;Udfyldningsark!$T76,"gu",        "")),
IF(AZ$17&lt;Udfyldningsark!$Q76, IF(AZ$17&lt;Udfyldningsark!$Q76-10,"g","gu"),
IF(AZ$17&lt;Udfyldningsark!$T76,"r",""
))))))))</f>
        <v/>
      </c>
      <c r="BA59" s="226" t="str">
        <f>IF(Udfyldningsark!$T76="","",
IF(BA$17=Udfyldningsark!$Q76,"s",
IF(BA$17=Udfyldningsark!$T76,"b",
IF(BA$17&lt;Udfyldningsark!$P76,"",
IF(Udfyldningsark!$T76&lt;Udfyldningsark!$Q76-10,IF(BA$17&lt;Udfyldningsark!$T76,"g",""),
IF(Udfyldningsark!$T76&lt;Udfyldningsark!$Q76,     IF(BA$17&lt;Udfyldningsark!$Q76-10,"g",     IF(BA$17&lt;Udfyldningsark!$T76,"gu",        "")),
IF(BA$17&lt;Udfyldningsark!$Q76, IF(BA$17&lt;Udfyldningsark!$Q76-10,"g","gu"),
IF(BA$17&lt;Udfyldningsark!$T76,"r",""
))))))))</f>
        <v/>
      </c>
      <c r="BB59" s="226" t="str">
        <f>IF(Udfyldningsark!$T76="","",
IF(BB$17=Udfyldningsark!$Q76,"s",
IF(BB$17=Udfyldningsark!$T76,"b",
IF(BB$17&lt;Udfyldningsark!$P76,"",
IF(Udfyldningsark!$T76&lt;Udfyldningsark!$Q76-10,IF(BB$17&lt;Udfyldningsark!$T76,"g",""),
IF(Udfyldningsark!$T76&lt;Udfyldningsark!$Q76,     IF(BB$17&lt;Udfyldningsark!$Q76-10,"g",     IF(BB$17&lt;Udfyldningsark!$T76,"gu",        "")),
IF(BB$17&lt;Udfyldningsark!$Q76, IF(BB$17&lt;Udfyldningsark!$Q76-10,"g","gu"),
IF(BB$17&lt;Udfyldningsark!$T76,"r",""
))))))))</f>
        <v/>
      </c>
      <c r="BC59" s="226" t="str">
        <f>IF(Udfyldningsark!$T76="","",
IF(BC$17=Udfyldningsark!$Q76,"s",
IF(BC$17=Udfyldningsark!$T76,"b",
IF(BC$17&lt;Udfyldningsark!$P76,"",
IF(Udfyldningsark!$T76&lt;Udfyldningsark!$Q76-10,IF(BC$17&lt;Udfyldningsark!$T76,"g",""),
IF(Udfyldningsark!$T76&lt;Udfyldningsark!$Q76,     IF(BC$17&lt;Udfyldningsark!$Q76-10,"g",     IF(BC$17&lt;Udfyldningsark!$T76,"gu",        "")),
IF(BC$17&lt;Udfyldningsark!$Q76, IF(BC$17&lt;Udfyldningsark!$Q76-10,"g","gu"),
IF(BC$17&lt;Udfyldningsark!$T76,"r",""
))))))))</f>
        <v/>
      </c>
      <c r="BD59" s="226" t="str">
        <f>IF(Udfyldningsark!$T76="","",
IF(BD$17=Udfyldningsark!$Q76,"s",
IF(BD$17=Udfyldningsark!$T76,"b",
IF(BD$17&lt;Udfyldningsark!$P76,"",
IF(Udfyldningsark!$T76&lt;Udfyldningsark!$Q76-10,IF(BD$17&lt;Udfyldningsark!$T76,"g",""),
IF(Udfyldningsark!$T76&lt;Udfyldningsark!$Q76,     IF(BD$17&lt;Udfyldningsark!$Q76-10,"g",     IF(BD$17&lt;Udfyldningsark!$T76,"gu",        "")),
IF(BD$17&lt;Udfyldningsark!$Q76, IF(BD$17&lt;Udfyldningsark!$Q76-10,"g","gu"),
IF(BD$17&lt;Udfyldningsark!$T76,"r",""
))))))))</f>
        <v/>
      </c>
      <c r="BE59" s="226" t="str">
        <f>IF(Udfyldningsark!$T76="","",
IF(BE$17=Udfyldningsark!$Q76,"s",
IF(BE$17=Udfyldningsark!$T76,"b",
IF(BE$17&lt;Udfyldningsark!$P76,"",
IF(Udfyldningsark!$T76&lt;Udfyldningsark!$Q76-10,IF(BE$17&lt;Udfyldningsark!$T76,"g",""),
IF(Udfyldningsark!$T76&lt;Udfyldningsark!$Q76,     IF(BE$17&lt;Udfyldningsark!$Q76-10,"g",     IF(BE$17&lt;Udfyldningsark!$T76,"gu",        "")),
IF(BE$17&lt;Udfyldningsark!$Q76, IF(BE$17&lt;Udfyldningsark!$Q76-10,"g","gu"),
IF(BE$17&lt;Udfyldningsark!$T76,"r",""
))))))))</f>
        <v/>
      </c>
      <c r="BF59" s="226" t="str">
        <f>IF(Udfyldningsark!$T76="","",
IF(BF$17=Udfyldningsark!$Q76,"s",
IF(BF$17=Udfyldningsark!$T76,"b",
IF(BF$17&lt;Udfyldningsark!$P76,"",
IF(Udfyldningsark!$T76&lt;Udfyldningsark!$Q76-10,IF(BF$17&lt;Udfyldningsark!$T76,"g",""),
IF(Udfyldningsark!$T76&lt;Udfyldningsark!$Q76,     IF(BF$17&lt;Udfyldningsark!$Q76-10,"g",     IF(BF$17&lt;Udfyldningsark!$T76,"gu",        "")),
IF(BF$17&lt;Udfyldningsark!$Q76, IF(BF$17&lt;Udfyldningsark!$Q76-10,"g","gu"),
IF(BF$17&lt;Udfyldningsark!$T76,"r",""
))))))))</f>
        <v/>
      </c>
      <c r="BG59" s="226" t="str">
        <f>IF(Udfyldningsark!$T76="","",
IF(BG$17=Udfyldningsark!$Q76,"s",
IF(BG$17=Udfyldningsark!$T76,"b",
IF(BG$17&lt;Udfyldningsark!$P76,"",
IF(Udfyldningsark!$T76&lt;Udfyldningsark!$Q76-10,IF(BG$17&lt;Udfyldningsark!$T76,"g",""),
IF(Udfyldningsark!$T76&lt;Udfyldningsark!$Q76,     IF(BG$17&lt;Udfyldningsark!$Q76-10,"g",     IF(BG$17&lt;Udfyldningsark!$T76,"gu",        "")),
IF(BG$17&lt;Udfyldningsark!$Q76, IF(BG$17&lt;Udfyldningsark!$Q76-10,"g","gu"),
IF(BG$17&lt;Udfyldningsark!$T76,"r",""
))))))))</f>
        <v/>
      </c>
      <c r="BH59" s="226" t="str">
        <f>IF(Udfyldningsark!$T76="","",
IF(BH$17=Udfyldningsark!$Q76,"s",
IF(BH$17=Udfyldningsark!$T76,"b",
IF(BH$17&lt;Udfyldningsark!$P76,"",
IF(Udfyldningsark!$T76&lt;Udfyldningsark!$Q76-10,IF(BH$17&lt;Udfyldningsark!$T76,"g",""),
IF(Udfyldningsark!$T76&lt;Udfyldningsark!$Q76,     IF(BH$17&lt;Udfyldningsark!$Q76-10,"g",     IF(BH$17&lt;Udfyldningsark!$T76,"gu",        "")),
IF(BH$17&lt;Udfyldningsark!$Q76, IF(BH$17&lt;Udfyldningsark!$Q76-10,"g","gu"),
IF(BH$17&lt;Udfyldningsark!$T76,"r",""
))))))))</f>
        <v/>
      </c>
      <c r="BI59" s="226" t="str">
        <f>IF(Udfyldningsark!$T76="","",
IF(BI$17=Udfyldningsark!$Q76,"s",
IF(BI$17=Udfyldningsark!$T76,"b",
IF(BI$17&lt;Udfyldningsark!$P76,"",
IF(Udfyldningsark!$T76&lt;Udfyldningsark!$Q76-10,IF(BI$17&lt;Udfyldningsark!$T76,"g",""),
IF(Udfyldningsark!$T76&lt;Udfyldningsark!$Q76,     IF(BI$17&lt;Udfyldningsark!$Q76-10,"g",     IF(BI$17&lt;Udfyldningsark!$T76,"gu",        "")),
IF(BI$17&lt;Udfyldningsark!$Q76, IF(BI$17&lt;Udfyldningsark!$Q76-10,"g","gu"),
IF(BI$17&lt;Udfyldningsark!$T76,"r",""
))))))))</f>
        <v/>
      </c>
      <c r="BJ59" s="226" t="str">
        <f>IF(Udfyldningsark!$T76="","",
IF(BJ$17=Udfyldningsark!$Q76,"s",
IF(BJ$17=Udfyldningsark!$T76,"b",
IF(BJ$17&lt;Udfyldningsark!$P76,"",
IF(Udfyldningsark!$T76&lt;Udfyldningsark!$Q76-10,IF(BJ$17&lt;Udfyldningsark!$T76,"g",""),
IF(Udfyldningsark!$T76&lt;Udfyldningsark!$Q76,     IF(BJ$17&lt;Udfyldningsark!$Q76-10,"g",     IF(BJ$17&lt;Udfyldningsark!$T76,"gu",        "")),
IF(BJ$17&lt;Udfyldningsark!$Q76, IF(BJ$17&lt;Udfyldningsark!$Q76-10,"g","gu"),
IF(BJ$17&lt;Udfyldningsark!$T76,"r",""
))))))))</f>
        <v/>
      </c>
      <c r="BK59" s="226" t="str">
        <f>IF(Udfyldningsark!$T76="","",
IF(BK$17=Udfyldningsark!$Q76,"s",
IF(BK$17=Udfyldningsark!$T76,"b",
IF(BK$17&lt;Udfyldningsark!$P76,"",
IF(Udfyldningsark!$T76&lt;Udfyldningsark!$Q76-10,IF(BK$17&lt;Udfyldningsark!$T76,"g",""),
IF(Udfyldningsark!$T76&lt;Udfyldningsark!$Q76,     IF(BK$17&lt;Udfyldningsark!$Q76-10,"g",     IF(BK$17&lt;Udfyldningsark!$T76,"gu",        "")),
IF(BK$17&lt;Udfyldningsark!$Q76, IF(BK$17&lt;Udfyldningsark!$Q76-10,"g","gu"),
IF(BK$17&lt;Udfyldningsark!$T76,"r",""
))))))))</f>
        <v/>
      </c>
      <c r="BL59" s="226" t="str">
        <f>IF(Udfyldningsark!$T76="","",
IF(BL$17=Udfyldningsark!$Q76,"s",
IF(BL$17=Udfyldningsark!$T76,"b",
IF(BL$17&lt;Udfyldningsark!$P76,"",
IF(Udfyldningsark!$T76&lt;Udfyldningsark!$Q76-10,IF(BL$17&lt;Udfyldningsark!$T76,"g",""),
IF(Udfyldningsark!$T76&lt;Udfyldningsark!$Q76,     IF(BL$17&lt;Udfyldningsark!$Q76-10,"g",     IF(BL$17&lt;Udfyldningsark!$T76,"gu",        "")),
IF(BL$17&lt;Udfyldningsark!$Q76, IF(BL$17&lt;Udfyldningsark!$Q76-10,"g","gu"),
IF(BL$17&lt;Udfyldningsark!$T76,"r",""
))))))))</f>
        <v/>
      </c>
      <c r="BM59" s="226" t="str">
        <f>IF(Udfyldningsark!$T76="","",
IF(BM$17=Udfyldningsark!$Q76,"s",
IF(BM$17=Udfyldningsark!$T76,"b",
IF(BM$17&lt;Udfyldningsark!$P76,"",
IF(Udfyldningsark!$T76&lt;Udfyldningsark!$Q76-10,IF(BM$17&lt;Udfyldningsark!$T76,"g",""),
IF(Udfyldningsark!$T76&lt;Udfyldningsark!$Q76,     IF(BM$17&lt;Udfyldningsark!$Q76-10,"g",     IF(BM$17&lt;Udfyldningsark!$T76,"gu",        "")),
IF(BM$17&lt;Udfyldningsark!$Q76, IF(BM$17&lt;Udfyldningsark!$Q76-10,"g","gu"),
IF(BM$17&lt;Udfyldningsark!$T76,"r",""
))))))))</f>
        <v/>
      </c>
      <c r="BN59" s="226" t="str">
        <f>IF(Udfyldningsark!$T76="","",
IF(BN$17=Udfyldningsark!$Q76,"s",
IF(BN$17=Udfyldningsark!$T76,"b",
IF(BN$17&lt;Udfyldningsark!$P76,"",
IF(Udfyldningsark!$T76&lt;Udfyldningsark!$Q76-10,IF(BN$17&lt;Udfyldningsark!$T76,"g",""),
IF(Udfyldningsark!$T76&lt;Udfyldningsark!$Q76,     IF(BN$17&lt;Udfyldningsark!$Q76-10,"g",     IF(BN$17&lt;Udfyldningsark!$T76,"gu",        "")),
IF(BN$17&lt;Udfyldningsark!$Q76, IF(BN$17&lt;Udfyldningsark!$Q76-10,"g","gu"),
IF(BN$17&lt;Udfyldningsark!$T76,"r",""
))))))))</f>
        <v/>
      </c>
      <c r="BO59" s="226" t="str">
        <f>IF(Udfyldningsark!$T76="","",
IF(BO$17=Udfyldningsark!$Q76,"s",
IF(BO$17=Udfyldningsark!$T76,"b",
IF(BO$17&lt;Udfyldningsark!$P76,"",
IF(Udfyldningsark!$T76&lt;Udfyldningsark!$Q76-10,IF(BO$17&lt;Udfyldningsark!$T76,"g",""),
IF(Udfyldningsark!$T76&lt;Udfyldningsark!$Q76,     IF(BO$17&lt;Udfyldningsark!$Q76-10,"g",     IF(BO$17&lt;Udfyldningsark!$T76,"gu",        "")),
IF(BO$17&lt;Udfyldningsark!$Q76, IF(BO$17&lt;Udfyldningsark!$Q76-10,"g","gu"),
IF(BO$17&lt;Udfyldningsark!$T76,"r",""
))))))))</f>
        <v/>
      </c>
      <c r="BP59" s="226" t="str">
        <f>IF(Udfyldningsark!$T76="","",
IF(BP$17=Udfyldningsark!$Q76,"s",
IF(BP$17=Udfyldningsark!$T76,"b",
IF(BP$17&lt;Udfyldningsark!$P76,"",
IF(Udfyldningsark!$T76&lt;Udfyldningsark!$Q76-10,IF(BP$17&lt;Udfyldningsark!$T76,"g",""),
IF(Udfyldningsark!$T76&lt;Udfyldningsark!$Q76,     IF(BP$17&lt;Udfyldningsark!$Q76-10,"g",     IF(BP$17&lt;Udfyldningsark!$T76,"gu",        "")),
IF(BP$17&lt;Udfyldningsark!$Q76, IF(BP$17&lt;Udfyldningsark!$Q76-10,"g","gu"),
IF(BP$17&lt;Udfyldningsark!$T76,"r",""
))))))))</f>
        <v/>
      </c>
      <c r="BQ59" s="226" t="str">
        <f>IF(Udfyldningsark!$T76="","",
IF(BQ$17=Udfyldningsark!$Q76,"s",
IF(BQ$17=Udfyldningsark!$T76,"b",
IF(BQ$17&lt;Udfyldningsark!$P76,"",
IF(Udfyldningsark!$T76&lt;Udfyldningsark!$Q76-10,IF(BQ$17&lt;Udfyldningsark!$T76,"g",""),
IF(Udfyldningsark!$T76&lt;Udfyldningsark!$Q76,     IF(BQ$17&lt;Udfyldningsark!$Q76-10,"g",     IF(BQ$17&lt;Udfyldningsark!$T76,"gu",        "")),
IF(BQ$17&lt;Udfyldningsark!$Q76, IF(BQ$17&lt;Udfyldningsark!$Q76-10,"g","gu"),
IF(BQ$17&lt;Udfyldningsark!$T76,"r",""
))))))))</f>
        <v/>
      </c>
      <c r="BR59" s="226" t="str">
        <f>IF(Udfyldningsark!$T76="","",
IF(BR$17=Udfyldningsark!$Q76,"s",
IF(BR$17=Udfyldningsark!$T76,"b",
IF(BR$17&lt;Udfyldningsark!$P76,"",
IF(Udfyldningsark!$T76&lt;Udfyldningsark!$Q76-10,IF(BR$17&lt;Udfyldningsark!$T76,"g",""),
IF(Udfyldningsark!$T76&lt;Udfyldningsark!$Q76,     IF(BR$17&lt;Udfyldningsark!$Q76-10,"g",     IF(BR$17&lt;Udfyldningsark!$T76,"gu",        "")),
IF(BR$17&lt;Udfyldningsark!$Q76, IF(BR$17&lt;Udfyldningsark!$Q76-10,"g","gu"),
IF(BR$17&lt;Udfyldningsark!$T76,"r",""
))))))))</f>
        <v/>
      </c>
      <c r="BS59" s="226" t="str">
        <f>IF(Udfyldningsark!$T76="","",
IF(BS$17=Udfyldningsark!$Q76,"s",
IF(BS$17=Udfyldningsark!$T76,"b",
IF(BS$17&lt;Udfyldningsark!$P76,"",
IF(Udfyldningsark!$T76&lt;Udfyldningsark!$Q76-10,IF(BS$17&lt;Udfyldningsark!$T76,"g",""),
IF(Udfyldningsark!$T76&lt;Udfyldningsark!$Q76,     IF(BS$17&lt;Udfyldningsark!$Q76-10,"g",     IF(BS$17&lt;Udfyldningsark!$T76,"gu",        "")),
IF(BS$17&lt;Udfyldningsark!$Q76, IF(BS$17&lt;Udfyldningsark!$Q76-10,"g","gu"),
IF(BS$17&lt;Udfyldningsark!$T76,"r",""
))))))))</f>
        <v/>
      </c>
      <c r="BT59" s="226" t="str">
        <f>IF(Udfyldningsark!$T76="","",
IF(BT$17=Udfyldningsark!$Q76,"s",
IF(BT$17=Udfyldningsark!$T76,"b",
IF(BT$17&lt;Udfyldningsark!$P76,"",
IF(Udfyldningsark!$T76&lt;Udfyldningsark!$Q76-10,IF(BT$17&lt;Udfyldningsark!$T76,"g",""),
IF(Udfyldningsark!$T76&lt;Udfyldningsark!$Q76,     IF(BT$17&lt;Udfyldningsark!$Q76-10,"g",     IF(BT$17&lt;Udfyldningsark!$T76,"gu",        "")),
IF(BT$17&lt;Udfyldningsark!$Q76, IF(BT$17&lt;Udfyldningsark!$Q76-10,"g","gu"),
IF(BT$17&lt;Udfyldningsark!$T76,"r",""
))))))))</f>
        <v/>
      </c>
      <c r="BU59" s="226" t="str">
        <f>IF(Udfyldningsark!$T76="","",
IF(BU$17=Udfyldningsark!$Q76,"s",
IF(BU$17=Udfyldningsark!$T76,"b",
IF(BU$17&lt;Udfyldningsark!$P76,"",
IF(Udfyldningsark!$T76&lt;Udfyldningsark!$Q76-10,IF(BU$17&lt;Udfyldningsark!$T76,"g",""),
IF(Udfyldningsark!$T76&lt;Udfyldningsark!$Q76,     IF(BU$17&lt;Udfyldningsark!$Q76-10,"g",     IF(BU$17&lt;Udfyldningsark!$T76,"gu",        "")),
IF(BU$17&lt;Udfyldningsark!$Q76, IF(BU$17&lt;Udfyldningsark!$Q76-10,"g","gu"),
IF(BU$17&lt;Udfyldningsark!$T76,"r",""
))))))))</f>
        <v/>
      </c>
      <c r="BV59" s="226" t="str">
        <f>IF(Udfyldningsark!$T76="","",
IF(BV$17=Udfyldningsark!$Q76,"s",
IF(BV$17=Udfyldningsark!$T76,"b",
IF(BV$17&lt;Udfyldningsark!$P76,"",
IF(Udfyldningsark!$T76&lt;Udfyldningsark!$Q76-10,IF(BV$17&lt;Udfyldningsark!$T76,"g",""),
IF(Udfyldningsark!$T76&lt;Udfyldningsark!$Q76,     IF(BV$17&lt;Udfyldningsark!$Q76-10,"g",     IF(BV$17&lt;Udfyldningsark!$T76,"gu",        "")),
IF(BV$17&lt;Udfyldningsark!$Q76, IF(BV$17&lt;Udfyldningsark!$Q76-10,"g","gu"),
IF(BV$17&lt;Udfyldningsark!$T76,"r",""
))))))))</f>
        <v/>
      </c>
      <c r="BW59" s="226" t="str">
        <f>IF(Udfyldningsark!$T76="","",
IF(BW$17=Udfyldningsark!$Q76,"s",
IF(BW$17=Udfyldningsark!$T76,"b",
IF(BW$17&lt;Udfyldningsark!$P76,"",
IF(Udfyldningsark!$T76&lt;Udfyldningsark!$Q76-10,IF(BW$17&lt;Udfyldningsark!$T76,"g",""),
IF(Udfyldningsark!$T76&lt;Udfyldningsark!$Q76,     IF(BW$17&lt;Udfyldningsark!$Q76-10,"g",     IF(BW$17&lt;Udfyldningsark!$T76,"gu",        "")),
IF(BW$17&lt;Udfyldningsark!$Q76, IF(BW$17&lt;Udfyldningsark!$Q76-10,"g","gu"),
IF(BW$17&lt;Udfyldningsark!$T76,"r",""
))))))))</f>
        <v/>
      </c>
      <c r="BX59" s="226" t="str">
        <f>IF(Udfyldningsark!$T76="","",
IF(BX$17=Udfyldningsark!$Q76,"s",
IF(BX$17=Udfyldningsark!$T76,"b",
IF(BX$17&lt;Udfyldningsark!$P76,"",
IF(Udfyldningsark!$T76&lt;Udfyldningsark!$Q76-10,IF(BX$17&lt;Udfyldningsark!$T76,"g",""),
IF(Udfyldningsark!$T76&lt;Udfyldningsark!$Q76,     IF(BX$17&lt;Udfyldningsark!$Q76-10,"g",     IF(BX$17&lt;Udfyldningsark!$T76,"gu",        "")),
IF(BX$17&lt;Udfyldningsark!$Q76, IF(BX$17&lt;Udfyldningsark!$Q76-10,"g","gu"),
IF(BX$17&lt;Udfyldningsark!$T76,"r",""
))))))))</f>
        <v/>
      </c>
      <c r="BY59" s="226" t="str">
        <f>IF(Udfyldningsark!$T76="","",
IF(BY$17=Udfyldningsark!$Q76,"s",
IF(BY$17=Udfyldningsark!$T76,"b",
IF(BY$17&lt;Udfyldningsark!$P76,"",
IF(Udfyldningsark!$T76&lt;Udfyldningsark!$Q76-10,IF(BY$17&lt;Udfyldningsark!$T76,"g",""),
IF(Udfyldningsark!$T76&lt;Udfyldningsark!$Q76,     IF(BY$17&lt;Udfyldningsark!$Q76-10,"g",     IF(BY$17&lt;Udfyldningsark!$T76,"gu",        "")),
IF(BY$17&lt;Udfyldningsark!$Q76, IF(BY$17&lt;Udfyldningsark!$Q76-10,"g","gu"),
IF(BY$17&lt;Udfyldningsark!$T76,"r",""
))))))))</f>
        <v/>
      </c>
      <c r="BZ59" s="226" t="str">
        <f>IF(Udfyldningsark!$T76="","",
IF(BZ$17=Udfyldningsark!$Q76,"s",
IF(BZ$17=Udfyldningsark!$T76,"b",
IF(BZ$17&lt;Udfyldningsark!$P76,"",
IF(Udfyldningsark!$T76&lt;Udfyldningsark!$Q76-10,IF(BZ$17&lt;Udfyldningsark!$T76,"g",""),
IF(Udfyldningsark!$T76&lt;Udfyldningsark!$Q76,     IF(BZ$17&lt;Udfyldningsark!$Q76-10,"g",     IF(BZ$17&lt;Udfyldningsark!$T76,"gu",        "")),
IF(BZ$17&lt;Udfyldningsark!$Q76, IF(BZ$17&lt;Udfyldningsark!$Q76-10,"g","gu"),
IF(BZ$17&lt;Udfyldningsark!$T76,"r",""
))))))))</f>
        <v/>
      </c>
      <c r="CA59" s="226" t="str">
        <f>IF(Udfyldningsark!$T76="","",
IF(CA$17=Udfyldningsark!$Q76,"s",
IF(CA$17=Udfyldningsark!$T76,"b",
IF(CA$17&lt;Udfyldningsark!$P76,"",
IF(Udfyldningsark!$T76&lt;Udfyldningsark!$Q76-10,IF(CA$17&lt;Udfyldningsark!$T76,"g",""),
IF(Udfyldningsark!$T76&lt;Udfyldningsark!$Q76,     IF(CA$17&lt;Udfyldningsark!$Q76-10,"g",     IF(CA$17&lt;Udfyldningsark!$T76,"gu",        "")),
IF(CA$17&lt;Udfyldningsark!$Q76, IF(CA$17&lt;Udfyldningsark!$Q76-10,"g","gu"),
IF(CA$17&lt;Udfyldningsark!$T76,"r",""
))))))))</f>
        <v/>
      </c>
      <c r="CB59" s="226" t="str">
        <f>IF(Udfyldningsark!$T76="","",
IF(CB$17=Udfyldningsark!$Q76,"s",
IF(CB$17=Udfyldningsark!$T76,"b",
IF(CB$17&lt;Udfyldningsark!$P76,"",
IF(Udfyldningsark!$T76&lt;Udfyldningsark!$Q76-10,IF(CB$17&lt;Udfyldningsark!$T76,"g",""),
IF(Udfyldningsark!$T76&lt;Udfyldningsark!$Q76,     IF(CB$17&lt;Udfyldningsark!$Q76-10,"g",     IF(CB$17&lt;Udfyldningsark!$T76,"gu",        "")),
IF(CB$17&lt;Udfyldningsark!$Q76, IF(CB$17&lt;Udfyldningsark!$Q76-10,"g","gu"),
IF(CB$17&lt;Udfyldningsark!$T76,"r",""
))))))))</f>
        <v/>
      </c>
      <c r="CC59" s="226" t="str">
        <f>IF(Udfyldningsark!$T76="","",
IF(CC$17=Udfyldningsark!$Q76,"s",
IF(CC$17=Udfyldningsark!$T76,"b",
IF(CC$17&lt;Udfyldningsark!$P76,"",
IF(Udfyldningsark!$T76&lt;Udfyldningsark!$Q76-10,IF(CC$17&lt;Udfyldningsark!$T76,"g",""),
IF(Udfyldningsark!$T76&lt;Udfyldningsark!$Q76,     IF(CC$17&lt;Udfyldningsark!$Q76-10,"g",     IF(CC$17&lt;Udfyldningsark!$T76,"gu",        "")),
IF(CC$17&lt;Udfyldningsark!$Q76, IF(CC$17&lt;Udfyldningsark!$Q76-10,"g","gu"),
IF(CC$17&lt;Udfyldningsark!$T76,"r",""
))))))))</f>
        <v/>
      </c>
      <c r="CD59" s="226" t="str">
        <f>IF(Udfyldningsark!$T76="","",
IF(CD$17=Udfyldningsark!$Q76,"s",
IF(CD$17=Udfyldningsark!$T76,"b",
IF(CD$17&lt;Udfyldningsark!$P76,"",
IF(Udfyldningsark!$T76&lt;Udfyldningsark!$Q76-10,IF(CD$17&lt;Udfyldningsark!$T76,"g",""),
IF(Udfyldningsark!$T76&lt;Udfyldningsark!$Q76,     IF(CD$17&lt;Udfyldningsark!$Q76-10,"g",     IF(CD$17&lt;Udfyldningsark!$T76,"gu",        "")),
IF(CD$17&lt;Udfyldningsark!$Q76, IF(CD$17&lt;Udfyldningsark!$Q76-10,"g","gu"),
IF(CD$17&lt;Udfyldningsark!$T76,"r",""
))))))))</f>
        <v/>
      </c>
      <c r="CE59" s="226" t="str">
        <f>IF(Udfyldningsark!$T76="","",
IF(CE$17=Udfyldningsark!$Q76,"s",
IF(CE$17=Udfyldningsark!$T76,"b",
IF(CE$17&lt;Udfyldningsark!$P76,"",
IF(Udfyldningsark!$T76&lt;Udfyldningsark!$Q76-10,IF(CE$17&lt;Udfyldningsark!$T76,"g",""),
IF(Udfyldningsark!$T76&lt;Udfyldningsark!$Q76,     IF(CE$17&lt;Udfyldningsark!$Q76-10,"g",     IF(CE$17&lt;Udfyldningsark!$T76,"gu",        "")),
IF(CE$17&lt;Udfyldningsark!$Q76, IF(CE$17&lt;Udfyldningsark!$Q76-10,"g","gu"),
IF(CE$17&lt;Udfyldningsark!$T76,"r",""
))))))))</f>
        <v/>
      </c>
      <c r="CF59" s="226" t="str">
        <f>IF(Udfyldningsark!$T76="","",
IF(CF$17=Udfyldningsark!$Q76,"s",
IF(CF$17=Udfyldningsark!$T76,"b",
IF(CF$17&lt;Udfyldningsark!$P76,"",
IF(Udfyldningsark!$T76&lt;Udfyldningsark!$Q76-10,IF(CF$17&lt;Udfyldningsark!$T76,"g",""),
IF(Udfyldningsark!$T76&lt;Udfyldningsark!$Q76,     IF(CF$17&lt;Udfyldningsark!$Q76-10,"g",     IF(CF$17&lt;Udfyldningsark!$T76,"gu",        "")),
IF(CF$17&lt;Udfyldningsark!$Q76, IF(CF$17&lt;Udfyldningsark!$Q76-10,"g","gu"),
IF(CF$17&lt;Udfyldningsark!$T76,"r",""
))))))))</f>
        <v/>
      </c>
      <c r="CG59" s="226" t="str">
        <f>IF(Udfyldningsark!$T76="","",
IF(CG$17=Udfyldningsark!$Q76,"s",
IF(CG$17=Udfyldningsark!$T76,"b",
IF(CG$17&lt;Udfyldningsark!$P76,"",
IF(Udfyldningsark!$T76&lt;Udfyldningsark!$Q76-10,IF(CG$17&lt;Udfyldningsark!$T76,"g",""),
IF(Udfyldningsark!$T76&lt;Udfyldningsark!$Q76,     IF(CG$17&lt;Udfyldningsark!$Q76-10,"g",     IF(CG$17&lt;Udfyldningsark!$T76,"gu",        "")),
IF(CG$17&lt;Udfyldningsark!$Q76, IF(CG$17&lt;Udfyldningsark!$Q76-10,"g","gu"),
IF(CG$17&lt;Udfyldningsark!$T76,"r",""
))))))))</f>
        <v/>
      </c>
      <c r="CH59" s="226" t="str">
        <f>IF(Udfyldningsark!$T76="","",
IF(CH$17=Udfyldningsark!$Q76,"s",
IF(CH$17=Udfyldningsark!$T76,"b",
IF(CH$17&lt;Udfyldningsark!$P76,"",
IF(Udfyldningsark!$T76&lt;Udfyldningsark!$Q76-10,IF(CH$17&lt;Udfyldningsark!$T76,"g",""),
IF(Udfyldningsark!$T76&lt;Udfyldningsark!$Q76,     IF(CH$17&lt;Udfyldningsark!$Q76-10,"g",     IF(CH$17&lt;Udfyldningsark!$T76,"gu",        "")),
IF(CH$17&lt;Udfyldningsark!$Q76, IF(CH$17&lt;Udfyldningsark!$Q76-10,"g","gu"),
IF(CH$17&lt;Udfyldningsark!$T76,"r",""
))))))))</f>
        <v/>
      </c>
      <c r="CI59" s="226" t="str">
        <f>IF(Udfyldningsark!$T76="","",
IF(CI$17=Udfyldningsark!$Q76,"s",
IF(CI$17=Udfyldningsark!$T76,"b",
IF(CI$17&lt;Udfyldningsark!$P76,"",
IF(Udfyldningsark!$T76&lt;Udfyldningsark!$Q76-10,IF(CI$17&lt;Udfyldningsark!$T76,"g",""),
IF(Udfyldningsark!$T76&lt;Udfyldningsark!$Q76,     IF(CI$17&lt;Udfyldningsark!$Q76-10,"g",     IF(CI$17&lt;Udfyldningsark!$T76,"gu",        "")),
IF(CI$17&lt;Udfyldningsark!$Q76, IF(CI$17&lt;Udfyldningsark!$Q76-10,"g","gu"),
IF(CI$17&lt;Udfyldningsark!$T76,"r",""
))))))))</f>
        <v/>
      </c>
      <c r="CJ59" s="226" t="str">
        <f>IF(Udfyldningsark!$T76="","",
IF(CJ$17=Udfyldningsark!$Q76,"s",
IF(CJ$17=Udfyldningsark!$T76,"b",
IF(CJ$17&lt;Udfyldningsark!$P76,"",
IF(Udfyldningsark!$T76&lt;Udfyldningsark!$Q76-10,IF(CJ$17&lt;Udfyldningsark!$T76,"g",""),
IF(Udfyldningsark!$T76&lt;Udfyldningsark!$Q76,     IF(CJ$17&lt;Udfyldningsark!$Q76-10,"g",     IF(CJ$17&lt;Udfyldningsark!$T76,"gu",        "")),
IF(CJ$17&lt;Udfyldningsark!$Q76, IF(CJ$17&lt;Udfyldningsark!$Q76-10,"g","gu"),
IF(CJ$17&lt;Udfyldningsark!$T76,"r",""
))))))))</f>
        <v/>
      </c>
      <c r="CK59" s="226" t="str">
        <f>IF(Udfyldningsark!$T76="","",
IF(CK$17=Udfyldningsark!$Q76,"s",
IF(CK$17=Udfyldningsark!$T76,"b",
IF(CK$17&lt;Udfyldningsark!$P76,"",
IF(Udfyldningsark!$T76&lt;Udfyldningsark!$Q76-10,IF(CK$17&lt;Udfyldningsark!$T76,"g",""),
IF(Udfyldningsark!$T76&lt;Udfyldningsark!$Q76,     IF(CK$17&lt;Udfyldningsark!$Q76-10,"g",     IF(CK$17&lt;Udfyldningsark!$T76,"gu",        "")),
IF(CK$17&lt;Udfyldningsark!$Q76, IF(CK$17&lt;Udfyldningsark!$Q76-10,"g","gu"),
IF(CK$17&lt;Udfyldningsark!$T76,"r",""
))))))))</f>
        <v/>
      </c>
      <c r="CL59" s="226" t="str">
        <f>IF(Udfyldningsark!$T76="","",
IF(CL$17=Udfyldningsark!$Q76,"s",
IF(CL$17=Udfyldningsark!$T76,"b",
IF(CL$17&lt;Udfyldningsark!$P76,"",
IF(Udfyldningsark!$T76&lt;Udfyldningsark!$Q76-10,IF(CL$17&lt;Udfyldningsark!$T76,"g",""),
IF(Udfyldningsark!$T76&lt;Udfyldningsark!$Q76,     IF(CL$17&lt;Udfyldningsark!$Q76-10,"g",     IF(CL$17&lt;Udfyldningsark!$T76,"gu",        "")),
IF(CL$17&lt;Udfyldningsark!$Q76, IF(CL$17&lt;Udfyldningsark!$Q76-10,"g","gu"),
IF(CL$17&lt;Udfyldningsark!$T76,"r",""
))))))))</f>
        <v/>
      </c>
      <c r="CM59" s="226" t="str">
        <f>IF(Udfyldningsark!$T76="","",
IF(CM$17=Udfyldningsark!$Q76,"s",
IF(CM$17=Udfyldningsark!$T76,"b",
IF(CM$17&lt;Udfyldningsark!$P76,"",
IF(Udfyldningsark!$T76&lt;Udfyldningsark!$Q76-10,IF(CM$17&lt;Udfyldningsark!$T76,"g",""),
IF(Udfyldningsark!$T76&lt;Udfyldningsark!$Q76,     IF(CM$17&lt;Udfyldningsark!$Q76-10,"g",     IF(CM$17&lt;Udfyldningsark!$T76,"gu",        "")),
IF(CM$17&lt;Udfyldningsark!$Q76, IF(CM$17&lt;Udfyldningsark!$Q76-10,"g","gu"),
IF(CM$17&lt;Udfyldningsark!$T76,"r",""
))))))))</f>
        <v/>
      </c>
      <c r="CN59" s="226" t="str">
        <f>IF(Udfyldningsark!$T76="","",
IF(CN$17=Udfyldningsark!$Q76,"s",
IF(CN$17=Udfyldningsark!$T76,"b",
IF(CN$17&lt;Udfyldningsark!$P76,"",
IF(Udfyldningsark!$T76&lt;Udfyldningsark!$Q76-10,IF(CN$17&lt;Udfyldningsark!$T76,"g",""),
IF(Udfyldningsark!$T76&lt;Udfyldningsark!$Q76,     IF(CN$17&lt;Udfyldningsark!$Q76-10,"g",     IF(CN$17&lt;Udfyldningsark!$T76,"gu",        "")),
IF(CN$17&lt;Udfyldningsark!$Q76, IF(CN$17&lt;Udfyldningsark!$Q76-10,"g","gu"),
IF(CN$17&lt;Udfyldningsark!$T76,"r",""
))))))))</f>
        <v/>
      </c>
      <c r="CO59" s="226" t="str">
        <f>IF(Udfyldningsark!$T76="","",
IF(CO$17=Udfyldningsark!$Q76,"s",
IF(CO$17=Udfyldningsark!$T76,"b",
IF(CO$17&lt;Udfyldningsark!$P76,"",
IF(Udfyldningsark!$T76&lt;Udfyldningsark!$Q76-10,IF(CO$17&lt;Udfyldningsark!$T76,"g",""),
IF(Udfyldningsark!$T76&lt;Udfyldningsark!$Q76,     IF(CO$17&lt;Udfyldningsark!$Q76-10,"g",     IF(CO$17&lt;Udfyldningsark!$T76,"gu",        "")),
IF(CO$17&lt;Udfyldningsark!$Q76, IF(CO$17&lt;Udfyldningsark!$Q76-10,"g","gu"),
IF(CO$17&lt;Udfyldningsark!$T76,"r",""
))))))))</f>
        <v/>
      </c>
      <c r="CP59" s="226" t="str">
        <f>IF(Udfyldningsark!$T76="","",
IF(CP$17=Udfyldningsark!$Q76,"s",
IF(CP$17=Udfyldningsark!$T76,"b",
IF(CP$17&lt;Udfyldningsark!$P76,"",
IF(Udfyldningsark!$T76&lt;Udfyldningsark!$Q76-10,IF(CP$17&lt;Udfyldningsark!$T76,"g",""),
IF(Udfyldningsark!$T76&lt;Udfyldningsark!$Q76,     IF(CP$17&lt;Udfyldningsark!$Q76-10,"g",     IF(CP$17&lt;Udfyldningsark!$T76,"gu",        "")),
IF(CP$17&lt;Udfyldningsark!$Q76, IF(CP$17&lt;Udfyldningsark!$Q76-10,"g","gu"),
IF(CP$17&lt;Udfyldningsark!$T76,"r",""
))))))))</f>
        <v/>
      </c>
      <c r="CQ59" s="226" t="str">
        <f>IF(Udfyldningsark!$T76="","",
IF(CQ$17=Udfyldningsark!$Q76,"s",
IF(CQ$17=Udfyldningsark!$T76,"b",
IF(CQ$17&lt;Udfyldningsark!$P76,"",
IF(Udfyldningsark!$T76&lt;Udfyldningsark!$Q76-10,IF(CQ$17&lt;Udfyldningsark!$T76,"g",""),
IF(Udfyldningsark!$T76&lt;Udfyldningsark!$Q76,     IF(CQ$17&lt;Udfyldningsark!$Q76-10,"g",     IF(CQ$17&lt;Udfyldningsark!$T76,"gu",        "")),
IF(CQ$17&lt;Udfyldningsark!$Q76, IF(CQ$17&lt;Udfyldningsark!$Q76-10,"g","gu"),
IF(CQ$17&lt;Udfyldningsark!$T76,"r",""
))))))))</f>
        <v/>
      </c>
      <c r="CR59" s="226" t="str">
        <f>IF(Udfyldningsark!$T76="","",
IF(CR$17=Udfyldningsark!$Q76,"s",
IF(CR$17=Udfyldningsark!$T76,"b",
IF(CR$17&lt;Udfyldningsark!$P76,"",
IF(Udfyldningsark!$T76&lt;Udfyldningsark!$Q76-10,IF(CR$17&lt;Udfyldningsark!$T76,"g",""),
IF(Udfyldningsark!$T76&lt;Udfyldningsark!$Q76,     IF(CR$17&lt;Udfyldningsark!$Q76-10,"g",     IF(CR$17&lt;Udfyldningsark!$T76,"gu",        "")),
IF(CR$17&lt;Udfyldningsark!$Q76, IF(CR$17&lt;Udfyldningsark!$Q76-10,"g","gu"),
IF(CR$17&lt;Udfyldningsark!$T76,"r",""
))))))))</f>
        <v/>
      </c>
      <c r="CS59" s="226" t="str">
        <f>IF(Udfyldningsark!$T76="","",
IF(CS$17=Udfyldningsark!$Q76,"s",
IF(CS$17=Udfyldningsark!$T76,"b",
IF(CS$17&lt;Udfyldningsark!$P76,"",
IF(Udfyldningsark!$T76&lt;Udfyldningsark!$Q76-10,IF(CS$17&lt;Udfyldningsark!$T76,"g",""),
IF(Udfyldningsark!$T76&lt;Udfyldningsark!$Q76,     IF(CS$17&lt;Udfyldningsark!$Q76-10,"g",     IF(CS$17&lt;Udfyldningsark!$T76,"gu",        "")),
IF(CS$17&lt;Udfyldningsark!$Q76, IF(CS$17&lt;Udfyldningsark!$Q76-10,"g","gu"),
IF(CS$17&lt;Udfyldningsark!$T76,"r",""
))))))))</f>
        <v/>
      </c>
      <c r="CT59" s="226" t="str">
        <f>IF(Udfyldningsark!$T76="","",
IF(CT$17=Udfyldningsark!$Q76,"s",
IF(CT$17=Udfyldningsark!$T76,"b",
IF(CT$17&lt;Udfyldningsark!$P76,"",
IF(Udfyldningsark!$T76&lt;Udfyldningsark!$Q76-10,IF(CT$17&lt;Udfyldningsark!$T76,"g",""),
IF(Udfyldningsark!$T76&lt;Udfyldningsark!$Q76,     IF(CT$17&lt;Udfyldningsark!$Q76-10,"g",     IF(CT$17&lt;Udfyldningsark!$T76,"gu",        "")),
IF(CT$17&lt;Udfyldningsark!$Q76, IF(CT$17&lt;Udfyldningsark!$Q76-10,"g","gu"),
IF(CT$17&lt;Udfyldningsark!$T76,"r",""
))))))))</f>
        <v/>
      </c>
      <c r="CU59" s="226" t="str">
        <f>IF(Udfyldningsark!$T76="","",
IF(CU$17=Udfyldningsark!$Q76,"s",
IF(CU$17=Udfyldningsark!$T76,"b",
IF(CU$17&lt;Udfyldningsark!$P76,"",
IF(Udfyldningsark!$T76&lt;Udfyldningsark!$Q76-10,IF(CU$17&lt;Udfyldningsark!$T76,"g",""),
IF(Udfyldningsark!$T76&lt;Udfyldningsark!$Q76,     IF(CU$17&lt;Udfyldningsark!$Q76-10,"g",     IF(CU$17&lt;Udfyldningsark!$T76,"gu",        "")),
IF(CU$17&lt;Udfyldningsark!$Q76, IF(CU$17&lt;Udfyldningsark!$Q76-10,"g","gu"),
IF(CU$17&lt;Udfyldningsark!$T76,"r",""
))))))))</f>
        <v/>
      </c>
      <c r="CV59" s="226" t="str">
        <f>IF(Udfyldningsark!$T76="","",
IF(CV$17=Udfyldningsark!$Q76,"s",
IF(CV$17=Udfyldningsark!$T76,"b",
IF(CV$17&lt;Udfyldningsark!$P76,"",
IF(Udfyldningsark!$T76&lt;Udfyldningsark!$Q76-10,IF(CV$17&lt;Udfyldningsark!$T76,"g",""),
IF(Udfyldningsark!$T76&lt;Udfyldningsark!$Q76,     IF(CV$17&lt;Udfyldningsark!$Q76-10,"g",     IF(CV$17&lt;Udfyldningsark!$T76,"gu",        "")),
IF(CV$17&lt;Udfyldningsark!$Q76, IF(CV$17&lt;Udfyldningsark!$Q76-10,"g","gu"),
IF(CV$17&lt;Udfyldningsark!$T76,"r",""
))))))))</f>
        <v/>
      </c>
      <c r="CW59" s="226" t="str">
        <f>IF(Udfyldningsark!$T76="","",
IF(CW$17=Udfyldningsark!$Q76,"s",
IF(CW$17=Udfyldningsark!$T76,"b",
IF(CW$17&lt;Udfyldningsark!$P76,"",
IF(Udfyldningsark!$T76&lt;Udfyldningsark!$Q76-10,IF(CW$17&lt;Udfyldningsark!$T76,"g",""),
IF(Udfyldningsark!$T76&lt;Udfyldningsark!$Q76,     IF(CW$17&lt;Udfyldningsark!$Q76-10,"g",     IF(CW$17&lt;Udfyldningsark!$T76,"gu",        "")),
IF(CW$17&lt;Udfyldningsark!$Q76, IF(CW$17&lt;Udfyldningsark!$Q76-10,"g","gu"),
IF(CW$17&lt;Udfyldningsark!$T76,"r",""
))))))))</f>
        <v/>
      </c>
      <c r="CX59" s="226" t="str">
        <f>IF(Udfyldningsark!$T76="","",
IF(CX$17=Udfyldningsark!$Q76,"s",
IF(CX$17=Udfyldningsark!$T76,"b",
IF(CX$17&lt;Udfyldningsark!$P76,"",
IF(Udfyldningsark!$T76&lt;Udfyldningsark!$Q76-10,IF(CX$17&lt;Udfyldningsark!$T76,"g",""),
IF(Udfyldningsark!$T76&lt;Udfyldningsark!$Q76,     IF(CX$17&lt;Udfyldningsark!$Q76-10,"g",     IF(CX$17&lt;Udfyldningsark!$T76,"gu",        "")),
IF(CX$17&lt;Udfyldningsark!$Q76, IF(CX$17&lt;Udfyldningsark!$Q76-10,"g","gu"),
IF(CX$17&lt;Udfyldningsark!$T76,"r",""
))))))))</f>
        <v/>
      </c>
      <c r="CY59" s="226" t="str">
        <f>IF(Udfyldningsark!$T76="","",
IF(CY$17=Udfyldningsark!$Q76,"s",
IF(CY$17=Udfyldningsark!$T76,"b",
IF(CY$17&lt;Udfyldningsark!$P76,"",
IF(Udfyldningsark!$T76&lt;Udfyldningsark!$Q76-10,IF(CY$17&lt;Udfyldningsark!$T76,"g",""),
IF(Udfyldningsark!$T76&lt;Udfyldningsark!$Q76,     IF(CY$17&lt;Udfyldningsark!$Q76-10,"g",     IF(CY$17&lt;Udfyldningsark!$T76,"gu",        "")),
IF(CY$17&lt;Udfyldningsark!$Q76, IF(CY$17&lt;Udfyldningsark!$Q76-10,"g","gu"),
IF(CY$17&lt;Udfyldningsark!$T76,"r",""
))))))))</f>
        <v/>
      </c>
      <c r="CZ59" s="226" t="str">
        <f>IF(Udfyldningsark!$T76="","",
IF(CZ$17=Udfyldningsark!$Q76,"s",
IF(CZ$17=Udfyldningsark!$T76,"b",
IF(CZ$17&lt;Udfyldningsark!$P76,"",
IF(Udfyldningsark!$T76&lt;Udfyldningsark!$Q76-10,IF(CZ$17&lt;Udfyldningsark!$T76,"g",""),
IF(Udfyldningsark!$T76&lt;Udfyldningsark!$Q76,     IF(CZ$17&lt;Udfyldningsark!$Q76-10,"g",     IF(CZ$17&lt;Udfyldningsark!$T76,"gu",        "")),
IF(CZ$17&lt;Udfyldningsark!$Q76, IF(CZ$17&lt;Udfyldningsark!$Q76-10,"g","gu"),
IF(CZ$17&lt;Udfyldningsark!$T76,"r",""
))))))))</f>
        <v/>
      </c>
      <c r="DA59" s="226" t="str">
        <f>IF(Udfyldningsark!$T76="","",
IF(DA$17=Udfyldningsark!$Q76,"s",
IF(DA$17=Udfyldningsark!$T76,"b",
IF(DA$17&lt;Udfyldningsark!$P76,"",
IF(Udfyldningsark!$T76&lt;Udfyldningsark!$Q76-10,IF(DA$17&lt;Udfyldningsark!$T76,"g",""),
IF(Udfyldningsark!$T76&lt;Udfyldningsark!$Q76,     IF(DA$17&lt;Udfyldningsark!$Q76-10,"g",     IF(DA$17&lt;Udfyldningsark!$T76,"gu",        "")),
IF(DA$17&lt;Udfyldningsark!$Q76, IF(DA$17&lt;Udfyldningsark!$Q76-10,"g","gu"),
IF(DA$17&lt;Udfyldningsark!$T76,"r",""
))))))))</f>
        <v/>
      </c>
      <c r="DB59" s="226" t="str">
        <f>IF(Udfyldningsark!$T76="","",
IF(DB$17=Udfyldningsark!$Q76,"s",
IF(DB$17=Udfyldningsark!$T76,"b",
IF(DB$17&lt;Udfyldningsark!$P76,"",
IF(Udfyldningsark!$T76&lt;Udfyldningsark!$Q76-10,IF(DB$17&lt;Udfyldningsark!$T76,"g",""),
IF(Udfyldningsark!$T76&lt;Udfyldningsark!$Q76,     IF(DB$17&lt;Udfyldningsark!$Q76-10,"g",     IF(DB$17&lt;Udfyldningsark!$T76,"gu",        "")),
IF(DB$17&lt;Udfyldningsark!$Q76, IF(DB$17&lt;Udfyldningsark!$Q76-10,"g","gu"),
IF(DB$17&lt;Udfyldningsark!$T76,"r",""
))))))))</f>
        <v/>
      </c>
      <c r="DC59" s="226" t="str">
        <f>IF(Udfyldningsark!$T76="","",
IF(DC$17=Udfyldningsark!$Q76,"s",
IF(DC$17=Udfyldningsark!$T76,"b",
IF(DC$17&lt;Udfyldningsark!$P76,"",
IF(Udfyldningsark!$T76&lt;Udfyldningsark!$Q76-10,IF(DC$17&lt;Udfyldningsark!$T76,"g",""),
IF(Udfyldningsark!$T76&lt;Udfyldningsark!$Q76,     IF(DC$17&lt;Udfyldningsark!$Q76-10,"g",     IF(DC$17&lt;Udfyldningsark!$T76,"gu",        "")),
IF(DC$17&lt;Udfyldningsark!$Q76, IF(DC$17&lt;Udfyldningsark!$Q76-10,"g","gu"),
IF(DC$17&lt;Udfyldningsark!$T76,"r",""
))))))))</f>
        <v/>
      </c>
      <c r="DD59" s="226" t="str">
        <f>IF(Udfyldningsark!$T76="","",
IF(DD$17=Udfyldningsark!$Q76,"s",
IF(DD$17=Udfyldningsark!$T76,"b",
IF(DD$17&lt;Udfyldningsark!$P76,"",
IF(Udfyldningsark!$T76&lt;Udfyldningsark!$Q76-10,IF(DD$17&lt;Udfyldningsark!$T76,"g",""),
IF(Udfyldningsark!$T76&lt;Udfyldningsark!$Q76,     IF(DD$17&lt;Udfyldningsark!$Q76-10,"g",     IF(DD$17&lt;Udfyldningsark!$T76,"gu",        "")),
IF(DD$17&lt;Udfyldningsark!$Q76, IF(DD$17&lt;Udfyldningsark!$Q76-10,"g","gu"),
IF(DD$17&lt;Udfyldningsark!$T76,"r",""
))))))))</f>
        <v/>
      </c>
      <c r="DE59" s="226" t="str">
        <f>IF(Udfyldningsark!$T76="","",
IF(DE$17=Udfyldningsark!$Q76,"s",
IF(DE$17=Udfyldningsark!$T76,"b",
IF(DE$17&lt;Udfyldningsark!$P76,"",
IF(Udfyldningsark!$T76&lt;Udfyldningsark!$Q76-10,IF(DE$17&lt;Udfyldningsark!$T76,"g",""),
IF(Udfyldningsark!$T76&lt;Udfyldningsark!$Q76,     IF(DE$17&lt;Udfyldningsark!$Q76-10,"g",     IF(DE$17&lt;Udfyldningsark!$T76,"gu",        "")),
IF(DE$17&lt;Udfyldningsark!$Q76, IF(DE$17&lt;Udfyldningsark!$Q76-10,"g","gu"),
IF(DE$17&lt;Udfyldningsark!$T76,"r",""
))))))))</f>
        <v/>
      </c>
      <c r="DF59" s="226" t="str">
        <f>IF(Udfyldningsark!$T76="","",
IF(DF$17=Udfyldningsark!$Q76,"s",
IF(DF$17=Udfyldningsark!$T76,"b",
IF(DF$17&lt;Udfyldningsark!$P76,"",
IF(Udfyldningsark!$T76&lt;Udfyldningsark!$Q76-10,IF(DF$17&lt;Udfyldningsark!$T76,"g",""),
IF(Udfyldningsark!$T76&lt;Udfyldningsark!$Q76,     IF(DF$17&lt;Udfyldningsark!$Q76-10,"g",     IF(DF$17&lt;Udfyldningsark!$T76,"gu",        "")),
IF(DF$17&lt;Udfyldningsark!$Q76, IF(DF$17&lt;Udfyldningsark!$Q76-10,"g","gu"),
IF(DF$17&lt;Udfyldningsark!$T76,"r",""
))))))))</f>
        <v/>
      </c>
      <c r="DG59" s="226" t="str">
        <f>IF(Udfyldningsark!$T76="","",
IF(DG$17=Udfyldningsark!$Q76,"s",
IF(DG$17=Udfyldningsark!$T76,"b",
IF(DG$17&lt;Udfyldningsark!$P76,"",
IF(Udfyldningsark!$T76&lt;Udfyldningsark!$Q76-10,IF(DG$17&lt;Udfyldningsark!$T76,"g",""),
IF(Udfyldningsark!$T76&lt;Udfyldningsark!$Q76,     IF(DG$17&lt;Udfyldningsark!$Q76-10,"g",     IF(DG$17&lt;Udfyldningsark!$T76,"gu",        "")),
IF(DG$17&lt;Udfyldningsark!$Q76, IF(DG$17&lt;Udfyldningsark!$Q76-10,"g","gu"),
IF(DG$17&lt;Udfyldningsark!$T76,"r",""
))))))))</f>
        <v/>
      </c>
      <c r="DH59" s="226" t="str">
        <f>IF(Udfyldningsark!$T76="","",
IF(DH$17=Udfyldningsark!$Q76,"s",
IF(DH$17=Udfyldningsark!$T76,"b",
IF(DH$17&lt;Udfyldningsark!$P76,"",
IF(Udfyldningsark!$T76&lt;Udfyldningsark!$Q76-10,IF(DH$17&lt;Udfyldningsark!$T76,"g",""),
IF(Udfyldningsark!$T76&lt;Udfyldningsark!$Q76,     IF(DH$17&lt;Udfyldningsark!$Q76-10,"g",     IF(DH$17&lt;Udfyldningsark!$T76,"gu",        "")),
IF(DH$17&lt;Udfyldningsark!$Q76, IF(DH$17&lt;Udfyldningsark!$Q76-10,"g","gu"),
IF(DH$17&lt;Udfyldningsark!$T76,"r",""
))))))))</f>
        <v/>
      </c>
      <c r="DI59" s="226" t="str">
        <f>IF(Udfyldningsark!$T76="","",
IF(DI$17=Udfyldningsark!$Q76,"s",
IF(DI$17=Udfyldningsark!$T76,"b",
IF(DI$17&lt;Udfyldningsark!$P76,"",
IF(Udfyldningsark!$T76&lt;Udfyldningsark!$Q76-10,IF(DI$17&lt;Udfyldningsark!$T76,"g",""),
IF(Udfyldningsark!$T76&lt;Udfyldningsark!$Q76,     IF(DI$17&lt;Udfyldningsark!$Q76-10,"g",     IF(DI$17&lt;Udfyldningsark!$T76,"gu",        "")),
IF(DI$17&lt;Udfyldningsark!$Q76, IF(DI$17&lt;Udfyldningsark!$Q76-10,"g","gu"),
IF(DI$17&lt;Udfyldningsark!$T76,"r",""
))))))))</f>
        <v/>
      </c>
      <c r="DJ59" s="226" t="str">
        <f>IF(Udfyldningsark!$T76="","",
IF(DJ$17=Udfyldningsark!$Q76,"s",
IF(DJ$17=Udfyldningsark!$T76,"b",
IF(DJ$17&lt;Udfyldningsark!$P76,"",
IF(Udfyldningsark!$T76&lt;Udfyldningsark!$Q76-10,IF(DJ$17&lt;Udfyldningsark!$T76,"g",""),
IF(Udfyldningsark!$T76&lt;Udfyldningsark!$Q76,     IF(DJ$17&lt;Udfyldningsark!$Q76-10,"g",     IF(DJ$17&lt;Udfyldningsark!$T76,"gu",        "")),
IF(DJ$17&lt;Udfyldningsark!$Q76, IF(DJ$17&lt;Udfyldningsark!$Q76-10,"g","gu"),
IF(DJ$17&lt;Udfyldningsark!$T76,"r",""
))))))))</f>
        <v/>
      </c>
      <c r="DK59" s="226" t="str">
        <f>IF(Udfyldningsark!$T76="","",
IF(DK$17=Udfyldningsark!$Q76,"s",
IF(DK$17=Udfyldningsark!$T76,"b",
IF(DK$17&lt;Udfyldningsark!$P76,"",
IF(Udfyldningsark!$T76&lt;Udfyldningsark!$Q76-10,IF(DK$17&lt;Udfyldningsark!$T76,"g",""),
IF(Udfyldningsark!$T76&lt;Udfyldningsark!$Q76,     IF(DK$17&lt;Udfyldningsark!$Q76-10,"g",     IF(DK$17&lt;Udfyldningsark!$T76,"gu",        "")),
IF(DK$17&lt;Udfyldningsark!$Q76, IF(DK$17&lt;Udfyldningsark!$Q76-10,"g","gu"),
IF(DK$17&lt;Udfyldningsark!$T76,"r",""
))))))))</f>
        <v/>
      </c>
      <c r="DL59" s="13"/>
      <c r="DM59" s="13"/>
    </row>
    <row r="60" spans="1:117" s="2" customFormat="1" ht="8.4499999999999993" customHeight="1" x14ac:dyDescent="0.2">
      <c r="A60" s="29"/>
      <c r="B60" s="56" t="str">
        <f>IF(Udfyldningsark!C77=1,Udfyldningsark!E77,"")</f>
        <v/>
      </c>
      <c r="C60" s="405" t="str">
        <f>IF(Udfyldningsark!I77="","",IF(Udfyldningsark!I77&gt;=1,Udfyldningsark!I77))</f>
        <v/>
      </c>
      <c r="D60" s="406"/>
      <c r="E60" s="407"/>
      <c r="F60" s="48"/>
      <c r="G60" s="276" t="str">
        <f>IF(Udfyldningsark!L77="","",IF(Udfyldningsark!L77&gt;=1,Udfyldningsark!L77))</f>
        <v/>
      </c>
      <c r="H60" s="48"/>
      <c r="I60" s="87" t="str">
        <f>IF(Udfyldningsark!P77="","",IF(Udfyldningsark!P77&gt;=1,Udfyldningsark!P77))</f>
        <v/>
      </c>
      <c r="J60" s="49"/>
      <c r="K60" s="88" t="str">
        <f>IF(Udfyldningsark!G77="","",IF(Udfyldningsark!G77=Data!$T$7,Data!$U$7,IF(Udfyldningsark!G77=Data!$T$8,Data!$U$8,IF(Udfyldningsark!G77=Data!$T$9,Data!$U$9,IF(Udfyldningsark!G77=Data!$T$10,Data!$U$10,IF(Udfyldningsark!G77=Data!$T$11,Data!$U$11,IF(Udfyldningsark!G77=Data!$T$12,Data!$U$12,IF(Udfyldningsark!G77=Data!$T$13,Data!$U$13,IF(Udfyldningsark!G77=Data!$T$14,Data!$U$14,IF(Udfyldningsark!G77=Data!$T$15,Data!$U$15,IF(Udfyldningsark!G77=Data!$T$16,Data!$U$16,IF(Udfyldningsark!G77=Data!$T$17,Data!$U$17,IF(Udfyldningsark!G77=Data!$T$18,Data!$U$18,IF(Udfyldningsark!G77=Data!$T$19,Data!$U$19,IF(Udfyldningsark!G77=Data!$T$20,Data!$U$20,IF(Udfyldningsark!G77=Data!$T$21,Data!$U$21,IF(Udfyldningsark!G77=Data!$T$22,Data!$U$22,IF(Udfyldningsark!G77=Data!$T$23,Data!$U$23,IF(Udfyldningsark!G77=Data!$T$24,Data!$U$24,IF(Udfyldningsark!G77=Data!$T$25,Data!$U$25,IF(Udfyldningsark!G77=Data!$T$26,Data!$U$26,IF(Udfyldningsark!G77=Data!$T$27,Data!$U$27))))))))))))))))))))))</f>
        <v/>
      </c>
      <c r="L60" s="49"/>
      <c r="M60" s="89" t="str">
        <f>IF(Udfyldningsark!G77="","",IF(Udfyldningsark!G77=Data!$T$7,Data!$V$7,IF(Udfyldningsark!G77=Data!$T$8,Data!$V$8,IF(Udfyldningsark!G77=Data!$T$9,Data!$V$9,IF(Udfyldningsark!G77=Data!$T$10,Data!$V$10,IF(Udfyldningsark!G77=Data!$T$11,Data!$V$11,IF(Udfyldningsark!G77=Data!$T$12,Data!$V$12,IF(Udfyldningsark!G77=Data!$T$13,Data!$V$13,IF(Udfyldningsark!G77=Data!$T$14,Data!$V$14,IF(Udfyldningsark!G77=Data!$T$15,Data!$V$15,IF(Udfyldningsark!G77=Data!$T$16,Data!$V$16,IF(Udfyldningsark!G77=Data!$T$17,Data!$V$17,IF(Udfyldningsark!G77=Data!$T$18,Data!$V$18,IF(Udfyldningsark!G77=Data!$T$19,Data!$V$19,IF(Udfyldningsark!G77=Data!$T$20,Data!$V$20,IF(Udfyldningsark!G77=Data!$T$21,Data!$V$21,IF(Udfyldningsark!G77=Data!$T$22,Data!$V$22,IF(Udfyldningsark!G77=Data!$T$23,Data!$V$23,IF(Udfyldningsark!G77=Data!$T$24,Data!$V$24,IF(Udfyldningsark!G77=Data!$T$25,Data!$V$25,IF(Udfyldningsark!G77=Data!$T$26,Data!$V$26,IF(Udfyldningsark!G77=Data!$T$27,Data!$V$27,))))))))))))))))))))))</f>
        <v/>
      </c>
      <c r="N60" s="20"/>
      <c r="O60" s="226" t="str">
        <f>IF(Udfyldningsark!$T77="","",
IF(O$17=Udfyldningsark!$Q77,"s",
IF(O$17=Udfyldningsark!$T77,"b",
IF(O$17&lt;Udfyldningsark!$P77,"",
IF(Udfyldningsark!$T77&lt;Udfyldningsark!$Q77-10,IF(O$17&lt;Udfyldningsark!$T77,"g",""),
IF(Udfyldningsark!$T77&lt;Udfyldningsark!$Q77,     IF(O$17&lt;Udfyldningsark!$Q77-10,"g",     IF(O$17&lt;Udfyldningsark!$T77,"gu",        "")),
IF(O$17&lt;Udfyldningsark!$Q77, IF(O$17&lt;Udfyldningsark!$Q77-10,"g","gu"),
IF(O$17&lt;Udfyldningsark!$T77,"r",""
))))))))</f>
        <v/>
      </c>
      <c r="P60" s="226" t="str">
        <f>IF(Udfyldningsark!$T77="","",
IF(P$17=Udfyldningsark!$Q77,"s",
IF(P$17=Udfyldningsark!$T77,"b",
IF(P$17&lt;Udfyldningsark!$P77,"",
IF(Udfyldningsark!$T77&lt;Udfyldningsark!$Q77-10,IF(P$17&lt;Udfyldningsark!$T77,"g",""),
IF(Udfyldningsark!$T77&lt;Udfyldningsark!$Q77,     IF(P$17&lt;Udfyldningsark!$Q77-10,"g",     IF(P$17&lt;Udfyldningsark!$T77,"gu",        "")),
IF(P$17&lt;Udfyldningsark!$Q77, IF(P$17&lt;Udfyldningsark!$Q77-10,"g","gu"),
IF(P$17&lt;Udfyldningsark!$T77,"r",""
))))))))</f>
        <v/>
      </c>
      <c r="Q60" s="226" t="str">
        <f>IF(Udfyldningsark!$T77="","",
IF(Q$17=Udfyldningsark!$Q77,"s",
IF(Q$17=Udfyldningsark!$T77,"b",
IF(Q$17&lt;Udfyldningsark!$P77,"",
IF(Udfyldningsark!$T77&lt;Udfyldningsark!$Q77-10,IF(Q$17&lt;Udfyldningsark!$T77,"g",""),
IF(Udfyldningsark!$T77&lt;Udfyldningsark!$Q77,     IF(Q$17&lt;Udfyldningsark!$Q77-10,"g",     IF(Q$17&lt;Udfyldningsark!$T77,"gu",        "")),
IF(Q$17&lt;Udfyldningsark!$Q77, IF(Q$17&lt;Udfyldningsark!$Q77-10,"g","gu"),
IF(Q$17&lt;Udfyldningsark!$T77,"r",""
))))))))</f>
        <v/>
      </c>
      <c r="R60" s="226" t="str">
        <f>IF(Udfyldningsark!$T77="","",
IF(R$17=Udfyldningsark!$Q77,"s",
IF(R$17=Udfyldningsark!$T77,"b",
IF(R$17&lt;Udfyldningsark!$P77,"",
IF(Udfyldningsark!$T77&lt;Udfyldningsark!$Q77-10,IF(R$17&lt;Udfyldningsark!$T77,"g",""),
IF(Udfyldningsark!$T77&lt;Udfyldningsark!$Q77,     IF(R$17&lt;Udfyldningsark!$Q77-10,"g",     IF(R$17&lt;Udfyldningsark!$T77,"gu",        "")),
IF(R$17&lt;Udfyldningsark!$Q77, IF(R$17&lt;Udfyldningsark!$Q77-10,"g","gu"),
IF(R$17&lt;Udfyldningsark!$T77,"r",""
))))))))</f>
        <v/>
      </c>
      <c r="S60" s="226" t="str">
        <f>IF(Udfyldningsark!$T77="","",
IF(S$17=Udfyldningsark!$Q77,"s",
IF(S$17=Udfyldningsark!$T77,"b",
IF(S$17&lt;Udfyldningsark!$P77,"",
IF(Udfyldningsark!$T77&lt;Udfyldningsark!$Q77-10,IF(S$17&lt;Udfyldningsark!$T77,"g",""),
IF(Udfyldningsark!$T77&lt;Udfyldningsark!$Q77,     IF(S$17&lt;Udfyldningsark!$Q77-10,"g",     IF(S$17&lt;Udfyldningsark!$T77,"gu",        "")),
IF(S$17&lt;Udfyldningsark!$Q77, IF(S$17&lt;Udfyldningsark!$Q77-10,"g","gu"),
IF(S$17&lt;Udfyldningsark!$T77,"r",""
))))))))</f>
        <v/>
      </c>
      <c r="T60" s="226" t="str">
        <f>IF(Udfyldningsark!$T77="","",
IF(T$17=Udfyldningsark!$Q77,"s",
IF(T$17=Udfyldningsark!$T77,"b",
IF(T$17&lt;Udfyldningsark!$P77,"",
IF(Udfyldningsark!$T77&lt;Udfyldningsark!$Q77-10,IF(T$17&lt;Udfyldningsark!$T77,"g",""),
IF(Udfyldningsark!$T77&lt;Udfyldningsark!$Q77,     IF(T$17&lt;Udfyldningsark!$Q77-10,"g",     IF(T$17&lt;Udfyldningsark!$T77,"gu",        "")),
IF(T$17&lt;Udfyldningsark!$Q77, IF(T$17&lt;Udfyldningsark!$Q77-10,"g","gu"),
IF(T$17&lt;Udfyldningsark!$T77,"r",""
))))))))</f>
        <v/>
      </c>
      <c r="U60" s="226" t="str">
        <f>IF(Udfyldningsark!$T77="","",
IF(U$17=Udfyldningsark!$Q77,"s",
IF(U$17=Udfyldningsark!$T77,"b",
IF(U$17&lt;Udfyldningsark!$P77,"",
IF(Udfyldningsark!$T77&lt;Udfyldningsark!$Q77-10,IF(U$17&lt;Udfyldningsark!$T77,"g",""),
IF(Udfyldningsark!$T77&lt;Udfyldningsark!$Q77,     IF(U$17&lt;Udfyldningsark!$Q77-10,"g",     IF(U$17&lt;Udfyldningsark!$T77,"gu",        "")),
IF(U$17&lt;Udfyldningsark!$Q77, IF(U$17&lt;Udfyldningsark!$Q77-10,"g","gu"),
IF(U$17&lt;Udfyldningsark!$T77,"r",""
))))))))</f>
        <v/>
      </c>
      <c r="V60" s="226" t="str">
        <f>IF(Udfyldningsark!$T77="","",
IF(V$17=Udfyldningsark!$Q77,"s",
IF(V$17=Udfyldningsark!$T77,"b",
IF(V$17&lt;Udfyldningsark!$P77,"",
IF(Udfyldningsark!$T77&lt;Udfyldningsark!$Q77-10,IF(V$17&lt;Udfyldningsark!$T77,"g",""),
IF(Udfyldningsark!$T77&lt;Udfyldningsark!$Q77,     IF(V$17&lt;Udfyldningsark!$Q77-10,"g",     IF(V$17&lt;Udfyldningsark!$T77,"gu",        "")),
IF(V$17&lt;Udfyldningsark!$Q77, IF(V$17&lt;Udfyldningsark!$Q77-10,"g","gu"),
IF(V$17&lt;Udfyldningsark!$T77,"r",""
))))))))</f>
        <v/>
      </c>
      <c r="W60" s="226" t="str">
        <f>IF(Udfyldningsark!$T77="","",
IF(W$17=Udfyldningsark!$Q77,"s",
IF(W$17=Udfyldningsark!$T77,"b",
IF(W$17&lt;Udfyldningsark!$P77,"",
IF(Udfyldningsark!$T77&lt;Udfyldningsark!$Q77-10,IF(W$17&lt;Udfyldningsark!$T77,"g",""),
IF(Udfyldningsark!$T77&lt;Udfyldningsark!$Q77,     IF(W$17&lt;Udfyldningsark!$Q77-10,"g",     IF(W$17&lt;Udfyldningsark!$T77,"gu",        "")),
IF(W$17&lt;Udfyldningsark!$Q77, IF(W$17&lt;Udfyldningsark!$Q77-10,"g","gu"),
IF(W$17&lt;Udfyldningsark!$T77,"r",""
))))))))</f>
        <v/>
      </c>
      <c r="X60" s="226" t="str">
        <f>IF(Udfyldningsark!$T77="","",
IF(X$17=Udfyldningsark!$Q77,"s",
IF(X$17=Udfyldningsark!$T77,"b",
IF(X$17&lt;Udfyldningsark!$P77,"",
IF(Udfyldningsark!$T77&lt;Udfyldningsark!$Q77-10,IF(X$17&lt;Udfyldningsark!$T77,"g",""),
IF(Udfyldningsark!$T77&lt;Udfyldningsark!$Q77,     IF(X$17&lt;Udfyldningsark!$Q77-10,"g",     IF(X$17&lt;Udfyldningsark!$T77,"gu",        "")),
IF(X$17&lt;Udfyldningsark!$Q77, IF(X$17&lt;Udfyldningsark!$Q77-10,"g","gu"),
IF(X$17&lt;Udfyldningsark!$T77,"r",""
))))))))</f>
        <v/>
      </c>
      <c r="Y60" s="226" t="str">
        <f>IF(Udfyldningsark!$T77="","",
IF(Y$17=Udfyldningsark!$Q77,"s",
IF(Y$17=Udfyldningsark!$T77,"b",
IF(Y$17&lt;Udfyldningsark!$P77,"",
IF(Udfyldningsark!$T77&lt;Udfyldningsark!$Q77-10,IF(Y$17&lt;Udfyldningsark!$T77,"g",""),
IF(Udfyldningsark!$T77&lt;Udfyldningsark!$Q77,     IF(Y$17&lt;Udfyldningsark!$Q77-10,"g",     IF(Y$17&lt;Udfyldningsark!$T77,"gu",        "")),
IF(Y$17&lt;Udfyldningsark!$Q77, IF(Y$17&lt;Udfyldningsark!$Q77-10,"g","gu"),
IF(Y$17&lt;Udfyldningsark!$T77,"r",""
))))))))</f>
        <v/>
      </c>
      <c r="Z60" s="226" t="str">
        <f>IF(Udfyldningsark!$T77="","",
IF(Z$17=Udfyldningsark!$Q77,"s",
IF(Z$17=Udfyldningsark!$T77,"b",
IF(Z$17&lt;Udfyldningsark!$P77,"",
IF(Udfyldningsark!$T77&lt;Udfyldningsark!$Q77-10,IF(Z$17&lt;Udfyldningsark!$T77,"g",""),
IF(Udfyldningsark!$T77&lt;Udfyldningsark!$Q77,     IF(Z$17&lt;Udfyldningsark!$Q77-10,"g",     IF(Z$17&lt;Udfyldningsark!$T77,"gu",        "")),
IF(Z$17&lt;Udfyldningsark!$Q77, IF(Z$17&lt;Udfyldningsark!$Q77-10,"g","gu"),
IF(Z$17&lt;Udfyldningsark!$T77,"r",""
))))))))</f>
        <v/>
      </c>
      <c r="AA60" s="226" t="str">
        <f>IF(Udfyldningsark!$T77="","",
IF(AA$17=Udfyldningsark!$Q77,"s",
IF(AA$17=Udfyldningsark!$T77,"b",
IF(AA$17&lt;Udfyldningsark!$P77,"",
IF(Udfyldningsark!$T77&lt;Udfyldningsark!$Q77-10,IF(AA$17&lt;Udfyldningsark!$T77,"g",""),
IF(Udfyldningsark!$T77&lt;Udfyldningsark!$Q77,     IF(AA$17&lt;Udfyldningsark!$Q77-10,"g",     IF(AA$17&lt;Udfyldningsark!$T77,"gu",        "")),
IF(AA$17&lt;Udfyldningsark!$Q77, IF(AA$17&lt;Udfyldningsark!$Q77-10,"g","gu"),
IF(AA$17&lt;Udfyldningsark!$T77,"r",""
))))))))</f>
        <v/>
      </c>
      <c r="AB60" s="226" t="str">
        <f>IF(Udfyldningsark!$T77="","",
IF(AB$17=Udfyldningsark!$Q77,"s",
IF(AB$17=Udfyldningsark!$T77,"b",
IF(AB$17&lt;Udfyldningsark!$P77,"",
IF(Udfyldningsark!$T77&lt;Udfyldningsark!$Q77-10,IF(AB$17&lt;Udfyldningsark!$T77,"g",""),
IF(Udfyldningsark!$T77&lt;Udfyldningsark!$Q77,     IF(AB$17&lt;Udfyldningsark!$Q77-10,"g",     IF(AB$17&lt;Udfyldningsark!$T77,"gu",        "")),
IF(AB$17&lt;Udfyldningsark!$Q77, IF(AB$17&lt;Udfyldningsark!$Q77-10,"g","gu"),
IF(AB$17&lt;Udfyldningsark!$T77,"r",""
))))))))</f>
        <v/>
      </c>
      <c r="AC60" s="226" t="str">
        <f>IF(Udfyldningsark!$T77="","",
IF(AC$17=Udfyldningsark!$Q77,"s",
IF(AC$17=Udfyldningsark!$T77,"b",
IF(AC$17&lt;Udfyldningsark!$P77,"",
IF(Udfyldningsark!$T77&lt;Udfyldningsark!$Q77-10,IF(AC$17&lt;Udfyldningsark!$T77,"g",""),
IF(Udfyldningsark!$T77&lt;Udfyldningsark!$Q77,     IF(AC$17&lt;Udfyldningsark!$Q77-10,"g",     IF(AC$17&lt;Udfyldningsark!$T77,"gu",        "")),
IF(AC$17&lt;Udfyldningsark!$Q77, IF(AC$17&lt;Udfyldningsark!$Q77-10,"g","gu"),
IF(AC$17&lt;Udfyldningsark!$T77,"r",""
))))))))</f>
        <v/>
      </c>
      <c r="AD60" s="226" t="str">
        <f>IF(Udfyldningsark!$T77="","",
IF(AD$17=Udfyldningsark!$Q77,"s",
IF(AD$17=Udfyldningsark!$T77,"b",
IF(AD$17&lt;Udfyldningsark!$P77,"",
IF(Udfyldningsark!$T77&lt;Udfyldningsark!$Q77-10,IF(AD$17&lt;Udfyldningsark!$T77,"g",""),
IF(Udfyldningsark!$T77&lt;Udfyldningsark!$Q77,     IF(AD$17&lt;Udfyldningsark!$Q77-10,"g",     IF(AD$17&lt;Udfyldningsark!$T77,"gu",        "")),
IF(AD$17&lt;Udfyldningsark!$Q77, IF(AD$17&lt;Udfyldningsark!$Q77-10,"g","gu"),
IF(AD$17&lt;Udfyldningsark!$T77,"r",""
))))))))</f>
        <v/>
      </c>
      <c r="AE60" s="226" t="str">
        <f>IF(Udfyldningsark!$T77="","",
IF(AE$17=Udfyldningsark!$Q77,"s",
IF(AE$17=Udfyldningsark!$T77,"b",
IF(AE$17&lt;Udfyldningsark!$P77,"",
IF(Udfyldningsark!$T77&lt;Udfyldningsark!$Q77-10,IF(AE$17&lt;Udfyldningsark!$T77,"g",""),
IF(Udfyldningsark!$T77&lt;Udfyldningsark!$Q77,     IF(AE$17&lt;Udfyldningsark!$Q77-10,"g",     IF(AE$17&lt;Udfyldningsark!$T77,"gu",        "")),
IF(AE$17&lt;Udfyldningsark!$Q77, IF(AE$17&lt;Udfyldningsark!$Q77-10,"g","gu"),
IF(AE$17&lt;Udfyldningsark!$T77,"r",""
))))))))</f>
        <v/>
      </c>
      <c r="AF60" s="226" t="str">
        <f>IF(Udfyldningsark!$T77="","",
IF(AF$17=Udfyldningsark!$Q77,"s",
IF(AF$17=Udfyldningsark!$T77,"b",
IF(AF$17&lt;Udfyldningsark!$P77,"",
IF(Udfyldningsark!$T77&lt;Udfyldningsark!$Q77-10,IF(AF$17&lt;Udfyldningsark!$T77,"g",""),
IF(Udfyldningsark!$T77&lt;Udfyldningsark!$Q77,     IF(AF$17&lt;Udfyldningsark!$Q77-10,"g",     IF(AF$17&lt;Udfyldningsark!$T77,"gu",        "")),
IF(AF$17&lt;Udfyldningsark!$Q77, IF(AF$17&lt;Udfyldningsark!$Q77-10,"g","gu"),
IF(AF$17&lt;Udfyldningsark!$T77,"r",""
))))))))</f>
        <v/>
      </c>
      <c r="AG60" s="226" t="str">
        <f>IF(Udfyldningsark!$T77="","",
IF(AG$17=Udfyldningsark!$Q77,"s",
IF(AG$17=Udfyldningsark!$T77,"b",
IF(AG$17&lt;Udfyldningsark!$P77,"",
IF(Udfyldningsark!$T77&lt;Udfyldningsark!$Q77-10,IF(AG$17&lt;Udfyldningsark!$T77,"g",""),
IF(Udfyldningsark!$T77&lt;Udfyldningsark!$Q77,     IF(AG$17&lt;Udfyldningsark!$Q77-10,"g",     IF(AG$17&lt;Udfyldningsark!$T77,"gu",        "")),
IF(AG$17&lt;Udfyldningsark!$Q77, IF(AG$17&lt;Udfyldningsark!$Q77-10,"g","gu"),
IF(AG$17&lt;Udfyldningsark!$T77,"r",""
))))))))</f>
        <v/>
      </c>
      <c r="AH60" s="226" t="str">
        <f>IF(Udfyldningsark!$T77="","",
IF(AH$17=Udfyldningsark!$Q77,"s",
IF(AH$17=Udfyldningsark!$T77,"b",
IF(AH$17&lt;Udfyldningsark!$P77,"",
IF(Udfyldningsark!$T77&lt;Udfyldningsark!$Q77-10,IF(AH$17&lt;Udfyldningsark!$T77,"g",""),
IF(Udfyldningsark!$T77&lt;Udfyldningsark!$Q77,     IF(AH$17&lt;Udfyldningsark!$Q77-10,"g",     IF(AH$17&lt;Udfyldningsark!$T77,"gu",        "")),
IF(AH$17&lt;Udfyldningsark!$Q77, IF(AH$17&lt;Udfyldningsark!$Q77-10,"g","gu"),
IF(AH$17&lt;Udfyldningsark!$T77,"r",""
))))))))</f>
        <v/>
      </c>
      <c r="AI60" s="226" t="str">
        <f>IF(Udfyldningsark!$T77="","",
IF(AI$17=Udfyldningsark!$Q77,"s",
IF(AI$17=Udfyldningsark!$T77,"b",
IF(AI$17&lt;Udfyldningsark!$P77,"",
IF(Udfyldningsark!$T77&lt;Udfyldningsark!$Q77-10,IF(AI$17&lt;Udfyldningsark!$T77,"g",""),
IF(Udfyldningsark!$T77&lt;Udfyldningsark!$Q77,     IF(AI$17&lt;Udfyldningsark!$Q77-10,"g",     IF(AI$17&lt;Udfyldningsark!$T77,"gu",        "")),
IF(AI$17&lt;Udfyldningsark!$Q77, IF(AI$17&lt;Udfyldningsark!$Q77-10,"g","gu"),
IF(AI$17&lt;Udfyldningsark!$T77,"r",""
))))))))</f>
        <v/>
      </c>
      <c r="AJ60" s="226" t="str">
        <f>IF(Udfyldningsark!$T77="","",
IF(AJ$17=Udfyldningsark!$Q77,"s",
IF(AJ$17=Udfyldningsark!$T77,"b",
IF(AJ$17&lt;Udfyldningsark!$P77,"",
IF(Udfyldningsark!$T77&lt;Udfyldningsark!$Q77-10,IF(AJ$17&lt;Udfyldningsark!$T77,"g",""),
IF(Udfyldningsark!$T77&lt;Udfyldningsark!$Q77,     IF(AJ$17&lt;Udfyldningsark!$Q77-10,"g",     IF(AJ$17&lt;Udfyldningsark!$T77,"gu",        "")),
IF(AJ$17&lt;Udfyldningsark!$Q77, IF(AJ$17&lt;Udfyldningsark!$Q77-10,"g","gu"),
IF(AJ$17&lt;Udfyldningsark!$T77,"r",""
))))))))</f>
        <v/>
      </c>
      <c r="AK60" s="226" t="str">
        <f>IF(Udfyldningsark!$T77="","",
IF(AK$17=Udfyldningsark!$Q77,"s",
IF(AK$17=Udfyldningsark!$T77,"b",
IF(AK$17&lt;Udfyldningsark!$P77,"",
IF(Udfyldningsark!$T77&lt;Udfyldningsark!$Q77-10,IF(AK$17&lt;Udfyldningsark!$T77,"g",""),
IF(Udfyldningsark!$T77&lt;Udfyldningsark!$Q77,     IF(AK$17&lt;Udfyldningsark!$Q77-10,"g",     IF(AK$17&lt;Udfyldningsark!$T77,"gu",        "")),
IF(AK$17&lt;Udfyldningsark!$Q77, IF(AK$17&lt;Udfyldningsark!$Q77-10,"g","gu"),
IF(AK$17&lt;Udfyldningsark!$T77,"r",""
))))))))</f>
        <v/>
      </c>
      <c r="AL60" s="226" t="str">
        <f>IF(Udfyldningsark!$T77="","",
IF(AL$17=Udfyldningsark!$Q77,"s",
IF(AL$17=Udfyldningsark!$T77,"b",
IF(AL$17&lt;Udfyldningsark!$P77,"",
IF(Udfyldningsark!$T77&lt;Udfyldningsark!$Q77-10,IF(AL$17&lt;Udfyldningsark!$T77,"g",""),
IF(Udfyldningsark!$T77&lt;Udfyldningsark!$Q77,     IF(AL$17&lt;Udfyldningsark!$Q77-10,"g",     IF(AL$17&lt;Udfyldningsark!$T77,"gu",        "")),
IF(AL$17&lt;Udfyldningsark!$Q77, IF(AL$17&lt;Udfyldningsark!$Q77-10,"g","gu"),
IF(AL$17&lt;Udfyldningsark!$T77,"r",""
))))))))</f>
        <v/>
      </c>
      <c r="AM60" s="226" t="str">
        <f>IF(Udfyldningsark!$T77="","",
IF(AM$17=Udfyldningsark!$Q77,"s",
IF(AM$17=Udfyldningsark!$T77,"b",
IF(AM$17&lt;Udfyldningsark!$P77,"",
IF(Udfyldningsark!$T77&lt;Udfyldningsark!$Q77-10,IF(AM$17&lt;Udfyldningsark!$T77,"g",""),
IF(Udfyldningsark!$T77&lt;Udfyldningsark!$Q77,     IF(AM$17&lt;Udfyldningsark!$Q77-10,"g",     IF(AM$17&lt;Udfyldningsark!$T77,"gu",        "")),
IF(AM$17&lt;Udfyldningsark!$Q77, IF(AM$17&lt;Udfyldningsark!$Q77-10,"g","gu"),
IF(AM$17&lt;Udfyldningsark!$T77,"r",""
))))))))</f>
        <v/>
      </c>
      <c r="AN60" s="226" t="str">
        <f>IF(Udfyldningsark!$T77="","",
IF(AN$17=Udfyldningsark!$Q77,"s",
IF(AN$17=Udfyldningsark!$T77,"b",
IF(AN$17&lt;Udfyldningsark!$P77,"",
IF(Udfyldningsark!$T77&lt;Udfyldningsark!$Q77-10,IF(AN$17&lt;Udfyldningsark!$T77,"g",""),
IF(Udfyldningsark!$T77&lt;Udfyldningsark!$Q77,     IF(AN$17&lt;Udfyldningsark!$Q77-10,"g",     IF(AN$17&lt;Udfyldningsark!$T77,"gu",        "")),
IF(AN$17&lt;Udfyldningsark!$Q77, IF(AN$17&lt;Udfyldningsark!$Q77-10,"g","gu"),
IF(AN$17&lt;Udfyldningsark!$T77,"r",""
))))))))</f>
        <v/>
      </c>
      <c r="AO60" s="226" t="str">
        <f>IF(Udfyldningsark!$T77="","",
IF(AO$17=Udfyldningsark!$Q77,"s",
IF(AO$17=Udfyldningsark!$T77,"b",
IF(AO$17&lt;Udfyldningsark!$P77,"",
IF(Udfyldningsark!$T77&lt;Udfyldningsark!$Q77-10,IF(AO$17&lt;Udfyldningsark!$T77,"g",""),
IF(Udfyldningsark!$T77&lt;Udfyldningsark!$Q77,     IF(AO$17&lt;Udfyldningsark!$Q77-10,"g",     IF(AO$17&lt;Udfyldningsark!$T77,"gu",        "")),
IF(AO$17&lt;Udfyldningsark!$Q77, IF(AO$17&lt;Udfyldningsark!$Q77-10,"g","gu"),
IF(AO$17&lt;Udfyldningsark!$T77,"r",""
))))))))</f>
        <v/>
      </c>
      <c r="AP60" s="226" t="str">
        <f>IF(Udfyldningsark!$T77="","",
IF(AP$17=Udfyldningsark!$Q77,"s",
IF(AP$17=Udfyldningsark!$T77,"b",
IF(AP$17&lt;Udfyldningsark!$P77,"",
IF(Udfyldningsark!$T77&lt;Udfyldningsark!$Q77-10,IF(AP$17&lt;Udfyldningsark!$T77,"g",""),
IF(Udfyldningsark!$T77&lt;Udfyldningsark!$Q77,     IF(AP$17&lt;Udfyldningsark!$Q77-10,"g",     IF(AP$17&lt;Udfyldningsark!$T77,"gu",        "")),
IF(AP$17&lt;Udfyldningsark!$Q77, IF(AP$17&lt;Udfyldningsark!$Q77-10,"g","gu"),
IF(AP$17&lt;Udfyldningsark!$T77,"r",""
))))))))</f>
        <v/>
      </c>
      <c r="AQ60" s="226" t="str">
        <f>IF(Udfyldningsark!$T77="","",
IF(AQ$17=Udfyldningsark!$Q77,"s",
IF(AQ$17=Udfyldningsark!$T77,"b",
IF(AQ$17&lt;Udfyldningsark!$P77,"",
IF(Udfyldningsark!$T77&lt;Udfyldningsark!$Q77-10,IF(AQ$17&lt;Udfyldningsark!$T77,"g",""),
IF(Udfyldningsark!$T77&lt;Udfyldningsark!$Q77,     IF(AQ$17&lt;Udfyldningsark!$Q77-10,"g",     IF(AQ$17&lt;Udfyldningsark!$T77,"gu",        "")),
IF(AQ$17&lt;Udfyldningsark!$Q77, IF(AQ$17&lt;Udfyldningsark!$Q77-10,"g","gu"),
IF(AQ$17&lt;Udfyldningsark!$T77,"r",""
))))))))</f>
        <v/>
      </c>
      <c r="AR60" s="226" t="str">
        <f>IF(Udfyldningsark!$T77="","",
IF(AR$17=Udfyldningsark!$Q77,"s",
IF(AR$17=Udfyldningsark!$T77,"b",
IF(AR$17&lt;Udfyldningsark!$P77,"",
IF(Udfyldningsark!$T77&lt;Udfyldningsark!$Q77-10,IF(AR$17&lt;Udfyldningsark!$T77,"g",""),
IF(Udfyldningsark!$T77&lt;Udfyldningsark!$Q77,     IF(AR$17&lt;Udfyldningsark!$Q77-10,"g",     IF(AR$17&lt;Udfyldningsark!$T77,"gu",        "")),
IF(AR$17&lt;Udfyldningsark!$Q77, IF(AR$17&lt;Udfyldningsark!$Q77-10,"g","gu"),
IF(AR$17&lt;Udfyldningsark!$T77,"r",""
))))))))</f>
        <v/>
      </c>
      <c r="AS60" s="226" t="str">
        <f>IF(Udfyldningsark!$T77="","",
IF(AS$17=Udfyldningsark!$Q77,"s",
IF(AS$17=Udfyldningsark!$T77,"b",
IF(AS$17&lt;Udfyldningsark!$P77,"",
IF(Udfyldningsark!$T77&lt;Udfyldningsark!$Q77-10,IF(AS$17&lt;Udfyldningsark!$T77,"g",""),
IF(Udfyldningsark!$T77&lt;Udfyldningsark!$Q77,     IF(AS$17&lt;Udfyldningsark!$Q77-10,"g",     IF(AS$17&lt;Udfyldningsark!$T77,"gu",        "")),
IF(AS$17&lt;Udfyldningsark!$Q77, IF(AS$17&lt;Udfyldningsark!$Q77-10,"g","gu"),
IF(AS$17&lt;Udfyldningsark!$T77,"r",""
))))))))</f>
        <v/>
      </c>
      <c r="AT60" s="226" t="str">
        <f>IF(Udfyldningsark!$T77="","",
IF(AT$17=Udfyldningsark!$Q77,"s",
IF(AT$17=Udfyldningsark!$T77,"b",
IF(AT$17&lt;Udfyldningsark!$P77,"",
IF(Udfyldningsark!$T77&lt;Udfyldningsark!$Q77-10,IF(AT$17&lt;Udfyldningsark!$T77,"g",""),
IF(Udfyldningsark!$T77&lt;Udfyldningsark!$Q77,     IF(AT$17&lt;Udfyldningsark!$Q77-10,"g",     IF(AT$17&lt;Udfyldningsark!$T77,"gu",        "")),
IF(AT$17&lt;Udfyldningsark!$Q77, IF(AT$17&lt;Udfyldningsark!$Q77-10,"g","gu"),
IF(AT$17&lt;Udfyldningsark!$T77,"r",""
))))))))</f>
        <v/>
      </c>
      <c r="AU60" s="226" t="str">
        <f>IF(Udfyldningsark!$T77="","",
IF(AU$17=Udfyldningsark!$Q77,"s",
IF(AU$17=Udfyldningsark!$T77,"b",
IF(AU$17&lt;Udfyldningsark!$P77,"",
IF(Udfyldningsark!$T77&lt;Udfyldningsark!$Q77-10,IF(AU$17&lt;Udfyldningsark!$T77,"g",""),
IF(Udfyldningsark!$T77&lt;Udfyldningsark!$Q77,     IF(AU$17&lt;Udfyldningsark!$Q77-10,"g",     IF(AU$17&lt;Udfyldningsark!$T77,"gu",        "")),
IF(AU$17&lt;Udfyldningsark!$Q77, IF(AU$17&lt;Udfyldningsark!$Q77-10,"g","gu"),
IF(AU$17&lt;Udfyldningsark!$T77,"r",""
))))))))</f>
        <v/>
      </c>
      <c r="AV60" s="226" t="str">
        <f>IF(Udfyldningsark!$T77="","",
IF(AV$17=Udfyldningsark!$Q77,"s",
IF(AV$17=Udfyldningsark!$T77,"b",
IF(AV$17&lt;Udfyldningsark!$P77,"",
IF(Udfyldningsark!$T77&lt;Udfyldningsark!$Q77-10,IF(AV$17&lt;Udfyldningsark!$T77,"g",""),
IF(Udfyldningsark!$T77&lt;Udfyldningsark!$Q77,     IF(AV$17&lt;Udfyldningsark!$Q77-10,"g",     IF(AV$17&lt;Udfyldningsark!$T77,"gu",        "")),
IF(AV$17&lt;Udfyldningsark!$Q77, IF(AV$17&lt;Udfyldningsark!$Q77-10,"g","gu"),
IF(AV$17&lt;Udfyldningsark!$T77,"r",""
))))))))</f>
        <v/>
      </c>
      <c r="AW60" s="226" t="str">
        <f>IF(Udfyldningsark!$T77="","",
IF(AW$17=Udfyldningsark!$Q77,"s",
IF(AW$17=Udfyldningsark!$T77,"b",
IF(AW$17&lt;Udfyldningsark!$P77,"",
IF(Udfyldningsark!$T77&lt;Udfyldningsark!$Q77-10,IF(AW$17&lt;Udfyldningsark!$T77,"g",""),
IF(Udfyldningsark!$T77&lt;Udfyldningsark!$Q77,     IF(AW$17&lt;Udfyldningsark!$Q77-10,"g",     IF(AW$17&lt;Udfyldningsark!$T77,"gu",        "")),
IF(AW$17&lt;Udfyldningsark!$Q77, IF(AW$17&lt;Udfyldningsark!$Q77-10,"g","gu"),
IF(AW$17&lt;Udfyldningsark!$T77,"r",""
))))))))</f>
        <v/>
      </c>
      <c r="AX60" s="226" t="str">
        <f>IF(Udfyldningsark!$T77="","",
IF(AX$17=Udfyldningsark!$Q77,"s",
IF(AX$17=Udfyldningsark!$T77,"b",
IF(AX$17&lt;Udfyldningsark!$P77,"",
IF(Udfyldningsark!$T77&lt;Udfyldningsark!$Q77-10,IF(AX$17&lt;Udfyldningsark!$T77,"g",""),
IF(Udfyldningsark!$T77&lt;Udfyldningsark!$Q77,     IF(AX$17&lt;Udfyldningsark!$Q77-10,"g",     IF(AX$17&lt;Udfyldningsark!$T77,"gu",        "")),
IF(AX$17&lt;Udfyldningsark!$Q77, IF(AX$17&lt;Udfyldningsark!$Q77-10,"g","gu"),
IF(AX$17&lt;Udfyldningsark!$T77,"r",""
))))))))</f>
        <v/>
      </c>
      <c r="AY60" s="226" t="str">
        <f>IF(Udfyldningsark!$T77="","",
IF(AY$17=Udfyldningsark!$Q77,"s",
IF(AY$17=Udfyldningsark!$T77,"b",
IF(AY$17&lt;Udfyldningsark!$P77,"",
IF(Udfyldningsark!$T77&lt;Udfyldningsark!$Q77-10,IF(AY$17&lt;Udfyldningsark!$T77,"g",""),
IF(Udfyldningsark!$T77&lt;Udfyldningsark!$Q77,     IF(AY$17&lt;Udfyldningsark!$Q77-10,"g",     IF(AY$17&lt;Udfyldningsark!$T77,"gu",        "")),
IF(AY$17&lt;Udfyldningsark!$Q77, IF(AY$17&lt;Udfyldningsark!$Q77-10,"g","gu"),
IF(AY$17&lt;Udfyldningsark!$T77,"r",""
))))))))</f>
        <v/>
      </c>
      <c r="AZ60" s="226" t="str">
        <f>IF(Udfyldningsark!$T77="","",
IF(AZ$17=Udfyldningsark!$Q77,"s",
IF(AZ$17=Udfyldningsark!$T77,"b",
IF(AZ$17&lt;Udfyldningsark!$P77,"",
IF(Udfyldningsark!$T77&lt;Udfyldningsark!$Q77-10,IF(AZ$17&lt;Udfyldningsark!$T77,"g",""),
IF(Udfyldningsark!$T77&lt;Udfyldningsark!$Q77,     IF(AZ$17&lt;Udfyldningsark!$Q77-10,"g",     IF(AZ$17&lt;Udfyldningsark!$T77,"gu",        "")),
IF(AZ$17&lt;Udfyldningsark!$Q77, IF(AZ$17&lt;Udfyldningsark!$Q77-10,"g","gu"),
IF(AZ$17&lt;Udfyldningsark!$T77,"r",""
))))))))</f>
        <v/>
      </c>
      <c r="BA60" s="226" t="str">
        <f>IF(Udfyldningsark!$T77="","",
IF(BA$17=Udfyldningsark!$Q77,"s",
IF(BA$17=Udfyldningsark!$T77,"b",
IF(BA$17&lt;Udfyldningsark!$P77,"",
IF(Udfyldningsark!$T77&lt;Udfyldningsark!$Q77-10,IF(BA$17&lt;Udfyldningsark!$T77,"g",""),
IF(Udfyldningsark!$T77&lt;Udfyldningsark!$Q77,     IF(BA$17&lt;Udfyldningsark!$Q77-10,"g",     IF(BA$17&lt;Udfyldningsark!$T77,"gu",        "")),
IF(BA$17&lt;Udfyldningsark!$Q77, IF(BA$17&lt;Udfyldningsark!$Q77-10,"g","gu"),
IF(BA$17&lt;Udfyldningsark!$T77,"r",""
))))))))</f>
        <v/>
      </c>
      <c r="BB60" s="226" t="str">
        <f>IF(Udfyldningsark!$T77="","",
IF(BB$17=Udfyldningsark!$Q77,"s",
IF(BB$17=Udfyldningsark!$T77,"b",
IF(BB$17&lt;Udfyldningsark!$P77,"",
IF(Udfyldningsark!$T77&lt;Udfyldningsark!$Q77-10,IF(BB$17&lt;Udfyldningsark!$T77,"g",""),
IF(Udfyldningsark!$T77&lt;Udfyldningsark!$Q77,     IF(BB$17&lt;Udfyldningsark!$Q77-10,"g",     IF(BB$17&lt;Udfyldningsark!$T77,"gu",        "")),
IF(BB$17&lt;Udfyldningsark!$Q77, IF(BB$17&lt;Udfyldningsark!$Q77-10,"g","gu"),
IF(BB$17&lt;Udfyldningsark!$T77,"r",""
))))))))</f>
        <v/>
      </c>
      <c r="BC60" s="226" t="str">
        <f>IF(Udfyldningsark!$T77="","",
IF(BC$17=Udfyldningsark!$Q77,"s",
IF(BC$17=Udfyldningsark!$T77,"b",
IF(BC$17&lt;Udfyldningsark!$P77,"",
IF(Udfyldningsark!$T77&lt;Udfyldningsark!$Q77-10,IF(BC$17&lt;Udfyldningsark!$T77,"g",""),
IF(Udfyldningsark!$T77&lt;Udfyldningsark!$Q77,     IF(BC$17&lt;Udfyldningsark!$Q77-10,"g",     IF(BC$17&lt;Udfyldningsark!$T77,"gu",        "")),
IF(BC$17&lt;Udfyldningsark!$Q77, IF(BC$17&lt;Udfyldningsark!$Q77-10,"g","gu"),
IF(BC$17&lt;Udfyldningsark!$T77,"r",""
))))))))</f>
        <v/>
      </c>
      <c r="BD60" s="226" t="str">
        <f>IF(Udfyldningsark!$T77="","",
IF(BD$17=Udfyldningsark!$Q77,"s",
IF(BD$17=Udfyldningsark!$T77,"b",
IF(BD$17&lt;Udfyldningsark!$P77,"",
IF(Udfyldningsark!$T77&lt;Udfyldningsark!$Q77-10,IF(BD$17&lt;Udfyldningsark!$T77,"g",""),
IF(Udfyldningsark!$T77&lt;Udfyldningsark!$Q77,     IF(BD$17&lt;Udfyldningsark!$Q77-10,"g",     IF(BD$17&lt;Udfyldningsark!$T77,"gu",        "")),
IF(BD$17&lt;Udfyldningsark!$Q77, IF(BD$17&lt;Udfyldningsark!$Q77-10,"g","gu"),
IF(BD$17&lt;Udfyldningsark!$T77,"r",""
))))))))</f>
        <v/>
      </c>
      <c r="BE60" s="226" t="str">
        <f>IF(Udfyldningsark!$T77="","",
IF(BE$17=Udfyldningsark!$Q77,"s",
IF(BE$17=Udfyldningsark!$T77,"b",
IF(BE$17&lt;Udfyldningsark!$P77,"",
IF(Udfyldningsark!$T77&lt;Udfyldningsark!$Q77-10,IF(BE$17&lt;Udfyldningsark!$T77,"g",""),
IF(Udfyldningsark!$T77&lt;Udfyldningsark!$Q77,     IF(BE$17&lt;Udfyldningsark!$Q77-10,"g",     IF(BE$17&lt;Udfyldningsark!$T77,"gu",        "")),
IF(BE$17&lt;Udfyldningsark!$Q77, IF(BE$17&lt;Udfyldningsark!$Q77-10,"g","gu"),
IF(BE$17&lt;Udfyldningsark!$T77,"r",""
))))))))</f>
        <v/>
      </c>
      <c r="BF60" s="226" t="str">
        <f>IF(Udfyldningsark!$T77="","",
IF(BF$17=Udfyldningsark!$Q77,"s",
IF(BF$17=Udfyldningsark!$T77,"b",
IF(BF$17&lt;Udfyldningsark!$P77,"",
IF(Udfyldningsark!$T77&lt;Udfyldningsark!$Q77-10,IF(BF$17&lt;Udfyldningsark!$T77,"g",""),
IF(Udfyldningsark!$T77&lt;Udfyldningsark!$Q77,     IF(BF$17&lt;Udfyldningsark!$Q77-10,"g",     IF(BF$17&lt;Udfyldningsark!$T77,"gu",        "")),
IF(BF$17&lt;Udfyldningsark!$Q77, IF(BF$17&lt;Udfyldningsark!$Q77-10,"g","gu"),
IF(BF$17&lt;Udfyldningsark!$T77,"r",""
))))))))</f>
        <v/>
      </c>
      <c r="BG60" s="226" t="str">
        <f>IF(Udfyldningsark!$T77="","",
IF(BG$17=Udfyldningsark!$Q77,"s",
IF(BG$17=Udfyldningsark!$T77,"b",
IF(BG$17&lt;Udfyldningsark!$P77,"",
IF(Udfyldningsark!$T77&lt;Udfyldningsark!$Q77-10,IF(BG$17&lt;Udfyldningsark!$T77,"g",""),
IF(Udfyldningsark!$T77&lt;Udfyldningsark!$Q77,     IF(BG$17&lt;Udfyldningsark!$Q77-10,"g",     IF(BG$17&lt;Udfyldningsark!$T77,"gu",        "")),
IF(BG$17&lt;Udfyldningsark!$Q77, IF(BG$17&lt;Udfyldningsark!$Q77-10,"g","gu"),
IF(BG$17&lt;Udfyldningsark!$T77,"r",""
))))))))</f>
        <v/>
      </c>
      <c r="BH60" s="226" t="str">
        <f>IF(Udfyldningsark!$T77="","",
IF(BH$17=Udfyldningsark!$Q77,"s",
IF(BH$17=Udfyldningsark!$T77,"b",
IF(BH$17&lt;Udfyldningsark!$P77,"",
IF(Udfyldningsark!$T77&lt;Udfyldningsark!$Q77-10,IF(BH$17&lt;Udfyldningsark!$T77,"g",""),
IF(Udfyldningsark!$T77&lt;Udfyldningsark!$Q77,     IF(BH$17&lt;Udfyldningsark!$Q77-10,"g",     IF(BH$17&lt;Udfyldningsark!$T77,"gu",        "")),
IF(BH$17&lt;Udfyldningsark!$Q77, IF(BH$17&lt;Udfyldningsark!$Q77-10,"g","gu"),
IF(BH$17&lt;Udfyldningsark!$T77,"r",""
))))))))</f>
        <v/>
      </c>
      <c r="BI60" s="226" t="str">
        <f>IF(Udfyldningsark!$T77="","",
IF(BI$17=Udfyldningsark!$Q77,"s",
IF(BI$17=Udfyldningsark!$T77,"b",
IF(BI$17&lt;Udfyldningsark!$P77,"",
IF(Udfyldningsark!$T77&lt;Udfyldningsark!$Q77-10,IF(BI$17&lt;Udfyldningsark!$T77,"g",""),
IF(Udfyldningsark!$T77&lt;Udfyldningsark!$Q77,     IF(BI$17&lt;Udfyldningsark!$Q77-10,"g",     IF(BI$17&lt;Udfyldningsark!$T77,"gu",        "")),
IF(BI$17&lt;Udfyldningsark!$Q77, IF(BI$17&lt;Udfyldningsark!$Q77-10,"g","gu"),
IF(BI$17&lt;Udfyldningsark!$T77,"r",""
))))))))</f>
        <v/>
      </c>
      <c r="BJ60" s="226" t="str">
        <f>IF(Udfyldningsark!$T77="","",
IF(BJ$17=Udfyldningsark!$Q77,"s",
IF(BJ$17=Udfyldningsark!$T77,"b",
IF(BJ$17&lt;Udfyldningsark!$P77,"",
IF(Udfyldningsark!$T77&lt;Udfyldningsark!$Q77-10,IF(BJ$17&lt;Udfyldningsark!$T77,"g",""),
IF(Udfyldningsark!$T77&lt;Udfyldningsark!$Q77,     IF(BJ$17&lt;Udfyldningsark!$Q77-10,"g",     IF(BJ$17&lt;Udfyldningsark!$T77,"gu",        "")),
IF(BJ$17&lt;Udfyldningsark!$Q77, IF(BJ$17&lt;Udfyldningsark!$Q77-10,"g","gu"),
IF(BJ$17&lt;Udfyldningsark!$T77,"r",""
))))))))</f>
        <v/>
      </c>
      <c r="BK60" s="226" t="str">
        <f>IF(Udfyldningsark!$T77="","",
IF(BK$17=Udfyldningsark!$Q77,"s",
IF(BK$17=Udfyldningsark!$T77,"b",
IF(BK$17&lt;Udfyldningsark!$P77,"",
IF(Udfyldningsark!$T77&lt;Udfyldningsark!$Q77-10,IF(BK$17&lt;Udfyldningsark!$T77,"g",""),
IF(Udfyldningsark!$T77&lt;Udfyldningsark!$Q77,     IF(BK$17&lt;Udfyldningsark!$Q77-10,"g",     IF(BK$17&lt;Udfyldningsark!$T77,"gu",        "")),
IF(BK$17&lt;Udfyldningsark!$Q77, IF(BK$17&lt;Udfyldningsark!$Q77-10,"g","gu"),
IF(BK$17&lt;Udfyldningsark!$T77,"r",""
))))))))</f>
        <v/>
      </c>
      <c r="BL60" s="226" t="str">
        <f>IF(Udfyldningsark!$T77="","",
IF(BL$17=Udfyldningsark!$Q77,"s",
IF(BL$17=Udfyldningsark!$T77,"b",
IF(BL$17&lt;Udfyldningsark!$P77,"",
IF(Udfyldningsark!$T77&lt;Udfyldningsark!$Q77-10,IF(BL$17&lt;Udfyldningsark!$T77,"g",""),
IF(Udfyldningsark!$T77&lt;Udfyldningsark!$Q77,     IF(BL$17&lt;Udfyldningsark!$Q77-10,"g",     IF(BL$17&lt;Udfyldningsark!$T77,"gu",        "")),
IF(BL$17&lt;Udfyldningsark!$Q77, IF(BL$17&lt;Udfyldningsark!$Q77-10,"g","gu"),
IF(BL$17&lt;Udfyldningsark!$T77,"r",""
))))))))</f>
        <v/>
      </c>
      <c r="BM60" s="226" t="str">
        <f>IF(Udfyldningsark!$T77="","",
IF(BM$17=Udfyldningsark!$Q77,"s",
IF(BM$17=Udfyldningsark!$T77,"b",
IF(BM$17&lt;Udfyldningsark!$P77,"",
IF(Udfyldningsark!$T77&lt;Udfyldningsark!$Q77-10,IF(BM$17&lt;Udfyldningsark!$T77,"g",""),
IF(Udfyldningsark!$T77&lt;Udfyldningsark!$Q77,     IF(BM$17&lt;Udfyldningsark!$Q77-10,"g",     IF(BM$17&lt;Udfyldningsark!$T77,"gu",        "")),
IF(BM$17&lt;Udfyldningsark!$Q77, IF(BM$17&lt;Udfyldningsark!$Q77-10,"g","gu"),
IF(BM$17&lt;Udfyldningsark!$T77,"r",""
))))))))</f>
        <v/>
      </c>
      <c r="BN60" s="226" t="str">
        <f>IF(Udfyldningsark!$T77="","",
IF(BN$17=Udfyldningsark!$Q77,"s",
IF(BN$17=Udfyldningsark!$T77,"b",
IF(BN$17&lt;Udfyldningsark!$P77,"",
IF(Udfyldningsark!$T77&lt;Udfyldningsark!$Q77-10,IF(BN$17&lt;Udfyldningsark!$T77,"g",""),
IF(Udfyldningsark!$T77&lt;Udfyldningsark!$Q77,     IF(BN$17&lt;Udfyldningsark!$Q77-10,"g",     IF(BN$17&lt;Udfyldningsark!$T77,"gu",        "")),
IF(BN$17&lt;Udfyldningsark!$Q77, IF(BN$17&lt;Udfyldningsark!$Q77-10,"g","gu"),
IF(BN$17&lt;Udfyldningsark!$T77,"r",""
))))))))</f>
        <v/>
      </c>
      <c r="BO60" s="226" t="str">
        <f>IF(Udfyldningsark!$T77="","",
IF(BO$17=Udfyldningsark!$Q77,"s",
IF(BO$17=Udfyldningsark!$T77,"b",
IF(BO$17&lt;Udfyldningsark!$P77,"",
IF(Udfyldningsark!$T77&lt;Udfyldningsark!$Q77-10,IF(BO$17&lt;Udfyldningsark!$T77,"g",""),
IF(Udfyldningsark!$T77&lt;Udfyldningsark!$Q77,     IF(BO$17&lt;Udfyldningsark!$Q77-10,"g",     IF(BO$17&lt;Udfyldningsark!$T77,"gu",        "")),
IF(BO$17&lt;Udfyldningsark!$Q77, IF(BO$17&lt;Udfyldningsark!$Q77-10,"g","gu"),
IF(BO$17&lt;Udfyldningsark!$T77,"r",""
))))))))</f>
        <v/>
      </c>
      <c r="BP60" s="226" t="str">
        <f>IF(Udfyldningsark!$T77="","",
IF(BP$17=Udfyldningsark!$Q77,"s",
IF(BP$17=Udfyldningsark!$T77,"b",
IF(BP$17&lt;Udfyldningsark!$P77,"",
IF(Udfyldningsark!$T77&lt;Udfyldningsark!$Q77-10,IF(BP$17&lt;Udfyldningsark!$T77,"g",""),
IF(Udfyldningsark!$T77&lt;Udfyldningsark!$Q77,     IF(BP$17&lt;Udfyldningsark!$Q77-10,"g",     IF(BP$17&lt;Udfyldningsark!$T77,"gu",        "")),
IF(BP$17&lt;Udfyldningsark!$Q77, IF(BP$17&lt;Udfyldningsark!$Q77-10,"g","gu"),
IF(BP$17&lt;Udfyldningsark!$T77,"r",""
))))))))</f>
        <v/>
      </c>
      <c r="BQ60" s="226" t="str">
        <f>IF(Udfyldningsark!$T77="","",
IF(BQ$17=Udfyldningsark!$Q77,"s",
IF(BQ$17=Udfyldningsark!$T77,"b",
IF(BQ$17&lt;Udfyldningsark!$P77,"",
IF(Udfyldningsark!$T77&lt;Udfyldningsark!$Q77-10,IF(BQ$17&lt;Udfyldningsark!$T77,"g",""),
IF(Udfyldningsark!$T77&lt;Udfyldningsark!$Q77,     IF(BQ$17&lt;Udfyldningsark!$Q77-10,"g",     IF(BQ$17&lt;Udfyldningsark!$T77,"gu",        "")),
IF(BQ$17&lt;Udfyldningsark!$Q77, IF(BQ$17&lt;Udfyldningsark!$Q77-10,"g","gu"),
IF(BQ$17&lt;Udfyldningsark!$T77,"r",""
))))))))</f>
        <v/>
      </c>
      <c r="BR60" s="226" t="str">
        <f>IF(Udfyldningsark!$T77="","",
IF(BR$17=Udfyldningsark!$Q77,"s",
IF(BR$17=Udfyldningsark!$T77,"b",
IF(BR$17&lt;Udfyldningsark!$P77,"",
IF(Udfyldningsark!$T77&lt;Udfyldningsark!$Q77-10,IF(BR$17&lt;Udfyldningsark!$T77,"g",""),
IF(Udfyldningsark!$T77&lt;Udfyldningsark!$Q77,     IF(BR$17&lt;Udfyldningsark!$Q77-10,"g",     IF(BR$17&lt;Udfyldningsark!$T77,"gu",        "")),
IF(BR$17&lt;Udfyldningsark!$Q77, IF(BR$17&lt;Udfyldningsark!$Q77-10,"g","gu"),
IF(BR$17&lt;Udfyldningsark!$T77,"r",""
))))))))</f>
        <v/>
      </c>
      <c r="BS60" s="226" t="str">
        <f>IF(Udfyldningsark!$T77="","",
IF(BS$17=Udfyldningsark!$Q77,"s",
IF(BS$17=Udfyldningsark!$T77,"b",
IF(BS$17&lt;Udfyldningsark!$P77,"",
IF(Udfyldningsark!$T77&lt;Udfyldningsark!$Q77-10,IF(BS$17&lt;Udfyldningsark!$T77,"g",""),
IF(Udfyldningsark!$T77&lt;Udfyldningsark!$Q77,     IF(BS$17&lt;Udfyldningsark!$Q77-10,"g",     IF(BS$17&lt;Udfyldningsark!$T77,"gu",        "")),
IF(BS$17&lt;Udfyldningsark!$Q77, IF(BS$17&lt;Udfyldningsark!$Q77-10,"g","gu"),
IF(BS$17&lt;Udfyldningsark!$T77,"r",""
))))))))</f>
        <v/>
      </c>
      <c r="BT60" s="226" t="str">
        <f>IF(Udfyldningsark!$T77="","",
IF(BT$17=Udfyldningsark!$Q77,"s",
IF(BT$17=Udfyldningsark!$T77,"b",
IF(BT$17&lt;Udfyldningsark!$P77,"",
IF(Udfyldningsark!$T77&lt;Udfyldningsark!$Q77-10,IF(BT$17&lt;Udfyldningsark!$T77,"g",""),
IF(Udfyldningsark!$T77&lt;Udfyldningsark!$Q77,     IF(BT$17&lt;Udfyldningsark!$Q77-10,"g",     IF(BT$17&lt;Udfyldningsark!$T77,"gu",        "")),
IF(BT$17&lt;Udfyldningsark!$Q77, IF(BT$17&lt;Udfyldningsark!$Q77-10,"g","gu"),
IF(BT$17&lt;Udfyldningsark!$T77,"r",""
))))))))</f>
        <v/>
      </c>
      <c r="BU60" s="226" t="str">
        <f>IF(Udfyldningsark!$T77="","",
IF(BU$17=Udfyldningsark!$Q77,"s",
IF(BU$17=Udfyldningsark!$T77,"b",
IF(BU$17&lt;Udfyldningsark!$P77,"",
IF(Udfyldningsark!$T77&lt;Udfyldningsark!$Q77-10,IF(BU$17&lt;Udfyldningsark!$T77,"g",""),
IF(Udfyldningsark!$T77&lt;Udfyldningsark!$Q77,     IF(BU$17&lt;Udfyldningsark!$Q77-10,"g",     IF(BU$17&lt;Udfyldningsark!$T77,"gu",        "")),
IF(BU$17&lt;Udfyldningsark!$Q77, IF(BU$17&lt;Udfyldningsark!$Q77-10,"g","gu"),
IF(BU$17&lt;Udfyldningsark!$T77,"r",""
))))))))</f>
        <v/>
      </c>
      <c r="BV60" s="226" t="str">
        <f>IF(Udfyldningsark!$T77="","",
IF(BV$17=Udfyldningsark!$Q77,"s",
IF(BV$17=Udfyldningsark!$T77,"b",
IF(BV$17&lt;Udfyldningsark!$P77,"",
IF(Udfyldningsark!$T77&lt;Udfyldningsark!$Q77-10,IF(BV$17&lt;Udfyldningsark!$T77,"g",""),
IF(Udfyldningsark!$T77&lt;Udfyldningsark!$Q77,     IF(BV$17&lt;Udfyldningsark!$Q77-10,"g",     IF(BV$17&lt;Udfyldningsark!$T77,"gu",        "")),
IF(BV$17&lt;Udfyldningsark!$Q77, IF(BV$17&lt;Udfyldningsark!$Q77-10,"g","gu"),
IF(BV$17&lt;Udfyldningsark!$T77,"r",""
))))))))</f>
        <v/>
      </c>
      <c r="BW60" s="226" t="str">
        <f>IF(Udfyldningsark!$T77="","",
IF(BW$17=Udfyldningsark!$Q77,"s",
IF(BW$17=Udfyldningsark!$T77,"b",
IF(BW$17&lt;Udfyldningsark!$P77,"",
IF(Udfyldningsark!$T77&lt;Udfyldningsark!$Q77-10,IF(BW$17&lt;Udfyldningsark!$T77,"g",""),
IF(Udfyldningsark!$T77&lt;Udfyldningsark!$Q77,     IF(BW$17&lt;Udfyldningsark!$Q77-10,"g",     IF(BW$17&lt;Udfyldningsark!$T77,"gu",        "")),
IF(BW$17&lt;Udfyldningsark!$Q77, IF(BW$17&lt;Udfyldningsark!$Q77-10,"g","gu"),
IF(BW$17&lt;Udfyldningsark!$T77,"r",""
))))))))</f>
        <v/>
      </c>
      <c r="BX60" s="226" t="str">
        <f>IF(Udfyldningsark!$T77="","",
IF(BX$17=Udfyldningsark!$Q77,"s",
IF(BX$17=Udfyldningsark!$T77,"b",
IF(BX$17&lt;Udfyldningsark!$P77,"",
IF(Udfyldningsark!$T77&lt;Udfyldningsark!$Q77-10,IF(BX$17&lt;Udfyldningsark!$T77,"g",""),
IF(Udfyldningsark!$T77&lt;Udfyldningsark!$Q77,     IF(BX$17&lt;Udfyldningsark!$Q77-10,"g",     IF(BX$17&lt;Udfyldningsark!$T77,"gu",        "")),
IF(BX$17&lt;Udfyldningsark!$Q77, IF(BX$17&lt;Udfyldningsark!$Q77-10,"g","gu"),
IF(BX$17&lt;Udfyldningsark!$T77,"r",""
))))))))</f>
        <v/>
      </c>
      <c r="BY60" s="226" t="str">
        <f>IF(Udfyldningsark!$T77="","",
IF(BY$17=Udfyldningsark!$Q77,"s",
IF(BY$17=Udfyldningsark!$T77,"b",
IF(BY$17&lt;Udfyldningsark!$P77,"",
IF(Udfyldningsark!$T77&lt;Udfyldningsark!$Q77-10,IF(BY$17&lt;Udfyldningsark!$T77,"g",""),
IF(Udfyldningsark!$T77&lt;Udfyldningsark!$Q77,     IF(BY$17&lt;Udfyldningsark!$Q77-10,"g",     IF(BY$17&lt;Udfyldningsark!$T77,"gu",        "")),
IF(BY$17&lt;Udfyldningsark!$Q77, IF(BY$17&lt;Udfyldningsark!$Q77-10,"g","gu"),
IF(BY$17&lt;Udfyldningsark!$T77,"r",""
))))))))</f>
        <v/>
      </c>
      <c r="BZ60" s="226" t="str">
        <f>IF(Udfyldningsark!$T77="","",
IF(BZ$17=Udfyldningsark!$Q77,"s",
IF(BZ$17=Udfyldningsark!$T77,"b",
IF(BZ$17&lt;Udfyldningsark!$P77,"",
IF(Udfyldningsark!$T77&lt;Udfyldningsark!$Q77-10,IF(BZ$17&lt;Udfyldningsark!$T77,"g",""),
IF(Udfyldningsark!$T77&lt;Udfyldningsark!$Q77,     IF(BZ$17&lt;Udfyldningsark!$Q77-10,"g",     IF(BZ$17&lt;Udfyldningsark!$T77,"gu",        "")),
IF(BZ$17&lt;Udfyldningsark!$Q77, IF(BZ$17&lt;Udfyldningsark!$Q77-10,"g","gu"),
IF(BZ$17&lt;Udfyldningsark!$T77,"r",""
))))))))</f>
        <v/>
      </c>
      <c r="CA60" s="226" t="str">
        <f>IF(Udfyldningsark!$T77="","",
IF(CA$17=Udfyldningsark!$Q77,"s",
IF(CA$17=Udfyldningsark!$T77,"b",
IF(CA$17&lt;Udfyldningsark!$P77,"",
IF(Udfyldningsark!$T77&lt;Udfyldningsark!$Q77-10,IF(CA$17&lt;Udfyldningsark!$T77,"g",""),
IF(Udfyldningsark!$T77&lt;Udfyldningsark!$Q77,     IF(CA$17&lt;Udfyldningsark!$Q77-10,"g",     IF(CA$17&lt;Udfyldningsark!$T77,"gu",        "")),
IF(CA$17&lt;Udfyldningsark!$Q77, IF(CA$17&lt;Udfyldningsark!$Q77-10,"g","gu"),
IF(CA$17&lt;Udfyldningsark!$T77,"r",""
))))))))</f>
        <v/>
      </c>
      <c r="CB60" s="226" t="str">
        <f>IF(Udfyldningsark!$T77="","",
IF(CB$17=Udfyldningsark!$Q77,"s",
IF(CB$17=Udfyldningsark!$T77,"b",
IF(CB$17&lt;Udfyldningsark!$P77,"",
IF(Udfyldningsark!$T77&lt;Udfyldningsark!$Q77-10,IF(CB$17&lt;Udfyldningsark!$T77,"g",""),
IF(Udfyldningsark!$T77&lt;Udfyldningsark!$Q77,     IF(CB$17&lt;Udfyldningsark!$Q77-10,"g",     IF(CB$17&lt;Udfyldningsark!$T77,"gu",        "")),
IF(CB$17&lt;Udfyldningsark!$Q77, IF(CB$17&lt;Udfyldningsark!$Q77-10,"g","gu"),
IF(CB$17&lt;Udfyldningsark!$T77,"r",""
))))))))</f>
        <v/>
      </c>
      <c r="CC60" s="226" t="str">
        <f>IF(Udfyldningsark!$T77="","",
IF(CC$17=Udfyldningsark!$Q77,"s",
IF(CC$17=Udfyldningsark!$T77,"b",
IF(CC$17&lt;Udfyldningsark!$P77,"",
IF(Udfyldningsark!$T77&lt;Udfyldningsark!$Q77-10,IF(CC$17&lt;Udfyldningsark!$T77,"g",""),
IF(Udfyldningsark!$T77&lt;Udfyldningsark!$Q77,     IF(CC$17&lt;Udfyldningsark!$Q77-10,"g",     IF(CC$17&lt;Udfyldningsark!$T77,"gu",        "")),
IF(CC$17&lt;Udfyldningsark!$Q77, IF(CC$17&lt;Udfyldningsark!$Q77-10,"g","gu"),
IF(CC$17&lt;Udfyldningsark!$T77,"r",""
))))))))</f>
        <v/>
      </c>
      <c r="CD60" s="226" t="str">
        <f>IF(Udfyldningsark!$T77="","",
IF(CD$17=Udfyldningsark!$Q77,"s",
IF(CD$17=Udfyldningsark!$T77,"b",
IF(CD$17&lt;Udfyldningsark!$P77,"",
IF(Udfyldningsark!$T77&lt;Udfyldningsark!$Q77-10,IF(CD$17&lt;Udfyldningsark!$T77,"g",""),
IF(Udfyldningsark!$T77&lt;Udfyldningsark!$Q77,     IF(CD$17&lt;Udfyldningsark!$Q77-10,"g",     IF(CD$17&lt;Udfyldningsark!$T77,"gu",        "")),
IF(CD$17&lt;Udfyldningsark!$Q77, IF(CD$17&lt;Udfyldningsark!$Q77-10,"g","gu"),
IF(CD$17&lt;Udfyldningsark!$T77,"r",""
))))))))</f>
        <v/>
      </c>
      <c r="CE60" s="226" t="str">
        <f>IF(Udfyldningsark!$T77="","",
IF(CE$17=Udfyldningsark!$Q77,"s",
IF(CE$17=Udfyldningsark!$T77,"b",
IF(CE$17&lt;Udfyldningsark!$P77,"",
IF(Udfyldningsark!$T77&lt;Udfyldningsark!$Q77-10,IF(CE$17&lt;Udfyldningsark!$T77,"g",""),
IF(Udfyldningsark!$T77&lt;Udfyldningsark!$Q77,     IF(CE$17&lt;Udfyldningsark!$Q77-10,"g",     IF(CE$17&lt;Udfyldningsark!$T77,"gu",        "")),
IF(CE$17&lt;Udfyldningsark!$Q77, IF(CE$17&lt;Udfyldningsark!$Q77-10,"g","gu"),
IF(CE$17&lt;Udfyldningsark!$T77,"r",""
))))))))</f>
        <v/>
      </c>
      <c r="CF60" s="226" t="str">
        <f>IF(Udfyldningsark!$T77="","",
IF(CF$17=Udfyldningsark!$Q77,"s",
IF(CF$17=Udfyldningsark!$T77,"b",
IF(CF$17&lt;Udfyldningsark!$P77,"",
IF(Udfyldningsark!$T77&lt;Udfyldningsark!$Q77-10,IF(CF$17&lt;Udfyldningsark!$T77,"g",""),
IF(Udfyldningsark!$T77&lt;Udfyldningsark!$Q77,     IF(CF$17&lt;Udfyldningsark!$Q77-10,"g",     IF(CF$17&lt;Udfyldningsark!$T77,"gu",        "")),
IF(CF$17&lt;Udfyldningsark!$Q77, IF(CF$17&lt;Udfyldningsark!$Q77-10,"g","gu"),
IF(CF$17&lt;Udfyldningsark!$T77,"r",""
))))))))</f>
        <v/>
      </c>
      <c r="CG60" s="226" t="str">
        <f>IF(Udfyldningsark!$T77="","",
IF(CG$17=Udfyldningsark!$Q77,"s",
IF(CG$17=Udfyldningsark!$T77,"b",
IF(CG$17&lt;Udfyldningsark!$P77,"",
IF(Udfyldningsark!$T77&lt;Udfyldningsark!$Q77-10,IF(CG$17&lt;Udfyldningsark!$T77,"g",""),
IF(Udfyldningsark!$T77&lt;Udfyldningsark!$Q77,     IF(CG$17&lt;Udfyldningsark!$Q77-10,"g",     IF(CG$17&lt;Udfyldningsark!$T77,"gu",        "")),
IF(CG$17&lt;Udfyldningsark!$Q77, IF(CG$17&lt;Udfyldningsark!$Q77-10,"g","gu"),
IF(CG$17&lt;Udfyldningsark!$T77,"r",""
))))))))</f>
        <v/>
      </c>
      <c r="CH60" s="226" t="str">
        <f>IF(Udfyldningsark!$T77="","",
IF(CH$17=Udfyldningsark!$Q77,"s",
IF(CH$17=Udfyldningsark!$T77,"b",
IF(CH$17&lt;Udfyldningsark!$P77,"",
IF(Udfyldningsark!$T77&lt;Udfyldningsark!$Q77-10,IF(CH$17&lt;Udfyldningsark!$T77,"g",""),
IF(Udfyldningsark!$T77&lt;Udfyldningsark!$Q77,     IF(CH$17&lt;Udfyldningsark!$Q77-10,"g",     IF(CH$17&lt;Udfyldningsark!$T77,"gu",        "")),
IF(CH$17&lt;Udfyldningsark!$Q77, IF(CH$17&lt;Udfyldningsark!$Q77-10,"g","gu"),
IF(CH$17&lt;Udfyldningsark!$T77,"r",""
))))))))</f>
        <v/>
      </c>
      <c r="CI60" s="226" t="str">
        <f>IF(Udfyldningsark!$T77="","",
IF(CI$17=Udfyldningsark!$Q77,"s",
IF(CI$17=Udfyldningsark!$T77,"b",
IF(CI$17&lt;Udfyldningsark!$P77,"",
IF(Udfyldningsark!$T77&lt;Udfyldningsark!$Q77-10,IF(CI$17&lt;Udfyldningsark!$T77,"g",""),
IF(Udfyldningsark!$T77&lt;Udfyldningsark!$Q77,     IF(CI$17&lt;Udfyldningsark!$Q77-10,"g",     IF(CI$17&lt;Udfyldningsark!$T77,"gu",        "")),
IF(CI$17&lt;Udfyldningsark!$Q77, IF(CI$17&lt;Udfyldningsark!$Q77-10,"g","gu"),
IF(CI$17&lt;Udfyldningsark!$T77,"r",""
))))))))</f>
        <v/>
      </c>
      <c r="CJ60" s="226" t="str">
        <f>IF(Udfyldningsark!$T77="","",
IF(CJ$17=Udfyldningsark!$Q77,"s",
IF(CJ$17=Udfyldningsark!$T77,"b",
IF(CJ$17&lt;Udfyldningsark!$P77,"",
IF(Udfyldningsark!$T77&lt;Udfyldningsark!$Q77-10,IF(CJ$17&lt;Udfyldningsark!$T77,"g",""),
IF(Udfyldningsark!$T77&lt;Udfyldningsark!$Q77,     IF(CJ$17&lt;Udfyldningsark!$Q77-10,"g",     IF(CJ$17&lt;Udfyldningsark!$T77,"gu",        "")),
IF(CJ$17&lt;Udfyldningsark!$Q77, IF(CJ$17&lt;Udfyldningsark!$Q77-10,"g","gu"),
IF(CJ$17&lt;Udfyldningsark!$T77,"r",""
))))))))</f>
        <v/>
      </c>
      <c r="CK60" s="226" t="str">
        <f>IF(Udfyldningsark!$T77="","",
IF(CK$17=Udfyldningsark!$Q77,"s",
IF(CK$17=Udfyldningsark!$T77,"b",
IF(CK$17&lt;Udfyldningsark!$P77,"",
IF(Udfyldningsark!$T77&lt;Udfyldningsark!$Q77-10,IF(CK$17&lt;Udfyldningsark!$T77,"g",""),
IF(Udfyldningsark!$T77&lt;Udfyldningsark!$Q77,     IF(CK$17&lt;Udfyldningsark!$Q77-10,"g",     IF(CK$17&lt;Udfyldningsark!$T77,"gu",        "")),
IF(CK$17&lt;Udfyldningsark!$Q77, IF(CK$17&lt;Udfyldningsark!$Q77-10,"g","gu"),
IF(CK$17&lt;Udfyldningsark!$T77,"r",""
))))))))</f>
        <v/>
      </c>
      <c r="CL60" s="226" t="str">
        <f>IF(Udfyldningsark!$T77="","",
IF(CL$17=Udfyldningsark!$Q77,"s",
IF(CL$17=Udfyldningsark!$T77,"b",
IF(CL$17&lt;Udfyldningsark!$P77,"",
IF(Udfyldningsark!$T77&lt;Udfyldningsark!$Q77-10,IF(CL$17&lt;Udfyldningsark!$T77,"g",""),
IF(Udfyldningsark!$T77&lt;Udfyldningsark!$Q77,     IF(CL$17&lt;Udfyldningsark!$Q77-10,"g",     IF(CL$17&lt;Udfyldningsark!$T77,"gu",        "")),
IF(CL$17&lt;Udfyldningsark!$Q77, IF(CL$17&lt;Udfyldningsark!$Q77-10,"g","gu"),
IF(CL$17&lt;Udfyldningsark!$T77,"r",""
))))))))</f>
        <v/>
      </c>
      <c r="CM60" s="226" t="str">
        <f>IF(Udfyldningsark!$T77="","",
IF(CM$17=Udfyldningsark!$Q77,"s",
IF(CM$17=Udfyldningsark!$T77,"b",
IF(CM$17&lt;Udfyldningsark!$P77,"",
IF(Udfyldningsark!$T77&lt;Udfyldningsark!$Q77-10,IF(CM$17&lt;Udfyldningsark!$T77,"g",""),
IF(Udfyldningsark!$T77&lt;Udfyldningsark!$Q77,     IF(CM$17&lt;Udfyldningsark!$Q77-10,"g",     IF(CM$17&lt;Udfyldningsark!$T77,"gu",        "")),
IF(CM$17&lt;Udfyldningsark!$Q77, IF(CM$17&lt;Udfyldningsark!$Q77-10,"g","gu"),
IF(CM$17&lt;Udfyldningsark!$T77,"r",""
))))))))</f>
        <v/>
      </c>
      <c r="CN60" s="226" t="str">
        <f>IF(Udfyldningsark!$T77="","",
IF(CN$17=Udfyldningsark!$Q77,"s",
IF(CN$17=Udfyldningsark!$T77,"b",
IF(CN$17&lt;Udfyldningsark!$P77,"",
IF(Udfyldningsark!$T77&lt;Udfyldningsark!$Q77-10,IF(CN$17&lt;Udfyldningsark!$T77,"g",""),
IF(Udfyldningsark!$T77&lt;Udfyldningsark!$Q77,     IF(CN$17&lt;Udfyldningsark!$Q77-10,"g",     IF(CN$17&lt;Udfyldningsark!$T77,"gu",        "")),
IF(CN$17&lt;Udfyldningsark!$Q77, IF(CN$17&lt;Udfyldningsark!$Q77-10,"g","gu"),
IF(CN$17&lt;Udfyldningsark!$T77,"r",""
))))))))</f>
        <v/>
      </c>
      <c r="CO60" s="226" t="str">
        <f>IF(Udfyldningsark!$T77="","",
IF(CO$17=Udfyldningsark!$Q77,"s",
IF(CO$17=Udfyldningsark!$T77,"b",
IF(CO$17&lt;Udfyldningsark!$P77,"",
IF(Udfyldningsark!$T77&lt;Udfyldningsark!$Q77-10,IF(CO$17&lt;Udfyldningsark!$T77,"g",""),
IF(Udfyldningsark!$T77&lt;Udfyldningsark!$Q77,     IF(CO$17&lt;Udfyldningsark!$Q77-10,"g",     IF(CO$17&lt;Udfyldningsark!$T77,"gu",        "")),
IF(CO$17&lt;Udfyldningsark!$Q77, IF(CO$17&lt;Udfyldningsark!$Q77-10,"g","gu"),
IF(CO$17&lt;Udfyldningsark!$T77,"r",""
))))))))</f>
        <v/>
      </c>
      <c r="CP60" s="226" t="str">
        <f>IF(Udfyldningsark!$T77="","",
IF(CP$17=Udfyldningsark!$Q77,"s",
IF(CP$17=Udfyldningsark!$T77,"b",
IF(CP$17&lt;Udfyldningsark!$P77,"",
IF(Udfyldningsark!$T77&lt;Udfyldningsark!$Q77-10,IF(CP$17&lt;Udfyldningsark!$T77,"g",""),
IF(Udfyldningsark!$T77&lt;Udfyldningsark!$Q77,     IF(CP$17&lt;Udfyldningsark!$Q77-10,"g",     IF(CP$17&lt;Udfyldningsark!$T77,"gu",        "")),
IF(CP$17&lt;Udfyldningsark!$Q77, IF(CP$17&lt;Udfyldningsark!$Q77-10,"g","gu"),
IF(CP$17&lt;Udfyldningsark!$T77,"r",""
))))))))</f>
        <v/>
      </c>
      <c r="CQ60" s="226" t="str">
        <f>IF(Udfyldningsark!$T77="","",
IF(CQ$17=Udfyldningsark!$Q77,"s",
IF(CQ$17=Udfyldningsark!$T77,"b",
IF(CQ$17&lt;Udfyldningsark!$P77,"",
IF(Udfyldningsark!$T77&lt;Udfyldningsark!$Q77-10,IF(CQ$17&lt;Udfyldningsark!$T77,"g",""),
IF(Udfyldningsark!$T77&lt;Udfyldningsark!$Q77,     IF(CQ$17&lt;Udfyldningsark!$Q77-10,"g",     IF(CQ$17&lt;Udfyldningsark!$T77,"gu",        "")),
IF(CQ$17&lt;Udfyldningsark!$Q77, IF(CQ$17&lt;Udfyldningsark!$Q77-10,"g","gu"),
IF(CQ$17&lt;Udfyldningsark!$T77,"r",""
))))))))</f>
        <v/>
      </c>
      <c r="CR60" s="226" t="str">
        <f>IF(Udfyldningsark!$T77="","",
IF(CR$17=Udfyldningsark!$Q77,"s",
IF(CR$17=Udfyldningsark!$T77,"b",
IF(CR$17&lt;Udfyldningsark!$P77,"",
IF(Udfyldningsark!$T77&lt;Udfyldningsark!$Q77-10,IF(CR$17&lt;Udfyldningsark!$T77,"g",""),
IF(Udfyldningsark!$T77&lt;Udfyldningsark!$Q77,     IF(CR$17&lt;Udfyldningsark!$Q77-10,"g",     IF(CR$17&lt;Udfyldningsark!$T77,"gu",        "")),
IF(CR$17&lt;Udfyldningsark!$Q77, IF(CR$17&lt;Udfyldningsark!$Q77-10,"g","gu"),
IF(CR$17&lt;Udfyldningsark!$T77,"r",""
))))))))</f>
        <v/>
      </c>
      <c r="CS60" s="226" t="str">
        <f>IF(Udfyldningsark!$T77="","",
IF(CS$17=Udfyldningsark!$Q77,"s",
IF(CS$17=Udfyldningsark!$T77,"b",
IF(CS$17&lt;Udfyldningsark!$P77,"",
IF(Udfyldningsark!$T77&lt;Udfyldningsark!$Q77-10,IF(CS$17&lt;Udfyldningsark!$T77,"g",""),
IF(Udfyldningsark!$T77&lt;Udfyldningsark!$Q77,     IF(CS$17&lt;Udfyldningsark!$Q77-10,"g",     IF(CS$17&lt;Udfyldningsark!$T77,"gu",        "")),
IF(CS$17&lt;Udfyldningsark!$Q77, IF(CS$17&lt;Udfyldningsark!$Q77-10,"g","gu"),
IF(CS$17&lt;Udfyldningsark!$T77,"r",""
))))))))</f>
        <v/>
      </c>
      <c r="CT60" s="226" t="str">
        <f>IF(Udfyldningsark!$T77="","",
IF(CT$17=Udfyldningsark!$Q77,"s",
IF(CT$17=Udfyldningsark!$T77,"b",
IF(CT$17&lt;Udfyldningsark!$P77,"",
IF(Udfyldningsark!$T77&lt;Udfyldningsark!$Q77-10,IF(CT$17&lt;Udfyldningsark!$T77,"g",""),
IF(Udfyldningsark!$T77&lt;Udfyldningsark!$Q77,     IF(CT$17&lt;Udfyldningsark!$Q77-10,"g",     IF(CT$17&lt;Udfyldningsark!$T77,"gu",        "")),
IF(CT$17&lt;Udfyldningsark!$Q77, IF(CT$17&lt;Udfyldningsark!$Q77-10,"g","gu"),
IF(CT$17&lt;Udfyldningsark!$T77,"r",""
))))))))</f>
        <v/>
      </c>
      <c r="CU60" s="226" t="str">
        <f>IF(Udfyldningsark!$T77="","",
IF(CU$17=Udfyldningsark!$Q77,"s",
IF(CU$17=Udfyldningsark!$T77,"b",
IF(CU$17&lt;Udfyldningsark!$P77,"",
IF(Udfyldningsark!$T77&lt;Udfyldningsark!$Q77-10,IF(CU$17&lt;Udfyldningsark!$T77,"g",""),
IF(Udfyldningsark!$T77&lt;Udfyldningsark!$Q77,     IF(CU$17&lt;Udfyldningsark!$Q77-10,"g",     IF(CU$17&lt;Udfyldningsark!$T77,"gu",        "")),
IF(CU$17&lt;Udfyldningsark!$Q77, IF(CU$17&lt;Udfyldningsark!$Q77-10,"g","gu"),
IF(CU$17&lt;Udfyldningsark!$T77,"r",""
))))))))</f>
        <v/>
      </c>
      <c r="CV60" s="226" t="str">
        <f>IF(Udfyldningsark!$T77="","",
IF(CV$17=Udfyldningsark!$Q77,"s",
IF(CV$17=Udfyldningsark!$T77,"b",
IF(CV$17&lt;Udfyldningsark!$P77,"",
IF(Udfyldningsark!$T77&lt;Udfyldningsark!$Q77-10,IF(CV$17&lt;Udfyldningsark!$T77,"g",""),
IF(Udfyldningsark!$T77&lt;Udfyldningsark!$Q77,     IF(CV$17&lt;Udfyldningsark!$Q77-10,"g",     IF(CV$17&lt;Udfyldningsark!$T77,"gu",        "")),
IF(CV$17&lt;Udfyldningsark!$Q77, IF(CV$17&lt;Udfyldningsark!$Q77-10,"g","gu"),
IF(CV$17&lt;Udfyldningsark!$T77,"r",""
))))))))</f>
        <v/>
      </c>
      <c r="CW60" s="226" t="str">
        <f>IF(Udfyldningsark!$T77="","",
IF(CW$17=Udfyldningsark!$Q77,"s",
IF(CW$17=Udfyldningsark!$T77,"b",
IF(CW$17&lt;Udfyldningsark!$P77,"",
IF(Udfyldningsark!$T77&lt;Udfyldningsark!$Q77-10,IF(CW$17&lt;Udfyldningsark!$T77,"g",""),
IF(Udfyldningsark!$T77&lt;Udfyldningsark!$Q77,     IF(CW$17&lt;Udfyldningsark!$Q77-10,"g",     IF(CW$17&lt;Udfyldningsark!$T77,"gu",        "")),
IF(CW$17&lt;Udfyldningsark!$Q77, IF(CW$17&lt;Udfyldningsark!$Q77-10,"g","gu"),
IF(CW$17&lt;Udfyldningsark!$T77,"r",""
))))))))</f>
        <v/>
      </c>
      <c r="CX60" s="226" t="str">
        <f>IF(Udfyldningsark!$T77="","",
IF(CX$17=Udfyldningsark!$Q77,"s",
IF(CX$17=Udfyldningsark!$T77,"b",
IF(CX$17&lt;Udfyldningsark!$P77,"",
IF(Udfyldningsark!$T77&lt;Udfyldningsark!$Q77-10,IF(CX$17&lt;Udfyldningsark!$T77,"g",""),
IF(Udfyldningsark!$T77&lt;Udfyldningsark!$Q77,     IF(CX$17&lt;Udfyldningsark!$Q77-10,"g",     IF(CX$17&lt;Udfyldningsark!$T77,"gu",        "")),
IF(CX$17&lt;Udfyldningsark!$Q77, IF(CX$17&lt;Udfyldningsark!$Q77-10,"g","gu"),
IF(CX$17&lt;Udfyldningsark!$T77,"r",""
))))))))</f>
        <v/>
      </c>
      <c r="CY60" s="226" t="str">
        <f>IF(Udfyldningsark!$T77="","",
IF(CY$17=Udfyldningsark!$Q77,"s",
IF(CY$17=Udfyldningsark!$T77,"b",
IF(CY$17&lt;Udfyldningsark!$P77,"",
IF(Udfyldningsark!$T77&lt;Udfyldningsark!$Q77-10,IF(CY$17&lt;Udfyldningsark!$T77,"g",""),
IF(Udfyldningsark!$T77&lt;Udfyldningsark!$Q77,     IF(CY$17&lt;Udfyldningsark!$Q77-10,"g",     IF(CY$17&lt;Udfyldningsark!$T77,"gu",        "")),
IF(CY$17&lt;Udfyldningsark!$Q77, IF(CY$17&lt;Udfyldningsark!$Q77-10,"g","gu"),
IF(CY$17&lt;Udfyldningsark!$T77,"r",""
))))))))</f>
        <v/>
      </c>
      <c r="CZ60" s="226" t="str">
        <f>IF(Udfyldningsark!$T77="","",
IF(CZ$17=Udfyldningsark!$Q77,"s",
IF(CZ$17=Udfyldningsark!$T77,"b",
IF(CZ$17&lt;Udfyldningsark!$P77,"",
IF(Udfyldningsark!$T77&lt;Udfyldningsark!$Q77-10,IF(CZ$17&lt;Udfyldningsark!$T77,"g",""),
IF(Udfyldningsark!$T77&lt;Udfyldningsark!$Q77,     IF(CZ$17&lt;Udfyldningsark!$Q77-10,"g",     IF(CZ$17&lt;Udfyldningsark!$T77,"gu",        "")),
IF(CZ$17&lt;Udfyldningsark!$Q77, IF(CZ$17&lt;Udfyldningsark!$Q77-10,"g","gu"),
IF(CZ$17&lt;Udfyldningsark!$T77,"r",""
))))))))</f>
        <v/>
      </c>
      <c r="DA60" s="226" t="str">
        <f>IF(Udfyldningsark!$T77="","",
IF(DA$17=Udfyldningsark!$Q77,"s",
IF(DA$17=Udfyldningsark!$T77,"b",
IF(DA$17&lt;Udfyldningsark!$P77,"",
IF(Udfyldningsark!$T77&lt;Udfyldningsark!$Q77-10,IF(DA$17&lt;Udfyldningsark!$T77,"g",""),
IF(Udfyldningsark!$T77&lt;Udfyldningsark!$Q77,     IF(DA$17&lt;Udfyldningsark!$Q77-10,"g",     IF(DA$17&lt;Udfyldningsark!$T77,"gu",        "")),
IF(DA$17&lt;Udfyldningsark!$Q77, IF(DA$17&lt;Udfyldningsark!$Q77-10,"g","gu"),
IF(DA$17&lt;Udfyldningsark!$T77,"r",""
))))))))</f>
        <v/>
      </c>
      <c r="DB60" s="226" t="str">
        <f>IF(Udfyldningsark!$T77="","",
IF(DB$17=Udfyldningsark!$Q77,"s",
IF(DB$17=Udfyldningsark!$T77,"b",
IF(DB$17&lt;Udfyldningsark!$P77,"",
IF(Udfyldningsark!$T77&lt;Udfyldningsark!$Q77-10,IF(DB$17&lt;Udfyldningsark!$T77,"g",""),
IF(Udfyldningsark!$T77&lt;Udfyldningsark!$Q77,     IF(DB$17&lt;Udfyldningsark!$Q77-10,"g",     IF(DB$17&lt;Udfyldningsark!$T77,"gu",        "")),
IF(DB$17&lt;Udfyldningsark!$Q77, IF(DB$17&lt;Udfyldningsark!$Q77-10,"g","gu"),
IF(DB$17&lt;Udfyldningsark!$T77,"r",""
))))))))</f>
        <v/>
      </c>
      <c r="DC60" s="226" t="str">
        <f>IF(Udfyldningsark!$T77="","",
IF(DC$17=Udfyldningsark!$Q77,"s",
IF(DC$17=Udfyldningsark!$T77,"b",
IF(DC$17&lt;Udfyldningsark!$P77,"",
IF(Udfyldningsark!$T77&lt;Udfyldningsark!$Q77-10,IF(DC$17&lt;Udfyldningsark!$T77,"g",""),
IF(Udfyldningsark!$T77&lt;Udfyldningsark!$Q77,     IF(DC$17&lt;Udfyldningsark!$Q77-10,"g",     IF(DC$17&lt;Udfyldningsark!$T77,"gu",        "")),
IF(DC$17&lt;Udfyldningsark!$Q77, IF(DC$17&lt;Udfyldningsark!$Q77-10,"g","gu"),
IF(DC$17&lt;Udfyldningsark!$T77,"r",""
))))))))</f>
        <v/>
      </c>
      <c r="DD60" s="226" t="str">
        <f>IF(Udfyldningsark!$T77="","",
IF(DD$17=Udfyldningsark!$Q77,"s",
IF(DD$17=Udfyldningsark!$T77,"b",
IF(DD$17&lt;Udfyldningsark!$P77,"",
IF(Udfyldningsark!$T77&lt;Udfyldningsark!$Q77-10,IF(DD$17&lt;Udfyldningsark!$T77,"g",""),
IF(Udfyldningsark!$T77&lt;Udfyldningsark!$Q77,     IF(DD$17&lt;Udfyldningsark!$Q77-10,"g",     IF(DD$17&lt;Udfyldningsark!$T77,"gu",        "")),
IF(DD$17&lt;Udfyldningsark!$Q77, IF(DD$17&lt;Udfyldningsark!$Q77-10,"g","gu"),
IF(DD$17&lt;Udfyldningsark!$T77,"r",""
))))))))</f>
        <v/>
      </c>
      <c r="DE60" s="226" t="str">
        <f>IF(Udfyldningsark!$T77="","",
IF(DE$17=Udfyldningsark!$Q77,"s",
IF(DE$17=Udfyldningsark!$T77,"b",
IF(DE$17&lt;Udfyldningsark!$P77,"",
IF(Udfyldningsark!$T77&lt;Udfyldningsark!$Q77-10,IF(DE$17&lt;Udfyldningsark!$T77,"g",""),
IF(Udfyldningsark!$T77&lt;Udfyldningsark!$Q77,     IF(DE$17&lt;Udfyldningsark!$Q77-10,"g",     IF(DE$17&lt;Udfyldningsark!$T77,"gu",        "")),
IF(DE$17&lt;Udfyldningsark!$Q77, IF(DE$17&lt;Udfyldningsark!$Q77-10,"g","gu"),
IF(DE$17&lt;Udfyldningsark!$T77,"r",""
))))))))</f>
        <v/>
      </c>
      <c r="DF60" s="226" t="str">
        <f>IF(Udfyldningsark!$T77="","",
IF(DF$17=Udfyldningsark!$Q77,"s",
IF(DF$17=Udfyldningsark!$T77,"b",
IF(DF$17&lt;Udfyldningsark!$P77,"",
IF(Udfyldningsark!$T77&lt;Udfyldningsark!$Q77-10,IF(DF$17&lt;Udfyldningsark!$T77,"g",""),
IF(Udfyldningsark!$T77&lt;Udfyldningsark!$Q77,     IF(DF$17&lt;Udfyldningsark!$Q77-10,"g",     IF(DF$17&lt;Udfyldningsark!$T77,"gu",        "")),
IF(DF$17&lt;Udfyldningsark!$Q77, IF(DF$17&lt;Udfyldningsark!$Q77-10,"g","gu"),
IF(DF$17&lt;Udfyldningsark!$T77,"r",""
))))))))</f>
        <v/>
      </c>
      <c r="DG60" s="226" t="str">
        <f>IF(Udfyldningsark!$T77="","",
IF(DG$17=Udfyldningsark!$Q77,"s",
IF(DG$17=Udfyldningsark!$T77,"b",
IF(DG$17&lt;Udfyldningsark!$P77,"",
IF(Udfyldningsark!$T77&lt;Udfyldningsark!$Q77-10,IF(DG$17&lt;Udfyldningsark!$T77,"g",""),
IF(Udfyldningsark!$T77&lt;Udfyldningsark!$Q77,     IF(DG$17&lt;Udfyldningsark!$Q77-10,"g",     IF(DG$17&lt;Udfyldningsark!$T77,"gu",        "")),
IF(DG$17&lt;Udfyldningsark!$Q77, IF(DG$17&lt;Udfyldningsark!$Q77-10,"g","gu"),
IF(DG$17&lt;Udfyldningsark!$T77,"r",""
))))))))</f>
        <v/>
      </c>
      <c r="DH60" s="226" t="str">
        <f>IF(Udfyldningsark!$T77="","",
IF(DH$17=Udfyldningsark!$Q77,"s",
IF(DH$17=Udfyldningsark!$T77,"b",
IF(DH$17&lt;Udfyldningsark!$P77,"",
IF(Udfyldningsark!$T77&lt;Udfyldningsark!$Q77-10,IF(DH$17&lt;Udfyldningsark!$T77,"g",""),
IF(Udfyldningsark!$T77&lt;Udfyldningsark!$Q77,     IF(DH$17&lt;Udfyldningsark!$Q77-10,"g",     IF(DH$17&lt;Udfyldningsark!$T77,"gu",        "")),
IF(DH$17&lt;Udfyldningsark!$Q77, IF(DH$17&lt;Udfyldningsark!$Q77-10,"g","gu"),
IF(DH$17&lt;Udfyldningsark!$T77,"r",""
))))))))</f>
        <v/>
      </c>
      <c r="DI60" s="226" t="str">
        <f>IF(Udfyldningsark!$T77="","",
IF(DI$17=Udfyldningsark!$Q77,"s",
IF(DI$17=Udfyldningsark!$T77,"b",
IF(DI$17&lt;Udfyldningsark!$P77,"",
IF(Udfyldningsark!$T77&lt;Udfyldningsark!$Q77-10,IF(DI$17&lt;Udfyldningsark!$T77,"g",""),
IF(Udfyldningsark!$T77&lt;Udfyldningsark!$Q77,     IF(DI$17&lt;Udfyldningsark!$Q77-10,"g",     IF(DI$17&lt;Udfyldningsark!$T77,"gu",        "")),
IF(DI$17&lt;Udfyldningsark!$Q77, IF(DI$17&lt;Udfyldningsark!$Q77-10,"g","gu"),
IF(DI$17&lt;Udfyldningsark!$T77,"r",""
))))))))</f>
        <v/>
      </c>
      <c r="DJ60" s="226" t="str">
        <f>IF(Udfyldningsark!$T77="","",
IF(DJ$17=Udfyldningsark!$Q77,"s",
IF(DJ$17=Udfyldningsark!$T77,"b",
IF(DJ$17&lt;Udfyldningsark!$P77,"",
IF(Udfyldningsark!$T77&lt;Udfyldningsark!$Q77-10,IF(DJ$17&lt;Udfyldningsark!$T77,"g",""),
IF(Udfyldningsark!$T77&lt;Udfyldningsark!$Q77,     IF(DJ$17&lt;Udfyldningsark!$Q77-10,"g",     IF(DJ$17&lt;Udfyldningsark!$T77,"gu",        "")),
IF(DJ$17&lt;Udfyldningsark!$Q77, IF(DJ$17&lt;Udfyldningsark!$Q77-10,"g","gu"),
IF(DJ$17&lt;Udfyldningsark!$T77,"r",""
))))))))</f>
        <v/>
      </c>
      <c r="DK60" s="226" t="str">
        <f>IF(Udfyldningsark!$T77="","",
IF(DK$17=Udfyldningsark!$Q77,"s",
IF(DK$17=Udfyldningsark!$T77,"b",
IF(DK$17&lt;Udfyldningsark!$P77,"",
IF(Udfyldningsark!$T77&lt;Udfyldningsark!$Q77-10,IF(DK$17&lt;Udfyldningsark!$T77,"g",""),
IF(Udfyldningsark!$T77&lt;Udfyldningsark!$Q77,     IF(DK$17&lt;Udfyldningsark!$Q77-10,"g",     IF(DK$17&lt;Udfyldningsark!$T77,"gu",        "")),
IF(DK$17&lt;Udfyldningsark!$Q77, IF(DK$17&lt;Udfyldningsark!$Q77-10,"g","gu"),
IF(DK$17&lt;Udfyldningsark!$T77,"r",""
))))))))</f>
        <v/>
      </c>
      <c r="DL60" s="13"/>
      <c r="DM60" s="13"/>
    </row>
    <row r="61" spans="1:117" s="2" customFormat="1" ht="8.4499999999999993" customHeight="1" x14ac:dyDescent="0.2">
      <c r="A61" s="29"/>
      <c r="B61" s="56" t="str">
        <f>IF(Udfyldningsark!C78=1,Udfyldningsark!E78,"")</f>
        <v/>
      </c>
      <c r="C61" s="405" t="str">
        <f>IF(Udfyldningsark!I78="","",IF(Udfyldningsark!I78&gt;=1,Udfyldningsark!I78))</f>
        <v/>
      </c>
      <c r="D61" s="406"/>
      <c r="E61" s="407"/>
      <c r="F61" s="48"/>
      <c r="G61" s="276" t="str">
        <f>IF(Udfyldningsark!L78="","",IF(Udfyldningsark!L78&gt;=1,Udfyldningsark!L78))</f>
        <v/>
      </c>
      <c r="H61" s="48"/>
      <c r="I61" s="87" t="str">
        <f>IF(Udfyldningsark!P78="","",IF(Udfyldningsark!P78&gt;=1,Udfyldningsark!P78))</f>
        <v/>
      </c>
      <c r="J61" s="49"/>
      <c r="K61" s="88" t="str">
        <f>IF(Udfyldningsark!G78="","",IF(Udfyldningsark!G78=Data!$T$7,Data!$U$7,IF(Udfyldningsark!G78=Data!$T$8,Data!$U$8,IF(Udfyldningsark!G78=Data!$T$9,Data!$U$9,IF(Udfyldningsark!G78=Data!$T$10,Data!$U$10,IF(Udfyldningsark!G78=Data!$T$11,Data!$U$11,IF(Udfyldningsark!G78=Data!$T$12,Data!$U$12,IF(Udfyldningsark!G78=Data!$T$13,Data!$U$13,IF(Udfyldningsark!G78=Data!$T$14,Data!$U$14,IF(Udfyldningsark!G78=Data!$T$15,Data!$U$15,IF(Udfyldningsark!G78=Data!$T$16,Data!$U$16,IF(Udfyldningsark!G78=Data!$T$17,Data!$U$17,IF(Udfyldningsark!G78=Data!$T$18,Data!$U$18,IF(Udfyldningsark!G78=Data!$T$19,Data!$U$19,IF(Udfyldningsark!G78=Data!$T$20,Data!$U$20,IF(Udfyldningsark!G78=Data!$T$21,Data!$U$21,IF(Udfyldningsark!G78=Data!$T$22,Data!$U$22,IF(Udfyldningsark!G78=Data!$T$23,Data!$U$23,IF(Udfyldningsark!G78=Data!$T$24,Data!$U$24,IF(Udfyldningsark!G78=Data!$T$25,Data!$U$25,IF(Udfyldningsark!G78=Data!$T$26,Data!$U$26,IF(Udfyldningsark!G78=Data!$T$27,Data!$U$27))))))))))))))))))))))</f>
        <v/>
      </c>
      <c r="L61" s="49"/>
      <c r="M61" s="89" t="str">
        <f>IF(Udfyldningsark!G78="","",IF(Udfyldningsark!G78=Data!$T$7,Data!$V$7,IF(Udfyldningsark!G78=Data!$T$8,Data!$V$8,IF(Udfyldningsark!G78=Data!$T$9,Data!$V$9,IF(Udfyldningsark!G78=Data!$T$10,Data!$V$10,IF(Udfyldningsark!G78=Data!$T$11,Data!$V$11,IF(Udfyldningsark!G78=Data!$T$12,Data!$V$12,IF(Udfyldningsark!G78=Data!$T$13,Data!$V$13,IF(Udfyldningsark!G78=Data!$T$14,Data!$V$14,IF(Udfyldningsark!G78=Data!$T$15,Data!$V$15,IF(Udfyldningsark!G78=Data!$T$16,Data!$V$16,IF(Udfyldningsark!G78=Data!$T$17,Data!$V$17,IF(Udfyldningsark!G78=Data!$T$18,Data!$V$18,IF(Udfyldningsark!G78=Data!$T$19,Data!$V$19,IF(Udfyldningsark!G78=Data!$T$20,Data!$V$20,IF(Udfyldningsark!G78=Data!$T$21,Data!$V$21,IF(Udfyldningsark!G78=Data!$T$22,Data!$V$22,IF(Udfyldningsark!G78=Data!$T$23,Data!$V$23,IF(Udfyldningsark!G78=Data!$T$24,Data!$V$24,IF(Udfyldningsark!G78=Data!$T$25,Data!$V$25,IF(Udfyldningsark!G78=Data!$T$26,Data!$V$26,IF(Udfyldningsark!G78=Data!$T$27,Data!$V$27,))))))))))))))))))))))</f>
        <v/>
      </c>
      <c r="N61" s="20"/>
      <c r="O61" s="226" t="str">
        <f>IF(Udfyldningsark!$T78="","",
IF(O$17=Udfyldningsark!$Q78,"s",
IF(O$17=Udfyldningsark!$T78,"b",
IF(O$17&lt;Udfyldningsark!$P78,"",
IF(Udfyldningsark!$T78&lt;Udfyldningsark!$Q78-10,IF(O$17&lt;Udfyldningsark!$T78,"g",""),
IF(Udfyldningsark!$T78&lt;Udfyldningsark!$Q78,     IF(O$17&lt;Udfyldningsark!$Q78-10,"g",     IF(O$17&lt;Udfyldningsark!$T78,"gu",        "")),
IF(O$17&lt;Udfyldningsark!$Q78, IF(O$17&lt;Udfyldningsark!$Q78-10,"g","gu"),
IF(O$17&lt;Udfyldningsark!$T78,"r",""
))))))))</f>
        <v/>
      </c>
      <c r="P61" s="226" t="str">
        <f>IF(Udfyldningsark!$T78="","",
IF(P$17=Udfyldningsark!$Q78,"s",
IF(P$17=Udfyldningsark!$T78,"b",
IF(P$17&lt;Udfyldningsark!$P78,"",
IF(Udfyldningsark!$T78&lt;Udfyldningsark!$Q78-10,IF(P$17&lt;Udfyldningsark!$T78,"g",""),
IF(Udfyldningsark!$T78&lt;Udfyldningsark!$Q78,     IF(P$17&lt;Udfyldningsark!$Q78-10,"g",     IF(P$17&lt;Udfyldningsark!$T78,"gu",        "")),
IF(P$17&lt;Udfyldningsark!$Q78, IF(P$17&lt;Udfyldningsark!$Q78-10,"g","gu"),
IF(P$17&lt;Udfyldningsark!$T78,"r",""
))))))))</f>
        <v/>
      </c>
      <c r="Q61" s="226" t="str">
        <f>IF(Udfyldningsark!$T78="","",
IF(Q$17=Udfyldningsark!$Q78,"s",
IF(Q$17=Udfyldningsark!$T78,"b",
IF(Q$17&lt;Udfyldningsark!$P78,"",
IF(Udfyldningsark!$T78&lt;Udfyldningsark!$Q78-10,IF(Q$17&lt;Udfyldningsark!$T78,"g",""),
IF(Udfyldningsark!$T78&lt;Udfyldningsark!$Q78,     IF(Q$17&lt;Udfyldningsark!$Q78-10,"g",     IF(Q$17&lt;Udfyldningsark!$T78,"gu",        "")),
IF(Q$17&lt;Udfyldningsark!$Q78, IF(Q$17&lt;Udfyldningsark!$Q78-10,"g","gu"),
IF(Q$17&lt;Udfyldningsark!$T78,"r",""
))))))))</f>
        <v/>
      </c>
      <c r="R61" s="226" t="str">
        <f>IF(Udfyldningsark!$T78="","",
IF(R$17=Udfyldningsark!$Q78,"s",
IF(R$17=Udfyldningsark!$T78,"b",
IF(R$17&lt;Udfyldningsark!$P78,"",
IF(Udfyldningsark!$T78&lt;Udfyldningsark!$Q78-10,IF(R$17&lt;Udfyldningsark!$T78,"g",""),
IF(Udfyldningsark!$T78&lt;Udfyldningsark!$Q78,     IF(R$17&lt;Udfyldningsark!$Q78-10,"g",     IF(R$17&lt;Udfyldningsark!$T78,"gu",        "")),
IF(R$17&lt;Udfyldningsark!$Q78, IF(R$17&lt;Udfyldningsark!$Q78-10,"g","gu"),
IF(R$17&lt;Udfyldningsark!$T78,"r",""
))))))))</f>
        <v/>
      </c>
      <c r="S61" s="226" t="str">
        <f>IF(Udfyldningsark!$T78="","",
IF(S$17=Udfyldningsark!$Q78,"s",
IF(S$17=Udfyldningsark!$T78,"b",
IF(S$17&lt;Udfyldningsark!$P78,"",
IF(Udfyldningsark!$T78&lt;Udfyldningsark!$Q78-10,IF(S$17&lt;Udfyldningsark!$T78,"g",""),
IF(Udfyldningsark!$T78&lt;Udfyldningsark!$Q78,     IF(S$17&lt;Udfyldningsark!$Q78-10,"g",     IF(S$17&lt;Udfyldningsark!$T78,"gu",        "")),
IF(S$17&lt;Udfyldningsark!$Q78, IF(S$17&lt;Udfyldningsark!$Q78-10,"g","gu"),
IF(S$17&lt;Udfyldningsark!$T78,"r",""
))))))))</f>
        <v/>
      </c>
      <c r="T61" s="226" t="str">
        <f>IF(Udfyldningsark!$T78="","",
IF(T$17=Udfyldningsark!$Q78,"s",
IF(T$17=Udfyldningsark!$T78,"b",
IF(T$17&lt;Udfyldningsark!$P78,"",
IF(Udfyldningsark!$T78&lt;Udfyldningsark!$Q78-10,IF(T$17&lt;Udfyldningsark!$T78,"g",""),
IF(Udfyldningsark!$T78&lt;Udfyldningsark!$Q78,     IF(T$17&lt;Udfyldningsark!$Q78-10,"g",     IF(T$17&lt;Udfyldningsark!$T78,"gu",        "")),
IF(T$17&lt;Udfyldningsark!$Q78, IF(T$17&lt;Udfyldningsark!$Q78-10,"g","gu"),
IF(T$17&lt;Udfyldningsark!$T78,"r",""
))))))))</f>
        <v/>
      </c>
      <c r="U61" s="226" t="str">
        <f>IF(Udfyldningsark!$T78="","",
IF(U$17=Udfyldningsark!$Q78,"s",
IF(U$17=Udfyldningsark!$T78,"b",
IF(U$17&lt;Udfyldningsark!$P78,"",
IF(Udfyldningsark!$T78&lt;Udfyldningsark!$Q78-10,IF(U$17&lt;Udfyldningsark!$T78,"g",""),
IF(Udfyldningsark!$T78&lt;Udfyldningsark!$Q78,     IF(U$17&lt;Udfyldningsark!$Q78-10,"g",     IF(U$17&lt;Udfyldningsark!$T78,"gu",        "")),
IF(U$17&lt;Udfyldningsark!$Q78, IF(U$17&lt;Udfyldningsark!$Q78-10,"g","gu"),
IF(U$17&lt;Udfyldningsark!$T78,"r",""
))))))))</f>
        <v/>
      </c>
      <c r="V61" s="226" t="str">
        <f>IF(Udfyldningsark!$T78="","",
IF(V$17=Udfyldningsark!$Q78,"s",
IF(V$17=Udfyldningsark!$T78,"b",
IF(V$17&lt;Udfyldningsark!$P78,"",
IF(Udfyldningsark!$T78&lt;Udfyldningsark!$Q78-10,IF(V$17&lt;Udfyldningsark!$T78,"g",""),
IF(Udfyldningsark!$T78&lt;Udfyldningsark!$Q78,     IF(V$17&lt;Udfyldningsark!$Q78-10,"g",     IF(V$17&lt;Udfyldningsark!$T78,"gu",        "")),
IF(V$17&lt;Udfyldningsark!$Q78, IF(V$17&lt;Udfyldningsark!$Q78-10,"g","gu"),
IF(V$17&lt;Udfyldningsark!$T78,"r",""
))))))))</f>
        <v/>
      </c>
      <c r="W61" s="226" t="str">
        <f>IF(Udfyldningsark!$T78="","",
IF(W$17=Udfyldningsark!$Q78,"s",
IF(W$17=Udfyldningsark!$T78,"b",
IF(W$17&lt;Udfyldningsark!$P78,"",
IF(Udfyldningsark!$T78&lt;Udfyldningsark!$Q78-10,IF(W$17&lt;Udfyldningsark!$T78,"g",""),
IF(Udfyldningsark!$T78&lt;Udfyldningsark!$Q78,     IF(W$17&lt;Udfyldningsark!$Q78-10,"g",     IF(W$17&lt;Udfyldningsark!$T78,"gu",        "")),
IF(W$17&lt;Udfyldningsark!$Q78, IF(W$17&lt;Udfyldningsark!$Q78-10,"g","gu"),
IF(W$17&lt;Udfyldningsark!$T78,"r",""
))))))))</f>
        <v/>
      </c>
      <c r="X61" s="226" t="str">
        <f>IF(Udfyldningsark!$T78="","",
IF(X$17=Udfyldningsark!$Q78,"s",
IF(X$17=Udfyldningsark!$T78,"b",
IF(X$17&lt;Udfyldningsark!$P78,"",
IF(Udfyldningsark!$T78&lt;Udfyldningsark!$Q78-10,IF(X$17&lt;Udfyldningsark!$T78,"g",""),
IF(Udfyldningsark!$T78&lt;Udfyldningsark!$Q78,     IF(X$17&lt;Udfyldningsark!$Q78-10,"g",     IF(X$17&lt;Udfyldningsark!$T78,"gu",        "")),
IF(X$17&lt;Udfyldningsark!$Q78, IF(X$17&lt;Udfyldningsark!$Q78-10,"g","gu"),
IF(X$17&lt;Udfyldningsark!$T78,"r",""
))))))))</f>
        <v/>
      </c>
      <c r="Y61" s="226" t="str">
        <f>IF(Udfyldningsark!$T78="","",
IF(Y$17=Udfyldningsark!$Q78,"s",
IF(Y$17=Udfyldningsark!$T78,"b",
IF(Y$17&lt;Udfyldningsark!$P78,"",
IF(Udfyldningsark!$T78&lt;Udfyldningsark!$Q78-10,IF(Y$17&lt;Udfyldningsark!$T78,"g",""),
IF(Udfyldningsark!$T78&lt;Udfyldningsark!$Q78,     IF(Y$17&lt;Udfyldningsark!$Q78-10,"g",     IF(Y$17&lt;Udfyldningsark!$T78,"gu",        "")),
IF(Y$17&lt;Udfyldningsark!$Q78, IF(Y$17&lt;Udfyldningsark!$Q78-10,"g","gu"),
IF(Y$17&lt;Udfyldningsark!$T78,"r",""
))))))))</f>
        <v/>
      </c>
      <c r="Z61" s="226" t="str">
        <f>IF(Udfyldningsark!$T78="","",
IF(Z$17=Udfyldningsark!$Q78,"s",
IF(Z$17=Udfyldningsark!$T78,"b",
IF(Z$17&lt;Udfyldningsark!$P78,"",
IF(Udfyldningsark!$T78&lt;Udfyldningsark!$Q78-10,IF(Z$17&lt;Udfyldningsark!$T78,"g",""),
IF(Udfyldningsark!$T78&lt;Udfyldningsark!$Q78,     IF(Z$17&lt;Udfyldningsark!$Q78-10,"g",     IF(Z$17&lt;Udfyldningsark!$T78,"gu",        "")),
IF(Z$17&lt;Udfyldningsark!$Q78, IF(Z$17&lt;Udfyldningsark!$Q78-10,"g","gu"),
IF(Z$17&lt;Udfyldningsark!$T78,"r",""
))))))))</f>
        <v/>
      </c>
      <c r="AA61" s="226" t="str">
        <f>IF(Udfyldningsark!$T78="","",
IF(AA$17=Udfyldningsark!$Q78,"s",
IF(AA$17=Udfyldningsark!$T78,"b",
IF(AA$17&lt;Udfyldningsark!$P78,"",
IF(Udfyldningsark!$T78&lt;Udfyldningsark!$Q78-10,IF(AA$17&lt;Udfyldningsark!$T78,"g",""),
IF(Udfyldningsark!$T78&lt;Udfyldningsark!$Q78,     IF(AA$17&lt;Udfyldningsark!$Q78-10,"g",     IF(AA$17&lt;Udfyldningsark!$T78,"gu",        "")),
IF(AA$17&lt;Udfyldningsark!$Q78, IF(AA$17&lt;Udfyldningsark!$Q78-10,"g","gu"),
IF(AA$17&lt;Udfyldningsark!$T78,"r",""
))))))))</f>
        <v/>
      </c>
      <c r="AB61" s="226" t="str">
        <f>IF(Udfyldningsark!$T78="","",
IF(AB$17=Udfyldningsark!$Q78,"s",
IF(AB$17=Udfyldningsark!$T78,"b",
IF(AB$17&lt;Udfyldningsark!$P78,"",
IF(Udfyldningsark!$T78&lt;Udfyldningsark!$Q78-10,IF(AB$17&lt;Udfyldningsark!$T78,"g",""),
IF(Udfyldningsark!$T78&lt;Udfyldningsark!$Q78,     IF(AB$17&lt;Udfyldningsark!$Q78-10,"g",     IF(AB$17&lt;Udfyldningsark!$T78,"gu",        "")),
IF(AB$17&lt;Udfyldningsark!$Q78, IF(AB$17&lt;Udfyldningsark!$Q78-10,"g","gu"),
IF(AB$17&lt;Udfyldningsark!$T78,"r",""
))))))))</f>
        <v/>
      </c>
      <c r="AC61" s="226" t="str">
        <f>IF(Udfyldningsark!$T78="","",
IF(AC$17=Udfyldningsark!$Q78,"s",
IF(AC$17=Udfyldningsark!$T78,"b",
IF(AC$17&lt;Udfyldningsark!$P78,"",
IF(Udfyldningsark!$T78&lt;Udfyldningsark!$Q78-10,IF(AC$17&lt;Udfyldningsark!$T78,"g",""),
IF(Udfyldningsark!$T78&lt;Udfyldningsark!$Q78,     IF(AC$17&lt;Udfyldningsark!$Q78-10,"g",     IF(AC$17&lt;Udfyldningsark!$T78,"gu",        "")),
IF(AC$17&lt;Udfyldningsark!$Q78, IF(AC$17&lt;Udfyldningsark!$Q78-10,"g","gu"),
IF(AC$17&lt;Udfyldningsark!$T78,"r",""
))))))))</f>
        <v/>
      </c>
      <c r="AD61" s="226" t="str">
        <f>IF(Udfyldningsark!$T78="","",
IF(AD$17=Udfyldningsark!$Q78,"s",
IF(AD$17=Udfyldningsark!$T78,"b",
IF(AD$17&lt;Udfyldningsark!$P78,"",
IF(Udfyldningsark!$T78&lt;Udfyldningsark!$Q78-10,IF(AD$17&lt;Udfyldningsark!$T78,"g",""),
IF(Udfyldningsark!$T78&lt;Udfyldningsark!$Q78,     IF(AD$17&lt;Udfyldningsark!$Q78-10,"g",     IF(AD$17&lt;Udfyldningsark!$T78,"gu",        "")),
IF(AD$17&lt;Udfyldningsark!$Q78, IF(AD$17&lt;Udfyldningsark!$Q78-10,"g","gu"),
IF(AD$17&lt;Udfyldningsark!$T78,"r",""
))))))))</f>
        <v/>
      </c>
      <c r="AE61" s="226" t="str">
        <f>IF(Udfyldningsark!$T78="","",
IF(AE$17=Udfyldningsark!$Q78,"s",
IF(AE$17=Udfyldningsark!$T78,"b",
IF(AE$17&lt;Udfyldningsark!$P78,"",
IF(Udfyldningsark!$T78&lt;Udfyldningsark!$Q78-10,IF(AE$17&lt;Udfyldningsark!$T78,"g",""),
IF(Udfyldningsark!$T78&lt;Udfyldningsark!$Q78,     IF(AE$17&lt;Udfyldningsark!$Q78-10,"g",     IF(AE$17&lt;Udfyldningsark!$T78,"gu",        "")),
IF(AE$17&lt;Udfyldningsark!$Q78, IF(AE$17&lt;Udfyldningsark!$Q78-10,"g","gu"),
IF(AE$17&lt;Udfyldningsark!$T78,"r",""
))))))))</f>
        <v/>
      </c>
      <c r="AF61" s="226" t="str">
        <f>IF(Udfyldningsark!$T78="","",
IF(AF$17=Udfyldningsark!$Q78,"s",
IF(AF$17=Udfyldningsark!$T78,"b",
IF(AF$17&lt;Udfyldningsark!$P78,"",
IF(Udfyldningsark!$T78&lt;Udfyldningsark!$Q78-10,IF(AF$17&lt;Udfyldningsark!$T78,"g",""),
IF(Udfyldningsark!$T78&lt;Udfyldningsark!$Q78,     IF(AF$17&lt;Udfyldningsark!$Q78-10,"g",     IF(AF$17&lt;Udfyldningsark!$T78,"gu",        "")),
IF(AF$17&lt;Udfyldningsark!$Q78, IF(AF$17&lt;Udfyldningsark!$Q78-10,"g","gu"),
IF(AF$17&lt;Udfyldningsark!$T78,"r",""
))))))))</f>
        <v/>
      </c>
      <c r="AG61" s="226" t="str">
        <f>IF(Udfyldningsark!$T78="","",
IF(AG$17=Udfyldningsark!$Q78,"s",
IF(AG$17=Udfyldningsark!$T78,"b",
IF(AG$17&lt;Udfyldningsark!$P78,"",
IF(Udfyldningsark!$T78&lt;Udfyldningsark!$Q78-10,IF(AG$17&lt;Udfyldningsark!$T78,"g",""),
IF(Udfyldningsark!$T78&lt;Udfyldningsark!$Q78,     IF(AG$17&lt;Udfyldningsark!$Q78-10,"g",     IF(AG$17&lt;Udfyldningsark!$T78,"gu",        "")),
IF(AG$17&lt;Udfyldningsark!$Q78, IF(AG$17&lt;Udfyldningsark!$Q78-10,"g","gu"),
IF(AG$17&lt;Udfyldningsark!$T78,"r",""
))))))))</f>
        <v/>
      </c>
      <c r="AH61" s="226" t="str">
        <f>IF(Udfyldningsark!$T78="","",
IF(AH$17=Udfyldningsark!$Q78,"s",
IF(AH$17=Udfyldningsark!$T78,"b",
IF(AH$17&lt;Udfyldningsark!$P78,"",
IF(Udfyldningsark!$T78&lt;Udfyldningsark!$Q78-10,IF(AH$17&lt;Udfyldningsark!$T78,"g",""),
IF(Udfyldningsark!$T78&lt;Udfyldningsark!$Q78,     IF(AH$17&lt;Udfyldningsark!$Q78-10,"g",     IF(AH$17&lt;Udfyldningsark!$T78,"gu",        "")),
IF(AH$17&lt;Udfyldningsark!$Q78, IF(AH$17&lt;Udfyldningsark!$Q78-10,"g","gu"),
IF(AH$17&lt;Udfyldningsark!$T78,"r",""
))))))))</f>
        <v/>
      </c>
      <c r="AI61" s="226" t="str">
        <f>IF(Udfyldningsark!$T78="","",
IF(AI$17=Udfyldningsark!$Q78,"s",
IF(AI$17=Udfyldningsark!$T78,"b",
IF(AI$17&lt;Udfyldningsark!$P78,"",
IF(Udfyldningsark!$T78&lt;Udfyldningsark!$Q78-10,IF(AI$17&lt;Udfyldningsark!$T78,"g",""),
IF(Udfyldningsark!$T78&lt;Udfyldningsark!$Q78,     IF(AI$17&lt;Udfyldningsark!$Q78-10,"g",     IF(AI$17&lt;Udfyldningsark!$T78,"gu",        "")),
IF(AI$17&lt;Udfyldningsark!$Q78, IF(AI$17&lt;Udfyldningsark!$Q78-10,"g","gu"),
IF(AI$17&lt;Udfyldningsark!$T78,"r",""
))))))))</f>
        <v/>
      </c>
      <c r="AJ61" s="226" t="str">
        <f>IF(Udfyldningsark!$T78="","",
IF(AJ$17=Udfyldningsark!$Q78,"s",
IF(AJ$17=Udfyldningsark!$T78,"b",
IF(AJ$17&lt;Udfyldningsark!$P78,"",
IF(Udfyldningsark!$T78&lt;Udfyldningsark!$Q78-10,IF(AJ$17&lt;Udfyldningsark!$T78,"g",""),
IF(Udfyldningsark!$T78&lt;Udfyldningsark!$Q78,     IF(AJ$17&lt;Udfyldningsark!$Q78-10,"g",     IF(AJ$17&lt;Udfyldningsark!$T78,"gu",        "")),
IF(AJ$17&lt;Udfyldningsark!$Q78, IF(AJ$17&lt;Udfyldningsark!$Q78-10,"g","gu"),
IF(AJ$17&lt;Udfyldningsark!$T78,"r",""
))))))))</f>
        <v/>
      </c>
      <c r="AK61" s="226" t="str">
        <f>IF(Udfyldningsark!$T78="","",
IF(AK$17=Udfyldningsark!$Q78,"s",
IF(AK$17=Udfyldningsark!$T78,"b",
IF(AK$17&lt;Udfyldningsark!$P78,"",
IF(Udfyldningsark!$T78&lt;Udfyldningsark!$Q78-10,IF(AK$17&lt;Udfyldningsark!$T78,"g",""),
IF(Udfyldningsark!$T78&lt;Udfyldningsark!$Q78,     IF(AK$17&lt;Udfyldningsark!$Q78-10,"g",     IF(AK$17&lt;Udfyldningsark!$T78,"gu",        "")),
IF(AK$17&lt;Udfyldningsark!$Q78, IF(AK$17&lt;Udfyldningsark!$Q78-10,"g","gu"),
IF(AK$17&lt;Udfyldningsark!$T78,"r",""
))))))))</f>
        <v/>
      </c>
      <c r="AL61" s="226" t="str">
        <f>IF(Udfyldningsark!$T78="","",
IF(AL$17=Udfyldningsark!$Q78,"s",
IF(AL$17=Udfyldningsark!$T78,"b",
IF(AL$17&lt;Udfyldningsark!$P78,"",
IF(Udfyldningsark!$T78&lt;Udfyldningsark!$Q78-10,IF(AL$17&lt;Udfyldningsark!$T78,"g",""),
IF(Udfyldningsark!$T78&lt;Udfyldningsark!$Q78,     IF(AL$17&lt;Udfyldningsark!$Q78-10,"g",     IF(AL$17&lt;Udfyldningsark!$T78,"gu",        "")),
IF(AL$17&lt;Udfyldningsark!$Q78, IF(AL$17&lt;Udfyldningsark!$Q78-10,"g","gu"),
IF(AL$17&lt;Udfyldningsark!$T78,"r",""
))))))))</f>
        <v/>
      </c>
      <c r="AM61" s="226" t="str">
        <f>IF(Udfyldningsark!$T78="","",
IF(AM$17=Udfyldningsark!$Q78,"s",
IF(AM$17=Udfyldningsark!$T78,"b",
IF(AM$17&lt;Udfyldningsark!$P78,"",
IF(Udfyldningsark!$T78&lt;Udfyldningsark!$Q78-10,IF(AM$17&lt;Udfyldningsark!$T78,"g",""),
IF(Udfyldningsark!$T78&lt;Udfyldningsark!$Q78,     IF(AM$17&lt;Udfyldningsark!$Q78-10,"g",     IF(AM$17&lt;Udfyldningsark!$T78,"gu",        "")),
IF(AM$17&lt;Udfyldningsark!$Q78, IF(AM$17&lt;Udfyldningsark!$Q78-10,"g","gu"),
IF(AM$17&lt;Udfyldningsark!$T78,"r",""
))))))))</f>
        <v/>
      </c>
      <c r="AN61" s="226" t="str">
        <f>IF(Udfyldningsark!$T78="","",
IF(AN$17=Udfyldningsark!$Q78,"s",
IF(AN$17=Udfyldningsark!$T78,"b",
IF(AN$17&lt;Udfyldningsark!$P78,"",
IF(Udfyldningsark!$T78&lt;Udfyldningsark!$Q78-10,IF(AN$17&lt;Udfyldningsark!$T78,"g",""),
IF(Udfyldningsark!$T78&lt;Udfyldningsark!$Q78,     IF(AN$17&lt;Udfyldningsark!$Q78-10,"g",     IF(AN$17&lt;Udfyldningsark!$T78,"gu",        "")),
IF(AN$17&lt;Udfyldningsark!$Q78, IF(AN$17&lt;Udfyldningsark!$Q78-10,"g","gu"),
IF(AN$17&lt;Udfyldningsark!$T78,"r",""
))))))))</f>
        <v/>
      </c>
      <c r="AO61" s="226" t="str">
        <f>IF(Udfyldningsark!$T78="","",
IF(AO$17=Udfyldningsark!$Q78,"s",
IF(AO$17=Udfyldningsark!$T78,"b",
IF(AO$17&lt;Udfyldningsark!$P78,"",
IF(Udfyldningsark!$T78&lt;Udfyldningsark!$Q78-10,IF(AO$17&lt;Udfyldningsark!$T78,"g",""),
IF(Udfyldningsark!$T78&lt;Udfyldningsark!$Q78,     IF(AO$17&lt;Udfyldningsark!$Q78-10,"g",     IF(AO$17&lt;Udfyldningsark!$T78,"gu",        "")),
IF(AO$17&lt;Udfyldningsark!$Q78, IF(AO$17&lt;Udfyldningsark!$Q78-10,"g","gu"),
IF(AO$17&lt;Udfyldningsark!$T78,"r",""
))))))))</f>
        <v/>
      </c>
      <c r="AP61" s="226" t="str">
        <f>IF(Udfyldningsark!$T78="","",
IF(AP$17=Udfyldningsark!$Q78,"s",
IF(AP$17=Udfyldningsark!$T78,"b",
IF(AP$17&lt;Udfyldningsark!$P78,"",
IF(Udfyldningsark!$T78&lt;Udfyldningsark!$Q78-10,IF(AP$17&lt;Udfyldningsark!$T78,"g",""),
IF(Udfyldningsark!$T78&lt;Udfyldningsark!$Q78,     IF(AP$17&lt;Udfyldningsark!$Q78-10,"g",     IF(AP$17&lt;Udfyldningsark!$T78,"gu",        "")),
IF(AP$17&lt;Udfyldningsark!$Q78, IF(AP$17&lt;Udfyldningsark!$Q78-10,"g","gu"),
IF(AP$17&lt;Udfyldningsark!$T78,"r",""
))))))))</f>
        <v/>
      </c>
      <c r="AQ61" s="226" t="str">
        <f>IF(Udfyldningsark!$T78="","",
IF(AQ$17=Udfyldningsark!$Q78,"s",
IF(AQ$17=Udfyldningsark!$T78,"b",
IF(AQ$17&lt;Udfyldningsark!$P78,"",
IF(Udfyldningsark!$T78&lt;Udfyldningsark!$Q78-10,IF(AQ$17&lt;Udfyldningsark!$T78,"g",""),
IF(Udfyldningsark!$T78&lt;Udfyldningsark!$Q78,     IF(AQ$17&lt;Udfyldningsark!$Q78-10,"g",     IF(AQ$17&lt;Udfyldningsark!$T78,"gu",        "")),
IF(AQ$17&lt;Udfyldningsark!$Q78, IF(AQ$17&lt;Udfyldningsark!$Q78-10,"g","gu"),
IF(AQ$17&lt;Udfyldningsark!$T78,"r",""
))))))))</f>
        <v/>
      </c>
      <c r="AR61" s="226" t="str">
        <f>IF(Udfyldningsark!$T78="","",
IF(AR$17=Udfyldningsark!$Q78,"s",
IF(AR$17=Udfyldningsark!$T78,"b",
IF(AR$17&lt;Udfyldningsark!$P78,"",
IF(Udfyldningsark!$T78&lt;Udfyldningsark!$Q78-10,IF(AR$17&lt;Udfyldningsark!$T78,"g",""),
IF(Udfyldningsark!$T78&lt;Udfyldningsark!$Q78,     IF(AR$17&lt;Udfyldningsark!$Q78-10,"g",     IF(AR$17&lt;Udfyldningsark!$T78,"gu",        "")),
IF(AR$17&lt;Udfyldningsark!$Q78, IF(AR$17&lt;Udfyldningsark!$Q78-10,"g","gu"),
IF(AR$17&lt;Udfyldningsark!$T78,"r",""
))))))))</f>
        <v/>
      </c>
      <c r="AS61" s="226" t="str">
        <f>IF(Udfyldningsark!$T78="","",
IF(AS$17=Udfyldningsark!$Q78,"s",
IF(AS$17=Udfyldningsark!$T78,"b",
IF(AS$17&lt;Udfyldningsark!$P78,"",
IF(Udfyldningsark!$T78&lt;Udfyldningsark!$Q78-10,IF(AS$17&lt;Udfyldningsark!$T78,"g",""),
IF(Udfyldningsark!$T78&lt;Udfyldningsark!$Q78,     IF(AS$17&lt;Udfyldningsark!$Q78-10,"g",     IF(AS$17&lt;Udfyldningsark!$T78,"gu",        "")),
IF(AS$17&lt;Udfyldningsark!$Q78, IF(AS$17&lt;Udfyldningsark!$Q78-10,"g","gu"),
IF(AS$17&lt;Udfyldningsark!$T78,"r",""
))))))))</f>
        <v/>
      </c>
      <c r="AT61" s="226" t="str">
        <f>IF(Udfyldningsark!$T78="","",
IF(AT$17=Udfyldningsark!$Q78,"s",
IF(AT$17=Udfyldningsark!$T78,"b",
IF(AT$17&lt;Udfyldningsark!$P78,"",
IF(Udfyldningsark!$T78&lt;Udfyldningsark!$Q78-10,IF(AT$17&lt;Udfyldningsark!$T78,"g",""),
IF(Udfyldningsark!$T78&lt;Udfyldningsark!$Q78,     IF(AT$17&lt;Udfyldningsark!$Q78-10,"g",     IF(AT$17&lt;Udfyldningsark!$T78,"gu",        "")),
IF(AT$17&lt;Udfyldningsark!$Q78, IF(AT$17&lt;Udfyldningsark!$Q78-10,"g","gu"),
IF(AT$17&lt;Udfyldningsark!$T78,"r",""
))))))))</f>
        <v/>
      </c>
      <c r="AU61" s="226" t="str">
        <f>IF(Udfyldningsark!$T78="","",
IF(AU$17=Udfyldningsark!$Q78,"s",
IF(AU$17=Udfyldningsark!$T78,"b",
IF(AU$17&lt;Udfyldningsark!$P78,"",
IF(Udfyldningsark!$T78&lt;Udfyldningsark!$Q78-10,IF(AU$17&lt;Udfyldningsark!$T78,"g",""),
IF(Udfyldningsark!$T78&lt;Udfyldningsark!$Q78,     IF(AU$17&lt;Udfyldningsark!$Q78-10,"g",     IF(AU$17&lt;Udfyldningsark!$T78,"gu",        "")),
IF(AU$17&lt;Udfyldningsark!$Q78, IF(AU$17&lt;Udfyldningsark!$Q78-10,"g","gu"),
IF(AU$17&lt;Udfyldningsark!$T78,"r",""
))))))))</f>
        <v/>
      </c>
      <c r="AV61" s="226" t="str">
        <f>IF(Udfyldningsark!$T78="","",
IF(AV$17=Udfyldningsark!$Q78,"s",
IF(AV$17=Udfyldningsark!$T78,"b",
IF(AV$17&lt;Udfyldningsark!$P78,"",
IF(Udfyldningsark!$T78&lt;Udfyldningsark!$Q78-10,IF(AV$17&lt;Udfyldningsark!$T78,"g",""),
IF(Udfyldningsark!$T78&lt;Udfyldningsark!$Q78,     IF(AV$17&lt;Udfyldningsark!$Q78-10,"g",     IF(AV$17&lt;Udfyldningsark!$T78,"gu",        "")),
IF(AV$17&lt;Udfyldningsark!$Q78, IF(AV$17&lt;Udfyldningsark!$Q78-10,"g","gu"),
IF(AV$17&lt;Udfyldningsark!$T78,"r",""
))))))))</f>
        <v/>
      </c>
      <c r="AW61" s="226" t="str">
        <f>IF(Udfyldningsark!$T78="","",
IF(AW$17=Udfyldningsark!$Q78,"s",
IF(AW$17=Udfyldningsark!$T78,"b",
IF(AW$17&lt;Udfyldningsark!$P78,"",
IF(Udfyldningsark!$T78&lt;Udfyldningsark!$Q78-10,IF(AW$17&lt;Udfyldningsark!$T78,"g",""),
IF(Udfyldningsark!$T78&lt;Udfyldningsark!$Q78,     IF(AW$17&lt;Udfyldningsark!$Q78-10,"g",     IF(AW$17&lt;Udfyldningsark!$T78,"gu",        "")),
IF(AW$17&lt;Udfyldningsark!$Q78, IF(AW$17&lt;Udfyldningsark!$Q78-10,"g","gu"),
IF(AW$17&lt;Udfyldningsark!$T78,"r",""
))))))))</f>
        <v/>
      </c>
      <c r="AX61" s="226" t="str">
        <f>IF(Udfyldningsark!$T78="","",
IF(AX$17=Udfyldningsark!$Q78,"s",
IF(AX$17=Udfyldningsark!$T78,"b",
IF(AX$17&lt;Udfyldningsark!$P78,"",
IF(Udfyldningsark!$T78&lt;Udfyldningsark!$Q78-10,IF(AX$17&lt;Udfyldningsark!$T78,"g",""),
IF(Udfyldningsark!$T78&lt;Udfyldningsark!$Q78,     IF(AX$17&lt;Udfyldningsark!$Q78-10,"g",     IF(AX$17&lt;Udfyldningsark!$T78,"gu",        "")),
IF(AX$17&lt;Udfyldningsark!$Q78, IF(AX$17&lt;Udfyldningsark!$Q78-10,"g","gu"),
IF(AX$17&lt;Udfyldningsark!$T78,"r",""
))))))))</f>
        <v/>
      </c>
      <c r="AY61" s="226" t="str">
        <f>IF(Udfyldningsark!$T78="","",
IF(AY$17=Udfyldningsark!$Q78,"s",
IF(AY$17=Udfyldningsark!$T78,"b",
IF(AY$17&lt;Udfyldningsark!$P78,"",
IF(Udfyldningsark!$T78&lt;Udfyldningsark!$Q78-10,IF(AY$17&lt;Udfyldningsark!$T78,"g",""),
IF(Udfyldningsark!$T78&lt;Udfyldningsark!$Q78,     IF(AY$17&lt;Udfyldningsark!$Q78-10,"g",     IF(AY$17&lt;Udfyldningsark!$T78,"gu",        "")),
IF(AY$17&lt;Udfyldningsark!$Q78, IF(AY$17&lt;Udfyldningsark!$Q78-10,"g","gu"),
IF(AY$17&lt;Udfyldningsark!$T78,"r",""
))))))))</f>
        <v/>
      </c>
      <c r="AZ61" s="226" t="str">
        <f>IF(Udfyldningsark!$T78="","",
IF(AZ$17=Udfyldningsark!$Q78,"s",
IF(AZ$17=Udfyldningsark!$T78,"b",
IF(AZ$17&lt;Udfyldningsark!$P78,"",
IF(Udfyldningsark!$T78&lt;Udfyldningsark!$Q78-10,IF(AZ$17&lt;Udfyldningsark!$T78,"g",""),
IF(Udfyldningsark!$T78&lt;Udfyldningsark!$Q78,     IF(AZ$17&lt;Udfyldningsark!$Q78-10,"g",     IF(AZ$17&lt;Udfyldningsark!$T78,"gu",        "")),
IF(AZ$17&lt;Udfyldningsark!$Q78, IF(AZ$17&lt;Udfyldningsark!$Q78-10,"g","gu"),
IF(AZ$17&lt;Udfyldningsark!$T78,"r",""
))))))))</f>
        <v/>
      </c>
      <c r="BA61" s="226" t="str">
        <f>IF(Udfyldningsark!$T78="","",
IF(BA$17=Udfyldningsark!$Q78,"s",
IF(BA$17=Udfyldningsark!$T78,"b",
IF(BA$17&lt;Udfyldningsark!$P78,"",
IF(Udfyldningsark!$T78&lt;Udfyldningsark!$Q78-10,IF(BA$17&lt;Udfyldningsark!$T78,"g",""),
IF(Udfyldningsark!$T78&lt;Udfyldningsark!$Q78,     IF(BA$17&lt;Udfyldningsark!$Q78-10,"g",     IF(BA$17&lt;Udfyldningsark!$T78,"gu",        "")),
IF(BA$17&lt;Udfyldningsark!$Q78, IF(BA$17&lt;Udfyldningsark!$Q78-10,"g","gu"),
IF(BA$17&lt;Udfyldningsark!$T78,"r",""
))))))))</f>
        <v/>
      </c>
      <c r="BB61" s="226" t="str">
        <f>IF(Udfyldningsark!$T78="","",
IF(BB$17=Udfyldningsark!$Q78,"s",
IF(BB$17=Udfyldningsark!$T78,"b",
IF(BB$17&lt;Udfyldningsark!$P78,"",
IF(Udfyldningsark!$T78&lt;Udfyldningsark!$Q78-10,IF(BB$17&lt;Udfyldningsark!$T78,"g",""),
IF(Udfyldningsark!$T78&lt;Udfyldningsark!$Q78,     IF(BB$17&lt;Udfyldningsark!$Q78-10,"g",     IF(BB$17&lt;Udfyldningsark!$T78,"gu",        "")),
IF(BB$17&lt;Udfyldningsark!$Q78, IF(BB$17&lt;Udfyldningsark!$Q78-10,"g","gu"),
IF(BB$17&lt;Udfyldningsark!$T78,"r",""
))))))))</f>
        <v/>
      </c>
      <c r="BC61" s="226" t="str">
        <f>IF(Udfyldningsark!$T78="","",
IF(BC$17=Udfyldningsark!$Q78,"s",
IF(BC$17=Udfyldningsark!$T78,"b",
IF(BC$17&lt;Udfyldningsark!$P78,"",
IF(Udfyldningsark!$T78&lt;Udfyldningsark!$Q78-10,IF(BC$17&lt;Udfyldningsark!$T78,"g",""),
IF(Udfyldningsark!$T78&lt;Udfyldningsark!$Q78,     IF(BC$17&lt;Udfyldningsark!$Q78-10,"g",     IF(BC$17&lt;Udfyldningsark!$T78,"gu",        "")),
IF(BC$17&lt;Udfyldningsark!$Q78, IF(BC$17&lt;Udfyldningsark!$Q78-10,"g","gu"),
IF(BC$17&lt;Udfyldningsark!$T78,"r",""
))))))))</f>
        <v/>
      </c>
      <c r="BD61" s="226" t="str">
        <f>IF(Udfyldningsark!$T78="","",
IF(BD$17=Udfyldningsark!$Q78,"s",
IF(BD$17=Udfyldningsark!$T78,"b",
IF(BD$17&lt;Udfyldningsark!$P78,"",
IF(Udfyldningsark!$T78&lt;Udfyldningsark!$Q78-10,IF(BD$17&lt;Udfyldningsark!$T78,"g",""),
IF(Udfyldningsark!$T78&lt;Udfyldningsark!$Q78,     IF(BD$17&lt;Udfyldningsark!$Q78-10,"g",     IF(BD$17&lt;Udfyldningsark!$T78,"gu",        "")),
IF(BD$17&lt;Udfyldningsark!$Q78, IF(BD$17&lt;Udfyldningsark!$Q78-10,"g","gu"),
IF(BD$17&lt;Udfyldningsark!$T78,"r",""
))))))))</f>
        <v/>
      </c>
      <c r="BE61" s="226" t="str">
        <f>IF(Udfyldningsark!$T78="","",
IF(BE$17=Udfyldningsark!$Q78,"s",
IF(BE$17=Udfyldningsark!$T78,"b",
IF(BE$17&lt;Udfyldningsark!$P78,"",
IF(Udfyldningsark!$T78&lt;Udfyldningsark!$Q78-10,IF(BE$17&lt;Udfyldningsark!$T78,"g",""),
IF(Udfyldningsark!$T78&lt;Udfyldningsark!$Q78,     IF(BE$17&lt;Udfyldningsark!$Q78-10,"g",     IF(BE$17&lt;Udfyldningsark!$T78,"gu",        "")),
IF(BE$17&lt;Udfyldningsark!$Q78, IF(BE$17&lt;Udfyldningsark!$Q78-10,"g","gu"),
IF(BE$17&lt;Udfyldningsark!$T78,"r",""
))))))))</f>
        <v/>
      </c>
      <c r="BF61" s="226" t="str">
        <f>IF(Udfyldningsark!$T78="","",
IF(BF$17=Udfyldningsark!$Q78,"s",
IF(BF$17=Udfyldningsark!$T78,"b",
IF(BF$17&lt;Udfyldningsark!$P78,"",
IF(Udfyldningsark!$T78&lt;Udfyldningsark!$Q78-10,IF(BF$17&lt;Udfyldningsark!$T78,"g",""),
IF(Udfyldningsark!$T78&lt;Udfyldningsark!$Q78,     IF(BF$17&lt;Udfyldningsark!$Q78-10,"g",     IF(BF$17&lt;Udfyldningsark!$T78,"gu",        "")),
IF(BF$17&lt;Udfyldningsark!$Q78, IF(BF$17&lt;Udfyldningsark!$Q78-10,"g","gu"),
IF(BF$17&lt;Udfyldningsark!$T78,"r",""
))))))))</f>
        <v/>
      </c>
      <c r="BG61" s="226" t="str">
        <f>IF(Udfyldningsark!$T78="","",
IF(BG$17=Udfyldningsark!$Q78,"s",
IF(BG$17=Udfyldningsark!$T78,"b",
IF(BG$17&lt;Udfyldningsark!$P78,"",
IF(Udfyldningsark!$T78&lt;Udfyldningsark!$Q78-10,IF(BG$17&lt;Udfyldningsark!$T78,"g",""),
IF(Udfyldningsark!$T78&lt;Udfyldningsark!$Q78,     IF(BG$17&lt;Udfyldningsark!$Q78-10,"g",     IF(BG$17&lt;Udfyldningsark!$T78,"gu",        "")),
IF(BG$17&lt;Udfyldningsark!$Q78, IF(BG$17&lt;Udfyldningsark!$Q78-10,"g","gu"),
IF(BG$17&lt;Udfyldningsark!$T78,"r",""
))))))))</f>
        <v/>
      </c>
      <c r="BH61" s="226" t="str">
        <f>IF(Udfyldningsark!$T78="","",
IF(BH$17=Udfyldningsark!$Q78,"s",
IF(BH$17=Udfyldningsark!$T78,"b",
IF(BH$17&lt;Udfyldningsark!$P78,"",
IF(Udfyldningsark!$T78&lt;Udfyldningsark!$Q78-10,IF(BH$17&lt;Udfyldningsark!$T78,"g",""),
IF(Udfyldningsark!$T78&lt;Udfyldningsark!$Q78,     IF(BH$17&lt;Udfyldningsark!$Q78-10,"g",     IF(BH$17&lt;Udfyldningsark!$T78,"gu",        "")),
IF(BH$17&lt;Udfyldningsark!$Q78, IF(BH$17&lt;Udfyldningsark!$Q78-10,"g","gu"),
IF(BH$17&lt;Udfyldningsark!$T78,"r",""
))))))))</f>
        <v/>
      </c>
      <c r="BI61" s="226" t="str">
        <f>IF(Udfyldningsark!$T78="","",
IF(BI$17=Udfyldningsark!$Q78,"s",
IF(BI$17=Udfyldningsark!$T78,"b",
IF(BI$17&lt;Udfyldningsark!$P78,"",
IF(Udfyldningsark!$T78&lt;Udfyldningsark!$Q78-10,IF(BI$17&lt;Udfyldningsark!$T78,"g",""),
IF(Udfyldningsark!$T78&lt;Udfyldningsark!$Q78,     IF(BI$17&lt;Udfyldningsark!$Q78-10,"g",     IF(BI$17&lt;Udfyldningsark!$T78,"gu",        "")),
IF(BI$17&lt;Udfyldningsark!$Q78, IF(BI$17&lt;Udfyldningsark!$Q78-10,"g","gu"),
IF(BI$17&lt;Udfyldningsark!$T78,"r",""
))))))))</f>
        <v/>
      </c>
      <c r="BJ61" s="226" t="str">
        <f>IF(Udfyldningsark!$T78="","",
IF(BJ$17=Udfyldningsark!$Q78,"s",
IF(BJ$17=Udfyldningsark!$T78,"b",
IF(BJ$17&lt;Udfyldningsark!$P78,"",
IF(Udfyldningsark!$T78&lt;Udfyldningsark!$Q78-10,IF(BJ$17&lt;Udfyldningsark!$T78,"g",""),
IF(Udfyldningsark!$T78&lt;Udfyldningsark!$Q78,     IF(BJ$17&lt;Udfyldningsark!$Q78-10,"g",     IF(BJ$17&lt;Udfyldningsark!$T78,"gu",        "")),
IF(BJ$17&lt;Udfyldningsark!$Q78, IF(BJ$17&lt;Udfyldningsark!$Q78-10,"g","gu"),
IF(BJ$17&lt;Udfyldningsark!$T78,"r",""
))))))))</f>
        <v/>
      </c>
      <c r="BK61" s="226" t="str">
        <f>IF(Udfyldningsark!$T78="","",
IF(BK$17=Udfyldningsark!$Q78,"s",
IF(BK$17=Udfyldningsark!$T78,"b",
IF(BK$17&lt;Udfyldningsark!$P78,"",
IF(Udfyldningsark!$T78&lt;Udfyldningsark!$Q78-10,IF(BK$17&lt;Udfyldningsark!$T78,"g",""),
IF(Udfyldningsark!$T78&lt;Udfyldningsark!$Q78,     IF(BK$17&lt;Udfyldningsark!$Q78-10,"g",     IF(BK$17&lt;Udfyldningsark!$T78,"gu",        "")),
IF(BK$17&lt;Udfyldningsark!$Q78, IF(BK$17&lt;Udfyldningsark!$Q78-10,"g","gu"),
IF(BK$17&lt;Udfyldningsark!$T78,"r",""
))))))))</f>
        <v/>
      </c>
      <c r="BL61" s="226" t="str">
        <f>IF(Udfyldningsark!$T78="","",
IF(BL$17=Udfyldningsark!$Q78,"s",
IF(BL$17=Udfyldningsark!$T78,"b",
IF(BL$17&lt;Udfyldningsark!$P78,"",
IF(Udfyldningsark!$T78&lt;Udfyldningsark!$Q78-10,IF(BL$17&lt;Udfyldningsark!$T78,"g",""),
IF(Udfyldningsark!$T78&lt;Udfyldningsark!$Q78,     IF(BL$17&lt;Udfyldningsark!$Q78-10,"g",     IF(BL$17&lt;Udfyldningsark!$T78,"gu",        "")),
IF(BL$17&lt;Udfyldningsark!$Q78, IF(BL$17&lt;Udfyldningsark!$Q78-10,"g","gu"),
IF(BL$17&lt;Udfyldningsark!$T78,"r",""
))))))))</f>
        <v/>
      </c>
      <c r="BM61" s="226" t="str">
        <f>IF(Udfyldningsark!$T78="","",
IF(BM$17=Udfyldningsark!$Q78,"s",
IF(BM$17=Udfyldningsark!$T78,"b",
IF(BM$17&lt;Udfyldningsark!$P78,"",
IF(Udfyldningsark!$T78&lt;Udfyldningsark!$Q78-10,IF(BM$17&lt;Udfyldningsark!$T78,"g",""),
IF(Udfyldningsark!$T78&lt;Udfyldningsark!$Q78,     IF(BM$17&lt;Udfyldningsark!$Q78-10,"g",     IF(BM$17&lt;Udfyldningsark!$T78,"gu",        "")),
IF(BM$17&lt;Udfyldningsark!$Q78, IF(BM$17&lt;Udfyldningsark!$Q78-10,"g","gu"),
IF(BM$17&lt;Udfyldningsark!$T78,"r",""
))))))))</f>
        <v/>
      </c>
      <c r="BN61" s="226" t="str">
        <f>IF(Udfyldningsark!$T78="","",
IF(BN$17=Udfyldningsark!$Q78,"s",
IF(BN$17=Udfyldningsark!$T78,"b",
IF(BN$17&lt;Udfyldningsark!$P78,"",
IF(Udfyldningsark!$T78&lt;Udfyldningsark!$Q78-10,IF(BN$17&lt;Udfyldningsark!$T78,"g",""),
IF(Udfyldningsark!$T78&lt;Udfyldningsark!$Q78,     IF(BN$17&lt;Udfyldningsark!$Q78-10,"g",     IF(BN$17&lt;Udfyldningsark!$T78,"gu",        "")),
IF(BN$17&lt;Udfyldningsark!$Q78, IF(BN$17&lt;Udfyldningsark!$Q78-10,"g","gu"),
IF(BN$17&lt;Udfyldningsark!$T78,"r",""
))))))))</f>
        <v/>
      </c>
      <c r="BO61" s="226" t="str">
        <f>IF(Udfyldningsark!$T78="","",
IF(BO$17=Udfyldningsark!$Q78,"s",
IF(BO$17=Udfyldningsark!$T78,"b",
IF(BO$17&lt;Udfyldningsark!$P78,"",
IF(Udfyldningsark!$T78&lt;Udfyldningsark!$Q78-10,IF(BO$17&lt;Udfyldningsark!$T78,"g",""),
IF(Udfyldningsark!$T78&lt;Udfyldningsark!$Q78,     IF(BO$17&lt;Udfyldningsark!$Q78-10,"g",     IF(BO$17&lt;Udfyldningsark!$T78,"gu",        "")),
IF(BO$17&lt;Udfyldningsark!$Q78, IF(BO$17&lt;Udfyldningsark!$Q78-10,"g","gu"),
IF(BO$17&lt;Udfyldningsark!$T78,"r",""
))))))))</f>
        <v/>
      </c>
      <c r="BP61" s="226" t="str">
        <f>IF(Udfyldningsark!$T78="","",
IF(BP$17=Udfyldningsark!$Q78,"s",
IF(BP$17=Udfyldningsark!$T78,"b",
IF(BP$17&lt;Udfyldningsark!$P78,"",
IF(Udfyldningsark!$T78&lt;Udfyldningsark!$Q78-10,IF(BP$17&lt;Udfyldningsark!$T78,"g",""),
IF(Udfyldningsark!$T78&lt;Udfyldningsark!$Q78,     IF(BP$17&lt;Udfyldningsark!$Q78-10,"g",     IF(BP$17&lt;Udfyldningsark!$T78,"gu",        "")),
IF(BP$17&lt;Udfyldningsark!$Q78, IF(BP$17&lt;Udfyldningsark!$Q78-10,"g","gu"),
IF(BP$17&lt;Udfyldningsark!$T78,"r",""
))))))))</f>
        <v/>
      </c>
      <c r="BQ61" s="226" t="str">
        <f>IF(Udfyldningsark!$T78="","",
IF(BQ$17=Udfyldningsark!$Q78,"s",
IF(BQ$17=Udfyldningsark!$T78,"b",
IF(BQ$17&lt;Udfyldningsark!$P78,"",
IF(Udfyldningsark!$T78&lt;Udfyldningsark!$Q78-10,IF(BQ$17&lt;Udfyldningsark!$T78,"g",""),
IF(Udfyldningsark!$T78&lt;Udfyldningsark!$Q78,     IF(BQ$17&lt;Udfyldningsark!$Q78-10,"g",     IF(BQ$17&lt;Udfyldningsark!$T78,"gu",        "")),
IF(BQ$17&lt;Udfyldningsark!$Q78, IF(BQ$17&lt;Udfyldningsark!$Q78-10,"g","gu"),
IF(BQ$17&lt;Udfyldningsark!$T78,"r",""
))))))))</f>
        <v/>
      </c>
      <c r="BR61" s="226" t="str">
        <f>IF(Udfyldningsark!$T78="","",
IF(BR$17=Udfyldningsark!$Q78,"s",
IF(BR$17=Udfyldningsark!$T78,"b",
IF(BR$17&lt;Udfyldningsark!$P78,"",
IF(Udfyldningsark!$T78&lt;Udfyldningsark!$Q78-10,IF(BR$17&lt;Udfyldningsark!$T78,"g",""),
IF(Udfyldningsark!$T78&lt;Udfyldningsark!$Q78,     IF(BR$17&lt;Udfyldningsark!$Q78-10,"g",     IF(BR$17&lt;Udfyldningsark!$T78,"gu",        "")),
IF(BR$17&lt;Udfyldningsark!$Q78, IF(BR$17&lt;Udfyldningsark!$Q78-10,"g","gu"),
IF(BR$17&lt;Udfyldningsark!$T78,"r",""
))))))))</f>
        <v/>
      </c>
      <c r="BS61" s="226" t="str">
        <f>IF(Udfyldningsark!$T78="","",
IF(BS$17=Udfyldningsark!$Q78,"s",
IF(BS$17=Udfyldningsark!$T78,"b",
IF(BS$17&lt;Udfyldningsark!$P78,"",
IF(Udfyldningsark!$T78&lt;Udfyldningsark!$Q78-10,IF(BS$17&lt;Udfyldningsark!$T78,"g",""),
IF(Udfyldningsark!$T78&lt;Udfyldningsark!$Q78,     IF(BS$17&lt;Udfyldningsark!$Q78-10,"g",     IF(BS$17&lt;Udfyldningsark!$T78,"gu",        "")),
IF(BS$17&lt;Udfyldningsark!$Q78, IF(BS$17&lt;Udfyldningsark!$Q78-10,"g","gu"),
IF(BS$17&lt;Udfyldningsark!$T78,"r",""
))))))))</f>
        <v/>
      </c>
      <c r="BT61" s="226" t="str">
        <f>IF(Udfyldningsark!$T78="","",
IF(BT$17=Udfyldningsark!$Q78,"s",
IF(BT$17=Udfyldningsark!$T78,"b",
IF(BT$17&lt;Udfyldningsark!$P78,"",
IF(Udfyldningsark!$T78&lt;Udfyldningsark!$Q78-10,IF(BT$17&lt;Udfyldningsark!$T78,"g",""),
IF(Udfyldningsark!$T78&lt;Udfyldningsark!$Q78,     IF(BT$17&lt;Udfyldningsark!$Q78-10,"g",     IF(BT$17&lt;Udfyldningsark!$T78,"gu",        "")),
IF(BT$17&lt;Udfyldningsark!$Q78, IF(BT$17&lt;Udfyldningsark!$Q78-10,"g","gu"),
IF(BT$17&lt;Udfyldningsark!$T78,"r",""
))))))))</f>
        <v/>
      </c>
      <c r="BU61" s="226" t="str">
        <f>IF(Udfyldningsark!$T78="","",
IF(BU$17=Udfyldningsark!$Q78,"s",
IF(BU$17=Udfyldningsark!$T78,"b",
IF(BU$17&lt;Udfyldningsark!$P78,"",
IF(Udfyldningsark!$T78&lt;Udfyldningsark!$Q78-10,IF(BU$17&lt;Udfyldningsark!$T78,"g",""),
IF(Udfyldningsark!$T78&lt;Udfyldningsark!$Q78,     IF(BU$17&lt;Udfyldningsark!$Q78-10,"g",     IF(BU$17&lt;Udfyldningsark!$T78,"gu",        "")),
IF(BU$17&lt;Udfyldningsark!$Q78, IF(BU$17&lt;Udfyldningsark!$Q78-10,"g","gu"),
IF(BU$17&lt;Udfyldningsark!$T78,"r",""
))))))))</f>
        <v/>
      </c>
      <c r="BV61" s="226" t="str">
        <f>IF(Udfyldningsark!$T78="","",
IF(BV$17=Udfyldningsark!$Q78,"s",
IF(BV$17=Udfyldningsark!$T78,"b",
IF(BV$17&lt;Udfyldningsark!$P78,"",
IF(Udfyldningsark!$T78&lt;Udfyldningsark!$Q78-10,IF(BV$17&lt;Udfyldningsark!$T78,"g",""),
IF(Udfyldningsark!$T78&lt;Udfyldningsark!$Q78,     IF(BV$17&lt;Udfyldningsark!$Q78-10,"g",     IF(BV$17&lt;Udfyldningsark!$T78,"gu",        "")),
IF(BV$17&lt;Udfyldningsark!$Q78, IF(BV$17&lt;Udfyldningsark!$Q78-10,"g","gu"),
IF(BV$17&lt;Udfyldningsark!$T78,"r",""
))))))))</f>
        <v/>
      </c>
      <c r="BW61" s="226" t="str">
        <f>IF(Udfyldningsark!$T78="","",
IF(BW$17=Udfyldningsark!$Q78,"s",
IF(BW$17=Udfyldningsark!$T78,"b",
IF(BW$17&lt;Udfyldningsark!$P78,"",
IF(Udfyldningsark!$T78&lt;Udfyldningsark!$Q78-10,IF(BW$17&lt;Udfyldningsark!$T78,"g",""),
IF(Udfyldningsark!$T78&lt;Udfyldningsark!$Q78,     IF(BW$17&lt;Udfyldningsark!$Q78-10,"g",     IF(BW$17&lt;Udfyldningsark!$T78,"gu",        "")),
IF(BW$17&lt;Udfyldningsark!$Q78, IF(BW$17&lt;Udfyldningsark!$Q78-10,"g","gu"),
IF(BW$17&lt;Udfyldningsark!$T78,"r",""
))))))))</f>
        <v/>
      </c>
      <c r="BX61" s="226" t="str">
        <f>IF(Udfyldningsark!$T78="","",
IF(BX$17=Udfyldningsark!$Q78,"s",
IF(BX$17=Udfyldningsark!$T78,"b",
IF(BX$17&lt;Udfyldningsark!$P78,"",
IF(Udfyldningsark!$T78&lt;Udfyldningsark!$Q78-10,IF(BX$17&lt;Udfyldningsark!$T78,"g",""),
IF(Udfyldningsark!$T78&lt;Udfyldningsark!$Q78,     IF(BX$17&lt;Udfyldningsark!$Q78-10,"g",     IF(BX$17&lt;Udfyldningsark!$T78,"gu",        "")),
IF(BX$17&lt;Udfyldningsark!$Q78, IF(BX$17&lt;Udfyldningsark!$Q78-10,"g","gu"),
IF(BX$17&lt;Udfyldningsark!$T78,"r",""
))))))))</f>
        <v/>
      </c>
      <c r="BY61" s="226" t="str">
        <f>IF(Udfyldningsark!$T78="","",
IF(BY$17=Udfyldningsark!$Q78,"s",
IF(BY$17=Udfyldningsark!$T78,"b",
IF(BY$17&lt;Udfyldningsark!$P78,"",
IF(Udfyldningsark!$T78&lt;Udfyldningsark!$Q78-10,IF(BY$17&lt;Udfyldningsark!$T78,"g",""),
IF(Udfyldningsark!$T78&lt;Udfyldningsark!$Q78,     IF(BY$17&lt;Udfyldningsark!$Q78-10,"g",     IF(BY$17&lt;Udfyldningsark!$T78,"gu",        "")),
IF(BY$17&lt;Udfyldningsark!$Q78, IF(BY$17&lt;Udfyldningsark!$Q78-10,"g","gu"),
IF(BY$17&lt;Udfyldningsark!$T78,"r",""
))))))))</f>
        <v/>
      </c>
      <c r="BZ61" s="226" t="str">
        <f>IF(Udfyldningsark!$T78="","",
IF(BZ$17=Udfyldningsark!$Q78,"s",
IF(BZ$17=Udfyldningsark!$T78,"b",
IF(BZ$17&lt;Udfyldningsark!$P78,"",
IF(Udfyldningsark!$T78&lt;Udfyldningsark!$Q78-10,IF(BZ$17&lt;Udfyldningsark!$T78,"g",""),
IF(Udfyldningsark!$T78&lt;Udfyldningsark!$Q78,     IF(BZ$17&lt;Udfyldningsark!$Q78-10,"g",     IF(BZ$17&lt;Udfyldningsark!$T78,"gu",        "")),
IF(BZ$17&lt;Udfyldningsark!$Q78, IF(BZ$17&lt;Udfyldningsark!$Q78-10,"g","gu"),
IF(BZ$17&lt;Udfyldningsark!$T78,"r",""
))))))))</f>
        <v/>
      </c>
      <c r="CA61" s="226" t="str">
        <f>IF(Udfyldningsark!$T78="","",
IF(CA$17=Udfyldningsark!$Q78,"s",
IF(CA$17=Udfyldningsark!$T78,"b",
IF(CA$17&lt;Udfyldningsark!$P78,"",
IF(Udfyldningsark!$T78&lt;Udfyldningsark!$Q78-10,IF(CA$17&lt;Udfyldningsark!$T78,"g",""),
IF(Udfyldningsark!$T78&lt;Udfyldningsark!$Q78,     IF(CA$17&lt;Udfyldningsark!$Q78-10,"g",     IF(CA$17&lt;Udfyldningsark!$T78,"gu",        "")),
IF(CA$17&lt;Udfyldningsark!$Q78, IF(CA$17&lt;Udfyldningsark!$Q78-10,"g","gu"),
IF(CA$17&lt;Udfyldningsark!$T78,"r",""
))))))))</f>
        <v/>
      </c>
      <c r="CB61" s="226" t="str">
        <f>IF(Udfyldningsark!$T78="","",
IF(CB$17=Udfyldningsark!$Q78,"s",
IF(CB$17=Udfyldningsark!$T78,"b",
IF(CB$17&lt;Udfyldningsark!$P78,"",
IF(Udfyldningsark!$T78&lt;Udfyldningsark!$Q78-10,IF(CB$17&lt;Udfyldningsark!$T78,"g",""),
IF(Udfyldningsark!$T78&lt;Udfyldningsark!$Q78,     IF(CB$17&lt;Udfyldningsark!$Q78-10,"g",     IF(CB$17&lt;Udfyldningsark!$T78,"gu",        "")),
IF(CB$17&lt;Udfyldningsark!$Q78, IF(CB$17&lt;Udfyldningsark!$Q78-10,"g","gu"),
IF(CB$17&lt;Udfyldningsark!$T78,"r",""
))))))))</f>
        <v/>
      </c>
      <c r="CC61" s="226" t="str">
        <f>IF(Udfyldningsark!$T78="","",
IF(CC$17=Udfyldningsark!$Q78,"s",
IF(CC$17=Udfyldningsark!$T78,"b",
IF(CC$17&lt;Udfyldningsark!$P78,"",
IF(Udfyldningsark!$T78&lt;Udfyldningsark!$Q78-10,IF(CC$17&lt;Udfyldningsark!$T78,"g",""),
IF(Udfyldningsark!$T78&lt;Udfyldningsark!$Q78,     IF(CC$17&lt;Udfyldningsark!$Q78-10,"g",     IF(CC$17&lt;Udfyldningsark!$T78,"gu",        "")),
IF(CC$17&lt;Udfyldningsark!$Q78, IF(CC$17&lt;Udfyldningsark!$Q78-10,"g","gu"),
IF(CC$17&lt;Udfyldningsark!$T78,"r",""
))))))))</f>
        <v/>
      </c>
      <c r="CD61" s="226" t="str">
        <f>IF(Udfyldningsark!$T78="","",
IF(CD$17=Udfyldningsark!$Q78,"s",
IF(CD$17=Udfyldningsark!$T78,"b",
IF(CD$17&lt;Udfyldningsark!$P78,"",
IF(Udfyldningsark!$T78&lt;Udfyldningsark!$Q78-10,IF(CD$17&lt;Udfyldningsark!$T78,"g",""),
IF(Udfyldningsark!$T78&lt;Udfyldningsark!$Q78,     IF(CD$17&lt;Udfyldningsark!$Q78-10,"g",     IF(CD$17&lt;Udfyldningsark!$T78,"gu",        "")),
IF(CD$17&lt;Udfyldningsark!$Q78, IF(CD$17&lt;Udfyldningsark!$Q78-10,"g","gu"),
IF(CD$17&lt;Udfyldningsark!$T78,"r",""
))))))))</f>
        <v/>
      </c>
      <c r="CE61" s="226" t="str">
        <f>IF(Udfyldningsark!$T78="","",
IF(CE$17=Udfyldningsark!$Q78,"s",
IF(CE$17=Udfyldningsark!$T78,"b",
IF(CE$17&lt;Udfyldningsark!$P78,"",
IF(Udfyldningsark!$T78&lt;Udfyldningsark!$Q78-10,IF(CE$17&lt;Udfyldningsark!$T78,"g",""),
IF(Udfyldningsark!$T78&lt;Udfyldningsark!$Q78,     IF(CE$17&lt;Udfyldningsark!$Q78-10,"g",     IF(CE$17&lt;Udfyldningsark!$T78,"gu",        "")),
IF(CE$17&lt;Udfyldningsark!$Q78, IF(CE$17&lt;Udfyldningsark!$Q78-10,"g","gu"),
IF(CE$17&lt;Udfyldningsark!$T78,"r",""
))))))))</f>
        <v/>
      </c>
      <c r="CF61" s="226" t="str">
        <f>IF(Udfyldningsark!$T78="","",
IF(CF$17=Udfyldningsark!$Q78,"s",
IF(CF$17=Udfyldningsark!$T78,"b",
IF(CF$17&lt;Udfyldningsark!$P78,"",
IF(Udfyldningsark!$T78&lt;Udfyldningsark!$Q78-10,IF(CF$17&lt;Udfyldningsark!$T78,"g",""),
IF(Udfyldningsark!$T78&lt;Udfyldningsark!$Q78,     IF(CF$17&lt;Udfyldningsark!$Q78-10,"g",     IF(CF$17&lt;Udfyldningsark!$T78,"gu",        "")),
IF(CF$17&lt;Udfyldningsark!$Q78, IF(CF$17&lt;Udfyldningsark!$Q78-10,"g","gu"),
IF(CF$17&lt;Udfyldningsark!$T78,"r",""
))))))))</f>
        <v/>
      </c>
      <c r="CG61" s="226" t="str">
        <f>IF(Udfyldningsark!$T78="","",
IF(CG$17=Udfyldningsark!$Q78,"s",
IF(CG$17=Udfyldningsark!$T78,"b",
IF(CG$17&lt;Udfyldningsark!$P78,"",
IF(Udfyldningsark!$T78&lt;Udfyldningsark!$Q78-10,IF(CG$17&lt;Udfyldningsark!$T78,"g",""),
IF(Udfyldningsark!$T78&lt;Udfyldningsark!$Q78,     IF(CG$17&lt;Udfyldningsark!$Q78-10,"g",     IF(CG$17&lt;Udfyldningsark!$T78,"gu",        "")),
IF(CG$17&lt;Udfyldningsark!$Q78, IF(CG$17&lt;Udfyldningsark!$Q78-10,"g","gu"),
IF(CG$17&lt;Udfyldningsark!$T78,"r",""
))))))))</f>
        <v/>
      </c>
      <c r="CH61" s="226" t="str">
        <f>IF(Udfyldningsark!$T78="","",
IF(CH$17=Udfyldningsark!$Q78,"s",
IF(CH$17=Udfyldningsark!$T78,"b",
IF(CH$17&lt;Udfyldningsark!$P78,"",
IF(Udfyldningsark!$T78&lt;Udfyldningsark!$Q78-10,IF(CH$17&lt;Udfyldningsark!$T78,"g",""),
IF(Udfyldningsark!$T78&lt;Udfyldningsark!$Q78,     IF(CH$17&lt;Udfyldningsark!$Q78-10,"g",     IF(CH$17&lt;Udfyldningsark!$T78,"gu",        "")),
IF(CH$17&lt;Udfyldningsark!$Q78, IF(CH$17&lt;Udfyldningsark!$Q78-10,"g","gu"),
IF(CH$17&lt;Udfyldningsark!$T78,"r",""
))))))))</f>
        <v/>
      </c>
      <c r="CI61" s="226" t="str">
        <f>IF(Udfyldningsark!$T78="","",
IF(CI$17=Udfyldningsark!$Q78,"s",
IF(CI$17=Udfyldningsark!$T78,"b",
IF(CI$17&lt;Udfyldningsark!$P78,"",
IF(Udfyldningsark!$T78&lt;Udfyldningsark!$Q78-10,IF(CI$17&lt;Udfyldningsark!$T78,"g",""),
IF(Udfyldningsark!$T78&lt;Udfyldningsark!$Q78,     IF(CI$17&lt;Udfyldningsark!$Q78-10,"g",     IF(CI$17&lt;Udfyldningsark!$T78,"gu",        "")),
IF(CI$17&lt;Udfyldningsark!$Q78, IF(CI$17&lt;Udfyldningsark!$Q78-10,"g","gu"),
IF(CI$17&lt;Udfyldningsark!$T78,"r",""
))))))))</f>
        <v/>
      </c>
      <c r="CJ61" s="226" t="str">
        <f>IF(Udfyldningsark!$T78="","",
IF(CJ$17=Udfyldningsark!$Q78,"s",
IF(CJ$17=Udfyldningsark!$T78,"b",
IF(CJ$17&lt;Udfyldningsark!$P78,"",
IF(Udfyldningsark!$T78&lt;Udfyldningsark!$Q78-10,IF(CJ$17&lt;Udfyldningsark!$T78,"g",""),
IF(Udfyldningsark!$T78&lt;Udfyldningsark!$Q78,     IF(CJ$17&lt;Udfyldningsark!$Q78-10,"g",     IF(CJ$17&lt;Udfyldningsark!$T78,"gu",        "")),
IF(CJ$17&lt;Udfyldningsark!$Q78, IF(CJ$17&lt;Udfyldningsark!$Q78-10,"g","gu"),
IF(CJ$17&lt;Udfyldningsark!$T78,"r",""
))))))))</f>
        <v/>
      </c>
      <c r="CK61" s="226" t="str">
        <f>IF(Udfyldningsark!$T78="","",
IF(CK$17=Udfyldningsark!$Q78,"s",
IF(CK$17=Udfyldningsark!$T78,"b",
IF(CK$17&lt;Udfyldningsark!$P78,"",
IF(Udfyldningsark!$T78&lt;Udfyldningsark!$Q78-10,IF(CK$17&lt;Udfyldningsark!$T78,"g",""),
IF(Udfyldningsark!$T78&lt;Udfyldningsark!$Q78,     IF(CK$17&lt;Udfyldningsark!$Q78-10,"g",     IF(CK$17&lt;Udfyldningsark!$T78,"gu",        "")),
IF(CK$17&lt;Udfyldningsark!$Q78, IF(CK$17&lt;Udfyldningsark!$Q78-10,"g","gu"),
IF(CK$17&lt;Udfyldningsark!$T78,"r",""
))))))))</f>
        <v/>
      </c>
      <c r="CL61" s="226" t="str">
        <f>IF(Udfyldningsark!$T78="","",
IF(CL$17=Udfyldningsark!$Q78,"s",
IF(CL$17=Udfyldningsark!$T78,"b",
IF(CL$17&lt;Udfyldningsark!$P78,"",
IF(Udfyldningsark!$T78&lt;Udfyldningsark!$Q78-10,IF(CL$17&lt;Udfyldningsark!$T78,"g",""),
IF(Udfyldningsark!$T78&lt;Udfyldningsark!$Q78,     IF(CL$17&lt;Udfyldningsark!$Q78-10,"g",     IF(CL$17&lt;Udfyldningsark!$T78,"gu",        "")),
IF(CL$17&lt;Udfyldningsark!$Q78, IF(CL$17&lt;Udfyldningsark!$Q78-10,"g","gu"),
IF(CL$17&lt;Udfyldningsark!$T78,"r",""
))))))))</f>
        <v/>
      </c>
      <c r="CM61" s="226" t="str">
        <f>IF(Udfyldningsark!$T78="","",
IF(CM$17=Udfyldningsark!$Q78,"s",
IF(CM$17=Udfyldningsark!$T78,"b",
IF(CM$17&lt;Udfyldningsark!$P78,"",
IF(Udfyldningsark!$T78&lt;Udfyldningsark!$Q78-10,IF(CM$17&lt;Udfyldningsark!$T78,"g",""),
IF(Udfyldningsark!$T78&lt;Udfyldningsark!$Q78,     IF(CM$17&lt;Udfyldningsark!$Q78-10,"g",     IF(CM$17&lt;Udfyldningsark!$T78,"gu",        "")),
IF(CM$17&lt;Udfyldningsark!$Q78, IF(CM$17&lt;Udfyldningsark!$Q78-10,"g","gu"),
IF(CM$17&lt;Udfyldningsark!$T78,"r",""
))))))))</f>
        <v/>
      </c>
      <c r="CN61" s="226" t="str">
        <f>IF(Udfyldningsark!$T78="","",
IF(CN$17=Udfyldningsark!$Q78,"s",
IF(CN$17=Udfyldningsark!$T78,"b",
IF(CN$17&lt;Udfyldningsark!$P78,"",
IF(Udfyldningsark!$T78&lt;Udfyldningsark!$Q78-10,IF(CN$17&lt;Udfyldningsark!$T78,"g",""),
IF(Udfyldningsark!$T78&lt;Udfyldningsark!$Q78,     IF(CN$17&lt;Udfyldningsark!$Q78-10,"g",     IF(CN$17&lt;Udfyldningsark!$T78,"gu",        "")),
IF(CN$17&lt;Udfyldningsark!$Q78, IF(CN$17&lt;Udfyldningsark!$Q78-10,"g","gu"),
IF(CN$17&lt;Udfyldningsark!$T78,"r",""
))))))))</f>
        <v/>
      </c>
      <c r="CO61" s="226" t="str">
        <f>IF(Udfyldningsark!$T78="","",
IF(CO$17=Udfyldningsark!$Q78,"s",
IF(CO$17=Udfyldningsark!$T78,"b",
IF(CO$17&lt;Udfyldningsark!$P78,"",
IF(Udfyldningsark!$T78&lt;Udfyldningsark!$Q78-10,IF(CO$17&lt;Udfyldningsark!$T78,"g",""),
IF(Udfyldningsark!$T78&lt;Udfyldningsark!$Q78,     IF(CO$17&lt;Udfyldningsark!$Q78-10,"g",     IF(CO$17&lt;Udfyldningsark!$T78,"gu",        "")),
IF(CO$17&lt;Udfyldningsark!$Q78, IF(CO$17&lt;Udfyldningsark!$Q78-10,"g","gu"),
IF(CO$17&lt;Udfyldningsark!$T78,"r",""
))))))))</f>
        <v/>
      </c>
      <c r="CP61" s="226" t="str">
        <f>IF(Udfyldningsark!$T78="","",
IF(CP$17=Udfyldningsark!$Q78,"s",
IF(CP$17=Udfyldningsark!$T78,"b",
IF(CP$17&lt;Udfyldningsark!$P78,"",
IF(Udfyldningsark!$T78&lt;Udfyldningsark!$Q78-10,IF(CP$17&lt;Udfyldningsark!$T78,"g",""),
IF(Udfyldningsark!$T78&lt;Udfyldningsark!$Q78,     IF(CP$17&lt;Udfyldningsark!$Q78-10,"g",     IF(CP$17&lt;Udfyldningsark!$T78,"gu",        "")),
IF(CP$17&lt;Udfyldningsark!$Q78, IF(CP$17&lt;Udfyldningsark!$Q78-10,"g","gu"),
IF(CP$17&lt;Udfyldningsark!$T78,"r",""
))))))))</f>
        <v/>
      </c>
      <c r="CQ61" s="226" t="str">
        <f>IF(Udfyldningsark!$T78="","",
IF(CQ$17=Udfyldningsark!$Q78,"s",
IF(CQ$17=Udfyldningsark!$T78,"b",
IF(CQ$17&lt;Udfyldningsark!$P78,"",
IF(Udfyldningsark!$T78&lt;Udfyldningsark!$Q78-10,IF(CQ$17&lt;Udfyldningsark!$T78,"g",""),
IF(Udfyldningsark!$T78&lt;Udfyldningsark!$Q78,     IF(CQ$17&lt;Udfyldningsark!$Q78-10,"g",     IF(CQ$17&lt;Udfyldningsark!$T78,"gu",        "")),
IF(CQ$17&lt;Udfyldningsark!$Q78, IF(CQ$17&lt;Udfyldningsark!$Q78-10,"g","gu"),
IF(CQ$17&lt;Udfyldningsark!$T78,"r",""
))))))))</f>
        <v/>
      </c>
      <c r="CR61" s="226" t="str">
        <f>IF(Udfyldningsark!$T78="","",
IF(CR$17=Udfyldningsark!$Q78,"s",
IF(CR$17=Udfyldningsark!$T78,"b",
IF(CR$17&lt;Udfyldningsark!$P78,"",
IF(Udfyldningsark!$T78&lt;Udfyldningsark!$Q78-10,IF(CR$17&lt;Udfyldningsark!$T78,"g",""),
IF(Udfyldningsark!$T78&lt;Udfyldningsark!$Q78,     IF(CR$17&lt;Udfyldningsark!$Q78-10,"g",     IF(CR$17&lt;Udfyldningsark!$T78,"gu",        "")),
IF(CR$17&lt;Udfyldningsark!$Q78, IF(CR$17&lt;Udfyldningsark!$Q78-10,"g","gu"),
IF(CR$17&lt;Udfyldningsark!$T78,"r",""
))))))))</f>
        <v/>
      </c>
      <c r="CS61" s="226" t="str">
        <f>IF(Udfyldningsark!$T78="","",
IF(CS$17=Udfyldningsark!$Q78,"s",
IF(CS$17=Udfyldningsark!$T78,"b",
IF(CS$17&lt;Udfyldningsark!$P78,"",
IF(Udfyldningsark!$T78&lt;Udfyldningsark!$Q78-10,IF(CS$17&lt;Udfyldningsark!$T78,"g",""),
IF(Udfyldningsark!$T78&lt;Udfyldningsark!$Q78,     IF(CS$17&lt;Udfyldningsark!$Q78-10,"g",     IF(CS$17&lt;Udfyldningsark!$T78,"gu",        "")),
IF(CS$17&lt;Udfyldningsark!$Q78, IF(CS$17&lt;Udfyldningsark!$Q78-10,"g","gu"),
IF(CS$17&lt;Udfyldningsark!$T78,"r",""
))))))))</f>
        <v/>
      </c>
      <c r="CT61" s="226" t="str">
        <f>IF(Udfyldningsark!$T78="","",
IF(CT$17=Udfyldningsark!$Q78,"s",
IF(CT$17=Udfyldningsark!$T78,"b",
IF(CT$17&lt;Udfyldningsark!$P78,"",
IF(Udfyldningsark!$T78&lt;Udfyldningsark!$Q78-10,IF(CT$17&lt;Udfyldningsark!$T78,"g",""),
IF(Udfyldningsark!$T78&lt;Udfyldningsark!$Q78,     IF(CT$17&lt;Udfyldningsark!$Q78-10,"g",     IF(CT$17&lt;Udfyldningsark!$T78,"gu",        "")),
IF(CT$17&lt;Udfyldningsark!$Q78, IF(CT$17&lt;Udfyldningsark!$Q78-10,"g","gu"),
IF(CT$17&lt;Udfyldningsark!$T78,"r",""
))))))))</f>
        <v/>
      </c>
      <c r="CU61" s="226" t="str">
        <f>IF(Udfyldningsark!$T78="","",
IF(CU$17=Udfyldningsark!$Q78,"s",
IF(CU$17=Udfyldningsark!$T78,"b",
IF(CU$17&lt;Udfyldningsark!$P78,"",
IF(Udfyldningsark!$T78&lt;Udfyldningsark!$Q78-10,IF(CU$17&lt;Udfyldningsark!$T78,"g",""),
IF(Udfyldningsark!$T78&lt;Udfyldningsark!$Q78,     IF(CU$17&lt;Udfyldningsark!$Q78-10,"g",     IF(CU$17&lt;Udfyldningsark!$T78,"gu",        "")),
IF(CU$17&lt;Udfyldningsark!$Q78, IF(CU$17&lt;Udfyldningsark!$Q78-10,"g","gu"),
IF(CU$17&lt;Udfyldningsark!$T78,"r",""
))))))))</f>
        <v/>
      </c>
      <c r="CV61" s="226" t="str">
        <f>IF(Udfyldningsark!$T78="","",
IF(CV$17=Udfyldningsark!$Q78,"s",
IF(CV$17=Udfyldningsark!$T78,"b",
IF(CV$17&lt;Udfyldningsark!$P78,"",
IF(Udfyldningsark!$T78&lt;Udfyldningsark!$Q78-10,IF(CV$17&lt;Udfyldningsark!$T78,"g",""),
IF(Udfyldningsark!$T78&lt;Udfyldningsark!$Q78,     IF(CV$17&lt;Udfyldningsark!$Q78-10,"g",     IF(CV$17&lt;Udfyldningsark!$T78,"gu",        "")),
IF(CV$17&lt;Udfyldningsark!$Q78, IF(CV$17&lt;Udfyldningsark!$Q78-10,"g","gu"),
IF(CV$17&lt;Udfyldningsark!$T78,"r",""
))))))))</f>
        <v/>
      </c>
      <c r="CW61" s="226" t="str">
        <f>IF(Udfyldningsark!$T78="","",
IF(CW$17=Udfyldningsark!$Q78,"s",
IF(CW$17=Udfyldningsark!$T78,"b",
IF(CW$17&lt;Udfyldningsark!$P78,"",
IF(Udfyldningsark!$T78&lt;Udfyldningsark!$Q78-10,IF(CW$17&lt;Udfyldningsark!$T78,"g",""),
IF(Udfyldningsark!$T78&lt;Udfyldningsark!$Q78,     IF(CW$17&lt;Udfyldningsark!$Q78-10,"g",     IF(CW$17&lt;Udfyldningsark!$T78,"gu",        "")),
IF(CW$17&lt;Udfyldningsark!$Q78, IF(CW$17&lt;Udfyldningsark!$Q78-10,"g","gu"),
IF(CW$17&lt;Udfyldningsark!$T78,"r",""
))))))))</f>
        <v/>
      </c>
      <c r="CX61" s="226" t="str">
        <f>IF(Udfyldningsark!$T78="","",
IF(CX$17=Udfyldningsark!$Q78,"s",
IF(CX$17=Udfyldningsark!$T78,"b",
IF(CX$17&lt;Udfyldningsark!$P78,"",
IF(Udfyldningsark!$T78&lt;Udfyldningsark!$Q78-10,IF(CX$17&lt;Udfyldningsark!$T78,"g",""),
IF(Udfyldningsark!$T78&lt;Udfyldningsark!$Q78,     IF(CX$17&lt;Udfyldningsark!$Q78-10,"g",     IF(CX$17&lt;Udfyldningsark!$T78,"gu",        "")),
IF(CX$17&lt;Udfyldningsark!$Q78, IF(CX$17&lt;Udfyldningsark!$Q78-10,"g","gu"),
IF(CX$17&lt;Udfyldningsark!$T78,"r",""
))))))))</f>
        <v/>
      </c>
      <c r="CY61" s="226" t="str">
        <f>IF(Udfyldningsark!$T78="","",
IF(CY$17=Udfyldningsark!$Q78,"s",
IF(CY$17=Udfyldningsark!$T78,"b",
IF(CY$17&lt;Udfyldningsark!$P78,"",
IF(Udfyldningsark!$T78&lt;Udfyldningsark!$Q78-10,IF(CY$17&lt;Udfyldningsark!$T78,"g",""),
IF(Udfyldningsark!$T78&lt;Udfyldningsark!$Q78,     IF(CY$17&lt;Udfyldningsark!$Q78-10,"g",     IF(CY$17&lt;Udfyldningsark!$T78,"gu",        "")),
IF(CY$17&lt;Udfyldningsark!$Q78, IF(CY$17&lt;Udfyldningsark!$Q78-10,"g","gu"),
IF(CY$17&lt;Udfyldningsark!$T78,"r",""
))))))))</f>
        <v/>
      </c>
      <c r="CZ61" s="226" t="str">
        <f>IF(Udfyldningsark!$T78="","",
IF(CZ$17=Udfyldningsark!$Q78,"s",
IF(CZ$17=Udfyldningsark!$T78,"b",
IF(CZ$17&lt;Udfyldningsark!$P78,"",
IF(Udfyldningsark!$T78&lt;Udfyldningsark!$Q78-10,IF(CZ$17&lt;Udfyldningsark!$T78,"g",""),
IF(Udfyldningsark!$T78&lt;Udfyldningsark!$Q78,     IF(CZ$17&lt;Udfyldningsark!$Q78-10,"g",     IF(CZ$17&lt;Udfyldningsark!$T78,"gu",        "")),
IF(CZ$17&lt;Udfyldningsark!$Q78, IF(CZ$17&lt;Udfyldningsark!$Q78-10,"g","gu"),
IF(CZ$17&lt;Udfyldningsark!$T78,"r",""
))))))))</f>
        <v/>
      </c>
      <c r="DA61" s="226" t="str">
        <f>IF(Udfyldningsark!$T78="","",
IF(DA$17=Udfyldningsark!$Q78,"s",
IF(DA$17=Udfyldningsark!$T78,"b",
IF(DA$17&lt;Udfyldningsark!$P78,"",
IF(Udfyldningsark!$T78&lt;Udfyldningsark!$Q78-10,IF(DA$17&lt;Udfyldningsark!$T78,"g",""),
IF(Udfyldningsark!$T78&lt;Udfyldningsark!$Q78,     IF(DA$17&lt;Udfyldningsark!$Q78-10,"g",     IF(DA$17&lt;Udfyldningsark!$T78,"gu",        "")),
IF(DA$17&lt;Udfyldningsark!$Q78, IF(DA$17&lt;Udfyldningsark!$Q78-10,"g","gu"),
IF(DA$17&lt;Udfyldningsark!$T78,"r",""
))))))))</f>
        <v/>
      </c>
      <c r="DB61" s="226" t="str">
        <f>IF(Udfyldningsark!$T78="","",
IF(DB$17=Udfyldningsark!$Q78,"s",
IF(DB$17=Udfyldningsark!$T78,"b",
IF(DB$17&lt;Udfyldningsark!$P78,"",
IF(Udfyldningsark!$T78&lt;Udfyldningsark!$Q78-10,IF(DB$17&lt;Udfyldningsark!$T78,"g",""),
IF(Udfyldningsark!$T78&lt;Udfyldningsark!$Q78,     IF(DB$17&lt;Udfyldningsark!$Q78-10,"g",     IF(DB$17&lt;Udfyldningsark!$T78,"gu",        "")),
IF(DB$17&lt;Udfyldningsark!$Q78, IF(DB$17&lt;Udfyldningsark!$Q78-10,"g","gu"),
IF(DB$17&lt;Udfyldningsark!$T78,"r",""
))))))))</f>
        <v/>
      </c>
      <c r="DC61" s="226" t="str">
        <f>IF(Udfyldningsark!$T78="","",
IF(DC$17=Udfyldningsark!$Q78,"s",
IF(DC$17=Udfyldningsark!$T78,"b",
IF(DC$17&lt;Udfyldningsark!$P78,"",
IF(Udfyldningsark!$T78&lt;Udfyldningsark!$Q78-10,IF(DC$17&lt;Udfyldningsark!$T78,"g",""),
IF(Udfyldningsark!$T78&lt;Udfyldningsark!$Q78,     IF(DC$17&lt;Udfyldningsark!$Q78-10,"g",     IF(DC$17&lt;Udfyldningsark!$T78,"gu",        "")),
IF(DC$17&lt;Udfyldningsark!$Q78, IF(DC$17&lt;Udfyldningsark!$Q78-10,"g","gu"),
IF(DC$17&lt;Udfyldningsark!$T78,"r",""
))))))))</f>
        <v/>
      </c>
      <c r="DD61" s="226" t="str">
        <f>IF(Udfyldningsark!$T78="","",
IF(DD$17=Udfyldningsark!$Q78,"s",
IF(DD$17=Udfyldningsark!$T78,"b",
IF(DD$17&lt;Udfyldningsark!$P78,"",
IF(Udfyldningsark!$T78&lt;Udfyldningsark!$Q78-10,IF(DD$17&lt;Udfyldningsark!$T78,"g",""),
IF(Udfyldningsark!$T78&lt;Udfyldningsark!$Q78,     IF(DD$17&lt;Udfyldningsark!$Q78-10,"g",     IF(DD$17&lt;Udfyldningsark!$T78,"gu",        "")),
IF(DD$17&lt;Udfyldningsark!$Q78, IF(DD$17&lt;Udfyldningsark!$Q78-10,"g","gu"),
IF(DD$17&lt;Udfyldningsark!$T78,"r",""
))))))))</f>
        <v/>
      </c>
      <c r="DE61" s="226" t="str">
        <f>IF(Udfyldningsark!$T78="","",
IF(DE$17=Udfyldningsark!$Q78,"s",
IF(DE$17=Udfyldningsark!$T78,"b",
IF(DE$17&lt;Udfyldningsark!$P78,"",
IF(Udfyldningsark!$T78&lt;Udfyldningsark!$Q78-10,IF(DE$17&lt;Udfyldningsark!$T78,"g",""),
IF(Udfyldningsark!$T78&lt;Udfyldningsark!$Q78,     IF(DE$17&lt;Udfyldningsark!$Q78-10,"g",     IF(DE$17&lt;Udfyldningsark!$T78,"gu",        "")),
IF(DE$17&lt;Udfyldningsark!$Q78, IF(DE$17&lt;Udfyldningsark!$Q78-10,"g","gu"),
IF(DE$17&lt;Udfyldningsark!$T78,"r",""
))))))))</f>
        <v/>
      </c>
      <c r="DF61" s="226" t="str">
        <f>IF(Udfyldningsark!$T78="","",
IF(DF$17=Udfyldningsark!$Q78,"s",
IF(DF$17=Udfyldningsark!$T78,"b",
IF(DF$17&lt;Udfyldningsark!$P78,"",
IF(Udfyldningsark!$T78&lt;Udfyldningsark!$Q78-10,IF(DF$17&lt;Udfyldningsark!$T78,"g",""),
IF(Udfyldningsark!$T78&lt;Udfyldningsark!$Q78,     IF(DF$17&lt;Udfyldningsark!$Q78-10,"g",     IF(DF$17&lt;Udfyldningsark!$T78,"gu",        "")),
IF(DF$17&lt;Udfyldningsark!$Q78, IF(DF$17&lt;Udfyldningsark!$Q78-10,"g","gu"),
IF(DF$17&lt;Udfyldningsark!$T78,"r",""
))))))))</f>
        <v/>
      </c>
      <c r="DG61" s="226" t="str">
        <f>IF(Udfyldningsark!$T78="","",
IF(DG$17=Udfyldningsark!$Q78,"s",
IF(DG$17=Udfyldningsark!$T78,"b",
IF(DG$17&lt;Udfyldningsark!$P78,"",
IF(Udfyldningsark!$T78&lt;Udfyldningsark!$Q78-10,IF(DG$17&lt;Udfyldningsark!$T78,"g",""),
IF(Udfyldningsark!$T78&lt;Udfyldningsark!$Q78,     IF(DG$17&lt;Udfyldningsark!$Q78-10,"g",     IF(DG$17&lt;Udfyldningsark!$T78,"gu",        "")),
IF(DG$17&lt;Udfyldningsark!$Q78, IF(DG$17&lt;Udfyldningsark!$Q78-10,"g","gu"),
IF(DG$17&lt;Udfyldningsark!$T78,"r",""
))))))))</f>
        <v/>
      </c>
      <c r="DH61" s="226" t="str">
        <f>IF(Udfyldningsark!$T78="","",
IF(DH$17=Udfyldningsark!$Q78,"s",
IF(DH$17=Udfyldningsark!$T78,"b",
IF(DH$17&lt;Udfyldningsark!$P78,"",
IF(Udfyldningsark!$T78&lt;Udfyldningsark!$Q78-10,IF(DH$17&lt;Udfyldningsark!$T78,"g",""),
IF(Udfyldningsark!$T78&lt;Udfyldningsark!$Q78,     IF(DH$17&lt;Udfyldningsark!$Q78-10,"g",     IF(DH$17&lt;Udfyldningsark!$T78,"gu",        "")),
IF(DH$17&lt;Udfyldningsark!$Q78, IF(DH$17&lt;Udfyldningsark!$Q78-10,"g","gu"),
IF(DH$17&lt;Udfyldningsark!$T78,"r",""
))))))))</f>
        <v/>
      </c>
      <c r="DI61" s="226" t="str">
        <f>IF(Udfyldningsark!$T78="","",
IF(DI$17=Udfyldningsark!$Q78,"s",
IF(DI$17=Udfyldningsark!$T78,"b",
IF(DI$17&lt;Udfyldningsark!$P78,"",
IF(Udfyldningsark!$T78&lt;Udfyldningsark!$Q78-10,IF(DI$17&lt;Udfyldningsark!$T78,"g",""),
IF(Udfyldningsark!$T78&lt;Udfyldningsark!$Q78,     IF(DI$17&lt;Udfyldningsark!$Q78-10,"g",     IF(DI$17&lt;Udfyldningsark!$T78,"gu",        "")),
IF(DI$17&lt;Udfyldningsark!$Q78, IF(DI$17&lt;Udfyldningsark!$Q78-10,"g","gu"),
IF(DI$17&lt;Udfyldningsark!$T78,"r",""
))))))))</f>
        <v/>
      </c>
      <c r="DJ61" s="226" t="str">
        <f>IF(Udfyldningsark!$T78="","",
IF(DJ$17=Udfyldningsark!$Q78,"s",
IF(DJ$17=Udfyldningsark!$T78,"b",
IF(DJ$17&lt;Udfyldningsark!$P78,"",
IF(Udfyldningsark!$T78&lt;Udfyldningsark!$Q78-10,IF(DJ$17&lt;Udfyldningsark!$T78,"g",""),
IF(Udfyldningsark!$T78&lt;Udfyldningsark!$Q78,     IF(DJ$17&lt;Udfyldningsark!$Q78-10,"g",     IF(DJ$17&lt;Udfyldningsark!$T78,"gu",        "")),
IF(DJ$17&lt;Udfyldningsark!$Q78, IF(DJ$17&lt;Udfyldningsark!$Q78-10,"g","gu"),
IF(DJ$17&lt;Udfyldningsark!$T78,"r",""
))))))))</f>
        <v/>
      </c>
      <c r="DK61" s="226" t="str">
        <f>IF(Udfyldningsark!$T78="","",
IF(DK$17=Udfyldningsark!$Q78,"s",
IF(DK$17=Udfyldningsark!$T78,"b",
IF(DK$17&lt;Udfyldningsark!$P78,"",
IF(Udfyldningsark!$T78&lt;Udfyldningsark!$Q78-10,IF(DK$17&lt;Udfyldningsark!$T78,"g",""),
IF(Udfyldningsark!$T78&lt;Udfyldningsark!$Q78,     IF(DK$17&lt;Udfyldningsark!$Q78-10,"g",     IF(DK$17&lt;Udfyldningsark!$T78,"gu",        "")),
IF(DK$17&lt;Udfyldningsark!$Q78, IF(DK$17&lt;Udfyldningsark!$Q78-10,"g","gu"),
IF(DK$17&lt;Udfyldningsark!$T78,"r",""
))))))))</f>
        <v/>
      </c>
      <c r="DL61" s="13"/>
      <c r="DM61" s="13"/>
    </row>
    <row r="62" spans="1:117" s="2" customFormat="1" ht="8.4499999999999993" customHeight="1" x14ac:dyDescent="0.2">
      <c r="A62" s="29"/>
      <c r="B62" s="56" t="str">
        <f>IF(Udfyldningsark!C79=1,Udfyldningsark!E79,"")</f>
        <v/>
      </c>
      <c r="C62" s="405" t="str">
        <f>IF(Udfyldningsark!I79="","",IF(Udfyldningsark!I79&gt;=1,Udfyldningsark!I79))</f>
        <v/>
      </c>
      <c r="D62" s="406"/>
      <c r="E62" s="407"/>
      <c r="F62" s="48"/>
      <c r="G62" s="276" t="str">
        <f>IF(Udfyldningsark!L79="","",IF(Udfyldningsark!L79&gt;=1,Udfyldningsark!L79))</f>
        <v/>
      </c>
      <c r="H62" s="48"/>
      <c r="I62" s="87" t="str">
        <f>IF(Udfyldningsark!P79="","",IF(Udfyldningsark!P79&gt;=1,Udfyldningsark!P79))</f>
        <v/>
      </c>
      <c r="J62" s="49"/>
      <c r="K62" s="88" t="str">
        <f>IF(Udfyldningsark!G79="","",IF(Udfyldningsark!G79=Data!$T$7,Data!$U$7,IF(Udfyldningsark!G79=Data!$T$8,Data!$U$8,IF(Udfyldningsark!G79=Data!$T$9,Data!$U$9,IF(Udfyldningsark!G79=Data!$T$10,Data!$U$10,IF(Udfyldningsark!G79=Data!$T$11,Data!$U$11,IF(Udfyldningsark!G79=Data!$T$12,Data!$U$12,IF(Udfyldningsark!G79=Data!$T$13,Data!$U$13,IF(Udfyldningsark!G79=Data!$T$14,Data!$U$14,IF(Udfyldningsark!G79=Data!$T$15,Data!$U$15,IF(Udfyldningsark!G79=Data!$T$16,Data!$U$16,IF(Udfyldningsark!G79=Data!$T$17,Data!$U$17,IF(Udfyldningsark!G79=Data!$T$18,Data!$U$18,IF(Udfyldningsark!G79=Data!$T$19,Data!$U$19,IF(Udfyldningsark!G79=Data!$T$20,Data!$U$20,IF(Udfyldningsark!G79=Data!$T$21,Data!$U$21,IF(Udfyldningsark!G79=Data!$T$22,Data!$U$22,IF(Udfyldningsark!G79=Data!$T$23,Data!$U$23,IF(Udfyldningsark!G79=Data!$T$24,Data!$U$24,IF(Udfyldningsark!G79=Data!$T$25,Data!$U$25,IF(Udfyldningsark!G79=Data!$T$26,Data!$U$26,IF(Udfyldningsark!G79=Data!$T$27,Data!$U$27))))))))))))))))))))))</f>
        <v/>
      </c>
      <c r="L62" s="49"/>
      <c r="M62" s="89" t="str">
        <f>IF(Udfyldningsark!G79="","",IF(Udfyldningsark!G79=Data!$T$7,Data!$V$7,IF(Udfyldningsark!G79=Data!$T$8,Data!$V$8,IF(Udfyldningsark!G79=Data!$T$9,Data!$V$9,IF(Udfyldningsark!G79=Data!$T$10,Data!$V$10,IF(Udfyldningsark!G79=Data!$T$11,Data!$V$11,IF(Udfyldningsark!G79=Data!$T$12,Data!$V$12,IF(Udfyldningsark!G79=Data!$T$13,Data!$V$13,IF(Udfyldningsark!G79=Data!$T$14,Data!$V$14,IF(Udfyldningsark!G79=Data!$T$15,Data!$V$15,IF(Udfyldningsark!G79=Data!$T$16,Data!$V$16,IF(Udfyldningsark!G79=Data!$T$17,Data!$V$17,IF(Udfyldningsark!G79=Data!$T$18,Data!$V$18,IF(Udfyldningsark!G79=Data!$T$19,Data!$V$19,IF(Udfyldningsark!G79=Data!$T$20,Data!$V$20,IF(Udfyldningsark!G79=Data!$T$21,Data!$V$21,IF(Udfyldningsark!G79=Data!$T$22,Data!$V$22,IF(Udfyldningsark!G79=Data!$T$23,Data!$V$23,IF(Udfyldningsark!G79=Data!$T$24,Data!$V$24,IF(Udfyldningsark!G79=Data!$T$25,Data!$V$25,IF(Udfyldningsark!G79=Data!$T$26,Data!$V$26,IF(Udfyldningsark!G79=Data!$T$27,Data!$V$27,))))))))))))))))))))))</f>
        <v/>
      </c>
      <c r="N62" s="20"/>
      <c r="O62" s="226" t="str">
        <f>IF(Udfyldningsark!$T79="","",
IF(O$17=Udfyldningsark!$Q79,"s",
IF(O$17=Udfyldningsark!$T79,"b",
IF(O$17&lt;Udfyldningsark!$P79,"",
IF(Udfyldningsark!$T79&lt;Udfyldningsark!$Q79-10,IF(O$17&lt;Udfyldningsark!$T79,"g",""),
IF(Udfyldningsark!$T79&lt;Udfyldningsark!$Q79,     IF(O$17&lt;Udfyldningsark!$Q79-10,"g",     IF(O$17&lt;Udfyldningsark!$T79,"gu",        "")),
IF(O$17&lt;Udfyldningsark!$Q79, IF(O$17&lt;Udfyldningsark!$Q79-10,"g","gu"),
IF(O$17&lt;Udfyldningsark!$T79,"r",""
))))))))</f>
        <v/>
      </c>
      <c r="P62" s="226" t="str">
        <f>IF(Udfyldningsark!$T79="","",
IF(P$17=Udfyldningsark!$Q79,"s",
IF(P$17=Udfyldningsark!$T79,"b",
IF(P$17&lt;Udfyldningsark!$P79,"",
IF(Udfyldningsark!$T79&lt;Udfyldningsark!$Q79-10,IF(P$17&lt;Udfyldningsark!$T79,"g",""),
IF(Udfyldningsark!$T79&lt;Udfyldningsark!$Q79,     IF(P$17&lt;Udfyldningsark!$Q79-10,"g",     IF(P$17&lt;Udfyldningsark!$T79,"gu",        "")),
IF(P$17&lt;Udfyldningsark!$Q79, IF(P$17&lt;Udfyldningsark!$Q79-10,"g","gu"),
IF(P$17&lt;Udfyldningsark!$T79,"r",""
))))))))</f>
        <v/>
      </c>
      <c r="Q62" s="226" t="str">
        <f>IF(Udfyldningsark!$T79="","",
IF(Q$17=Udfyldningsark!$Q79,"s",
IF(Q$17=Udfyldningsark!$T79,"b",
IF(Q$17&lt;Udfyldningsark!$P79,"",
IF(Udfyldningsark!$T79&lt;Udfyldningsark!$Q79-10,IF(Q$17&lt;Udfyldningsark!$T79,"g",""),
IF(Udfyldningsark!$T79&lt;Udfyldningsark!$Q79,     IF(Q$17&lt;Udfyldningsark!$Q79-10,"g",     IF(Q$17&lt;Udfyldningsark!$T79,"gu",        "")),
IF(Q$17&lt;Udfyldningsark!$Q79, IF(Q$17&lt;Udfyldningsark!$Q79-10,"g","gu"),
IF(Q$17&lt;Udfyldningsark!$T79,"r",""
))))))))</f>
        <v/>
      </c>
      <c r="R62" s="226" t="str">
        <f>IF(Udfyldningsark!$T79="","",
IF(R$17=Udfyldningsark!$Q79,"s",
IF(R$17=Udfyldningsark!$T79,"b",
IF(R$17&lt;Udfyldningsark!$P79,"",
IF(Udfyldningsark!$T79&lt;Udfyldningsark!$Q79-10,IF(R$17&lt;Udfyldningsark!$T79,"g",""),
IF(Udfyldningsark!$T79&lt;Udfyldningsark!$Q79,     IF(R$17&lt;Udfyldningsark!$Q79-10,"g",     IF(R$17&lt;Udfyldningsark!$T79,"gu",        "")),
IF(R$17&lt;Udfyldningsark!$Q79, IF(R$17&lt;Udfyldningsark!$Q79-10,"g","gu"),
IF(R$17&lt;Udfyldningsark!$T79,"r",""
))))))))</f>
        <v/>
      </c>
      <c r="S62" s="226" t="str">
        <f>IF(Udfyldningsark!$T79="","",
IF(S$17=Udfyldningsark!$Q79,"s",
IF(S$17=Udfyldningsark!$T79,"b",
IF(S$17&lt;Udfyldningsark!$P79,"",
IF(Udfyldningsark!$T79&lt;Udfyldningsark!$Q79-10,IF(S$17&lt;Udfyldningsark!$T79,"g",""),
IF(Udfyldningsark!$T79&lt;Udfyldningsark!$Q79,     IF(S$17&lt;Udfyldningsark!$Q79-10,"g",     IF(S$17&lt;Udfyldningsark!$T79,"gu",        "")),
IF(S$17&lt;Udfyldningsark!$Q79, IF(S$17&lt;Udfyldningsark!$Q79-10,"g","gu"),
IF(S$17&lt;Udfyldningsark!$T79,"r",""
))))))))</f>
        <v/>
      </c>
      <c r="T62" s="226" t="str">
        <f>IF(Udfyldningsark!$T79="","",
IF(T$17=Udfyldningsark!$Q79,"s",
IF(T$17=Udfyldningsark!$T79,"b",
IF(T$17&lt;Udfyldningsark!$P79,"",
IF(Udfyldningsark!$T79&lt;Udfyldningsark!$Q79-10,IF(T$17&lt;Udfyldningsark!$T79,"g",""),
IF(Udfyldningsark!$T79&lt;Udfyldningsark!$Q79,     IF(T$17&lt;Udfyldningsark!$Q79-10,"g",     IF(T$17&lt;Udfyldningsark!$T79,"gu",        "")),
IF(T$17&lt;Udfyldningsark!$Q79, IF(T$17&lt;Udfyldningsark!$Q79-10,"g","gu"),
IF(T$17&lt;Udfyldningsark!$T79,"r",""
))))))))</f>
        <v/>
      </c>
      <c r="U62" s="226" t="str">
        <f>IF(Udfyldningsark!$T79="","",
IF(U$17=Udfyldningsark!$Q79,"s",
IF(U$17=Udfyldningsark!$T79,"b",
IF(U$17&lt;Udfyldningsark!$P79,"",
IF(Udfyldningsark!$T79&lt;Udfyldningsark!$Q79-10,IF(U$17&lt;Udfyldningsark!$T79,"g",""),
IF(Udfyldningsark!$T79&lt;Udfyldningsark!$Q79,     IF(U$17&lt;Udfyldningsark!$Q79-10,"g",     IF(U$17&lt;Udfyldningsark!$T79,"gu",        "")),
IF(U$17&lt;Udfyldningsark!$Q79, IF(U$17&lt;Udfyldningsark!$Q79-10,"g","gu"),
IF(U$17&lt;Udfyldningsark!$T79,"r",""
))))))))</f>
        <v/>
      </c>
      <c r="V62" s="226" t="str">
        <f>IF(Udfyldningsark!$T79="","",
IF(V$17=Udfyldningsark!$Q79,"s",
IF(V$17=Udfyldningsark!$T79,"b",
IF(V$17&lt;Udfyldningsark!$P79,"",
IF(Udfyldningsark!$T79&lt;Udfyldningsark!$Q79-10,IF(V$17&lt;Udfyldningsark!$T79,"g",""),
IF(Udfyldningsark!$T79&lt;Udfyldningsark!$Q79,     IF(V$17&lt;Udfyldningsark!$Q79-10,"g",     IF(V$17&lt;Udfyldningsark!$T79,"gu",        "")),
IF(V$17&lt;Udfyldningsark!$Q79, IF(V$17&lt;Udfyldningsark!$Q79-10,"g","gu"),
IF(V$17&lt;Udfyldningsark!$T79,"r",""
))))))))</f>
        <v/>
      </c>
      <c r="W62" s="226" t="str">
        <f>IF(Udfyldningsark!$T79="","",
IF(W$17=Udfyldningsark!$Q79,"s",
IF(W$17=Udfyldningsark!$T79,"b",
IF(W$17&lt;Udfyldningsark!$P79,"",
IF(Udfyldningsark!$T79&lt;Udfyldningsark!$Q79-10,IF(W$17&lt;Udfyldningsark!$T79,"g",""),
IF(Udfyldningsark!$T79&lt;Udfyldningsark!$Q79,     IF(W$17&lt;Udfyldningsark!$Q79-10,"g",     IF(W$17&lt;Udfyldningsark!$T79,"gu",        "")),
IF(W$17&lt;Udfyldningsark!$Q79, IF(W$17&lt;Udfyldningsark!$Q79-10,"g","gu"),
IF(W$17&lt;Udfyldningsark!$T79,"r",""
))))))))</f>
        <v/>
      </c>
      <c r="X62" s="226" t="str">
        <f>IF(Udfyldningsark!$T79="","",
IF(X$17=Udfyldningsark!$Q79,"s",
IF(X$17=Udfyldningsark!$T79,"b",
IF(X$17&lt;Udfyldningsark!$P79,"",
IF(Udfyldningsark!$T79&lt;Udfyldningsark!$Q79-10,IF(X$17&lt;Udfyldningsark!$T79,"g",""),
IF(Udfyldningsark!$T79&lt;Udfyldningsark!$Q79,     IF(X$17&lt;Udfyldningsark!$Q79-10,"g",     IF(X$17&lt;Udfyldningsark!$T79,"gu",        "")),
IF(X$17&lt;Udfyldningsark!$Q79, IF(X$17&lt;Udfyldningsark!$Q79-10,"g","gu"),
IF(X$17&lt;Udfyldningsark!$T79,"r",""
))))))))</f>
        <v/>
      </c>
      <c r="Y62" s="226" t="str">
        <f>IF(Udfyldningsark!$T79="","",
IF(Y$17=Udfyldningsark!$Q79,"s",
IF(Y$17=Udfyldningsark!$T79,"b",
IF(Y$17&lt;Udfyldningsark!$P79,"",
IF(Udfyldningsark!$T79&lt;Udfyldningsark!$Q79-10,IF(Y$17&lt;Udfyldningsark!$T79,"g",""),
IF(Udfyldningsark!$T79&lt;Udfyldningsark!$Q79,     IF(Y$17&lt;Udfyldningsark!$Q79-10,"g",     IF(Y$17&lt;Udfyldningsark!$T79,"gu",        "")),
IF(Y$17&lt;Udfyldningsark!$Q79, IF(Y$17&lt;Udfyldningsark!$Q79-10,"g","gu"),
IF(Y$17&lt;Udfyldningsark!$T79,"r",""
))))))))</f>
        <v/>
      </c>
      <c r="Z62" s="226" t="str">
        <f>IF(Udfyldningsark!$T79="","",
IF(Z$17=Udfyldningsark!$Q79,"s",
IF(Z$17=Udfyldningsark!$T79,"b",
IF(Z$17&lt;Udfyldningsark!$P79,"",
IF(Udfyldningsark!$T79&lt;Udfyldningsark!$Q79-10,IF(Z$17&lt;Udfyldningsark!$T79,"g",""),
IF(Udfyldningsark!$T79&lt;Udfyldningsark!$Q79,     IF(Z$17&lt;Udfyldningsark!$Q79-10,"g",     IF(Z$17&lt;Udfyldningsark!$T79,"gu",        "")),
IF(Z$17&lt;Udfyldningsark!$Q79, IF(Z$17&lt;Udfyldningsark!$Q79-10,"g","gu"),
IF(Z$17&lt;Udfyldningsark!$T79,"r",""
))))))))</f>
        <v/>
      </c>
      <c r="AA62" s="226" t="str">
        <f>IF(Udfyldningsark!$T79="","",
IF(AA$17=Udfyldningsark!$Q79,"s",
IF(AA$17=Udfyldningsark!$T79,"b",
IF(AA$17&lt;Udfyldningsark!$P79,"",
IF(Udfyldningsark!$T79&lt;Udfyldningsark!$Q79-10,IF(AA$17&lt;Udfyldningsark!$T79,"g",""),
IF(Udfyldningsark!$T79&lt;Udfyldningsark!$Q79,     IF(AA$17&lt;Udfyldningsark!$Q79-10,"g",     IF(AA$17&lt;Udfyldningsark!$T79,"gu",        "")),
IF(AA$17&lt;Udfyldningsark!$Q79, IF(AA$17&lt;Udfyldningsark!$Q79-10,"g","gu"),
IF(AA$17&lt;Udfyldningsark!$T79,"r",""
))))))))</f>
        <v/>
      </c>
      <c r="AB62" s="226" t="str">
        <f>IF(Udfyldningsark!$T79="","",
IF(AB$17=Udfyldningsark!$Q79,"s",
IF(AB$17=Udfyldningsark!$T79,"b",
IF(AB$17&lt;Udfyldningsark!$P79,"",
IF(Udfyldningsark!$T79&lt;Udfyldningsark!$Q79-10,IF(AB$17&lt;Udfyldningsark!$T79,"g",""),
IF(Udfyldningsark!$T79&lt;Udfyldningsark!$Q79,     IF(AB$17&lt;Udfyldningsark!$Q79-10,"g",     IF(AB$17&lt;Udfyldningsark!$T79,"gu",        "")),
IF(AB$17&lt;Udfyldningsark!$Q79, IF(AB$17&lt;Udfyldningsark!$Q79-10,"g","gu"),
IF(AB$17&lt;Udfyldningsark!$T79,"r",""
))))))))</f>
        <v/>
      </c>
      <c r="AC62" s="226" t="str">
        <f>IF(Udfyldningsark!$T79="","",
IF(AC$17=Udfyldningsark!$Q79,"s",
IF(AC$17=Udfyldningsark!$T79,"b",
IF(AC$17&lt;Udfyldningsark!$P79,"",
IF(Udfyldningsark!$T79&lt;Udfyldningsark!$Q79-10,IF(AC$17&lt;Udfyldningsark!$T79,"g",""),
IF(Udfyldningsark!$T79&lt;Udfyldningsark!$Q79,     IF(AC$17&lt;Udfyldningsark!$Q79-10,"g",     IF(AC$17&lt;Udfyldningsark!$T79,"gu",        "")),
IF(AC$17&lt;Udfyldningsark!$Q79, IF(AC$17&lt;Udfyldningsark!$Q79-10,"g","gu"),
IF(AC$17&lt;Udfyldningsark!$T79,"r",""
))))))))</f>
        <v/>
      </c>
      <c r="AD62" s="226" t="str">
        <f>IF(Udfyldningsark!$T79="","",
IF(AD$17=Udfyldningsark!$Q79,"s",
IF(AD$17=Udfyldningsark!$T79,"b",
IF(AD$17&lt;Udfyldningsark!$P79,"",
IF(Udfyldningsark!$T79&lt;Udfyldningsark!$Q79-10,IF(AD$17&lt;Udfyldningsark!$T79,"g",""),
IF(Udfyldningsark!$T79&lt;Udfyldningsark!$Q79,     IF(AD$17&lt;Udfyldningsark!$Q79-10,"g",     IF(AD$17&lt;Udfyldningsark!$T79,"gu",        "")),
IF(AD$17&lt;Udfyldningsark!$Q79, IF(AD$17&lt;Udfyldningsark!$Q79-10,"g","gu"),
IF(AD$17&lt;Udfyldningsark!$T79,"r",""
))))))))</f>
        <v/>
      </c>
      <c r="AE62" s="226" t="str">
        <f>IF(Udfyldningsark!$T79="","",
IF(AE$17=Udfyldningsark!$Q79,"s",
IF(AE$17=Udfyldningsark!$T79,"b",
IF(AE$17&lt;Udfyldningsark!$P79,"",
IF(Udfyldningsark!$T79&lt;Udfyldningsark!$Q79-10,IF(AE$17&lt;Udfyldningsark!$T79,"g",""),
IF(Udfyldningsark!$T79&lt;Udfyldningsark!$Q79,     IF(AE$17&lt;Udfyldningsark!$Q79-10,"g",     IF(AE$17&lt;Udfyldningsark!$T79,"gu",        "")),
IF(AE$17&lt;Udfyldningsark!$Q79, IF(AE$17&lt;Udfyldningsark!$Q79-10,"g","gu"),
IF(AE$17&lt;Udfyldningsark!$T79,"r",""
))))))))</f>
        <v/>
      </c>
      <c r="AF62" s="226" t="str">
        <f>IF(Udfyldningsark!$T79="","",
IF(AF$17=Udfyldningsark!$Q79,"s",
IF(AF$17=Udfyldningsark!$T79,"b",
IF(AF$17&lt;Udfyldningsark!$P79,"",
IF(Udfyldningsark!$T79&lt;Udfyldningsark!$Q79-10,IF(AF$17&lt;Udfyldningsark!$T79,"g",""),
IF(Udfyldningsark!$T79&lt;Udfyldningsark!$Q79,     IF(AF$17&lt;Udfyldningsark!$Q79-10,"g",     IF(AF$17&lt;Udfyldningsark!$T79,"gu",        "")),
IF(AF$17&lt;Udfyldningsark!$Q79, IF(AF$17&lt;Udfyldningsark!$Q79-10,"g","gu"),
IF(AF$17&lt;Udfyldningsark!$T79,"r",""
))))))))</f>
        <v/>
      </c>
      <c r="AG62" s="226" t="str">
        <f>IF(Udfyldningsark!$T79="","",
IF(AG$17=Udfyldningsark!$Q79,"s",
IF(AG$17=Udfyldningsark!$T79,"b",
IF(AG$17&lt;Udfyldningsark!$P79,"",
IF(Udfyldningsark!$T79&lt;Udfyldningsark!$Q79-10,IF(AG$17&lt;Udfyldningsark!$T79,"g",""),
IF(Udfyldningsark!$T79&lt;Udfyldningsark!$Q79,     IF(AG$17&lt;Udfyldningsark!$Q79-10,"g",     IF(AG$17&lt;Udfyldningsark!$T79,"gu",        "")),
IF(AG$17&lt;Udfyldningsark!$Q79, IF(AG$17&lt;Udfyldningsark!$Q79-10,"g","gu"),
IF(AG$17&lt;Udfyldningsark!$T79,"r",""
))))))))</f>
        <v/>
      </c>
      <c r="AH62" s="226" t="str">
        <f>IF(Udfyldningsark!$T79="","",
IF(AH$17=Udfyldningsark!$Q79,"s",
IF(AH$17=Udfyldningsark!$T79,"b",
IF(AH$17&lt;Udfyldningsark!$P79,"",
IF(Udfyldningsark!$T79&lt;Udfyldningsark!$Q79-10,IF(AH$17&lt;Udfyldningsark!$T79,"g",""),
IF(Udfyldningsark!$T79&lt;Udfyldningsark!$Q79,     IF(AH$17&lt;Udfyldningsark!$Q79-10,"g",     IF(AH$17&lt;Udfyldningsark!$T79,"gu",        "")),
IF(AH$17&lt;Udfyldningsark!$Q79, IF(AH$17&lt;Udfyldningsark!$Q79-10,"g","gu"),
IF(AH$17&lt;Udfyldningsark!$T79,"r",""
))))))))</f>
        <v/>
      </c>
      <c r="AI62" s="226" t="str">
        <f>IF(Udfyldningsark!$T79="","",
IF(AI$17=Udfyldningsark!$Q79,"s",
IF(AI$17=Udfyldningsark!$T79,"b",
IF(AI$17&lt;Udfyldningsark!$P79,"",
IF(Udfyldningsark!$T79&lt;Udfyldningsark!$Q79-10,IF(AI$17&lt;Udfyldningsark!$T79,"g",""),
IF(Udfyldningsark!$T79&lt;Udfyldningsark!$Q79,     IF(AI$17&lt;Udfyldningsark!$Q79-10,"g",     IF(AI$17&lt;Udfyldningsark!$T79,"gu",        "")),
IF(AI$17&lt;Udfyldningsark!$Q79, IF(AI$17&lt;Udfyldningsark!$Q79-10,"g","gu"),
IF(AI$17&lt;Udfyldningsark!$T79,"r",""
))))))))</f>
        <v/>
      </c>
      <c r="AJ62" s="226" t="str">
        <f>IF(Udfyldningsark!$T79="","",
IF(AJ$17=Udfyldningsark!$Q79,"s",
IF(AJ$17=Udfyldningsark!$T79,"b",
IF(AJ$17&lt;Udfyldningsark!$P79,"",
IF(Udfyldningsark!$T79&lt;Udfyldningsark!$Q79-10,IF(AJ$17&lt;Udfyldningsark!$T79,"g",""),
IF(Udfyldningsark!$T79&lt;Udfyldningsark!$Q79,     IF(AJ$17&lt;Udfyldningsark!$Q79-10,"g",     IF(AJ$17&lt;Udfyldningsark!$T79,"gu",        "")),
IF(AJ$17&lt;Udfyldningsark!$Q79, IF(AJ$17&lt;Udfyldningsark!$Q79-10,"g","gu"),
IF(AJ$17&lt;Udfyldningsark!$T79,"r",""
))))))))</f>
        <v/>
      </c>
      <c r="AK62" s="226" t="str">
        <f>IF(Udfyldningsark!$T79="","",
IF(AK$17=Udfyldningsark!$Q79,"s",
IF(AK$17=Udfyldningsark!$T79,"b",
IF(AK$17&lt;Udfyldningsark!$P79,"",
IF(Udfyldningsark!$T79&lt;Udfyldningsark!$Q79-10,IF(AK$17&lt;Udfyldningsark!$T79,"g",""),
IF(Udfyldningsark!$T79&lt;Udfyldningsark!$Q79,     IF(AK$17&lt;Udfyldningsark!$Q79-10,"g",     IF(AK$17&lt;Udfyldningsark!$T79,"gu",        "")),
IF(AK$17&lt;Udfyldningsark!$Q79, IF(AK$17&lt;Udfyldningsark!$Q79-10,"g","gu"),
IF(AK$17&lt;Udfyldningsark!$T79,"r",""
))))))))</f>
        <v/>
      </c>
      <c r="AL62" s="226" t="str">
        <f>IF(Udfyldningsark!$T79="","",
IF(AL$17=Udfyldningsark!$Q79,"s",
IF(AL$17=Udfyldningsark!$T79,"b",
IF(AL$17&lt;Udfyldningsark!$P79,"",
IF(Udfyldningsark!$T79&lt;Udfyldningsark!$Q79-10,IF(AL$17&lt;Udfyldningsark!$T79,"g",""),
IF(Udfyldningsark!$T79&lt;Udfyldningsark!$Q79,     IF(AL$17&lt;Udfyldningsark!$Q79-10,"g",     IF(AL$17&lt;Udfyldningsark!$T79,"gu",        "")),
IF(AL$17&lt;Udfyldningsark!$Q79, IF(AL$17&lt;Udfyldningsark!$Q79-10,"g","gu"),
IF(AL$17&lt;Udfyldningsark!$T79,"r",""
))))))))</f>
        <v/>
      </c>
      <c r="AM62" s="226" t="str">
        <f>IF(Udfyldningsark!$T79="","",
IF(AM$17=Udfyldningsark!$Q79,"s",
IF(AM$17=Udfyldningsark!$T79,"b",
IF(AM$17&lt;Udfyldningsark!$P79,"",
IF(Udfyldningsark!$T79&lt;Udfyldningsark!$Q79-10,IF(AM$17&lt;Udfyldningsark!$T79,"g",""),
IF(Udfyldningsark!$T79&lt;Udfyldningsark!$Q79,     IF(AM$17&lt;Udfyldningsark!$Q79-10,"g",     IF(AM$17&lt;Udfyldningsark!$T79,"gu",        "")),
IF(AM$17&lt;Udfyldningsark!$Q79, IF(AM$17&lt;Udfyldningsark!$Q79-10,"g","gu"),
IF(AM$17&lt;Udfyldningsark!$T79,"r",""
))))))))</f>
        <v/>
      </c>
      <c r="AN62" s="226" t="str">
        <f>IF(Udfyldningsark!$T79="","",
IF(AN$17=Udfyldningsark!$Q79,"s",
IF(AN$17=Udfyldningsark!$T79,"b",
IF(AN$17&lt;Udfyldningsark!$P79,"",
IF(Udfyldningsark!$T79&lt;Udfyldningsark!$Q79-10,IF(AN$17&lt;Udfyldningsark!$T79,"g",""),
IF(Udfyldningsark!$T79&lt;Udfyldningsark!$Q79,     IF(AN$17&lt;Udfyldningsark!$Q79-10,"g",     IF(AN$17&lt;Udfyldningsark!$T79,"gu",        "")),
IF(AN$17&lt;Udfyldningsark!$Q79, IF(AN$17&lt;Udfyldningsark!$Q79-10,"g","gu"),
IF(AN$17&lt;Udfyldningsark!$T79,"r",""
))))))))</f>
        <v/>
      </c>
      <c r="AO62" s="226" t="str">
        <f>IF(Udfyldningsark!$T79="","",
IF(AO$17=Udfyldningsark!$Q79,"s",
IF(AO$17=Udfyldningsark!$T79,"b",
IF(AO$17&lt;Udfyldningsark!$P79,"",
IF(Udfyldningsark!$T79&lt;Udfyldningsark!$Q79-10,IF(AO$17&lt;Udfyldningsark!$T79,"g",""),
IF(Udfyldningsark!$T79&lt;Udfyldningsark!$Q79,     IF(AO$17&lt;Udfyldningsark!$Q79-10,"g",     IF(AO$17&lt;Udfyldningsark!$T79,"gu",        "")),
IF(AO$17&lt;Udfyldningsark!$Q79, IF(AO$17&lt;Udfyldningsark!$Q79-10,"g","gu"),
IF(AO$17&lt;Udfyldningsark!$T79,"r",""
))))))))</f>
        <v/>
      </c>
      <c r="AP62" s="226" t="str">
        <f>IF(Udfyldningsark!$T79="","",
IF(AP$17=Udfyldningsark!$Q79,"s",
IF(AP$17=Udfyldningsark!$T79,"b",
IF(AP$17&lt;Udfyldningsark!$P79,"",
IF(Udfyldningsark!$T79&lt;Udfyldningsark!$Q79-10,IF(AP$17&lt;Udfyldningsark!$T79,"g",""),
IF(Udfyldningsark!$T79&lt;Udfyldningsark!$Q79,     IF(AP$17&lt;Udfyldningsark!$Q79-10,"g",     IF(AP$17&lt;Udfyldningsark!$T79,"gu",        "")),
IF(AP$17&lt;Udfyldningsark!$Q79, IF(AP$17&lt;Udfyldningsark!$Q79-10,"g","gu"),
IF(AP$17&lt;Udfyldningsark!$T79,"r",""
))))))))</f>
        <v/>
      </c>
      <c r="AQ62" s="226" t="str">
        <f>IF(Udfyldningsark!$T79="","",
IF(AQ$17=Udfyldningsark!$Q79,"s",
IF(AQ$17=Udfyldningsark!$T79,"b",
IF(AQ$17&lt;Udfyldningsark!$P79,"",
IF(Udfyldningsark!$T79&lt;Udfyldningsark!$Q79-10,IF(AQ$17&lt;Udfyldningsark!$T79,"g",""),
IF(Udfyldningsark!$T79&lt;Udfyldningsark!$Q79,     IF(AQ$17&lt;Udfyldningsark!$Q79-10,"g",     IF(AQ$17&lt;Udfyldningsark!$T79,"gu",        "")),
IF(AQ$17&lt;Udfyldningsark!$Q79, IF(AQ$17&lt;Udfyldningsark!$Q79-10,"g","gu"),
IF(AQ$17&lt;Udfyldningsark!$T79,"r",""
))))))))</f>
        <v/>
      </c>
      <c r="AR62" s="226" t="str">
        <f>IF(Udfyldningsark!$T79="","",
IF(AR$17=Udfyldningsark!$Q79,"s",
IF(AR$17=Udfyldningsark!$T79,"b",
IF(AR$17&lt;Udfyldningsark!$P79,"",
IF(Udfyldningsark!$T79&lt;Udfyldningsark!$Q79-10,IF(AR$17&lt;Udfyldningsark!$T79,"g",""),
IF(Udfyldningsark!$T79&lt;Udfyldningsark!$Q79,     IF(AR$17&lt;Udfyldningsark!$Q79-10,"g",     IF(AR$17&lt;Udfyldningsark!$T79,"gu",        "")),
IF(AR$17&lt;Udfyldningsark!$Q79, IF(AR$17&lt;Udfyldningsark!$Q79-10,"g","gu"),
IF(AR$17&lt;Udfyldningsark!$T79,"r",""
))))))))</f>
        <v/>
      </c>
      <c r="AS62" s="226" t="str">
        <f>IF(Udfyldningsark!$T79="","",
IF(AS$17=Udfyldningsark!$Q79,"s",
IF(AS$17=Udfyldningsark!$T79,"b",
IF(AS$17&lt;Udfyldningsark!$P79,"",
IF(Udfyldningsark!$T79&lt;Udfyldningsark!$Q79-10,IF(AS$17&lt;Udfyldningsark!$T79,"g",""),
IF(Udfyldningsark!$T79&lt;Udfyldningsark!$Q79,     IF(AS$17&lt;Udfyldningsark!$Q79-10,"g",     IF(AS$17&lt;Udfyldningsark!$T79,"gu",        "")),
IF(AS$17&lt;Udfyldningsark!$Q79, IF(AS$17&lt;Udfyldningsark!$Q79-10,"g","gu"),
IF(AS$17&lt;Udfyldningsark!$T79,"r",""
))))))))</f>
        <v/>
      </c>
      <c r="AT62" s="226" t="str">
        <f>IF(Udfyldningsark!$T79="","",
IF(AT$17=Udfyldningsark!$Q79,"s",
IF(AT$17=Udfyldningsark!$T79,"b",
IF(AT$17&lt;Udfyldningsark!$P79,"",
IF(Udfyldningsark!$T79&lt;Udfyldningsark!$Q79-10,IF(AT$17&lt;Udfyldningsark!$T79,"g",""),
IF(Udfyldningsark!$T79&lt;Udfyldningsark!$Q79,     IF(AT$17&lt;Udfyldningsark!$Q79-10,"g",     IF(AT$17&lt;Udfyldningsark!$T79,"gu",        "")),
IF(AT$17&lt;Udfyldningsark!$Q79, IF(AT$17&lt;Udfyldningsark!$Q79-10,"g","gu"),
IF(AT$17&lt;Udfyldningsark!$T79,"r",""
))))))))</f>
        <v/>
      </c>
      <c r="AU62" s="226" t="str">
        <f>IF(Udfyldningsark!$T79="","",
IF(AU$17=Udfyldningsark!$Q79,"s",
IF(AU$17=Udfyldningsark!$T79,"b",
IF(AU$17&lt;Udfyldningsark!$P79,"",
IF(Udfyldningsark!$T79&lt;Udfyldningsark!$Q79-10,IF(AU$17&lt;Udfyldningsark!$T79,"g",""),
IF(Udfyldningsark!$T79&lt;Udfyldningsark!$Q79,     IF(AU$17&lt;Udfyldningsark!$Q79-10,"g",     IF(AU$17&lt;Udfyldningsark!$T79,"gu",        "")),
IF(AU$17&lt;Udfyldningsark!$Q79, IF(AU$17&lt;Udfyldningsark!$Q79-10,"g","gu"),
IF(AU$17&lt;Udfyldningsark!$T79,"r",""
))))))))</f>
        <v/>
      </c>
      <c r="AV62" s="226" t="str">
        <f>IF(Udfyldningsark!$T79="","",
IF(AV$17=Udfyldningsark!$Q79,"s",
IF(AV$17=Udfyldningsark!$T79,"b",
IF(AV$17&lt;Udfyldningsark!$P79,"",
IF(Udfyldningsark!$T79&lt;Udfyldningsark!$Q79-10,IF(AV$17&lt;Udfyldningsark!$T79,"g",""),
IF(Udfyldningsark!$T79&lt;Udfyldningsark!$Q79,     IF(AV$17&lt;Udfyldningsark!$Q79-10,"g",     IF(AV$17&lt;Udfyldningsark!$T79,"gu",        "")),
IF(AV$17&lt;Udfyldningsark!$Q79, IF(AV$17&lt;Udfyldningsark!$Q79-10,"g","gu"),
IF(AV$17&lt;Udfyldningsark!$T79,"r",""
))))))))</f>
        <v/>
      </c>
      <c r="AW62" s="226" t="str">
        <f>IF(Udfyldningsark!$T79="","",
IF(AW$17=Udfyldningsark!$Q79,"s",
IF(AW$17=Udfyldningsark!$T79,"b",
IF(AW$17&lt;Udfyldningsark!$P79,"",
IF(Udfyldningsark!$T79&lt;Udfyldningsark!$Q79-10,IF(AW$17&lt;Udfyldningsark!$T79,"g",""),
IF(Udfyldningsark!$T79&lt;Udfyldningsark!$Q79,     IF(AW$17&lt;Udfyldningsark!$Q79-10,"g",     IF(AW$17&lt;Udfyldningsark!$T79,"gu",        "")),
IF(AW$17&lt;Udfyldningsark!$Q79, IF(AW$17&lt;Udfyldningsark!$Q79-10,"g","gu"),
IF(AW$17&lt;Udfyldningsark!$T79,"r",""
))))))))</f>
        <v/>
      </c>
      <c r="AX62" s="226" t="str">
        <f>IF(Udfyldningsark!$T79="","",
IF(AX$17=Udfyldningsark!$Q79,"s",
IF(AX$17=Udfyldningsark!$T79,"b",
IF(AX$17&lt;Udfyldningsark!$P79,"",
IF(Udfyldningsark!$T79&lt;Udfyldningsark!$Q79-10,IF(AX$17&lt;Udfyldningsark!$T79,"g",""),
IF(Udfyldningsark!$T79&lt;Udfyldningsark!$Q79,     IF(AX$17&lt;Udfyldningsark!$Q79-10,"g",     IF(AX$17&lt;Udfyldningsark!$T79,"gu",        "")),
IF(AX$17&lt;Udfyldningsark!$Q79, IF(AX$17&lt;Udfyldningsark!$Q79-10,"g","gu"),
IF(AX$17&lt;Udfyldningsark!$T79,"r",""
))))))))</f>
        <v/>
      </c>
      <c r="AY62" s="226" t="str">
        <f>IF(Udfyldningsark!$T79="","",
IF(AY$17=Udfyldningsark!$Q79,"s",
IF(AY$17=Udfyldningsark!$T79,"b",
IF(AY$17&lt;Udfyldningsark!$P79,"",
IF(Udfyldningsark!$T79&lt;Udfyldningsark!$Q79-10,IF(AY$17&lt;Udfyldningsark!$T79,"g",""),
IF(Udfyldningsark!$T79&lt;Udfyldningsark!$Q79,     IF(AY$17&lt;Udfyldningsark!$Q79-10,"g",     IF(AY$17&lt;Udfyldningsark!$T79,"gu",        "")),
IF(AY$17&lt;Udfyldningsark!$Q79, IF(AY$17&lt;Udfyldningsark!$Q79-10,"g","gu"),
IF(AY$17&lt;Udfyldningsark!$T79,"r",""
))))))))</f>
        <v/>
      </c>
      <c r="AZ62" s="226" t="str">
        <f>IF(Udfyldningsark!$T79="","",
IF(AZ$17=Udfyldningsark!$Q79,"s",
IF(AZ$17=Udfyldningsark!$T79,"b",
IF(AZ$17&lt;Udfyldningsark!$P79,"",
IF(Udfyldningsark!$T79&lt;Udfyldningsark!$Q79-10,IF(AZ$17&lt;Udfyldningsark!$T79,"g",""),
IF(Udfyldningsark!$T79&lt;Udfyldningsark!$Q79,     IF(AZ$17&lt;Udfyldningsark!$Q79-10,"g",     IF(AZ$17&lt;Udfyldningsark!$T79,"gu",        "")),
IF(AZ$17&lt;Udfyldningsark!$Q79, IF(AZ$17&lt;Udfyldningsark!$Q79-10,"g","gu"),
IF(AZ$17&lt;Udfyldningsark!$T79,"r",""
))))))))</f>
        <v/>
      </c>
      <c r="BA62" s="226" t="str">
        <f>IF(Udfyldningsark!$T79="","",
IF(BA$17=Udfyldningsark!$Q79,"s",
IF(BA$17=Udfyldningsark!$T79,"b",
IF(BA$17&lt;Udfyldningsark!$P79,"",
IF(Udfyldningsark!$T79&lt;Udfyldningsark!$Q79-10,IF(BA$17&lt;Udfyldningsark!$T79,"g",""),
IF(Udfyldningsark!$T79&lt;Udfyldningsark!$Q79,     IF(BA$17&lt;Udfyldningsark!$Q79-10,"g",     IF(BA$17&lt;Udfyldningsark!$T79,"gu",        "")),
IF(BA$17&lt;Udfyldningsark!$Q79, IF(BA$17&lt;Udfyldningsark!$Q79-10,"g","gu"),
IF(BA$17&lt;Udfyldningsark!$T79,"r",""
))))))))</f>
        <v/>
      </c>
      <c r="BB62" s="226" t="str">
        <f>IF(Udfyldningsark!$T79="","",
IF(BB$17=Udfyldningsark!$Q79,"s",
IF(BB$17=Udfyldningsark!$T79,"b",
IF(BB$17&lt;Udfyldningsark!$P79,"",
IF(Udfyldningsark!$T79&lt;Udfyldningsark!$Q79-10,IF(BB$17&lt;Udfyldningsark!$T79,"g",""),
IF(Udfyldningsark!$T79&lt;Udfyldningsark!$Q79,     IF(BB$17&lt;Udfyldningsark!$Q79-10,"g",     IF(BB$17&lt;Udfyldningsark!$T79,"gu",        "")),
IF(BB$17&lt;Udfyldningsark!$Q79, IF(BB$17&lt;Udfyldningsark!$Q79-10,"g","gu"),
IF(BB$17&lt;Udfyldningsark!$T79,"r",""
))))))))</f>
        <v/>
      </c>
      <c r="BC62" s="226" t="str">
        <f>IF(Udfyldningsark!$T79="","",
IF(BC$17=Udfyldningsark!$Q79,"s",
IF(BC$17=Udfyldningsark!$T79,"b",
IF(BC$17&lt;Udfyldningsark!$P79,"",
IF(Udfyldningsark!$T79&lt;Udfyldningsark!$Q79-10,IF(BC$17&lt;Udfyldningsark!$T79,"g",""),
IF(Udfyldningsark!$T79&lt;Udfyldningsark!$Q79,     IF(BC$17&lt;Udfyldningsark!$Q79-10,"g",     IF(BC$17&lt;Udfyldningsark!$T79,"gu",        "")),
IF(BC$17&lt;Udfyldningsark!$Q79, IF(BC$17&lt;Udfyldningsark!$Q79-10,"g","gu"),
IF(BC$17&lt;Udfyldningsark!$T79,"r",""
))))))))</f>
        <v/>
      </c>
      <c r="BD62" s="226" t="str">
        <f>IF(Udfyldningsark!$T79="","",
IF(BD$17=Udfyldningsark!$Q79,"s",
IF(BD$17=Udfyldningsark!$T79,"b",
IF(BD$17&lt;Udfyldningsark!$P79,"",
IF(Udfyldningsark!$T79&lt;Udfyldningsark!$Q79-10,IF(BD$17&lt;Udfyldningsark!$T79,"g",""),
IF(Udfyldningsark!$T79&lt;Udfyldningsark!$Q79,     IF(BD$17&lt;Udfyldningsark!$Q79-10,"g",     IF(BD$17&lt;Udfyldningsark!$T79,"gu",        "")),
IF(BD$17&lt;Udfyldningsark!$Q79, IF(BD$17&lt;Udfyldningsark!$Q79-10,"g","gu"),
IF(BD$17&lt;Udfyldningsark!$T79,"r",""
))))))))</f>
        <v/>
      </c>
      <c r="BE62" s="226" t="str">
        <f>IF(Udfyldningsark!$T79="","",
IF(BE$17=Udfyldningsark!$Q79,"s",
IF(BE$17=Udfyldningsark!$T79,"b",
IF(BE$17&lt;Udfyldningsark!$P79,"",
IF(Udfyldningsark!$T79&lt;Udfyldningsark!$Q79-10,IF(BE$17&lt;Udfyldningsark!$T79,"g",""),
IF(Udfyldningsark!$T79&lt;Udfyldningsark!$Q79,     IF(BE$17&lt;Udfyldningsark!$Q79-10,"g",     IF(BE$17&lt;Udfyldningsark!$T79,"gu",        "")),
IF(BE$17&lt;Udfyldningsark!$Q79, IF(BE$17&lt;Udfyldningsark!$Q79-10,"g","gu"),
IF(BE$17&lt;Udfyldningsark!$T79,"r",""
))))))))</f>
        <v/>
      </c>
      <c r="BF62" s="226" t="str">
        <f>IF(Udfyldningsark!$T79="","",
IF(BF$17=Udfyldningsark!$Q79,"s",
IF(BF$17=Udfyldningsark!$T79,"b",
IF(BF$17&lt;Udfyldningsark!$P79,"",
IF(Udfyldningsark!$T79&lt;Udfyldningsark!$Q79-10,IF(BF$17&lt;Udfyldningsark!$T79,"g",""),
IF(Udfyldningsark!$T79&lt;Udfyldningsark!$Q79,     IF(BF$17&lt;Udfyldningsark!$Q79-10,"g",     IF(BF$17&lt;Udfyldningsark!$T79,"gu",        "")),
IF(BF$17&lt;Udfyldningsark!$Q79, IF(BF$17&lt;Udfyldningsark!$Q79-10,"g","gu"),
IF(BF$17&lt;Udfyldningsark!$T79,"r",""
))))))))</f>
        <v/>
      </c>
      <c r="BG62" s="226" t="str">
        <f>IF(Udfyldningsark!$T79="","",
IF(BG$17=Udfyldningsark!$Q79,"s",
IF(BG$17=Udfyldningsark!$T79,"b",
IF(BG$17&lt;Udfyldningsark!$P79,"",
IF(Udfyldningsark!$T79&lt;Udfyldningsark!$Q79-10,IF(BG$17&lt;Udfyldningsark!$T79,"g",""),
IF(Udfyldningsark!$T79&lt;Udfyldningsark!$Q79,     IF(BG$17&lt;Udfyldningsark!$Q79-10,"g",     IF(BG$17&lt;Udfyldningsark!$T79,"gu",        "")),
IF(BG$17&lt;Udfyldningsark!$Q79, IF(BG$17&lt;Udfyldningsark!$Q79-10,"g","gu"),
IF(BG$17&lt;Udfyldningsark!$T79,"r",""
))))))))</f>
        <v/>
      </c>
      <c r="BH62" s="226" t="str">
        <f>IF(Udfyldningsark!$T79="","",
IF(BH$17=Udfyldningsark!$Q79,"s",
IF(BH$17=Udfyldningsark!$T79,"b",
IF(BH$17&lt;Udfyldningsark!$P79,"",
IF(Udfyldningsark!$T79&lt;Udfyldningsark!$Q79-10,IF(BH$17&lt;Udfyldningsark!$T79,"g",""),
IF(Udfyldningsark!$T79&lt;Udfyldningsark!$Q79,     IF(BH$17&lt;Udfyldningsark!$Q79-10,"g",     IF(BH$17&lt;Udfyldningsark!$T79,"gu",        "")),
IF(BH$17&lt;Udfyldningsark!$Q79, IF(BH$17&lt;Udfyldningsark!$Q79-10,"g","gu"),
IF(BH$17&lt;Udfyldningsark!$T79,"r",""
))))))))</f>
        <v/>
      </c>
      <c r="BI62" s="226" t="str">
        <f>IF(Udfyldningsark!$T79="","",
IF(BI$17=Udfyldningsark!$Q79,"s",
IF(BI$17=Udfyldningsark!$T79,"b",
IF(BI$17&lt;Udfyldningsark!$P79,"",
IF(Udfyldningsark!$T79&lt;Udfyldningsark!$Q79-10,IF(BI$17&lt;Udfyldningsark!$T79,"g",""),
IF(Udfyldningsark!$T79&lt;Udfyldningsark!$Q79,     IF(BI$17&lt;Udfyldningsark!$Q79-10,"g",     IF(BI$17&lt;Udfyldningsark!$T79,"gu",        "")),
IF(BI$17&lt;Udfyldningsark!$Q79, IF(BI$17&lt;Udfyldningsark!$Q79-10,"g","gu"),
IF(BI$17&lt;Udfyldningsark!$T79,"r",""
))))))))</f>
        <v/>
      </c>
      <c r="BJ62" s="226" t="str">
        <f>IF(Udfyldningsark!$T79="","",
IF(BJ$17=Udfyldningsark!$Q79,"s",
IF(BJ$17=Udfyldningsark!$T79,"b",
IF(BJ$17&lt;Udfyldningsark!$P79,"",
IF(Udfyldningsark!$T79&lt;Udfyldningsark!$Q79-10,IF(BJ$17&lt;Udfyldningsark!$T79,"g",""),
IF(Udfyldningsark!$T79&lt;Udfyldningsark!$Q79,     IF(BJ$17&lt;Udfyldningsark!$Q79-10,"g",     IF(BJ$17&lt;Udfyldningsark!$T79,"gu",        "")),
IF(BJ$17&lt;Udfyldningsark!$Q79, IF(BJ$17&lt;Udfyldningsark!$Q79-10,"g","gu"),
IF(BJ$17&lt;Udfyldningsark!$T79,"r",""
))))))))</f>
        <v/>
      </c>
      <c r="BK62" s="226" t="str">
        <f>IF(Udfyldningsark!$T79="","",
IF(BK$17=Udfyldningsark!$Q79,"s",
IF(BK$17=Udfyldningsark!$T79,"b",
IF(BK$17&lt;Udfyldningsark!$P79,"",
IF(Udfyldningsark!$T79&lt;Udfyldningsark!$Q79-10,IF(BK$17&lt;Udfyldningsark!$T79,"g",""),
IF(Udfyldningsark!$T79&lt;Udfyldningsark!$Q79,     IF(BK$17&lt;Udfyldningsark!$Q79-10,"g",     IF(BK$17&lt;Udfyldningsark!$T79,"gu",        "")),
IF(BK$17&lt;Udfyldningsark!$Q79, IF(BK$17&lt;Udfyldningsark!$Q79-10,"g","gu"),
IF(BK$17&lt;Udfyldningsark!$T79,"r",""
))))))))</f>
        <v/>
      </c>
      <c r="BL62" s="226" t="str">
        <f>IF(Udfyldningsark!$T79="","",
IF(BL$17=Udfyldningsark!$Q79,"s",
IF(BL$17=Udfyldningsark!$T79,"b",
IF(BL$17&lt;Udfyldningsark!$P79,"",
IF(Udfyldningsark!$T79&lt;Udfyldningsark!$Q79-10,IF(BL$17&lt;Udfyldningsark!$T79,"g",""),
IF(Udfyldningsark!$T79&lt;Udfyldningsark!$Q79,     IF(BL$17&lt;Udfyldningsark!$Q79-10,"g",     IF(BL$17&lt;Udfyldningsark!$T79,"gu",        "")),
IF(BL$17&lt;Udfyldningsark!$Q79, IF(BL$17&lt;Udfyldningsark!$Q79-10,"g","gu"),
IF(BL$17&lt;Udfyldningsark!$T79,"r",""
))))))))</f>
        <v/>
      </c>
      <c r="BM62" s="226" t="str">
        <f>IF(Udfyldningsark!$T79="","",
IF(BM$17=Udfyldningsark!$Q79,"s",
IF(BM$17=Udfyldningsark!$T79,"b",
IF(BM$17&lt;Udfyldningsark!$P79,"",
IF(Udfyldningsark!$T79&lt;Udfyldningsark!$Q79-10,IF(BM$17&lt;Udfyldningsark!$T79,"g",""),
IF(Udfyldningsark!$T79&lt;Udfyldningsark!$Q79,     IF(BM$17&lt;Udfyldningsark!$Q79-10,"g",     IF(BM$17&lt;Udfyldningsark!$T79,"gu",        "")),
IF(BM$17&lt;Udfyldningsark!$Q79, IF(BM$17&lt;Udfyldningsark!$Q79-10,"g","gu"),
IF(BM$17&lt;Udfyldningsark!$T79,"r",""
))))))))</f>
        <v/>
      </c>
      <c r="BN62" s="226" t="str">
        <f>IF(Udfyldningsark!$T79="","",
IF(BN$17=Udfyldningsark!$Q79,"s",
IF(BN$17=Udfyldningsark!$T79,"b",
IF(BN$17&lt;Udfyldningsark!$P79,"",
IF(Udfyldningsark!$T79&lt;Udfyldningsark!$Q79-10,IF(BN$17&lt;Udfyldningsark!$T79,"g",""),
IF(Udfyldningsark!$T79&lt;Udfyldningsark!$Q79,     IF(BN$17&lt;Udfyldningsark!$Q79-10,"g",     IF(BN$17&lt;Udfyldningsark!$T79,"gu",        "")),
IF(BN$17&lt;Udfyldningsark!$Q79, IF(BN$17&lt;Udfyldningsark!$Q79-10,"g","gu"),
IF(BN$17&lt;Udfyldningsark!$T79,"r",""
))))))))</f>
        <v/>
      </c>
      <c r="BO62" s="226" t="str">
        <f>IF(Udfyldningsark!$T79="","",
IF(BO$17=Udfyldningsark!$Q79,"s",
IF(BO$17=Udfyldningsark!$T79,"b",
IF(BO$17&lt;Udfyldningsark!$P79,"",
IF(Udfyldningsark!$T79&lt;Udfyldningsark!$Q79-10,IF(BO$17&lt;Udfyldningsark!$T79,"g",""),
IF(Udfyldningsark!$T79&lt;Udfyldningsark!$Q79,     IF(BO$17&lt;Udfyldningsark!$Q79-10,"g",     IF(BO$17&lt;Udfyldningsark!$T79,"gu",        "")),
IF(BO$17&lt;Udfyldningsark!$Q79, IF(BO$17&lt;Udfyldningsark!$Q79-10,"g","gu"),
IF(BO$17&lt;Udfyldningsark!$T79,"r",""
))))))))</f>
        <v/>
      </c>
      <c r="BP62" s="226" t="str">
        <f>IF(Udfyldningsark!$T79="","",
IF(BP$17=Udfyldningsark!$Q79,"s",
IF(BP$17=Udfyldningsark!$T79,"b",
IF(BP$17&lt;Udfyldningsark!$P79,"",
IF(Udfyldningsark!$T79&lt;Udfyldningsark!$Q79-10,IF(BP$17&lt;Udfyldningsark!$T79,"g",""),
IF(Udfyldningsark!$T79&lt;Udfyldningsark!$Q79,     IF(BP$17&lt;Udfyldningsark!$Q79-10,"g",     IF(BP$17&lt;Udfyldningsark!$T79,"gu",        "")),
IF(BP$17&lt;Udfyldningsark!$Q79, IF(BP$17&lt;Udfyldningsark!$Q79-10,"g","gu"),
IF(BP$17&lt;Udfyldningsark!$T79,"r",""
))))))))</f>
        <v/>
      </c>
      <c r="BQ62" s="226" t="str">
        <f>IF(Udfyldningsark!$T79="","",
IF(BQ$17=Udfyldningsark!$Q79,"s",
IF(BQ$17=Udfyldningsark!$T79,"b",
IF(BQ$17&lt;Udfyldningsark!$P79,"",
IF(Udfyldningsark!$T79&lt;Udfyldningsark!$Q79-10,IF(BQ$17&lt;Udfyldningsark!$T79,"g",""),
IF(Udfyldningsark!$T79&lt;Udfyldningsark!$Q79,     IF(BQ$17&lt;Udfyldningsark!$Q79-10,"g",     IF(BQ$17&lt;Udfyldningsark!$T79,"gu",        "")),
IF(BQ$17&lt;Udfyldningsark!$Q79, IF(BQ$17&lt;Udfyldningsark!$Q79-10,"g","gu"),
IF(BQ$17&lt;Udfyldningsark!$T79,"r",""
))))))))</f>
        <v/>
      </c>
      <c r="BR62" s="226" t="str">
        <f>IF(Udfyldningsark!$T79="","",
IF(BR$17=Udfyldningsark!$Q79,"s",
IF(BR$17=Udfyldningsark!$T79,"b",
IF(BR$17&lt;Udfyldningsark!$P79,"",
IF(Udfyldningsark!$T79&lt;Udfyldningsark!$Q79-10,IF(BR$17&lt;Udfyldningsark!$T79,"g",""),
IF(Udfyldningsark!$T79&lt;Udfyldningsark!$Q79,     IF(BR$17&lt;Udfyldningsark!$Q79-10,"g",     IF(BR$17&lt;Udfyldningsark!$T79,"gu",        "")),
IF(BR$17&lt;Udfyldningsark!$Q79, IF(BR$17&lt;Udfyldningsark!$Q79-10,"g","gu"),
IF(BR$17&lt;Udfyldningsark!$T79,"r",""
))))))))</f>
        <v/>
      </c>
      <c r="BS62" s="226" t="str">
        <f>IF(Udfyldningsark!$T79="","",
IF(BS$17=Udfyldningsark!$Q79,"s",
IF(BS$17=Udfyldningsark!$T79,"b",
IF(BS$17&lt;Udfyldningsark!$P79,"",
IF(Udfyldningsark!$T79&lt;Udfyldningsark!$Q79-10,IF(BS$17&lt;Udfyldningsark!$T79,"g",""),
IF(Udfyldningsark!$T79&lt;Udfyldningsark!$Q79,     IF(BS$17&lt;Udfyldningsark!$Q79-10,"g",     IF(BS$17&lt;Udfyldningsark!$T79,"gu",        "")),
IF(BS$17&lt;Udfyldningsark!$Q79, IF(BS$17&lt;Udfyldningsark!$Q79-10,"g","gu"),
IF(BS$17&lt;Udfyldningsark!$T79,"r",""
))))))))</f>
        <v/>
      </c>
      <c r="BT62" s="226" t="str">
        <f>IF(Udfyldningsark!$T79="","",
IF(BT$17=Udfyldningsark!$Q79,"s",
IF(BT$17=Udfyldningsark!$T79,"b",
IF(BT$17&lt;Udfyldningsark!$P79,"",
IF(Udfyldningsark!$T79&lt;Udfyldningsark!$Q79-10,IF(BT$17&lt;Udfyldningsark!$T79,"g",""),
IF(Udfyldningsark!$T79&lt;Udfyldningsark!$Q79,     IF(BT$17&lt;Udfyldningsark!$Q79-10,"g",     IF(BT$17&lt;Udfyldningsark!$T79,"gu",        "")),
IF(BT$17&lt;Udfyldningsark!$Q79, IF(BT$17&lt;Udfyldningsark!$Q79-10,"g","gu"),
IF(BT$17&lt;Udfyldningsark!$T79,"r",""
))))))))</f>
        <v/>
      </c>
      <c r="BU62" s="226" t="str">
        <f>IF(Udfyldningsark!$T79="","",
IF(BU$17=Udfyldningsark!$Q79,"s",
IF(BU$17=Udfyldningsark!$T79,"b",
IF(BU$17&lt;Udfyldningsark!$P79,"",
IF(Udfyldningsark!$T79&lt;Udfyldningsark!$Q79-10,IF(BU$17&lt;Udfyldningsark!$T79,"g",""),
IF(Udfyldningsark!$T79&lt;Udfyldningsark!$Q79,     IF(BU$17&lt;Udfyldningsark!$Q79-10,"g",     IF(BU$17&lt;Udfyldningsark!$T79,"gu",        "")),
IF(BU$17&lt;Udfyldningsark!$Q79, IF(BU$17&lt;Udfyldningsark!$Q79-10,"g","gu"),
IF(BU$17&lt;Udfyldningsark!$T79,"r",""
))))))))</f>
        <v/>
      </c>
      <c r="BV62" s="226" t="str">
        <f>IF(Udfyldningsark!$T79="","",
IF(BV$17=Udfyldningsark!$Q79,"s",
IF(BV$17=Udfyldningsark!$T79,"b",
IF(BV$17&lt;Udfyldningsark!$P79,"",
IF(Udfyldningsark!$T79&lt;Udfyldningsark!$Q79-10,IF(BV$17&lt;Udfyldningsark!$T79,"g",""),
IF(Udfyldningsark!$T79&lt;Udfyldningsark!$Q79,     IF(BV$17&lt;Udfyldningsark!$Q79-10,"g",     IF(BV$17&lt;Udfyldningsark!$T79,"gu",        "")),
IF(BV$17&lt;Udfyldningsark!$Q79, IF(BV$17&lt;Udfyldningsark!$Q79-10,"g","gu"),
IF(BV$17&lt;Udfyldningsark!$T79,"r",""
))))))))</f>
        <v/>
      </c>
      <c r="BW62" s="226" t="str">
        <f>IF(Udfyldningsark!$T79="","",
IF(BW$17=Udfyldningsark!$Q79,"s",
IF(BW$17=Udfyldningsark!$T79,"b",
IF(BW$17&lt;Udfyldningsark!$P79,"",
IF(Udfyldningsark!$T79&lt;Udfyldningsark!$Q79-10,IF(BW$17&lt;Udfyldningsark!$T79,"g",""),
IF(Udfyldningsark!$T79&lt;Udfyldningsark!$Q79,     IF(BW$17&lt;Udfyldningsark!$Q79-10,"g",     IF(BW$17&lt;Udfyldningsark!$T79,"gu",        "")),
IF(BW$17&lt;Udfyldningsark!$Q79, IF(BW$17&lt;Udfyldningsark!$Q79-10,"g","gu"),
IF(BW$17&lt;Udfyldningsark!$T79,"r",""
))))))))</f>
        <v/>
      </c>
      <c r="BX62" s="226" t="str">
        <f>IF(Udfyldningsark!$T79="","",
IF(BX$17=Udfyldningsark!$Q79,"s",
IF(BX$17=Udfyldningsark!$T79,"b",
IF(BX$17&lt;Udfyldningsark!$P79,"",
IF(Udfyldningsark!$T79&lt;Udfyldningsark!$Q79-10,IF(BX$17&lt;Udfyldningsark!$T79,"g",""),
IF(Udfyldningsark!$T79&lt;Udfyldningsark!$Q79,     IF(BX$17&lt;Udfyldningsark!$Q79-10,"g",     IF(BX$17&lt;Udfyldningsark!$T79,"gu",        "")),
IF(BX$17&lt;Udfyldningsark!$Q79, IF(BX$17&lt;Udfyldningsark!$Q79-10,"g","gu"),
IF(BX$17&lt;Udfyldningsark!$T79,"r",""
))))))))</f>
        <v/>
      </c>
      <c r="BY62" s="226" t="str">
        <f>IF(Udfyldningsark!$T79="","",
IF(BY$17=Udfyldningsark!$Q79,"s",
IF(BY$17=Udfyldningsark!$T79,"b",
IF(BY$17&lt;Udfyldningsark!$P79,"",
IF(Udfyldningsark!$T79&lt;Udfyldningsark!$Q79-10,IF(BY$17&lt;Udfyldningsark!$T79,"g",""),
IF(Udfyldningsark!$T79&lt;Udfyldningsark!$Q79,     IF(BY$17&lt;Udfyldningsark!$Q79-10,"g",     IF(BY$17&lt;Udfyldningsark!$T79,"gu",        "")),
IF(BY$17&lt;Udfyldningsark!$Q79, IF(BY$17&lt;Udfyldningsark!$Q79-10,"g","gu"),
IF(BY$17&lt;Udfyldningsark!$T79,"r",""
))))))))</f>
        <v/>
      </c>
      <c r="BZ62" s="226" t="str">
        <f>IF(Udfyldningsark!$T79="","",
IF(BZ$17=Udfyldningsark!$Q79,"s",
IF(BZ$17=Udfyldningsark!$T79,"b",
IF(BZ$17&lt;Udfyldningsark!$P79,"",
IF(Udfyldningsark!$T79&lt;Udfyldningsark!$Q79-10,IF(BZ$17&lt;Udfyldningsark!$T79,"g",""),
IF(Udfyldningsark!$T79&lt;Udfyldningsark!$Q79,     IF(BZ$17&lt;Udfyldningsark!$Q79-10,"g",     IF(BZ$17&lt;Udfyldningsark!$T79,"gu",        "")),
IF(BZ$17&lt;Udfyldningsark!$Q79, IF(BZ$17&lt;Udfyldningsark!$Q79-10,"g","gu"),
IF(BZ$17&lt;Udfyldningsark!$T79,"r",""
))))))))</f>
        <v/>
      </c>
      <c r="CA62" s="226" t="str">
        <f>IF(Udfyldningsark!$T79="","",
IF(CA$17=Udfyldningsark!$Q79,"s",
IF(CA$17=Udfyldningsark!$T79,"b",
IF(CA$17&lt;Udfyldningsark!$P79,"",
IF(Udfyldningsark!$T79&lt;Udfyldningsark!$Q79-10,IF(CA$17&lt;Udfyldningsark!$T79,"g",""),
IF(Udfyldningsark!$T79&lt;Udfyldningsark!$Q79,     IF(CA$17&lt;Udfyldningsark!$Q79-10,"g",     IF(CA$17&lt;Udfyldningsark!$T79,"gu",        "")),
IF(CA$17&lt;Udfyldningsark!$Q79, IF(CA$17&lt;Udfyldningsark!$Q79-10,"g","gu"),
IF(CA$17&lt;Udfyldningsark!$T79,"r",""
))))))))</f>
        <v/>
      </c>
      <c r="CB62" s="226" t="str">
        <f>IF(Udfyldningsark!$T79="","",
IF(CB$17=Udfyldningsark!$Q79,"s",
IF(CB$17=Udfyldningsark!$T79,"b",
IF(CB$17&lt;Udfyldningsark!$P79,"",
IF(Udfyldningsark!$T79&lt;Udfyldningsark!$Q79-10,IF(CB$17&lt;Udfyldningsark!$T79,"g",""),
IF(Udfyldningsark!$T79&lt;Udfyldningsark!$Q79,     IF(CB$17&lt;Udfyldningsark!$Q79-10,"g",     IF(CB$17&lt;Udfyldningsark!$T79,"gu",        "")),
IF(CB$17&lt;Udfyldningsark!$Q79, IF(CB$17&lt;Udfyldningsark!$Q79-10,"g","gu"),
IF(CB$17&lt;Udfyldningsark!$T79,"r",""
))))))))</f>
        <v/>
      </c>
      <c r="CC62" s="226" t="str">
        <f>IF(Udfyldningsark!$T79="","",
IF(CC$17=Udfyldningsark!$Q79,"s",
IF(CC$17=Udfyldningsark!$T79,"b",
IF(CC$17&lt;Udfyldningsark!$P79,"",
IF(Udfyldningsark!$T79&lt;Udfyldningsark!$Q79-10,IF(CC$17&lt;Udfyldningsark!$T79,"g",""),
IF(Udfyldningsark!$T79&lt;Udfyldningsark!$Q79,     IF(CC$17&lt;Udfyldningsark!$Q79-10,"g",     IF(CC$17&lt;Udfyldningsark!$T79,"gu",        "")),
IF(CC$17&lt;Udfyldningsark!$Q79, IF(CC$17&lt;Udfyldningsark!$Q79-10,"g","gu"),
IF(CC$17&lt;Udfyldningsark!$T79,"r",""
))))))))</f>
        <v/>
      </c>
      <c r="CD62" s="226" t="str">
        <f>IF(Udfyldningsark!$T79="","",
IF(CD$17=Udfyldningsark!$Q79,"s",
IF(CD$17=Udfyldningsark!$T79,"b",
IF(CD$17&lt;Udfyldningsark!$P79,"",
IF(Udfyldningsark!$T79&lt;Udfyldningsark!$Q79-10,IF(CD$17&lt;Udfyldningsark!$T79,"g",""),
IF(Udfyldningsark!$T79&lt;Udfyldningsark!$Q79,     IF(CD$17&lt;Udfyldningsark!$Q79-10,"g",     IF(CD$17&lt;Udfyldningsark!$T79,"gu",        "")),
IF(CD$17&lt;Udfyldningsark!$Q79, IF(CD$17&lt;Udfyldningsark!$Q79-10,"g","gu"),
IF(CD$17&lt;Udfyldningsark!$T79,"r",""
))))))))</f>
        <v/>
      </c>
      <c r="CE62" s="226" t="str">
        <f>IF(Udfyldningsark!$T79="","",
IF(CE$17=Udfyldningsark!$Q79,"s",
IF(CE$17=Udfyldningsark!$T79,"b",
IF(CE$17&lt;Udfyldningsark!$P79,"",
IF(Udfyldningsark!$T79&lt;Udfyldningsark!$Q79-10,IF(CE$17&lt;Udfyldningsark!$T79,"g",""),
IF(Udfyldningsark!$T79&lt;Udfyldningsark!$Q79,     IF(CE$17&lt;Udfyldningsark!$Q79-10,"g",     IF(CE$17&lt;Udfyldningsark!$T79,"gu",        "")),
IF(CE$17&lt;Udfyldningsark!$Q79, IF(CE$17&lt;Udfyldningsark!$Q79-10,"g","gu"),
IF(CE$17&lt;Udfyldningsark!$T79,"r",""
))))))))</f>
        <v/>
      </c>
      <c r="CF62" s="226" t="str">
        <f>IF(Udfyldningsark!$T79="","",
IF(CF$17=Udfyldningsark!$Q79,"s",
IF(CF$17=Udfyldningsark!$T79,"b",
IF(CF$17&lt;Udfyldningsark!$P79,"",
IF(Udfyldningsark!$T79&lt;Udfyldningsark!$Q79-10,IF(CF$17&lt;Udfyldningsark!$T79,"g",""),
IF(Udfyldningsark!$T79&lt;Udfyldningsark!$Q79,     IF(CF$17&lt;Udfyldningsark!$Q79-10,"g",     IF(CF$17&lt;Udfyldningsark!$T79,"gu",        "")),
IF(CF$17&lt;Udfyldningsark!$Q79, IF(CF$17&lt;Udfyldningsark!$Q79-10,"g","gu"),
IF(CF$17&lt;Udfyldningsark!$T79,"r",""
))))))))</f>
        <v/>
      </c>
      <c r="CG62" s="226" t="str">
        <f>IF(Udfyldningsark!$T79="","",
IF(CG$17=Udfyldningsark!$Q79,"s",
IF(CG$17=Udfyldningsark!$T79,"b",
IF(CG$17&lt;Udfyldningsark!$P79,"",
IF(Udfyldningsark!$T79&lt;Udfyldningsark!$Q79-10,IF(CG$17&lt;Udfyldningsark!$T79,"g",""),
IF(Udfyldningsark!$T79&lt;Udfyldningsark!$Q79,     IF(CG$17&lt;Udfyldningsark!$Q79-10,"g",     IF(CG$17&lt;Udfyldningsark!$T79,"gu",        "")),
IF(CG$17&lt;Udfyldningsark!$Q79, IF(CG$17&lt;Udfyldningsark!$Q79-10,"g","gu"),
IF(CG$17&lt;Udfyldningsark!$T79,"r",""
))))))))</f>
        <v/>
      </c>
      <c r="CH62" s="226" t="str">
        <f>IF(Udfyldningsark!$T79="","",
IF(CH$17=Udfyldningsark!$Q79,"s",
IF(CH$17=Udfyldningsark!$T79,"b",
IF(CH$17&lt;Udfyldningsark!$P79,"",
IF(Udfyldningsark!$T79&lt;Udfyldningsark!$Q79-10,IF(CH$17&lt;Udfyldningsark!$T79,"g",""),
IF(Udfyldningsark!$T79&lt;Udfyldningsark!$Q79,     IF(CH$17&lt;Udfyldningsark!$Q79-10,"g",     IF(CH$17&lt;Udfyldningsark!$T79,"gu",        "")),
IF(CH$17&lt;Udfyldningsark!$Q79, IF(CH$17&lt;Udfyldningsark!$Q79-10,"g","gu"),
IF(CH$17&lt;Udfyldningsark!$T79,"r",""
))))))))</f>
        <v/>
      </c>
      <c r="CI62" s="226" t="str">
        <f>IF(Udfyldningsark!$T79="","",
IF(CI$17=Udfyldningsark!$Q79,"s",
IF(CI$17=Udfyldningsark!$T79,"b",
IF(CI$17&lt;Udfyldningsark!$P79,"",
IF(Udfyldningsark!$T79&lt;Udfyldningsark!$Q79-10,IF(CI$17&lt;Udfyldningsark!$T79,"g",""),
IF(Udfyldningsark!$T79&lt;Udfyldningsark!$Q79,     IF(CI$17&lt;Udfyldningsark!$Q79-10,"g",     IF(CI$17&lt;Udfyldningsark!$T79,"gu",        "")),
IF(CI$17&lt;Udfyldningsark!$Q79, IF(CI$17&lt;Udfyldningsark!$Q79-10,"g","gu"),
IF(CI$17&lt;Udfyldningsark!$T79,"r",""
))))))))</f>
        <v/>
      </c>
      <c r="CJ62" s="226" t="str">
        <f>IF(Udfyldningsark!$T79="","",
IF(CJ$17=Udfyldningsark!$Q79,"s",
IF(CJ$17=Udfyldningsark!$T79,"b",
IF(CJ$17&lt;Udfyldningsark!$P79,"",
IF(Udfyldningsark!$T79&lt;Udfyldningsark!$Q79-10,IF(CJ$17&lt;Udfyldningsark!$T79,"g",""),
IF(Udfyldningsark!$T79&lt;Udfyldningsark!$Q79,     IF(CJ$17&lt;Udfyldningsark!$Q79-10,"g",     IF(CJ$17&lt;Udfyldningsark!$T79,"gu",        "")),
IF(CJ$17&lt;Udfyldningsark!$Q79, IF(CJ$17&lt;Udfyldningsark!$Q79-10,"g","gu"),
IF(CJ$17&lt;Udfyldningsark!$T79,"r",""
))))))))</f>
        <v/>
      </c>
      <c r="CK62" s="226" t="str">
        <f>IF(Udfyldningsark!$T79="","",
IF(CK$17=Udfyldningsark!$Q79,"s",
IF(CK$17=Udfyldningsark!$T79,"b",
IF(CK$17&lt;Udfyldningsark!$P79,"",
IF(Udfyldningsark!$T79&lt;Udfyldningsark!$Q79-10,IF(CK$17&lt;Udfyldningsark!$T79,"g",""),
IF(Udfyldningsark!$T79&lt;Udfyldningsark!$Q79,     IF(CK$17&lt;Udfyldningsark!$Q79-10,"g",     IF(CK$17&lt;Udfyldningsark!$T79,"gu",        "")),
IF(CK$17&lt;Udfyldningsark!$Q79, IF(CK$17&lt;Udfyldningsark!$Q79-10,"g","gu"),
IF(CK$17&lt;Udfyldningsark!$T79,"r",""
))))))))</f>
        <v/>
      </c>
      <c r="CL62" s="226" t="str">
        <f>IF(Udfyldningsark!$T79="","",
IF(CL$17=Udfyldningsark!$Q79,"s",
IF(CL$17=Udfyldningsark!$T79,"b",
IF(CL$17&lt;Udfyldningsark!$P79,"",
IF(Udfyldningsark!$T79&lt;Udfyldningsark!$Q79-10,IF(CL$17&lt;Udfyldningsark!$T79,"g",""),
IF(Udfyldningsark!$T79&lt;Udfyldningsark!$Q79,     IF(CL$17&lt;Udfyldningsark!$Q79-10,"g",     IF(CL$17&lt;Udfyldningsark!$T79,"gu",        "")),
IF(CL$17&lt;Udfyldningsark!$Q79, IF(CL$17&lt;Udfyldningsark!$Q79-10,"g","gu"),
IF(CL$17&lt;Udfyldningsark!$T79,"r",""
))))))))</f>
        <v/>
      </c>
      <c r="CM62" s="226" t="str">
        <f>IF(Udfyldningsark!$T79="","",
IF(CM$17=Udfyldningsark!$Q79,"s",
IF(CM$17=Udfyldningsark!$T79,"b",
IF(CM$17&lt;Udfyldningsark!$P79,"",
IF(Udfyldningsark!$T79&lt;Udfyldningsark!$Q79-10,IF(CM$17&lt;Udfyldningsark!$T79,"g",""),
IF(Udfyldningsark!$T79&lt;Udfyldningsark!$Q79,     IF(CM$17&lt;Udfyldningsark!$Q79-10,"g",     IF(CM$17&lt;Udfyldningsark!$T79,"gu",        "")),
IF(CM$17&lt;Udfyldningsark!$Q79, IF(CM$17&lt;Udfyldningsark!$Q79-10,"g","gu"),
IF(CM$17&lt;Udfyldningsark!$T79,"r",""
))))))))</f>
        <v/>
      </c>
      <c r="CN62" s="226" t="str">
        <f>IF(Udfyldningsark!$T79="","",
IF(CN$17=Udfyldningsark!$Q79,"s",
IF(CN$17=Udfyldningsark!$T79,"b",
IF(CN$17&lt;Udfyldningsark!$P79,"",
IF(Udfyldningsark!$T79&lt;Udfyldningsark!$Q79-10,IF(CN$17&lt;Udfyldningsark!$T79,"g",""),
IF(Udfyldningsark!$T79&lt;Udfyldningsark!$Q79,     IF(CN$17&lt;Udfyldningsark!$Q79-10,"g",     IF(CN$17&lt;Udfyldningsark!$T79,"gu",        "")),
IF(CN$17&lt;Udfyldningsark!$Q79, IF(CN$17&lt;Udfyldningsark!$Q79-10,"g","gu"),
IF(CN$17&lt;Udfyldningsark!$T79,"r",""
))))))))</f>
        <v/>
      </c>
      <c r="CO62" s="226" t="str">
        <f>IF(Udfyldningsark!$T79="","",
IF(CO$17=Udfyldningsark!$Q79,"s",
IF(CO$17=Udfyldningsark!$T79,"b",
IF(CO$17&lt;Udfyldningsark!$P79,"",
IF(Udfyldningsark!$T79&lt;Udfyldningsark!$Q79-10,IF(CO$17&lt;Udfyldningsark!$T79,"g",""),
IF(Udfyldningsark!$T79&lt;Udfyldningsark!$Q79,     IF(CO$17&lt;Udfyldningsark!$Q79-10,"g",     IF(CO$17&lt;Udfyldningsark!$T79,"gu",        "")),
IF(CO$17&lt;Udfyldningsark!$Q79, IF(CO$17&lt;Udfyldningsark!$Q79-10,"g","gu"),
IF(CO$17&lt;Udfyldningsark!$T79,"r",""
))))))))</f>
        <v/>
      </c>
      <c r="CP62" s="226" t="str">
        <f>IF(Udfyldningsark!$T79="","",
IF(CP$17=Udfyldningsark!$Q79,"s",
IF(CP$17=Udfyldningsark!$T79,"b",
IF(CP$17&lt;Udfyldningsark!$P79,"",
IF(Udfyldningsark!$T79&lt;Udfyldningsark!$Q79-10,IF(CP$17&lt;Udfyldningsark!$T79,"g",""),
IF(Udfyldningsark!$T79&lt;Udfyldningsark!$Q79,     IF(CP$17&lt;Udfyldningsark!$Q79-10,"g",     IF(CP$17&lt;Udfyldningsark!$T79,"gu",        "")),
IF(CP$17&lt;Udfyldningsark!$Q79, IF(CP$17&lt;Udfyldningsark!$Q79-10,"g","gu"),
IF(CP$17&lt;Udfyldningsark!$T79,"r",""
))))))))</f>
        <v/>
      </c>
      <c r="CQ62" s="226" t="str">
        <f>IF(Udfyldningsark!$T79="","",
IF(CQ$17=Udfyldningsark!$Q79,"s",
IF(CQ$17=Udfyldningsark!$T79,"b",
IF(CQ$17&lt;Udfyldningsark!$P79,"",
IF(Udfyldningsark!$T79&lt;Udfyldningsark!$Q79-10,IF(CQ$17&lt;Udfyldningsark!$T79,"g",""),
IF(Udfyldningsark!$T79&lt;Udfyldningsark!$Q79,     IF(CQ$17&lt;Udfyldningsark!$Q79-10,"g",     IF(CQ$17&lt;Udfyldningsark!$T79,"gu",        "")),
IF(CQ$17&lt;Udfyldningsark!$Q79, IF(CQ$17&lt;Udfyldningsark!$Q79-10,"g","gu"),
IF(CQ$17&lt;Udfyldningsark!$T79,"r",""
))))))))</f>
        <v/>
      </c>
      <c r="CR62" s="226" t="str">
        <f>IF(Udfyldningsark!$T79="","",
IF(CR$17=Udfyldningsark!$Q79,"s",
IF(CR$17=Udfyldningsark!$T79,"b",
IF(CR$17&lt;Udfyldningsark!$P79,"",
IF(Udfyldningsark!$T79&lt;Udfyldningsark!$Q79-10,IF(CR$17&lt;Udfyldningsark!$T79,"g",""),
IF(Udfyldningsark!$T79&lt;Udfyldningsark!$Q79,     IF(CR$17&lt;Udfyldningsark!$Q79-10,"g",     IF(CR$17&lt;Udfyldningsark!$T79,"gu",        "")),
IF(CR$17&lt;Udfyldningsark!$Q79, IF(CR$17&lt;Udfyldningsark!$Q79-10,"g","gu"),
IF(CR$17&lt;Udfyldningsark!$T79,"r",""
))))))))</f>
        <v/>
      </c>
      <c r="CS62" s="226" t="str">
        <f>IF(Udfyldningsark!$T79="","",
IF(CS$17=Udfyldningsark!$Q79,"s",
IF(CS$17=Udfyldningsark!$T79,"b",
IF(CS$17&lt;Udfyldningsark!$P79,"",
IF(Udfyldningsark!$T79&lt;Udfyldningsark!$Q79-10,IF(CS$17&lt;Udfyldningsark!$T79,"g",""),
IF(Udfyldningsark!$T79&lt;Udfyldningsark!$Q79,     IF(CS$17&lt;Udfyldningsark!$Q79-10,"g",     IF(CS$17&lt;Udfyldningsark!$T79,"gu",        "")),
IF(CS$17&lt;Udfyldningsark!$Q79, IF(CS$17&lt;Udfyldningsark!$Q79-10,"g","gu"),
IF(CS$17&lt;Udfyldningsark!$T79,"r",""
))))))))</f>
        <v/>
      </c>
      <c r="CT62" s="226" t="str">
        <f>IF(Udfyldningsark!$T79="","",
IF(CT$17=Udfyldningsark!$Q79,"s",
IF(CT$17=Udfyldningsark!$T79,"b",
IF(CT$17&lt;Udfyldningsark!$P79,"",
IF(Udfyldningsark!$T79&lt;Udfyldningsark!$Q79-10,IF(CT$17&lt;Udfyldningsark!$T79,"g",""),
IF(Udfyldningsark!$T79&lt;Udfyldningsark!$Q79,     IF(CT$17&lt;Udfyldningsark!$Q79-10,"g",     IF(CT$17&lt;Udfyldningsark!$T79,"gu",        "")),
IF(CT$17&lt;Udfyldningsark!$Q79, IF(CT$17&lt;Udfyldningsark!$Q79-10,"g","gu"),
IF(CT$17&lt;Udfyldningsark!$T79,"r",""
))))))))</f>
        <v/>
      </c>
      <c r="CU62" s="226" t="str">
        <f>IF(Udfyldningsark!$T79="","",
IF(CU$17=Udfyldningsark!$Q79,"s",
IF(CU$17=Udfyldningsark!$T79,"b",
IF(CU$17&lt;Udfyldningsark!$P79,"",
IF(Udfyldningsark!$T79&lt;Udfyldningsark!$Q79-10,IF(CU$17&lt;Udfyldningsark!$T79,"g",""),
IF(Udfyldningsark!$T79&lt;Udfyldningsark!$Q79,     IF(CU$17&lt;Udfyldningsark!$Q79-10,"g",     IF(CU$17&lt;Udfyldningsark!$T79,"gu",        "")),
IF(CU$17&lt;Udfyldningsark!$Q79, IF(CU$17&lt;Udfyldningsark!$Q79-10,"g","gu"),
IF(CU$17&lt;Udfyldningsark!$T79,"r",""
))))))))</f>
        <v/>
      </c>
      <c r="CV62" s="226" t="str">
        <f>IF(Udfyldningsark!$T79="","",
IF(CV$17=Udfyldningsark!$Q79,"s",
IF(CV$17=Udfyldningsark!$T79,"b",
IF(CV$17&lt;Udfyldningsark!$P79,"",
IF(Udfyldningsark!$T79&lt;Udfyldningsark!$Q79-10,IF(CV$17&lt;Udfyldningsark!$T79,"g",""),
IF(Udfyldningsark!$T79&lt;Udfyldningsark!$Q79,     IF(CV$17&lt;Udfyldningsark!$Q79-10,"g",     IF(CV$17&lt;Udfyldningsark!$T79,"gu",        "")),
IF(CV$17&lt;Udfyldningsark!$Q79, IF(CV$17&lt;Udfyldningsark!$Q79-10,"g","gu"),
IF(CV$17&lt;Udfyldningsark!$T79,"r",""
))))))))</f>
        <v/>
      </c>
      <c r="CW62" s="226" t="str">
        <f>IF(Udfyldningsark!$T79="","",
IF(CW$17=Udfyldningsark!$Q79,"s",
IF(CW$17=Udfyldningsark!$T79,"b",
IF(CW$17&lt;Udfyldningsark!$P79,"",
IF(Udfyldningsark!$T79&lt;Udfyldningsark!$Q79-10,IF(CW$17&lt;Udfyldningsark!$T79,"g",""),
IF(Udfyldningsark!$T79&lt;Udfyldningsark!$Q79,     IF(CW$17&lt;Udfyldningsark!$Q79-10,"g",     IF(CW$17&lt;Udfyldningsark!$T79,"gu",        "")),
IF(CW$17&lt;Udfyldningsark!$Q79, IF(CW$17&lt;Udfyldningsark!$Q79-10,"g","gu"),
IF(CW$17&lt;Udfyldningsark!$T79,"r",""
))))))))</f>
        <v/>
      </c>
      <c r="CX62" s="226" t="str">
        <f>IF(Udfyldningsark!$T79="","",
IF(CX$17=Udfyldningsark!$Q79,"s",
IF(CX$17=Udfyldningsark!$T79,"b",
IF(CX$17&lt;Udfyldningsark!$P79,"",
IF(Udfyldningsark!$T79&lt;Udfyldningsark!$Q79-10,IF(CX$17&lt;Udfyldningsark!$T79,"g",""),
IF(Udfyldningsark!$T79&lt;Udfyldningsark!$Q79,     IF(CX$17&lt;Udfyldningsark!$Q79-10,"g",     IF(CX$17&lt;Udfyldningsark!$T79,"gu",        "")),
IF(CX$17&lt;Udfyldningsark!$Q79, IF(CX$17&lt;Udfyldningsark!$Q79-10,"g","gu"),
IF(CX$17&lt;Udfyldningsark!$T79,"r",""
))))))))</f>
        <v/>
      </c>
      <c r="CY62" s="226" t="str">
        <f>IF(Udfyldningsark!$T79="","",
IF(CY$17=Udfyldningsark!$Q79,"s",
IF(CY$17=Udfyldningsark!$T79,"b",
IF(CY$17&lt;Udfyldningsark!$P79,"",
IF(Udfyldningsark!$T79&lt;Udfyldningsark!$Q79-10,IF(CY$17&lt;Udfyldningsark!$T79,"g",""),
IF(Udfyldningsark!$T79&lt;Udfyldningsark!$Q79,     IF(CY$17&lt;Udfyldningsark!$Q79-10,"g",     IF(CY$17&lt;Udfyldningsark!$T79,"gu",        "")),
IF(CY$17&lt;Udfyldningsark!$Q79, IF(CY$17&lt;Udfyldningsark!$Q79-10,"g","gu"),
IF(CY$17&lt;Udfyldningsark!$T79,"r",""
))))))))</f>
        <v/>
      </c>
      <c r="CZ62" s="226" t="str">
        <f>IF(Udfyldningsark!$T79="","",
IF(CZ$17=Udfyldningsark!$Q79,"s",
IF(CZ$17=Udfyldningsark!$T79,"b",
IF(CZ$17&lt;Udfyldningsark!$P79,"",
IF(Udfyldningsark!$T79&lt;Udfyldningsark!$Q79-10,IF(CZ$17&lt;Udfyldningsark!$T79,"g",""),
IF(Udfyldningsark!$T79&lt;Udfyldningsark!$Q79,     IF(CZ$17&lt;Udfyldningsark!$Q79-10,"g",     IF(CZ$17&lt;Udfyldningsark!$T79,"gu",        "")),
IF(CZ$17&lt;Udfyldningsark!$Q79, IF(CZ$17&lt;Udfyldningsark!$Q79-10,"g","gu"),
IF(CZ$17&lt;Udfyldningsark!$T79,"r",""
))))))))</f>
        <v/>
      </c>
      <c r="DA62" s="226" t="str">
        <f>IF(Udfyldningsark!$T79="","",
IF(DA$17=Udfyldningsark!$Q79,"s",
IF(DA$17=Udfyldningsark!$T79,"b",
IF(DA$17&lt;Udfyldningsark!$P79,"",
IF(Udfyldningsark!$T79&lt;Udfyldningsark!$Q79-10,IF(DA$17&lt;Udfyldningsark!$T79,"g",""),
IF(Udfyldningsark!$T79&lt;Udfyldningsark!$Q79,     IF(DA$17&lt;Udfyldningsark!$Q79-10,"g",     IF(DA$17&lt;Udfyldningsark!$T79,"gu",        "")),
IF(DA$17&lt;Udfyldningsark!$Q79, IF(DA$17&lt;Udfyldningsark!$Q79-10,"g","gu"),
IF(DA$17&lt;Udfyldningsark!$T79,"r",""
))))))))</f>
        <v/>
      </c>
      <c r="DB62" s="226" t="str">
        <f>IF(Udfyldningsark!$T79="","",
IF(DB$17=Udfyldningsark!$Q79,"s",
IF(DB$17=Udfyldningsark!$T79,"b",
IF(DB$17&lt;Udfyldningsark!$P79,"",
IF(Udfyldningsark!$T79&lt;Udfyldningsark!$Q79-10,IF(DB$17&lt;Udfyldningsark!$T79,"g",""),
IF(Udfyldningsark!$T79&lt;Udfyldningsark!$Q79,     IF(DB$17&lt;Udfyldningsark!$Q79-10,"g",     IF(DB$17&lt;Udfyldningsark!$T79,"gu",        "")),
IF(DB$17&lt;Udfyldningsark!$Q79, IF(DB$17&lt;Udfyldningsark!$Q79-10,"g","gu"),
IF(DB$17&lt;Udfyldningsark!$T79,"r",""
))))))))</f>
        <v/>
      </c>
      <c r="DC62" s="226" t="str">
        <f>IF(Udfyldningsark!$T79="","",
IF(DC$17=Udfyldningsark!$Q79,"s",
IF(DC$17=Udfyldningsark!$T79,"b",
IF(DC$17&lt;Udfyldningsark!$P79,"",
IF(Udfyldningsark!$T79&lt;Udfyldningsark!$Q79-10,IF(DC$17&lt;Udfyldningsark!$T79,"g",""),
IF(Udfyldningsark!$T79&lt;Udfyldningsark!$Q79,     IF(DC$17&lt;Udfyldningsark!$Q79-10,"g",     IF(DC$17&lt;Udfyldningsark!$T79,"gu",        "")),
IF(DC$17&lt;Udfyldningsark!$Q79, IF(DC$17&lt;Udfyldningsark!$Q79-10,"g","gu"),
IF(DC$17&lt;Udfyldningsark!$T79,"r",""
))))))))</f>
        <v/>
      </c>
      <c r="DD62" s="226" t="str">
        <f>IF(Udfyldningsark!$T79="","",
IF(DD$17=Udfyldningsark!$Q79,"s",
IF(DD$17=Udfyldningsark!$T79,"b",
IF(DD$17&lt;Udfyldningsark!$P79,"",
IF(Udfyldningsark!$T79&lt;Udfyldningsark!$Q79-10,IF(DD$17&lt;Udfyldningsark!$T79,"g",""),
IF(Udfyldningsark!$T79&lt;Udfyldningsark!$Q79,     IF(DD$17&lt;Udfyldningsark!$Q79-10,"g",     IF(DD$17&lt;Udfyldningsark!$T79,"gu",        "")),
IF(DD$17&lt;Udfyldningsark!$Q79, IF(DD$17&lt;Udfyldningsark!$Q79-10,"g","gu"),
IF(DD$17&lt;Udfyldningsark!$T79,"r",""
))))))))</f>
        <v/>
      </c>
      <c r="DE62" s="226" t="str">
        <f>IF(Udfyldningsark!$T79="","",
IF(DE$17=Udfyldningsark!$Q79,"s",
IF(DE$17=Udfyldningsark!$T79,"b",
IF(DE$17&lt;Udfyldningsark!$P79,"",
IF(Udfyldningsark!$T79&lt;Udfyldningsark!$Q79-10,IF(DE$17&lt;Udfyldningsark!$T79,"g",""),
IF(Udfyldningsark!$T79&lt;Udfyldningsark!$Q79,     IF(DE$17&lt;Udfyldningsark!$Q79-10,"g",     IF(DE$17&lt;Udfyldningsark!$T79,"gu",        "")),
IF(DE$17&lt;Udfyldningsark!$Q79, IF(DE$17&lt;Udfyldningsark!$Q79-10,"g","gu"),
IF(DE$17&lt;Udfyldningsark!$T79,"r",""
))))))))</f>
        <v/>
      </c>
      <c r="DF62" s="226" t="str">
        <f>IF(Udfyldningsark!$T79="","",
IF(DF$17=Udfyldningsark!$Q79,"s",
IF(DF$17=Udfyldningsark!$T79,"b",
IF(DF$17&lt;Udfyldningsark!$P79,"",
IF(Udfyldningsark!$T79&lt;Udfyldningsark!$Q79-10,IF(DF$17&lt;Udfyldningsark!$T79,"g",""),
IF(Udfyldningsark!$T79&lt;Udfyldningsark!$Q79,     IF(DF$17&lt;Udfyldningsark!$Q79-10,"g",     IF(DF$17&lt;Udfyldningsark!$T79,"gu",        "")),
IF(DF$17&lt;Udfyldningsark!$Q79, IF(DF$17&lt;Udfyldningsark!$Q79-10,"g","gu"),
IF(DF$17&lt;Udfyldningsark!$T79,"r",""
))))))))</f>
        <v/>
      </c>
      <c r="DG62" s="226" t="str">
        <f>IF(Udfyldningsark!$T79="","",
IF(DG$17=Udfyldningsark!$Q79,"s",
IF(DG$17=Udfyldningsark!$T79,"b",
IF(DG$17&lt;Udfyldningsark!$P79,"",
IF(Udfyldningsark!$T79&lt;Udfyldningsark!$Q79-10,IF(DG$17&lt;Udfyldningsark!$T79,"g",""),
IF(Udfyldningsark!$T79&lt;Udfyldningsark!$Q79,     IF(DG$17&lt;Udfyldningsark!$Q79-10,"g",     IF(DG$17&lt;Udfyldningsark!$T79,"gu",        "")),
IF(DG$17&lt;Udfyldningsark!$Q79, IF(DG$17&lt;Udfyldningsark!$Q79-10,"g","gu"),
IF(DG$17&lt;Udfyldningsark!$T79,"r",""
))))))))</f>
        <v/>
      </c>
      <c r="DH62" s="226" t="str">
        <f>IF(Udfyldningsark!$T79="","",
IF(DH$17=Udfyldningsark!$Q79,"s",
IF(DH$17=Udfyldningsark!$T79,"b",
IF(DH$17&lt;Udfyldningsark!$P79,"",
IF(Udfyldningsark!$T79&lt;Udfyldningsark!$Q79-10,IF(DH$17&lt;Udfyldningsark!$T79,"g",""),
IF(Udfyldningsark!$T79&lt;Udfyldningsark!$Q79,     IF(DH$17&lt;Udfyldningsark!$Q79-10,"g",     IF(DH$17&lt;Udfyldningsark!$T79,"gu",        "")),
IF(DH$17&lt;Udfyldningsark!$Q79, IF(DH$17&lt;Udfyldningsark!$Q79-10,"g","gu"),
IF(DH$17&lt;Udfyldningsark!$T79,"r",""
))))))))</f>
        <v/>
      </c>
      <c r="DI62" s="226" t="str">
        <f>IF(Udfyldningsark!$T79="","",
IF(DI$17=Udfyldningsark!$Q79,"s",
IF(DI$17=Udfyldningsark!$T79,"b",
IF(DI$17&lt;Udfyldningsark!$P79,"",
IF(Udfyldningsark!$T79&lt;Udfyldningsark!$Q79-10,IF(DI$17&lt;Udfyldningsark!$T79,"g",""),
IF(Udfyldningsark!$T79&lt;Udfyldningsark!$Q79,     IF(DI$17&lt;Udfyldningsark!$Q79-10,"g",     IF(DI$17&lt;Udfyldningsark!$T79,"gu",        "")),
IF(DI$17&lt;Udfyldningsark!$Q79, IF(DI$17&lt;Udfyldningsark!$Q79-10,"g","gu"),
IF(DI$17&lt;Udfyldningsark!$T79,"r",""
))))))))</f>
        <v/>
      </c>
      <c r="DJ62" s="226" t="str">
        <f>IF(Udfyldningsark!$T79="","",
IF(DJ$17=Udfyldningsark!$Q79,"s",
IF(DJ$17=Udfyldningsark!$T79,"b",
IF(DJ$17&lt;Udfyldningsark!$P79,"",
IF(Udfyldningsark!$T79&lt;Udfyldningsark!$Q79-10,IF(DJ$17&lt;Udfyldningsark!$T79,"g",""),
IF(Udfyldningsark!$T79&lt;Udfyldningsark!$Q79,     IF(DJ$17&lt;Udfyldningsark!$Q79-10,"g",     IF(DJ$17&lt;Udfyldningsark!$T79,"gu",        "")),
IF(DJ$17&lt;Udfyldningsark!$Q79, IF(DJ$17&lt;Udfyldningsark!$Q79-10,"g","gu"),
IF(DJ$17&lt;Udfyldningsark!$T79,"r",""
))))))))</f>
        <v/>
      </c>
      <c r="DK62" s="226" t="str">
        <f>IF(Udfyldningsark!$T79="","",
IF(DK$17=Udfyldningsark!$Q79,"s",
IF(DK$17=Udfyldningsark!$T79,"b",
IF(DK$17&lt;Udfyldningsark!$P79,"",
IF(Udfyldningsark!$T79&lt;Udfyldningsark!$Q79-10,IF(DK$17&lt;Udfyldningsark!$T79,"g",""),
IF(Udfyldningsark!$T79&lt;Udfyldningsark!$Q79,     IF(DK$17&lt;Udfyldningsark!$Q79-10,"g",     IF(DK$17&lt;Udfyldningsark!$T79,"gu",        "")),
IF(DK$17&lt;Udfyldningsark!$Q79, IF(DK$17&lt;Udfyldningsark!$Q79-10,"g","gu"),
IF(DK$17&lt;Udfyldningsark!$T79,"r",""
))))))))</f>
        <v/>
      </c>
      <c r="DL62" s="13"/>
      <c r="DM62" s="13"/>
    </row>
    <row r="63" spans="1:117" s="2" customFormat="1" ht="8.4499999999999993" customHeight="1" x14ac:dyDescent="0.2">
      <c r="A63" s="29"/>
      <c r="B63" s="56" t="str">
        <f>IF(Udfyldningsark!C80=1,Udfyldningsark!E80,"")</f>
        <v/>
      </c>
      <c r="C63" s="405" t="str">
        <f>IF(Udfyldningsark!I80="","",IF(Udfyldningsark!I80&gt;=1,Udfyldningsark!I80))</f>
        <v/>
      </c>
      <c r="D63" s="406"/>
      <c r="E63" s="407"/>
      <c r="F63" s="48"/>
      <c r="G63" s="276" t="str">
        <f>IF(Udfyldningsark!L80="","",IF(Udfyldningsark!L80&gt;=1,Udfyldningsark!L80))</f>
        <v/>
      </c>
      <c r="H63" s="48"/>
      <c r="I63" s="87" t="str">
        <f>IF(Udfyldningsark!P80="","",IF(Udfyldningsark!P80&gt;=1,Udfyldningsark!P80))</f>
        <v/>
      </c>
      <c r="J63" s="49"/>
      <c r="K63" s="88" t="str">
        <f>IF(Udfyldningsark!G80="","",IF(Udfyldningsark!G80=Data!$T$7,Data!$U$7,IF(Udfyldningsark!G80=Data!$T$8,Data!$U$8,IF(Udfyldningsark!G80=Data!$T$9,Data!$U$9,IF(Udfyldningsark!G80=Data!$T$10,Data!$U$10,IF(Udfyldningsark!G80=Data!$T$11,Data!$U$11,IF(Udfyldningsark!G80=Data!$T$12,Data!$U$12,IF(Udfyldningsark!G80=Data!$T$13,Data!$U$13,IF(Udfyldningsark!G80=Data!$T$14,Data!$U$14,IF(Udfyldningsark!G80=Data!$T$15,Data!$U$15,IF(Udfyldningsark!G80=Data!$T$16,Data!$U$16,IF(Udfyldningsark!G80=Data!$T$17,Data!$U$17,IF(Udfyldningsark!G80=Data!$T$18,Data!$U$18,IF(Udfyldningsark!G80=Data!$T$19,Data!$U$19,IF(Udfyldningsark!G80=Data!$T$20,Data!$U$20,IF(Udfyldningsark!G80=Data!$T$21,Data!$U$21,IF(Udfyldningsark!G80=Data!$T$22,Data!$U$22,IF(Udfyldningsark!G80=Data!$T$23,Data!$U$23,IF(Udfyldningsark!G80=Data!$T$24,Data!$U$24,IF(Udfyldningsark!G80=Data!$T$25,Data!$U$25,IF(Udfyldningsark!G80=Data!$T$26,Data!$U$26,IF(Udfyldningsark!G80=Data!$T$27,Data!$U$27))))))))))))))))))))))</f>
        <v/>
      </c>
      <c r="L63" s="49"/>
      <c r="M63" s="89" t="str">
        <f>IF(Udfyldningsark!G80="","",IF(Udfyldningsark!G80=Data!$T$7,Data!$V$7,IF(Udfyldningsark!G80=Data!$T$8,Data!$V$8,IF(Udfyldningsark!G80=Data!$T$9,Data!$V$9,IF(Udfyldningsark!G80=Data!$T$10,Data!$V$10,IF(Udfyldningsark!G80=Data!$T$11,Data!$V$11,IF(Udfyldningsark!G80=Data!$T$12,Data!$V$12,IF(Udfyldningsark!G80=Data!$T$13,Data!$V$13,IF(Udfyldningsark!G80=Data!$T$14,Data!$V$14,IF(Udfyldningsark!G80=Data!$T$15,Data!$V$15,IF(Udfyldningsark!G80=Data!$T$16,Data!$V$16,IF(Udfyldningsark!G80=Data!$T$17,Data!$V$17,IF(Udfyldningsark!G80=Data!$T$18,Data!$V$18,IF(Udfyldningsark!G80=Data!$T$19,Data!$V$19,IF(Udfyldningsark!G80=Data!$T$20,Data!$V$20,IF(Udfyldningsark!G80=Data!$T$21,Data!$V$21,IF(Udfyldningsark!G80=Data!$T$22,Data!$V$22,IF(Udfyldningsark!G80=Data!$T$23,Data!$V$23,IF(Udfyldningsark!G80=Data!$T$24,Data!$V$24,IF(Udfyldningsark!G80=Data!$T$25,Data!$V$25,IF(Udfyldningsark!G80=Data!$T$26,Data!$V$26,IF(Udfyldningsark!G80=Data!$T$27,Data!$V$27,))))))))))))))))))))))</f>
        <v/>
      </c>
      <c r="N63" s="20"/>
      <c r="O63" s="226" t="str">
        <f>IF(Udfyldningsark!$T80="","",
IF(O$17=Udfyldningsark!$Q80,"s",
IF(O$17=Udfyldningsark!$T80,"b",
IF(O$17&lt;Udfyldningsark!$P80,"",
IF(Udfyldningsark!$T80&lt;Udfyldningsark!$Q80-10,IF(O$17&lt;Udfyldningsark!$T80,"g",""),
IF(Udfyldningsark!$T80&lt;Udfyldningsark!$Q80,     IF(O$17&lt;Udfyldningsark!$Q80-10,"g",     IF(O$17&lt;Udfyldningsark!$T80,"gu",        "")),
IF(O$17&lt;Udfyldningsark!$Q80, IF(O$17&lt;Udfyldningsark!$Q80-10,"g","gu"),
IF(O$17&lt;Udfyldningsark!$T80,"r",""
))))))))</f>
        <v/>
      </c>
      <c r="P63" s="226" t="str">
        <f>IF(Udfyldningsark!$T80="","",
IF(P$17=Udfyldningsark!$Q80,"s",
IF(P$17=Udfyldningsark!$T80,"b",
IF(P$17&lt;Udfyldningsark!$P80,"",
IF(Udfyldningsark!$T80&lt;Udfyldningsark!$Q80-10,IF(P$17&lt;Udfyldningsark!$T80,"g",""),
IF(Udfyldningsark!$T80&lt;Udfyldningsark!$Q80,     IF(P$17&lt;Udfyldningsark!$Q80-10,"g",     IF(P$17&lt;Udfyldningsark!$T80,"gu",        "")),
IF(P$17&lt;Udfyldningsark!$Q80, IF(P$17&lt;Udfyldningsark!$Q80-10,"g","gu"),
IF(P$17&lt;Udfyldningsark!$T80,"r",""
))))))))</f>
        <v/>
      </c>
      <c r="Q63" s="226" t="str">
        <f>IF(Udfyldningsark!$T80="","",
IF(Q$17=Udfyldningsark!$Q80,"s",
IF(Q$17=Udfyldningsark!$T80,"b",
IF(Q$17&lt;Udfyldningsark!$P80,"",
IF(Udfyldningsark!$T80&lt;Udfyldningsark!$Q80-10,IF(Q$17&lt;Udfyldningsark!$T80,"g",""),
IF(Udfyldningsark!$T80&lt;Udfyldningsark!$Q80,     IF(Q$17&lt;Udfyldningsark!$Q80-10,"g",     IF(Q$17&lt;Udfyldningsark!$T80,"gu",        "")),
IF(Q$17&lt;Udfyldningsark!$Q80, IF(Q$17&lt;Udfyldningsark!$Q80-10,"g","gu"),
IF(Q$17&lt;Udfyldningsark!$T80,"r",""
))))))))</f>
        <v/>
      </c>
      <c r="R63" s="226" t="str">
        <f>IF(Udfyldningsark!$T80="","",
IF(R$17=Udfyldningsark!$Q80,"s",
IF(R$17=Udfyldningsark!$T80,"b",
IF(R$17&lt;Udfyldningsark!$P80,"",
IF(Udfyldningsark!$T80&lt;Udfyldningsark!$Q80-10,IF(R$17&lt;Udfyldningsark!$T80,"g",""),
IF(Udfyldningsark!$T80&lt;Udfyldningsark!$Q80,     IF(R$17&lt;Udfyldningsark!$Q80-10,"g",     IF(R$17&lt;Udfyldningsark!$T80,"gu",        "")),
IF(R$17&lt;Udfyldningsark!$Q80, IF(R$17&lt;Udfyldningsark!$Q80-10,"g","gu"),
IF(R$17&lt;Udfyldningsark!$T80,"r",""
))))))))</f>
        <v/>
      </c>
      <c r="S63" s="226" t="str">
        <f>IF(Udfyldningsark!$T80="","",
IF(S$17=Udfyldningsark!$Q80,"s",
IF(S$17=Udfyldningsark!$T80,"b",
IF(S$17&lt;Udfyldningsark!$P80,"",
IF(Udfyldningsark!$T80&lt;Udfyldningsark!$Q80-10,IF(S$17&lt;Udfyldningsark!$T80,"g",""),
IF(Udfyldningsark!$T80&lt;Udfyldningsark!$Q80,     IF(S$17&lt;Udfyldningsark!$Q80-10,"g",     IF(S$17&lt;Udfyldningsark!$T80,"gu",        "")),
IF(S$17&lt;Udfyldningsark!$Q80, IF(S$17&lt;Udfyldningsark!$Q80-10,"g","gu"),
IF(S$17&lt;Udfyldningsark!$T80,"r",""
))))))))</f>
        <v/>
      </c>
      <c r="T63" s="226" t="str">
        <f>IF(Udfyldningsark!$T80="","",
IF(T$17=Udfyldningsark!$Q80,"s",
IF(T$17=Udfyldningsark!$T80,"b",
IF(T$17&lt;Udfyldningsark!$P80,"",
IF(Udfyldningsark!$T80&lt;Udfyldningsark!$Q80-10,IF(T$17&lt;Udfyldningsark!$T80,"g",""),
IF(Udfyldningsark!$T80&lt;Udfyldningsark!$Q80,     IF(T$17&lt;Udfyldningsark!$Q80-10,"g",     IF(T$17&lt;Udfyldningsark!$T80,"gu",        "")),
IF(T$17&lt;Udfyldningsark!$Q80, IF(T$17&lt;Udfyldningsark!$Q80-10,"g","gu"),
IF(T$17&lt;Udfyldningsark!$T80,"r",""
))))))))</f>
        <v/>
      </c>
      <c r="U63" s="226" t="str">
        <f>IF(Udfyldningsark!$T80="","",
IF(U$17=Udfyldningsark!$Q80,"s",
IF(U$17=Udfyldningsark!$T80,"b",
IF(U$17&lt;Udfyldningsark!$P80,"",
IF(Udfyldningsark!$T80&lt;Udfyldningsark!$Q80-10,IF(U$17&lt;Udfyldningsark!$T80,"g",""),
IF(Udfyldningsark!$T80&lt;Udfyldningsark!$Q80,     IF(U$17&lt;Udfyldningsark!$Q80-10,"g",     IF(U$17&lt;Udfyldningsark!$T80,"gu",        "")),
IF(U$17&lt;Udfyldningsark!$Q80, IF(U$17&lt;Udfyldningsark!$Q80-10,"g","gu"),
IF(U$17&lt;Udfyldningsark!$T80,"r",""
))))))))</f>
        <v/>
      </c>
      <c r="V63" s="226" t="str">
        <f>IF(Udfyldningsark!$T80="","",
IF(V$17=Udfyldningsark!$Q80,"s",
IF(V$17=Udfyldningsark!$T80,"b",
IF(V$17&lt;Udfyldningsark!$P80,"",
IF(Udfyldningsark!$T80&lt;Udfyldningsark!$Q80-10,IF(V$17&lt;Udfyldningsark!$T80,"g",""),
IF(Udfyldningsark!$T80&lt;Udfyldningsark!$Q80,     IF(V$17&lt;Udfyldningsark!$Q80-10,"g",     IF(V$17&lt;Udfyldningsark!$T80,"gu",        "")),
IF(V$17&lt;Udfyldningsark!$Q80, IF(V$17&lt;Udfyldningsark!$Q80-10,"g","gu"),
IF(V$17&lt;Udfyldningsark!$T80,"r",""
))))))))</f>
        <v/>
      </c>
      <c r="W63" s="226" t="str">
        <f>IF(Udfyldningsark!$T80="","",
IF(W$17=Udfyldningsark!$Q80,"s",
IF(W$17=Udfyldningsark!$T80,"b",
IF(W$17&lt;Udfyldningsark!$P80,"",
IF(Udfyldningsark!$T80&lt;Udfyldningsark!$Q80-10,IF(W$17&lt;Udfyldningsark!$T80,"g",""),
IF(Udfyldningsark!$T80&lt;Udfyldningsark!$Q80,     IF(W$17&lt;Udfyldningsark!$Q80-10,"g",     IF(W$17&lt;Udfyldningsark!$T80,"gu",        "")),
IF(W$17&lt;Udfyldningsark!$Q80, IF(W$17&lt;Udfyldningsark!$Q80-10,"g","gu"),
IF(W$17&lt;Udfyldningsark!$T80,"r",""
))))))))</f>
        <v/>
      </c>
      <c r="X63" s="226" t="str">
        <f>IF(Udfyldningsark!$T80="","",
IF(X$17=Udfyldningsark!$Q80,"s",
IF(X$17=Udfyldningsark!$T80,"b",
IF(X$17&lt;Udfyldningsark!$P80,"",
IF(Udfyldningsark!$T80&lt;Udfyldningsark!$Q80-10,IF(X$17&lt;Udfyldningsark!$T80,"g",""),
IF(Udfyldningsark!$T80&lt;Udfyldningsark!$Q80,     IF(X$17&lt;Udfyldningsark!$Q80-10,"g",     IF(X$17&lt;Udfyldningsark!$T80,"gu",        "")),
IF(X$17&lt;Udfyldningsark!$Q80, IF(X$17&lt;Udfyldningsark!$Q80-10,"g","gu"),
IF(X$17&lt;Udfyldningsark!$T80,"r",""
))))))))</f>
        <v/>
      </c>
      <c r="Y63" s="226" t="str">
        <f>IF(Udfyldningsark!$T80="","",
IF(Y$17=Udfyldningsark!$Q80,"s",
IF(Y$17=Udfyldningsark!$T80,"b",
IF(Y$17&lt;Udfyldningsark!$P80,"",
IF(Udfyldningsark!$T80&lt;Udfyldningsark!$Q80-10,IF(Y$17&lt;Udfyldningsark!$T80,"g",""),
IF(Udfyldningsark!$T80&lt;Udfyldningsark!$Q80,     IF(Y$17&lt;Udfyldningsark!$Q80-10,"g",     IF(Y$17&lt;Udfyldningsark!$T80,"gu",        "")),
IF(Y$17&lt;Udfyldningsark!$Q80, IF(Y$17&lt;Udfyldningsark!$Q80-10,"g","gu"),
IF(Y$17&lt;Udfyldningsark!$T80,"r",""
))))))))</f>
        <v/>
      </c>
      <c r="Z63" s="226" t="str">
        <f>IF(Udfyldningsark!$T80="","",
IF(Z$17=Udfyldningsark!$Q80,"s",
IF(Z$17=Udfyldningsark!$T80,"b",
IF(Z$17&lt;Udfyldningsark!$P80,"",
IF(Udfyldningsark!$T80&lt;Udfyldningsark!$Q80-10,IF(Z$17&lt;Udfyldningsark!$T80,"g",""),
IF(Udfyldningsark!$T80&lt;Udfyldningsark!$Q80,     IF(Z$17&lt;Udfyldningsark!$Q80-10,"g",     IF(Z$17&lt;Udfyldningsark!$T80,"gu",        "")),
IF(Z$17&lt;Udfyldningsark!$Q80, IF(Z$17&lt;Udfyldningsark!$Q80-10,"g","gu"),
IF(Z$17&lt;Udfyldningsark!$T80,"r",""
))))))))</f>
        <v/>
      </c>
      <c r="AA63" s="226" t="str">
        <f>IF(Udfyldningsark!$T80="","",
IF(AA$17=Udfyldningsark!$Q80,"s",
IF(AA$17=Udfyldningsark!$T80,"b",
IF(AA$17&lt;Udfyldningsark!$P80,"",
IF(Udfyldningsark!$T80&lt;Udfyldningsark!$Q80-10,IF(AA$17&lt;Udfyldningsark!$T80,"g",""),
IF(Udfyldningsark!$T80&lt;Udfyldningsark!$Q80,     IF(AA$17&lt;Udfyldningsark!$Q80-10,"g",     IF(AA$17&lt;Udfyldningsark!$T80,"gu",        "")),
IF(AA$17&lt;Udfyldningsark!$Q80, IF(AA$17&lt;Udfyldningsark!$Q80-10,"g","gu"),
IF(AA$17&lt;Udfyldningsark!$T80,"r",""
))))))))</f>
        <v/>
      </c>
      <c r="AB63" s="226" t="str">
        <f>IF(Udfyldningsark!$T80="","",
IF(AB$17=Udfyldningsark!$Q80,"s",
IF(AB$17=Udfyldningsark!$T80,"b",
IF(AB$17&lt;Udfyldningsark!$P80,"",
IF(Udfyldningsark!$T80&lt;Udfyldningsark!$Q80-10,IF(AB$17&lt;Udfyldningsark!$T80,"g",""),
IF(Udfyldningsark!$T80&lt;Udfyldningsark!$Q80,     IF(AB$17&lt;Udfyldningsark!$Q80-10,"g",     IF(AB$17&lt;Udfyldningsark!$T80,"gu",        "")),
IF(AB$17&lt;Udfyldningsark!$Q80, IF(AB$17&lt;Udfyldningsark!$Q80-10,"g","gu"),
IF(AB$17&lt;Udfyldningsark!$T80,"r",""
))))))))</f>
        <v/>
      </c>
      <c r="AC63" s="226" t="str">
        <f>IF(Udfyldningsark!$T80="","",
IF(AC$17=Udfyldningsark!$Q80,"s",
IF(AC$17=Udfyldningsark!$T80,"b",
IF(AC$17&lt;Udfyldningsark!$P80,"",
IF(Udfyldningsark!$T80&lt;Udfyldningsark!$Q80-10,IF(AC$17&lt;Udfyldningsark!$T80,"g",""),
IF(Udfyldningsark!$T80&lt;Udfyldningsark!$Q80,     IF(AC$17&lt;Udfyldningsark!$Q80-10,"g",     IF(AC$17&lt;Udfyldningsark!$T80,"gu",        "")),
IF(AC$17&lt;Udfyldningsark!$Q80, IF(AC$17&lt;Udfyldningsark!$Q80-10,"g","gu"),
IF(AC$17&lt;Udfyldningsark!$T80,"r",""
))))))))</f>
        <v/>
      </c>
      <c r="AD63" s="226" t="str">
        <f>IF(Udfyldningsark!$T80="","",
IF(AD$17=Udfyldningsark!$Q80,"s",
IF(AD$17=Udfyldningsark!$T80,"b",
IF(AD$17&lt;Udfyldningsark!$P80,"",
IF(Udfyldningsark!$T80&lt;Udfyldningsark!$Q80-10,IF(AD$17&lt;Udfyldningsark!$T80,"g",""),
IF(Udfyldningsark!$T80&lt;Udfyldningsark!$Q80,     IF(AD$17&lt;Udfyldningsark!$Q80-10,"g",     IF(AD$17&lt;Udfyldningsark!$T80,"gu",        "")),
IF(AD$17&lt;Udfyldningsark!$Q80, IF(AD$17&lt;Udfyldningsark!$Q80-10,"g","gu"),
IF(AD$17&lt;Udfyldningsark!$T80,"r",""
))))))))</f>
        <v/>
      </c>
      <c r="AE63" s="226" t="str">
        <f>IF(Udfyldningsark!$T80="","",
IF(AE$17=Udfyldningsark!$Q80,"s",
IF(AE$17=Udfyldningsark!$T80,"b",
IF(AE$17&lt;Udfyldningsark!$P80,"",
IF(Udfyldningsark!$T80&lt;Udfyldningsark!$Q80-10,IF(AE$17&lt;Udfyldningsark!$T80,"g",""),
IF(Udfyldningsark!$T80&lt;Udfyldningsark!$Q80,     IF(AE$17&lt;Udfyldningsark!$Q80-10,"g",     IF(AE$17&lt;Udfyldningsark!$T80,"gu",        "")),
IF(AE$17&lt;Udfyldningsark!$Q80, IF(AE$17&lt;Udfyldningsark!$Q80-10,"g","gu"),
IF(AE$17&lt;Udfyldningsark!$T80,"r",""
))))))))</f>
        <v/>
      </c>
      <c r="AF63" s="226" t="str">
        <f>IF(Udfyldningsark!$T80="","",
IF(AF$17=Udfyldningsark!$Q80,"s",
IF(AF$17=Udfyldningsark!$T80,"b",
IF(AF$17&lt;Udfyldningsark!$P80,"",
IF(Udfyldningsark!$T80&lt;Udfyldningsark!$Q80-10,IF(AF$17&lt;Udfyldningsark!$T80,"g",""),
IF(Udfyldningsark!$T80&lt;Udfyldningsark!$Q80,     IF(AF$17&lt;Udfyldningsark!$Q80-10,"g",     IF(AF$17&lt;Udfyldningsark!$T80,"gu",        "")),
IF(AF$17&lt;Udfyldningsark!$Q80, IF(AF$17&lt;Udfyldningsark!$Q80-10,"g","gu"),
IF(AF$17&lt;Udfyldningsark!$T80,"r",""
))))))))</f>
        <v/>
      </c>
      <c r="AG63" s="226" t="str">
        <f>IF(Udfyldningsark!$T80="","",
IF(AG$17=Udfyldningsark!$Q80,"s",
IF(AG$17=Udfyldningsark!$T80,"b",
IF(AG$17&lt;Udfyldningsark!$P80,"",
IF(Udfyldningsark!$T80&lt;Udfyldningsark!$Q80-10,IF(AG$17&lt;Udfyldningsark!$T80,"g",""),
IF(Udfyldningsark!$T80&lt;Udfyldningsark!$Q80,     IF(AG$17&lt;Udfyldningsark!$Q80-10,"g",     IF(AG$17&lt;Udfyldningsark!$T80,"gu",        "")),
IF(AG$17&lt;Udfyldningsark!$Q80, IF(AG$17&lt;Udfyldningsark!$Q80-10,"g","gu"),
IF(AG$17&lt;Udfyldningsark!$T80,"r",""
))))))))</f>
        <v/>
      </c>
      <c r="AH63" s="226" t="str">
        <f>IF(Udfyldningsark!$T80="","",
IF(AH$17=Udfyldningsark!$Q80,"s",
IF(AH$17=Udfyldningsark!$T80,"b",
IF(AH$17&lt;Udfyldningsark!$P80,"",
IF(Udfyldningsark!$T80&lt;Udfyldningsark!$Q80-10,IF(AH$17&lt;Udfyldningsark!$T80,"g",""),
IF(Udfyldningsark!$T80&lt;Udfyldningsark!$Q80,     IF(AH$17&lt;Udfyldningsark!$Q80-10,"g",     IF(AH$17&lt;Udfyldningsark!$T80,"gu",        "")),
IF(AH$17&lt;Udfyldningsark!$Q80, IF(AH$17&lt;Udfyldningsark!$Q80-10,"g","gu"),
IF(AH$17&lt;Udfyldningsark!$T80,"r",""
))))))))</f>
        <v/>
      </c>
      <c r="AI63" s="226" t="str">
        <f>IF(Udfyldningsark!$T80="","",
IF(AI$17=Udfyldningsark!$Q80,"s",
IF(AI$17=Udfyldningsark!$T80,"b",
IF(AI$17&lt;Udfyldningsark!$P80,"",
IF(Udfyldningsark!$T80&lt;Udfyldningsark!$Q80-10,IF(AI$17&lt;Udfyldningsark!$T80,"g",""),
IF(Udfyldningsark!$T80&lt;Udfyldningsark!$Q80,     IF(AI$17&lt;Udfyldningsark!$Q80-10,"g",     IF(AI$17&lt;Udfyldningsark!$T80,"gu",        "")),
IF(AI$17&lt;Udfyldningsark!$Q80, IF(AI$17&lt;Udfyldningsark!$Q80-10,"g","gu"),
IF(AI$17&lt;Udfyldningsark!$T80,"r",""
))))))))</f>
        <v/>
      </c>
      <c r="AJ63" s="226" t="str">
        <f>IF(Udfyldningsark!$T80="","",
IF(AJ$17=Udfyldningsark!$Q80,"s",
IF(AJ$17=Udfyldningsark!$T80,"b",
IF(AJ$17&lt;Udfyldningsark!$P80,"",
IF(Udfyldningsark!$T80&lt;Udfyldningsark!$Q80-10,IF(AJ$17&lt;Udfyldningsark!$T80,"g",""),
IF(Udfyldningsark!$T80&lt;Udfyldningsark!$Q80,     IF(AJ$17&lt;Udfyldningsark!$Q80-10,"g",     IF(AJ$17&lt;Udfyldningsark!$T80,"gu",        "")),
IF(AJ$17&lt;Udfyldningsark!$Q80, IF(AJ$17&lt;Udfyldningsark!$Q80-10,"g","gu"),
IF(AJ$17&lt;Udfyldningsark!$T80,"r",""
))))))))</f>
        <v/>
      </c>
      <c r="AK63" s="226" t="str">
        <f>IF(Udfyldningsark!$T80="","",
IF(AK$17=Udfyldningsark!$Q80,"s",
IF(AK$17=Udfyldningsark!$T80,"b",
IF(AK$17&lt;Udfyldningsark!$P80,"",
IF(Udfyldningsark!$T80&lt;Udfyldningsark!$Q80-10,IF(AK$17&lt;Udfyldningsark!$T80,"g",""),
IF(Udfyldningsark!$T80&lt;Udfyldningsark!$Q80,     IF(AK$17&lt;Udfyldningsark!$Q80-10,"g",     IF(AK$17&lt;Udfyldningsark!$T80,"gu",        "")),
IF(AK$17&lt;Udfyldningsark!$Q80, IF(AK$17&lt;Udfyldningsark!$Q80-10,"g","gu"),
IF(AK$17&lt;Udfyldningsark!$T80,"r",""
))))))))</f>
        <v/>
      </c>
      <c r="AL63" s="226" t="str">
        <f>IF(Udfyldningsark!$T80="","",
IF(AL$17=Udfyldningsark!$Q80,"s",
IF(AL$17=Udfyldningsark!$T80,"b",
IF(AL$17&lt;Udfyldningsark!$P80,"",
IF(Udfyldningsark!$T80&lt;Udfyldningsark!$Q80-10,IF(AL$17&lt;Udfyldningsark!$T80,"g",""),
IF(Udfyldningsark!$T80&lt;Udfyldningsark!$Q80,     IF(AL$17&lt;Udfyldningsark!$Q80-10,"g",     IF(AL$17&lt;Udfyldningsark!$T80,"gu",        "")),
IF(AL$17&lt;Udfyldningsark!$Q80, IF(AL$17&lt;Udfyldningsark!$Q80-10,"g","gu"),
IF(AL$17&lt;Udfyldningsark!$T80,"r",""
))))))))</f>
        <v/>
      </c>
      <c r="AM63" s="226" t="str">
        <f>IF(Udfyldningsark!$T80="","",
IF(AM$17=Udfyldningsark!$Q80,"s",
IF(AM$17=Udfyldningsark!$T80,"b",
IF(AM$17&lt;Udfyldningsark!$P80,"",
IF(Udfyldningsark!$T80&lt;Udfyldningsark!$Q80-10,IF(AM$17&lt;Udfyldningsark!$T80,"g",""),
IF(Udfyldningsark!$T80&lt;Udfyldningsark!$Q80,     IF(AM$17&lt;Udfyldningsark!$Q80-10,"g",     IF(AM$17&lt;Udfyldningsark!$T80,"gu",        "")),
IF(AM$17&lt;Udfyldningsark!$Q80, IF(AM$17&lt;Udfyldningsark!$Q80-10,"g","gu"),
IF(AM$17&lt;Udfyldningsark!$T80,"r",""
))))))))</f>
        <v/>
      </c>
      <c r="AN63" s="226" t="str">
        <f>IF(Udfyldningsark!$T80="","",
IF(AN$17=Udfyldningsark!$Q80,"s",
IF(AN$17=Udfyldningsark!$T80,"b",
IF(AN$17&lt;Udfyldningsark!$P80,"",
IF(Udfyldningsark!$T80&lt;Udfyldningsark!$Q80-10,IF(AN$17&lt;Udfyldningsark!$T80,"g",""),
IF(Udfyldningsark!$T80&lt;Udfyldningsark!$Q80,     IF(AN$17&lt;Udfyldningsark!$Q80-10,"g",     IF(AN$17&lt;Udfyldningsark!$T80,"gu",        "")),
IF(AN$17&lt;Udfyldningsark!$Q80, IF(AN$17&lt;Udfyldningsark!$Q80-10,"g","gu"),
IF(AN$17&lt;Udfyldningsark!$T80,"r",""
))))))))</f>
        <v/>
      </c>
      <c r="AO63" s="226" t="str">
        <f>IF(Udfyldningsark!$T80="","",
IF(AO$17=Udfyldningsark!$Q80,"s",
IF(AO$17=Udfyldningsark!$T80,"b",
IF(AO$17&lt;Udfyldningsark!$P80,"",
IF(Udfyldningsark!$T80&lt;Udfyldningsark!$Q80-10,IF(AO$17&lt;Udfyldningsark!$T80,"g",""),
IF(Udfyldningsark!$T80&lt;Udfyldningsark!$Q80,     IF(AO$17&lt;Udfyldningsark!$Q80-10,"g",     IF(AO$17&lt;Udfyldningsark!$T80,"gu",        "")),
IF(AO$17&lt;Udfyldningsark!$Q80, IF(AO$17&lt;Udfyldningsark!$Q80-10,"g","gu"),
IF(AO$17&lt;Udfyldningsark!$T80,"r",""
))))))))</f>
        <v/>
      </c>
      <c r="AP63" s="226" t="str">
        <f>IF(Udfyldningsark!$T80="","",
IF(AP$17=Udfyldningsark!$Q80,"s",
IF(AP$17=Udfyldningsark!$T80,"b",
IF(AP$17&lt;Udfyldningsark!$P80,"",
IF(Udfyldningsark!$T80&lt;Udfyldningsark!$Q80-10,IF(AP$17&lt;Udfyldningsark!$T80,"g",""),
IF(Udfyldningsark!$T80&lt;Udfyldningsark!$Q80,     IF(AP$17&lt;Udfyldningsark!$Q80-10,"g",     IF(AP$17&lt;Udfyldningsark!$T80,"gu",        "")),
IF(AP$17&lt;Udfyldningsark!$Q80, IF(AP$17&lt;Udfyldningsark!$Q80-10,"g","gu"),
IF(AP$17&lt;Udfyldningsark!$T80,"r",""
))))))))</f>
        <v/>
      </c>
      <c r="AQ63" s="226" t="str">
        <f>IF(Udfyldningsark!$T80="","",
IF(AQ$17=Udfyldningsark!$Q80,"s",
IF(AQ$17=Udfyldningsark!$T80,"b",
IF(AQ$17&lt;Udfyldningsark!$P80,"",
IF(Udfyldningsark!$T80&lt;Udfyldningsark!$Q80-10,IF(AQ$17&lt;Udfyldningsark!$T80,"g",""),
IF(Udfyldningsark!$T80&lt;Udfyldningsark!$Q80,     IF(AQ$17&lt;Udfyldningsark!$Q80-10,"g",     IF(AQ$17&lt;Udfyldningsark!$T80,"gu",        "")),
IF(AQ$17&lt;Udfyldningsark!$Q80, IF(AQ$17&lt;Udfyldningsark!$Q80-10,"g","gu"),
IF(AQ$17&lt;Udfyldningsark!$T80,"r",""
))))))))</f>
        <v/>
      </c>
      <c r="AR63" s="226" t="str">
        <f>IF(Udfyldningsark!$T80="","",
IF(AR$17=Udfyldningsark!$Q80,"s",
IF(AR$17=Udfyldningsark!$T80,"b",
IF(AR$17&lt;Udfyldningsark!$P80,"",
IF(Udfyldningsark!$T80&lt;Udfyldningsark!$Q80-10,IF(AR$17&lt;Udfyldningsark!$T80,"g",""),
IF(Udfyldningsark!$T80&lt;Udfyldningsark!$Q80,     IF(AR$17&lt;Udfyldningsark!$Q80-10,"g",     IF(AR$17&lt;Udfyldningsark!$T80,"gu",        "")),
IF(AR$17&lt;Udfyldningsark!$Q80, IF(AR$17&lt;Udfyldningsark!$Q80-10,"g","gu"),
IF(AR$17&lt;Udfyldningsark!$T80,"r",""
))))))))</f>
        <v/>
      </c>
      <c r="AS63" s="226" t="str">
        <f>IF(Udfyldningsark!$T80="","",
IF(AS$17=Udfyldningsark!$Q80,"s",
IF(AS$17=Udfyldningsark!$T80,"b",
IF(AS$17&lt;Udfyldningsark!$P80,"",
IF(Udfyldningsark!$T80&lt;Udfyldningsark!$Q80-10,IF(AS$17&lt;Udfyldningsark!$T80,"g",""),
IF(Udfyldningsark!$T80&lt;Udfyldningsark!$Q80,     IF(AS$17&lt;Udfyldningsark!$Q80-10,"g",     IF(AS$17&lt;Udfyldningsark!$T80,"gu",        "")),
IF(AS$17&lt;Udfyldningsark!$Q80, IF(AS$17&lt;Udfyldningsark!$Q80-10,"g","gu"),
IF(AS$17&lt;Udfyldningsark!$T80,"r",""
))))))))</f>
        <v/>
      </c>
      <c r="AT63" s="226" t="str">
        <f>IF(Udfyldningsark!$T80="","",
IF(AT$17=Udfyldningsark!$Q80,"s",
IF(AT$17=Udfyldningsark!$T80,"b",
IF(AT$17&lt;Udfyldningsark!$P80,"",
IF(Udfyldningsark!$T80&lt;Udfyldningsark!$Q80-10,IF(AT$17&lt;Udfyldningsark!$T80,"g",""),
IF(Udfyldningsark!$T80&lt;Udfyldningsark!$Q80,     IF(AT$17&lt;Udfyldningsark!$Q80-10,"g",     IF(AT$17&lt;Udfyldningsark!$T80,"gu",        "")),
IF(AT$17&lt;Udfyldningsark!$Q80, IF(AT$17&lt;Udfyldningsark!$Q80-10,"g","gu"),
IF(AT$17&lt;Udfyldningsark!$T80,"r",""
))))))))</f>
        <v/>
      </c>
      <c r="AU63" s="226" t="str">
        <f>IF(Udfyldningsark!$T80="","",
IF(AU$17=Udfyldningsark!$Q80,"s",
IF(AU$17=Udfyldningsark!$T80,"b",
IF(AU$17&lt;Udfyldningsark!$P80,"",
IF(Udfyldningsark!$T80&lt;Udfyldningsark!$Q80-10,IF(AU$17&lt;Udfyldningsark!$T80,"g",""),
IF(Udfyldningsark!$T80&lt;Udfyldningsark!$Q80,     IF(AU$17&lt;Udfyldningsark!$Q80-10,"g",     IF(AU$17&lt;Udfyldningsark!$T80,"gu",        "")),
IF(AU$17&lt;Udfyldningsark!$Q80, IF(AU$17&lt;Udfyldningsark!$Q80-10,"g","gu"),
IF(AU$17&lt;Udfyldningsark!$T80,"r",""
))))))))</f>
        <v/>
      </c>
      <c r="AV63" s="226" t="str">
        <f>IF(Udfyldningsark!$T80="","",
IF(AV$17=Udfyldningsark!$Q80,"s",
IF(AV$17=Udfyldningsark!$T80,"b",
IF(AV$17&lt;Udfyldningsark!$P80,"",
IF(Udfyldningsark!$T80&lt;Udfyldningsark!$Q80-10,IF(AV$17&lt;Udfyldningsark!$T80,"g",""),
IF(Udfyldningsark!$T80&lt;Udfyldningsark!$Q80,     IF(AV$17&lt;Udfyldningsark!$Q80-10,"g",     IF(AV$17&lt;Udfyldningsark!$T80,"gu",        "")),
IF(AV$17&lt;Udfyldningsark!$Q80, IF(AV$17&lt;Udfyldningsark!$Q80-10,"g","gu"),
IF(AV$17&lt;Udfyldningsark!$T80,"r",""
))))))))</f>
        <v/>
      </c>
      <c r="AW63" s="226" t="str">
        <f>IF(Udfyldningsark!$T80="","",
IF(AW$17=Udfyldningsark!$Q80,"s",
IF(AW$17=Udfyldningsark!$T80,"b",
IF(AW$17&lt;Udfyldningsark!$P80,"",
IF(Udfyldningsark!$T80&lt;Udfyldningsark!$Q80-10,IF(AW$17&lt;Udfyldningsark!$T80,"g",""),
IF(Udfyldningsark!$T80&lt;Udfyldningsark!$Q80,     IF(AW$17&lt;Udfyldningsark!$Q80-10,"g",     IF(AW$17&lt;Udfyldningsark!$T80,"gu",        "")),
IF(AW$17&lt;Udfyldningsark!$Q80, IF(AW$17&lt;Udfyldningsark!$Q80-10,"g","gu"),
IF(AW$17&lt;Udfyldningsark!$T80,"r",""
))))))))</f>
        <v/>
      </c>
      <c r="AX63" s="226" t="str">
        <f>IF(Udfyldningsark!$T80="","",
IF(AX$17=Udfyldningsark!$Q80,"s",
IF(AX$17=Udfyldningsark!$T80,"b",
IF(AX$17&lt;Udfyldningsark!$P80,"",
IF(Udfyldningsark!$T80&lt;Udfyldningsark!$Q80-10,IF(AX$17&lt;Udfyldningsark!$T80,"g",""),
IF(Udfyldningsark!$T80&lt;Udfyldningsark!$Q80,     IF(AX$17&lt;Udfyldningsark!$Q80-10,"g",     IF(AX$17&lt;Udfyldningsark!$T80,"gu",        "")),
IF(AX$17&lt;Udfyldningsark!$Q80, IF(AX$17&lt;Udfyldningsark!$Q80-10,"g","gu"),
IF(AX$17&lt;Udfyldningsark!$T80,"r",""
))))))))</f>
        <v/>
      </c>
      <c r="AY63" s="226" t="str">
        <f>IF(Udfyldningsark!$T80="","",
IF(AY$17=Udfyldningsark!$Q80,"s",
IF(AY$17=Udfyldningsark!$T80,"b",
IF(AY$17&lt;Udfyldningsark!$P80,"",
IF(Udfyldningsark!$T80&lt;Udfyldningsark!$Q80-10,IF(AY$17&lt;Udfyldningsark!$T80,"g",""),
IF(Udfyldningsark!$T80&lt;Udfyldningsark!$Q80,     IF(AY$17&lt;Udfyldningsark!$Q80-10,"g",     IF(AY$17&lt;Udfyldningsark!$T80,"gu",        "")),
IF(AY$17&lt;Udfyldningsark!$Q80, IF(AY$17&lt;Udfyldningsark!$Q80-10,"g","gu"),
IF(AY$17&lt;Udfyldningsark!$T80,"r",""
))))))))</f>
        <v/>
      </c>
      <c r="AZ63" s="226" t="str">
        <f>IF(Udfyldningsark!$T80="","",
IF(AZ$17=Udfyldningsark!$Q80,"s",
IF(AZ$17=Udfyldningsark!$T80,"b",
IF(AZ$17&lt;Udfyldningsark!$P80,"",
IF(Udfyldningsark!$T80&lt;Udfyldningsark!$Q80-10,IF(AZ$17&lt;Udfyldningsark!$T80,"g",""),
IF(Udfyldningsark!$T80&lt;Udfyldningsark!$Q80,     IF(AZ$17&lt;Udfyldningsark!$Q80-10,"g",     IF(AZ$17&lt;Udfyldningsark!$T80,"gu",        "")),
IF(AZ$17&lt;Udfyldningsark!$Q80, IF(AZ$17&lt;Udfyldningsark!$Q80-10,"g","gu"),
IF(AZ$17&lt;Udfyldningsark!$T80,"r",""
))))))))</f>
        <v/>
      </c>
      <c r="BA63" s="226" t="str">
        <f>IF(Udfyldningsark!$T80="","",
IF(BA$17=Udfyldningsark!$Q80,"s",
IF(BA$17=Udfyldningsark!$T80,"b",
IF(BA$17&lt;Udfyldningsark!$P80,"",
IF(Udfyldningsark!$T80&lt;Udfyldningsark!$Q80-10,IF(BA$17&lt;Udfyldningsark!$T80,"g",""),
IF(Udfyldningsark!$T80&lt;Udfyldningsark!$Q80,     IF(BA$17&lt;Udfyldningsark!$Q80-10,"g",     IF(BA$17&lt;Udfyldningsark!$T80,"gu",        "")),
IF(BA$17&lt;Udfyldningsark!$Q80, IF(BA$17&lt;Udfyldningsark!$Q80-10,"g","gu"),
IF(BA$17&lt;Udfyldningsark!$T80,"r",""
))))))))</f>
        <v/>
      </c>
      <c r="BB63" s="226" t="str">
        <f>IF(Udfyldningsark!$T80="","",
IF(BB$17=Udfyldningsark!$Q80,"s",
IF(BB$17=Udfyldningsark!$T80,"b",
IF(BB$17&lt;Udfyldningsark!$P80,"",
IF(Udfyldningsark!$T80&lt;Udfyldningsark!$Q80-10,IF(BB$17&lt;Udfyldningsark!$T80,"g",""),
IF(Udfyldningsark!$T80&lt;Udfyldningsark!$Q80,     IF(BB$17&lt;Udfyldningsark!$Q80-10,"g",     IF(BB$17&lt;Udfyldningsark!$T80,"gu",        "")),
IF(BB$17&lt;Udfyldningsark!$Q80, IF(BB$17&lt;Udfyldningsark!$Q80-10,"g","gu"),
IF(BB$17&lt;Udfyldningsark!$T80,"r",""
))))))))</f>
        <v/>
      </c>
      <c r="BC63" s="226" t="str">
        <f>IF(Udfyldningsark!$T80="","",
IF(BC$17=Udfyldningsark!$Q80,"s",
IF(BC$17=Udfyldningsark!$T80,"b",
IF(BC$17&lt;Udfyldningsark!$P80,"",
IF(Udfyldningsark!$T80&lt;Udfyldningsark!$Q80-10,IF(BC$17&lt;Udfyldningsark!$T80,"g",""),
IF(Udfyldningsark!$T80&lt;Udfyldningsark!$Q80,     IF(BC$17&lt;Udfyldningsark!$Q80-10,"g",     IF(BC$17&lt;Udfyldningsark!$T80,"gu",        "")),
IF(BC$17&lt;Udfyldningsark!$Q80, IF(BC$17&lt;Udfyldningsark!$Q80-10,"g","gu"),
IF(BC$17&lt;Udfyldningsark!$T80,"r",""
))))))))</f>
        <v/>
      </c>
      <c r="BD63" s="226" t="str">
        <f>IF(Udfyldningsark!$T80="","",
IF(BD$17=Udfyldningsark!$Q80,"s",
IF(BD$17=Udfyldningsark!$T80,"b",
IF(BD$17&lt;Udfyldningsark!$P80,"",
IF(Udfyldningsark!$T80&lt;Udfyldningsark!$Q80-10,IF(BD$17&lt;Udfyldningsark!$T80,"g",""),
IF(Udfyldningsark!$T80&lt;Udfyldningsark!$Q80,     IF(BD$17&lt;Udfyldningsark!$Q80-10,"g",     IF(BD$17&lt;Udfyldningsark!$T80,"gu",        "")),
IF(BD$17&lt;Udfyldningsark!$Q80, IF(BD$17&lt;Udfyldningsark!$Q80-10,"g","gu"),
IF(BD$17&lt;Udfyldningsark!$T80,"r",""
))))))))</f>
        <v/>
      </c>
      <c r="BE63" s="226" t="str">
        <f>IF(Udfyldningsark!$T80="","",
IF(BE$17=Udfyldningsark!$Q80,"s",
IF(BE$17=Udfyldningsark!$T80,"b",
IF(BE$17&lt;Udfyldningsark!$P80,"",
IF(Udfyldningsark!$T80&lt;Udfyldningsark!$Q80-10,IF(BE$17&lt;Udfyldningsark!$T80,"g",""),
IF(Udfyldningsark!$T80&lt;Udfyldningsark!$Q80,     IF(BE$17&lt;Udfyldningsark!$Q80-10,"g",     IF(BE$17&lt;Udfyldningsark!$T80,"gu",        "")),
IF(BE$17&lt;Udfyldningsark!$Q80, IF(BE$17&lt;Udfyldningsark!$Q80-10,"g","gu"),
IF(BE$17&lt;Udfyldningsark!$T80,"r",""
))))))))</f>
        <v/>
      </c>
      <c r="BF63" s="226" t="str">
        <f>IF(Udfyldningsark!$T80="","",
IF(BF$17=Udfyldningsark!$Q80,"s",
IF(BF$17=Udfyldningsark!$T80,"b",
IF(BF$17&lt;Udfyldningsark!$P80,"",
IF(Udfyldningsark!$T80&lt;Udfyldningsark!$Q80-10,IF(BF$17&lt;Udfyldningsark!$T80,"g",""),
IF(Udfyldningsark!$T80&lt;Udfyldningsark!$Q80,     IF(BF$17&lt;Udfyldningsark!$Q80-10,"g",     IF(BF$17&lt;Udfyldningsark!$T80,"gu",        "")),
IF(BF$17&lt;Udfyldningsark!$Q80, IF(BF$17&lt;Udfyldningsark!$Q80-10,"g","gu"),
IF(BF$17&lt;Udfyldningsark!$T80,"r",""
))))))))</f>
        <v/>
      </c>
      <c r="BG63" s="226" t="str">
        <f>IF(Udfyldningsark!$T80="","",
IF(BG$17=Udfyldningsark!$Q80,"s",
IF(BG$17=Udfyldningsark!$T80,"b",
IF(BG$17&lt;Udfyldningsark!$P80,"",
IF(Udfyldningsark!$T80&lt;Udfyldningsark!$Q80-10,IF(BG$17&lt;Udfyldningsark!$T80,"g",""),
IF(Udfyldningsark!$T80&lt;Udfyldningsark!$Q80,     IF(BG$17&lt;Udfyldningsark!$Q80-10,"g",     IF(BG$17&lt;Udfyldningsark!$T80,"gu",        "")),
IF(BG$17&lt;Udfyldningsark!$Q80, IF(BG$17&lt;Udfyldningsark!$Q80-10,"g","gu"),
IF(BG$17&lt;Udfyldningsark!$T80,"r",""
))))))))</f>
        <v/>
      </c>
      <c r="BH63" s="226" t="str">
        <f>IF(Udfyldningsark!$T80="","",
IF(BH$17=Udfyldningsark!$Q80,"s",
IF(BH$17=Udfyldningsark!$T80,"b",
IF(BH$17&lt;Udfyldningsark!$P80,"",
IF(Udfyldningsark!$T80&lt;Udfyldningsark!$Q80-10,IF(BH$17&lt;Udfyldningsark!$T80,"g",""),
IF(Udfyldningsark!$T80&lt;Udfyldningsark!$Q80,     IF(BH$17&lt;Udfyldningsark!$Q80-10,"g",     IF(BH$17&lt;Udfyldningsark!$T80,"gu",        "")),
IF(BH$17&lt;Udfyldningsark!$Q80, IF(BH$17&lt;Udfyldningsark!$Q80-10,"g","gu"),
IF(BH$17&lt;Udfyldningsark!$T80,"r",""
))))))))</f>
        <v/>
      </c>
      <c r="BI63" s="226" t="str">
        <f>IF(Udfyldningsark!$T80="","",
IF(BI$17=Udfyldningsark!$Q80,"s",
IF(BI$17=Udfyldningsark!$T80,"b",
IF(BI$17&lt;Udfyldningsark!$P80,"",
IF(Udfyldningsark!$T80&lt;Udfyldningsark!$Q80-10,IF(BI$17&lt;Udfyldningsark!$T80,"g",""),
IF(Udfyldningsark!$T80&lt;Udfyldningsark!$Q80,     IF(BI$17&lt;Udfyldningsark!$Q80-10,"g",     IF(BI$17&lt;Udfyldningsark!$T80,"gu",        "")),
IF(BI$17&lt;Udfyldningsark!$Q80, IF(BI$17&lt;Udfyldningsark!$Q80-10,"g","gu"),
IF(BI$17&lt;Udfyldningsark!$T80,"r",""
))))))))</f>
        <v/>
      </c>
      <c r="BJ63" s="226" t="str">
        <f>IF(Udfyldningsark!$T80="","",
IF(BJ$17=Udfyldningsark!$Q80,"s",
IF(BJ$17=Udfyldningsark!$T80,"b",
IF(BJ$17&lt;Udfyldningsark!$P80,"",
IF(Udfyldningsark!$T80&lt;Udfyldningsark!$Q80-10,IF(BJ$17&lt;Udfyldningsark!$T80,"g",""),
IF(Udfyldningsark!$T80&lt;Udfyldningsark!$Q80,     IF(BJ$17&lt;Udfyldningsark!$Q80-10,"g",     IF(BJ$17&lt;Udfyldningsark!$T80,"gu",        "")),
IF(BJ$17&lt;Udfyldningsark!$Q80, IF(BJ$17&lt;Udfyldningsark!$Q80-10,"g","gu"),
IF(BJ$17&lt;Udfyldningsark!$T80,"r",""
))))))))</f>
        <v/>
      </c>
      <c r="BK63" s="226" t="str">
        <f>IF(Udfyldningsark!$T80="","",
IF(BK$17=Udfyldningsark!$Q80,"s",
IF(BK$17=Udfyldningsark!$T80,"b",
IF(BK$17&lt;Udfyldningsark!$P80,"",
IF(Udfyldningsark!$T80&lt;Udfyldningsark!$Q80-10,IF(BK$17&lt;Udfyldningsark!$T80,"g",""),
IF(Udfyldningsark!$T80&lt;Udfyldningsark!$Q80,     IF(BK$17&lt;Udfyldningsark!$Q80-10,"g",     IF(BK$17&lt;Udfyldningsark!$T80,"gu",        "")),
IF(BK$17&lt;Udfyldningsark!$Q80, IF(BK$17&lt;Udfyldningsark!$Q80-10,"g","gu"),
IF(BK$17&lt;Udfyldningsark!$T80,"r",""
))))))))</f>
        <v/>
      </c>
      <c r="BL63" s="226" t="str">
        <f>IF(Udfyldningsark!$T80="","",
IF(BL$17=Udfyldningsark!$Q80,"s",
IF(BL$17=Udfyldningsark!$T80,"b",
IF(BL$17&lt;Udfyldningsark!$P80,"",
IF(Udfyldningsark!$T80&lt;Udfyldningsark!$Q80-10,IF(BL$17&lt;Udfyldningsark!$T80,"g",""),
IF(Udfyldningsark!$T80&lt;Udfyldningsark!$Q80,     IF(BL$17&lt;Udfyldningsark!$Q80-10,"g",     IF(BL$17&lt;Udfyldningsark!$T80,"gu",        "")),
IF(BL$17&lt;Udfyldningsark!$Q80, IF(BL$17&lt;Udfyldningsark!$Q80-10,"g","gu"),
IF(BL$17&lt;Udfyldningsark!$T80,"r",""
))))))))</f>
        <v/>
      </c>
      <c r="BM63" s="226" t="str">
        <f>IF(Udfyldningsark!$T80="","",
IF(BM$17=Udfyldningsark!$Q80,"s",
IF(BM$17=Udfyldningsark!$T80,"b",
IF(BM$17&lt;Udfyldningsark!$P80,"",
IF(Udfyldningsark!$T80&lt;Udfyldningsark!$Q80-10,IF(BM$17&lt;Udfyldningsark!$T80,"g",""),
IF(Udfyldningsark!$T80&lt;Udfyldningsark!$Q80,     IF(BM$17&lt;Udfyldningsark!$Q80-10,"g",     IF(BM$17&lt;Udfyldningsark!$T80,"gu",        "")),
IF(BM$17&lt;Udfyldningsark!$Q80, IF(BM$17&lt;Udfyldningsark!$Q80-10,"g","gu"),
IF(BM$17&lt;Udfyldningsark!$T80,"r",""
))))))))</f>
        <v/>
      </c>
      <c r="BN63" s="226" t="str">
        <f>IF(Udfyldningsark!$T80="","",
IF(BN$17=Udfyldningsark!$Q80,"s",
IF(BN$17=Udfyldningsark!$T80,"b",
IF(BN$17&lt;Udfyldningsark!$P80,"",
IF(Udfyldningsark!$T80&lt;Udfyldningsark!$Q80-10,IF(BN$17&lt;Udfyldningsark!$T80,"g",""),
IF(Udfyldningsark!$T80&lt;Udfyldningsark!$Q80,     IF(BN$17&lt;Udfyldningsark!$Q80-10,"g",     IF(BN$17&lt;Udfyldningsark!$T80,"gu",        "")),
IF(BN$17&lt;Udfyldningsark!$Q80, IF(BN$17&lt;Udfyldningsark!$Q80-10,"g","gu"),
IF(BN$17&lt;Udfyldningsark!$T80,"r",""
))))))))</f>
        <v/>
      </c>
      <c r="BO63" s="226" t="str">
        <f>IF(Udfyldningsark!$T80="","",
IF(BO$17=Udfyldningsark!$Q80,"s",
IF(BO$17=Udfyldningsark!$T80,"b",
IF(BO$17&lt;Udfyldningsark!$P80,"",
IF(Udfyldningsark!$T80&lt;Udfyldningsark!$Q80-10,IF(BO$17&lt;Udfyldningsark!$T80,"g",""),
IF(Udfyldningsark!$T80&lt;Udfyldningsark!$Q80,     IF(BO$17&lt;Udfyldningsark!$Q80-10,"g",     IF(BO$17&lt;Udfyldningsark!$T80,"gu",        "")),
IF(BO$17&lt;Udfyldningsark!$Q80, IF(BO$17&lt;Udfyldningsark!$Q80-10,"g","gu"),
IF(BO$17&lt;Udfyldningsark!$T80,"r",""
))))))))</f>
        <v/>
      </c>
      <c r="BP63" s="226" t="str">
        <f>IF(Udfyldningsark!$T80="","",
IF(BP$17=Udfyldningsark!$Q80,"s",
IF(BP$17=Udfyldningsark!$T80,"b",
IF(BP$17&lt;Udfyldningsark!$P80,"",
IF(Udfyldningsark!$T80&lt;Udfyldningsark!$Q80-10,IF(BP$17&lt;Udfyldningsark!$T80,"g",""),
IF(Udfyldningsark!$T80&lt;Udfyldningsark!$Q80,     IF(BP$17&lt;Udfyldningsark!$Q80-10,"g",     IF(BP$17&lt;Udfyldningsark!$T80,"gu",        "")),
IF(BP$17&lt;Udfyldningsark!$Q80, IF(BP$17&lt;Udfyldningsark!$Q80-10,"g","gu"),
IF(BP$17&lt;Udfyldningsark!$T80,"r",""
))))))))</f>
        <v/>
      </c>
      <c r="BQ63" s="226" t="str">
        <f>IF(Udfyldningsark!$T80="","",
IF(BQ$17=Udfyldningsark!$Q80,"s",
IF(BQ$17=Udfyldningsark!$T80,"b",
IF(BQ$17&lt;Udfyldningsark!$P80,"",
IF(Udfyldningsark!$T80&lt;Udfyldningsark!$Q80-10,IF(BQ$17&lt;Udfyldningsark!$T80,"g",""),
IF(Udfyldningsark!$T80&lt;Udfyldningsark!$Q80,     IF(BQ$17&lt;Udfyldningsark!$Q80-10,"g",     IF(BQ$17&lt;Udfyldningsark!$T80,"gu",        "")),
IF(BQ$17&lt;Udfyldningsark!$Q80, IF(BQ$17&lt;Udfyldningsark!$Q80-10,"g","gu"),
IF(BQ$17&lt;Udfyldningsark!$T80,"r",""
))))))))</f>
        <v/>
      </c>
      <c r="BR63" s="226" t="str">
        <f>IF(Udfyldningsark!$T80="","",
IF(BR$17=Udfyldningsark!$Q80,"s",
IF(BR$17=Udfyldningsark!$T80,"b",
IF(BR$17&lt;Udfyldningsark!$P80,"",
IF(Udfyldningsark!$T80&lt;Udfyldningsark!$Q80-10,IF(BR$17&lt;Udfyldningsark!$T80,"g",""),
IF(Udfyldningsark!$T80&lt;Udfyldningsark!$Q80,     IF(BR$17&lt;Udfyldningsark!$Q80-10,"g",     IF(BR$17&lt;Udfyldningsark!$T80,"gu",        "")),
IF(BR$17&lt;Udfyldningsark!$Q80, IF(BR$17&lt;Udfyldningsark!$Q80-10,"g","gu"),
IF(BR$17&lt;Udfyldningsark!$T80,"r",""
))))))))</f>
        <v/>
      </c>
      <c r="BS63" s="226" t="str">
        <f>IF(Udfyldningsark!$T80="","",
IF(BS$17=Udfyldningsark!$Q80,"s",
IF(BS$17=Udfyldningsark!$T80,"b",
IF(BS$17&lt;Udfyldningsark!$P80,"",
IF(Udfyldningsark!$T80&lt;Udfyldningsark!$Q80-10,IF(BS$17&lt;Udfyldningsark!$T80,"g",""),
IF(Udfyldningsark!$T80&lt;Udfyldningsark!$Q80,     IF(BS$17&lt;Udfyldningsark!$Q80-10,"g",     IF(BS$17&lt;Udfyldningsark!$T80,"gu",        "")),
IF(BS$17&lt;Udfyldningsark!$Q80, IF(BS$17&lt;Udfyldningsark!$Q80-10,"g","gu"),
IF(BS$17&lt;Udfyldningsark!$T80,"r",""
))))))))</f>
        <v/>
      </c>
      <c r="BT63" s="226" t="str">
        <f>IF(Udfyldningsark!$T80="","",
IF(BT$17=Udfyldningsark!$Q80,"s",
IF(BT$17=Udfyldningsark!$T80,"b",
IF(BT$17&lt;Udfyldningsark!$P80,"",
IF(Udfyldningsark!$T80&lt;Udfyldningsark!$Q80-10,IF(BT$17&lt;Udfyldningsark!$T80,"g",""),
IF(Udfyldningsark!$T80&lt;Udfyldningsark!$Q80,     IF(BT$17&lt;Udfyldningsark!$Q80-10,"g",     IF(BT$17&lt;Udfyldningsark!$T80,"gu",        "")),
IF(BT$17&lt;Udfyldningsark!$Q80, IF(BT$17&lt;Udfyldningsark!$Q80-10,"g","gu"),
IF(BT$17&lt;Udfyldningsark!$T80,"r",""
))))))))</f>
        <v/>
      </c>
      <c r="BU63" s="226" t="str">
        <f>IF(Udfyldningsark!$T80="","",
IF(BU$17=Udfyldningsark!$Q80,"s",
IF(BU$17=Udfyldningsark!$T80,"b",
IF(BU$17&lt;Udfyldningsark!$P80,"",
IF(Udfyldningsark!$T80&lt;Udfyldningsark!$Q80-10,IF(BU$17&lt;Udfyldningsark!$T80,"g",""),
IF(Udfyldningsark!$T80&lt;Udfyldningsark!$Q80,     IF(BU$17&lt;Udfyldningsark!$Q80-10,"g",     IF(BU$17&lt;Udfyldningsark!$T80,"gu",        "")),
IF(BU$17&lt;Udfyldningsark!$Q80, IF(BU$17&lt;Udfyldningsark!$Q80-10,"g","gu"),
IF(BU$17&lt;Udfyldningsark!$T80,"r",""
))))))))</f>
        <v/>
      </c>
      <c r="BV63" s="226" t="str">
        <f>IF(Udfyldningsark!$T80="","",
IF(BV$17=Udfyldningsark!$Q80,"s",
IF(BV$17=Udfyldningsark!$T80,"b",
IF(BV$17&lt;Udfyldningsark!$P80,"",
IF(Udfyldningsark!$T80&lt;Udfyldningsark!$Q80-10,IF(BV$17&lt;Udfyldningsark!$T80,"g",""),
IF(Udfyldningsark!$T80&lt;Udfyldningsark!$Q80,     IF(BV$17&lt;Udfyldningsark!$Q80-10,"g",     IF(BV$17&lt;Udfyldningsark!$T80,"gu",        "")),
IF(BV$17&lt;Udfyldningsark!$Q80, IF(BV$17&lt;Udfyldningsark!$Q80-10,"g","gu"),
IF(BV$17&lt;Udfyldningsark!$T80,"r",""
))))))))</f>
        <v/>
      </c>
      <c r="BW63" s="226" t="str">
        <f>IF(Udfyldningsark!$T80="","",
IF(BW$17=Udfyldningsark!$Q80,"s",
IF(BW$17=Udfyldningsark!$T80,"b",
IF(BW$17&lt;Udfyldningsark!$P80,"",
IF(Udfyldningsark!$T80&lt;Udfyldningsark!$Q80-10,IF(BW$17&lt;Udfyldningsark!$T80,"g",""),
IF(Udfyldningsark!$T80&lt;Udfyldningsark!$Q80,     IF(BW$17&lt;Udfyldningsark!$Q80-10,"g",     IF(BW$17&lt;Udfyldningsark!$T80,"gu",        "")),
IF(BW$17&lt;Udfyldningsark!$Q80, IF(BW$17&lt;Udfyldningsark!$Q80-10,"g","gu"),
IF(BW$17&lt;Udfyldningsark!$T80,"r",""
))))))))</f>
        <v/>
      </c>
      <c r="BX63" s="226" t="str">
        <f>IF(Udfyldningsark!$T80="","",
IF(BX$17=Udfyldningsark!$Q80,"s",
IF(BX$17=Udfyldningsark!$T80,"b",
IF(BX$17&lt;Udfyldningsark!$P80,"",
IF(Udfyldningsark!$T80&lt;Udfyldningsark!$Q80-10,IF(BX$17&lt;Udfyldningsark!$T80,"g",""),
IF(Udfyldningsark!$T80&lt;Udfyldningsark!$Q80,     IF(BX$17&lt;Udfyldningsark!$Q80-10,"g",     IF(BX$17&lt;Udfyldningsark!$T80,"gu",        "")),
IF(BX$17&lt;Udfyldningsark!$Q80, IF(BX$17&lt;Udfyldningsark!$Q80-10,"g","gu"),
IF(BX$17&lt;Udfyldningsark!$T80,"r",""
))))))))</f>
        <v/>
      </c>
      <c r="BY63" s="226" t="str">
        <f>IF(Udfyldningsark!$T80="","",
IF(BY$17=Udfyldningsark!$Q80,"s",
IF(BY$17=Udfyldningsark!$T80,"b",
IF(BY$17&lt;Udfyldningsark!$P80,"",
IF(Udfyldningsark!$T80&lt;Udfyldningsark!$Q80-10,IF(BY$17&lt;Udfyldningsark!$T80,"g",""),
IF(Udfyldningsark!$T80&lt;Udfyldningsark!$Q80,     IF(BY$17&lt;Udfyldningsark!$Q80-10,"g",     IF(BY$17&lt;Udfyldningsark!$T80,"gu",        "")),
IF(BY$17&lt;Udfyldningsark!$Q80, IF(BY$17&lt;Udfyldningsark!$Q80-10,"g","gu"),
IF(BY$17&lt;Udfyldningsark!$T80,"r",""
))))))))</f>
        <v/>
      </c>
      <c r="BZ63" s="226" t="str">
        <f>IF(Udfyldningsark!$T80="","",
IF(BZ$17=Udfyldningsark!$Q80,"s",
IF(BZ$17=Udfyldningsark!$T80,"b",
IF(BZ$17&lt;Udfyldningsark!$P80,"",
IF(Udfyldningsark!$T80&lt;Udfyldningsark!$Q80-10,IF(BZ$17&lt;Udfyldningsark!$T80,"g",""),
IF(Udfyldningsark!$T80&lt;Udfyldningsark!$Q80,     IF(BZ$17&lt;Udfyldningsark!$Q80-10,"g",     IF(BZ$17&lt;Udfyldningsark!$T80,"gu",        "")),
IF(BZ$17&lt;Udfyldningsark!$Q80, IF(BZ$17&lt;Udfyldningsark!$Q80-10,"g","gu"),
IF(BZ$17&lt;Udfyldningsark!$T80,"r",""
))))))))</f>
        <v/>
      </c>
      <c r="CA63" s="226" t="str">
        <f>IF(Udfyldningsark!$T80="","",
IF(CA$17=Udfyldningsark!$Q80,"s",
IF(CA$17=Udfyldningsark!$T80,"b",
IF(CA$17&lt;Udfyldningsark!$P80,"",
IF(Udfyldningsark!$T80&lt;Udfyldningsark!$Q80-10,IF(CA$17&lt;Udfyldningsark!$T80,"g",""),
IF(Udfyldningsark!$T80&lt;Udfyldningsark!$Q80,     IF(CA$17&lt;Udfyldningsark!$Q80-10,"g",     IF(CA$17&lt;Udfyldningsark!$T80,"gu",        "")),
IF(CA$17&lt;Udfyldningsark!$Q80, IF(CA$17&lt;Udfyldningsark!$Q80-10,"g","gu"),
IF(CA$17&lt;Udfyldningsark!$T80,"r",""
))))))))</f>
        <v/>
      </c>
      <c r="CB63" s="226" t="str">
        <f>IF(Udfyldningsark!$T80="","",
IF(CB$17=Udfyldningsark!$Q80,"s",
IF(CB$17=Udfyldningsark!$T80,"b",
IF(CB$17&lt;Udfyldningsark!$P80,"",
IF(Udfyldningsark!$T80&lt;Udfyldningsark!$Q80-10,IF(CB$17&lt;Udfyldningsark!$T80,"g",""),
IF(Udfyldningsark!$T80&lt;Udfyldningsark!$Q80,     IF(CB$17&lt;Udfyldningsark!$Q80-10,"g",     IF(CB$17&lt;Udfyldningsark!$T80,"gu",        "")),
IF(CB$17&lt;Udfyldningsark!$Q80, IF(CB$17&lt;Udfyldningsark!$Q80-10,"g","gu"),
IF(CB$17&lt;Udfyldningsark!$T80,"r",""
))))))))</f>
        <v/>
      </c>
      <c r="CC63" s="226" t="str">
        <f>IF(Udfyldningsark!$T80="","",
IF(CC$17=Udfyldningsark!$Q80,"s",
IF(CC$17=Udfyldningsark!$T80,"b",
IF(CC$17&lt;Udfyldningsark!$P80,"",
IF(Udfyldningsark!$T80&lt;Udfyldningsark!$Q80-10,IF(CC$17&lt;Udfyldningsark!$T80,"g",""),
IF(Udfyldningsark!$T80&lt;Udfyldningsark!$Q80,     IF(CC$17&lt;Udfyldningsark!$Q80-10,"g",     IF(CC$17&lt;Udfyldningsark!$T80,"gu",        "")),
IF(CC$17&lt;Udfyldningsark!$Q80, IF(CC$17&lt;Udfyldningsark!$Q80-10,"g","gu"),
IF(CC$17&lt;Udfyldningsark!$T80,"r",""
))))))))</f>
        <v/>
      </c>
      <c r="CD63" s="226" t="str">
        <f>IF(Udfyldningsark!$T80="","",
IF(CD$17=Udfyldningsark!$Q80,"s",
IF(CD$17=Udfyldningsark!$T80,"b",
IF(CD$17&lt;Udfyldningsark!$P80,"",
IF(Udfyldningsark!$T80&lt;Udfyldningsark!$Q80-10,IF(CD$17&lt;Udfyldningsark!$T80,"g",""),
IF(Udfyldningsark!$T80&lt;Udfyldningsark!$Q80,     IF(CD$17&lt;Udfyldningsark!$Q80-10,"g",     IF(CD$17&lt;Udfyldningsark!$T80,"gu",        "")),
IF(CD$17&lt;Udfyldningsark!$Q80, IF(CD$17&lt;Udfyldningsark!$Q80-10,"g","gu"),
IF(CD$17&lt;Udfyldningsark!$T80,"r",""
))))))))</f>
        <v/>
      </c>
      <c r="CE63" s="226" t="str">
        <f>IF(Udfyldningsark!$T80="","",
IF(CE$17=Udfyldningsark!$Q80,"s",
IF(CE$17=Udfyldningsark!$T80,"b",
IF(CE$17&lt;Udfyldningsark!$P80,"",
IF(Udfyldningsark!$T80&lt;Udfyldningsark!$Q80-10,IF(CE$17&lt;Udfyldningsark!$T80,"g",""),
IF(Udfyldningsark!$T80&lt;Udfyldningsark!$Q80,     IF(CE$17&lt;Udfyldningsark!$Q80-10,"g",     IF(CE$17&lt;Udfyldningsark!$T80,"gu",        "")),
IF(CE$17&lt;Udfyldningsark!$Q80, IF(CE$17&lt;Udfyldningsark!$Q80-10,"g","gu"),
IF(CE$17&lt;Udfyldningsark!$T80,"r",""
))))))))</f>
        <v/>
      </c>
      <c r="CF63" s="226" t="str">
        <f>IF(Udfyldningsark!$T80="","",
IF(CF$17=Udfyldningsark!$Q80,"s",
IF(CF$17=Udfyldningsark!$T80,"b",
IF(CF$17&lt;Udfyldningsark!$P80,"",
IF(Udfyldningsark!$T80&lt;Udfyldningsark!$Q80-10,IF(CF$17&lt;Udfyldningsark!$T80,"g",""),
IF(Udfyldningsark!$T80&lt;Udfyldningsark!$Q80,     IF(CF$17&lt;Udfyldningsark!$Q80-10,"g",     IF(CF$17&lt;Udfyldningsark!$T80,"gu",        "")),
IF(CF$17&lt;Udfyldningsark!$Q80, IF(CF$17&lt;Udfyldningsark!$Q80-10,"g","gu"),
IF(CF$17&lt;Udfyldningsark!$T80,"r",""
))))))))</f>
        <v/>
      </c>
      <c r="CG63" s="226" t="str">
        <f>IF(Udfyldningsark!$T80="","",
IF(CG$17=Udfyldningsark!$Q80,"s",
IF(CG$17=Udfyldningsark!$T80,"b",
IF(CG$17&lt;Udfyldningsark!$P80,"",
IF(Udfyldningsark!$T80&lt;Udfyldningsark!$Q80-10,IF(CG$17&lt;Udfyldningsark!$T80,"g",""),
IF(Udfyldningsark!$T80&lt;Udfyldningsark!$Q80,     IF(CG$17&lt;Udfyldningsark!$Q80-10,"g",     IF(CG$17&lt;Udfyldningsark!$T80,"gu",        "")),
IF(CG$17&lt;Udfyldningsark!$Q80, IF(CG$17&lt;Udfyldningsark!$Q80-10,"g","gu"),
IF(CG$17&lt;Udfyldningsark!$T80,"r",""
))))))))</f>
        <v/>
      </c>
      <c r="CH63" s="226" t="str">
        <f>IF(Udfyldningsark!$T80="","",
IF(CH$17=Udfyldningsark!$Q80,"s",
IF(CH$17=Udfyldningsark!$T80,"b",
IF(CH$17&lt;Udfyldningsark!$P80,"",
IF(Udfyldningsark!$T80&lt;Udfyldningsark!$Q80-10,IF(CH$17&lt;Udfyldningsark!$T80,"g",""),
IF(Udfyldningsark!$T80&lt;Udfyldningsark!$Q80,     IF(CH$17&lt;Udfyldningsark!$Q80-10,"g",     IF(CH$17&lt;Udfyldningsark!$T80,"gu",        "")),
IF(CH$17&lt;Udfyldningsark!$Q80, IF(CH$17&lt;Udfyldningsark!$Q80-10,"g","gu"),
IF(CH$17&lt;Udfyldningsark!$T80,"r",""
))))))))</f>
        <v/>
      </c>
      <c r="CI63" s="226" t="str">
        <f>IF(Udfyldningsark!$T80="","",
IF(CI$17=Udfyldningsark!$Q80,"s",
IF(CI$17=Udfyldningsark!$T80,"b",
IF(CI$17&lt;Udfyldningsark!$P80,"",
IF(Udfyldningsark!$T80&lt;Udfyldningsark!$Q80-10,IF(CI$17&lt;Udfyldningsark!$T80,"g",""),
IF(Udfyldningsark!$T80&lt;Udfyldningsark!$Q80,     IF(CI$17&lt;Udfyldningsark!$Q80-10,"g",     IF(CI$17&lt;Udfyldningsark!$T80,"gu",        "")),
IF(CI$17&lt;Udfyldningsark!$Q80, IF(CI$17&lt;Udfyldningsark!$Q80-10,"g","gu"),
IF(CI$17&lt;Udfyldningsark!$T80,"r",""
))))))))</f>
        <v/>
      </c>
      <c r="CJ63" s="226" t="str">
        <f>IF(Udfyldningsark!$T80="","",
IF(CJ$17=Udfyldningsark!$Q80,"s",
IF(CJ$17=Udfyldningsark!$T80,"b",
IF(CJ$17&lt;Udfyldningsark!$P80,"",
IF(Udfyldningsark!$T80&lt;Udfyldningsark!$Q80-10,IF(CJ$17&lt;Udfyldningsark!$T80,"g",""),
IF(Udfyldningsark!$T80&lt;Udfyldningsark!$Q80,     IF(CJ$17&lt;Udfyldningsark!$Q80-10,"g",     IF(CJ$17&lt;Udfyldningsark!$T80,"gu",        "")),
IF(CJ$17&lt;Udfyldningsark!$Q80, IF(CJ$17&lt;Udfyldningsark!$Q80-10,"g","gu"),
IF(CJ$17&lt;Udfyldningsark!$T80,"r",""
))))))))</f>
        <v/>
      </c>
      <c r="CK63" s="226" t="str">
        <f>IF(Udfyldningsark!$T80="","",
IF(CK$17=Udfyldningsark!$Q80,"s",
IF(CK$17=Udfyldningsark!$T80,"b",
IF(CK$17&lt;Udfyldningsark!$P80,"",
IF(Udfyldningsark!$T80&lt;Udfyldningsark!$Q80-10,IF(CK$17&lt;Udfyldningsark!$T80,"g",""),
IF(Udfyldningsark!$T80&lt;Udfyldningsark!$Q80,     IF(CK$17&lt;Udfyldningsark!$Q80-10,"g",     IF(CK$17&lt;Udfyldningsark!$T80,"gu",        "")),
IF(CK$17&lt;Udfyldningsark!$Q80, IF(CK$17&lt;Udfyldningsark!$Q80-10,"g","gu"),
IF(CK$17&lt;Udfyldningsark!$T80,"r",""
))))))))</f>
        <v/>
      </c>
      <c r="CL63" s="226" t="str">
        <f>IF(Udfyldningsark!$T80="","",
IF(CL$17=Udfyldningsark!$Q80,"s",
IF(CL$17=Udfyldningsark!$T80,"b",
IF(CL$17&lt;Udfyldningsark!$P80,"",
IF(Udfyldningsark!$T80&lt;Udfyldningsark!$Q80-10,IF(CL$17&lt;Udfyldningsark!$T80,"g",""),
IF(Udfyldningsark!$T80&lt;Udfyldningsark!$Q80,     IF(CL$17&lt;Udfyldningsark!$Q80-10,"g",     IF(CL$17&lt;Udfyldningsark!$T80,"gu",        "")),
IF(CL$17&lt;Udfyldningsark!$Q80, IF(CL$17&lt;Udfyldningsark!$Q80-10,"g","gu"),
IF(CL$17&lt;Udfyldningsark!$T80,"r",""
))))))))</f>
        <v/>
      </c>
      <c r="CM63" s="226" t="str">
        <f>IF(Udfyldningsark!$T80="","",
IF(CM$17=Udfyldningsark!$Q80,"s",
IF(CM$17=Udfyldningsark!$T80,"b",
IF(CM$17&lt;Udfyldningsark!$P80,"",
IF(Udfyldningsark!$T80&lt;Udfyldningsark!$Q80-10,IF(CM$17&lt;Udfyldningsark!$T80,"g",""),
IF(Udfyldningsark!$T80&lt;Udfyldningsark!$Q80,     IF(CM$17&lt;Udfyldningsark!$Q80-10,"g",     IF(CM$17&lt;Udfyldningsark!$T80,"gu",        "")),
IF(CM$17&lt;Udfyldningsark!$Q80, IF(CM$17&lt;Udfyldningsark!$Q80-10,"g","gu"),
IF(CM$17&lt;Udfyldningsark!$T80,"r",""
))))))))</f>
        <v/>
      </c>
      <c r="CN63" s="226" t="str">
        <f>IF(Udfyldningsark!$T80="","",
IF(CN$17=Udfyldningsark!$Q80,"s",
IF(CN$17=Udfyldningsark!$T80,"b",
IF(CN$17&lt;Udfyldningsark!$P80,"",
IF(Udfyldningsark!$T80&lt;Udfyldningsark!$Q80-10,IF(CN$17&lt;Udfyldningsark!$T80,"g",""),
IF(Udfyldningsark!$T80&lt;Udfyldningsark!$Q80,     IF(CN$17&lt;Udfyldningsark!$Q80-10,"g",     IF(CN$17&lt;Udfyldningsark!$T80,"gu",        "")),
IF(CN$17&lt;Udfyldningsark!$Q80, IF(CN$17&lt;Udfyldningsark!$Q80-10,"g","gu"),
IF(CN$17&lt;Udfyldningsark!$T80,"r",""
))))))))</f>
        <v/>
      </c>
      <c r="CO63" s="226" t="str">
        <f>IF(Udfyldningsark!$T80="","",
IF(CO$17=Udfyldningsark!$Q80,"s",
IF(CO$17=Udfyldningsark!$T80,"b",
IF(CO$17&lt;Udfyldningsark!$P80,"",
IF(Udfyldningsark!$T80&lt;Udfyldningsark!$Q80-10,IF(CO$17&lt;Udfyldningsark!$T80,"g",""),
IF(Udfyldningsark!$T80&lt;Udfyldningsark!$Q80,     IF(CO$17&lt;Udfyldningsark!$Q80-10,"g",     IF(CO$17&lt;Udfyldningsark!$T80,"gu",        "")),
IF(CO$17&lt;Udfyldningsark!$Q80, IF(CO$17&lt;Udfyldningsark!$Q80-10,"g","gu"),
IF(CO$17&lt;Udfyldningsark!$T80,"r",""
))))))))</f>
        <v/>
      </c>
      <c r="CP63" s="226" t="str">
        <f>IF(Udfyldningsark!$T80="","",
IF(CP$17=Udfyldningsark!$Q80,"s",
IF(CP$17=Udfyldningsark!$T80,"b",
IF(CP$17&lt;Udfyldningsark!$P80,"",
IF(Udfyldningsark!$T80&lt;Udfyldningsark!$Q80-10,IF(CP$17&lt;Udfyldningsark!$T80,"g",""),
IF(Udfyldningsark!$T80&lt;Udfyldningsark!$Q80,     IF(CP$17&lt;Udfyldningsark!$Q80-10,"g",     IF(CP$17&lt;Udfyldningsark!$T80,"gu",        "")),
IF(CP$17&lt;Udfyldningsark!$Q80, IF(CP$17&lt;Udfyldningsark!$Q80-10,"g","gu"),
IF(CP$17&lt;Udfyldningsark!$T80,"r",""
))))))))</f>
        <v/>
      </c>
      <c r="CQ63" s="226" t="str">
        <f>IF(Udfyldningsark!$T80="","",
IF(CQ$17=Udfyldningsark!$Q80,"s",
IF(CQ$17=Udfyldningsark!$T80,"b",
IF(CQ$17&lt;Udfyldningsark!$P80,"",
IF(Udfyldningsark!$T80&lt;Udfyldningsark!$Q80-10,IF(CQ$17&lt;Udfyldningsark!$T80,"g",""),
IF(Udfyldningsark!$T80&lt;Udfyldningsark!$Q80,     IF(CQ$17&lt;Udfyldningsark!$Q80-10,"g",     IF(CQ$17&lt;Udfyldningsark!$T80,"gu",        "")),
IF(CQ$17&lt;Udfyldningsark!$Q80, IF(CQ$17&lt;Udfyldningsark!$Q80-10,"g","gu"),
IF(CQ$17&lt;Udfyldningsark!$T80,"r",""
))))))))</f>
        <v/>
      </c>
      <c r="CR63" s="226" t="str">
        <f>IF(Udfyldningsark!$T80="","",
IF(CR$17=Udfyldningsark!$Q80,"s",
IF(CR$17=Udfyldningsark!$T80,"b",
IF(CR$17&lt;Udfyldningsark!$P80,"",
IF(Udfyldningsark!$T80&lt;Udfyldningsark!$Q80-10,IF(CR$17&lt;Udfyldningsark!$T80,"g",""),
IF(Udfyldningsark!$T80&lt;Udfyldningsark!$Q80,     IF(CR$17&lt;Udfyldningsark!$Q80-10,"g",     IF(CR$17&lt;Udfyldningsark!$T80,"gu",        "")),
IF(CR$17&lt;Udfyldningsark!$Q80, IF(CR$17&lt;Udfyldningsark!$Q80-10,"g","gu"),
IF(CR$17&lt;Udfyldningsark!$T80,"r",""
))))))))</f>
        <v/>
      </c>
      <c r="CS63" s="226" t="str">
        <f>IF(Udfyldningsark!$T80="","",
IF(CS$17=Udfyldningsark!$Q80,"s",
IF(CS$17=Udfyldningsark!$T80,"b",
IF(CS$17&lt;Udfyldningsark!$P80,"",
IF(Udfyldningsark!$T80&lt;Udfyldningsark!$Q80-10,IF(CS$17&lt;Udfyldningsark!$T80,"g",""),
IF(Udfyldningsark!$T80&lt;Udfyldningsark!$Q80,     IF(CS$17&lt;Udfyldningsark!$Q80-10,"g",     IF(CS$17&lt;Udfyldningsark!$T80,"gu",        "")),
IF(CS$17&lt;Udfyldningsark!$Q80, IF(CS$17&lt;Udfyldningsark!$Q80-10,"g","gu"),
IF(CS$17&lt;Udfyldningsark!$T80,"r",""
))))))))</f>
        <v/>
      </c>
      <c r="CT63" s="226" t="str">
        <f>IF(Udfyldningsark!$T80="","",
IF(CT$17=Udfyldningsark!$Q80,"s",
IF(CT$17=Udfyldningsark!$T80,"b",
IF(CT$17&lt;Udfyldningsark!$P80,"",
IF(Udfyldningsark!$T80&lt;Udfyldningsark!$Q80-10,IF(CT$17&lt;Udfyldningsark!$T80,"g",""),
IF(Udfyldningsark!$T80&lt;Udfyldningsark!$Q80,     IF(CT$17&lt;Udfyldningsark!$Q80-10,"g",     IF(CT$17&lt;Udfyldningsark!$T80,"gu",        "")),
IF(CT$17&lt;Udfyldningsark!$Q80, IF(CT$17&lt;Udfyldningsark!$Q80-10,"g","gu"),
IF(CT$17&lt;Udfyldningsark!$T80,"r",""
))))))))</f>
        <v/>
      </c>
      <c r="CU63" s="226" t="str">
        <f>IF(Udfyldningsark!$T80="","",
IF(CU$17=Udfyldningsark!$Q80,"s",
IF(CU$17=Udfyldningsark!$T80,"b",
IF(CU$17&lt;Udfyldningsark!$P80,"",
IF(Udfyldningsark!$T80&lt;Udfyldningsark!$Q80-10,IF(CU$17&lt;Udfyldningsark!$T80,"g",""),
IF(Udfyldningsark!$T80&lt;Udfyldningsark!$Q80,     IF(CU$17&lt;Udfyldningsark!$Q80-10,"g",     IF(CU$17&lt;Udfyldningsark!$T80,"gu",        "")),
IF(CU$17&lt;Udfyldningsark!$Q80, IF(CU$17&lt;Udfyldningsark!$Q80-10,"g","gu"),
IF(CU$17&lt;Udfyldningsark!$T80,"r",""
))))))))</f>
        <v/>
      </c>
      <c r="CV63" s="226" t="str">
        <f>IF(Udfyldningsark!$T80="","",
IF(CV$17=Udfyldningsark!$Q80,"s",
IF(CV$17=Udfyldningsark!$T80,"b",
IF(CV$17&lt;Udfyldningsark!$P80,"",
IF(Udfyldningsark!$T80&lt;Udfyldningsark!$Q80-10,IF(CV$17&lt;Udfyldningsark!$T80,"g",""),
IF(Udfyldningsark!$T80&lt;Udfyldningsark!$Q80,     IF(CV$17&lt;Udfyldningsark!$Q80-10,"g",     IF(CV$17&lt;Udfyldningsark!$T80,"gu",        "")),
IF(CV$17&lt;Udfyldningsark!$Q80, IF(CV$17&lt;Udfyldningsark!$Q80-10,"g","gu"),
IF(CV$17&lt;Udfyldningsark!$T80,"r",""
))))))))</f>
        <v/>
      </c>
      <c r="CW63" s="226" t="str">
        <f>IF(Udfyldningsark!$T80="","",
IF(CW$17=Udfyldningsark!$Q80,"s",
IF(CW$17=Udfyldningsark!$T80,"b",
IF(CW$17&lt;Udfyldningsark!$P80,"",
IF(Udfyldningsark!$T80&lt;Udfyldningsark!$Q80-10,IF(CW$17&lt;Udfyldningsark!$T80,"g",""),
IF(Udfyldningsark!$T80&lt;Udfyldningsark!$Q80,     IF(CW$17&lt;Udfyldningsark!$Q80-10,"g",     IF(CW$17&lt;Udfyldningsark!$T80,"gu",        "")),
IF(CW$17&lt;Udfyldningsark!$Q80, IF(CW$17&lt;Udfyldningsark!$Q80-10,"g","gu"),
IF(CW$17&lt;Udfyldningsark!$T80,"r",""
))))))))</f>
        <v/>
      </c>
      <c r="CX63" s="226" t="str">
        <f>IF(Udfyldningsark!$T80="","",
IF(CX$17=Udfyldningsark!$Q80,"s",
IF(CX$17=Udfyldningsark!$T80,"b",
IF(CX$17&lt;Udfyldningsark!$P80,"",
IF(Udfyldningsark!$T80&lt;Udfyldningsark!$Q80-10,IF(CX$17&lt;Udfyldningsark!$T80,"g",""),
IF(Udfyldningsark!$T80&lt;Udfyldningsark!$Q80,     IF(CX$17&lt;Udfyldningsark!$Q80-10,"g",     IF(CX$17&lt;Udfyldningsark!$T80,"gu",        "")),
IF(CX$17&lt;Udfyldningsark!$Q80, IF(CX$17&lt;Udfyldningsark!$Q80-10,"g","gu"),
IF(CX$17&lt;Udfyldningsark!$T80,"r",""
))))))))</f>
        <v/>
      </c>
      <c r="CY63" s="226" t="str">
        <f>IF(Udfyldningsark!$T80="","",
IF(CY$17=Udfyldningsark!$Q80,"s",
IF(CY$17=Udfyldningsark!$T80,"b",
IF(CY$17&lt;Udfyldningsark!$P80,"",
IF(Udfyldningsark!$T80&lt;Udfyldningsark!$Q80-10,IF(CY$17&lt;Udfyldningsark!$T80,"g",""),
IF(Udfyldningsark!$T80&lt;Udfyldningsark!$Q80,     IF(CY$17&lt;Udfyldningsark!$Q80-10,"g",     IF(CY$17&lt;Udfyldningsark!$T80,"gu",        "")),
IF(CY$17&lt;Udfyldningsark!$Q80, IF(CY$17&lt;Udfyldningsark!$Q80-10,"g","gu"),
IF(CY$17&lt;Udfyldningsark!$T80,"r",""
))))))))</f>
        <v/>
      </c>
      <c r="CZ63" s="226" t="str">
        <f>IF(Udfyldningsark!$T80="","",
IF(CZ$17=Udfyldningsark!$Q80,"s",
IF(CZ$17=Udfyldningsark!$T80,"b",
IF(CZ$17&lt;Udfyldningsark!$P80,"",
IF(Udfyldningsark!$T80&lt;Udfyldningsark!$Q80-10,IF(CZ$17&lt;Udfyldningsark!$T80,"g",""),
IF(Udfyldningsark!$T80&lt;Udfyldningsark!$Q80,     IF(CZ$17&lt;Udfyldningsark!$Q80-10,"g",     IF(CZ$17&lt;Udfyldningsark!$T80,"gu",        "")),
IF(CZ$17&lt;Udfyldningsark!$Q80, IF(CZ$17&lt;Udfyldningsark!$Q80-10,"g","gu"),
IF(CZ$17&lt;Udfyldningsark!$T80,"r",""
))))))))</f>
        <v/>
      </c>
      <c r="DA63" s="226" t="str">
        <f>IF(Udfyldningsark!$T80="","",
IF(DA$17=Udfyldningsark!$Q80,"s",
IF(DA$17=Udfyldningsark!$T80,"b",
IF(DA$17&lt;Udfyldningsark!$P80,"",
IF(Udfyldningsark!$T80&lt;Udfyldningsark!$Q80-10,IF(DA$17&lt;Udfyldningsark!$T80,"g",""),
IF(Udfyldningsark!$T80&lt;Udfyldningsark!$Q80,     IF(DA$17&lt;Udfyldningsark!$Q80-10,"g",     IF(DA$17&lt;Udfyldningsark!$T80,"gu",        "")),
IF(DA$17&lt;Udfyldningsark!$Q80, IF(DA$17&lt;Udfyldningsark!$Q80-10,"g","gu"),
IF(DA$17&lt;Udfyldningsark!$T80,"r",""
))))))))</f>
        <v/>
      </c>
      <c r="DB63" s="226" t="str">
        <f>IF(Udfyldningsark!$T80="","",
IF(DB$17=Udfyldningsark!$Q80,"s",
IF(DB$17=Udfyldningsark!$T80,"b",
IF(DB$17&lt;Udfyldningsark!$P80,"",
IF(Udfyldningsark!$T80&lt;Udfyldningsark!$Q80-10,IF(DB$17&lt;Udfyldningsark!$T80,"g",""),
IF(Udfyldningsark!$T80&lt;Udfyldningsark!$Q80,     IF(DB$17&lt;Udfyldningsark!$Q80-10,"g",     IF(DB$17&lt;Udfyldningsark!$T80,"gu",        "")),
IF(DB$17&lt;Udfyldningsark!$Q80, IF(DB$17&lt;Udfyldningsark!$Q80-10,"g","gu"),
IF(DB$17&lt;Udfyldningsark!$T80,"r",""
))))))))</f>
        <v/>
      </c>
      <c r="DC63" s="226" t="str">
        <f>IF(Udfyldningsark!$T80="","",
IF(DC$17=Udfyldningsark!$Q80,"s",
IF(DC$17=Udfyldningsark!$T80,"b",
IF(DC$17&lt;Udfyldningsark!$P80,"",
IF(Udfyldningsark!$T80&lt;Udfyldningsark!$Q80-10,IF(DC$17&lt;Udfyldningsark!$T80,"g",""),
IF(Udfyldningsark!$T80&lt;Udfyldningsark!$Q80,     IF(DC$17&lt;Udfyldningsark!$Q80-10,"g",     IF(DC$17&lt;Udfyldningsark!$T80,"gu",        "")),
IF(DC$17&lt;Udfyldningsark!$Q80, IF(DC$17&lt;Udfyldningsark!$Q80-10,"g","gu"),
IF(DC$17&lt;Udfyldningsark!$T80,"r",""
))))))))</f>
        <v/>
      </c>
      <c r="DD63" s="226" t="str">
        <f>IF(Udfyldningsark!$T80="","",
IF(DD$17=Udfyldningsark!$Q80,"s",
IF(DD$17=Udfyldningsark!$T80,"b",
IF(DD$17&lt;Udfyldningsark!$P80,"",
IF(Udfyldningsark!$T80&lt;Udfyldningsark!$Q80-10,IF(DD$17&lt;Udfyldningsark!$T80,"g",""),
IF(Udfyldningsark!$T80&lt;Udfyldningsark!$Q80,     IF(DD$17&lt;Udfyldningsark!$Q80-10,"g",     IF(DD$17&lt;Udfyldningsark!$T80,"gu",        "")),
IF(DD$17&lt;Udfyldningsark!$Q80, IF(DD$17&lt;Udfyldningsark!$Q80-10,"g","gu"),
IF(DD$17&lt;Udfyldningsark!$T80,"r",""
))))))))</f>
        <v/>
      </c>
      <c r="DE63" s="226" t="str">
        <f>IF(Udfyldningsark!$T80="","",
IF(DE$17=Udfyldningsark!$Q80,"s",
IF(DE$17=Udfyldningsark!$T80,"b",
IF(DE$17&lt;Udfyldningsark!$P80,"",
IF(Udfyldningsark!$T80&lt;Udfyldningsark!$Q80-10,IF(DE$17&lt;Udfyldningsark!$T80,"g",""),
IF(Udfyldningsark!$T80&lt;Udfyldningsark!$Q80,     IF(DE$17&lt;Udfyldningsark!$Q80-10,"g",     IF(DE$17&lt;Udfyldningsark!$T80,"gu",        "")),
IF(DE$17&lt;Udfyldningsark!$Q80, IF(DE$17&lt;Udfyldningsark!$Q80-10,"g","gu"),
IF(DE$17&lt;Udfyldningsark!$T80,"r",""
))))))))</f>
        <v/>
      </c>
      <c r="DF63" s="226" t="str">
        <f>IF(Udfyldningsark!$T80="","",
IF(DF$17=Udfyldningsark!$Q80,"s",
IF(DF$17=Udfyldningsark!$T80,"b",
IF(DF$17&lt;Udfyldningsark!$P80,"",
IF(Udfyldningsark!$T80&lt;Udfyldningsark!$Q80-10,IF(DF$17&lt;Udfyldningsark!$T80,"g",""),
IF(Udfyldningsark!$T80&lt;Udfyldningsark!$Q80,     IF(DF$17&lt;Udfyldningsark!$Q80-10,"g",     IF(DF$17&lt;Udfyldningsark!$T80,"gu",        "")),
IF(DF$17&lt;Udfyldningsark!$Q80, IF(DF$17&lt;Udfyldningsark!$Q80-10,"g","gu"),
IF(DF$17&lt;Udfyldningsark!$T80,"r",""
))))))))</f>
        <v/>
      </c>
      <c r="DG63" s="226" t="str">
        <f>IF(Udfyldningsark!$T80="","",
IF(DG$17=Udfyldningsark!$Q80,"s",
IF(DG$17=Udfyldningsark!$T80,"b",
IF(DG$17&lt;Udfyldningsark!$P80,"",
IF(Udfyldningsark!$T80&lt;Udfyldningsark!$Q80-10,IF(DG$17&lt;Udfyldningsark!$T80,"g",""),
IF(Udfyldningsark!$T80&lt;Udfyldningsark!$Q80,     IF(DG$17&lt;Udfyldningsark!$Q80-10,"g",     IF(DG$17&lt;Udfyldningsark!$T80,"gu",        "")),
IF(DG$17&lt;Udfyldningsark!$Q80, IF(DG$17&lt;Udfyldningsark!$Q80-10,"g","gu"),
IF(DG$17&lt;Udfyldningsark!$T80,"r",""
))))))))</f>
        <v/>
      </c>
      <c r="DH63" s="226" t="str">
        <f>IF(Udfyldningsark!$T80="","",
IF(DH$17=Udfyldningsark!$Q80,"s",
IF(DH$17=Udfyldningsark!$T80,"b",
IF(DH$17&lt;Udfyldningsark!$P80,"",
IF(Udfyldningsark!$T80&lt;Udfyldningsark!$Q80-10,IF(DH$17&lt;Udfyldningsark!$T80,"g",""),
IF(Udfyldningsark!$T80&lt;Udfyldningsark!$Q80,     IF(DH$17&lt;Udfyldningsark!$Q80-10,"g",     IF(DH$17&lt;Udfyldningsark!$T80,"gu",        "")),
IF(DH$17&lt;Udfyldningsark!$Q80, IF(DH$17&lt;Udfyldningsark!$Q80-10,"g","gu"),
IF(DH$17&lt;Udfyldningsark!$T80,"r",""
))))))))</f>
        <v/>
      </c>
      <c r="DI63" s="226" t="str">
        <f>IF(Udfyldningsark!$T80="","",
IF(DI$17=Udfyldningsark!$Q80,"s",
IF(DI$17=Udfyldningsark!$T80,"b",
IF(DI$17&lt;Udfyldningsark!$P80,"",
IF(Udfyldningsark!$T80&lt;Udfyldningsark!$Q80-10,IF(DI$17&lt;Udfyldningsark!$T80,"g",""),
IF(Udfyldningsark!$T80&lt;Udfyldningsark!$Q80,     IF(DI$17&lt;Udfyldningsark!$Q80-10,"g",     IF(DI$17&lt;Udfyldningsark!$T80,"gu",        "")),
IF(DI$17&lt;Udfyldningsark!$Q80, IF(DI$17&lt;Udfyldningsark!$Q80-10,"g","gu"),
IF(DI$17&lt;Udfyldningsark!$T80,"r",""
))))))))</f>
        <v/>
      </c>
      <c r="DJ63" s="226" t="str">
        <f>IF(Udfyldningsark!$T80="","",
IF(DJ$17=Udfyldningsark!$Q80,"s",
IF(DJ$17=Udfyldningsark!$T80,"b",
IF(DJ$17&lt;Udfyldningsark!$P80,"",
IF(Udfyldningsark!$T80&lt;Udfyldningsark!$Q80-10,IF(DJ$17&lt;Udfyldningsark!$T80,"g",""),
IF(Udfyldningsark!$T80&lt;Udfyldningsark!$Q80,     IF(DJ$17&lt;Udfyldningsark!$Q80-10,"g",     IF(DJ$17&lt;Udfyldningsark!$T80,"gu",        "")),
IF(DJ$17&lt;Udfyldningsark!$Q80, IF(DJ$17&lt;Udfyldningsark!$Q80-10,"g","gu"),
IF(DJ$17&lt;Udfyldningsark!$T80,"r",""
))))))))</f>
        <v/>
      </c>
      <c r="DK63" s="226" t="str">
        <f>IF(Udfyldningsark!$T80="","",
IF(DK$17=Udfyldningsark!$Q80,"s",
IF(DK$17=Udfyldningsark!$T80,"b",
IF(DK$17&lt;Udfyldningsark!$P80,"",
IF(Udfyldningsark!$T80&lt;Udfyldningsark!$Q80-10,IF(DK$17&lt;Udfyldningsark!$T80,"g",""),
IF(Udfyldningsark!$T80&lt;Udfyldningsark!$Q80,     IF(DK$17&lt;Udfyldningsark!$Q80-10,"g",     IF(DK$17&lt;Udfyldningsark!$T80,"gu",        "")),
IF(DK$17&lt;Udfyldningsark!$Q80, IF(DK$17&lt;Udfyldningsark!$Q80-10,"g","gu"),
IF(DK$17&lt;Udfyldningsark!$T80,"r",""
))))))))</f>
        <v/>
      </c>
      <c r="DL63" s="13"/>
      <c r="DM63" s="13"/>
    </row>
    <row r="64" spans="1:117" s="2" customFormat="1" ht="8.4499999999999993" customHeight="1" x14ac:dyDescent="0.2">
      <c r="A64" s="29"/>
      <c r="B64" s="56" t="str">
        <f>IF(Udfyldningsark!C81=1,Udfyldningsark!E81,"")</f>
        <v/>
      </c>
      <c r="C64" s="405" t="str">
        <f>IF(Udfyldningsark!I81="","",IF(Udfyldningsark!I81&gt;=1,Udfyldningsark!I81))</f>
        <v/>
      </c>
      <c r="D64" s="406"/>
      <c r="E64" s="407"/>
      <c r="F64" s="48"/>
      <c r="G64" s="276" t="str">
        <f>IF(Udfyldningsark!L81="","",IF(Udfyldningsark!L81&gt;=1,Udfyldningsark!L81))</f>
        <v/>
      </c>
      <c r="H64" s="48"/>
      <c r="I64" s="87" t="str">
        <f>IF(Udfyldningsark!P81="","",IF(Udfyldningsark!P81&gt;=1,Udfyldningsark!P81))</f>
        <v/>
      </c>
      <c r="J64" s="49"/>
      <c r="K64" s="88" t="str">
        <f>IF(Udfyldningsark!G81="","",IF(Udfyldningsark!G81=Data!$T$7,Data!$U$7,IF(Udfyldningsark!G81=Data!$T$8,Data!$U$8,IF(Udfyldningsark!G81=Data!$T$9,Data!$U$9,IF(Udfyldningsark!G81=Data!$T$10,Data!$U$10,IF(Udfyldningsark!G81=Data!$T$11,Data!$U$11,IF(Udfyldningsark!G81=Data!$T$12,Data!$U$12,IF(Udfyldningsark!G81=Data!$T$13,Data!$U$13,IF(Udfyldningsark!G81=Data!$T$14,Data!$U$14,IF(Udfyldningsark!G81=Data!$T$15,Data!$U$15,IF(Udfyldningsark!G81=Data!$T$16,Data!$U$16,IF(Udfyldningsark!G81=Data!$T$17,Data!$U$17,IF(Udfyldningsark!G81=Data!$T$18,Data!$U$18,IF(Udfyldningsark!G81=Data!$T$19,Data!$U$19,IF(Udfyldningsark!G81=Data!$T$20,Data!$U$20,IF(Udfyldningsark!G81=Data!$T$21,Data!$U$21,IF(Udfyldningsark!G81=Data!$T$22,Data!$U$22,IF(Udfyldningsark!G81=Data!$T$23,Data!$U$23,IF(Udfyldningsark!G81=Data!$T$24,Data!$U$24,IF(Udfyldningsark!G81=Data!$T$25,Data!$U$25,IF(Udfyldningsark!G81=Data!$T$26,Data!$U$26,IF(Udfyldningsark!G81=Data!$T$27,Data!$U$27))))))))))))))))))))))</f>
        <v/>
      </c>
      <c r="L64" s="49"/>
      <c r="M64" s="89" t="str">
        <f>IF(Udfyldningsark!G81="","",IF(Udfyldningsark!G81=Data!$T$7,Data!$V$7,IF(Udfyldningsark!G81=Data!$T$8,Data!$V$8,IF(Udfyldningsark!G81=Data!$T$9,Data!$V$9,IF(Udfyldningsark!G81=Data!$T$10,Data!$V$10,IF(Udfyldningsark!G81=Data!$T$11,Data!$V$11,IF(Udfyldningsark!G81=Data!$T$12,Data!$V$12,IF(Udfyldningsark!G81=Data!$T$13,Data!$V$13,IF(Udfyldningsark!G81=Data!$T$14,Data!$V$14,IF(Udfyldningsark!G81=Data!$T$15,Data!$V$15,IF(Udfyldningsark!G81=Data!$T$16,Data!$V$16,IF(Udfyldningsark!G81=Data!$T$17,Data!$V$17,IF(Udfyldningsark!G81=Data!$T$18,Data!$V$18,IF(Udfyldningsark!G81=Data!$T$19,Data!$V$19,IF(Udfyldningsark!G81=Data!$T$20,Data!$V$20,IF(Udfyldningsark!G81=Data!$T$21,Data!$V$21,IF(Udfyldningsark!G81=Data!$T$22,Data!$V$22,IF(Udfyldningsark!G81=Data!$T$23,Data!$V$23,IF(Udfyldningsark!G81=Data!$T$24,Data!$V$24,IF(Udfyldningsark!G81=Data!$T$25,Data!$V$25,IF(Udfyldningsark!G81=Data!$T$26,Data!$V$26,IF(Udfyldningsark!G81=Data!$T$27,Data!$V$27,))))))))))))))))))))))</f>
        <v/>
      </c>
      <c r="N64" s="20"/>
      <c r="O64" s="226" t="str">
        <f>IF(Udfyldningsark!$T81="","",
IF(O$17=Udfyldningsark!$Q81,"s",
IF(O$17=Udfyldningsark!$T81,"b",
IF(O$17&lt;Udfyldningsark!$P81,"",
IF(Udfyldningsark!$T81&lt;Udfyldningsark!$Q81-10,IF(O$17&lt;Udfyldningsark!$T81,"g",""),
IF(Udfyldningsark!$T81&lt;Udfyldningsark!$Q81,     IF(O$17&lt;Udfyldningsark!$Q81-10,"g",     IF(O$17&lt;Udfyldningsark!$T81,"gu",        "")),
IF(O$17&lt;Udfyldningsark!$Q81, IF(O$17&lt;Udfyldningsark!$Q81-10,"g","gu"),
IF(O$17&lt;Udfyldningsark!$T81,"r",""
))))))))</f>
        <v/>
      </c>
      <c r="P64" s="226" t="str">
        <f>IF(Udfyldningsark!$T81="","",
IF(P$17=Udfyldningsark!$Q81,"s",
IF(P$17=Udfyldningsark!$T81,"b",
IF(P$17&lt;Udfyldningsark!$P81,"",
IF(Udfyldningsark!$T81&lt;Udfyldningsark!$Q81-10,IF(P$17&lt;Udfyldningsark!$T81,"g",""),
IF(Udfyldningsark!$T81&lt;Udfyldningsark!$Q81,     IF(P$17&lt;Udfyldningsark!$Q81-10,"g",     IF(P$17&lt;Udfyldningsark!$T81,"gu",        "")),
IF(P$17&lt;Udfyldningsark!$Q81, IF(P$17&lt;Udfyldningsark!$Q81-10,"g","gu"),
IF(P$17&lt;Udfyldningsark!$T81,"r",""
))))))))</f>
        <v/>
      </c>
      <c r="Q64" s="226" t="str">
        <f>IF(Udfyldningsark!$T81="","",
IF(Q$17=Udfyldningsark!$Q81,"s",
IF(Q$17=Udfyldningsark!$T81,"b",
IF(Q$17&lt;Udfyldningsark!$P81,"",
IF(Udfyldningsark!$T81&lt;Udfyldningsark!$Q81-10,IF(Q$17&lt;Udfyldningsark!$T81,"g",""),
IF(Udfyldningsark!$T81&lt;Udfyldningsark!$Q81,     IF(Q$17&lt;Udfyldningsark!$Q81-10,"g",     IF(Q$17&lt;Udfyldningsark!$T81,"gu",        "")),
IF(Q$17&lt;Udfyldningsark!$Q81, IF(Q$17&lt;Udfyldningsark!$Q81-10,"g","gu"),
IF(Q$17&lt;Udfyldningsark!$T81,"r",""
))))))))</f>
        <v/>
      </c>
      <c r="R64" s="226" t="str">
        <f>IF(Udfyldningsark!$T81="","",
IF(R$17=Udfyldningsark!$Q81,"s",
IF(R$17=Udfyldningsark!$T81,"b",
IF(R$17&lt;Udfyldningsark!$P81,"",
IF(Udfyldningsark!$T81&lt;Udfyldningsark!$Q81-10,IF(R$17&lt;Udfyldningsark!$T81,"g",""),
IF(Udfyldningsark!$T81&lt;Udfyldningsark!$Q81,     IF(R$17&lt;Udfyldningsark!$Q81-10,"g",     IF(R$17&lt;Udfyldningsark!$T81,"gu",        "")),
IF(R$17&lt;Udfyldningsark!$Q81, IF(R$17&lt;Udfyldningsark!$Q81-10,"g","gu"),
IF(R$17&lt;Udfyldningsark!$T81,"r",""
))))))))</f>
        <v/>
      </c>
      <c r="S64" s="226" t="str">
        <f>IF(Udfyldningsark!$T81="","",
IF(S$17=Udfyldningsark!$Q81,"s",
IF(S$17=Udfyldningsark!$T81,"b",
IF(S$17&lt;Udfyldningsark!$P81,"",
IF(Udfyldningsark!$T81&lt;Udfyldningsark!$Q81-10,IF(S$17&lt;Udfyldningsark!$T81,"g",""),
IF(Udfyldningsark!$T81&lt;Udfyldningsark!$Q81,     IF(S$17&lt;Udfyldningsark!$Q81-10,"g",     IF(S$17&lt;Udfyldningsark!$T81,"gu",        "")),
IF(S$17&lt;Udfyldningsark!$Q81, IF(S$17&lt;Udfyldningsark!$Q81-10,"g","gu"),
IF(S$17&lt;Udfyldningsark!$T81,"r",""
))))))))</f>
        <v/>
      </c>
      <c r="T64" s="226" t="str">
        <f>IF(Udfyldningsark!$T81="","",
IF(T$17=Udfyldningsark!$Q81,"s",
IF(T$17=Udfyldningsark!$T81,"b",
IF(T$17&lt;Udfyldningsark!$P81,"",
IF(Udfyldningsark!$T81&lt;Udfyldningsark!$Q81-10,IF(T$17&lt;Udfyldningsark!$T81,"g",""),
IF(Udfyldningsark!$T81&lt;Udfyldningsark!$Q81,     IF(T$17&lt;Udfyldningsark!$Q81-10,"g",     IF(T$17&lt;Udfyldningsark!$T81,"gu",        "")),
IF(T$17&lt;Udfyldningsark!$Q81, IF(T$17&lt;Udfyldningsark!$Q81-10,"g","gu"),
IF(T$17&lt;Udfyldningsark!$T81,"r",""
))))))))</f>
        <v/>
      </c>
      <c r="U64" s="226" t="str">
        <f>IF(Udfyldningsark!$T81="","",
IF(U$17=Udfyldningsark!$Q81,"s",
IF(U$17=Udfyldningsark!$T81,"b",
IF(U$17&lt;Udfyldningsark!$P81,"",
IF(Udfyldningsark!$T81&lt;Udfyldningsark!$Q81-10,IF(U$17&lt;Udfyldningsark!$T81,"g",""),
IF(Udfyldningsark!$T81&lt;Udfyldningsark!$Q81,     IF(U$17&lt;Udfyldningsark!$Q81-10,"g",     IF(U$17&lt;Udfyldningsark!$T81,"gu",        "")),
IF(U$17&lt;Udfyldningsark!$Q81, IF(U$17&lt;Udfyldningsark!$Q81-10,"g","gu"),
IF(U$17&lt;Udfyldningsark!$T81,"r",""
))))))))</f>
        <v/>
      </c>
      <c r="V64" s="226" t="str">
        <f>IF(Udfyldningsark!$T81="","",
IF(V$17=Udfyldningsark!$Q81,"s",
IF(V$17=Udfyldningsark!$T81,"b",
IF(V$17&lt;Udfyldningsark!$P81,"",
IF(Udfyldningsark!$T81&lt;Udfyldningsark!$Q81-10,IF(V$17&lt;Udfyldningsark!$T81,"g",""),
IF(Udfyldningsark!$T81&lt;Udfyldningsark!$Q81,     IF(V$17&lt;Udfyldningsark!$Q81-10,"g",     IF(V$17&lt;Udfyldningsark!$T81,"gu",        "")),
IF(V$17&lt;Udfyldningsark!$Q81, IF(V$17&lt;Udfyldningsark!$Q81-10,"g","gu"),
IF(V$17&lt;Udfyldningsark!$T81,"r",""
))))))))</f>
        <v/>
      </c>
      <c r="W64" s="226" t="str">
        <f>IF(Udfyldningsark!$T81="","",
IF(W$17=Udfyldningsark!$Q81,"s",
IF(W$17=Udfyldningsark!$T81,"b",
IF(W$17&lt;Udfyldningsark!$P81,"",
IF(Udfyldningsark!$T81&lt;Udfyldningsark!$Q81-10,IF(W$17&lt;Udfyldningsark!$T81,"g",""),
IF(Udfyldningsark!$T81&lt;Udfyldningsark!$Q81,     IF(W$17&lt;Udfyldningsark!$Q81-10,"g",     IF(W$17&lt;Udfyldningsark!$T81,"gu",        "")),
IF(W$17&lt;Udfyldningsark!$Q81, IF(W$17&lt;Udfyldningsark!$Q81-10,"g","gu"),
IF(W$17&lt;Udfyldningsark!$T81,"r",""
))))))))</f>
        <v/>
      </c>
      <c r="X64" s="226" t="str">
        <f>IF(Udfyldningsark!$T81="","",
IF(X$17=Udfyldningsark!$Q81,"s",
IF(X$17=Udfyldningsark!$T81,"b",
IF(X$17&lt;Udfyldningsark!$P81,"",
IF(Udfyldningsark!$T81&lt;Udfyldningsark!$Q81-10,IF(X$17&lt;Udfyldningsark!$T81,"g",""),
IF(Udfyldningsark!$T81&lt;Udfyldningsark!$Q81,     IF(X$17&lt;Udfyldningsark!$Q81-10,"g",     IF(X$17&lt;Udfyldningsark!$T81,"gu",        "")),
IF(X$17&lt;Udfyldningsark!$Q81, IF(X$17&lt;Udfyldningsark!$Q81-10,"g","gu"),
IF(X$17&lt;Udfyldningsark!$T81,"r",""
))))))))</f>
        <v/>
      </c>
      <c r="Y64" s="226" t="str">
        <f>IF(Udfyldningsark!$T81="","",
IF(Y$17=Udfyldningsark!$Q81,"s",
IF(Y$17=Udfyldningsark!$T81,"b",
IF(Y$17&lt;Udfyldningsark!$P81,"",
IF(Udfyldningsark!$T81&lt;Udfyldningsark!$Q81-10,IF(Y$17&lt;Udfyldningsark!$T81,"g",""),
IF(Udfyldningsark!$T81&lt;Udfyldningsark!$Q81,     IF(Y$17&lt;Udfyldningsark!$Q81-10,"g",     IF(Y$17&lt;Udfyldningsark!$T81,"gu",        "")),
IF(Y$17&lt;Udfyldningsark!$Q81, IF(Y$17&lt;Udfyldningsark!$Q81-10,"g","gu"),
IF(Y$17&lt;Udfyldningsark!$T81,"r",""
))))))))</f>
        <v/>
      </c>
      <c r="Z64" s="226" t="str">
        <f>IF(Udfyldningsark!$T81="","",
IF(Z$17=Udfyldningsark!$Q81,"s",
IF(Z$17=Udfyldningsark!$T81,"b",
IF(Z$17&lt;Udfyldningsark!$P81,"",
IF(Udfyldningsark!$T81&lt;Udfyldningsark!$Q81-10,IF(Z$17&lt;Udfyldningsark!$T81,"g",""),
IF(Udfyldningsark!$T81&lt;Udfyldningsark!$Q81,     IF(Z$17&lt;Udfyldningsark!$Q81-10,"g",     IF(Z$17&lt;Udfyldningsark!$T81,"gu",        "")),
IF(Z$17&lt;Udfyldningsark!$Q81, IF(Z$17&lt;Udfyldningsark!$Q81-10,"g","gu"),
IF(Z$17&lt;Udfyldningsark!$T81,"r",""
))))))))</f>
        <v/>
      </c>
      <c r="AA64" s="226" t="str">
        <f>IF(Udfyldningsark!$T81="","",
IF(AA$17=Udfyldningsark!$Q81,"s",
IF(AA$17=Udfyldningsark!$T81,"b",
IF(AA$17&lt;Udfyldningsark!$P81,"",
IF(Udfyldningsark!$T81&lt;Udfyldningsark!$Q81-10,IF(AA$17&lt;Udfyldningsark!$T81,"g",""),
IF(Udfyldningsark!$T81&lt;Udfyldningsark!$Q81,     IF(AA$17&lt;Udfyldningsark!$Q81-10,"g",     IF(AA$17&lt;Udfyldningsark!$T81,"gu",        "")),
IF(AA$17&lt;Udfyldningsark!$Q81, IF(AA$17&lt;Udfyldningsark!$Q81-10,"g","gu"),
IF(AA$17&lt;Udfyldningsark!$T81,"r",""
))))))))</f>
        <v/>
      </c>
      <c r="AB64" s="226" t="str">
        <f>IF(Udfyldningsark!$T81="","",
IF(AB$17=Udfyldningsark!$Q81,"s",
IF(AB$17=Udfyldningsark!$T81,"b",
IF(AB$17&lt;Udfyldningsark!$P81,"",
IF(Udfyldningsark!$T81&lt;Udfyldningsark!$Q81-10,IF(AB$17&lt;Udfyldningsark!$T81,"g",""),
IF(Udfyldningsark!$T81&lt;Udfyldningsark!$Q81,     IF(AB$17&lt;Udfyldningsark!$Q81-10,"g",     IF(AB$17&lt;Udfyldningsark!$T81,"gu",        "")),
IF(AB$17&lt;Udfyldningsark!$Q81, IF(AB$17&lt;Udfyldningsark!$Q81-10,"g","gu"),
IF(AB$17&lt;Udfyldningsark!$T81,"r",""
))))))))</f>
        <v/>
      </c>
      <c r="AC64" s="226" t="str">
        <f>IF(Udfyldningsark!$T81="","",
IF(AC$17=Udfyldningsark!$Q81,"s",
IF(AC$17=Udfyldningsark!$T81,"b",
IF(AC$17&lt;Udfyldningsark!$P81,"",
IF(Udfyldningsark!$T81&lt;Udfyldningsark!$Q81-10,IF(AC$17&lt;Udfyldningsark!$T81,"g",""),
IF(Udfyldningsark!$T81&lt;Udfyldningsark!$Q81,     IF(AC$17&lt;Udfyldningsark!$Q81-10,"g",     IF(AC$17&lt;Udfyldningsark!$T81,"gu",        "")),
IF(AC$17&lt;Udfyldningsark!$Q81, IF(AC$17&lt;Udfyldningsark!$Q81-10,"g","gu"),
IF(AC$17&lt;Udfyldningsark!$T81,"r",""
))))))))</f>
        <v/>
      </c>
      <c r="AD64" s="226" t="str">
        <f>IF(Udfyldningsark!$T81="","",
IF(AD$17=Udfyldningsark!$Q81,"s",
IF(AD$17=Udfyldningsark!$T81,"b",
IF(AD$17&lt;Udfyldningsark!$P81,"",
IF(Udfyldningsark!$T81&lt;Udfyldningsark!$Q81-10,IF(AD$17&lt;Udfyldningsark!$T81,"g",""),
IF(Udfyldningsark!$T81&lt;Udfyldningsark!$Q81,     IF(AD$17&lt;Udfyldningsark!$Q81-10,"g",     IF(AD$17&lt;Udfyldningsark!$T81,"gu",        "")),
IF(AD$17&lt;Udfyldningsark!$Q81, IF(AD$17&lt;Udfyldningsark!$Q81-10,"g","gu"),
IF(AD$17&lt;Udfyldningsark!$T81,"r",""
))))))))</f>
        <v/>
      </c>
      <c r="AE64" s="226" t="str">
        <f>IF(Udfyldningsark!$T81="","",
IF(AE$17=Udfyldningsark!$Q81,"s",
IF(AE$17=Udfyldningsark!$T81,"b",
IF(AE$17&lt;Udfyldningsark!$P81,"",
IF(Udfyldningsark!$T81&lt;Udfyldningsark!$Q81-10,IF(AE$17&lt;Udfyldningsark!$T81,"g",""),
IF(Udfyldningsark!$T81&lt;Udfyldningsark!$Q81,     IF(AE$17&lt;Udfyldningsark!$Q81-10,"g",     IF(AE$17&lt;Udfyldningsark!$T81,"gu",        "")),
IF(AE$17&lt;Udfyldningsark!$Q81, IF(AE$17&lt;Udfyldningsark!$Q81-10,"g","gu"),
IF(AE$17&lt;Udfyldningsark!$T81,"r",""
))))))))</f>
        <v/>
      </c>
      <c r="AF64" s="226" t="str">
        <f>IF(Udfyldningsark!$T81="","",
IF(AF$17=Udfyldningsark!$Q81,"s",
IF(AF$17=Udfyldningsark!$T81,"b",
IF(AF$17&lt;Udfyldningsark!$P81,"",
IF(Udfyldningsark!$T81&lt;Udfyldningsark!$Q81-10,IF(AF$17&lt;Udfyldningsark!$T81,"g",""),
IF(Udfyldningsark!$T81&lt;Udfyldningsark!$Q81,     IF(AF$17&lt;Udfyldningsark!$Q81-10,"g",     IF(AF$17&lt;Udfyldningsark!$T81,"gu",        "")),
IF(AF$17&lt;Udfyldningsark!$Q81, IF(AF$17&lt;Udfyldningsark!$Q81-10,"g","gu"),
IF(AF$17&lt;Udfyldningsark!$T81,"r",""
))))))))</f>
        <v/>
      </c>
      <c r="AG64" s="226" t="str">
        <f>IF(Udfyldningsark!$T81="","",
IF(AG$17=Udfyldningsark!$Q81,"s",
IF(AG$17=Udfyldningsark!$T81,"b",
IF(AG$17&lt;Udfyldningsark!$P81,"",
IF(Udfyldningsark!$T81&lt;Udfyldningsark!$Q81-10,IF(AG$17&lt;Udfyldningsark!$T81,"g",""),
IF(Udfyldningsark!$T81&lt;Udfyldningsark!$Q81,     IF(AG$17&lt;Udfyldningsark!$Q81-10,"g",     IF(AG$17&lt;Udfyldningsark!$T81,"gu",        "")),
IF(AG$17&lt;Udfyldningsark!$Q81, IF(AG$17&lt;Udfyldningsark!$Q81-10,"g","gu"),
IF(AG$17&lt;Udfyldningsark!$T81,"r",""
))))))))</f>
        <v/>
      </c>
      <c r="AH64" s="226" t="str">
        <f>IF(Udfyldningsark!$T81="","",
IF(AH$17=Udfyldningsark!$Q81,"s",
IF(AH$17=Udfyldningsark!$T81,"b",
IF(AH$17&lt;Udfyldningsark!$P81,"",
IF(Udfyldningsark!$T81&lt;Udfyldningsark!$Q81-10,IF(AH$17&lt;Udfyldningsark!$T81,"g",""),
IF(Udfyldningsark!$T81&lt;Udfyldningsark!$Q81,     IF(AH$17&lt;Udfyldningsark!$Q81-10,"g",     IF(AH$17&lt;Udfyldningsark!$T81,"gu",        "")),
IF(AH$17&lt;Udfyldningsark!$Q81, IF(AH$17&lt;Udfyldningsark!$Q81-10,"g","gu"),
IF(AH$17&lt;Udfyldningsark!$T81,"r",""
))))))))</f>
        <v/>
      </c>
      <c r="AI64" s="226" t="str">
        <f>IF(Udfyldningsark!$T81="","",
IF(AI$17=Udfyldningsark!$Q81,"s",
IF(AI$17=Udfyldningsark!$T81,"b",
IF(AI$17&lt;Udfyldningsark!$P81,"",
IF(Udfyldningsark!$T81&lt;Udfyldningsark!$Q81-10,IF(AI$17&lt;Udfyldningsark!$T81,"g",""),
IF(Udfyldningsark!$T81&lt;Udfyldningsark!$Q81,     IF(AI$17&lt;Udfyldningsark!$Q81-10,"g",     IF(AI$17&lt;Udfyldningsark!$T81,"gu",        "")),
IF(AI$17&lt;Udfyldningsark!$Q81, IF(AI$17&lt;Udfyldningsark!$Q81-10,"g","gu"),
IF(AI$17&lt;Udfyldningsark!$T81,"r",""
))))))))</f>
        <v/>
      </c>
      <c r="AJ64" s="226" t="str">
        <f>IF(Udfyldningsark!$T81="","",
IF(AJ$17=Udfyldningsark!$Q81,"s",
IF(AJ$17=Udfyldningsark!$T81,"b",
IF(AJ$17&lt;Udfyldningsark!$P81,"",
IF(Udfyldningsark!$T81&lt;Udfyldningsark!$Q81-10,IF(AJ$17&lt;Udfyldningsark!$T81,"g",""),
IF(Udfyldningsark!$T81&lt;Udfyldningsark!$Q81,     IF(AJ$17&lt;Udfyldningsark!$Q81-10,"g",     IF(AJ$17&lt;Udfyldningsark!$T81,"gu",        "")),
IF(AJ$17&lt;Udfyldningsark!$Q81, IF(AJ$17&lt;Udfyldningsark!$Q81-10,"g","gu"),
IF(AJ$17&lt;Udfyldningsark!$T81,"r",""
))))))))</f>
        <v/>
      </c>
      <c r="AK64" s="226" t="str">
        <f>IF(Udfyldningsark!$T81="","",
IF(AK$17=Udfyldningsark!$Q81,"s",
IF(AK$17=Udfyldningsark!$T81,"b",
IF(AK$17&lt;Udfyldningsark!$P81,"",
IF(Udfyldningsark!$T81&lt;Udfyldningsark!$Q81-10,IF(AK$17&lt;Udfyldningsark!$T81,"g",""),
IF(Udfyldningsark!$T81&lt;Udfyldningsark!$Q81,     IF(AK$17&lt;Udfyldningsark!$Q81-10,"g",     IF(AK$17&lt;Udfyldningsark!$T81,"gu",        "")),
IF(AK$17&lt;Udfyldningsark!$Q81, IF(AK$17&lt;Udfyldningsark!$Q81-10,"g","gu"),
IF(AK$17&lt;Udfyldningsark!$T81,"r",""
))))))))</f>
        <v/>
      </c>
      <c r="AL64" s="226" t="str">
        <f>IF(Udfyldningsark!$T81="","",
IF(AL$17=Udfyldningsark!$Q81,"s",
IF(AL$17=Udfyldningsark!$T81,"b",
IF(AL$17&lt;Udfyldningsark!$P81,"",
IF(Udfyldningsark!$T81&lt;Udfyldningsark!$Q81-10,IF(AL$17&lt;Udfyldningsark!$T81,"g",""),
IF(Udfyldningsark!$T81&lt;Udfyldningsark!$Q81,     IF(AL$17&lt;Udfyldningsark!$Q81-10,"g",     IF(AL$17&lt;Udfyldningsark!$T81,"gu",        "")),
IF(AL$17&lt;Udfyldningsark!$Q81, IF(AL$17&lt;Udfyldningsark!$Q81-10,"g","gu"),
IF(AL$17&lt;Udfyldningsark!$T81,"r",""
))))))))</f>
        <v/>
      </c>
      <c r="AM64" s="226" t="str">
        <f>IF(Udfyldningsark!$T81="","",
IF(AM$17=Udfyldningsark!$Q81,"s",
IF(AM$17=Udfyldningsark!$T81,"b",
IF(AM$17&lt;Udfyldningsark!$P81,"",
IF(Udfyldningsark!$T81&lt;Udfyldningsark!$Q81-10,IF(AM$17&lt;Udfyldningsark!$T81,"g",""),
IF(Udfyldningsark!$T81&lt;Udfyldningsark!$Q81,     IF(AM$17&lt;Udfyldningsark!$Q81-10,"g",     IF(AM$17&lt;Udfyldningsark!$T81,"gu",        "")),
IF(AM$17&lt;Udfyldningsark!$Q81, IF(AM$17&lt;Udfyldningsark!$Q81-10,"g","gu"),
IF(AM$17&lt;Udfyldningsark!$T81,"r",""
))))))))</f>
        <v/>
      </c>
      <c r="AN64" s="226" t="str">
        <f>IF(Udfyldningsark!$T81="","",
IF(AN$17=Udfyldningsark!$Q81,"s",
IF(AN$17=Udfyldningsark!$T81,"b",
IF(AN$17&lt;Udfyldningsark!$P81,"",
IF(Udfyldningsark!$T81&lt;Udfyldningsark!$Q81-10,IF(AN$17&lt;Udfyldningsark!$T81,"g",""),
IF(Udfyldningsark!$T81&lt;Udfyldningsark!$Q81,     IF(AN$17&lt;Udfyldningsark!$Q81-10,"g",     IF(AN$17&lt;Udfyldningsark!$T81,"gu",        "")),
IF(AN$17&lt;Udfyldningsark!$Q81, IF(AN$17&lt;Udfyldningsark!$Q81-10,"g","gu"),
IF(AN$17&lt;Udfyldningsark!$T81,"r",""
))))))))</f>
        <v/>
      </c>
      <c r="AO64" s="226" t="str">
        <f>IF(Udfyldningsark!$T81="","",
IF(AO$17=Udfyldningsark!$Q81,"s",
IF(AO$17=Udfyldningsark!$T81,"b",
IF(AO$17&lt;Udfyldningsark!$P81,"",
IF(Udfyldningsark!$T81&lt;Udfyldningsark!$Q81-10,IF(AO$17&lt;Udfyldningsark!$T81,"g",""),
IF(Udfyldningsark!$T81&lt;Udfyldningsark!$Q81,     IF(AO$17&lt;Udfyldningsark!$Q81-10,"g",     IF(AO$17&lt;Udfyldningsark!$T81,"gu",        "")),
IF(AO$17&lt;Udfyldningsark!$Q81, IF(AO$17&lt;Udfyldningsark!$Q81-10,"g","gu"),
IF(AO$17&lt;Udfyldningsark!$T81,"r",""
))))))))</f>
        <v/>
      </c>
      <c r="AP64" s="226" t="str">
        <f>IF(Udfyldningsark!$T81="","",
IF(AP$17=Udfyldningsark!$Q81,"s",
IF(AP$17=Udfyldningsark!$T81,"b",
IF(AP$17&lt;Udfyldningsark!$P81,"",
IF(Udfyldningsark!$T81&lt;Udfyldningsark!$Q81-10,IF(AP$17&lt;Udfyldningsark!$T81,"g",""),
IF(Udfyldningsark!$T81&lt;Udfyldningsark!$Q81,     IF(AP$17&lt;Udfyldningsark!$Q81-10,"g",     IF(AP$17&lt;Udfyldningsark!$T81,"gu",        "")),
IF(AP$17&lt;Udfyldningsark!$Q81, IF(AP$17&lt;Udfyldningsark!$Q81-10,"g","gu"),
IF(AP$17&lt;Udfyldningsark!$T81,"r",""
))))))))</f>
        <v/>
      </c>
      <c r="AQ64" s="226" t="str">
        <f>IF(Udfyldningsark!$T81="","",
IF(AQ$17=Udfyldningsark!$Q81,"s",
IF(AQ$17=Udfyldningsark!$T81,"b",
IF(AQ$17&lt;Udfyldningsark!$P81,"",
IF(Udfyldningsark!$T81&lt;Udfyldningsark!$Q81-10,IF(AQ$17&lt;Udfyldningsark!$T81,"g",""),
IF(Udfyldningsark!$T81&lt;Udfyldningsark!$Q81,     IF(AQ$17&lt;Udfyldningsark!$Q81-10,"g",     IF(AQ$17&lt;Udfyldningsark!$T81,"gu",        "")),
IF(AQ$17&lt;Udfyldningsark!$Q81, IF(AQ$17&lt;Udfyldningsark!$Q81-10,"g","gu"),
IF(AQ$17&lt;Udfyldningsark!$T81,"r",""
))))))))</f>
        <v/>
      </c>
      <c r="AR64" s="226" t="str">
        <f>IF(Udfyldningsark!$T81="","",
IF(AR$17=Udfyldningsark!$Q81,"s",
IF(AR$17=Udfyldningsark!$T81,"b",
IF(AR$17&lt;Udfyldningsark!$P81,"",
IF(Udfyldningsark!$T81&lt;Udfyldningsark!$Q81-10,IF(AR$17&lt;Udfyldningsark!$T81,"g",""),
IF(Udfyldningsark!$T81&lt;Udfyldningsark!$Q81,     IF(AR$17&lt;Udfyldningsark!$Q81-10,"g",     IF(AR$17&lt;Udfyldningsark!$T81,"gu",        "")),
IF(AR$17&lt;Udfyldningsark!$Q81, IF(AR$17&lt;Udfyldningsark!$Q81-10,"g","gu"),
IF(AR$17&lt;Udfyldningsark!$T81,"r",""
))))))))</f>
        <v/>
      </c>
      <c r="AS64" s="226" t="str">
        <f>IF(Udfyldningsark!$T81="","",
IF(AS$17=Udfyldningsark!$Q81,"s",
IF(AS$17=Udfyldningsark!$T81,"b",
IF(AS$17&lt;Udfyldningsark!$P81,"",
IF(Udfyldningsark!$T81&lt;Udfyldningsark!$Q81-10,IF(AS$17&lt;Udfyldningsark!$T81,"g",""),
IF(Udfyldningsark!$T81&lt;Udfyldningsark!$Q81,     IF(AS$17&lt;Udfyldningsark!$Q81-10,"g",     IF(AS$17&lt;Udfyldningsark!$T81,"gu",        "")),
IF(AS$17&lt;Udfyldningsark!$Q81, IF(AS$17&lt;Udfyldningsark!$Q81-10,"g","gu"),
IF(AS$17&lt;Udfyldningsark!$T81,"r",""
))))))))</f>
        <v/>
      </c>
      <c r="AT64" s="226" t="str">
        <f>IF(Udfyldningsark!$T81="","",
IF(AT$17=Udfyldningsark!$Q81,"s",
IF(AT$17=Udfyldningsark!$T81,"b",
IF(AT$17&lt;Udfyldningsark!$P81,"",
IF(Udfyldningsark!$T81&lt;Udfyldningsark!$Q81-10,IF(AT$17&lt;Udfyldningsark!$T81,"g",""),
IF(Udfyldningsark!$T81&lt;Udfyldningsark!$Q81,     IF(AT$17&lt;Udfyldningsark!$Q81-10,"g",     IF(AT$17&lt;Udfyldningsark!$T81,"gu",        "")),
IF(AT$17&lt;Udfyldningsark!$Q81, IF(AT$17&lt;Udfyldningsark!$Q81-10,"g","gu"),
IF(AT$17&lt;Udfyldningsark!$T81,"r",""
))))))))</f>
        <v/>
      </c>
      <c r="AU64" s="226" t="str">
        <f>IF(Udfyldningsark!$T81="","",
IF(AU$17=Udfyldningsark!$Q81,"s",
IF(AU$17=Udfyldningsark!$T81,"b",
IF(AU$17&lt;Udfyldningsark!$P81,"",
IF(Udfyldningsark!$T81&lt;Udfyldningsark!$Q81-10,IF(AU$17&lt;Udfyldningsark!$T81,"g",""),
IF(Udfyldningsark!$T81&lt;Udfyldningsark!$Q81,     IF(AU$17&lt;Udfyldningsark!$Q81-10,"g",     IF(AU$17&lt;Udfyldningsark!$T81,"gu",        "")),
IF(AU$17&lt;Udfyldningsark!$Q81, IF(AU$17&lt;Udfyldningsark!$Q81-10,"g","gu"),
IF(AU$17&lt;Udfyldningsark!$T81,"r",""
))))))))</f>
        <v/>
      </c>
      <c r="AV64" s="226" t="str">
        <f>IF(Udfyldningsark!$T81="","",
IF(AV$17=Udfyldningsark!$Q81,"s",
IF(AV$17=Udfyldningsark!$T81,"b",
IF(AV$17&lt;Udfyldningsark!$P81,"",
IF(Udfyldningsark!$T81&lt;Udfyldningsark!$Q81-10,IF(AV$17&lt;Udfyldningsark!$T81,"g",""),
IF(Udfyldningsark!$T81&lt;Udfyldningsark!$Q81,     IF(AV$17&lt;Udfyldningsark!$Q81-10,"g",     IF(AV$17&lt;Udfyldningsark!$T81,"gu",        "")),
IF(AV$17&lt;Udfyldningsark!$Q81, IF(AV$17&lt;Udfyldningsark!$Q81-10,"g","gu"),
IF(AV$17&lt;Udfyldningsark!$T81,"r",""
))))))))</f>
        <v/>
      </c>
      <c r="AW64" s="226" t="str">
        <f>IF(Udfyldningsark!$T81="","",
IF(AW$17=Udfyldningsark!$Q81,"s",
IF(AW$17=Udfyldningsark!$T81,"b",
IF(AW$17&lt;Udfyldningsark!$P81,"",
IF(Udfyldningsark!$T81&lt;Udfyldningsark!$Q81-10,IF(AW$17&lt;Udfyldningsark!$T81,"g",""),
IF(Udfyldningsark!$T81&lt;Udfyldningsark!$Q81,     IF(AW$17&lt;Udfyldningsark!$Q81-10,"g",     IF(AW$17&lt;Udfyldningsark!$T81,"gu",        "")),
IF(AW$17&lt;Udfyldningsark!$Q81, IF(AW$17&lt;Udfyldningsark!$Q81-10,"g","gu"),
IF(AW$17&lt;Udfyldningsark!$T81,"r",""
))))))))</f>
        <v/>
      </c>
      <c r="AX64" s="226" t="str">
        <f>IF(Udfyldningsark!$T81="","",
IF(AX$17=Udfyldningsark!$Q81,"s",
IF(AX$17=Udfyldningsark!$T81,"b",
IF(AX$17&lt;Udfyldningsark!$P81,"",
IF(Udfyldningsark!$T81&lt;Udfyldningsark!$Q81-10,IF(AX$17&lt;Udfyldningsark!$T81,"g",""),
IF(Udfyldningsark!$T81&lt;Udfyldningsark!$Q81,     IF(AX$17&lt;Udfyldningsark!$Q81-10,"g",     IF(AX$17&lt;Udfyldningsark!$T81,"gu",        "")),
IF(AX$17&lt;Udfyldningsark!$Q81, IF(AX$17&lt;Udfyldningsark!$Q81-10,"g","gu"),
IF(AX$17&lt;Udfyldningsark!$T81,"r",""
))))))))</f>
        <v/>
      </c>
      <c r="AY64" s="226" t="str">
        <f>IF(Udfyldningsark!$T81="","",
IF(AY$17=Udfyldningsark!$Q81,"s",
IF(AY$17=Udfyldningsark!$T81,"b",
IF(AY$17&lt;Udfyldningsark!$P81,"",
IF(Udfyldningsark!$T81&lt;Udfyldningsark!$Q81-10,IF(AY$17&lt;Udfyldningsark!$T81,"g",""),
IF(Udfyldningsark!$T81&lt;Udfyldningsark!$Q81,     IF(AY$17&lt;Udfyldningsark!$Q81-10,"g",     IF(AY$17&lt;Udfyldningsark!$T81,"gu",        "")),
IF(AY$17&lt;Udfyldningsark!$Q81, IF(AY$17&lt;Udfyldningsark!$Q81-10,"g","gu"),
IF(AY$17&lt;Udfyldningsark!$T81,"r",""
))))))))</f>
        <v/>
      </c>
      <c r="AZ64" s="226" t="str">
        <f>IF(Udfyldningsark!$T81="","",
IF(AZ$17=Udfyldningsark!$Q81,"s",
IF(AZ$17=Udfyldningsark!$T81,"b",
IF(AZ$17&lt;Udfyldningsark!$P81,"",
IF(Udfyldningsark!$T81&lt;Udfyldningsark!$Q81-10,IF(AZ$17&lt;Udfyldningsark!$T81,"g",""),
IF(Udfyldningsark!$T81&lt;Udfyldningsark!$Q81,     IF(AZ$17&lt;Udfyldningsark!$Q81-10,"g",     IF(AZ$17&lt;Udfyldningsark!$T81,"gu",        "")),
IF(AZ$17&lt;Udfyldningsark!$Q81, IF(AZ$17&lt;Udfyldningsark!$Q81-10,"g","gu"),
IF(AZ$17&lt;Udfyldningsark!$T81,"r",""
))))))))</f>
        <v/>
      </c>
      <c r="BA64" s="226" t="str">
        <f>IF(Udfyldningsark!$T81="","",
IF(BA$17=Udfyldningsark!$Q81,"s",
IF(BA$17=Udfyldningsark!$T81,"b",
IF(BA$17&lt;Udfyldningsark!$P81,"",
IF(Udfyldningsark!$T81&lt;Udfyldningsark!$Q81-10,IF(BA$17&lt;Udfyldningsark!$T81,"g",""),
IF(Udfyldningsark!$T81&lt;Udfyldningsark!$Q81,     IF(BA$17&lt;Udfyldningsark!$Q81-10,"g",     IF(BA$17&lt;Udfyldningsark!$T81,"gu",        "")),
IF(BA$17&lt;Udfyldningsark!$Q81, IF(BA$17&lt;Udfyldningsark!$Q81-10,"g","gu"),
IF(BA$17&lt;Udfyldningsark!$T81,"r",""
))))))))</f>
        <v/>
      </c>
      <c r="BB64" s="226" t="str">
        <f>IF(Udfyldningsark!$T81="","",
IF(BB$17=Udfyldningsark!$Q81,"s",
IF(BB$17=Udfyldningsark!$T81,"b",
IF(BB$17&lt;Udfyldningsark!$P81,"",
IF(Udfyldningsark!$T81&lt;Udfyldningsark!$Q81-10,IF(BB$17&lt;Udfyldningsark!$T81,"g",""),
IF(Udfyldningsark!$T81&lt;Udfyldningsark!$Q81,     IF(BB$17&lt;Udfyldningsark!$Q81-10,"g",     IF(BB$17&lt;Udfyldningsark!$T81,"gu",        "")),
IF(BB$17&lt;Udfyldningsark!$Q81, IF(BB$17&lt;Udfyldningsark!$Q81-10,"g","gu"),
IF(BB$17&lt;Udfyldningsark!$T81,"r",""
))))))))</f>
        <v/>
      </c>
      <c r="BC64" s="226" t="str">
        <f>IF(Udfyldningsark!$T81="","",
IF(BC$17=Udfyldningsark!$Q81,"s",
IF(BC$17=Udfyldningsark!$T81,"b",
IF(BC$17&lt;Udfyldningsark!$P81,"",
IF(Udfyldningsark!$T81&lt;Udfyldningsark!$Q81-10,IF(BC$17&lt;Udfyldningsark!$T81,"g",""),
IF(Udfyldningsark!$T81&lt;Udfyldningsark!$Q81,     IF(BC$17&lt;Udfyldningsark!$Q81-10,"g",     IF(BC$17&lt;Udfyldningsark!$T81,"gu",        "")),
IF(BC$17&lt;Udfyldningsark!$Q81, IF(BC$17&lt;Udfyldningsark!$Q81-10,"g","gu"),
IF(BC$17&lt;Udfyldningsark!$T81,"r",""
))))))))</f>
        <v/>
      </c>
      <c r="BD64" s="226" t="str">
        <f>IF(Udfyldningsark!$T81="","",
IF(BD$17=Udfyldningsark!$Q81,"s",
IF(BD$17=Udfyldningsark!$T81,"b",
IF(BD$17&lt;Udfyldningsark!$P81,"",
IF(Udfyldningsark!$T81&lt;Udfyldningsark!$Q81-10,IF(BD$17&lt;Udfyldningsark!$T81,"g",""),
IF(Udfyldningsark!$T81&lt;Udfyldningsark!$Q81,     IF(BD$17&lt;Udfyldningsark!$Q81-10,"g",     IF(BD$17&lt;Udfyldningsark!$T81,"gu",        "")),
IF(BD$17&lt;Udfyldningsark!$Q81, IF(BD$17&lt;Udfyldningsark!$Q81-10,"g","gu"),
IF(BD$17&lt;Udfyldningsark!$T81,"r",""
))))))))</f>
        <v/>
      </c>
      <c r="BE64" s="226" t="str">
        <f>IF(Udfyldningsark!$T81="","",
IF(BE$17=Udfyldningsark!$Q81,"s",
IF(BE$17=Udfyldningsark!$T81,"b",
IF(BE$17&lt;Udfyldningsark!$P81,"",
IF(Udfyldningsark!$T81&lt;Udfyldningsark!$Q81-10,IF(BE$17&lt;Udfyldningsark!$T81,"g",""),
IF(Udfyldningsark!$T81&lt;Udfyldningsark!$Q81,     IF(BE$17&lt;Udfyldningsark!$Q81-10,"g",     IF(BE$17&lt;Udfyldningsark!$T81,"gu",        "")),
IF(BE$17&lt;Udfyldningsark!$Q81, IF(BE$17&lt;Udfyldningsark!$Q81-10,"g","gu"),
IF(BE$17&lt;Udfyldningsark!$T81,"r",""
))))))))</f>
        <v/>
      </c>
      <c r="BF64" s="226" t="str">
        <f>IF(Udfyldningsark!$T81="","",
IF(BF$17=Udfyldningsark!$Q81,"s",
IF(BF$17=Udfyldningsark!$T81,"b",
IF(BF$17&lt;Udfyldningsark!$P81,"",
IF(Udfyldningsark!$T81&lt;Udfyldningsark!$Q81-10,IF(BF$17&lt;Udfyldningsark!$T81,"g",""),
IF(Udfyldningsark!$T81&lt;Udfyldningsark!$Q81,     IF(BF$17&lt;Udfyldningsark!$Q81-10,"g",     IF(BF$17&lt;Udfyldningsark!$T81,"gu",        "")),
IF(BF$17&lt;Udfyldningsark!$Q81, IF(BF$17&lt;Udfyldningsark!$Q81-10,"g","gu"),
IF(BF$17&lt;Udfyldningsark!$T81,"r",""
))))))))</f>
        <v/>
      </c>
      <c r="BG64" s="226" t="str">
        <f>IF(Udfyldningsark!$T81="","",
IF(BG$17=Udfyldningsark!$Q81,"s",
IF(BG$17=Udfyldningsark!$T81,"b",
IF(BG$17&lt;Udfyldningsark!$P81,"",
IF(Udfyldningsark!$T81&lt;Udfyldningsark!$Q81-10,IF(BG$17&lt;Udfyldningsark!$T81,"g",""),
IF(Udfyldningsark!$T81&lt;Udfyldningsark!$Q81,     IF(BG$17&lt;Udfyldningsark!$Q81-10,"g",     IF(BG$17&lt;Udfyldningsark!$T81,"gu",        "")),
IF(BG$17&lt;Udfyldningsark!$Q81, IF(BG$17&lt;Udfyldningsark!$Q81-10,"g","gu"),
IF(BG$17&lt;Udfyldningsark!$T81,"r",""
))))))))</f>
        <v/>
      </c>
      <c r="BH64" s="226" t="str">
        <f>IF(Udfyldningsark!$T81="","",
IF(BH$17=Udfyldningsark!$Q81,"s",
IF(BH$17=Udfyldningsark!$T81,"b",
IF(BH$17&lt;Udfyldningsark!$P81,"",
IF(Udfyldningsark!$T81&lt;Udfyldningsark!$Q81-10,IF(BH$17&lt;Udfyldningsark!$T81,"g",""),
IF(Udfyldningsark!$T81&lt;Udfyldningsark!$Q81,     IF(BH$17&lt;Udfyldningsark!$Q81-10,"g",     IF(BH$17&lt;Udfyldningsark!$T81,"gu",        "")),
IF(BH$17&lt;Udfyldningsark!$Q81, IF(BH$17&lt;Udfyldningsark!$Q81-10,"g","gu"),
IF(BH$17&lt;Udfyldningsark!$T81,"r",""
))))))))</f>
        <v/>
      </c>
      <c r="BI64" s="226" t="str">
        <f>IF(Udfyldningsark!$T81="","",
IF(BI$17=Udfyldningsark!$Q81,"s",
IF(BI$17=Udfyldningsark!$T81,"b",
IF(BI$17&lt;Udfyldningsark!$P81,"",
IF(Udfyldningsark!$T81&lt;Udfyldningsark!$Q81-10,IF(BI$17&lt;Udfyldningsark!$T81,"g",""),
IF(Udfyldningsark!$T81&lt;Udfyldningsark!$Q81,     IF(BI$17&lt;Udfyldningsark!$Q81-10,"g",     IF(BI$17&lt;Udfyldningsark!$T81,"gu",        "")),
IF(BI$17&lt;Udfyldningsark!$Q81, IF(BI$17&lt;Udfyldningsark!$Q81-10,"g","gu"),
IF(BI$17&lt;Udfyldningsark!$T81,"r",""
))))))))</f>
        <v/>
      </c>
      <c r="BJ64" s="226" t="str">
        <f>IF(Udfyldningsark!$T81="","",
IF(BJ$17=Udfyldningsark!$Q81,"s",
IF(BJ$17=Udfyldningsark!$T81,"b",
IF(BJ$17&lt;Udfyldningsark!$P81,"",
IF(Udfyldningsark!$T81&lt;Udfyldningsark!$Q81-10,IF(BJ$17&lt;Udfyldningsark!$T81,"g",""),
IF(Udfyldningsark!$T81&lt;Udfyldningsark!$Q81,     IF(BJ$17&lt;Udfyldningsark!$Q81-10,"g",     IF(BJ$17&lt;Udfyldningsark!$T81,"gu",        "")),
IF(BJ$17&lt;Udfyldningsark!$Q81, IF(BJ$17&lt;Udfyldningsark!$Q81-10,"g","gu"),
IF(BJ$17&lt;Udfyldningsark!$T81,"r",""
))))))))</f>
        <v/>
      </c>
      <c r="BK64" s="226" t="str">
        <f>IF(Udfyldningsark!$T81="","",
IF(BK$17=Udfyldningsark!$Q81,"s",
IF(BK$17=Udfyldningsark!$T81,"b",
IF(BK$17&lt;Udfyldningsark!$P81,"",
IF(Udfyldningsark!$T81&lt;Udfyldningsark!$Q81-10,IF(BK$17&lt;Udfyldningsark!$T81,"g",""),
IF(Udfyldningsark!$T81&lt;Udfyldningsark!$Q81,     IF(BK$17&lt;Udfyldningsark!$Q81-10,"g",     IF(BK$17&lt;Udfyldningsark!$T81,"gu",        "")),
IF(BK$17&lt;Udfyldningsark!$Q81, IF(BK$17&lt;Udfyldningsark!$Q81-10,"g","gu"),
IF(BK$17&lt;Udfyldningsark!$T81,"r",""
))))))))</f>
        <v/>
      </c>
      <c r="BL64" s="226" t="str">
        <f>IF(Udfyldningsark!$T81="","",
IF(BL$17=Udfyldningsark!$Q81,"s",
IF(BL$17=Udfyldningsark!$T81,"b",
IF(BL$17&lt;Udfyldningsark!$P81,"",
IF(Udfyldningsark!$T81&lt;Udfyldningsark!$Q81-10,IF(BL$17&lt;Udfyldningsark!$T81,"g",""),
IF(Udfyldningsark!$T81&lt;Udfyldningsark!$Q81,     IF(BL$17&lt;Udfyldningsark!$Q81-10,"g",     IF(BL$17&lt;Udfyldningsark!$T81,"gu",        "")),
IF(BL$17&lt;Udfyldningsark!$Q81, IF(BL$17&lt;Udfyldningsark!$Q81-10,"g","gu"),
IF(BL$17&lt;Udfyldningsark!$T81,"r",""
))))))))</f>
        <v/>
      </c>
      <c r="BM64" s="226" t="str">
        <f>IF(Udfyldningsark!$T81="","",
IF(BM$17=Udfyldningsark!$Q81,"s",
IF(BM$17=Udfyldningsark!$T81,"b",
IF(BM$17&lt;Udfyldningsark!$P81,"",
IF(Udfyldningsark!$T81&lt;Udfyldningsark!$Q81-10,IF(BM$17&lt;Udfyldningsark!$T81,"g",""),
IF(Udfyldningsark!$T81&lt;Udfyldningsark!$Q81,     IF(BM$17&lt;Udfyldningsark!$Q81-10,"g",     IF(BM$17&lt;Udfyldningsark!$T81,"gu",        "")),
IF(BM$17&lt;Udfyldningsark!$Q81, IF(BM$17&lt;Udfyldningsark!$Q81-10,"g","gu"),
IF(BM$17&lt;Udfyldningsark!$T81,"r",""
))))))))</f>
        <v/>
      </c>
      <c r="BN64" s="226" t="str">
        <f>IF(Udfyldningsark!$T81="","",
IF(BN$17=Udfyldningsark!$Q81,"s",
IF(BN$17=Udfyldningsark!$T81,"b",
IF(BN$17&lt;Udfyldningsark!$P81,"",
IF(Udfyldningsark!$T81&lt;Udfyldningsark!$Q81-10,IF(BN$17&lt;Udfyldningsark!$T81,"g",""),
IF(Udfyldningsark!$T81&lt;Udfyldningsark!$Q81,     IF(BN$17&lt;Udfyldningsark!$Q81-10,"g",     IF(BN$17&lt;Udfyldningsark!$T81,"gu",        "")),
IF(BN$17&lt;Udfyldningsark!$Q81, IF(BN$17&lt;Udfyldningsark!$Q81-10,"g","gu"),
IF(BN$17&lt;Udfyldningsark!$T81,"r",""
))))))))</f>
        <v/>
      </c>
      <c r="BO64" s="226" t="str">
        <f>IF(Udfyldningsark!$T81="","",
IF(BO$17=Udfyldningsark!$Q81,"s",
IF(BO$17=Udfyldningsark!$T81,"b",
IF(BO$17&lt;Udfyldningsark!$P81,"",
IF(Udfyldningsark!$T81&lt;Udfyldningsark!$Q81-10,IF(BO$17&lt;Udfyldningsark!$T81,"g",""),
IF(Udfyldningsark!$T81&lt;Udfyldningsark!$Q81,     IF(BO$17&lt;Udfyldningsark!$Q81-10,"g",     IF(BO$17&lt;Udfyldningsark!$T81,"gu",        "")),
IF(BO$17&lt;Udfyldningsark!$Q81, IF(BO$17&lt;Udfyldningsark!$Q81-10,"g","gu"),
IF(BO$17&lt;Udfyldningsark!$T81,"r",""
))))))))</f>
        <v/>
      </c>
      <c r="BP64" s="226" t="str">
        <f>IF(Udfyldningsark!$T81="","",
IF(BP$17=Udfyldningsark!$Q81,"s",
IF(BP$17=Udfyldningsark!$T81,"b",
IF(BP$17&lt;Udfyldningsark!$P81,"",
IF(Udfyldningsark!$T81&lt;Udfyldningsark!$Q81-10,IF(BP$17&lt;Udfyldningsark!$T81,"g",""),
IF(Udfyldningsark!$T81&lt;Udfyldningsark!$Q81,     IF(BP$17&lt;Udfyldningsark!$Q81-10,"g",     IF(BP$17&lt;Udfyldningsark!$T81,"gu",        "")),
IF(BP$17&lt;Udfyldningsark!$Q81, IF(BP$17&lt;Udfyldningsark!$Q81-10,"g","gu"),
IF(BP$17&lt;Udfyldningsark!$T81,"r",""
))))))))</f>
        <v/>
      </c>
      <c r="BQ64" s="226" t="str">
        <f>IF(Udfyldningsark!$T81="","",
IF(BQ$17=Udfyldningsark!$Q81,"s",
IF(BQ$17=Udfyldningsark!$T81,"b",
IF(BQ$17&lt;Udfyldningsark!$P81,"",
IF(Udfyldningsark!$T81&lt;Udfyldningsark!$Q81-10,IF(BQ$17&lt;Udfyldningsark!$T81,"g",""),
IF(Udfyldningsark!$T81&lt;Udfyldningsark!$Q81,     IF(BQ$17&lt;Udfyldningsark!$Q81-10,"g",     IF(BQ$17&lt;Udfyldningsark!$T81,"gu",        "")),
IF(BQ$17&lt;Udfyldningsark!$Q81, IF(BQ$17&lt;Udfyldningsark!$Q81-10,"g","gu"),
IF(BQ$17&lt;Udfyldningsark!$T81,"r",""
))))))))</f>
        <v/>
      </c>
      <c r="BR64" s="226" t="str">
        <f>IF(Udfyldningsark!$T81="","",
IF(BR$17=Udfyldningsark!$Q81,"s",
IF(BR$17=Udfyldningsark!$T81,"b",
IF(BR$17&lt;Udfyldningsark!$P81,"",
IF(Udfyldningsark!$T81&lt;Udfyldningsark!$Q81-10,IF(BR$17&lt;Udfyldningsark!$T81,"g",""),
IF(Udfyldningsark!$T81&lt;Udfyldningsark!$Q81,     IF(BR$17&lt;Udfyldningsark!$Q81-10,"g",     IF(BR$17&lt;Udfyldningsark!$T81,"gu",        "")),
IF(BR$17&lt;Udfyldningsark!$Q81, IF(BR$17&lt;Udfyldningsark!$Q81-10,"g","gu"),
IF(BR$17&lt;Udfyldningsark!$T81,"r",""
))))))))</f>
        <v/>
      </c>
      <c r="BS64" s="226" t="str">
        <f>IF(Udfyldningsark!$T81="","",
IF(BS$17=Udfyldningsark!$Q81,"s",
IF(BS$17=Udfyldningsark!$T81,"b",
IF(BS$17&lt;Udfyldningsark!$P81,"",
IF(Udfyldningsark!$T81&lt;Udfyldningsark!$Q81-10,IF(BS$17&lt;Udfyldningsark!$T81,"g",""),
IF(Udfyldningsark!$T81&lt;Udfyldningsark!$Q81,     IF(BS$17&lt;Udfyldningsark!$Q81-10,"g",     IF(BS$17&lt;Udfyldningsark!$T81,"gu",        "")),
IF(BS$17&lt;Udfyldningsark!$Q81, IF(BS$17&lt;Udfyldningsark!$Q81-10,"g","gu"),
IF(BS$17&lt;Udfyldningsark!$T81,"r",""
))))))))</f>
        <v/>
      </c>
      <c r="BT64" s="226" t="str">
        <f>IF(Udfyldningsark!$T81="","",
IF(BT$17=Udfyldningsark!$Q81,"s",
IF(BT$17=Udfyldningsark!$T81,"b",
IF(BT$17&lt;Udfyldningsark!$P81,"",
IF(Udfyldningsark!$T81&lt;Udfyldningsark!$Q81-10,IF(BT$17&lt;Udfyldningsark!$T81,"g",""),
IF(Udfyldningsark!$T81&lt;Udfyldningsark!$Q81,     IF(BT$17&lt;Udfyldningsark!$Q81-10,"g",     IF(BT$17&lt;Udfyldningsark!$T81,"gu",        "")),
IF(BT$17&lt;Udfyldningsark!$Q81, IF(BT$17&lt;Udfyldningsark!$Q81-10,"g","gu"),
IF(BT$17&lt;Udfyldningsark!$T81,"r",""
))))))))</f>
        <v/>
      </c>
      <c r="BU64" s="226" t="str">
        <f>IF(Udfyldningsark!$T81="","",
IF(BU$17=Udfyldningsark!$Q81,"s",
IF(BU$17=Udfyldningsark!$T81,"b",
IF(BU$17&lt;Udfyldningsark!$P81,"",
IF(Udfyldningsark!$T81&lt;Udfyldningsark!$Q81-10,IF(BU$17&lt;Udfyldningsark!$T81,"g",""),
IF(Udfyldningsark!$T81&lt;Udfyldningsark!$Q81,     IF(BU$17&lt;Udfyldningsark!$Q81-10,"g",     IF(BU$17&lt;Udfyldningsark!$T81,"gu",        "")),
IF(BU$17&lt;Udfyldningsark!$Q81, IF(BU$17&lt;Udfyldningsark!$Q81-10,"g","gu"),
IF(BU$17&lt;Udfyldningsark!$T81,"r",""
))))))))</f>
        <v/>
      </c>
      <c r="BV64" s="226" t="str">
        <f>IF(Udfyldningsark!$T81="","",
IF(BV$17=Udfyldningsark!$Q81,"s",
IF(BV$17=Udfyldningsark!$T81,"b",
IF(BV$17&lt;Udfyldningsark!$P81,"",
IF(Udfyldningsark!$T81&lt;Udfyldningsark!$Q81-10,IF(BV$17&lt;Udfyldningsark!$T81,"g",""),
IF(Udfyldningsark!$T81&lt;Udfyldningsark!$Q81,     IF(BV$17&lt;Udfyldningsark!$Q81-10,"g",     IF(BV$17&lt;Udfyldningsark!$T81,"gu",        "")),
IF(BV$17&lt;Udfyldningsark!$Q81, IF(BV$17&lt;Udfyldningsark!$Q81-10,"g","gu"),
IF(BV$17&lt;Udfyldningsark!$T81,"r",""
))))))))</f>
        <v/>
      </c>
      <c r="BW64" s="226" t="str">
        <f>IF(Udfyldningsark!$T81="","",
IF(BW$17=Udfyldningsark!$Q81,"s",
IF(BW$17=Udfyldningsark!$T81,"b",
IF(BW$17&lt;Udfyldningsark!$P81,"",
IF(Udfyldningsark!$T81&lt;Udfyldningsark!$Q81-10,IF(BW$17&lt;Udfyldningsark!$T81,"g",""),
IF(Udfyldningsark!$T81&lt;Udfyldningsark!$Q81,     IF(BW$17&lt;Udfyldningsark!$Q81-10,"g",     IF(BW$17&lt;Udfyldningsark!$T81,"gu",        "")),
IF(BW$17&lt;Udfyldningsark!$Q81, IF(BW$17&lt;Udfyldningsark!$Q81-10,"g","gu"),
IF(BW$17&lt;Udfyldningsark!$T81,"r",""
))))))))</f>
        <v/>
      </c>
      <c r="BX64" s="226" t="str">
        <f>IF(Udfyldningsark!$T81="","",
IF(BX$17=Udfyldningsark!$Q81,"s",
IF(BX$17=Udfyldningsark!$T81,"b",
IF(BX$17&lt;Udfyldningsark!$P81,"",
IF(Udfyldningsark!$T81&lt;Udfyldningsark!$Q81-10,IF(BX$17&lt;Udfyldningsark!$T81,"g",""),
IF(Udfyldningsark!$T81&lt;Udfyldningsark!$Q81,     IF(BX$17&lt;Udfyldningsark!$Q81-10,"g",     IF(BX$17&lt;Udfyldningsark!$T81,"gu",        "")),
IF(BX$17&lt;Udfyldningsark!$Q81, IF(BX$17&lt;Udfyldningsark!$Q81-10,"g","gu"),
IF(BX$17&lt;Udfyldningsark!$T81,"r",""
))))))))</f>
        <v/>
      </c>
      <c r="BY64" s="226" t="str">
        <f>IF(Udfyldningsark!$T81="","",
IF(BY$17=Udfyldningsark!$Q81,"s",
IF(BY$17=Udfyldningsark!$T81,"b",
IF(BY$17&lt;Udfyldningsark!$P81,"",
IF(Udfyldningsark!$T81&lt;Udfyldningsark!$Q81-10,IF(BY$17&lt;Udfyldningsark!$T81,"g",""),
IF(Udfyldningsark!$T81&lt;Udfyldningsark!$Q81,     IF(BY$17&lt;Udfyldningsark!$Q81-10,"g",     IF(BY$17&lt;Udfyldningsark!$T81,"gu",        "")),
IF(BY$17&lt;Udfyldningsark!$Q81, IF(BY$17&lt;Udfyldningsark!$Q81-10,"g","gu"),
IF(BY$17&lt;Udfyldningsark!$T81,"r",""
))))))))</f>
        <v/>
      </c>
      <c r="BZ64" s="226" t="str">
        <f>IF(Udfyldningsark!$T81="","",
IF(BZ$17=Udfyldningsark!$Q81,"s",
IF(BZ$17=Udfyldningsark!$T81,"b",
IF(BZ$17&lt;Udfyldningsark!$P81,"",
IF(Udfyldningsark!$T81&lt;Udfyldningsark!$Q81-10,IF(BZ$17&lt;Udfyldningsark!$T81,"g",""),
IF(Udfyldningsark!$T81&lt;Udfyldningsark!$Q81,     IF(BZ$17&lt;Udfyldningsark!$Q81-10,"g",     IF(BZ$17&lt;Udfyldningsark!$T81,"gu",        "")),
IF(BZ$17&lt;Udfyldningsark!$Q81, IF(BZ$17&lt;Udfyldningsark!$Q81-10,"g","gu"),
IF(BZ$17&lt;Udfyldningsark!$T81,"r",""
))))))))</f>
        <v/>
      </c>
      <c r="CA64" s="226" t="str">
        <f>IF(Udfyldningsark!$T81="","",
IF(CA$17=Udfyldningsark!$Q81,"s",
IF(CA$17=Udfyldningsark!$T81,"b",
IF(CA$17&lt;Udfyldningsark!$P81,"",
IF(Udfyldningsark!$T81&lt;Udfyldningsark!$Q81-10,IF(CA$17&lt;Udfyldningsark!$T81,"g",""),
IF(Udfyldningsark!$T81&lt;Udfyldningsark!$Q81,     IF(CA$17&lt;Udfyldningsark!$Q81-10,"g",     IF(CA$17&lt;Udfyldningsark!$T81,"gu",        "")),
IF(CA$17&lt;Udfyldningsark!$Q81, IF(CA$17&lt;Udfyldningsark!$Q81-10,"g","gu"),
IF(CA$17&lt;Udfyldningsark!$T81,"r",""
))))))))</f>
        <v/>
      </c>
      <c r="CB64" s="226" t="str">
        <f>IF(Udfyldningsark!$T81="","",
IF(CB$17=Udfyldningsark!$Q81,"s",
IF(CB$17=Udfyldningsark!$T81,"b",
IF(CB$17&lt;Udfyldningsark!$P81,"",
IF(Udfyldningsark!$T81&lt;Udfyldningsark!$Q81-10,IF(CB$17&lt;Udfyldningsark!$T81,"g",""),
IF(Udfyldningsark!$T81&lt;Udfyldningsark!$Q81,     IF(CB$17&lt;Udfyldningsark!$Q81-10,"g",     IF(CB$17&lt;Udfyldningsark!$T81,"gu",        "")),
IF(CB$17&lt;Udfyldningsark!$Q81, IF(CB$17&lt;Udfyldningsark!$Q81-10,"g","gu"),
IF(CB$17&lt;Udfyldningsark!$T81,"r",""
))))))))</f>
        <v/>
      </c>
      <c r="CC64" s="226" t="str">
        <f>IF(Udfyldningsark!$T81="","",
IF(CC$17=Udfyldningsark!$Q81,"s",
IF(CC$17=Udfyldningsark!$T81,"b",
IF(CC$17&lt;Udfyldningsark!$P81,"",
IF(Udfyldningsark!$T81&lt;Udfyldningsark!$Q81-10,IF(CC$17&lt;Udfyldningsark!$T81,"g",""),
IF(Udfyldningsark!$T81&lt;Udfyldningsark!$Q81,     IF(CC$17&lt;Udfyldningsark!$Q81-10,"g",     IF(CC$17&lt;Udfyldningsark!$T81,"gu",        "")),
IF(CC$17&lt;Udfyldningsark!$Q81, IF(CC$17&lt;Udfyldningsark!$Q81-10,"g","gu"),
IF(CC$17&lt;Udfyldningsark!$T81,"r",""
))))))))</f>
        <v/>
      </c>
      <c r="CD64" s="226" t="str">
        <f>IF(Udfyldningsark!$T81="","",
IF(CD$17=Udfyldningsark!$Q81,"s",
IF(CD$17=Udfyldningsark!$T81,"b",
IF(CD$17&lt;Udfyldningsark!$P81,"",
IF(Udfyldningsark!$T81&lt;Udfyldningsark!$Q81-10,IF(CD$17&lt;Udfyldningsark!$T81,"g",""),
IF(Udfyldningsark!$T81&lt;Udfyldningsark!$Q81,     IF(CD$17&lt;Udfyldningsark!$Q81-10,"g",     IF(CD$17&lt;Udfyldningsark!$T81,"gu",        "")),
IF(CD$17&lt;Udfyldningsark!$Q81, IF(CD$17&lt;Udfyldningsark!$Q81-10,"g","gu"),
IF(CD$17&lt;Udfyldningsark!$T81,"r",""
))))))))</f>
        <v/>
      </c>
      <c r="CE64" s="226" t="str">
        <f>IF(Udfyldningsark!$T81="","",
IF(CE$17=Udfyldningsark!$Q81,"s",
IF(CE$17=Udfyldningsark!$T81,"b",
IF(CE$17&lt;Udfyldningsark!$P81,"",
IF(Udfyldningsark!$T81&lt;Udfyldningsark!$Q81-10,IF(CE$17&lt;Udfyldningsark!$T81,"g",""),
IF(Udfyldningsark!$T81&lt;Udfyldningsark!$Q81,     IF(CE$17&lt;Udfyldningsark!$Q81-10,"g",     IF(CE$17&lt;Udfyldningsark!$T81,"gu",        "")),
IF(CE$17&lt;Udfyldningsark!$Q81, IF(CE$17&lt;Udfyldningsark!$Q81-10,"g","gu"),
IF(CE$17&lt;Udfyldningsark!$T81,"r",""
))))))))</f>
        <v/>
      </c>
      <c r="CF64" s="226" t="str">
        <f>IF(Udfyldningsark!$T81="","",
IF(CF$17=Udfyldningsark!$Q81,"s",
IF(CF$17=Udfyldningsark!$T81,"b",
IF(CF$17&lt;Udfyldningsark!$P81,"",
IF(Udfyldningsark!$T81&lt;Udfyldningsark!$Q81-10,IF(CF$17&lt;Udfyldningsark!$T81,"g",""),
IF(Udfyldningsark!$T81&lt;Udfyldningsark!$Q81,     IF(CF$17&lt;Udfyldningsark!$Q81-10,"g",     IF(CF$17&lt;Udfyldningsark!$T81,"gu",        "")),
IF(CF$17&lt;Udfyldningsark!$Q81, IF(CF$17&lt;Udfyldningsark!$Q81-10,"g","gu"),
IF(CF$17&lt;Udfyldningsark!$T81,"r",""
))))))))</f>
        <v/>
      </c>
      <c r="CG64" s="226" t="str">
        <f>IF(Udfyldningsark!$T81="","",
IF(CG$17=Udfyldningsark!$Q81,"s",
IF(CG$17=Udfyldningsark!$T81,"b",
IF(CG$17&lt;Udfyldningsark!$P81,"",
IF(Udfyldningsark!$T81&lt;Udfyldningsark!$Q81-10,IF(CG$17&lt;Udfyldningsark!$T81,"g",""),
IF(Udfyldningsark!$T81&lt;Udfyldningsark!$Q81,     IF(CG$17&lt;Udfyldningsark!$Q81-10,"g",     IF(CG$17&lt;Udfyldningsark!$T81,"gu",        "")),
IF(CG$17&lt;Udfyldningsark!$Q81, IF(CG$17&lt;Udfyldningsark!$Q81-10,"g","gu"),
IF(CG$17&lt;Udfyldningsark!$T81,"r",""
))))))))</f>
        <v/>
      </c>
      <c r="CH64" s="226" t="str">
        <f>IF(Udfyldningsark!$T81="","",
IF(CH$17=Udfyldningsark!$Q81,"s",
IF(CH$17=Udfyldningsark!$T81,"b",
IF(CH$17&lt;Udfyldningsark!$P81,"",
IF(Udfyldningsark!$T81&lt;Udfyldningsark!$Q81-10,IF(CH$17&lt;Udfyldningsark!$T81,"g",""),
IF(Udfyldningsark!$T81&lt;Udfyldningsark!$Q81,     IF(CH$17&lt;Udfyldningsark!$Q81-10,"g",     IF(CH$17&lt;Udfyldningsark!$T81,"gu",        "")),
IF(CH$17&lt;Udfyldningsark!$Q81, IF(CH$17&lt;Udfyldningsark!$Q81-10,"g","gu"),
IF(CH$17&lt;Udfyldningsark!$T81,"r",""
))))))))</f>
        <v/>
      </c>
      <c r="CI64" s="226" t="str">
        <f>IF(Udfyldningsark!$T81="","",
IF(CI$17=Udfyldningsark!$Q81,"s",
IF(CI$17=Udfyldningsark!$T81,"b",
IF(CI$17&lt;Udfyldningsark!$P81,"",
IF(Udfyldningsark!$T81&lt;Udfyldningsark!$Q81-10,IF(CI$17&lt;Udfyldningsark!$T81,"g",""),
IF(Udfyldningsark!$T81&lt;Udfyldningsark!$Q81,     IF(CI$17&lt;Udfyldningsark!$Q81-10,"g",     IF(CI$17&lt;Udfyldningsark!$T81,"gu",        "")),
IF(CI$17&lt;Udfyldningsark!$Q81, IF(CI$17&lt;Udfyldningsark!$Q81-10,"g","gu"),
IF(CI$17&lt;Udfyldningsark!$T81,"r",""
))))))))</f>
        <v/>
      </c>
      <c r="CJ64" s="226" t="str">
        <f>IF(Udfyldningsark!$T81="","",
IF(CJ$17=Udfyldningsark!$Q81,"s",
IF(CJ$17=Udfyldningsark!$T81,"b",
IF(CJ$17&lt;Udfyldningsark!$P81,"",
IF(Udfyldningsark!$T81&lt;Udfyldningsark!$Q81-10,IF(CJ$17&lt;Udfyldningsark!$T81,"g",""),
IF(Udfyldningsark!$T81&lt;Udfyldningsark!$Q81,     IF(CJ$17&lt;Udfyldningsark!$Q81-10,"g",     IF(CJ$17&lt;Udfyldningsark!$T81,"gu",        "")),
IF(CJ$17&lt;Udfyldningsark!$Q81, IF(CJ$17&lt;Udfyldningsark!$Q81-10,"g","gu"),
IF(CJ$17&lt;Udfyldningsark!$T81,"r",""
))))))))</f>
        <v/>
      </c>
      <c r="CK64" s="226" t="str">
        <f>IF(Udfyldningsark!$T81="","",
IF(CK$17=Udfyldningsark!$Q81,"s",
IF(CK$17=Udfyldningsark!$T81,"b",
IF(CK$17&lt;Udfyldningsark!$P81,"",
IF(Udfyldningsark!$T81&lt;Udfyldningsark!$Q81-10,IF(CK$17&lt;Udfyldningsark!$T81,"g",""),
IF(Udfyldningsark!$T81&lt;Udfyldningsark!$Q81,     IF(CK$17&lt;Udfyldningsark!$Q81-10,"g",     IF(CK$17&lt;Udfyldningsark!$T81,"gu",        "")),
IF(CK$17&lt;Udfyldningsark!$Q81, IF(CK$17&lt;Udfyldningsark!$Q81-10,"g","gu"),
IF(CK$17&lt;Udfyldningsark!$T81,"r",""
))))))))</f>
        <v/>
      </c>
      <c r="CL64" s="226" t="str">
        <f>IF(Udfyldningsark!$T81="","",
IF(CL$17=Udfyldningsark!$Q81,"s",
IF(CL$17=Udfyldningsark!$T81,"b",
IF(CL$17&lt;Udfyldningsark!$P81,"",
IF(Udfyldningsark!$T81&lt;Udfyldningsark!$Q81-10,IF(CL$17&lt;Udfyldningsark!$T81,"g",""),
IF(Udfyldningsark!$T81&lt;Udfyldningsark!$Q81,     IF(CL$17&lt;Udfyldningsark!$Q81-10,"g",     IF(CL$17&lt;Udfyldningsark!$T81,"gu",        "")),
IF(CL$17&lt;Udfyldningsark!$Q81, IF(CL$17&lt;Udfyldningsark!$Q81-10,"g","gu"),
IF(CL$17&lt;Udfyldningsark!$T81,"r",""
))))))))</f>
        <v/>
      </c>
      <c r="CM64" s="226" t="str">
        <f>IF(Udfyldningsark!$T81="","",
IF(CM$17=Udfyldningsark!$Q81,"s",
IF(CM$17=Udfyldningsark!$T81,"b",
IF(CM$17&lt;Udfyldningsark!$P81,"",
IF(Udfyldningsark!$T81&lt;Udfyldningsark!$Q81-10,IF(CM$17&lt;Udfyldningsark!$T81,"g",""),
IF(Udfyldningsark!$T81&lt;Udfyldningsark!$Q81,     IF(CM$17&lt;Udfyldningsark!$Q81-10,"g",     IF(CM$17&lt;Udfyldningsark!$T81,"gu",        "")),
IF(CM$17&lt;Udfyldningsark!$Q81, IF(CM$17&lt;Udfyldningsark!$Q81-10,"g","gu"),
IF(CM$17&lt;Udfyldningsark!$T81,"r",""
))))))))</f>
        <v/>
      </c>
      <c r="CN64" s="226" t="str">
        <f>IF(Udfyldningsark!$T81="","",
IF(CN$17=Udfyldningsark!$Q81,"s",
IF(CN$17=Udfyldningsark!$T81,"b",
IF(CN$17&lt;Udfyldningsark!$P81,"",
IF(Udfyldningsark!$T81&lt;Udfyldningsark!$Q81-10,IF(CN$17&lt;Udfyldningsark!$T81,"g",""),
IF(Udfyldningsark!$T81&lt;Udfyldningsark!$Q81,     IF(CN$17&lt;Udfyldningsark!$Q81-10,"g",     IF(CN$17&lt;Udfyldningsark!$T81,"gu",        "")),
IF(CN$17&lt;Udfyldningsark!$Q81, IF(CN$17&lt;Udfyldningsark!$Q81-10,"g","gu"),
IF(CN$17&lt;Udfyldningsark!$T81,"r",""
))))))))</f>
        <v/>
      </c>
      <c r="CO64" s="226" t="str">
        <f>IF(Udfyldningsark!$T81="","",
IF(CO$17=Udfyldningsark!$Q81,"s",
IF(CO$17=Udfyldningsark!$T81,"b",
IF(CO$17&lt;Udfyldningsark!$P81,"",
IF(Udfyldningsark!$T81&lt;Udfyldningsark!$Q81-10,IF(CO$17&lt;Udfyldningsark!$T81,"g",""),
IF(Udfyldningsark!$T81&lt;Udfyldningsark!$Q81,     IF(CO$17&lt;Udfyldningsark!$Q81-10,"g",     IF(CO$17&lt;Udfyldningsark!$T81,"gu",        "")),
IF(CO$17&lt;Udfyldningsark!$Q81, IF(CO$17&lt;Udfyldningsark!$Q81-10,"g","gu"),
IF(CO$17&lt;Udfyldningsark!$T81,"r",""
))))))))</f>
        <v/>
      </c>
      <c r="CP64" s="226" t="str">
        <f>IF(Udfyldningsark!$T81="","",
IF(CP$17=Udfyldningsark!$Q81,"s",
IF(CP$17=Udfyldningsark!$T81,"b",
IF(CP$17&lt;Udfyldningsark!$P81,"",
IF(Udfyldningsark!$T81&lt;Udfyldningsark!$Q81-10,IF(CP$17&lt;Udfyldningsark!$T81,"g",""),
IF(Udfyldningsark!$T81&lt;Udfyldningsark!$Q81,     IF(CP$17&lt;Udfyldningsark!$Q81-10,"g",     IF(CP$17&lt;Udfyldningsark!$T81,"gu",        "")),
IF(CP$17&lt;Udfyldningsark!$Q81, IF(CP$17&lt;Udfyldningsark!$Q81-10,"g","gu"),
IF(CP$17&lt;Udfyldningsark!$T81,"r",""
))))))))</f>
        <v/>
      </c>
      <c r="CQ64" s="226" t="str">
        <f>IF(Udfyldningsark!$T81="","",
IF(CQ$17=Udfyldningsark!$Q81,"s",
IF(CQ$17=Udfyldningsark!$T81,"b",
IF(CQ$17&lt;Udfyldningsark!$P81,"",
IF(Udfyldningsark!$T81&lt;Udfyldningsark!$Q81-10,IF(CQ$17&lt;Udfyldningsark!$T81,"g",""),
IF(Udfyldningsark!$T81&lt;Udfyldningsark!$Q81,     IF(CQ$17&lt;Udfyldningsark!$Q81-10,"g",     IF(CQ$17&lt;Udfyldningsark!$T81,"gu",        "")),
IF(CQ$17&lt;Udfyldningsark!$Q81, IF(CQ$17&lt;Udfyldningsark!$Q81-10,"g","gu"),
IF(CQ$17&lt;Udfyldningsark!$T81,"r",""
))))))))</f>
        <v/>
      </c>
      <c r="CR64" s="226" t="str">
        <f>IF(Udfyldningsark!$T81="","",
IF(CR$17=Udfyldningsark!$Q81,"s",
IF(CR$17=Udfyldningsark!$T81,"b",
IF(CR$17&lt;Udfyldningsark!$P81,"",
IF(Udfyldningsark!$T81&lt;Udfyldningsark!$Q81-10,IF(CR$17&lt;Udfyldningsark!$T81,"g",""),
IF(Udfyldningsark!$T81&lt;Udfyldningsark!$Q81,     IF(CR$17&lt;Udfyldningsark!$Q81-10,"g",     IF(CR$17&lt;Udfyldningsark!$T81,"gu",        "")),
IF(CR$17&lt;Udfyldningsark!$Q81, IF(CR$17&lt;Udfyldningsark!$Q81-10,"g","gu"),
IF(CR$17&lt;Udfyldningsark!$T81,"r",""
))))))))</f>
        <v/>
      </c>
      <c r="CS64" s="226" t="str">
        <f>IF(Udfyldningsark!$T81="","",
IF(CS$17=Udfyldningsark!$Q81,"s",
IF(CS$17=Udfyldningsark!$T81,"b",
IF(CS$17&lt;Udfyldningsark!$P81,"",
IF(Udfyldningsark!$T81&lt;Udfyldningsark!$Q81-10,IF(CS$17&lt;Udfyldningsark!$T81,"g",""),
IF(Udfyldningsark!$T81&lt;Udfyldningsark!$Q81,     IF(CS$17&lt;Udfyldningsark!$Q81-10,"g",     IF(CS$17&lt;Udfyldningsark!$T81,"gu",        "")),
IF(CS$17&lt;Udfyldningsark!$Q81, IF(CS$17&lt;Udfyldningsark!$Q81-10,"g","gu"),
IF(CS$17&lt;Udfyldningsark!$T81,"r",""
))))))))</f>
        <v/>
      </c>
      <c r="CT64" s="226" t="str">
        <f>IF(Udfyldningsark!$T81="","",
IF(CT$17=Udfyldningsark!$Q81,"s",
IF(CT$17=Udfyldningsark!$T81,"b",
IF(CT$17&lt;Udfyldningsark!$P81,"",
IF(Udfyldningsark!$T81&lt;Udfyldningsark!$Q81-10,IF(CT$17&lt;Udfyldningsark!$T81,"g",""),
IF(Udfyldningsark!$T81&lt;Udfyldningsark!$Q81,     IF(CT$17&lt;Udfyldningsark!$Q81-10,"g",     IF(CT$17&lt;Udfyldningsark!$T81,"gu",        "")),
IF(CT$17&lt;Udfyldningsark!$Q81, IF(CT$17&lt;Udfyldningsark!$Q81-10,"g","gu"),
IF(CT$17&lt;Udfyldningsark!$T81,"r",""
))))))))</f>
        <v/>
      </c>
      <c r="CU64" s="226" t="str">
        <f>IF(Udfyldningsark!$T81="","",
IF(CU$17=Udfyldningsark!$Q81,"s",
IF(CU$17=Udfyldningsark!$T81,"b",
IF(CU$17&lt;Udfyldningsark!$P81,"",
IF(Udfyldningsark!$T81&lt;Udfyldningsark!$Q81-10,IF(CU$17&lt;Udfyldningsark!$T81,"g",""),
IF(Udfyldningsark!$T81&lt;Udfyldningsark!$Q81,     IF(CU$17&lt;Udfyldningsark!$Q81-10,"g",     IF(CU$17&lt;Udfyldningsark!$T81,"gu",        "")),
IF(CU$17&lt;Udfyldningsark!$Q81, IF(CU$17&lt;Udfyldningsark!$Q81-10,"g","gu"),
IF(CU$17&lt;Udfyldningsark!$T81,"r",""
))))))))</f>
        <v/>
      </c>
      <c r="CV64" s="226" t="str">
        <f>IF(Udfyldningsark!$T81="","",
IF(CV$17=Udfyldningsark!$Q81,"s",
IF(CV$17=Udfyldningsark!$T81,"b",
IF(CV$17&lt;Udfyldningsark!$P81,"",
IF(Udfyldningsark!$T81&lt;Udfyldningsark!$Q81-10,IF(CV$17&lt;Udfyldningsark!$T81,"g",""),
IF(Udfyldningsark!$T81&lt;Udfyldningsark!$Q81,     IF(CV$17&lt;Udfyldningsark!$Q81-10,"g",     IF(CV$17&lt;Udfyldningsark!$T81,"gu",        "")),
IF(CV$17&lt;Udfyldningsark!$Q81, IF(CV$17&lt;Udfyldningsark!$Q81-10,"g","gu"),
IF(CV$17&lt;Udfyldningsark!$T81,"r",""
))))))))</f>
        <v/>
      </c>
      <c r="CW64" s="226" t="str">
        <f>IF(Udfyldningsark!$T81="","",
IF(CW$17=Udfyldningsark!$Q81,"s",
IF(CW$17=Udfyldningsark!$T81,"b",
IF(CW$17&lt;Udfyldningsark!$P81,"",
IF(Udfyldningsark!$T81&lt;Udfyldningsark!$Q81-10,IF(CW$17&lt;Udfyldningsark!$T81,"g",""),
IF(Udfyldningsark!$T81&lt;Udfyldningsark!$Q81,     IF(CW$17&lt;Udfyldningsark!$Q81-10,"g",     IF(CW$17&lt;Udfyldningsark!$T81,"gu",        "")),
IF(CW$17&lt;Udfyldningsark!$Q81, IF(CW$17&lt;Udfyldningsark!$Q81-10,"g","gu"),
IF(CW$17&lt;Udfyldningsark!$T81,"r",""
))))))))</f>
        <v/>
      </c>
      <c r="CX64" s="226" t="str">
        <f>IF(Udfyldningsark!$T81="","",
IF(CX$17=Udfyldningsark!$Q81,"s",
IF(CX$17=Udfyldningsark!$T81,"b",
IF(CX$17&lt;Udfyldningsark!$P81,"",
IF(Udfyldningsark!$T81&lt;Udfyldningsark!$Q81-10,IF(CX$17&lt;Udfyldningsark!$T81,"g",""),
IF(Udfyldningsark!$T81&lt;Udfyldningsark!$Q81,     IF(CX$17&lt;Udfyldningsark!$Q81-10,"g",     IF(CX$17&lt;Udfyldningsark!$T81,"gu",        "")),
IF(CX$17&lt;Udfyldningsark!$Q81, IF(CX$17&lt;Udfyldningsark!$Q81-10,"g","gu"),
IF(CX$17&lt;Udfyldningsark!$T81,"r",""
))))))))</f>
        <v/>
      </c>
      <c r="CY64" s="226" t="str">
        <f>IF(Udfyldningsark!$T81="","",
IF(CY$17=Udfyldningsark!$Q81,"s",
IF(CY$17=Udfyldningsark!$T81,"b",
IF(CY$17&lt;Udfyldningsark!$P81,"",
IF(Udfyldningsark!$T81&lt;Udfyldningsark!$Q81-10,IF(CY$17&lt;Udfyldningsark!$T81,"g",""),
IF(Udfyldningsark!$T81&lt;Udfyldningsark!$Q81,     IF(CY$17&lt;Udfyldningsark!$Q81-10,"g",     IF(CY$17&lt;Udfyldningsark!$T81,"gu",        "")),
IF(CY$17&lt;Udfyldningsark!$Q81, IF(CY$17&lt;Udfyldningsark!$Q81-10,"g","gu"),
IF(CY$17&lt;Udfyldningsark!$T81,"r",""
))))))))</f>
        <v/>
      </c>
      <c r="CZ64" s="226" t="str">
        <f>IF(Udfyldningsark!$T81="","",
IF(CZ$17=Udfyldningsark!$Q81,"s",
IF(CZ$17=Udfyldningsark!$T81,"b",
IF(CZ$17&lt;Udfyldningsark!$P81,"",
IF(Udfyldningsark!$T81&lt;Udfyldningsark!$Q81-10,IF(CZ$17&lt;Udfyldningsark!$T81,"g",""),
IF(Udfyldningsark!$T81&lt;Udfyldningsark!$Q81,     IF(CZ$17&lt;Udfyldningsark!$Q81-10,"g",     IF(CZ$17&lt;Udfyldningsark!$T81,"gu",        "")),
IF(CZ$17&lt;Udfyldningsark!$Q81, IF(CZ$17&lt;Udfyldningsark!$Q81-10,"g","gu"),
IF(CZ$17&lt;Udfyldningsark!$T81,"r",""
))))))))</f>
        <v/>
      </c>
      <c r="DA64" s="226" t="str">
        <f>IF(Udfyldningsark!$T81="","",
IF(DA$17=Udfyldningsark!$Q81,"s",
IF(DA$17=Udfyldningsark!$T81,"b",
IF(DA$17&lt;Udfyldningsark!$P81,"",
IF(Udfyldningsark!$T81&lt;Udfyldningsark!$Q81-10,IF(DA$17&lt;Udfyldningsark!$T81,"g",""),
IF(Udfyldningsark!$T81&lt;Udfyldningsark!$Q81,     IF(DA$17&lt;Udfyldningsark!$Q81-10,"g",     IF(DA$17&lt;Udfyldningsark!$T81,"gu",        "")),
IF(DA$17&lt;Udfyldningsark!$Q81, IF(DA$17&lt;Udfyldningsark!$Q81-10,"g","gu"),
IF(DA$17&lt;Udfyldningsark!$T81,"r",""
))))))))</f>
        <v/>
      </c>
      <c r="DB64" s="226" t="str">
        <f>IF(Udfyldningsark!$T81="","",
IF(DB$17=Udfyldningsark!$Q81,"s",
IF(DB$17=Udfyldningsark!$T81,"b",
IF(DB$17&lt;Udfyldningsark!$P81,"",
IF(Udfyldningsark!$T81&lt;Udfyldningsark!$Q81-10,IF(DB$17&lt;Udfyldningsark!$T81,"g",""),
IF(Udfyldningsark!$T81&lt;Udfyldningsark!$Q81,     IF(DB$17&lt;Udfyldningsark!$Q81-10,"g",     IF(DB$17&lt;Udfyldningsark!$T81,"gu",        "")),
IF(DB$17&lt;Udfyldningsark!$Q81, IF(DB$17&lt;Udfyldningsark!$Q81-10,"g","gu"),
IF(DB$17&lt;Udfyldningsark!$T81,"r",""
))))))))</f>
        <v/>
      </c>
      <c r="DC64" s="226" t="str">
        <f>IF(Udfyldningsark!$T81="","",
IF(DC$17=Udfyldningsark!$Q81,"s",
IF(DC$17=Udfyldningsark!$T81,"b",
IF(DC$17&lt;Udfyldningsark!$P81,"",
IF(Udfyldningsark!$T81&lt;Udfyldningsark!$Q81-10,IF(DC$17&lt;Udfyldningsark!$T81,"g",""),
IF(Udfyldningsark!$T81&lt;Udfyldningsark!$Q81,     IF(DC$17&lt;Udfyldningsark!$Q81-10,"g",     IF(DC$17&lt;Udfyldningsark!$T81,"gu",        "")),
IF(DC$17&lt;Udfyldningsark!$Q81, IF(DC$17&lt;Udfyldningsark!$Q81-10,"g","gu"),
IF(DC$17&lt;Udfyldningsark!$T81,"r",""
))))))))</f>
        <v/>
      </c>
      <c r="DD64" s="226" t="str">
        <f>IF(Udfyldningsark!$T81="","",
IF(DD$17=Udfyldningsark!$Q81,"s",
IF(DD$17=Udfyldningsark!$T81,"b",
IF(DD$17&lt;Udfyldningsark!$P81,"",
IF(Udfyldningsark!$T81&lt;Udfyldningsark!$Q81-10,IF(DD$17&lt;Udfyldningsark!$T81,"g",""),
IF(Udfyldningsark!$T81&lt;Udfyldningsark!$Q81,     IF(DD$17&lt;Udfyldningsark!$Q81-10,"g",     IF(DD$17&lt;Udfyldningsark!$T81,"gu",        "")),
IF(DD$17&lt;Udfyldningsark!$Q81, IF(DD$17&lt;Udfyldningsark!$Q81-10,"g","gu"),
IF(DD$17&lt;Udfyldningsark!$T81,"r",""
))))))))</f>
        <v/>
      </c>
      <c r="DE64" s="226" t="str">
        <f>IF(Udfyldningsark!$T81="","",
IF(DE$17=Udfyldningsark!$Q81,"s",
IF(DE$17=Udfyldningsark!$T81,"b",
IF(DE$17&lt;Udfyldningsark!$P81,"",
IF(Udfyldningsark!$T81&lt;Udfyldningsark!$Q81-10,IF(DE$17&lt;Udfyldningsark!$T81,"g",""),
IF(Udfyldningsark!$T81&lt;Udfyldningsark!$Q81,     IF(DE$17&lt;Udfyldningsark!$Q81-10,"g",     IF(DE$17&lt;Udfyldningsark!$T81,"gu",        "")),
IF(DE$17&lt;Udfyldningsark!$Q81, IF(DE$17&lt;Udfyldningsark!$Q81-10,"g","gu"),
IF(DE$17&lt;Udfyldningsark!$T81,"r",""
))))))))</f>
        <v/>
      </c>
      <c r="DF64" s="226" t="str">
        <f>IF(Udfyldningsark!$T81="","",
IF(DF$17=Udfyldningsark!$Q81,"s",
IF(DF$17=Udfyldningsark!$T81,"b",
IF(DF$17&lt;Udfyldningsark!$P81,"",
IF(Udfyldningsark!$T81&lt;Udfyldningsark!$Q81-10,IF(DF$17&lt;Udfyldningsark!$T81,"g",""),
IF(Udfyldningsark!$T81&lt;Udfyldningsark!$Q81,     IF(DF$17&lt;Udfyldningsark!$Q81-10,"g",     IF(DF$17&lt;Udfyldningsark!$T81,"gu",        "")),
IF(DF$17&lt;Udfyldningsark!$Q81, IF(DF$17&lt;Udfyldningsark!$Q81-10,"g","gu"),
IF(DF$17&lt;Udfyldningsark!$T81,"r",""
))))))))</f>
        <v/>
      </c>
      <c r="DG64" s="226" t="str">
        <f>IF(Udfyldningsark!$T81="","",
IF(DG$17=Udfyldningsark!$Q81,"s",
IF(DG$17=Udfyldningsark!$T81,"b",
IF(DG$17&lt;Udfyldningsark!$P81,"",
IF(Udfyldningsark!$T81&lt;Udfyldningsark!$Q81-10,IF(DG$17&lt;Udfyldningsark!$T81,"g",""),
IF(Udfyldningsark!$T81&lt;Udfyldningsark!$Q81,     IF(DG$17&lt;Udfyldningsark!$Q81-10,"g",     IF(DG$17&lt;Udfyldningsark!$T81,"gu",        "")),
IF(DG$17&lt;Udfyldningsark!$Q81, IF(DG$17&lt;Udfyldningsark!$Q81-10,"g","gu"),
IF(DG$17&lt;Udfyldningsark!$T81,"r",""
))))))))</f>
        <v/>
      </c>
      <c r="DH64" s="226" t="str">
        <f>IF(Udfyldningsark!$T81="","",
IF(DH$17=Udfyldningsark!$Q81,"s",
IF(DH$17=Udfyldningsark!$T81,"b",
IF(DH$17&lt;Udfyldningsark!$P81,"",
IF(Udfyldningsark!$T81&lt;Udfyldningsark!$Q81-10,IF(DH$17&lt;Udfyldningsark!$T81,"g",""),
IF(Udfyldningsark!$T81&lt;Udfyldningsark!$Q81,     IF(DH$17&lt;Udfyldningsark!$Q81-10,"g",     IF(DH$17&lt;Udfyldningsark!$T81,"gu",        "")),
IF(DH$17&lt;Udfyldningsark!$Q81, IF(DH$17&lt;Udfyldningsark!$Q81-10,"g","gu"),
IF(DH$17&lt;Udfyldningsark!$T81,"r",""
))))))))</f>
        <v/>
      </c>
      <c r="DI64" s="226" t="str">
        <f>IF(Udfyldningsark!$T81="","",
IF(DI$17=Udfyldningsark!$Q81,"s",
IF(DI$17=Udfyldningsark!$T81,"b",
IF(DI$17&lt;Udfyldningsark!$P81,"",
IF(Udfyldningsark!$T81&lt;Udfyldningsark!$Q81-10,IF(DI$17&lt;Udfyldningsark!$T81,"g",""),
IF(Udfyldningsark!$T81&lt;Udfyldningsark!$Q81,     IF(DI$17&lt;Udfyldningsark!$Q81-10,"g",     IF(DI$17&lt;Udfyldningsark!$T81,"gu",        "")),
IF(DI$17&lt;Udfyldningsark!$Q81, IF(DI$17&lt;Udfyldningsark!$Q81-10,"g","gu"),
IF(DI$17&lt;Udfyldningsark!$T81,"r",""
))))))))</f>
        <v/>
      </c>
      <c r="DJ64" s="226" t="str">
        <f>IF(Udfyldningsark!$T81="","",
IF(DJ$17=Udfyldningsark!$Q81,"s",
IF(DJ$17=Udfyldningsark!$T81,"b",
IF(DJ$17&lt;Udfyldningsark!$P81,"",
IF(Udfyldningsark!$T81&lt;Udfyldningsark!$Q81-10,IF(DJ$17&lt;Udfyldningsark!$T81,"g",""),
IF(Udfyldningsark!$T81&lt;Udfyldningsark!$Q81,     IF(DJ$17&lt;Udfyldningsark!$Q81-10,"g",     IF(DJ$17&lt;Udfyldningsark!$T81,"gu",        "")),
IF(DJ$17&lt;Udfyldningsark!$Q81, IF(DJ$17&lt;Udfyldningsark!$Q81-10,"g","gu"),
IF(DJ$17&lt;Udfyldningsark!$T81,"r",""
))))))))</f>
        <v/>
      </c>
      <c r="DK64" s="226" t="str">
        <f>IF(Udfyldningsark!$T81="","",
IF(DK$17=Udfyldningsark!$Q81,"s",
IF(DK$17=Udfyldningsark!$T81,"b",
IF(DK$17&lt;Udfyldningsark!$P81,"",
IF(Udfyldningsark!$T81&lt;Udfyldningsark!$Q81-10,IF(DK$17&lt;Udfyldningsark!$T81,"g",""),
IF(Udfyldningsark!$T81&lt;Udfyldningsark!$Q81,     IF(DK$17&lt;Udfyldningsark!$Q81-10,"g",     IF(DK$17&lt;Udfyldningsark!$T81,"gu",        "")),
IF(DK$17&lt;Udfyldningsark!$Q81, IF(DK$17&lt;Udfyldningsark!$Q81-10,"g","gu"),
IF(DK$17&lt;Udfyldningsark!$T81,"r",""
))))))))</f>
        <v/>
      </c>
      <c r="DL64" s="13"/>
      <c r="DM64" s="13"/>
    </row>
    <row r="65" spans="1:117" s="2" customFormat="1" ht="8.4499999999999993" customHeight="1" x14ac:dyDescent="0.2">
      <c r="A65" s="29"/>
      <c r="B65" s="56" t="str">
        <f>IF(Udfyldningsark!C82=1,Udfyldningsark!E82,"")</f>
        <v/>
      </c>
      <c r="C65" s="405" t="str">
        <f>IF(Udfyldningsark!I82="","",IF(Udfyldningsark!I82&gt;=1,Udfyldningsark!I82))</f>
        <v/>
      </c>
      <c r="D65" s="406"/>
      <c r="E65" s="407"/>
      <c r="F65" s="48"/>
      <c r="G65" s="276" t="str">
        <f>IF(Udfyldningsark!L82="","",IF(Udfyldningsark!L82&gt;=1,Udfyldningsark!L82))</f>
        <v/>
      </c>
      <c r="H65" s="48"/>
      <c r="I65" s="87" t="str">
        <f>IF(Udfyldningsark!P82="","",IF(Udfyldningsark!P82&gt;=1,Udfyldningsark!P82))</f>
        <v/>
      </c>
      <c r="J65" s="49"/>
      <c r="K65" s="88" t="str">
        <f>IF(Udfyldningsark!G82="","",IF(Udfyldningsark!G82=Data!$T$7,Data!$U$7,IF(Udfyldningsark!G82=Data!$T$8,Data!$U$8,IF(Udfyldningsark!G82=Data!$T$9,Data!$U$9,IF(Udfyldningsark!G82=Data!$T$10,Data!$U$10,IF(Udfyldningsark!G82=Data!$T$11,Data!$U$11,IF(Udfyldningsark!G82=Data!$T$12,Data!$U$12,IF(Udfyldningsark!G82=Data!$T$13,Data!$U$13,IF(Udfyldningsark!G82=Data!$T$14,Data!$U$14,IF(Udfyldningsark!G82=Data!$T$15,Data!$U$15,IF(Udfyldningsark!G82=Data!$T$16,Data!$U$16,IF(Udfyldningsark!G82=Data!$T$17,Data!$U$17,IF(Udfyldningsark!G82=Data!$T$18,Data!$U$18,IF(Udfyldningsark!G82=Data!$T$19,Data!$U$19,IF(Udfyldningsark!G82=Data!$T$20,Data!$U$20,IF(Udfyldningsark!G82=Data!$T$21,Data!$U$21,IF(Udfyldningsark!G82=Data!$T$22,Data!$U$22,IF(Udfyldningsark!G82=Data!$T$23,Data!$U$23,IF(Udfyldningsark!G82=Data!$T$24,Data!$U$24,IF(Udfyldningsark!G82=Data!$T$25,Data!$U$25,IF(Udfyldningsark!G82=Data!$T$26,Data!$U$26,IF(Udfyldningsark!G82=Data!$T$27,Data!$U$27))))))))))))))))))))))</f>
        <v/>
      </c>
      <c r="L65" s="49"/>
      <c r="M65" s="89" t="str">
        <f>IF(Udfyldningsark!G82="","",IF(Udfyldningsark!G82=Data!$T$7,Data!$V$7,IF(Udfyldningsark!G82=Data!$T$8,Data!$V$8,IF(Udfyldningsark!G82=Data!$T$9,Data!$V$9,IF(Udfyldningsark!G82=Data!$T$10,Data!$V$10,IF(Udfyldningsark!G82=Data!$T$11,Data!$V$11,IF(Udfyldningsark!G82=Data!$T$12,Data!$V$12,IF(Udfyldningsark!G82=Data!$T$13,Data!$V$13,IF(Udfyldningsark!G82=Data!$T$14,Data!$V$14,IF(Udfyldningsark!G82=Data!$T$15,Data!$V$15,IF(Udfyldningsark!G82=Data!$T$16,Data!$V$16,IF(Udfyldningsark!G82=Data!$T$17,Data!$V$17,IF(Udfyldningsark!G82=Data!$T$18,Data!$V$18,IF(Udfyldningsark!G82=Data!$T$19,Data!$V$19,IF(Udfyldningsark!G82=Data!$T$20,Data!$V$20,IF(Udfyldningsark!G82=Data!$T$21,Data!$V$21,IF(Udfyldningsark!G82=Data!$T$22,Data!$V$22,IF(Udfyldningsark!G82=Data!$T$23,Data!$V$23,IF(Udfyldningsark!G82=Data!$T$24,Data!$V$24,IF(Udfyldningsark!G82=Data!$T$25,Data!$V$25,IF(Udfyldningsark!G82=Data!$T$26,Data!$V$26,IF(Udfyldningsark!G82=Data!$T$27,Data!$V$27,))))))))))))))))))))))</f>
        <v/>
      </c>
      <c r="N65" s="20"/>
      <c r="O65" s="226" t="str">
        <f>IF(Udfyldningsark!$T82="","",
IF(O$17=Udfyldningsark!$Q82,"s",
IF(O$17=Udfyldningsark!$T82,"b",
IF(O$17&lt;Udfyldningsark!$P82,"",
IF(Udfyldningsark!$T82&lt;Udfyldningsark!$Q82-10,IF(O$17&lt;Udfyldningsark!$T82,"g",""),
IF(Udfyldningsark!$T82&lt;Udfyldningsark!$Q82,     IF(O$17&lt;Udfyldningsark!$Q82-10,"g",     IF(O$17&lt;Udfyldningsark!$T82,"gu",        "")),
IF(O$17&lt;Udfyldningsark!$Q82, IF(O$17&lt;Udfyldningsark!$Q82-10,"g","gu"),
IF(O$17&lt;Udfyldningsark!$T82,"r",""
))))))))</f>
        <v/>
      </c>
      <c r="P65" s="226" t="str">
        <f>IF(Udfyldningsark!$T82="","",
IF(P$17=Udfyldningsark!$Q82,"s",
IF(P$17=Udfyldningsark!$T82,"b",
IF(P$17&lt;Udfyldningsark!$P82,"",
IF(Udfyldningsark!$T82&lt;Udfyldningsark!$Q82-10,IF(P$17&lt;Udfyldningsark!$T82,"g",""),
IF(Udfyldningsark!$T82&lt;Udfyldningsark!$Q82,     IF(P$17&lt;Udfyldningsark!$Q82-10,"g",     IF(P$17&lt;Udfyldningsark!$T82,"gu",        "")),
IF(P$17&lt;Udfyldningsark!$Q82, IF(P$17&lt;Udfyldningsark!$Q82-10,"g","gu"),
IF(P$17&lt;Udfyldningsark!$T82,"r",""
))))))))</f>
        <v/>
      </c>
      <c r="Q65" s="226" t="str">
        <f>IF(Udfyldningsark!$T82="","",
IF(Q$17=Udfyldningsark!$Q82,"s",
IF(Q$17=Udfyldningsark!$T82,"b",
IF(Q$17&lt;Udfyldningsark!$P82,"",
IF(Udfyldningsark!$T82&lt;Udfyldningsark!$Q82-10,IF(Q$17&lt;Udfyldningsark!$T82,"g",""),
IF(Udfyldningsark!$T82&lt;Udfyldningsark!$Q82,     IF(Q$17&lt;Udfyldningsark!$Q82-10,"g",     IF(Q$17&lt;Udfyldningsark!$T82,"gu",        "")),
IF(Q$17&lt;Udfyldningsark!$Q82, IF(Q$17&lt;Udfyldningsark!$Q82-10,"g","gu"),
IF(Q$17&lt;Udfyldningsark!$T82,"r",""
))))))))</f>
        <v/>
      </c>
      <c r="R65" s="226" t="str">
        <f>IF(Udfyldningsark!$T82="","",
IF(R$17=Udfyldningsark!$Q82,"s",
IF(R$17=Udfyldningsark!$T82,"b",
IF(R$17&lt;Udfyldningsark!$P82,"",
IF(Udfyldningsark!$T82&lt;Udfyldningsark!$Q82-10,IF(R$17&lt;Udfyldningsark!$T82,"g",""),
IF(Udfyldningsark!$T82&lt;Udfyldningsark!$Q82,     IF(R$17&lt;Udfyldningsark!$Q82-10,"g",     IF(R$17&lt;Udfyldningsark!$T82,"gu",        "")),
IF(R$17&lt;Udfyldningsark!$Q82, IF(R$17&lt;Udfyldningsark!$Q82-10,"g","gu"),
IF(R$17&lt;Udfyldningsark!$T82,"r",""
))))))))</f>
        <v/>
      </c>
      <c r="S65" s="226" t="str">
        <f>IF(Udfyldningsark!$T82="","",
IF(S$17=Udfyldningsark!$Q82,"s",
IF(S$17=Udfyldningsark!$T82,"b",
IF(S$17&lt;Udfyldningsark!$P82,"",
IF(Udfyldningsark!$T82&lt;Udfyldningsark!$Q82-10,IF(S$17&lt;Udfyldningsark!$T82,"g",""),
IF(Udfyldningsark!$T82&lt;Udfyldningsark!$Q82,     IF(S$17&lt;Udfyldningsark!$Q82-10,"g",     IF(S$17&lt;Udfyldningsark!$T82,"gu",        "")),
IF(S$17&lt;Udfyldningsark!$Q82, IF(S$17&lt;Udfyldningsark!$Q82-10,"g","gu"),
IF(S$17&lt;Udfyldningsark!$T82,"r",""
))))))))</f>
        <v/>
      </c>
      <c r="T65" s="226" t="str">
        <f>IF(Udfyldningsark!$T82="","",
IF(T$17=Udfyldningsark!$Q82,"s",
IF(T$17=Udfyldningsark!$T82,"b",
IF(T$17&lt;Udfyldningsark!$P82,"",
IF(Udfyldningsark!$T82&lt;Udfyldningsark!$Q82-10,IF(T$17&lt;Udfyldningsark!$T82,"g",""),
IF(Udfyldningsark!$T82&lt;Udfyldningsark!$Q82,     IF(T$17&lt;Udfyldningsark!$Q82-10,"g",     IF(T$17&lt;Udfyldningsark!$T82,"gu",        "")),
IF(T$17&lt;Udfyldningsark!$Q82, IF(T$17&lt;Udfyldningsark!$Q82-10,"g","gu"),
IF(T$17&lt;Udfyldningsark!$T82,"r",""
))))))))</f>
        <v/>
      </c>
      <c r="U65" s="226" t="str">
        <f>IF(Udfyldningsark!$T82="","",
IF(U$17=Udfyldningsark!$Q82,"s",
IF(U$17=Udfyldningsark!$T82,"b",
IF(U$17&lt;Udfyldningsark!$P82,"",
IF(Udfyldningsark!$T82&lt;Udfyldningsark!$Q82-10,IF(U$17&lt;Udfyldningsark!$T82,"g",""),
IF(Udfyldningsark!$T82&lt;Udfyldningsark!$Q82,     IF(U$17&lt;Udfyldningsark!$Q82-10,"g",     IF(U$17&lt;Udfyldningsark!$T82,"gu",        "")),
IF(U$17&lt;Udfyldningsark!$Q82, IF(U$17&lt;Udfyldningsark!$Q82-10,"g","gu"),
IF(U$17&lt;Udfyldningsark!$T82,"r",""
))))))))</f>
        <v/>
      </c>
      <c r="V65" s="226" t="str">
        <f>IF(Udfyldningsark!$T82="","",
IF(V$17=Udfyldningsark!$Q82,"s",
IF(V$17=Udfyldningsark!$T82,"b",
IF(V$17&lt;Udfyldningsark!$P82,"",
IF(Udfyldningsark!$T82&lt;Udfyldningsark!$Q82-10,IF(V$17&lt;Udfyldningsark!$T82,"g",""),
IF(Udfyldningsark!$T82&lt;Udfyldningsark!$Q82,     IF(V$17&lt;Udfyldningsark!$Q82-10,"g",     IF(V$17&lt;Udfyldningsark!$T82,"gu",        "")),
IF(V$17&lt;Udfyldningsark!$Q82, IF(V$17&lt;Udfyldningsark!$Q82-10,"g","gu"),
IF(V$17&lt;Udfyldningsark!$T82,"r",""
))))))))</f>
        <v/>
      </c>
      <c r="W65" s="226" t="str">
        <f>IF(Udfyldningsark!$T82="","",
IF(W$17=Udfyldningsark!$Q82,"s",
IF(W$17=Udfyldningsark!$T82,"b",
IF(W$17&lt;Udfyldningsark!$P82,"",
IF(Udfyldningsark!$T82&lt;Udfyldningsark!$Q82-10,IF(W$17&lt;Udfyldningsark!$T82,"g",""),
IF(Udfyldningsark!$T82&lt;Udfyldningsark!$Q82,     IF(W$17&lt;Udfyldningsark!$Q82-10,"g",     IF(W$17&lt;Udfyldningsark!$T82,"gu",        "")),
IF(W$17&lt;Udfyldningsark!$Q82, IF(W$17&lt;Udfyldningsark!$Q82-10,"g","gu"),
IF(W$17&lt;Udfyldningsark!$T82,"r",""
))))))))</f>
        <v/>
      </c>
      <c r="X65" s="226" t="str">
        <f>IF(Udfyldningsark!$T82="","",
IF(X$17=Udfyldningsark!$Q82,"s",
IF(X$17=Udfyldningsark!$T82,"b",
IF(X$17&lt;Udfyldningsark!$P82,"",
IF(Udfyldningsark!$T82&lt;Udfyldningsark!$Q82-10,IF(X$17&lt;Udfyldningsark!$T82,"g",""),
IF(Udfyldningsark!$T82&lt;Udfyldningsark!$Q82,     IF(X$17&lt;Udfyldningsark!$Q82-10,"g",     IF(X$17&lt;Udfyldningsark!$T82,"gu",        "")),
IF(X$17&lt;Udfyldningsark!$Q82, IF(X$17&lt;Udfyldningsark!$Q82-10,"g","gu"),
IF(X$17&lt;Udfyldningsark!$T82,"r",""
))))))))</f>
        <v/>
      </c>
      <c r="Y65" s="226" t="str">
        <f>IF(Udfyldningsark!$T82="","",
IF(Y$17=Udfyldningsark!$Q82,"s",
IF(Y$17=Udfyldningsark!$T82,"b",
IF(Y$17&lt;Udfyldningsark!$P82,"",
IF(Udfyldningsark!$T82&lt;Udfyldningsark!$Q82-10,IF(Y$17&lt;Udfyldningsark!$T82,"g",""),
IF(Udfyldningsark!$T82&lt;Udfyldningsark!$Q82,     IF(Y$17&lt;Udfyldningsark!$Q82-10,"g",     IF(Y$17&lt;Udfyldningsark!$T82,"gu",        "")),
IF(Y$17&lt;Udfyldningsark!$Q82, IF(Y$17&lt;Udfyldningsark!$Q82-10,"g","gu"),
IF(Y$17&lt;Udfyldningsark!$T82,"r",""
))))))))</f>
        <v/>
      </c>
      <c r="Z65" s="226" t="str">
        <f>IF(Udfyldningsark!$T82="","",
IF(Z$17=Udfyldningsark!$Q82,"s",
IF(Z$17=Udfyldningsark!$T82,"b",
IF(Z$17&lt;Udfyldningsark!$P82,"",
IF(Udfyldningsark!$T82&lt;Udfyldningsark!$Q82-10,IF(Z$17&lt;Udfyldningsark!$T82,"g",""),
IF(Udfyldningsark!$T82&lt;Udfyldningsark!$Q82,     IF(Z$17&lt;Udfyldningsark!$Q82-10,"g",     IF(Z$17&lt;Udfyldningsark!$T82,"gu",        "")),
IF(Z$17&lt;Udfyldningsark!$Q82, IF(Z$17&lt;Udfyldningsark!$Q82-10,"g","gu"),
IF(Z$17&lt;Udfyldningsark!$T82,"r",""
))))))))</f>
        <v/>
      </c>
      <c r="AA65" s="226" t="str">
        <f>IF(Udfyldningsark!$T82="","",
IF(AA$17=Udfyldningsark!$Q82,"s",
IF(AA$17=Udfyldningsark!$T82,"b",
IF(AA$17&lt;Udfyldningsark!$P82,"",
IF(Udfyldningsark!$T82&lt;Udfyldningsark!$Q82-10,IF(AA$17&lt;Udfyldningsark!$T82,"g",""),
IF(Udfyldningsark!$T82&lt;Udfyldningsark!$Q82,     IF(AA$17&lt;Udfyldningsark!$Q82-10,"g",     IF(AA$17&lt;Udfyldningsark!$T82,"gu",        "")),
IF(AA$17&lt;Udfyldningsark!$Q82, IF(AA$17&lt;Udfyldningsark!$Q82-10,"g","gu"),
IF(AA$17&lt;Udfyldningsark!$T82,"r",""
))))))))</f>
        <v/>
      </c>
      <c r="AB65" s="226" t="str">
        <f>IF(Udfyldningsark!$T82="","",
IF(AB$17=Udfyldningsark!$Q82,"s",
IF(AB$17=Udfyldningsark!$T82,"b",
IF(AB$17&lt;Udfyldningsark!$P82,"",
IF(Udfyldningsark!$T82&lt;Udfyldningsark!$Q82-10,IF(AB$17&lt;Udfyldningsark!$T82,"g",""),
IF(Udfyldningsark!$T82&lt;Udfyldningsark!$Q82,     IF(AB$17&lt;Udfyldningsark!$Q82-10,"g",     IF(AB$17&lt;Udfyldningsark!$T82,"gu",        "")),
IF(AB$17&lt;Udfyldningsark!$Q82, IF(AB$17&lt;Udfyldningsark!$Q82-10,"g","gu"),
IF(AB$17&lt;Udfyldningsark!$T82,"r",""
))))))))</f>
        <v/>
      </c>
      <c r="AC65" s="226" t="str">
        <f>IF(Udfyldningsark!$T82="","",
IF(AC$17=Udfyldningsark!$Q82,"s",
IF(AC$17=Udfyldningsark!$T82,"b",
IF(AC$17&lt;Udfyldningsark!$P82,"",
IF(Udfyldningsark!$T82&lt;Udfyldningsark!$Q82-10,IF(AC$17&lt;Udfyldningsark!$T82,"g",""),
IF(Udfyldningsark!$T82&lt;Udfyldningsark!$Q82,     IF(AC$17&lt;Udfyldningsark!$Q82-10,"g",     IF(AC$17&lt;Udfyldningsark!$T82,"gu",        "")),
IF(AC$17&lt;Udfyldningsark!$Q82, IF(AC$17&lt;Udfyldningsark!$Q82-10,"g","gu"),
IF(AC$17&lt;Udfyldningsark!$T82,"r",""
))))))))</f>
        <v/>
      </c>
      <c r="AD65" s="226" t="str">
        <f>IF(Udfyldningsark!$T82="","",
IF(AD$17=Udfyldningsark!$Q82,"s",
IF(AD$17=Udfyldningsark!$T82,"b",
IF(AD$17&lt;Udfyldningsark!$P82,"",
IF(Udfyldningsark!$T82&lt;Udfyldningsark!$Q82-10,IF(AD$17&lt;Udfyldningsark!$T82,"g",""),
IF(Udfyldningsark!$T82&lt;Udfyldningsark!$Q82,     IF(AD$17&lt;Udfyldningsark!$Q82-10,"g",     IF(AD$17&lt;Udfyldningsark!$T82,"gu",        "")),
IF(AD$17&lt;Udfyldningsark!$Q82, IF(AD$17&lt;Udfyldningsark!$Q82-10,"g","gu"),
IF(AD$17&lt;Udfyldningsark!$T82,"r",""
))))))))</f>
        <v/>
      </c>
      <c r="AE65" s="226" t="str">
        <f>IF(Udfyldningsark!$T82="","",
IF(AE$17=Udfyldningsark!$Q82,"s",
IF(AE$17=Udfyldningsark!$T82,"b",
IF(AE$17&lt;Udfyldningsark!$P82,"",
IF(Udfyldningsark!$T82&lt;Udfyldningsark!$Q82-10,IF(AE$17&lt;Udfyldningsark!$T82,"g",""),
IF(Udfyldningsark!$T82&lt;Udfyldningsark!$Q82,     IF(AE$17&lt;Udfyldningsark!$Q82-10,"g",     IF(AE$17&lt;Udfyldningsark!$T82,"gu",        "")),
IF(AE$17&lt;Udfyldningsark!$Q82, IF(AE$17&lt;Udfyldningsark!$Q82-10,"g","gu"),
IF(AE$17&lt;Udfyldningsark!$T82,"r",""
))))))))</f>
        <v/>
      </c>
      <c r="AF65" s="226" t="str">
        <f>IF(Udfyldningsark!$T82="","",
IF(AF$17=Udfyldningsark!$Q82,"s",
IF(AF$17=Udfyldningsark!$T82,"b",
IF(AF$17&lt;Udfyldningsark!$P82,"",
IF(Udfyldningsark!$T82&lt;Udfyldningsark!$Q82-10,IF(AF$17&lt;Udfyldningsark!$T82,"g",""),
IF(Udfyldningsark!$T82&lt;Udfyldningsark!$Q82,     IF(AF$17&lt;Udfyldningsark!$Q82-10,"g",     IF(AF$17&lt;Udfyldningsark!$T82,"gu",        "")),
IF(AF$17&lt;Udfyldningsark!$Q82, IF(AF$17&lt;Udfyldningsark!$Q82-10,"g","gu"),
IF(AF$17&lt;Udfyldningsark!$T82,"r",""
))))))))</f>
        <v/>
      </c>
      <c r="AG65" s="226" t="str">
        <f>IF(Udfyldningsark!$T82="","",
IF(AG$17=Udfyldningsark!$Q82,"s",
IF(AG$17=Udfyldningsark!$T82,"b",
IF(AG$17&lt;Udfyldningsark!$P82,"",
IF(Udfyldningsark!$T82&lt;Udfyldningsark!$Q82-10,IF(AG$17&lt;Udfyldningsark!$T82,"g",""),
IF(Udfyldningsark!$T82&lt;Udfyldningsark!$Q82,     IF(AG$17&lt;Udfyldningsark!$Q82-10,"g",     IF(AG$17&lt;Udfyldningsark!$T82,"gu",        "")),
IF(AG$17&lt;Udfyldningsark!$Q82, IF(AG$17&lt;Udfyldningsark!$Q82-10,"g","gu"),
IF(AG$17&lt;Udfyldningsark!$T82,"r",""
))))))))</f>
        <v/>
      </c>
      <c r="AH65" s="226" t="str">
        <f>IF(Udfyldningsark!$T82="","",
IF(AH$17=Udfyldningsark!$Q82,"s",
IF(AH$17=Udfyldningsark!$T82,"b",
IF(AH$17&lt;Udfyldningsark!$P82,"",
IF(Udfyldningsark!$T82&lt;Udfyldningsark!$Q82-10,IF(AH$17&lt;Udfyldningsark!$T82,"g",""),
IF(Udfyldningsark!$T82&lt;Udfyldningsark!$Q82,     IF(AH$17&lt;Udfyldningsark!$Q82-10,"g",     IF(AH$17&lt;Udfyldningsark!$T82,"gu",        "")),
IF(AH$17&lt;Udfyldningsark!$Q82, IF(AH$17&lt;Udfyldningsark!$Q82-10,"g","gu"),
IF(AH$17&lt;Udfyldningsark!$T82,"r",""
))))))))</f>
        <v/>
      </c>
      <c r="AI65" s="226" t="str">
        <f>IF(Udfyldningsark!$T82="","",
IF(AI$17=Udfyldningsark!$Q82,"s",
IF(AI$17=Udfyldningsark!$T82,"b",
IF(AI$17&lt;Udfyldningsark!$P82,"",
IF(Udfyldningsark!$T82&lt;Udfyldningsark!$Q82-10,IF(AI$17&lt;Udfyldningsark!$T82,"g",""),
IF(Udfyldningsark!$T82&lt;Udfyldningsark!$Q82,     IF(AI$17&lt;Udfyldningsark!$Q82-10,"g",     IF(AI$17&lt;Udfyldningsark!$T82,"gu",        "")),
IF(AI$17&lt;Udfyldningsark!$Q82, IF(AI$17&lt;Udfyldningsark!$Q82-10,"g","gu"),
IF(AI$17&lt;Udfyldningsark!$T82,"r",""
))))))))</f>
        <v/>
      </c>
      <c r="AJ65" s="226" t="str">
        <f>IF(Udfyldningsark!$T82="","",
IF(AJ$17=Udfyldningsark!$Q82,"s",
IF(AJ$17=Udfyldningsark!$T82,"b",
IF(AJ$17&lt;Udfyldningsark!$P82,"",
IF(Udfyldningsark!$T82&lt;Udfyldningsark!$Q82-10,IF(AJ$17&lt;Udfyldningsark!$T82,"g",""),
IF(Udfyldningsark!$T82&lt;Udfyldningsark!$Q82,     IF(AJ$17&lt;Udfyldningsark!$Q82-10,"g",     IF(AJ$17&lt;Udfyldningsark!$T82,"gu",        "")),
IF(AJ$17&lt;Udfyldningsark!$Q82, IF(AJ$17&lt;Udfyldningsark!$Q82-10,"g","gu"),
IF(AJ$17&lt;Udfyldningsark!$T82,"r",""
))))))))</f>
        <v/>
      </c>
      <c r="AK65" s="226" t="str">
        <f>IF(Udfyldningsark!$T82="","",
IF(AK$17=Udfyldningsark!$Q82,"s",
IF(AK$17=Udfyldningsark!$T82,"b",
IF(AK$17&lt;Udfyldningsark!$P82,"",
IF(Udfyldningsark!$T82&lt;Udfyldningsark!$Q82-10,IF(AK$17&lt;Udfyldningsark!$T82,"g",""),
IF(Udfyldningsark!$T82&lt;Udfyldningsark!$Q82,     IF(AK$17&lt;Udfyldningsark!$Q82-10,"g",     IF(AK$17&lt;Udfyldningsark!$T82,"gu",        "")),
IF(AK$17&lt;Udfyldningsark!$Q82, IF(AK$17&lt;Udfyldningsark!$Q82-10,"g","gu"),
IF(AK$17&lt;Udfyldningsark!$T82,"r",""
))))))))</f>
        <v/>
      </c>
      <c r="AL65" s="226" t="str">
        <f>IF(Udfyldningsark!$T82="","",
IF(AL$17=Udfyldningsark!$Q82,"s",
IF(AL$17=Udfyldningsark!$T82,"b",
IF(AL$17&lt;Udfyldningsark!$P82,"",
IF(Udfyldningsark!$T82&lt;Udfyldningsark!$Q82-10,IF(AL$17&lt;Udfyldningsark!$T82,"g",""),
IF(Udfyldningsark!$T82&lt;Udfyldningsark!$Q82,     IF(AL$17&lt;Udfyldningsark!$Q82-10,"g",     IF(AL$17&lt;Udfyldningsark!$T82,"gu",        "")),
IF(AL$17&lt;Udfyldningsark!$Q82, IF(AL$17&lt;Udfyldningsark!$Q82-10,"g","gu"),
IF(AL$17&lt;Udfyldningsark!$T82,"r",""
))))))))</f>
        <v/>
      </c>
      <c r="AM65" s="226" t="str">
        <f>IF(Udfyldningsark!$T82="","",
IF(AM$17=Udfyldningsark!$Q82,"s",
IF(AM$17=Udfyldningsark!$T82,"b",
IF(AM$17&lt;Udfyldningsark!$P82,"",
IF(Udfyldningsark!$T82&lt;Udfyldningsark!$Q82-10,IF(AM$17&lt;Udfyldningsark!$T82,"g",""),
IF(Udfyldningsark!$T82&lt;Udfyldningsark!$Q82,     IF(AM$17&lt;Udfyldningsark!$Q82-10,"g",     IF(AM$17&lt;Udfyldningsark!$T82,"gu",        "")),
IF(AM$17&lt;Udfyldningsark!$Q82, IF(AM$17&lt;Udfyldningsark!$Q82-10,"g","gu"),
IF(AM$17&lt;Udfyldningsark!$T82,"r",""
))))))))</f>
        <v/>
      </c>
      <c r="AN65" s="226" t="str">
        <f>IF(Udfyldningsark!$T82="","",
IF(AN$17=Udfyldningsark!$Q82,"s",
IF(AN$17=Udfyldningsark!$T82,"b",
IF(AN$17&lt;Udfyldningsark!$P82,"",
IF(Udfyldningsark!$T82&lt;Udfyldningsark!$Q82-10,IF(AN$17&lt;Udfyldningsark!$T82,"g",""),
IF(Udfyldningsark!$T82&lt;Udfyldningsark!$Q82,     IF(AN$17&lt;Udfyldningsark!$Q82-10,"g",     IF(AN$17&lt;Udfyldningsark!$T82,"gu",        "")),
IF(AN$17&lt;Udfyldningsark!$Q82, IF(AN$17&lt;Udfyldningsark!$Q82-10,"g","gu"),
IF(AN$17&lt;Udfyldningsark!$T82,"r",""
))))))))</f>
        <v/>
      </c>
      <c r="AO65" s="226" t="str">
        <f>IF(Udfyldningsark!$T82="","",
IF(AO$17=Udfyldningsark!$Q82,"s",
IF(AO$17=Udfyldningsark!$T82,"b",
IF(AO$17&lt;Udfyldningsark!$P82,"",
IF(Udfyldningsark!$T82&lt;Udfyldningsark!$Q82-10,IF(AO$17&lt;Udfyldningsark!$T82,"g",""),
IF(Udfyldningsark!$T82&lt;Udfyldningsark!$Q82,     IF(AO$17&lt;Udfyldningsark!$Q82-10,"g",     IF(AO$17&lt;Udfyldningsark!$T82,"gu",        "")),
IF(AO$17&lt;Udfyldningsark!$Q82, IF(AO$17&lt;Udfyldningsark!$Q82-10,"g","gu"),
IF(AO$17&lt;Udfyldningsark!$T82,"r",""
))))))))</f>
        <v/>
      </c>
      <c r="AP65" s="226" t="str">
        <f>IF(Udfyldningsark!$T82="","",
IF(AP$17=Udfyldningsark!$Q82,"s",
IF(AP$17=Udfyldningsark!$T82,"b",
IF(AP$17&lt;Udfyldningsark!$P82,"",
IF(Udfyldningsark!$T82&lt;Udfyldningsark!$Q82-10,IF(AP$17&lt;Udfyldningsark!$T82,"g",""),
IF(Udfyldningsark!$T82&lt;Udfyldningsark!$Q82,     IF(AP$17&lt;Udfyldningsark!$Q82-10,"g",     IF(AP$17&lt;Udfyldningsark!$T82,"gu",        "")),
IF(AP$17&lt;Udfyldningsark!$Q82, IF(AP$17&lt;Udfyldningsark!$Q82-10,"g","gu"),
IF(AP$17&lt;Udfyldningsark!$T82,"r",""
))))))))</f>
        <v/>
      </c>
      <c r="AQ65" s="226" t="str">
        <f>IF(Udfyldningsark!$T82="","",
IF(AQ$17=Udfyldningsark!$Q82,"s",
IF(AQ$17=Udfyldningsark!$T82,"b",
IF(AQ$17&lt;Udfyldningsark!$P82,"",
IF(Udfyldningsark!$T82&lt;Udfyldningsark!$Q82-10,IF(AQ$17&lt;Udfyldningsark!$T82,"g",""),
IF(Udfyldningsark!$T82&lt;Udfyldningsark!$Q82,     IF(AQ$17&lt;Udfyldningsark!$Q82-10,"g",     IF(AQ$17&lt;Udfyldningsark!$T82,"gu",        "")),
IF(AQ$17&lt;Udfyldningsark!$Q82, IF(AQ$17&lt;Udfyldningsark!$Q82-10,"g","gu"),
IF(AQ$17&lt;Udfyldningsark!$T82,"r",""
))))))))</f>
        <v/>
      </c>
      <c r="AR65" s="226" t="str">
        <f>IF(Udfyldningsark!$T82="","",
IF(AR$17=Udfyldningsark!$Q82,"s",
IF(AR$17=Udfyldningsark!$T82,"b",
IF(AR$17&lt;Udfyldningsark!$P82,"",
IF(Udfyldningsark!$T82&lt;Udfyldningsark!$Q82-10,IF(AR$17&lt;Udfyldningsark!$T82,"g",""),
IF(Udfyldningsark!$T82&lt;Udfyldningsark!$Q82,     IF(AR$17&lt;Udfyldningsark!$Q82-10,"g",     IF(AR$17&lt;Udfyldningsark!$T82,"gu",        "")),
IF(AR$17&lt;Udfyldningsark!$Q82, IF(AR$17&lt;Udfyldningsark!$Q82-10,"g","gu"),
IF(AR$17&lt;Udfyldningsark!$T82,"r",""
))))))))</f>
        <v/>
      </c>
      <c r="AS65" s="226" t="str">
        <f>IF(Udfyldningsark!$T82="","",
IF(AS$17=Udfyldningsark!$Q82,"s",
IF(AS$17=Udfyldningsark!$T82,"b",
IF(AS$17&lt;Udfyldningsark!$P82,"",
IF(Udfyldningsark!$T82&lt;Udfyldningsark!$Q82-10,IF(AS$17&lt;Udfyldningsark!$T82,"g",""),
IF(Udfyldningsark!$T82&lt;Udfyldningsark!$Q82,     IF(AS$17&lt;Udfyldningsark!$Q82-10,"g",     IF(AS$17&lt;Udfyldningsark!$T82,"gu",        "")),
IF(AS$17&lt;Udfyldningsark!$Q82, IF(AS$17&lt;Udfyldningsark!$Q82-10,"g","gu"),
IF(AS$17&lt;Udfyldningsark!$T82,"r",""
))))))))</f>
        <v/>
      </c>
      <c r="AT65" s="226" t="str">
        <f>IF(Udfyldningsark!$T82="","",
IF(AT$17=Udfyldningsark!$Q82,"s",
IF(AT$17=Udfyldningsark!$T82,"b",
IF(AT$17&lt;Udfyldningsark!$P82,"",
IF(Udfyldningsark!$T82&lt;Udfyldningsark!$Q82-10,IF(AT$17&lt;Udfyldningsark!$T82,"g",""),
IF(Udfyldningsark!$T82&lt;Udfyldningsark!$Q82,     IF(AT$17&lt;Udfyldningsark!$Q82-10,"g",     IF(AT$17&lt;Udfyldningsark!$T82,"gu",        "")),
IF(AT$17&lt;Udfyldningsark!$Q82, IF(AT$17&lt;Udfyldningsark!$Q82-10,"g","gu"),
IF(AT$17&lt;Udfyldningsark!$T82,"r",""
))))))))</f>
        <v/>
      </c>
      <c r="AU65" s="226" t="str">
        <f>IF(Udfyldningsark!$T82="","",
IF(AU$17=Udfyldningsark!$Q82,"s",
IF(AU$17=Udfyldningsark!$T82,"b",
IF(AU$17&lt;Udfyldningsark!$P82,"",
IF(Udfyldningsark!$T82&lt;Udfyldningsark!$Q82-10,IF(AU$17&lt;Udfyldningsark!$T82,"g",""),
IF(Udfyldningsark!$T82&lt;Udfyldningsark!$Q82,     IF(AU$17&lt;Udfyldningsark!$Q82-10,"g",     IF(AU$17&lt;Udfyldningsark!$T82,"gu",        "")),
IF(AU$17&lt;Udfyldningsark!$Q82, IF(AU$17&lt;Udfyldningsark!$Q82-10,"g","gu"),
IF(AU$17&lt;Udfyldningsark!$T82,"r",""
))))))))</f>
        <v/>
      </c>
      <c r="AV65" s="226" t="str">
        <f>IF(Udfyldningsark!$T82="","",
IF(AV$17=Udfyldningsark!$Q82,"s",
IF(AV$17=Udfyldningsark!$T82,"b",
IF(AV$17&lt;Udfyldningsark!$P82,"",
IF(Udfyldningsark!$T82&lt;Udfyldningsark!$Q82-10,IF(AV$17&lt;Udfyldningsark!$T82,"g",""),
IF(Udfyldningsark!$T82&lt;Udfyldningsark!$Q82,     IF(AV$17&lt;Udfyldningsark!$Q82-10,"g",     IF(AV$17&lt;Udfyldningsark!$T82,"gu",        "")),
IF(AV$17&lt;Udfyldningsark!$Q82, IF(AV$17&lt;Udfyldningsark!$Q82-10,"g","gu"),
IF(AV$17&lt;Udfyldningsark!$T82,"r",""
))))))))</f>
        <v/>
      </c>
      <c r="AW65" s="226" t="str">
        <f>IF(Udfyldningsark!$T82="","",
IF(AW$17=Udfyldningsark!$Q82,"s",
IF(AW$17=Udfyldningsark!$T82,"b",
IF(AW$17&lt;Udfyldningsark!$P82,"",
IF(Udfyldningsark!$T82&lt;Udfyldningsark!$Q82-10,IF(AW$17&lt;Udfyldningsark!$T82,"g",""),
IF(Udfyldningsark!$T82&lt;Udfyldningsark!$Q82,     IF(AW$17&lt;Udfyldningsark!$Q82-10,"g",     IF(AW$17&lt;Udfyldningsark!$T82,"gu",        "")),
IF(AW$17&lt;Udfyldningsark!$Q82, IF(AW$17&lt;Udfyldningsark!$Q82-10,"g","gu"),
IF(AW$17&lt;Udfyldningsark!$T82,"r",""
))))))))</f>
        <v/>
      </c>
      <c r="AX65" s="226" t="str">
        <f>IF(Udfyldningsark!$T82="","",
IF(AX$17=Udfyldningsark!$Q82,"s",
IF(AX$17=Udfyldningsark!$T82,"b",
IF(AX$17&lt;Udfyldningsark!$P82,"",
IF(Udfyldningsark!$T82&lt;Udfyldningsark!$Q82-10,IF(AX$17&lt;Udfyldningsark!$T82,"g",""),
IF(Udfyldningsark!$T82&lt;Udfyldningsark!$Q82,     IF(AX$17&lt;Udfyldningsark!$Q82-10,"g",     IF(AX$17&lt;Udfyldningsark!$T82,"gu",        "")),
IF(AX$17&lt;Udfyldningsark!$Q82, IF(AX$17&lt;Udfyldningsark!$Q82-10,"g","gu"),
IF(AX$17&lt;Udfyldningsark!$T82,"r",""
))))))))</f>
        <v/>
      </c>
      <c r="AY65" s="226" t="str">
        <f>IF(Udfyldningsark!$T82="","",
IF(AY$17=Udfyldningsark!$Q82,"s",
IF(AY$17=Udfyldningsark!$T82,"b",
IF(AY$17&lt;Udfyldningsark!$P82,"",
IF(Udfyldningsark!$T82&lt;Udfyldningsark!$Q82-10,IF(AY$17&lt;Udfyldningsark!$T82,"g",""),
IF(Udfyldningsark!$T82&lt;Udfyldningsark!$Q82,     IF(AY$17&lt;Udfyldningsark!$Q82-10,"g",     IF(AY$17&lt;Udfyldningsark!$T82,"gu",        "")),
IF(AY$17&lt;Udfyldningsark!$Q82, IF(AY$17&lt;Udfyldningsark!$Q82-10,"g","gu"),
IF(AY$17&lt;Udfyldningsark!$T82,"r",""
))))))))</f>
        <v/>
      </c>
      <c r="AZ65" s="226" t="str">
        <f>IF(Udfyldningsark!$T82="","",
IF(AZ$17=Udfyldningsark!$Q82,"s",
IF(AZ$17=Udfyldningsark!$T82,"b",
IF(AZ$17&lt;Udfyldningsark!$P82,"",
IF(Udfyldningsark!$T82&lt;Udfyldningsark!$Q82-10,IF(AZ$17&lt;Udfyldningsark!$T82,"g",""),
IF(Udfyldningsark!$T82&lt;Udfyldningsark!$Q82,     IF(AZ$17&lt;Udfyldningsark!$Q82-10,"g",     IF(AZ$17&lt;Udfyldningsark!$T82,"gu",        "")),
IF(AZ$17&lt;Udfyldningsark!$Q82, IF(AZ$17&lt;Udfyldningsark!$Q82-10,"g","gu"),
IF(AZ$17&lt;Udfyldningsark!$T82,"r",""
))))))))</f>
        <v/>
      </c>
      <c r="BA65" s="226" t="str">
        <f>IF(Udfyldningsark!$T82="","",
IF(BA$17=Udfyldningsark!$Q82,"s",
IF(BA$17=Udfyldningsark!$T82,"b",
IF(BA$17&lt;Udfyldningsark!$P82,"",
IF(Udfyldningsark!$T82&lt;Udfyldningsark!$Q82-10,IF(BA$17&lt;Udfyldningsark!$T82,"g",""),
IF(Udfyldningsark!$T82&lt;Udfyldningsark!$Q82,     IF(BA$17&lt;Udfyldningsark!$Q82-10,"g",     IF(BA$17&lt;Udfyldningsark!$T82,"gu",        "")),
IF(BA$17&lt;Udfyldningsark!$Q82, IF(BA$17&lt;Udfyldningsark!$Q82-10,"g","gu"),
IF(BA$17&lt;Udfyldningsark!$T82,"r",""
))))))))</f>
        <v/>
      </c>
      <c r="BB65" s="226" t="str">
        <f>IF(Udfyldningsark!$T82="","",
IF(BB$17=Udfyldningsark!$Q82,"s",
IF(BB$17=Udfyldningsark!$T82,"b",
IF(BB$17&lt;Udfyldningsark!$P82,"",
IF(Udfyldningsark!$T82&lt;Udfyldningsark!$Q82-10,IF(BB$17&lt;Udfyldningsark!$T82,"g",""),
IF(Udfyldningsark!$T82&lt;Udfyldningsark!$Q82,     IF(BB$17&lt;Udfyldningsark!$Q82-10,"g",     IF(BB$17&lt;Udfyldningsark!$T82,"gu",        "")),
IF(BB$17&lt;Udfyldningsark!$Q82, IF(BB$17&lt;Udfyldningsark!$Q82-10,"g","gu"),
IF(BB$17&lt;Udfyldningsark!$T82,"r",""
))))))))</f>
        <v/>
      </c>
      <c r="BC65" s="226" t="str">
        <f>IF(Udfyldningsark!$T82="","",
IF(BC$17=Udfyldningsark!$Q82,"s",
IF(BC$17=Udfyldningsark!$T82,"b",
IF(BC$17&lt;Udfyldningsark!$P82,"",
IF(Udfyldningsark!$T82&lt;Udfyldningsark!$Q82-10,IF(BC$17&lt;Udfyldningsark!$T82,"g",""),
IF(Udfyldningsark!$T82&lt;Udfyldningsark!$Q82,     IF(BC$17&lt;Udfyldningsark!$Q82-10,"g",     IF(BC$17&lt;Udfyldningsark!$T82,"gu",        "")),
IF(BC$17&lt;Udfyldningsark!$Q82, IF(BC$17&lt;Udfyldningsark!$Q82-10,"g","gu"),
IF(BC$17&lt;Udfyldningsark!$T82,"r",""
))))))))</f>
        <v/>
      </c>
      <c r="BD65" s="226" t="str">
        <f>IF(Udfyldningsark!$T82="","",
IF(BD$17=Udfyldningsark!$Q82,"s",
IF(BD$17=Udfyldningsark!$T82,"b",
IF(BD$17&lt;Udfyldningsark!$P82,"",
IF(Udfyldningsark!$T82&lt;Udfyldningsark!$Q82-10,IF(BD$17&lt;Udfyldningsark!$T82,"g",""),
IF(Udfyldningsark!$T82&lt;Udfyldningsark!$Q82,     IF(BD$17&lt;Udfyldningsark!$Q82-10,"g",     IF(BD$17&lt;Udfyldningsark!$T82,"gu",        "")),
IF(BD$17&lt;Udfyldningsark!$Q82, IF(BD$17&lt;Udfyldningsark!$Q82-10,"g","gu"),
IF(BD$17&lt;Udfyldningsark!$T82,"r",""
))))))))</f>
        <v/>
      </c>
      <c r="BE65" s="226" t="str">
        <f>IF(Udfyldningsark!$T82="","",
IF(BE$17=Udfyldningsark!$Q82,"s",
IF(BE$17=Udfyldningsark!$T82,"b",
IF(BE$17&lt;Udfyldningsark!$P82,"",
IF(Udfyldningsark!$T82&lt;Udfyldningsark!$Q82-10,IF(BE$17&lt;Udfyldningsark!$T82,"g",""),
IF(Udfyldningsark!$T82&lt;Udfyldningsark!$Q82,     IF(BE$17&lt;Udfyldningsark!$Q82-10,"g",     IF(BE$17&lt;Udfyldningsark!$T82,"gu",        "")),
IF(BE$17&lt;Udfyldningsark!$Q82, IF(BE$17&lt;Udfyldningsark!$Q82-10,"g","gu"),
IF(BE$17&lt;Udfyldningsark!$T82,"r",""
))))))))</f>
        <v/>
      </c>
      <c r="BF65" s="226" t="str">
        <f>IF(Udfyldningsark!$T82="","",
IF(BF$17=Udfyldningsark!$Q82,"s",
IF(BF$17=Udfyldningsark!$T82,"b",
IF(BF$17&lt;Udfyldningsark!$P82,"",
IF(Udfyldningsark!$T82&lt;Udfyldningsark!$Q82-10,IF(BF$17&lt;Udfyldningsark!$T82,"g",""),
IF(Udfyldningsark!$T82&lt;Udfyldningsark!$Q82,     IF(BF$17&lt;Udfyldningsark!$Q82-10,"g",     IF(BF$17&lt;Udfyldningsark!$T82,"gu",        "")),
IF(BF$17&lt;Udfyldningsark!$Q82, IF(BF$17&lt;Udfyldningsark!$Q82-10,"g","gu"),
IF(BF$17&lt;Udfyldningsark!$T82,"r",""
))))))))</f>
        <v/>
      </c>
      <c r="BG65" s="226" t="str">
        <f>IF(Udfyldningsark!$T82="","",
IF(BG$17=Udfyldningsark!$Q82,"s",
IF(BG$17=Udfyldningsark!$T82,"b",
IF(BG$17&lt;Udfyldningsark!$P82,"",
IF(Udfyldningsark!$T82&lt;Udfyldningsark!$Q82-10,IF(BG$17&lt;Udfyldningsark!$T82,"g",""),
IF(Udfyldningsark!$T82&lt;Udfyldningsark!$Q82,     IF(BG$17&lt;Udfyldningsark!$Q82-10,"g",     IF(BG$17&lt;Udfyldningsark!$T82,"gu",        "")),
IF(BG$17&lt;Udfyldningsark!$Q82, IF(BG$17&lt;Udfyldningsark!$Q82-10,"g","gu"),
IF(BG$17&lt;Udfyldningsark!$T82,"r",""
))))))))</f>
        <v/>
      </c>
      <c r="BH65" s="226" t="str">
        <f>IF(Udfyldningsark!$T82="","",
IF(BH$17=Udfyldningsark!$Q82,"s",
IF(BH$17=Udfyldningsark!$T82,"b",
IF(BH$17&lt;Udfyldningsark!$P82,"",
IF(Udfyldningsark!$T82&lt;Udfyldningsark!$Q82-10,IF(BH$17&lt;Udfyldningsark!$T82,"g",""),
IF(Udfyldningsark!$T82&lt;Udfyldningsark!$Q82,     IF(BH$17&lt;Udfyldningsark!$Q82-10,"g",     IF(BH$17&lt;Udfyldningsark!$T82,"gu",        "")),
IF(BH$17&lt;Udfyldningsark!$Q82, IF(BH$17&lt;Udfyldningsark!$Q82-10,"g","gu"),
IF(BH$17&lt;Udfyldningsark!$T82,"r",""
))))))))</f>
        <v/>
      </c>
      <c r="BI65" s="226" t="str">
        <f>IF(Udfyldningsark!$T82="","",
IF(BI$17=Udfyldningsark!$Q82,"s",
IF(BI$17=Udfyldningsark!$T82,"b",
IF(BI$17&lt;Udfyldningsark!$P82,"",
IF(Udfyldningsark!$T82&lt;Udfyldningsark!$Q82-10,IF(BI$17&lt;Udfyldningsark!$T82,"g",""),
IF(Udfyldningsark!$T82&lt;Udfyldningsark!$Q82,     IF(BI$17&lt;Udfyldningsark!$Q82-10,"g",     IF(BI$17&lt;Udfyldningsark!$T82,"gu",        "")),
IF(BI$17&lt;Udfyldningsark!$Q82, IF(BI$17&lt;Udfyldningsark!$Q82-10,"g","gu"),
IF(BI$17&lt;Udfyldningsark!$T82,"r",""
))))))))</f>
        <v/>
      </c>
      <c r="BJ65" s="226" t="str">
        <f>IF(Udfyldningsark!$T82="","",
IF(BJ$17=Udfyldningsark!$Q82,"s",
IF(BJ$17=Udfyldningsark!$T82,"b",
IF(BJ$17&lt;Udfyldningsark!$P82,"",
IF(Udfyldningsark!$T82&lt;Udfyldningsark!$Q82-10,IF(BJ$17&lt;Udfyldningsark!$T82,"g",""),
IF(Udfyldningsark!$T82&lt;Udfyldningsark!$Q82,     IF(BJ$17&lt;Udfyldningsark!$Q82-10,"g",     IF(BJ$17&lt;Udfyldningsark!$T82,"gu",        "")),
IF(BJ$17&lt;Udfyldningsark!$Q82, IF(BJ$17&lt;Udfyldningsark!$Q82-10,"g","gu"),
IF(BJ$17&lt;Udfyldningsark!$T82,"r",""
))))))))</f>
        <v/>
      </c>
      <c r="BK65" s="226" t="str">
        <f>IF(Udfyldningsark!$T82="","",
IF(BK$17=Udfyldningsark!$Q82,"s",
IF(BK$17=Udfyldningsark!$T82,"b",
IF(BK$17&lt;Udfyldningsark!$P82,"",
IF(Udfyldningsark!$T82&lt;Udfyldningsark!$Q82-10,IF(BK$17&lt;Udfyldningsark!$T82,"g",""),
IF(Udfyldningsark!$T82&lt;Udfyldningsark!$Q82,     IF(BK$17&lt;Udfyldningsark!$Q82-10,"g",     IF(BK$17&lt;Udfyldningsark!$T82,"gu",        "")),
IF(BK$17&lt;Udfyldningsark!$Q82, IF(BK$17&lt;Udfyldningsark!$Q82-10,"g","gu"),
IF(BK$17&lt;Udfyldningsark!$T82,"r",""
))))))))</f>
        <v/>
      </c>
      <c r="BL65" s="226" t="str">
        <f>IF(Udfyldningsark!$T82="","",
IF(BL$17=Udfyldningsark!$Q82,"s",
IF(BL$17=Udfyldningsark!$T82,"b",
IF(BL$17&lt;Udfyldningsark!$P82,"",
IF(Udfyldningsark!$T82&lt;Udfyldningsark!$Q82-10,IF(BL$17&lt;Udfyldningsark!$T82,"g",""),
IF(Udfyldningsark!$T82&lt;Udfyldningsark!$Q82,     IF(BL$17&lt;Udfyldningsark!$Q82-10,"g",     IF(BL$17&lt;Udfyldningsark!$T82,"gu",        "")),
IF(BL$17&lt;Udfyldningsark!$Q82, IF(BL$17&lt;Udfyldningsark!$Q82-10,"g","gu"),
IF(BL$17&lt;Udfyldningsark!$T82,"r",""
))))))))</f>
        <v/>
      </c>
      <c r="BM65" s="226" t="str">
        <f>IF(Udfyldningsark!$T82="","",
IF(BM$17=Udfyldningsark!$Q82,"s",
IF(BM$17=Udfyldningsark!$T82,"b",
IF(BM$17&lt;Udfyldningsark!$P82,"",
IF(Udfyldningsark!$T82&lt;Udfyldningsark!$Q82-10,IF(BM$17&lt;Udfyldningsark!$T82,"g",""),
IF(Udfyldningsark!$T82&lt;Udfyldningsark!$Q82,     IF(BM$17&lt;Udfyldningsark!$Q82-10,"g",     IF(BM$17&lt;Udfyldningsark!$T82,"gu",        "")),
IF(BM$17&lt;Udfyldningsark!$Q82, IF(BM$17&lt;Udfyldningsark!$Q82-10,"g","gu"),
IF(BM$17&lt;Udfyldningsark!$T82,"r",""
))))))))</f>
        <v/>
      </c>
      <c r="BN65" s="226" t="str">
        <f>IF(Udfyldningsark!$T82="","",
IF(BN$17=Udfyldningsark!$Q82,"s",
IF(BN$17=Udfyldningsark!$T82,"b",
IF(BN$17&lt;Udfyldningsark!$P82,"",
IF(Udfyldningsark!$T82&lt;Udfyldningsark!$Q82-10,IF(BN$17&lt;Udfyldningsark!$T82,"g",""),
IF(Udfyldningsark!$T82&lt;Udfyldningsark!$Q82,     IF(BN$17&lt;Udfyldningsark!$Q82-10,"g",     IF(BN$17&lt;Udfyldningsark!$T82,"gu",        "")),
IF(BN$17&lt;Udfyldningsark!$Q82, IF(BN$17&lt;Udfyldningsark!$Q82-10,"g","gu"),
IF(BN$17&lt;Udfyldningsark!$T82,"r",""
))))))))</f>
        <v/>
      </c>
      <c r="BO65" s="226" t="str">
        <f>IF(Udfyldningsark!$T82="","",
IF(BO$17=Udfyldningsark!$Q82,"s",
IF(BO$17=Udfyldningsark!$T82,"b",
IF(BO$17&lt;Udfyldningsark!$P82,"",
IF(Udfyldningsark!$T82&lt;Udfyldningsark!$Q82-10,IF(BO$17&lt;Udfyldningsark!$T82,"g",""),
IF(Udfyldningsark!$T82&lt;Udfyldningsark!$Q82,     IF(BO$17&lt;Udfyldningsark!$Q82-10,"g",     IF(BO$17&lt;Udfyldningsark!$T82,"gu",        "")),
IF(BO$17&lt;Udfyldningsark!$Q82, IF(BO$17&lt;Udfyldningsark!$Q82-10,"g","gu"),
IF(BO$17&lt;Udfyldningsark!$T82,"r",""
))))))))</f>
        <v/>
      </c>
      <c r="BP65" s="226" t="str">
        <f>IF(Udfyldningsark!$T82="","",
IF(BP$17=Udfyldningsark!$Q82,"s",
IF(BP$17=Udfyldningsark!$T82,"b",
IF(BP$17&lt;Udfyldningsark!$P82,"",
IF(Udfyldningsark!$T82&lt;Udfyldningsark!$Q82-10,IF(BP$17&lt;Udfyldningsark!$T82,"g",""),
IF(Udfyldningsark!$T82&lt;Udfyldningsark!$Q82,     IF(BP$17&lt;Udfyldningsark!$Q82-10,"g",     IF(BP$17&lt;Udfyldningsark!$T82,"gu",        "")),
IF(BP$17&lt;Udfyldningsark!$Q82, IF(BP$17&lt;Udfyldningsark!$Q82-10,"g","gu"),
IF(BP$17&lt;Udfyldningsark!$T82,"r",""
))))))))</f>
        <v/>
      </c>
      <c r="BQ65" s="226" t="str">
        <f>IF(Udfyldningsark!$T82="","",
IF(BQ$17=Udfyldningsark!$Q82,"s",
IF(BQ$17=Udfyldningsark!$T82,"b",
IF(BQ$17&lt;Udfyldningsark!$P82,"",
IF(Udfyldningsark!$T82&lt;Udfyldningsark!$Q82-10,IF(BQ$17&lt;Udfyldningsark!$T82,"g",""),
IF(Udfyldningsark!$T82&lt;Udfyldningsark!$Q82,     IF(BQ$17&lt;Udfyldningsark!$Q82-10,"g",     IF(BQ$17&lt;Udfyldningsark!$T82,"gu",        "")),
IF(BQ$17&lt;Udfyldningsark!$Q82, IF(BQ$17&lt;Udfyldningsark!$Q82-10,"g","gu"),
IF(BQ$17&lt;Udfyldningsark!$T82,"r",""
))))))))</f>
        <v/>
      </c>
      <c r="BR65" s="226" t="str">
        <f>IF(Udfyldningsark!$T82="","",
IF(BR$17=Udfyldningsark!$Q82,"s",
IF(BR$17=Udfyldningsark!$T82,"b",
IF(BR$17&lt;Udfyldningsark!$P82,"",
IF(Udfyldningsark!$T82&lt;Udfyldningsark!$Q82-10,IF(BR$17&lt;Udfyldningsark!$T82,"g",""),
IF(Udfyldningsark!$T82&lt;Udfyldningsark!$Q82,     IF(BR$17&lt;Udfyldningsark!$Q82-10,"g",     IF(BR$17&lt;Udfyldningsark!$T82,"gu",        "")),
IF(BR$17&lt;Udfyldningsark!$Q82, IF(BR$17&lt;Udfyldningsark!$Q82-10,"g","gu"),
IF(BR$17&lt;Udfyldningsark!$T82,"r",""
))))))))</f>
        <v/>
      </c>
      <c r="BS65" s="226" t="str">
        <f>IF(Udfyldningsark!$T82="","",
IF(BS$17=Udfyldningsark!$Q82,"s",
IF(BS$17=Udfyldningsark!$T82,"b",
IF(BS$17&lt;Udfyldningsark!$P82,"",
IF(Udfyldningsark!$T82&lt;Udfyldningsark!$Q82-10,IF(BS$17&lt;Udfyldningsark!$T82,"g",""),
IF(Udfyldningsark!$T82&lt;Udfyldningsark!$Q82,     IF(BS$17&lt;Udfyldningsark!$Q82-10,"g",     IF(BS$17&lt;Udfyldningsark!$T82,"gu",        "")),
IF(BS$17&lt;Udfyldningsark!$Q82, IF(BS$17&lt;Udfyldningsark!$Q82-10,"g","gu"),
IF(BS$17&lt;Udfyldningsark!$T82,"r",""
))))))))</f>
        <v/>
      </c>
      <c r="BT65" s="226" t="str">
        <f>IF(Udfyldningsark!$T82="","",
IF(BT$17=Udfyldningsark!$Q82,"s",
IF(BT$17=Udfyldningsark!$T82,"b",
IF(BT$17&lt;Udfyldningsark!$P82,"",
IF(Udfyldningsark!$T82&lt;Udfyldningsark!$Q82-10,IF(BT$17&lt;Udfyldningsark!$T82,"g",""),
IF(Udfyldningsark!$T82&lt;Udfyldningsark!$Q82,     IF(BT$17&lt;Udfyldningsark!$Q82-10,"g",     IF(BT$17&lt;Udfyldningsark!$T82,"gu",        "")),
IF(BT$17&lt;Udfyldningsark!$Q82, IF(BT$17&lt;Udfyldningsark!$Q82-10,"g","gu"),
IF(BT$17&lt;Udfyldningsark!$T82,"r",""
))))))))</f>
        <v/>
      </c>
      <c r="BU65" s="226" t="str">
        <f>IF(Udfyldningsark!$T82="","",
IF(BU$17=Udfyldningsark!$Q82,"s",
IF(BU$17=Udfyldningsark!$T82,"b",
IF(BU$17&lt;Udfyldningsark!$P82,"",
IF(Udfyldningsark!$T82&lt;Udfyldningsark!$Q82-10,IF(BU$17&lt;Udfyldningsark!$T82,"g",""),
IF(Udfyldningsark!$T82&lt;Udfyldningsark!$Q82,     IF(BU$17&lt;Udfyldningsark!$Q82-10,"g",     IF(BU$17&lt;Udfyldningsark!$T82,"gu",        "")),
IF(BU$17&lt;Udfyldningsark!$Q82, IF(BU$17&lt;Udfyldningsark!$Q82-10,"g","gu"),
IF(BU$17&lt;Udfyldningsark!$T82,"r",""
))))))))</f>
        <v/>
      </c>
      <c r="BV65" s="226" t="str">
        <f>IF(Udfyldningsark!$T82="","",
IF(BV$17=Udfyldningsark!$Q82,"s",
IF(BV$17=Udfyldningsark!$T82,"b",
IF(BV$17&lt;Udfyldningsark!$P82,"",
IF(Udfyldningsark!$T82&lt;Udfyldningsark!$Q82-10,IF(BV$17&lt;Udfyldningsark!$T82,"g",""),
IF(Udfyldningsark!$T82&lt;Udfyldningsark!$Q82,     IF(BV$17&lt;Udfyldningsark!$Q82-10,"g",     IF(BV$17&lt;Udfyldningsark!$T82,"gu",        "")),
IF(BV$17&lt;Udfyldningsark!$Q82, IF(BV$17&lt;Udfyldningsark!$Q82-10,"g","gu"),
IF(BV$17&lt;Udfyldningsark!$T82,"r",""
))))))))</f>
        <v/>
      </c>
      <c r="BW65" s="226" t="str">
        <f>IF(Udfyldningsark!$T82="","",
IF(BW$17=Udfyldningsark!$Q82,"s",
IF(BW$17=Udfyldningsark!$T82,"b",
IF(BW$17&lt;Udfyldningsark!$P82,"",
IF(Udfyldningsark!$T82&lt;Udfyldningsark!$Q82-10,IF(BW$17&lt;Udfyldningsark!$T82,"g",""),
IF(Udfyldningsark!$T82&lt;Udfyldningsark!$Q82,     IF(BW$17&lt;Udfyldningsark!$Q82-10,"g",     IF(BW$17&lt;Udfyldningsark!$T82,"gu",        "")),
IF(BW$17&lt;Udfyldningsark!$Q82, IF(BW$17&lt;Udfyldningsark!$Q82-10,"g","gu"),
IF(BW$17&lt;Udfyldningsark!$T82,"r",""
))))))))</f>
        <v/>
      </c>
      <c r="BX65" s="226" t="str">
        <f>IF(Udfyldningsark!$T82="","",
IF(BX$17=Udfyldningsark!$Q82,"s",
IF(BX$17=Udfyldningsark!$T82,"b",
IF(BX$17&lt;Udfyldningsark!$P82,"",
IF(Udfyldningsark!$T82&lt;Udfyldningsark!$Q82-10,IF(BX$17&lt;Udfyldningsark!$T82,"g",""),
IF(Udfyldningsark!$T82&lt;Udfyldningsark!$Q82,     IF(BX$17&lt;Udfyldningsark!$Q82-10,"g",     IF(BX$17&lt;Udfyldningsark!$T82,"gu",        "")),
IF(BX$17&lt;Udfyldningsark!$Q82, IF(BX$17&lt;Udfyldningsark!$Q82-10,"g","gu"),
IF(BX$17&lt;Udfyldningsark!$T82,"r",""
))))))))</f>
        <v/>
      </c>
      <c r="BY65" s="226" t="str">
        <f>IF(Udfyldningsark!$T82="","",
IF(BY$17=Udfyldningsark!$Q82,"s",
IF(BY$17=Udfyldningsark!$T82,"b",
IF(BY$17&lt;Udfyldningsark!$P82,"",
IF(Udfyldningsark!$T82&lt;Udfyldningsark!$Q82-10,IF(BY$17&lt;Udfyldningsark!$T82,"g",""),
IF(Udfyldningsark!$T82&lt;Udfyldningsark!$Q82,     IF(BY$17&lt;Udfyldningsark!$Q82-10,"g",     IF(BY$17&lt;Udfyldningsark!$T82,"gu",        "")),
IF(BY$17&lt;Udfyldningsark!$Q82, IF(BY$17&lt;Udfyldningsark!$Q82-10,"g","gu"),
IF(BY$17&lt;Udfyldningsark!$T82,"r",""
))))))))</f>
        <v/>
      </c>
      <c r="BZ65" s="226" t="str">
        <f>IF(Udfyldningsark!$T82="","",
IF(BZ$17=Udfyldningsark!$Q82,"s",
IF(BZ$17=Udfyldningsark!$T82,"b",
IF(BZ$17&lt;Udfyldningsark!$P82,"",
IF(Udfyldningsark!$T82&lt;Udfyldningsark!$Q82-10,IF(BZ$17&lt;Udfyldningsark!$T82,"g",""),
IF(Udfyldningsark!$T82&lt;Udfyldningsark!$Q82,     IF(BZ$17&lt;Udfyldningsark!$Q82-10,"g",     IF(BZ$17&lt;Udfyldningsark!$T82,"gu",        "")),
IF(BZ$17&lt;Udfyldningsark!$Q82, IF(BZ$17&lt;Udfyldningsark!$Q82-10,"g","gu"),
IF(BZ$17&lt;Udfyldningsark!$T82,"r",""
))))))))</f>
        <v/>
      </c>
      <c r="CA65" s="226" t="str">
        <f>IF(Udfyldningsark!$T82="","",
IF(CA$17=Udfyldningsark!$Q82,"s",
IF(CA$17=Udfyldningsark!$T82,"b",
IF(CA$17&lt;Udfyldningsark!$P82,"",
IF(Udfyldningsark!$T82&lt;Udfyldningsark!$Q82-10,IF(CA$17&lt;Udfyldningsark!$T82,"g",""),
IF(Udfyldningsark!$T82&lt;Udfyldningsark!$Q82,     IF(CA$17&lt;Udfyldningsark!$Q82-10,"g",     IF(CA$17&lt;Udfyldningsark!$T82,"gu",        "")),
IF(CA$17&lt;Udfyldningsark!$Q82, IF(CA$17&lt;Udfyldningsark!$Q82-10,"g","gu"),
IF(CA$17&lt;Udfyldningsark!$T82,"r",""
))))))))</f>
        <v/>
      </c>
      <c r="CB65" s="226" t="str">
        <f>IF(Udfyldningsark!$T82="","",
IF(CB$17=Udfyldningsark!$Q82,"s",
IF(CB$17=Udfyldningsark!$T82,"b",
IF(CB$17&lt;Udfyldningsark!$P82,"",
IF(Udfyldningsark!$T82&lt;Udfyldningsark!$Q82-10,IF(CB$17&lt;Udfyldningsark!$T82,"g",""),
IF(Udfyldningsark!$T82&lt;Udfyldningsark!$Q82,     IF(CB$17&lt;Udfyldningsark!$Q82-10,"g",     IF(CB$17&lt;Udfyldningsark!$T82,"gu",        "")),
IF(CB$17&lt;Udfyldningsark!$Q82, IF(CB$17&lt;Udfyldningsark!$Q82-10,"g","gu"),
IF(CB$17&lt;Udfyldningsark!$T82,"r",""
))))))))</f>
        <v/>
      </c>
      <c r="CC65" s="226" t="str">
        <f>IF(Udfyldningsark!$T82="","",
IF(CC$17=Udfyldningsark!$Q82,"s",
IF(CC$17=Udfyldningsark!$T82,"b",
IF(CC$17&lt;Udfyldningsark!$P82,"",
IF(Udfyldningsark!$T82&lt;Udfyldningsark!$Q82-10,IF(CC$17&lt;Udfyldningsark!$T82,"g",""),
IF(Udfyldningsark!$T82&lt;Udfyldningsark!$Q82,     IF(CC$17&lt;Udfyldningsark!$Q82-10,"g",     IF(CC$17&lt;Udfyldningsark!$T82,"gu",        "")),
IF(CC$17&lt;Udfyldningsark!$Q82, IF(CC$17&lt;Udfyldningsark!$Q82-10,"g","gu"),
IF(CC$17&lt;Udfyldningsark!$T82,"r",""
))))))))</f>
        <v/>
      </c>
      <c r="CD65" s="226" t="str">
        <f>IF(Udfyldningsark!$T82="","",
IF(CD$17=Udfyldningsark!$Q82,"s",
IF(CD$17=Udfyldningsark!$T82,"b",
IF(CD$17&lt;Udfyldningsark!$P82,"",
IF(Udfyldningsark!$T82&lt;Udfyldningsark!$Q82-10,IF(CD$17&lt;Udfyldningsark!$T82,"g",""),
IF(Udfyldningsark!$T82&lt;Udfyldningsark!$Q82,     IF(CD$17&lt;Udfyldningsark!$Q82-10,"g",     IF(CD$17&lt;Udfyldningsark!$T82,"gu",        "")),
IF(CD$17&lt;Udfyldningsark!$Q82, IF(CD$17&lt;Udfyldningsark!$Q82-10,"g","gu"),
IF(CD$17&lt;Udfyldningsark!$T82,"r",""
))))))))</f>
        <v/>
      </c>
      <c r="CE65" s="226" t="str">
        <f>IF(Udfyldningsark!$T82="","",
IF(CE$17=Udfyldningsark!$Q82,"s",
IF(CE$17=Udfyldningsark!$T82,"b",
IF(CE$17&lt;Udfyldningsark!$P82,"",
IF(Udfyldningsark!$T82&lt;Udfyldningsark!$Q82-10,IF(CE$17&lt;Udfyldningsark!$T82,"g",""),
IF(Udfyldningsark!$T82&lt;Udfyldningsark!$Q82,     IF(CE$17&lt;Udfyldningsark!$Q82-10,"g",     IF(CE$17&lt;Udfyldningsark!$T82,"gu",        "")),
IF(CE$17&lt;Udfyldningsark!$Q82, IF(CE$17&lt;Udfyldningsark!$Q82-10,"g","gu"),
IF(CE$17&lt;Udfyldningsark!$T82,"r",""
))))))))</f>
        <v/>
      </c>
      <c r="CF65" s="226" t="str">
        <f>IF(Udfyldningsark!$T82="","",
IF(CF$17=Udfyldningsark!$Q82,"s",
IF(CF$17=Udfyldningsark!$T82,"b",
IF(CF$17&lt;Udfyldningsark!$P82,"",
IF(Udfyldningsark!$T82&lt;Udfyldningsark!$Q82-10,IF(CF$17&lt;Udfyldningsark!$T82,"g",""),
IF(Udfyldningsark!$T82&lt;Udfyldningsark!$Q82,     IF(CF$17&lt;Udfyldningsark!$Q82-10,"g",     IF(CF$17&lt;Udfyldningsark!$T82,"gu",        "")),
IF(CF$17&lt;Udfyldningsark!$Q82, IF(CF$17&lt;Udfyldningsark!$Q82-10,"g","gu"),
IF(CF$17&lt;Udfyldningsark!$T82,"r",""
))))))))</f>
        <v/>
      </c>
      <c r="CG65" s="226" t="str">
        <f>IF(Udfyldningsark!$T82="","",
IF(CG$17=Udfyldningsark!$Q82,"s",
IF(CG$17=Udfyldningsark!$T82,"b",
IF(CG$17&lt;Udfyldningsark!$P82,"",
IF(Udfyldningsark!$T82&lt;Udfyldningsark!$Q82-10,IF(CG$17&lt;Udfyldningsark!$T82,"g",""),
IF(Udfyldningsark!$T82&lt;Udfyldningsark!$Q82,     IF(CG$17&lt;Udfyldningsark!$Q82-10,"g",     IF(CG$17&lt;Udfyldningsark!$T82,"gu",        "")),
IF(CG$17&lt;Udfyldningsark!$Q82, IF(CG$17&lt;Udfyldningsark!$Q82-10,"g","gu"),
IF(CG$17&lt;Udfyldningsark!$T82,"r",""
))))))))</f>
        <v/>
      </c>
      <c r="CH65" s="226" t="str">
        <f>IF(Udfyldningsark!$T82="","",
IF(CH$17=Udfyldningsark!$Q82,"s",
IF(CH$17=Udfyldningsark!$T82,"b",
IF(CH$17&lt;Udfyldningsark!$P82,"",
IF(Udfyldningsark!$T82&lt;Udfyldningsark!$Q82-10,IF(CH$17&lt;Udfyldningsark!$T82,"g",""),
IF(Udfyldningsark!$T82&lt;Udfyldningsark!$Q82,     IF(CH$17&lt;Udfyldningsark!$Q82-10,"g",     IF(CH$17&lt;Udfyldningsark!$T82,"gu",        "")),
IF(CH$17&lt;Udfyldningsark!$Q82, IF(CH$17&lt;Udfyldningsark!$Q82-10,"g","gu"),
IF(CH$17&lt;Udfyldningsark!$T82,"r",""
))))))))</f>
        <v/>
      </c>
      <c r="CI65" s="226" t="str">
        <f>IF(Udfyldningsark!$T82="","",
IF(CI$17=Udfyldningsark!$Q82,"s",
IF(CI$17=Udfyldningsark!$T82,"b",
IF(CI$17&lt;Udfyldningsark!$P82,"",
IF(Udfyldningsark!$T82&lt;Udfyldningsark!$Q82-10,IF(CI$17&lt;Udfyldningsark!$T82,"g",""),
IF(Udfyldningsark!$T82&lt;Udfyldningsark!$Q82,     IF(CI$17&lt;Udfyldningsark!$Q82-10,"g",     IF(CI$17&lt;Udfyldningsark!$T82,"gu",        "")),
IF(CI$17&lt;Udfyldningsark!$Q82, IF(CI$17&lt;Udfyldningsark!$Q82-10,"g","gu"),
IF(CI$17&lt;Udfyldningsark!$T82,"r",""
))))))))</f>
        <v/>
      </c>
      <c r="CJ65" s="226" t="str">
        <f>IF(Udfyldningsark!$T82="","",
IF(CJ$17=Udfyldningsark!$Q82,"s",
IF(CJ$17=Udfyldningsark!$T82,"b",
IF(CJ$17&lt;Udfyldningsark!$P82,"",
IF(Udfyldningsark!$T82&lt;Udfyldningsark!$Q82-10,IF(CJ$17&lt;Udfyldningsark!$T82,"g",""),
IF(Udfyldningsark!$T82&lt;Udfyldningsark!$Q82,     IF(CJ$17&lt;Udfyldningsark!$Q82-10,"g",     IF(CJ$17&lt;Udfyldningsark!$T82,"gu",        "")),
IF(CJ$17&lt;Udfyldningsark!$Q82, IF(CJ$17&lt;Udfyldningsark!$Q82-10,"g","gu"),
IF(CJ$17&lt;Udfyldningsark!$T82,"r",""
))))))))</f>
        <v/>
      </c>
      <c r="CK65" s="226" t="str">
        <f>IF(Udfyldningsark!$T82="","",
IF(CK$17=Udfyldningsark!$Q82,"s",
IF(CK$17=Udfyldningsark!$T82,"b",
IF(CK$17&lt;Udfyldningsark!$P82,"",
IF(Udfyldningsark!$T82&lt;Udfyldningsark!$Q82-10,IF(CK$17&lt;Udfyldningsark!$T82,"g",""),
IF(Udfyldningsark!$T82&lt;Udfyldningsark!$Q82,     IF(CK$17&lt;Udfyldningsark!$Q82-10,"g",     IF(CK$17&lt;Udfyldningsark!$T82,"gu",        "")),
IF(CK$17&lt;Udfyldningsark!$Q82, IF(CK$17&lt;Udfyldningsark!$Q82-10,"g","gu"),
IF(CK$17&lt;Udfyldningsark!$T82,"r",""
))))))))</f>
        <v/>
      </c>
      <c r="CL65" s="226" t="str">
        <f>IF(Udfyldningsark!$T82="","",
IF(CL$17=Udfyldningsark!$Q82,"s",
IF(CL$17=Udfyldningsark!$T82,"b",
IF(CL$17&lt;Udfyldningsark!$P82,"",
IF(Udfyldningsark!$T82&lt;Udfyldningsark!$Q82-10,IF(CL$17&lt;Udfyldningsark!$T82,"g",""),
IF(Udfyldningsark!$T82&lt;Udfyldningsark!$Q82,     IF(CL$17&lt;Udfyldningsark!$Q82-10,"g",     IF(CL$17&lt;Udfyldningsark!$T82,"gu",        "")),
IF(CL$17&lt;Udfyldningsark!$Q82, IF(CL$17&lt;Udfyldningsark!$Q82-10,"g","gu"),
IF(CL$17&lt;Udfyldningsark!$T82,"r",""
))))))))</f>
        <v/>
      </c>
      <c r="CM65" s="226" t="str">
        <f>IF(Udfyldningsark!$T82="","",
IF(CM$17=Udfyldningsark!$Q82,"s",
IF(CM$17=Udfyldningsark!$T82,"b",
IF(CM$17&lt;Udfyldningsark!$P82,"",
IF(Udfyldningsark!$T82&lt;Udfyldningsark!$Q82-10,IF(CM$17&lt;Udfyldningsark!$T82,"g",""),
IF(Udfyldningsark!$T82&lt;Udfyldningsark!$Q82,     IF(CM$17&lt;Udfyldningsark!$Q82-10,"g",     IF(CM$17&lt;Udfyldningsark!$T82,"gu",        "")),
IF(CM$17&lt;Udfyldningsark!$Q82, IF(CM$17&lt;Udfyldningsark!$Q82-10,"g","gu"),
IF(CM$17&lt;Udfyldningsark!$T82,"r",""
))))))))</f>
        <v/>
      </c>
      <c r="CN65" s="226" t="str">
        <f>IF(Udfyldningsark!$T82="","",
IF(CN$17=Udfyldningsark!$Q82,"s",
IF(CN$17=Udfyldningsark!$T82,"b",
IF(CN$17&lt;Udfyldningsark!$P82,"",
IF(Udfyldningsark!$T82&lt;Udfyldningsark!$Q82-10,IF(CN$17&lt;Udfyldningsark!$T82,"g",""),
IF(Udfyldningsark!$T82&lt;Udfyldningsark!$Q82,     IF(CN$17&lt;Udfyldningsark!$Q82-10,"g",     IF(CN$17&lt;Udfyldningsark!$T82,"gu",        "")),
IF(CN$17&lt;Udfyldningsark!$Q82, IF(CN$17&lt;Udfyldningsark!$Q82-10,"g","gu"),
IF(CN$17&lt;Udfyldningsark!$T82,"r",""
))))))))</f>
        <v/>
      </c>
      <c r="CO65" s="226" t="str">
        <f>IF(Udfyldningsark!$T82="","",
IF(CO$17=Udfyldningsark!$Q82,"s",
IF(CO$17=Udfyldningsark!$T82,"b",
IF(CO$17&lt;Udfyldningsark!$P82,"",
IF(Udfyldningsark!$T82&lt;Udfyldningsark!$Q82-10,IF(CO$17&lt;Udfyldningsark!$T82,"g",""),
IF(Udfyldningsark!$T82&lt;Udfyldningsark!$Q82,     IF(CO$17&lt;Udfyldningsark!$Q82-10,"g",     IF(CO$17&lt;Udfyldningsark!$T82,"gu",        "")),
IF(CO$17&lt;Udfyldningsark!$Q82, IF(CO$17&lt;Udfyldningsark!$Q82-10,"g","gu"),
IF(CO$17&lt;Udfyldningsark!$T82,"r",""
))))))))</f>
        <v/>
      </c>
      <c r="CP65" s="226" t="str">
        <f>IF(Udfyldningsark!$T82="","",
IF(CP$17=Udfyldningsark!$Q82,"s",
IF(CP$17=Udfyldningsark!$T82,"b",
IF(CP$17&lt;Udfyldningsark!$P82,"",
IF(Udfyldningsark!$T82&lt;Udfyldningsark!$Q82-10,IF(CP$17&lt;Udfyldningsark!$T82,"g",""),
IF(Udfyldningsark!$T82&lt;Udfyldningsark!$Q82,     IF(CP$17&lt;Udfyldningsark!$Q82-10,"g",     IF(CP$17&lt;Udfyldningsark!$T82,"gu",        "")),
IF(CP$17&lt;Udfyldningsark!$Q82, IF(CP$17&lt;Udfyldningsark!$Q82-10,"g","gu"),
IF(CP$17&lt;Udfyldningsark!$T82,"r",""
))))))))</f>
        <v/>
      </c>
      <c r="CQ65" s="226" t="str">
        <f>IF(Udfyldningsark!$T82="","",
IF(CQ$17=Udfyldningsark!$Q82,"s",
IF(CQ$17=Udfyldningsark!$T82,"b",
IF(CQ$17&lt;Udfyldningsark!$P82,"",
IF(Udfyldningsark!$T82&lt;Udfyldningsark!$Q82-10,IF(CQ$17&lt;Udfyldningsark!$T82,"g",""),
IF(Udfyldningsark!$T82&lt;Udfyldningsark!$Q82,     IF(CQ$17&lt;Udfyldningsark!$Q82-10,"g",     IF(CQ$17&lt;Udfyldningsark!$T82,"gu",        "")),
IF(CQ$17&lt;Udfyldningsark!$Q82, IF(CQ$17&lt;Udfyldningsark!$Q82-10,"g","gu"),
IF(CQ$17&lt;Udfyldningsark!$T82,"r",""
))))))))</f>
        <v/>
      </c>
      <c r="CR65" s="226" t="str">
        <f>IF(Udfyldningsark!$T82="","",
IF(CR$17=Udfyldningsark!$Q82,"s",
IF(CR$17=Udfyldningsark!$T82,"b",
IF(CR$17&lt;Udfyldningsark!$P82,"",
IF(Udfyldningsark!$T82&lt;Udfyldningsark!$Q82-10,IF(CR$17&lt;Udfyldningsark!$T82,"g",""),
IF(Udfyldningsark!$T82&lt;Udfyldningsark!$Q82,     IF(CR$17&lt;Udfyldningsark!$Q82-10,"g",     IF(CR$17&lt;Udfyldningsark!$T82,"gu",        "")),
IF(CR$17&lt;Udfyldningsark!$Q82, IF(CR$17&lt;Udfyldningsark!$Q82-10,"g","gu"),
IF(CR$17&lt;Udfyldningsark!$T82,"r",""
))))))))</f>
        <v/>
      </c>
      <c r="CS65" s="226" t="str">
        <f>IF(Udfyldningsark!$T82="","",
IF(CS$17=Udfyldningsark!$Q82,"s",
IF(CS$17=Udfyldningsark!$T82,"b",
IF(CS$17&lt;Udfyldningsark!$P82,"",
IF(Udfyldningsark!$T82&lt;Udfyldningsark!$Q82-10,IF(CS$17&lt;Udfyldningsark!$T82,"g",""),
IF(Udfyldningsark!$T82&lt;Udfyldningsark!$Q82,     IF(CS$17&lt;Udfyldningsark!$Q82-10,"g",     IF(CS$17&lt;Udfyldningsark!$T82,"gu",        "")),
IF(CS$17&lt;Udfyldningsark!$Q82, IF(CS$17&lt;Udfyldningsark!$Q82-10,"g","gu"),
IF(CS$17&lt;Udfyldningsark!$T82,"r",""
))))))))</f>
        <v/>
      </c>
      <c r="CT65" s="226" t="str">
        <f>IF(Udfyldningsark!$T82="","",
IF(CT$17=Udfyldningsark!$Q82,"s",
IF(CT$17=Udfyldningsark!$T82,"b",
IF(CT$17&lt;Udfyldningsark!$P82,"",
IF(Udfyldningsark!$T82&lt;Udfyldningsark!$Q82-10,IF(CT$17&lt;Udfyldningsark!$T82,"g",""),
IF(Udfyldningsark!$T82&lt;Udfyldningsark!$Q82,     IF(CT$17&lt;Udfyldningsark!$Q82-10,"g",     IF(CT$17&lt;Udfyldningsark!$T82,"gu",        "")),
IF(CT$17&lt;Udfyldningsark!$Q82, IF(CT$17&lt;Udfyldningsark!$Q82-10,"g","gu"),
IF(CT$17&lt;Udfyldningsark!$T82,"r",""
))))))))</f>
        <v/>
      </c>
      <c r="CU65" s="226" t="str">
        <f>IF(Udfyldningsark!$T82="","",
IF(CU$17=Udfyldningsark!$Q82,"s",
IF(CU$17=Udfyldningsark!$T82,"b",
IF(CU$17&lt;Udfyldningsark!$P82,"",
IF(Udfyldningsark!$T82&lt;Udfyldningsark!$Q82-10,IF(CU$17&lt;Udfyldningsark!$T82,"g",""),
IF(Udfyldningsark!$T82&lt;Udfyldningsark!$Q82,     IF(CU$17&lt;Udfyldningsark!$Q82-10,"g",     IF(CU$17&lt;Udfyldningsark!$T82,"gu",        "")),
IF(CU$17&lt;Udfyldningsark!$Q82, IF(CU$17&lt;Udfyldningsark!$Q82-10,"g","gu"),
IF(CU$17&lt;Udfyldningsark!$T82,"r",""
))))))))</f>
        <v/>
      </c>
      <c r="CV65" s="226" t="str">
        <f>IF(Udfyldningsark!$T82="","",
IF(CV$17=Udfyldningsark!$Q82,"s",
IF(CV$17=Udfyldningsark!$T82,"b",
IF(CV$17&lt;Udfyldningsark!$P82,"",
IF(Udfyldningsark!$T82&lt;Udfyldningsark!$Q82-10,IF(CV$17&lt;Udfyldningsark!$T82,"g",""),
IF(Udfyldningsark!$T82&lt;Udfyldningsark!$Q82,     IF(CV$17&lt;Udfyldningsark!$Q82-10,"g",     IF(CV$17&lt;Udfyldningsark!$T82,"gu",        "")),
IF(CV$17&lt;Udfyldningsark!$Q82, IF(CV$17&lt;Udfyldningsark!$Q82-10,"g","gu"),
IF(CV$17&lt;Udfyldningsark!$T82,"r",""
))))))))</f>
        <v/>
      </c>
      <c r="CW65" s="226" t="str">
        <f>IF(Udfyldningsark!$T82="","",
IF(CW$17=Udfyldningsark!$Q82,"s",
IF(CW$17=Udfyldningsark!$T82,"b",
IF(CW$17&lt;Udfyldningsark!$P82,"",
IF(Udfyldningsark!$T82&lt;Udfyldningsark!$Q82-10,IF(CW$17&lt;Udfyldningsark!$T82,"g",""),
IF(Udfyldningsark!$T82&lt;Udfyldningsark!$Q82,     IF(CW$17&lt;Udfyldningsark!$Q82-10,"g",     IF(CW$17&lt;Udfyldningsark!$T82,"gu",        "")),
IF(CW$17&lt;Udfyldningsark!$Q82, IF(CW$17&lt;Udfyldningsark!$Q82-10,"g","gu"),
IF(CW$17&lt;Udfyldningsark!$T82,"r",""
))))))))</f>
        <v/>
      </c>
      <c r="CX65" s="226" t="str">
        <f>IF(Udfyldningsark!$T82="","",
IF(CX$17=Udfyldningsark!$Q82,"s",
IF(CX$17=Udfyldningsark!$T82,"b",
IF(CX$17&lt;Udfyldningsark!$P82,"",
IF(Udfyldningsark!$T82&lt;Udfyldningsark!$Q82-10,IF(CX$17&lt;Udfyldningsark!$T82,"g",""),
IF(Udfyldningsark!$T82&lt;Udfyldningsark!$Q82,     IF(CX$17&lt;Udfyldningsark!$Q82-10,"g",     IF(CX$17&lt;Udfyldningsark!$T82,"gu",        "")),
IF(CX$17&lt;Udfyldningsark!$Q82, IF(CX$17&lt;Udfyldningsark!$Q82-10,"g","gu"),
IF(CX$17&lt;Udfyldningsark!$T82,"r",""
))))))))</f>
        <v/>
      </c>
      <c r="CY65" s="226" t="str">
        <f>IF(Udfyldningsark!$T82="","",
IF(CY$17=Udfyldningsark!$Q82,"s",
IF(CY$17=Udfyldningsark!$T82,"b",
IF(CY$17&lt;Udfyldningsark!$P82,"",
IF(Udfyldningsark!$T82&lt;Udfyldningsark!$Q82-10,IF(CY$17&lt;Udfyldningsark!$T82,"g",""),
IF(Udfyldningsark!$T82&lt;Udfyldningsark!$Q82,     IF(CY$17&lt;Udfyldningsark!$Q82-10,"g",     IF(CY$17&lt;Udfyldningsark!$T82,"gu",        "")),
IF(CY$17&lt;Udfyldningsark!$Q82, IF(CY$17&lt;Udfyldningsark!$Q82-10,"g","gu"),
IF(CY$17&lt;Udfyldningsark!$T82,"r",""
))))))))</f>
        <v/>
      </c>
      <c r="CZ65" s="226" t="str">
        <f>IF(Udfyldningsark!$T82="","",
IF(CZ$17=Udfyldningsark!$Q82,"s",
IF(CZ$17=Udfyldningsark!$T82,"b",
IF(CZ$17&lt;Udfyldningsark!$P82,"",
IF(Udfyldningsark!$T82&lt;Udfyldningsark!$Q82-10,IF(CZ$17&lt;Udfyldningsark!$T82,"g",""),
IF(Udfyldningsark!$T82&lt;Udfyldningsark!$Q82,     IF(CZ$17&lt;Udfyldningsark!$Q82-10,"g",     IF(CZ$17&lt;Udfyldningsark!$T82,"gu",        "")),
IF(CZ$17&lt;Udfyldningsark!$Q82, IF(CZ$17&lt;Udfyldningsark!$Q82-10,"g","gu"),
IF(CZ$17&lt;Udfyldningsark!$T82,"r",""
))))))))</f>
        <v/>
      </c>
      <c r="DA65" s="226" t="str">
        <f>IF(Udfyldningsark!$T82="","",
IF(DA$17=Udfyldningsark!$Q82,"s",
IF(DA$17=Udfyldningsark!$T82,"b",
IF(DA$17&lt;Udfyldningsark!$P82,"",
IF(Udfyldningsark!$T82&lt;Udfyldningsark!$Q82-10,IF(DA$17&lt;Udfyldningsark!$T82,"g",""),
IF(Udfyldningsark!$T82&lt;Udfyldningsark!$Q82,     IF(DA$17&lt;Udfyldningsark!$Q82-10,"g",     IF(DA$17&lt;Udfyldningsark!$T82,"gu",        "")),
IF(DA$17&lt;Udfyldningsark!$Q82, IF(DA$17&lt;Udfyldningsark!$Q82-10,"g","gu"),
IF(DA$17&lt;Udfyldningsark!$T82,"r",""
))))))))</f>
        <v/>
      </c>
      <c r="DB65" s="226" t="str">
        <f>IF(Udfyldningsark!$T82="","",
IF(DB$17=Udfyldningsark!$Q82,"s",
IF(DB$17=Udfyldningsark!$T82,"b",
IF(DB$17&lt;Udfyldningsark!$P82,"",
IF(Udfyldningsark!$T82&lt;Udfyldningsark!$Q82-10,IF(DB$17&lt;Udfyldningsark!$T82,"g",""),
IF(Udfyldningsark!$T82&lt;Udfyldningsark!$Q82,     IF(DB$17&lt;Udfyldningsark!$Q82-10,"g",     IF(DB$17&lt;Udfyldningsark!$T82,"gu",        "")),
IF(DB$17&lt;Udfyldningsark!$Q82, IF(DB$17&lt;Udfyldningsark!$Q82-10,"g","gu"),
IF(DB$17&lt;Udfyldningsark!$T82,"r",""
))))))))</f>
        <v/>
      </c>
      <c r="DC65" s="226" t="str">
        <f>IF(Udfyldningsark!$T82="","",
IF(DC$17=Udfyldningsark!$Q82,"s",
IF(DC$17=Udfyldningsark!$T82,"b",
IF(DC$17&lt;Udfyldningsark!$P82,"",
IF(Udfyldningsark!$T82&lt;Udfyldningsark!$Q82-10,IF(DC$17&lt;Udfyldningsark!$T82,"g",""),
IF(Udfyldningsark!$T82&lt;Udfyldningsark!$Q82,     IF(DC$17&lt;Udfyldningsark!$Q82-10,"g",     IF(DC$17&lt;Udfyldningsark!$T82,"gu",        "")),
IF(DC$17&lt;Udfyldningsark!$Q82, IF(DC$17&lt;Udfyldningsark!$Q82-10,"g","gu"),
IF(DC$17&lt;Udfyldningsark!$T82,"r",""
))))))))</f>
        <v/>
      </c>
      <c r="DD65" s="226" t="str">
        <f>IF(Udfyldningsark!$T82="","",
IF(DD$17=Udfyldningsark!$Q82,"s",
IF(DD$17=Udfyldningsark!$T82,"b",
IF(DD$17&lt;Udfyldningsark!$P82,"",
IF(Udfyldningsark!$T82&lt;Udfyldningsark!$Q82-10,IF(DD$17&lt;Udfyldningsark!$T82,"g",""),
IF(Udfyldningsark!$T82&lt;Udfyldningsark!$Q82,     IF(DD$17&lt;Udfyldningsark!$Q82-10,"g",     IF(DD$17&lt;Udfyldningsark!$T82,"gu",        "")),
IF(DD$17&lt;Udfyldningsark!$Q82, IF(DD$17&lt;Udfyldningsark!$Q82-10,"g","gu"),
IF(DD$17&lt;Udfyldningsark!$T82,"r",""
))))))))</f>
        <v/>
      </c>
      <c r="DE65" s="226" t="str">
        <f>IF(Udfyldningsark!$T82="","",
IF(DE$17=Udfyldningsark!$Q82,"s",
IF(DE$17=Udfyldningsark!$T82,"b",
IF(DE$17&lt;Udfyldningsark!$P82,"",
IF(Udfyldningsark!$T82&lt;Udfyldningsark!$Q82-10,IF(DE$17&lt;Udfyldningsark!$T82,"g",""),
IF(Udfyldningsark!$T82&lt;Udfyldningsark!$Q82,     IF(DE$17&lt;Udfyldningsark!$Q82-10,"g",     IF(DE$17&lt;Udfyldningsark!$T82,"gu",        "")),
IF(DE$17&lt;Udfyldningsark!$Q82, IF(DE$17&lt;Udfyldningsark!$Q82-10,"g","gu"),
IF(DE$17&lt;Udfyldningsark!$T82,"r",""
))))))))</f>
        <v/>
      </c>
      <c r="DF65" s="226" t="str">
        <f>IF(Udfyldningsark!$T82="","",
IF(DF$17=Udfyldningsark!$Q82,"s",
IF(DF$17=Udfyldningsark!$T82,"b",
IF(DF$17&lt;Udfyldningsark!$P82,"",
IF(Udfyldningsark!$T82&lt;Udfyldningsark!$Q82-10,IF(DF$17&lt;Udfyldningsark!$T82,"g",""),
IF(Udfyldningsark!$T82&lt;Udfyldningsark!$Q82,     IF(DF$17&lt;Udfyldningsark!$Q82-10,"g",     IF(DF$17&lt;Udfyldningsark!$T82,"gu",        "")),
IF(DF$17&lt;Udfyldningsark!$Q82, IF(DF$17&lt;Udfyldningsark!$Q82-10,"g","gu"),
IF(DF$17&lt;Udfyldningsark!$T82,"r",""
))))))))</f>
        <v/>
      </c>
      <c r="DG65" s="226" t="str">
        <f>IF(Udfyldningsark!$T82="","",
IF(DG$17=Udfyldningsark!$Q82,"s",
IF(DG$17=Udfyldningsark!$T82,"b",
IF(DG$17&lt;Udfyldningsark!$P82,"",
IF(Udfyldningsark!$T82&lt;Udfyldningsark!$Q82-10,IF(DG$17&lt;Udfyldningsark!$T82,"g",""),
IF(Udfyldningsark!$T82&lt;Udfyldningsark!$Q82,     IF(DG$17&lt;Udfyldningsark!$Q82-10,"g",     IF(DG$17&lt;Udfyldningsark!$T82,"gu",        "")),
IF(DG$17&lt;Udfyldningsark!$Q82, IF(DG$17&lt;Udfyldningsark!$Q82-10,"g","gu"),
IF(DG$17&lt;Udfyldningsark!$T82,"r",""
))))))))</f>
        <v/>
      </c>
      <c r="DH65" s="226" t="str">
        <f>IF(Udfyldningsark!$T82="","",
IF(DH$17=Udfyldningsark!$Q82,"s",
IF(DH$17=Udfyldningsark!$T82,"b",
IF(DH$17&lt;Udfyldningsark!$P82,"",
IF(Udfyldningsark!$T82&lt;Udfyldningsark!$Q82-10,IF(DH$17&lt;Udfyldningsark!$T82,"g",""),
IF(Udfyldningsark!$T82&lt;Udfyldningsark!$Q82,     IF(DH$17&lt;Udfyldningsark!$Q82-10,"g",     IF(DH$17&lt;Udfyldningsark!$T82,"gu",        "")),
IF(DH$17&lt;Udfyldningsark!$Q82, IF(DH$17&lt;Udfyldningsark!$Q82-10,"g","gu"),
IF(DH$17&lt;Udfyldningsark!$T82,"r",""
))))))))</f>
        <v/>
      </c>
      <c r="DI65" s="226" t="str">
        <f>IF(Udfyldningsark!$T82="","",
IF(DI$17=Udfyldningsark!$Q82,"s",
IF(DI$17=Udfyldningsark!$T82,"b",
IF(DI$17&lt;Udfyldningsark!$P82,"",
IF(Udfyldningsark!$T82&lt;Udfyldningsark!$Q82-10,IF(DI$17&lt;Udfyldningsark!$T82,"g",""),
IF(Udfyldningsark!$T82&lt;Udfyldningsark!$Q82,     IF(DI$17&lt;Udfyldningsark!$Q82-10,"g",     IF(DI$17&lt;Udfyldningsark!$T82,"gu",        "")),
IF(DI$17&lt;Udfyldningsark!$Q82, IF(DI$17&lt;Udfyldningsark!$Q82-10,"g","gu"),
IF(DI$17&lt;Udfyldningsark!$T82,"r",""
))))))))</f>
        <v/>
      </c>
      <c r="DJ65" s="226" t="str">
        <f>IF(Udfyldningsark!$T82="","",
IF(DJ$17=Udfyldningsark!$Q82,"s",
IF(DJ$17=Udfyldningsark!$T82,"b",
IF(DJ$17&lt;Udfyldningsark!$P82,"",
IF(Udfyldningsark!$T82&lt;Udfyldningsark!$Q82-10,IF(DJ$17&lt;Udfyldningsark!$T82,"g",""),
IF(Udfyldningsark!$T82&lt;Udfyldningsark!$Q82,     IF(DJ$17&lt;Udfyldningsark!$Q82-10,"g",     IF(DJ$17&lt;Udfyldningsark!$T82,"gu",        "")),
IF(DJ$17&lt;Udfyldningsark!$Q82, IF(DJ$17&lt;Udfyldningsark!$Q82-10,"g","gu"),
IF(DJ$17&lt;Udfyldningsark!$T82,"r",""
))))))))</f>
        <v/>
      </c>
      <c r="DK65" s="226" t="str">
        <f>IF(Udfyldningsark!$T82="","",
IF(DK$17=Udfyldningsark!$Q82,"s",
IF(DK$17=Udfyldningsark!$T82,"b",
IF(DK$17&lt;Udfyldningsark!$P82,"",
IF(Udfyldningsark!$T82&lt;Udfyldningsark!$Q82-10,IF(DK$17&lt;Udfyldningsark!$T82,"g",""),
IF(Udfyldningsark!$T82&lt;Udfyldningsark!$Q82,     IF(DK$17&lt;Udfyldningsark!$Q82-10,"g",     IF(DK$17&lt;Udfyldningsark!$T82,"gu",        "")),
IF(DK$17&lt;Udfyldningsark!$Q82, IF(DK$17&lt;Udfyldningsark!$Q82-10,"g","gu"),
IF(DK$17&lt;Udfyldningsark!$T82,"r",""
))))))))</f>
        <v/>
      </c>
      <c r="DL65" s="13"/>
      <c r="DM65" s="13"/>
    </row>
    <row r="66" spans="1:117" s="2" customFormat="1" ht="8.4499999999999993" customHeight="1" x14ac:dyDescent="0.2">
      <c r="A66" s="29"/>
      <c r="B66" s="56" t="str">
        <f>IF(Udfyldningsark!C83=1,Udfyldningsark!E83,"")</f>
        <v/>
      </c>
      <c r="C66" s="405" t="str">
        <f>IF(Udfyldningsark!I83="","",IF(Udfyldningsark!I83&gt;=1,Udfyldningsark!I83))</f>
        <v/>
      </c>
      <c r="D66" s="406"/>
      <c r="E66" s="407"/>
      <c r="F66" s="48"/>
      <c r="G66" s="276" t="str">
        <f>IF(Udfyldningsark!L83="","",IF(Udfyldningsark!L83&gt;=1,Udfyldningsark!L83))</f>
        <v/>
      </c>
      <c r="H66" s="48"/>
      <c r="I66" s="87" t="str">
        <f>IF(Udfyldningsark!P83="","",IF(Udfyldningsark!P83&gt;=1,Udfyldningsark!P83))</f>
        <v/>
      </c>
      <c r="J66" s="49"/>
      <c r="K66" s="88" t="str">
        <f>IF(Udfyldningsark!G83="","",IF(Udfyldningsark!G83=Data!$T$7,Data!$U$7,IF(Udfyldningsark!G83=Data!$T$8,Data!$U$8,IF(Udfyldningsark!G83=Data!$T$9,Data!$U$9,IF(Udfyldningsark!G83=Data!$T$10,Data!$U$10,IF(Udfyldningsark!G83=Data!$T$11,Data!$U$11,IF(Udfyldningsark!G83=Data!$T$12,Data!$U$12,IF(Udfyldningsark!G83=Data!$T$13,Data!$U$13,IF(Udfyldningsark!G83=Data!$T$14,Data!$U$14,IF(Udfyldningsark!G83=Data!$T$15,Data!$U$15,IF(Udfyldningsark!G83=Data!$T$16,Data!$U$16,IF(Udfyldningsark!G83=Data!$T$17,Data!$U$17,IF(Udfyldningsark!G83=Data!$T$18,Data!$U$18,IF(Udfyldningsark!G83=Data!$T$19,Data!$U$19,IF(Udfyldningsark!G83=Data!$T$20,Data!$U$20,IF(Udfyldningsark!G83=Data!$T$21,Data!$U$21,IF(Udfyldningsark!G83=Data!$T$22,Data!$U$22,IF(Udfyldningsark!G83=Data!$T$23,Data!$U$23,IF(Udfyldningsark!G83=Data!$T$24,Data!$U$24,IF(Udfyldningsark!G83=Data!$T$25,Data!$U$25,IF(Udfyldningsark!G83=Data!$T$26,Data!$U$26,IF(Udfyldningsark!G83=Data!$T$27,Data!$U$27))))))))))))))))))))))</f>
        <v/>
      </c>
      <c r="L66" s="49"/>
      <c r="M66" s="89" t="str">
        <f>IF(Udfyldningsark!G83="","",IF(Udfyldningsark!G83=Data!$T$7,Data!$V$7,IF(Udfyldningsark!G83=Data!$T$8,Data!$V$8,IF(Udfyldningsark!G83=Data!$T$9,Data!$V$9,IF(Udfyldningsark!G83=Data!$T$10,Data!$V$10,IF(Udfyldningsark!G83=Data!$T$11,Data!$V$11,IF(Udfyldningsark!G83=Data!$T$12,Data!$V$12,IF(Udfyldningsark!G83=Data!$T$13,Data!$V$13,IF(Udfyldningsark!G83=Data!$T$14,Data!$V$14,IF(Udfyldningsark!G83=Data!$T$15,Data!$V$15,IF(Udfyldningsark!G83=Data!$T$16,Data!$V$16,IF(Udfyldningsark!G83=Data!$T$17,Data!$V$17,IF(Udfyldningsark!G83=Data!$T$18,Data!$V$18,IF(Udfyldningsark!G83=Data!$T$19,Data!$V$19,IF(Udfyldningsark!G83=Data!$T$20,Data!$V$20,IF(Udfyldningsark!G83=Data!$T$21,Data!$V$21,IF(Udfyldningsark!G83=Data!$T$22,Data!$V$22,IF(Udfyldningsark!G83=Data!$T$23,Data!$V$23,IF(Udfyldningsark!G83=Data!$T$24,Data!$V$24,IF(Udfyldningsark!G83=Data!$T$25,Data!$V$25,IF(Udfyldningsark!G83=Data!$T$26,Data!$V$26,IF(Udfyldningsark!G83=Data!$T$27,Data!$V$27,))))))))))))))))))))))</f>
        <v/>
      </c>
      <c r="N66" s="20"/>
      <c r="O66" s="226" t="str">
        <f>IF(Udfyldningsark!$T83="","",
IF(O$17=Udfyldningsark!$Q83,"s",
IF(O$17=Udfyldningsark!$T83,"b",
IF(O$17&lt;Udfyldningsark!$P83,"",
IF(Udfyldningsark!$T83&lt;Udfyldningsark!$Q83-10,IF(O$17&lt;Udfyldningsark!$T83,"g",""),
IF(Udfyldningsark!$T83&lt;Udfyldningsark!$Q83,     IF(O$17&lt;Udfyldningsark!$Q83-10,"g",     IF(O$17&lt;Udfyldningsark!$T83,"gu",        "")),
IF(O$17&lt;Udfyldningsark!$Q83, IF(O$17&lt;Udfyldningsark!$Q83-10,"g","gu"),
IF(O$17&lt;Udfyldningsark!$T83,"r",""
))))))))</f>
        <v/>
      </c>
      <c r="P66" s="226" t="str">
        <f>IF(Udfyldningsark!$T83="","",
IF(P$17=Udfyldningsark!$Q83,"s",
IF(P$17=Udfyldningsark!$T83,"b",
IF(P$17&lt;Udfyldningsark!$P83,"",
IF(Udfyldningsark!$T83&lt;Udfyldningsark!$Q83-10,IF(P$17&lt;Udfyldningsark!$T83,"g",""),
IF(Udfyldningsark!$T83&lt;Udfyldningsark!$Q83,     IF(P$17&lt;Udfyldningsark!$Q83-10,"g",     IF(P$17&lt;Udfyldningsark!$T83,"gu",        "")),
IF(P$17&lt;Udfyldningsark!$Q83, IF(P$17&lt;Udfyldningsark!$Q83-10,"g","gu"),
IF(P$17&lt;Udfyldningsark!$T83,"r",""
))))))))</f>
        <v/>
      </c>
      <c r="Q66" s="226" t="str">
        <f>IF(Udfyldningsark!$T83="","",
IF(Q$17=Udfyldningsark!$Q83,"s",
IF(Q$17=Udfyldningsark!$T83,"b",
IF(Q$17&lt;Udfyldningsark!$P83,"",
IF(Udfyldningsark!$T83&lt;Udfyldningsark!$Q83-10,IF(Q$17&lt;Udfyldningsark!$T83,"g",""),
IF(Udfyldningsark!$T83&lt;Udfyldningsark!$Q83,     IF(Q$17&lt;Udfyldningsark!$Q83-10,"g",     IF(Q$17&lt;Udfyldningsark!$T83,"gu",        "")),
IF(Q$17&lt;Udfyldningsark!$Q83, IF(Q$17&lt;Udfyldningsark!$Q83-10,"g","gu"),
IF(Q$17&lt;Udfyldningsark!$T83,"r",""
))))))))</f>
        <v/>
      </c>
      <c r="R66" s="226" t="str">
        <f>IF(Udfyldningsark!$T83="","",
IF(R$17=Udfyldningsark!$Q83,"s",
IF(R$17=Udfyldningsark!$T83,"b",
IF(R$17&lt;Udfyldningsark!$P83,"",
IF(Udfyldningsark!$T83&lt;Udfyldningsark!$Q83-10,IF(R$17&lt;Udfyldningsark!$T83,"g",""),
IF(Udfyldningsark!$T83&lt;Udfyldningsark!$Q83,     IF(R$17&lt;Udfyldningsark!$Q83-10,"g",     IF(R$17&lt;Udfyldningsark!$T83,"gu",        "")),
IF(R$17&lt;Udfyldningsark!$Q83, IF(R$17&lt;Udfyldningsark!$Q83-10,"g","gu"),
IF(R$17&lt;Udfyldningsark!$T83,"r",""
))))))))</f>
        <v/>
      </c>
      <c r="S66" s="226" t="str">
        <f>IF(Udfyldningsark!$T83="","",
IF(S$17=Udfyldningsark!$Q83,"s",
IF(S$17=Udfyldningsark!$T83,"b",
IF(S$17&lt;Udfyldningsark!$P83,"",
IF(Udfyldningsark!$T83&lt;Udfyldningsark!$Q83-10,IF(S$17&lt;Udfyldningsark!$T83,"g",""),
IF(Udfyldningsark!$T83&lt;Udfyldningsark!$Q83,     IF(S$17&lt;Udfyldningsark!$Q83-10,"g",     IF(S$17&lt;Udfyldningsark!$T83,"gu",        "")),
IF(S$17&lt;Udfyldningsark!$Q83, IF(S$17&lt;Udfyldningsark!$Q83-10,"g","gu"),
IF(S$17&lt;Udfyldningsark!$T83,"r",""
))))))))</f>
        <v/>
      </c>
      <c r="T66" s="226" t="str">
        <f>IF(Udfyldningsark!$T83="","",
IF(T$17=Udfyldningsark!$Q83,"s",
IF(T$17=Udfyldningsark!$T83,"b",
IF(T$17&lt;Udfyldningsark!$P83,"",
IF(Udfyldningsark!$T83&lt;Udfyldningsark!$Q83-10,IF(T$17&lt;Udfyldningsark!$T83,"g",""),
IF(Udfyldningsark!$T83&lt;Udfyldningsark!$Q83,     IF(T$17&lt;Udfyldningsark!$Q83-10,"g",     IF(T$17&lt;Udfyldningsark!$T83,"gu",        "")),
IF(T$17&lt;Udfyldningsark!$Q83, IF(T$17&lt;Udfyldningsark!$Q83-10,"g","gu"),
IF(T$17&lt;Udfyldningsark!$T83,"r",""
))))))))</f>
        <v/>
      </c>
      <c r="U66" s="226" t="str">
        <f>IF(Udfyldningsark!$T83="","",
IF(U$17=Udfyldningsark!$Q83,"s",
IF(U$17=Udfyldningsark!$T83,"b",
IF(U$17&lt;Udfyldningsark!$P83,"",
IF(Udfyldningsark!$T83&lt;Udfyldningsark!$Q83-10,IF(U$17&lt;Udfyldningsark!$T83,"g",""),
IF(Udfyldningsark!$T83&lt;Udfyldningsark!$Q83,     IF(U$17&lt;Udfyldningsark!$Q83-10,"g",     IF(U$17&lt;Udfyldningsark!$T83,"gu",        "")),
IF(U$17&lt;Udfyldningsark!$Q83, IF(U$17&lt;Udfyldningsark!$Q83-10,"g","gu"),
IF(U$17&lt;Udfyldningsark!$T83,"r",""
))))))))</f>
        <v/>
      </c>
      <c r="V66" s="226" t="str">
        <f>IF(Udfyldningsark!$T83="","",
IF(V$17=Udfyldningsark!$Q83,"s",
IF(V$17=Udfyldningsark!$T83,"b",
IF(V$17&lt;Udfyldningsark!$P83,"",
IF(Udfyldningsark!$T83&lt;Udfyldningsark!$Q83-10,IF(V$17&lt;Udfyldningsark!$T83,"g",""),
IF(Udfyldningsark!$T83&lt;Udfyldningsark!$Q83,     IF(V$17&lt;Udfyldningsark!$Q83-10,"g",     IF(V$17&lt;Udfyldningsark!$T83,"gu",        "")),
IF(V$17&lt;Udfyldningsark!$Q83, IF(V$17&lt;Udfyldningsark!$Q83-10,"g","gu"),
IF(V$17&lt;Udfyldningsark!$T83,"r",""
))))))))</f>
        <v/>
      </c>
      <c r="W66" s="226" t="str">
        <f>IF(Udfyldningsark!$T83="","",
IF(W$17=Udfyldningsark!$Q83,"s",
IF(W$17=Udfyldningsark!$T83,"b",
IF(W$17&lt;Udfyldningsark!$P83,"",
IF(Udfyldningsark!$T83&lt;Udfyldningsark!$Q83-10,IF(W$17&lt;Udfyldningsark!$T83,"g",""),
IF(Udfyldningsark!$T83&lt;Udfyldningsark!$Q83,     IF(W$17&lt;Udfyldningsark!$Q83-10,"g",     IF(W$17&lt;Udfyldningsark!$T83,"gu",        "")),
IF(W$17&lt;Udfyldningsark!$Q83, IF(W$17&lt;Udfyldningsark!$Q83-10,"g","gu"),
IF(W$17&lt;Udfyldningsark!$T83,"r",""
))))))))</f>
        <v/>
      </c>
      <c r="X66" s="226" t="str">
        <f>IF(Udfyldningsark!$T83="","",
IF(X$17=Udfyldningsark!$Q83,"s",
IF(X$17=Udfyldningsark!$T83,"b",
IF(X$17&lt;Udfyldningsark!$P83,"",
IF(Udfyldningsark!$T83&lt;Udfyldningsark!$Q83-10,IF(X$17&lt;Udfyldningsark!$T83,"g",""),
IF(Udfyldningsark!$T83&lt;Udfyldningsark!$Q83,     IF(X$17&lt;Udfyldningsark!$Q83-10,"g",     IF(X$17&lt;Udfyldningsark!$T83,"gu",        "")),
IF(X$17&lt;Udfyldningsark!$Q83, IF(X$17&lt;Udfyldningsark!$Q83-10,"g","gu"),
IF(X$17&lt;Udfyldningsark!$T83,"r",""
))))))))</f>
        <v/>
      </c>
      <c r="Y66" s="226" t="str">
        <f>IF(Udfyldningsark!$T83="","",
IF(Y$17=Udfyldningsark!$Q83,"s",
IF(Y$17=Udfyldningsark!$T83,"b",
IF(Y$17&lt;Udfyldningsark!$P83,"",
IF(Udfyldningsark!$T83&lt;Udfyldningsark!$Q83-10,IF(Y$17&lt;Udfyldningsark!$T83,"g",""),
IF(Udfyldningsark!$T83&lt;Udfyldningsark!$Q83,     IF(Y$17&lt;Udfyldningsark!$Q83-10,"g",     IF(Y$17&lt;Udfyldningsark!$T83,"gu",        "")),
IF(Y$17&lt;Udfyldningsark!$Q83, IF(Y$17&lt;Udfyldningsark!$Q83-10,"g","gu"),
IF(Y$17&lt;Udfyldningsark!$T83,"r",""
))))))))</f>
        <v/>
      </c>
      <c r="Z66" s="226" t="str">
        <f>IF(Udfyldningsark!$T83="","",
IF(Z$17=Udfyldningsark!$Q83,"s",
IF(Z$17=Udfyldningsark!$T83,"b",
IF(Z$17&lt;Udfyldningsark!$P83,"",
IF(Udfyldningsark!$T83&lt;Udfyldningsark!$Q83-10,IF(Z$17&lt;Udfyldningsark!$T83,"g",""),
IF(Udfyldningsark!$T83&lt;Udfyldningsark!$Q83,     IF(Z$17&lt;Udfyldningsark!$Q83-10,"g",     IF(Z$17&lt;Udfyldningsark!$T83,"gu",        "")),
IF(Z$17&lt;Udfyldningsark!$Q83, IF(Z$17&lt;Udfyldningsark!$Q83-10,"g","gu"),
IF(Z$17&lt;Udfyldningsark!$T83,"r",""
))))))))</f>
        <v/>
      </c>
      <c r="AA66" s="226" t="str">
        <f>IF(Udfyldningsark!$T83="","",
IF(AA$17=Udfyldningsark!$Q83,"s",
IF(AA$17=Udfyldningsark!$T83,"b",
IF(AA$17&lt;Udfyldningsark!$P83,"",
IF(Udfyldningsark!$T83&lt;Udfyldningsark!$Q83-10,IF(AA$17&lt;Udfyldningsark!$T83,"g",""),
IF(Udfyldningsark!$T83&lt;Udfyldningsark!$Q83,     IF(AA$17&lt;Udfyldningsark!$Q83-10,"g",     IF(AA$17&lt;Udfyldningsark!$T83,"gu",        "")),
IF(AA$17&lt;Udfyldningsark!$Q83, IF(AA$17&lt;Udfyldningsark!$Q83-10,"g","gu"),
IF(AA$17&lt;Udfyldningsark!$T83,"r",""
))))))))</f>
        <v/>
      </c>
      <c r="AB66" s="226" t="str">
        <f>IF(Udfyldningsark!$T83="","",
IF(AB$17=Udfyldningsark!$Q83,"s",
IF(AB$17=Udfyldningsark!$T83,"b",
IF(AB$17&lt;Udfyldningsark!$P83,"",
IF(Udfyldningsark!$T83&lt;Udfyldningsark!$Q83-10,IF(AB$17&lt;Udfyldningsark!$T83,"g",""),
IF(Udfyldningsark!$T83&lt;Udfyldningsark!$Q83,     IF(AB$17&lt;Udfyldningsark!$Q83-10,"g",     IF(AB$17&lt;Udfyldningsark!$T83,"gu",        "")),
IF(AB$17&lt;Udfyldningsark!$Q83, IF(AB$17&lt;Udfyldningsark!$Q83-10,"g","gu"),
IF(AB$17&lt;Udfyldningsark!$T83,"r",""
))))))))</f>
        <v/>
      </c>
      <c r="AC66" s="226" t="str">
        <f>IF(Udfyldningsark!$T83="","",
IF(AC$17=Udfyldningsark!$Q83,"s",
IF(AC$17=Udfyldningsark!$T83,"b",
IF(AC$17&lt;Udfyldningsark!$P83,"",
IF(Udfyldningsark!$T83&lt;Udfyldningsark!$Q83-10,IF(AC$17&lt;Udfyldningsark!$T83,"g",""),
IF(Udfyldningsark!$T83&lt;Udfyldningsark!$Q83,     IF(AC$17&lt;Udfyldningsark!$Q83-10,"g",     IF(AC$17&lt;Udfyldningsark!$T83,"gu",        "")),
IF(AC$17&lt;Udfyldningsark!$Q83, IF(AC$17&lt;Udfyldningsark!$Q83-10,"g","gu"),
IF(AC$17&lt;Udfyldningsark!$T83,"r",""
))))))))</f>
        <v/>
      </c>
      <c r="AD66" s="226" t="str">
        <f>IF(Udfyldningsark!$T83="","",
IF(AD$17=Udfyldningsark!$Q83,"s",
IF(AD$17=Udfyldningsark!$T83,"b",
IF(AD$17&lt;Udfyldningsark!$P83,"",
IF(Udfyldningsark!$T83&lt;Udfyldningsark!$Q83-10,IF(AD$17&lt;Udfyldningsark!$T83,"g",""),
IF(Udfyldningsark!$T83&lt;Udfyldningsark!$Q83,     IF(AD$17&lt;Udfyldningsark!$Q83-10,"g",     IF(AD$17&lt;Udfyldningsark!$T83,"gu",        "")),
IF(AD$17&lt;Udfyldningsark!$Q83, IF(AD$17&lt;Udfyldningsark!$Q83-10,"g","gu"),
IF(AD$17&lt;Udfyldningsark!$T83,"r",""
))))))))</f>
        <v/>
      </c>
      <c r="AE66" s="226" t="str">
        <f>IF(Udfyldningsark!$T83="","",
IF(AE$17=Udfyldningsark!$Q83,"s",
IF(AE$17=Udfyldningsark!$T83,"b",
IF(AE$17&lt;Udfyldningsark!$P83,"",
IF(Udfyldningsark!$T83&lt;Udfyldningsark!$Q83-10,IF(AE$17&lt;Udfyldningsark!$T83,"g",""),
IF(Udfyldningsark!$T83&lt;Udfyldningsark!$Q83,     IF(AE$17&lt;Udfyldningsark!$Q83-10,"g",     IF(AE$17&lt;Udfyldningsark!$T83,"gu",        "")),
IF(AE$17&lt;Udfyldningsark!$Q83, IF(AE$17&lt;Udfyldningsark!$Q83-10,"g","gu"),
IF(AE$17&lt;Udfyldningsark!$T83,"r",""
))))))))</f>
        <v/>
      </c>
      <c r="AF66" s="226" t="str">
        <f>IF(Udfyldningsark!$T83="","",
IF(AF$17=Udfyldningsark!$Q83,"s",
IF(AF$17=Udfyldningsark!$T83,"b",
IF(AF$17&lt;Udfyldningsark!$P83,"",
IF(Udfyldningsark!$T83&lt;Udfyldningsark!$Q83-10,IF(AF$17&lt;Udfyldningsark!$T83,"g",""),
IF(Udfyldningsark!$T83&lt;Udfyldningsark!$Q83,     IF(AF$17&lt;Udfyldningsark!$Q83-10,"g",     IF(AF$17&lt;Udfyldningsark!$T83,"gu",        "")),
IF(AF$17&lt;Udfyldningsark!$Q83, IF(AF$17&lt;Udfyldningsark!$Q83-10,"g","gu"),
IF(AF$17&lt;Udfyldningsark!$T83,"r",""
))))))))</f>
        <v/>
      </c>
      <c r="AG66" s="226" t="str">
        <f>IF(Udfyldningsark!$T83="","",
IF(AG$17=Udfyldningsark!$Q83,"s",
IF(AG$17=Udfyldningsark!$T83,"b",
IF(AG$17&lt;Udfyldningsark!$P83,"",
IF(Udfyldningsark!$T83&lt;Udfyldningsark!$Q83-10,IF(AG$17&lt;Udfyldningsark!$T83,"g",""),
IF(Udfyldningsark!$T83&lt;Udfyldningsark!$Q83,     IF(AG$17&lt;Udfyldningsark!$Q83-10,"g",     IF(AG$17&lt;Udfyldningsark!$T83,"gu",        "")),
IF(AG$17&lt;Udfyldningsark!$Q83, IF(AG$17&lt;Udfyldningsark!$Q83-10,"g","gu"),
IF(AG$17&lt;Udfyldningsark!$T83,"r",""
))))))))</f>
        <v/>
      </c>
      <c r="AH66" s="226" t="str">
        <f>IF(Udfyldningsark!$T83="","",
IF(AH$17=Udfyldningsark!$Q83,"s",
IF(AH$17=Udfyldningsark!$T83,"b",
IF(AH$17&lt;Udfyldningsark!$P83,"",
IF(Udfyldningsark!$T83&lt;Udfyldningsark!$Q83-10,IF(AH$17&lt;Udfyldningsark!$T83,"g",""),
IF(Udfyldningsark!$T83&lt;Udfyldningsark!$Q83,     IF(AH$17&lt;Udfyldningsark!$Q83-10,"g",     IF(AH$17&lt;Udfyldningsark!$T83,"gu",        "")),
IF(AH$17&lt;Udfyldningsark!$Q83, IF(AH$17&lt;Udfyldningsark!$Q83-10,"g","gu"),
IF(AH$17&lt;Udfyldningsark!$T83,"r",""
))))))))</f>
        <v/>
      </c>
      <c r="AI66" s="226" t="str">
        <f>IF(Udfyldningsark!$T83="","",
IF(AI$17=Udfyldningsark!$Q83,"s",
IF(AI$17=Udfyldningsark!$T83,"b",
IF(AI$17&lt;Udfyldningsark!$P83,"",
IF(Udfyldningsark!$T83&lt;Udfyldningsark!$Q83-10,IF(AI$17&lt;Udfyldningsark!$T83,"g",""),
IF(Udfyldningsark!$T83&lt;Udfyldningsark!$Q83,     IF(AI$17&lt;Udfyldningsark!$Q83-10,"g",     IF(AI$17&lt;Udfyldningsark!$T83,"gu",        "")),
IF(AI$17&lt;Udfyldningsark!$Q83, IF(AI$17&lt;Udfyldningsark!$Q83-10,"g","gu"),
IF(AI$17&lt;Udfyldningsark!$T83,"r",""
))))))))</f>
        <v/>
      </c>
      <c r="AJ66" s="226" t="str">
        <f>IF(Udfyldningsark!$T83="","",
IF(AJ$17=Udfyldningsark!$Q83,"s",
IF(AJ$17=Udfyldningsark!$T83,"b",
IF(AJ$17&lt;Udfyldningsark!$P83,"",
IF(Udfyldningsark!$T83&lt;Udfyldningsark!$Q83-10,IF(AJ$17&lt;Udfyldningsark!$T83,"g",""),
IF(Udfyldningsark!$T83&lt;Udfyldningsark!$Q83,     IF(AJ$17&lt;Udfyldningsark!$Q83-10,"g",     IF(AJ$17&lt;Udfyldningsark!$T83,"gu",        "")),
IF(AJ$17&lt;Udfyldningsark!$Q83, IF(AJ$17&lt;Udfyldningsark!$Q83-10,"g","gu"),
IF(AJ$17&lt;Udfyldningsark!$T83,"r",""
))))))))</f>
        <v/>
      </c>
      <c r="AK66" s="226" t="str">
        <f>IF(Udfyldningsark!$T83="","",
IF(AK$17=Udfyldningsark!$Q83,"s",
IF(AK$17=Udfyldningsark!$T83,"b",
IF(AK$17&lt;Udfyldningsark!$P83,"",
IF(Udfyldningsark!$T83&lt;Udfyldningsark!$Q83-10,IF(AK$17&lt;Udfyldningsark!$T83,"g",""),
IF(Udfyldningsark!$T83&lt;Udfyldningsark!$Q83,     IF(AK$17&lt;Udfyldningsark!$Q83-10,"g",     IF(AK$17&lt;Udfyldningsark!$T83,"gu",        "")),
IF(AK$17&lt;Udfyldningsark!$Q83, IF(AK$17&lt;Udfyldningsark!$Q83-10,"g","gu"),
IF(AK$17&lt;Udfyldningsark!$T83,"r",""
))))))))</f>
        <v/>
      </c>
      <c r="AL66" s="226" t="str">
        <f>IF(Udfyldningsark!$T83="","",
IF(AL$17=Udfyldningsark!$Q83,"s",
IF(AL$17=Udfyldningsark!$T83,"b",
IF(AL$17&lt;Udfyldningsark!$P83,"",
IF(Udfyldningsark!$T83&lt;Udfyldningsark!$Q83-10,IF(AL$17&lt;Udfyldningsark!$T83,"g",""),
IF(Udfyldningsark!$T83&lt;Udfyldningsark!$Q83,     IF(AL$17&lt;Udfyldningsark!$Q83-10,"g",     IF(AL$17&lt;Udfyldningsark!$T83,"gu",        "")),
IF(AL$17&lt;Udfyldningsark!$Q83, IF(AL$17&lt;Udfyldningsark!$Q83-10,"g","gu"),
IF(AL$17&lt;Udfyldningsark!$T83,"r",""
))))))))</f>
        <v/>
      </c>
      <c r="AM66" s="226" t="str">
        <f>IF(Udfyldningsark!$T83="","",
IF(AM$17=Udfyldningsark!$Q83,"s",
IF(AM$17=Udfyldningsark!$T83,"b",
IF(AM$17&lt;Udfyldningsark!$P83,"",
IF(Udfyldningsark!$T83&lt;Udfyldningsark!$Q83-10,IF(AM$17&lt;Udfyldningsark!$T83,"g",""),
IF(Udfyldningsark!$T83&lt;Udfyldningsark!$Q83,     IF(AM$17&lt;Udfyldningsark!$Q83-10,"g",     IF(AM$17&lt;Udfyldningsark!$T83,"gu",        "")),
IF(AM$17&lt;Udfyldningsark!$Q83, IF(AM$17&lt;Udfyldningsark!$Q83-10,"g","gu"),
IF(AM$17&lt;Udfyldningsark!$T83,"r",""
))))))))</f>
        <v/>
      </c>
      <c r="AN66" s="226" t="str">
        <f>IF(Udfyldningsark!$T83="","",
IF(AN$17=Udfyldningsark!$Q83,"s",
IF(AN$17=Udfyldningsark!$T83,"b",
IF(AN$17&lt;Udfyldningsark!$P83,"",
IF(Udfyldningsark!$T83&lt;Udfyldningsark!$Q83-10,IF(AN$17&lt;Udfyldningsark!$T83,"g",""),
IF(Udfyldningsark!$T83&lt;Udfyldningsark!$Q83,     IF(AN$17&lt;Udfyldningsark!$Q83-10,"g",     IF(AN$17&lt;Udfyldningsark!$T83,"gu",        "")),
IF(AN$17&lt;Udfyldningsark!$Q83, IF(AN$17&lt;Udfyldningsark!$Q83-10,"g","gu"),
IF(AN$17&lt;Udfyldningsark!$T83,"r",""
))))))))</f>
        <v/>
      </c>
      <c r="AO66" s="226" t="str">
        <f>IF(Udfyldningsark!$T83="","",
IF(AO$17=Udfyldningsark!$Q83,"s",
IF(AO$17=Udfyldningsark!$T83,"b",
IF(AO$17&lt;Udfyldningsark!$P83,"",
IF(Udfyldningsark!$T83&lt;Udfyldningsark!$Q83-10,IF(AO$17&lt;Udfyldningsark!$T83,"g",""),
IF(Udfyldningsark!$T83&lt;Udfyldningsark!$Q83,     IF(AO$17&lt;Udfyldningsark!$Q83-10,"g",     IF(AO$17&lt;Udfyldningsark!$T83,"gu",        "")),
IF(AO$17&lt;Udfyldningsark!$Q83, IF(AO$17&lt;Udfyldningsark!$Q83-10,"g","gu"),
IF(AO$17&lt;Udfyldningsark!$T83,"r",""
))))))))</f>
        <v/>
      </c>
      <c r="AP66" s="226" t="str">
        <f>IF(Udfyldningsark!$T83="","",
IF(AP$17=Udfyldningsark!$Q83,"s",
IF(AP$17=Udfyldningsark!$T83,"b",
IF(AP$17&lt;Udfyldningsark!$P83,"",
IF(Udfyldningsark!$T83&lt;Udfyldningsark!$Q83-10,IF(AP$17&lt;Udfyldningsark!$T83,"g",""),
IF(Udfyldningsark!$T83&lt;Udfyldningsark!$Q83,     IF(AP$17&lt;Udfyldningsark!$Q83-10,"g",     IF(AP$17&lt;Udfyldningsark!$T83,"gu",        "")),
IF(AP$17&lt;Udfyldningsark!$Q83, IF(AP$17&lt;Udfyldningsark!$Q83-10,"g","gu"),
IF(AP$17&lt;Udfyldningsark!$T83,"r",""
))))))))</f>
        <v/>
      </c>
      <c r="AQ66" s="226" t="str">
        <f>IF(Udfyldningsark!$T83="","",
IF(AQ$17=Udfyldningsark!$Q83,"s",
IF(AQ$17=Udfyldningsark!$T83,"b",
IF(AQ$17&lt;Udfyldningsark!$P83,"",
IF(Udfyldningsark!$T83&lt;Udfyldningsark!$Q83-10,IF(AQ$17&lt;Udfyldningsark!$T83,"g",""),
IF(Udfyldningsark!$T83&lt;Udfyldningsark!$Q83,     IF(AQ$17&lt;Udfyldningsark!$Q83-10,"g",     IF(AQ$17&lt;Udfyldningsark!$T83,"gu",        "")),
IF(AQ$17&lt;Udfyldningsark!$Q83, IF(AQ$17&lt;Udfyldningsark!$Q83-10,"g","gu"),
IF(AQ$17&lt;Udfyldningsark!$T83,"r",""
))))))))</f>
        <v/>
      </c>
      <c r="AR66" s="226" t="str">
        <f>IF(Udfyldningsark!$T83="","",
IF(AR$17=Udfyldningsark!$Q83,"s",
IF(AR$17=Udfyldningsark!$T83,"b",
IF(AR$17&lt;Udfyldningsark!$P83,"",
IF(Udfyldningsark!$T83&lt;Udfyldningsark!$Q83-10,IF(AR$17&lt;Udfyldningsark!$T83,"g",""),
IF(Udfyldningsark!$T83&lt;Udfyldningsark!$Q83,     IF(AR$17&lt;Udfyldningsark!$Q83-10,"g",     IF(AR$17&lt;Udfyldningsark!$T83,"gu",        "")),
IF(AR$17&lt;Udfyldningsark!$Q83, IF(AR$17&lt;Udfyldningsark!$Q83-10,"g","gu"),
IF(AR$17&lt;Udfyldningsark!$T83,"r",""
))))))))</f>
        <v/>
      </c>
      <c r="AS66" s="226" t="str">
        <f>IF(Udfyldningsark!$T83="","",
IF(AS$17=Udfyldningsark!$Q83,"s",
IF(AS$17=Udfyldningsark!$T83,"b",
IF(AS$17&lt;Udfyldningsark!$P83,"",
IF(Udfyldningsark!$T83&lt;Udfyldningsark!$Q83-10,IF(AS$17&lt;Udfyldningsark!$T83,"g",""),
IF(Udfyldningsark!$T83&lt;Udfyldningsark!$Q83,     IF(AS$17&lt;Udfyldningsark!$Q83-10,"g",     IF(AS$17&lt;Udfyldningsark!$T83,"gu",        "")),
IF(AS$17&lt;Udfyldningsark!$Q83, IF(AS$17&lt;Udfyldningsark!$Q83-10,"g","gu"),
IF(AS$17&lt;Udfyldningsark!$T83,"r",""
))))))))</f>
        <v/>
      </c>
      <c r="AT66" s="226" t="str">
        <f>IF(Udfyldningsark!$T83="","",
IF(AT$17=Udfyldningsark!$Q83,"s",
IF(AT$17=Udfyldningsark!$T83,"b",
IF(AT$17&lt;Udfyldningsark!$P83,"",
IF(Udfyldningsark!$T83&lt;Udfyldningsark!$Q83-10,IF(AT$17&lt;Udfyldningsark!$T83,"g",""),
IF(Udfyldningsark!$T83&lt;Udfyldningsark!$Q83,     IF(AT$17&lt;Udfyldningsark!$Q83-10,"g",     IF(AT$17&lt;Udfyldningsark!$T83,"gu",        "")),
IF(AT$17&lt;Udfyldningsark!$Q83, IF(AT$17&lt;Udfyldningsark!$Q83-10,"g","gu"),
IF(AT$17&lt;Udfyldningsark!$T83,"r",""
))))))))</f>
        <v/>
      </c>
      <c r="AU66" s="226" t="str">
        <f>IF(Udfyldningsark!$T83="","",
IF(AU$17=Udfyldningsark!$Q83,"s",
IF(AU$17=Udfyldningsark!$T83,"b",
IF(AU$17&lt;Udfyldningsark!$P83,"",
IF(Udfyldningsark!$T83&lt;Udfyldningsark!$Q83-10,IF(AU$17&lt;Udfyldningsark!$T83,"g",""),
IF(Udfyldningsark!$T83&lt;Udfyldningsark!$Q83,     IF(AU$17&lt;Udfyldningsark!$Q83-10,"g",     IF(AU$17&lt;Udfyldningsark!$T83,"gu",        "")),
IF(AU$17&lt;Udfyldningsark!$Q83, IF(AU$17&lt;Udfyldningsark!$Q83-10,"g","gu"),
IF(AU$17&lt;Udfyldningsark!$T83,"r",""
))))))))</f>
        <v/>
      </c>
      <c r="AV66" s="226" t="str">
        <f>IF(Udfyldningsark!$T83="","",
IF(AV$17=Udfyldningsark!$Q83,"s",
IF(AV$17=Udfyldningsark!$T83,"b",
IF(AV$17&lt;Udfyldningsark!$P83,"",
IF(Udfyldningsark!$T83&lt;Udfyldningsark!$Q83-10,IF(AV$17&lt;Udfyldningsark!$T83,"g",""),
IF(Udfyldningsark!$T83&lt;Udfyldningsark!$Q83,     IF(AV$17&lt;Udfyldningsark!$Q83-10,"g",     IF(AV$17&lt;Udfyldningsark!$T83,"gu",        "")),
IF(AV$17&lt;Udfyldningsark!$Q83, IF(AV$17&lt;Udfyldningsark!$Q83-10,"g","gu"),
IF(AV$17&lt;Udfyldningsark!$T83,"r",""
))))))))</f>
        <v/>
      </c>
      <c r="AW66" s="226" t="str">
        <f>IF(Udfyldningsark!$T83="","",
IF(AW$17=Udfyldningsark!$Q83,"s",
IF(AW$17=Udfyldningsark!$T83,"b",
IF(AW$17&lt;Udfyldningsark!$P83,"",
IF(Udfyldningsark!$T83&lt;Udfyldningsark!$Q83-10,IF(AW$17&lt;Udfyldningsark!$T83,"g",""),
IF(Udfyldningsark!$T83&lt;Udfyldningsark!$Q83,     IF(AW$17&lt;Udfyldningsark!$Q83-10,"g",     IF(AW$17&lt;Udfyldningsark!$T83,"gu",        "")),
IF(AW$17&lt;Udfyldningsark!$Q83, IF(AW$17&lt;Udfyldningsark!$Q83-10,"g","gu"),
IF(AW$17&lt;Udfyldningsark!$T83,"r",""
))))))))</f>
        <v/>
      </c>
      <c r="AX66" s="226" t="str">
        <f>IF(Udfyldningsark!$T83="","",
IF(AX$17=Udfyldningsark!$Q83,"s",
IF(AX$17=Udfyldningsark!$T83,"b",
IF(AX$17&lt;Udfyldningsark!$P83,"",
IF(Udfyldningsark!$T83&lt;Udfyldningsark!$Q83-10,IF(AX$17&lt;Udfyldningsark!$T83,"g",""),
IF(Udfyldningsark!$T83&lt;Udfyldningsark!$Q83,     IF(AX$17&lt;Udfyldningsark!$Q83-10,"g",     IF(AX$17&lt;Udfyldningsark!$T83,"gu",        "")),
IF(AX$17&lt;Udfyldningsark!$Q83, IF(AX$17&lt;Udfyldningsark!$Q83-10,"g","gu"),
IF(AX$17&lt;Udfyldningsark!$T83,"r",""
))))))))</f>
        <v/>
      </c>
      <c r="AY66" s="226" t="str">
        <f>IF(Udfyldningsark!$T83="","",
IF(AY$17=Udfyldningsark!$Q83,"s",
IF(AY$17=Udfyldningsark!$T83,"b",
IF(AY$17&lt;Udfyldningsark!$P83,"",
IF(Udfyldningsark!$T83&lt;Udfyldningsark!$Q83-10,IF(AY$17&lt;Udfyldningsark!$T83,"g",""),
IF(Udfyldningsark!$T83&lt;Udfyldningsark!$Q83,     IF(AY$17&lt;Udfyldningsark!$Q83-10,"g",     IF(AY$17&lt;Udfyldningsark!$T83,"gu",        "")),
IF(AY$17&lt;Udfyldningsark!$Q83, IF(AY$17&lt;Udfyldningsark!$Q83-10,"g","gu"),
IF(AY$17&lt;Udfyldningsark!$T83,"r",""
))))))))</f>
        <v/>
      </c>
      <c r="AZ66" s="226" t="str">
        <f>IF(Udfyldningsark!$T83="","",
IF(AZ$17=Udfyldningsark!$Q83,"s",
IF(AZ$17=Udfyldningsark!$T83,"b",
IF(AZ$17&lt;Udfyldningsark!$P83,"",
IF(Udfyldningsark!$T83&lt;Udfyldningsark!$Q83-10,IF(AZ$17&lt;Udfyldningsark!$T83,"g",""),
IF(Udfyldningsark!$T83&lt;Udfyldningsark!$Q83,     IF(AZ$17&lt;Udfyldningsark!$Q83-10,"g",     IF(AZ$17&lt;Udfyldningsark!$T83,"gu",        "")),
IF(AZ$17&lt;Udfyldningsark!$Q83, IF(AZ$17&lt;Udfyldningsark!$Q83-10,"g","gu"),
IF(AZ$17&lt;Udfyldningsark!$T83,"r",""
))))))))</f>
        <v/>
      </c>
      <c r="BA66" s="226" t="str">
        <f>IF(Udfyldningsark!$T83="","",
IF(BA$17=Udfyldningsark!$Q83,"s",
IF(BA$17=Udfyldningsark!$T83,"b",
IF(BA$17&lt;Udfyldningsark!$P83,"",
IF(Udfyldningsark!$T83&lt;Udfyldningsark!$Q83-10,IF(BA$17&lt;Udfyldningsark!$T83,"g",""),
IF(Udfyldningsark!$T83&lt;Udfyldningsark!$Q83,     IF(BA$17&lt;Udfyldningsark!$Q83-10,"g",     IF(BA$17&lt;Udfyldningsark!$T83,"gu",        "")),
IF(BA$17&lt;Udfyldningsark!$Q83, IF(BA$17&lt;Udfyldningsark!$Q83-10,"g","gu"),
IF(BA$17&lt;Udfyldningsark!$T83,"r",""
))))))))</f>
        <v/>
      </c>
      <c r="BB66" s="226" t="str">
        <f>IF(Udfyldningsark!$T83="","",
IF(BB$17=Udfyldningsark!$Q83,"s",
IF(BB$17=Udfyldningsark!$T83,"b",
IF(BB$17&lt;Udfyldningsark!$P83,"",
IF(Udfyldningsark!$T83&lt;Udfyldningsark!$Q83-10,IF(BB$17&lt;Udfyldningsark!$T83,"g",""),
IF(Udfyldningsark!$T83&lt;Udfyldningsark!$Q83,     IF(BB$17&lt;Udfyldningsark!$Q83-10,"g",     IF(BB$17&lt;Udfyldningsark!$T83,"gu",        "")),
IF(BB$17&lt;Udfyldningsark!$Q83, IF(BB$17&lt;Udfyldningsark!$Q83-10,"g","gu"),
IF(BB$17&lt;Udfyldningsark!$T83,"r",""
))))))))</f>
        <v/>
      </c>
      <c r="BC66" s="226" t="str">
        <f>IF(Udfyldningsark!$T83="","",
IF(BC$17=Udfyldningsark!$Q83,"s",
IF(BC$17=Udfyldningsark!$T83,"b",
IF(BC$17&lt;Udfyldningsark!$P83,"",
IF(Udfyldningsark!$T83&lt;Udfyldningsark!$Q83-10,IF(BC$17&lt;Udfyldningsark!$T83,"g",""),
IF(Udfyldningsark!$T83&lt;Udfyldningsark!$Q83,     IF(BC$17&lt;Udfyldningsark!$Q83-10,"g",     IF(BC$17&lt;Udfyldningsark!$T83,"gu",        "")),
IF(BC$17&lt;Udfyldningsark!$Q83, IF(BC$17&lt;Udfyldningsark!$Q83-10,"g","gu"),
IF(BC$17&lt;Udfyldningsark!$T83,"r",""
))))))))</f>
        <v/>
      </c>
      <c r="BD66" s="226" t="str">
        <f>IF(Udfyldningsark!$T83="","",
IF(BD$17=Udfyldningsark!$Q83,"s",
IF(BD$17=Udfyldningsark!$T83,"b",
IF(BD$17&lt;Udfyldningsark!$P83,"",
IF(Udfyldningsark!$T83&lt;Udfyldningsark!$Q83-10,IF(BD$17&lt;Udfyldningsark!$T83,"g",""),
IF(Udfyldningsark!$T83&lt;Udfyldningsark!$Q83,     IF(BD$17&lt;Udfyldningsark!$Q83-10,"g",     IF(BD$17&lt;Udfyldningsark!$T83,"gu",        "")),
IF(BD$17&lt;Udfyldningsark!$Q83, IF(BD$17&lt;Udfyldningsark!$Q83-10,"g","gu"),
IF(BD$17&lt;Udfyldningsark!$T83,"r",""
))))))))</f>
        <v/>
      </c>
      <c r="BE66" s="226" t="str">
        <f>IF(Udfyldningsark!$T83="","",
IF(BE$17=Udfyldningsark!$Q83,"s",
IF(BE$17=Udfyldningsark!$T83,"b",
IF(BE$17&lt;Udfyldningsark!$P83,"",
IF(Udfyldningsark!$T83&lt;Udfyldningsark!$Q83-10,IF(BE$17&lt;Udfyldningsark!$T83,"g",""),
IF(Udfyldningsark!$T83&lt;Udfyldningsark!$Q83,     IF(BE$17&lt;Udfyldningsark!$Q83-10,"g",     IF(BE$17&lt;Udfyldningsark!$T83,"gu",        "")),
IF(BE$17&lt;Udfyldningsark!$Q83, IF(BE$17&lt;Udfyldningsark!$Q83-10,"g","gu"),
IF(BE$17&lt;Udfyldningsark!$T83,"r",""
))))))))</f>
        <v/>
      </c>
      <c r="BF66" s="226" t="str">
        <f>IF(Udfyldningsark!$T83="","",
IF(BF$17=Udfyldningsark!$Q83,"s",
IF(BF$17=Udfyldningsark!$T83,"b",
IF(BF$17&lt;Udfyldningsark!$P83,"",
IF(Udfyldningsark!$T83&lt;Udfyldningsark!$Q83-10,IF(BF$17&lt;Udfyldningsark!$T83,"g",""),
IF(Udfyldningsark!$T83&lt;Udfyldningsark!$Q83,     IF(BF$17&lt;Udfyldningsark!$Q83-10,"g",     IF(BF$17&lt;Udfyldningsark!$T83,"gu",        "")),
IF(BF$17&lt;Udfyldningsark!$Q83, IF(BF$17&lt;Udfyldningsark!$Q83-10,"g","gu"),
IF(BF$17&lt;Udfyldningsark!$T83,"r",""
))))))))</f>
        <v/>
      </c>
      <c r="BG66" s="226" t="str">
        <f>IF(Udfyldningsark!$T83="","",
IF(BG$17=Udfyldningsark!$Q83,"s",
IF(BG$17=Udfyldningsark!$T83,"b",
IF(BG$17&lt;Udfyldningsark!$P83,"",
IF(Udfyldningsark!$T83&lt;Udfyldningsark!$Q83-10,IF(BG$17&lt;Udfyldningsark!$T83,"g",""),
IF(Udfyldningsark!$T83&lt;Udfyldningsark!$Q83,     IF(BG$17&lt;Udfyldningsark!$Q83-10,"g",     IF(BG$17&lt;Udfyldningsark!$T83,"gu",        "")),
IF(BG$17&lt;Udfyldningsark!$Q83, IF(BG$17&lt;Udfyldningsark!$Q83-10,"g","gu"),
IF(BG$17&lt;Udfyldningsark!$T83,"r",""
))))))))</f>
        <v/>
      </c>
      <c r="BH66" s="226" t="str">
        <f>IF(Udfyldningsark!$T83="","",
IF(BH$17=Udfyldningsark!$Q83,"s",
IF(BH$17=Udfyldningsark!$T83,"b",
IF(BH$17&lt;Udfyldningsark!$P83,"",
IF(Udfyldningsark!$T83&lt;Udfyldningsark!$Q83-10,IF(BH$17&lt;Udfyldningsark!$T83,"g",""),
IF(Udfyldningsark!$T83&lt;Udfyldningsark!$Q83,     IF(BH$17&lt;Udfyldningsark!$Q83-10,"g",     IF(BH$17&lt;Udfyldningsark!$T83,"gu",        "")),
IF(BH$17&lt;Udfyldningsark!$Q83, IF(BH$17&lt;Udfyldningsark!$Q83-10,"g","gu"),
IF(BH$17&lt;Udfyldningsark!$T83,"r",""
))))))))</f>
        <v/>
      </c>
      <c r="BI66" s="226" t="str">
        <f>IF(Udfyldningsark!$T83="","",
IF(BI$17=Udfyldningsark!$Q83,"s",
IF(BI$17=Udfyldningsark!$T83,"b",
IF(BI$17&lt;Udfyldningsark!$P83,"",
IF(Udfyldningsark!$T83&lt;Udfyldningsark!$Q83-10,IF(BI$17&lt;Udfyldningsark!$T83,"g",""),
IF(Udfyldningsark!$T83&lt;Udfyldningsark!$Q83,     IF(BI$17&lt;Udfyldningsark!$Q83-10,"g",     IF(BI$17&lt;Udfyldningsark!$T83,"gu",        "")),
IF(BI$17&lt;Udfyldningsark!$Q83, IF(BI$17&lt;Udfyldningsark!$Q83-10,"g","gu"),
IF(BI$17&lt;Udfyldningsark!$T83,"r",""
))))))))</f>
        <v/>
      </c>
      <c r="BJ66" s="226" t="str">
        <f>IF(Udfyldningsark!$T83="","",
IF(BJ$17=Udfyldningsark!$Q83,"s",
IF(BJ$17=Udfyldningsark!$T83,"b",
IF(BJ$17&lt;Udfyldningsark!$P83,"",
IF(Udfyldningsark!$T83&lt;Udfyldningsark!$Q83-10,IF(BJ$17&lt;Udfyldningsark!$T83,"g",""),
IF(Udfyldningsark!$T83&lt;Udfyldningsark!$Q83,     IF(BJ$17&lt;Udfyldningsark!$Q83-10,"g",     IF(BJ$17&lt;Udfyldningsark!$T83,"gu",        "")),
IF(BJ$17&lt;Udfyldningsark!$Q83, IF(BJ$17&lt;Udfyldningsark!$Q83-10,"g","gu"),
IF(BJ$17&lt;Udfyldningsark!$T83,"r",""
))))))))</f>
        <v/>
      </c>
      <c r="BK66" s="226" t="str">
        <f>IF(Udfyldningsark!$T83="","",
IF(BK$17=Udfyldningsark!$Q83,"s",
IF(BK$17=Udfyldningsark!$T83,"b",
IF(BK$17&lt;Udfyldningsark!$P83,"",
IF(Udfyldningsark!$T83&lt;Udfyldningsark!$Q83-10,IF(BK$17&lt;Udfyldningsark!$T83,"g",""),
IF(Udfyldningsark!$T83&lt;Udfyldningsark!$Q83,     IF(BK$17&lt;Udfyldningsark!$Q83-10,"g",     IF(BK$17&lt;Udfyldningsark!$T83,"gu",        "")),
IF(BK$17&lt;Udfyldningsark!$Q83, IF(BK$17&lt;Udfyldningsark!$Q83-10,"g","gu"),
IF(BK$17&lt;Udfyldningsark!$T83,"r",""
))))))))</f>
        <v/>
      </c>
      <c r="BL66" s="226" t="str">
        <f>IF(Udfyldningsark!$T83="","",
IF(BL$17=Udfyldningsark!$Q83,"s",
IF(BL$17=Udfyldningsark!$T83,"b",
IF(BL$17&lt;Udfyldningsark!$P83,"",
IF(Udfyldningsark!$T83&lt;Udfyldningsark!$Q83-10,IF(BL$17&lt;Udfyldningsark!$T83,"g",""),
IF(Udfyldningsark!$T83&lt;Udfyldningsark!$Q83,     IF(BL$17&lt;Udfyldningsark!$Q83-10,"g",     IF(BL$17&lt;Udfyldningsark!$T83,"gu",        "")),
IF(BL$17&lt;Udfyldningsark!$Q83, IF(BL$17&lt;Udfyldningsark!$Q83-10,"g","gu"),
IF(BL$17&lt;Udfyldningsark!$T83,"r",""
))))))))</f>
        <v/>
      </c>
      <c r="BM66" s="226" t="str">
        <f>IF(Udfyldningsark!$T83="","",
IF(BM$17=Udfyldningsark!$Q83,"s",
IF(BM$17=Udfyldningsark!$T83,"b",
IF(BM$17&lt;Udfyldningsark!$P83,"",
IF(Udfyldningsark!$T83&lt;Udfyldningsark!$Q83-10,IF(BM$17&lt;Udfyldningsark!$T83,"g",""),
IF(Udfyldningsark!$T83&lt;Udfyldningsark!$Q83,     IF(BM$17&lt;Udfyldningsark!$Q83-10,"g",     IF(BM$17&lt;Udfyldningsark!$T83,"gu",        "")),
IF(BM$17&lt;Udfyldningsark!$Q83, IF(BM$17&lt;Udfyldningsark!$Q83-10,"g","gu"),
IF(BM$17&lt;Udfyldningsark!$T83,"r",""
))))))))</f>
        <v/>
      </c>
      <c r="BN66" s="226" t="str">
        <f>IF(Udfyldningsark!$T83="","",
IF(BN$17=Udfyldningsark!$Q83,"s",
IF(BN$17=Udfyldningsark!$T83,"b",
IF(BN$17&lt;Udfyldningsark!$P83,"",
IF(Udfyldningsark!$T83&lt;Udfyldningsark!$Q83-10,IF(BN$17&lt;Udfyldningsark!$T83,"g",""),
IF(Udfyldningsark!$T83&lt;Udfyldningsark!$Q83,     IF(BN$17&lt;Udfyldningsark!$Q83-10,"g",     IF(BN$17&lt;Udfyldningsark!$T83,"gu",        "")),
IF(BN$17&lt;Udfyldningsark!$Q83, IF(BN$17&lt;Udfyldningsark!$Q83-10,"g","gu"),
IF(BN$17&lt;Udfyldningsark!$T83,"r",""
))))))))</f>
        <v/>
      </c>
      <c r="BO66" s="226" t="str">
        <f>IF(Udfyldningsark!$T83="","",
IF(BO$17=Udfyldningsark!$Q83,"s",
IF(BO$17=Udfyldningsark!$T83,"b",
IF(BO$17&lt;Udfyldningsark!$P83,"",
IF(Udfyldningsark!$T83&lt;Udfyldningsark!$Q83-10,IF(BO$17&lt;Udfyldningsark!$T83,"g",""),
IF(Udfyldningsark!$T83&lt;Udfyldningsark!$Q83,     IF(BO$17&lt;Udfyldningsark!$Q83-10,"g",     IF(BO$17&lt;Udfyldningsark!$T83,"gu",        "")),
IF(BO$17&lt;Udfyldningsark!$Q83, IF(BO$17&lt;Udfyldningsark!$Q83-10,"g","gu"),
IF(BO$17&lt;Udfyldningsark!$T83,"r",""
))))))))</f>
        <v/>
      </c>
      <c r="BP66" s="226" t="str">
        <f>IF(Udfyldningsark!$T83="","",
IF(BP$17=Udfyldningsark!$Q83,"s",
IF(BP$17=Udfyldningsark!$T83,"b",
IF(BP$17&lt;Udfyldningsark!$P83,"",
IF(Udfyldningsark!$T83&lt;Udfyldningsark!$Q83-10,IF(BP$17&lt;Udfyldningsark!$T83,"g",""),
IF(Udfyldningsark!$T83&lt;Udfyldningsark!$Q83,     IF(BP$17&lt;Udfyldningsark!$Q83-10,"g",     IF(BP$17&lt;Udfyldningsark!$T83,"gu",        "")),
IF(BP$17&lt;Udfyldningsark!$Q83, IF(BP$17&lt;Udfyldningsark!$Q83-10,"g","gu"),
IF(BP$17&lt;Udfyldningsark!$T83,"r",""
))))))))</f>
        <v/>
      </c>
      <c r="BQ66" s="226" t="str">
        <f>IF(Udfyldningsark!$T83="","",
IF(BQ$17=Udfyldningsark!$Q83,"s",
IF(BQ$17=Udfyldningsark!$T83,"b",
IF(BQ$17&lt;Udfyldningsark!$P83,"",
IF(Udfyldningsark!$T83&lt;Udfyldningsark!$Q83-10,IF(BQ$17&lt;Udfyldningsark!$T83,"g",""),
IF(Udfyldningsark!$T83&lt;Udfyldningsark!$Q83,     IF(BQ$17&lt;Udfyldningsark!$Q83-10,"g",     IF(BQ$17&lt;Udfyldningsark!$T83,"gu",        "")),
IF(BQ$17&lt;Udfyldningsark!$Q83, IF(BQ$17&lt;Udfyldningsark!$Q83-10,"g","gu"),
IF(BQ$17&lt;Udfyldningsark!$T83,"r",""
))))))))</f>
        <v/>
      </c>
      <c r="BR66" s="226" t="str">
        <f>IF(Udfyldningsark!$T83="","",
IF(BR$17=Udfyldningsark!$Q83,"s",
IF(BR$17=Udfyldningsark!$T83,"b",
IF(BR$17&lt;Udfyldningsark!$P83,"",
IF(Udfyldningsark!$T83&lt;Udfyldningsark!$Q83-10,IF(BR$17&lt;Udfyldningsark!$T83,"g",""),
IF(Udfyldningsark!$T83&lt;Udfyldningsark!$Q83,     IF(BR$17&lt;Udfyldningsark!$Q83-10,"g",     IF(BR$17&lt;Udfyldningsark!$T83,"gu",        "")),
IF(BR$17&lt;Udfyldningsark!$Q83, IF(BR$17&lt;Udfyldningsark!$Q83-10,"g","gu"),
IF(BR$17&lt;Udfyldningsark!$T83,"r",""
))))))))</f>
        <v/>
      </c>
      <c r="BS66" s="226" t="str">
        <f>IF(Udfyldningsark!$T83="","",
IF(BS$17=Udfyldningsark!$Q83,"s",
IF(BS$17=Udfyldningsark!$T83,"b",
IF(BS$17&lt;Udfyldningsark!$P83,"",
IF(Udfyldningsark!$T83&lt;Udfyldningsark!$Q83-10,IF(BS$17&lt;Udfyldningsark!$T83,"g",""),
IF(Udfyldningsark!$T83&lt;Udfyldningsark!$Q83,     IF(BS$17&lt;Udfyldningsark!$Q83-10,"g",     IF(BS$17&lt;Udfyldningsark!$T83,"gu",        "")),
IF(BS$17&lt;Udfyldningsark!$Q83, IF(BS$17&lt;Udfyldningsark!$Q83-10,"g","gu"),
IF(BS$17&lt;Udfyldningsark!$T83,"r",""
))))))))</f>
        <v/>
      </c>
      <c r="BT66" s="226" t="str">
        <f>IF(Udfyldningsark!$T83="","",
IF(BT$17=Udfyldningsark!$Q83,"s",
IF(BT$17=Udfyldningsark!$T83,"b",
IF(BT$17&lt;Udfyldningsark!$P83,"",
IF(Udfyldningsark!$T83&lt;Udfyldningsark!$Q83-10,IF(BT$17&lt;Udfyldningsark!$T83,"g",""),
IF(Udfyldningsark!$T83&lt;Udfyldningsark!$Q83,     IF(BT$17&lt;Udfyldningsark!$Q83-10,"g",     IF(BT$17&lt;Udfyldningsark!$T83,"gu",        "")),
IF(BT$17&lt;Udfyldningsark!$Q83, IF(BT$17&lt;Udfyldningsark!$Q83-10,"g","gu"),
IF(BT$17&lt;Udfyldningsark!$T83,"r",""
))))))))</f>
        <v/>
      </c>
      <c r="BU66" s="226" t="str">
        <f>IF(Udfyldningsark!$T83="","",
IF(BU$17=Udfyldningsark!$Q83,"s",
IF(BU$17=Udfyldningsark!$T83,"b",
IF(BU$17&lt;Udfyldningsark!$P83,"",
IF(Udfyldningsark!$T83&lt;Udfyldningsark!$Q83-10,IF(BU$17&lt;Udfyldningsark!$T83,"g",""),
IF(Udfyldningsark!$T83&lt;Udfyldningsark!$Q83,     IF(BU$17&lt;Udfyldningsark!$Q83-10,"g",     IF(BU$17&lt;Udfyldningsark!$T83,"gu",        "")),
IF(BU$17&lt;Udfyldningsark!$Q83, IF(BU$17&lt;Udfyldningsark!$Q83-10,"g","gu"),
IF(BU$17&lt;Udfyldningsark!$T83,"r",""
))))))))</f>
        <v/>
      </c>
      <c r="BV66" s="226" t="str">
        <f>IF(Udfyldningsark!$T83="","",
IF(BV$17=Udfyldningsark!$Q83,"s",
IF(BV$17=Udfyldningsark!$T83,"b",
IF(BV$17&lt;Udfyldningsark!$P83,"",
IF(Udfyldningsark!$T83&lt;Udfyldningsark!$Q83-10,IF(BV$17&lt;Udfyldningsark!$T83,"g",""),
IF(Udfyldningsark!$T83&lt;Udfyldningsark!$Q83,     IF(BV$17&lt;Udfyldningsark!$Q83-10,"g",     IF(BV$17&lt;Udfyldningsark!$T83,"gu",        "")),
IF(BV$17&lt;Udfyldningsark!$Q83, IF(BV$17&lt;Udfyldningsark!$Q83-10,"g","gu"),
IF(BV$17&lt;Udfyldningsark!$T83,"r",""
))))))))</f>
        <v/>
      </c>
      <c r="BW66" s="226" t="str">
        <f>IF(Udfyldningsark!$T83="","",
IF(BW$17=Udfyldningsark!$Q83,"s",
IF(BW$17=Udfyldningsark!$T83,"b",
IF(BW$17&lt;Udfyldningsark!$P83,"",
IF(Udfyldningsark!$T83&lt;Udfyldningsark!$Q83-10,IF(BW$17&lt;Udfyldningsark!$T83,"g",""),
IF(Udfyldningsark!$T83&lt;Udfyldningsark!$Q83,     IF(BW$17&lt;Udfyldningsark!$Q83-10,"g",     IF(BW$17&lt;Udfyldningsark!$T83,"gu",        "")),
IF(BW$17&lt;Udfyldningsark!$Q83, IF(BW$17&lt;Udfyldningsark!$Q83-10,"g","gu"),
IF(BW$17&lt;Udfyldningsark!$T83,"r",""
))))))))</f>
        <v/>
      </c>
      <c r="BX66" s="226" t="str">
        <f>IF(Udfyldningsark!$T83="","",
IF(BX$17=Udfyldningsark!$Q83,"s",
IF(BX$17=Udfyldningsark!$T83,"b",
IF(BX$17&lt;Udfyldningsark!$P83,"",
IF(Udfyldningsark!$T83&lt;Udfyldningsark!$Q83-10,IF(BX$17&lt;Udfyldningsark!$T83,"g",""),
IF(Udfyldningsark!$T83&lt;Udfyldningsark!$Q83,     IF(BX$17&lt;Udfyldningsark!$Q83-10,"g",     IF(BX$17&lt;Udfyldningsark!$T83,"gu",        "")),
IF(BX$17&lt;Udfyldningsark!$Q83, IF(BX$17&lt;Udfyldningsark!$Q83-10,"g","gu"),
IF(BX$17&lt;Udfyldningsark!$T83,"r",""
))))))))</f>
        <v/>
      </c>
      <c r="BY66" s="226" t="str">
        <f>IF(Udfyldningsark!$T83="","",
IF(BY$17=Udfyldningsark!$Q83,"s",
IF(BY$17=Udfyldningsark!$T83,"b",
IF(BY$17&lt;Udfyldningsark!$P83,"",
IF(Udfyldningsark!$T83&lt;Udfyldningsark!$Q83-10,IF(BY$17&lt;Udfyldningsark!$T83,"g",""),
IF(Udfyldningsark!$T83&lt;Udfyldningsark!$Q83,     IF(BY$17&lt;Udfyldningsark!$Q83-10,"g",     IF(BY$17&lt;Udfyldningsark!$T83,"gu",        "")),
IF(BY$17&lt;Udfyldningsark!$Q83, IF(BY$17&lt;Udfyldningsark!$Q83-10,"g","gu"),
IF(BY$17&lt;Udfyldningsark!$T83,"r",""
))))))))</f>
        <v/>
      </c>
      <c r="BZ66" s="226" t="str">
        <f>IF(Udfyldningsark!$T83="","",
IF(BZ$17=Udfyldningsark!$Q83,"s",
IF(BZ$17=Udfyldningsark!$T83,"b",
IF(BZ$17&lt;Udfyldningsark!$P83,"",
IF(Udfyldningsark!$T83&lt;Udfyldningsark!$Q83-10,IF(BZ$17&lt;Udfyldningsark!$T83,"g",""),
IF(Udfyldningsark!$T83&lt;Udfyldningsark!$Q83,     IF(BZ$17&lt;Udfyldningsark!$Q83-10,"g",     IF(BZ$17&lt;Udfyldningsark!$T83,"gu",        "")),
IF(BZ$17&lt;Udfyldningsark!$Q83, IF(BZ$17&lt;Udfyldningsark!$Q83-10,"g","gu"),
IF(BZ$17&lt;Udfyldningsark!$T83,"r",""
))))))))</f>
        <v/>
      </c>
      <c r="CA66" s="226" t="str">
        <f>IF(Udfyldningsark!$T83="","",
IF(CA$17=Udfyldningsark!$Q83,"s",
IF(CA$17=Udfyldningsark!$T83,"b",
IF(CA$17&lt;Udfyldningsark!$P83,"",
IF(Udfyldningsark!$T83&lt;Udfyldningsark!$Q83-10,IF(CA$17&lt;Udfyldningsark!$T83,"g",""),
IF(Udfyldningsark!$T83&lt;Udfyldningsark!$Q83,     IF(CA$17&lt;Udfyldningsark!$Q83-10,"g",     IF(CA$17&lt;Udfyldningsark!$T83,"gu",        "")),
IF(CA$17&lt;Udfyldningsark!$Q83, IF(CA$17&lt;Udfyldningsark!$Q83-10,"g","gu"),
IF(CA$17&lt;Udfyldningsark!$T83,"r",""
))))))))</f>
        <v/>
      </c>
      <c r="CB66" s="226" t="str">
        <f>IF(Udfyldningsark!$T83="","",
IF(CB$17=Udfyldningsark!$Q83,"s",
IF(CB$17=Udfyldningsark!$T83,"b",
IF(CB$17&lt;Udfyldningsark!$P83,"",
IF(Udfyldningsark!$T83&lt;Udfyldningsark!$Q83-10,IF(CB$17&lt;Udfyldningsark!$T83,"g",""),
IF(Udfyldningsark!$T83&lt;Udfyldningsark!$Q83,     IF(CB$17&lt;Udfyldningsark!$Q83-10,"g",     IF(CB$17&lt;Udfyldningsark!$T83,"gu",        "")),
IF(CB$17&lt;Udfyldningsark!$Q83, IF(CB$17&lt;Udfyldningsark!$Q83-10,"g","gu"),
IF(CB$17&lt;Udfyldningsark!$T83,"r",""
))))))))</f>
        <v/>
      </c>
      <c r="CC66" s="226" t="str">
        <f>IF(Udfyldningsark!$T83="","",
IF(CC$17=Udfyldningsark!$Q83,"s",
IF(CC$17=Udfyldningsark!$T83,"b",
IF(CC$17&lt;Udfyldningsark!$P83,"",
IF(Udfyldningsark!$T83&lt;Udfyldningsark!$Q83-10,IF(CC$17&lt;Udfyldningsark!$T83,"g",""),
IF(Udfyldningsark!$T83&lt;Udfyldningsark!$Q83,     IF(CC$17&lt;Udfyldningsark!$Q83-10,"g",     IF(CC$17&lt;Udfyldningsark!$T83,"gu",        "")),
IF(CC$17&lt;Udfyldningsark!$Q83, IF(CC$17&lt;Udfyldningsark!$Q83-10,"g","gu"),
IF(CC$17&lt;Udfyldningsark!$T83,"r",""
))))))))</f>
        <v/>
      </c>
      <c r="CD66" s="226" t="str">
        <f>IF(Udfyldningsark!$T83="","",
IF(CD$17=Udfyldningsark!$Q83,"s",
IF(CD$17=Udfyldningsark!$T83,"b",
IF(CD$17&lt;Udfyldningsark!$P83,"",
IF(Udfyldningsark!$T83&lt;Udfyldningsark!$Q83-10,IF(CD$17&lt;Udfyldningsark!$T83,"g",""),
IF(Udfyldningsark!$T83&lt;Udfyldningsark!$Q83,     IF(CD$17&lt;Udfyldningsark!$Q83-10,"g",     IF(CD$17&lt;Udfyldningsark!$T83,"gu",        "")),
IF(CD$17&lt;Udfyldningsark!$Q83, IF(CD$17&lt;Udfyldningsark!$Q83-10,"g","gu"),
IF(CD$17&lt;Udfyldningsark!$T83,"r",""
))))))))</f>
        <v/>
      </c>
      <c r="CE66" s="226" t="str">
        <f>IF(Udfyldningsark!$T83="","",
IF(CE$17=Udfyldningsark!$Q83,"s",
IF(CE$17=Udfyldningsark!$T83,"b",
IF(CE$17&lt;Udfyldningsark!$P83,"",
IF(Udfyldningsark!$T83&lt;Udfyldningsark!$Q83-10,IF(CE$17&lt;Udfyldningsark!$T83,"g",""),
IF(Udfyldningsark!$T83&lt;Udfyldningsark!$Q83,     IF(CE$17&lt;Udfyldningsark!$Q83-10,"g",     IF(CE$17&lt;Udfyldningsark!$T83,"gu",        "")),
IF(CE$17&lt;Udfyldningsark!$Q83, IF(CE$17&lt;Udfyldningsark!$Q83-10,"g","gu"),
IF(CE$17&lt;Udfyldningsark!$T83,"r",""
))))))))</f>
        <v/>
      </c>
      <c r="CF66" s="226" t="str">
        <f>IF(Udfyldningsark!$T83="","",
IF(CF$17=Udfyldningsark!$Q83,"s",
IF(CF$17=Udfyldningsark!$T83,"b",
IF(CF$17&lt;Udfyldningsark!$P83,"",
IF(Udfyldningsark!$T83&lt;Udfyldningsark!$Q83-10,IF(CF$17&lt;Udfyldningsark!$T83,"g",""),
IF(Udfyldningsark!$T83&lt;Udfyldningsark!$Q83,     IF(CF$17&lt;Udfyldningsark!$Q83-10,"g",     IF(CF$17&lt;Udfyldningsark!$T83,"gu",        "")),
IF(CF$17&lt;Udfyldningsark!$Q83, IF(CF$17&lt;Udfyldningsark!$Q83-10,"g","gu"),
IF(CF$17&lt;Udfyldningsark!$T83,"r",""
))))))))</f>
        <v/>
      </c>
      <c r="CG66" s="226" t="str">
        <f>IF(Udfyldningsark!$T83="","",
IF(CG$17=Udfyldningsark!$Q83,"s",
IF(CG$17=Udfyldningsark!$T83,"b",
IF(CG$17&lt;Udfyldningsark!$P83,"",
IF(Udfyldningsark!$T83&lt;Udfyldningsark!$Q83-10,IF(CG$17&lt;Udfyldningsark!$T83,"g",""),
IF(Udfyldningsark!$T83&lt;Udfyldningsark!$Q83,     IF(CG$17&lt;Udfyldningsark!$Q83-10,"g",     IF(CG$17&lt;Udfyldningsark!$T83,"gu",        "")),
IF(CG$17&lt;Udfyldningsark!$Q83, IF(CG$17&lt;Udfyldningsark!$Q83-10,"g","gu"),
IF(CG$17&lt;Udfyldningsark!$T83,"r",""
))))))))</f>
        <v/>
      </c>
      <c r="CH66" s="226" t="str">
        <f>IF(Udfyldningsark!$T83="","",
IF(CH$17=Udfyldningsark!$Q83,"s",
IF(CH$17=Udfyldningsark!$T83,"b",
IF(CH$17&lt;Udfyldningsark!$P83,"",
IF(Udfyldningsark!$T83&lt;Udfyldningsark!$Q83-10,IF(CH$17&lt;Udfyldningsark!$T83,"g",""),
IF(Udfyldningsark!$T83&lt;Udfyldningsark!$Q83,     IF(CH$17&lt;Udfyldningsark!$Q83-10,"g",     IF(CH$17&lt;Udfyldningsark!$T83,"gu",        "")),
IF(CH$17&lt;Udfyldningsark!$Q83, IF(CH$17&lt;Udfyldningsark!$Q83-10,"g","gu"),
IF(CH$17&lt;Udfyldningsark!$T83,"r",""
))))))))</f>
        <v/>
      </c>
      <c r="CI66" s="226" t="str">
        <f>IF(Udfyldningsark!$T83="","",
IF(CI$17=Udfyldningsark!$Q83,"s",
IF(CI$17=Udfyldningsark!$T83,"b",
IF(CI$17&lt;Udfyldningsark!$P83,"",
IF(Udfyldningsark!$T83&lt;Udfyldningsark!$Q83-10,IF(CI$17&lt;Udfyldningsark!$T83,"g",""),
IF(Udfyldningsark!$T83&lt;Udfyldningsark!$Q83,     IF(CI$17&lt;Udfyldningsark!$Q83-10,"g",     IF(CI$17&lt;Udfyldningsark!$T83,"gu",        "")),
IF(CI$17&lt;Udfyldningsark!$Q83, IF(CI$17&lt;Udfyldningsark!$Q83-10,"g","gu"),
IF(CI$17&lt;Udfyldningsark!$T83,"r",""
))))))))</f>
        <v/>
      </c>
      <c r="CJ66" s="226" t="str">
        <f>IF(Udfyldningsark!$T83="","",
IF(CJ$17=Udfyldningsark!$Q83,"s",
IF(CJ$17=Udfyldningsark!$T83,"b",
IF(CJ$17&lt;Udfyldningsark!$P83,"",
IF(Udfyldningsark!$T83&lt;Udfyldningsark!$Q83-10,IF(CJ$17&lt;Udfyldningsark!$T83,"g",""),
IF(Udfyldningsark!$T83&lt;Udfyldningsark!$Q83,     IF(CJ$17&lt;Udfyldningsark!$Q83-10,"g",     IF(CJ$17&lt;Udfyldningsark!$T83,"gu",        "")),
IF(CJ$17&lt;Udfyldningsark!$Q83, IF(CJ$17&lt;Udfyldningsark!$Q83-10,"g","gu"),
IF(CJ$17&lt;Udfyldningsark!$T83,"r",""
))))))))</f>
        <v/>
      </c>
      <c r="CK66" s="226" t="str">
        <f>IF(Udfyldningsark!$T83="","",
IF(CK$17=Udfyldningsark!$Q83,"s",
IF(CK$17=Udfyldningsark!$T83,"b",
IF(CK$17&lt;Udfyldningsark!$P83,"",
IF(Udfyldningsark!$T83&lt;Udfyldningsark!$Q83-10,IF(CK$17&lt;Udfyldningsark!$T83,"g",""),
IF(Udfyldningsark!$T83&lt;Udfyldningsark!$Q83,     IF(CK$17&lt;Udfyldningsark!$Q83-10,"g",     IF(CK$17&lt;Udfyldningsark!$T83,"gu",        "")),
IF(CK$17&lt;Udfyldningsark!$Q83, IF(CK$17&lt;Udfyldningsark!$Q83-10,"g","gu"),
IF(CK$17&lt;Udfyldningsark!$T83,"r",""
))))))))</f>
        <v/>
      </c>
      <c r="CL66" s="226" t="str">
        <f>IF(Udfyldningsark!$T83="","",
IF(CL$17=Udfyldningsark!$Q83,"s",
IF(CL$17=Udfyldningsark!$T83,"b",
IF(CL$17&lt;Udfyldningsark!$P83,"",
IF(Udfyldningsark!$T83&lt;Udfyldningsark!$Q83-10,IF(CL$17&lt;Udfyldningsark!$T83,"g",""),
IF(Udfyldningsark!$T83&lt;Udfyldningsark!$Q83,     IF(CL$17&lt;Udfyldningsark!$Q83-10,"g",     IF(CL$17&lt;Udfyldningsark!$T83,"gu",        "")),
IF(CL$17&lt;Udfyldningsark!$Q83, IF(CL$17&lt;Udfyldningsark!$Q83-10,"g","gu"),
IF(CL$17&lt;Udfyldningsark!$T83,"r",""
))))))))</f>
        <v/>
      </c>
      <c r="CM66" s="226" t="str">
        <f>IF(Udfyldningsark!$T83="","",
IF(CM$17=Udfyldningsark!$Q83,"s",
IF(CM$17=Udfyldningsark!$T83,"b",
IF(CM$17&lt;Udfyldningsark!$P83,"",
IF(Udfyldningsark!$T83&lt;Udfyldningsark!$Q83-10,IF(CM$17&lt;Udfyldningsark!$T83,"g",""),
IF(Udfyldningsark!$T83&lt;Udfyldningsark!$Q83,     IF(CM$17&lt;Udfyldningsark!$Q83-10,"g",     IF(CM$17&lt;Udfyldningsark!$T83,"gu",        "")),
IF(CM$17&lt;Udfyldningsark!$Q83, IF(CM$17&lt;Udfyldningsark!$Q83-10,"g","gu"),
IF(CM$17&lt;Udfyldningsark!$T83,"r",""
))))))))</f>
        <v/>
      </c>
      <c r="CN66" s="226" t="str">
        <f>IF(Udfyldningsark!$T83="","",
IF(CN$17=Udfyldningsark!$Q83,"s",
IF(CN$17=Udfyldningsark!$T83,"b",
IF(CN$17&lt;Udfyldningsark!$P83,"",
IF(Udfyldningsark!$T83&lt;Udfyldningsark!$Q83-10,IF(CN$17&lt;Udfyldningsark!$T83,"g",""),
IF(Udfyldningsark!$T83&lt;Udfyldningsark!$Q83,     IF(CN$17&lt;Udfyldningsark!$Q83-10,"g",     IF(CN$17&lt;Udfyldningsark!$T83,"gu",        "")),
IF(CN$17&lt;Udfyldningsark!$Q83, IF(CN$17&lt;Udfyldningsark!$Q83-10,"g","gu"),
IF(CN$17&lt;Udfyldningsark!$T83,"r",""
))))))))</f>
        <v/>
      </c>
      <c r="CO66" s="226" t="str">
        <f>IF(Udfyldningsark!$T83="","",
IF(CO$17=Udfyldningsark!$Q83,"s",
IF(CO$17=Udfyldningsark!$T83,"b",
IF(CO$17&lt;Udfyldningsark!$P83,"",
IF(Udfyldningsark!$T83&lt;Udfyldningsark!$Q83-10,IF(CO$17&lt;Udfyldningsark!$T83,"g",""),
IF(Udfyldningsark!$T83&lt;Udfyldningsark!$Q83,     IF(CO$17&lt;Udfyldningsark!$Q83-10,"g",     IF(CO$17&lt;Udfyldningsark!$T83,"gu",        "")),
IF(CO$17&lt;Udfyldningsark!$Q83, IF(CO$17&lt;Udfyldningsark!$Q83-10,"g","gu"),
IF(CO$17&lt;Udfyldningsark!$T83,"r",""
))))))))</f>
        <v/>
      </c>
      <c r="CP66" s="226" t="str">
        <f>IF(Udfyldningsark!$T83="","",
IF(CP$17=Udfyldningsark!$Q83,"s",
IF(CP$17=Udfyldningsark!$T83,"b",
IF(CP$17&lt;Udfyldningsark!$P83,"",
IF(Udfyldningsark!$T83&lt;Udfyldningsark!$Q83-10,IF(CP$17&lt;Udfyldningsark!$T83,"g",""),
IF(Udfyldningsark!$T83&lt;Udfyldningsark!$Q83,     IF(CP$17&lt;Udfyldningsark!$Q83-10,"g",     IF(CP$17&lt;Udfyldningsark!$T83,"gu",        "")),
IF(CP$17&lt;Udfyldningsark!$Q83, IF(CP$17&lt;Udfyldningsark!$Q83-10,"g","gu"),
IF(CP$17&lt;Udfyldningsark!$T83,"r",""
))))))))</f>
        <v/>
      </c>
      <c r="CQ66" s="226" t="str">
        <f>IF(Udfyldningsark!$T83="","",
IF(CQ$17=Udfyldningsark!$Q83,"s",
IF(CQ$17=Udfyldningsark!$T83,"b",
IF(CQ$17&lt;Udfyldningsark!$P83,"",
IF(Udfyldningsark!$T83&lt;Udfyldningsark!$Q83-10,IF(CQ$17&lt;Udfyldningsark!$T83,"g",""),
IF(Udfyldningsark!$T83&lt;Udfyldningsark!$Q83,     IF(CQ$17&lt;Udfyldningsark!$Q83-10,"g",     IF(CQ$17&lt;Udfyldningsark!$T83,"gu",        "")),
IF(CQ$17&lt;Udfyldningsark!$Q83, IF(CQ$17&lt;Udfyldningsark!$Q83-10,"g","gu"),
IF(CQ$17&lt;Udfyldningsark!$T83,"r",""
))))))))</f>
        <v/>
      </c>
      <c r="CR66" s="226" t="str">
        <f>IF(Udfyldningsark!$T83="","",
IF(CR$17=Udfyldningsark!$Q83,"s",
IF(CR$17=Udfyldningsark!$T83,"b",
IF(CR$17&lt;Udfyldningsark!$P83,"",
IF(Udfyldningsark!$T83&lt;Udfyldningsark!$Q83-10,IF(CR$17&lt;Udfyldningsark!$T83,"g",""),
IF(Udfyldningsark!$T83&lt;Udfyldningsark!$Q83,     IF(CR$17&lt;Udfyldningsark!$Q83-10,"g",     IF(CR$17&lt;Udfyldningsark!$T83,"gu",        "")),
IF(CR$17&lt;Udfyldningsark!$Q83, IF(CR$17&lt;Udfyldningsark!$Q83-10,"g","gu"),
IF(CR$17&lt;Udfyldningsark!$T83,"r",""
))))))))</f>
        <v/>
      </c>
      <c r="CS66" s="226" t="str">
        <f>IF(Udfyldningsark!$T83="","",
IF(CS$17=Udfyldningsark!$Q83,"s",
IF(CS$17=Udfyldningsark!$T83,"b",
IF(CS$17&lt;Udfyldningsark!$P83,"",
IF(Udfyldningsark!$T83&lt;Udfyldningsark!$Q83-10,IF(CS$17&lt;Udfyldningsark!$T83,"g",""),
IF(Udfyldningsark!$T83&lt;Udfyldningsark!$Q83,     IF(CS$17&lt;Udfyldningsark!$Q83-10,"g",     IF(CS$17&lt;Udfyldningsark!$T83,"gu",        "")),
IF(CS$17&lt;Udfyldningsark!$Q83, IF(CS$17&lt;Udfyldningsark!$Q83-10,"g","gu"),
IF(CS$17&lt;Udfyldningsark!$T83,"r",""
))))))))</f>
        <v/>
      </c>
      <c r="CT66" s="226" t="str">
        <f>IF(Udfyldningsark!$T83="","",
IF(CT$17=Udfyldningsark!$Q83,"s",
IF(CT$17=Udfyldningsark!$T83,"b",
IF(CT$17&lt;Udfyldningsark!$P83,"",
IF(Udfyldningsark!$T83&lt;Udfyldningsark!$Q83-10,IF(CT$17&lt;Udfyldningsark!$T83,"g",""),
IF(Udfyldningsark!$T83&lt;Udfyldningsark!$Q83,     IF(CT$17&lt;Udfyldningsark!$Q83-10,"g",     IF(CT$17&lt;Udfyldningsark!$T83,"gu",        "")),
IF(CT$17&lt;Udfyldningsark!$Q83, IF(CT$17&lt;Udfyldningsark!$Q83-10,"g","gu"),
IF(CT$17&lt;Udfyldningsark!$T83,"r",""
))))))))</f>
        <v/>
      </c>
      <c r="CU66" s="226" t="str">
        <f>IF(Udfyldningsark!$T83="","",
IF(CU$17=Udfyldningsark!$Q83,"s",
IF(CU$17=Udfyldningsark!$T83,"b",
IF(CU$17&lt;Udfyldningsark!$P83,"",
IF(Udfyldningsark!$T83&lt;Udfyldningsark!$Q83-10,IF(CU$17&lt;Udfyldningsark!$T83,"g",""),
IF(Udfyldningsark!$T83&lt;Udfyldningsark!$Q83,     IF(CU$17&lt;Udfyldningsark!$Q83-10,"g",     IF(CU$17&lt;Udfyldningsark!$T83,"gu",        "")),
IF(CU$17&lt;Udfyldningsark!$Q83, IF(CU$17&lt;Udfyldningsark!$Q83-10,"g","gu"),
IF(CU$17&lt;Udfyldningsark!$T83,"r",""
))))))))</f>
        <v/>
      </c>
      <c r="CV66" s="226" t="str">
        <f>IF(Udfyldningsark!$T83="","",
IF(CV$17=Udfyldningsark!$Q83,"s",
IF(CV$17=Udfyldningsark!$T83,"b",
IF(CV$17&lt;Udfyldningsark!$P83,"",
IF(Udfyldningsark!$T83&lt;Udfyldningsark!$Q83-10,IF(CV$17&lt;Udfyldningsark!$T83,"g",""),
IF(Udfyldningsark!$T83&lt;Udfyldningsark!$Q83,     IF(CV$17&lt;Udfyldningsark!$Q83-10,"g",     IF(CV$17&lt;Udfyldningsark!$T83,"gu",        "")),
IF(CV$17&lt;Udfyldningsark!$Q83, IF(CV$17&lt;Udfyldningsark!$Q83-10,"g","gu"),
IF(CV$17&lt;Udfyldningsark!$T83,"r",""
))))))))</f>
        <v/>
      </c>
      <c r="CW66" s="226" t="str">
        <f>IF(Udfyldningsark!$T83="","",
IF(CW$17=Udfyldningsark!$Q83,"s",
IF(CW$17=Udfyldningsark!$T83,"b",
IF(CW$17&lt;Udfyldningsark!$P83,"",
IF(Udfyldningsark!$T83&lt;Udfyldningsark!$Q83-10,IF(CW$17&lt;Udfyldningsark!$T83,"g",""),
IF(Udfyldningsark!$T83&lt;Udfyldningsark!$Q83,     IF(CW$17&lt;Udfyldningsark!$Q83-10,"g",     IF(CW$17&lt;Udfyldningsark!$T83,"gu",        "")),
IF(CW$17&lt;Udfyldningsark!$Q83, IF(CW$17&lt;Udfyldningsark!$Q83-10,"g","gu"),
IF(CW$17&lt;Udfyldningsark!$T83,"r",""
))))))))</f>
        <v/>
      </c>
      <c r="CX66" s="226" t="str">
        <f>IF(Udfyldningsark!$T83="","",
IF(CX$17=Udfyldningsark!$Q83,"s",
IF(CX$17=Udfyldningsark!$T83,"b",
IF(CX$17&lt;Udfyldningsark!$P83,"",
IF(Udfyldningsark!$T83&lt;Udfyldningsark!$Q83-10,IF(CX$17&lt;Udfyldningsark!$T83,"g",""),
IF(Udfyldningsark!$T83&lt;Udfyldningsark!$Q83,     IF(CX$17&lt;Udfyldningsark!$Q83-10,"g",     IF(CX$17&lt;Udfyldningsark!$T83,"gu",        "")),
IF(CX$17&lt;Udfyldningsark!$Q83, IF(CX$17&lt;Udfyldningsark!$Q83-10,"g","gu"),
IF(CX$17&lt;Udfyldningsark!$T83,"r",""
))))))))</f>
        <v/>
      </c>
      <c r="CY66" s="226" t="str">
        <f>IF(Udfyldningsark!$T83="","",
IF(CY$17=Udfyldningsark!$Q83,"s",
IF(CY$17=Udfyldningsark!$T83,"b",
IF(CY$17&lt;Udfyldningsark!$P83,"",
IF(Udfyldningsark!$T83&lt;Udfyldningsark!$Q83-10,IF(CY$17&lt;Udfyldningsark!$T83,"g",""),
IF(Udfyldningsark!$T83&lt;Udfyldningsark!$Q83,     IF(CY$17&lt;Udfyldningsark!$Q83-10,"g",     IF(CY$17&lt;Udfyldningsark!$T83,"gu",        "")),
IF(CY$17&lt;Udfyldningsark!$Q83, IF(CY$17&lt;Udfyldningsark!$Q83-10,"g","gu"),
IF(CY$17&lt;Udfyldningsark!$T83,"r",""
))))))))</f>
        <v/>
      </c>
      <c r="CZ66" s="226" t="str">
        <f>IF(Udfyldningsark!$T83="","",
IF(CZ$17=Udfyldningsark!$Q83,"s",
IF(CZ$17=Udfyldningsark!$T83,"b",
IF(CZ$17&lt;Udfyldningsark!$P83,"",
IF(Udfyldningsark!$T83&lt;Udfyldningsark!$Q83-10,IF(CZ$17&lt;Udfyldningsark!$T83,"g",""),
IF(Udfyldningsark!$T83&lt;Udfyldningsark!$Q83,     IF(CZ$17&lt;Udfyldningsark!$Q83-10,"g",     IF(CZ$17&lt;Udfyldningsark!$T83,"gu",        "")),
IF(CZ$17&lt;Udfyldningsark!$Q83, IF(CZ$17&lt;Udfyldningsark!$Q83-10,"g","gu"),
IF(CZ$17&lt;Udfyldningsark!$T83,"r",""
))))))))</f>
        <v/>
      </c>
      <c r="DA66" s="226" t="str">
        <f>IF(Udfyldningsark!$T83="","",
IF(DA$17=Udfyldningsark!$Q83,"s",
IF(DA$17=Udfyldningsark!$T83,"b",
IF(DA$17&lt;Udfyldningsark!$P83,"",
IF(Udfyldningsark!$T83&lt;Udfyldningsark!$Q83-10,IF(DA$17&lt;Udfyldningsark!$T83,"g",""),
IF(Udfyldningsark!$T83&lt;Udfyldningsark!$Q83,     IF(DA$17&lt;Udfyldningsark!$Q83-10,"g",     IF(DA$17&lt;Udfyldningsark!$T83,"gu",        "")),
IF(DA$17&lt;Udfyldningsark!$Q83, IF(DA$17&lt;Udfyldningsark!$Q83-10,"g","gu"),
IF(DA$17&lt;Udfyldningsark!$T83,"r",""
))))))))</f>
        <v/>
      </c>
      <c r="DB66" s="226" t="str">
        <f>IF(Udfyldningsark!$T83="","",
IF(DB$17=Udfyldningsark!$Q83,"s",
IF(DB$17=Udfyldningsark!$T83,"b",
IF(DB$17&lt;Udfyldningsark!$P83,"",
IF(Udfyldningsark!$T83&lt;Udfyldningsark!$Q83-10,IF(DB$17&lt;Udfyldningsark!$T83,"g",""),
IF(Udfyldningsark!$T83&lt;Udfyldningsark!$Q83,     IF(DB$17&lt;Udfyldningsark!$Q83-10,"g",     IF(DB$17&lt;Udfyldningsark!$T83,"gu",        "")),
IF(DB$17&lt;Udfyldningsark!$Q83, IF(DB$17&lt;Udfyldningsark!$Q83-10,"g","gu"),
IF(DB$17&lt;Udfyldningsark!$T83,"r",""
))))))))</f>
        <v/>
      </c>
      <c r="DC66" s="226" t="str">
        <f>IF(Udfyldningsark!$T83="","",
IF(DC$17=Udfyldningsark!$Q83,"s",
IF(DC$17=Udfyldningsark!$T83,"b",
IF(DC$17&lt;Udfyldningsark!$P83,"",
IF(Udfyldningsark!$T83&lt;Udfyldningsark!$Q83-10,IF(DC$17&lt;Udfyldningsark!$T83,"g",""),
IF(Udfyldningsark!$T83&lt;Udfyldningsark!$Q83,     IF(DC$17&lt;Udfyldningsark!$Q83-10,"g",     IF(DC$17&lt;Udfyldningsark!$T83,"gu",        "")),
IF(DC$17&lt;Udfyldningsark!$Q83, IF(DC$17&lt;Udfyldningsark!$Q83-10,"g","gu"),
IF(DC$17&lt;Udfyldningsark!$T83,"r",""
))))))))</f>
        <v/>
      </c>
      <c r="DD66" s="226" t="str">
        <f>IF(Udfyldningsark!$T83="","",
IF(DD$17=Udfyldningsark!$Q83,"s",
IF(DD$17=Udfyldningsark!$T83,"b",
IF(DD$17&lt;Udfyldningsark!$P83,"",
IF(Udfyldningsark!$T83&lt;Udfyldningsark!$Q83-10,IF(DD$17&lt;Udfyldningsark!$T83,"g",""),
IF(Udfyldningsark!$T83&lt;Udfyldningsark!$Q83,     IF(DD$17&lt;Udfyldningsark!$Q83-10,"g",     IF(DD$17&lt;Udfyldningsark!$T83,"gu",        "")),
IF(DD$17&lt;Udfyldningsark!$Q83, IF(DD$17&lt;Udfyldningsark!$Q83-10,"g","gu"),
IF(DD$17&lt;Udfyldningsark!$T83,"r",""
))))))))</f>
        <v/>
      </c>
      <c r="DE66" s="226" t="str">
        <f>IF(Udfyldningsark!$T83="","",
IF(DE$17=Udfyldningsark!$Q83,"s",
IF(DE$17=Udfyldningsark!$T83,"b",
IF(DE$17&lt;Udfyldningsark!$P83,"",
IF(Udfyldningsark!$T83&lt;Udfyldningsark!$Q83-10,IF(DE$17&lt;Udfyldningsark!$T83,"g",""),
IF(Udfyldningsark!$T83&lt;Udfyldningsark!$Q83,     IF(DE$17&lt;Udfyldningsark!$Q83-10,"g",     IF(DE$17&lt;Udfyldningsark!$T83,"gu",        "")),
IF(DE$17&lt;Udfyldningsark!$Q83, IF(DE$17&lt;Udfyldningsark!$Q83-10,"g","gu"),
IF(DE$17&lt;Udfyldningsark!$T83,"r",""
))))))))</f>
        <v/>
      </c>
      <c r="DF66" s="226" t="str">
        <f>IF(Udfyldningsark!$T83="","",
IF(DF$17=Udfyldningsark!$Q83,"s",
IF(DF$17=Udfyldningsark!$T83,"b",
IF(DF$17&lt;Udfyldningsark!$P83,"",
IF(Udfyldningsark!$T83&lt;Udfyldningsark!$Q83-10,IF(DF$17&lt;Udfyldningsark!$T83,"g",""),
IF(Udfyldningsark!$T83&lt;Udfyldningsark!$Q83,     IF(DF$17&lt;Udfyldningsark!$Q83-10,"g",     IF(DF$17&lt;Udfyldningsark!$T83,"gu",        "")),
IF(DF$17&lt;Udfyldningsark!$Q83, IF(DF$17&lt;Udfyldningsark!$Q83-10,"g","gu"),
IF(DF$17&lt;Udfyldningsark!$T83,"r",""
))))))))</f>
        <v/>
      </c>
      <c r="DG66" s="226" t="str">
        <f>IF(Udfyldningsark!$T83="","",
IF(DG$17=Udfyldningsark!$Q83,"s",
IF(DG$17=Udfyldningsark!$T83,"b",
IF(DG$17&lt;Udfyldningsark!$P83,"",
IF(Udfyldningsark!$T83&lt;Udfyldningsark!$Q83-10,IF(DG$17&lt;Udfyldningsark!$T83,"g",""),
IF(Udfyldningsark!$T83&lt;Udfyldningsark!$Q83,     IF(DG$17&lt;Udfyldningsark!$Q83-10,"g",     IF(DG$17&lt;Udfyldningsark!$T83,"gu",        "")),
IF(DG$17&lt;Udfyldningsark!$Q83, IF(DG$17&lt;Udfyldningsark!$Q83-10,"g","gu"),
IF(DG$17&lt;Udfyldningsark!$T83,"r",""
))))))))</f>
        <v/>
      </c>
      <c r="DH66" s="226" t="str">
        <f>IF(Udfyldningsark!$T83="","",
IF(DH$17=Udfyldningsark!$Q83,"s",
IF(DH$17=Udfyldningsark!$T83,"b",
IF(DH$17&lt;Udfyldningsark!$P83,"",
IF(Udfyldningsark!$T83&lt;Udfyldningsark!$Q83-10,IF(DH$17&lt;Udfyldningsark!$T83,"g",""),
IF(Udfyldningsark!$T83&lt;Udfyldningsark!$Q83,     IF(DH$17&lt;Udfyldningsark!$Q83-10,"g",     IF(DH$17&lt;Udfyldningsark!$T83,"gu",        "")),
IF(DH$17&lt;Udfyldningsark!$Q83, IF(DH$17&lt;Udfyldningsark!$Q83-10,"g","gu"),
IF(DH$17&lt;Udfyldningsark!$T83,"r",""
))))))))</f>
        <v/>
      </c>
      <c r="DI66" s="226" t="str">
        <f>IF(Udfyldningsark!$T83="","",
IF(DI$17=Udfyldningsark!$Q83,"s",
IF(DI$17=Udfyldningsark!$T83,"b",
IF(DI$17&lt;Udfyldningsark!$P83,"",
IF(Udfyldningsark!$T83&lt;Udfyldningsark!$Q83-10,IF(DI$17&lt;Udfyldningsark!$T83,"g",""),
IF(Udfyldningsark!$T83&lt;Udfyldningsark!$Q83,     IF(DI$17&lt;Udfyldningsark!$Q83-10,"g",     IF(DI$17&lt;Udfyldningsark!$T83,"gu",        "")),
IF(DI$17&lt;Udfyldningsark!$Q83, IF(DI$17&lt;Udfyldningsark!$Q83-10,"g","gu"),
IF(DI$17&lt;Udfyldningsark!$T83,"r",""
))))))))</f>
        <v/>
      </c>
      <c r="DJ66" s="226" t="str">
        <f>IF(Udfyldningsark!$T83="","",
IF(DJ$17=Udfyldningsark!$Q83,"s",
IF(DJ$17=Udfyldningsark!$T83,"b",
IF(DJ$17&lt;Udfyldningsark!$P83,"",
IF(Udfyldningsark!$T83&lt;Udfyldningsark!$Q83-10,IF(DJ$17&lt;Udfyldningsark!$T83,"g",""),
IF(Udfyldningsark!$T83&lt;Udfyldningsark!$Q83,     IF(DJ$17&lt;Udfyldningsark!$Q83-10,"g",     IF(DJ$17&lt;Udfyldningsark!$T83,"gu",        "")),
IF(DJ$17&lt;Udfyldningsark!$Q83, IF(DJ$17&lt;Udfyldningsark!$Q83-10,"g","gu"),
IF(DJ$17&lt;Udfyldningsark!$T83,"r",""
))))))))</f>
        <v/>
      </c>
      <c r="DK66" s="226" t="str">
        <f>IF(Udfyldningsark!$T83="","",
IF(DK$17=Udfyldningsark!$Q83,"s",
IF(DK$17=Udfyldningsark!$T83,"b",
IF(DK$17&lt;Udfyldningsark!$P83,"",
IF(Udfyldningsark!$T83&lt;Udfyldningsark!$Q83-10,IF(DK$17&lt;Udfyldningsark!$T83,"g",""),
IF(Udfyldningsark!$T83&lt;Udfyldningsark!$Q83,     IF(DK$17&lt;Udfyldningsark!$Q83-10,"g",     IF(DK$17&lt;Udfyldningsark!$T83,"gu",        "")),
IF(DK$17&lt;Udfyldningsark!$Q83, IF(DK$17&lt;Udfyldningsark!$Q83-10,"g","gu"),
IF(DK$17&lt;Udfyldningsark!$T83,"r",""
))))))))</f>
        <v/>
      </c>
      <c r="DL66" s="13"/>
      <c r="DM66" s="13"/>
    </row>
    <row r="67" spans="1:117" s="2" customFormat="1" ht="8.4499999999999993" customHeight="1" x14ac:dyDescent="0.2">
      <c r="A67" s="29"/>
      <c r="B67" s="56" t="str">
        <f>IF(Udfyldningsark!C84=1,Udfyldningsark!E84,"")</f>
        <v/>
      </c>
      <c r="C67" s="405" t="str">
        <f>IF(Udfyldningsark!I84="","",IF(Udfyldningsark!I84&gt;=1,Udfyldningsark!I84))</f>
        <v/>
      </c>
      <c r="D67" s="406"/>
      <c r="E67" s="407"/>
      <c r="F67" s="48"/>
      <c r="G67" s="276" t="str">
        <f>IF(Udfyldningsark!L84="","",IF(Udfyldningsark!L84&gt;=1,Udfyldningsark!L84))</f>
        <v/>
      </c>
      <c r="H67" s="48"/>
      <c r="I67" s="87" t="str">
        <f>IF(Udfyldningsark!P84="","",IF(Udfyldningsark!P84&gt;=1,Udfyldningsark!P84))</f>
        <v/>
      </c>
      <c r="J67" s="49"/>
      <c r="K67" s="88" t="str">
        <f>IF(Udfyldningsark!G84="","",IF(Udfyldningsark!G84=Data!$T$7,Data!$U$7,IF(Udfyldningsark!G84=Data!$T$8,Data!$U$8,IF(Udfyldningsark!G84=Data!$T$9,Data!$U$9,IF(Udfyldningsark!G84=Data!$T$10,Data!$U$10,IF(Udfyldningsark!G84=Data!$T$11,Data!$U$11,IF(Udfyldningsark!G84=Data!$T$12,Data!$U$12,IF(Udfyldningsark!G84=Data!$T$13,Data!$U$13,IF(Udfyldningsark!G84=Data!$T$14,Data!$U$14,IF(Udfyldningsark!G84=Data!$T$15,Data!$U$15,IF(Udfyldningsark!G84=Data!$T$16,Data!$U$16,IF(Udfyldningsark!G84=Data!$T$17,Data!$U$17,IF(Udfyldningsark!G84=Data!$T$18,Data!$U$18,IF(Udfyldningsark!G84=Data!$T$19,Data!$U$19,IF(Udfyldningsark!G84=Data!$T$20,Data!$U$20,IF(Udfyldningsark!G84=Data!$T$21,Data!$U$21,IF(Udfyldningsark!G84=Data!$T$22,Data!$U$22,IF(Udfyldningsark!G84=Data!$T$23,Data!$U$23,IF(Udfyldningsark!G84=Data!$T$24,Data!$U$24,IF(Udfyldningsark!G84=Data!$T$25,Data!$U$25,IF(Udfyldningsark!G84=Data!$T$26,Data!$U$26,IF(Udfyldningsark!G84=Data!$T$27,Data!$U$27))))))))))))))))))))))</f>
        <v/>
      </c>
      <c r="L67" s="49"/>
      <c r="M67" s="89" t="str">
        <f>IF(Udfyldningsark!G84="","",IF(Udfyldningsark!G84=Data!$T$7,Data!$V$7,IF(Udfyldningsark!G84=Data!$T$8,Data!$V$8,IF(Udfyldningsark!G84=Data!$T$9,Data!$V$9,IF(Udfyldningsark!G84=Data!$T$10,Data!$V$10,IF(Udfyldningsark!G84=Data!$T$11,Data!$V$11,IF(Udfyldningsark!G84=Data!$T$12,Data!$V$12,IF(Udfyldningsark!G84=Data!$T$13,Data!$V$13,IF(Udfyldningsark!G84=Data!$T$14,Data!$V$14,IF(Udfyldningsark!G84=Data!$T$15,Data!$V$15,IF(Udfyldningsark!G84=Data!$T$16,Data!$V$16,IF(Udfyldningsark!G84=Data!$T$17,Data!$V$17,IF(Udfyldningsark!G84=Data!$T$18,Data!$V$18,IF(Udfyldningsark!G84=Data!$T$19,Data!$V$19,IF(Udfyldningsark!G84=Data!$T$20,Data!$V$20,IF(Udfyldningsark!G84=Data!$T$21,Data!$V$21,IF(Udfyldningsark!G84=Data!$T$22,Data!$V$22,IF(Udfyldningsark!G84=Data!$T$23,Data!$V$23,IF(Udfyldningsark!G84=Data!$T$24,Data!$V$24,IF(Udfyldningsark!G84=Data!$T$25,Data!$V$25,IF(Udfyldningsark!G84=Data!$T$26,Data!$V$26,IF(Udfyldningsark!G84=Data!$T$27,Data!$V$27,))))))))))))))))))))))</f>
        <v/>
      </c>
      <c r="N67" s="20"/>
      <c r="O67" s="226" t="str">
        <f>IF(Udfyldningsark!$T84="","",
IF(O$17=Udfyldningsark!$Q84,"s",
IF(O$17=Udfyldningsark!$T84,"b",
IF(O$17&lt;Udfyldningsark!$P84,"",
IF(Udfyldningsark!$T84&lt;Udfyldningsark!$Q84-10,IF(O$17&lt;Udfyldningsark!$T84,"g",""),
IF(Udfyldningsark!$T84&lt;Udfyldningsark!$Q84,     IF(O$17&lt;Udfyldningsark!$Q84-10,"g",     IF(O$17&lt;Udfyldningsark!$T84,"gu",        "")),
IF(O$17&lt;Udfyldningsark!$Q84, IF(O$17&lt;Udfyldningsark!$Q84-10,"g","gu"),
IF(O$17&lt;Udfyldningsark!$T84,"r",""
))))))))</f>
        <v/>
      </c>
      <c r="P67" s="226" t="str">
        <f>IF(Udfyldningsark!$T84="","",
IF(P$17=Udfyldningsark!$Q84,"s",
IF(P$17=Udfyldningsark!$T84,"b",
IF(P$17&lt;Udfyldningsark!$P84,"",
IF(Udfyldningsark!$T84&lt;Udfyldningsark!$Q84-10,IF(P$17&lt;Udfyldningsark!$T84,"g",""),
IF(Udfyldningsark!$T84&lt;Udfyldningsark!$Q84,     IF(P$17&lt;Udfyldningsark!$Q84-10,"g",     IF(P$17&lt;Udfyldningsark!$T84,"gu",        "")),
IF(P$17&lt;Udfyldningsark!$Q84, IF(P$17&lt;Udfyldningsark!$Q84-10,"g","gu"),
IF(P$17&lt;Udfyldningsark!$T84,"r",""
))))))))</f>
        <v/>
      </c>
      <c r="Q67" s="226" t="str">
        <f>IF(Udfyldningsark!$T84="","",
IF(Q$17=Udfyldningsark!$Q84,"s",
IF(Q$17=Udfyldningsark!$T84,"b",
IF(Q$17&lt;Udfyldningsark!$P84,"",
IF(Udfyldningsark!$T84&lt;Udfyldningsark!$Q84-10,IF(Q$17&lt;Udfyldningsark!$T84,"g",""),
IF(Udfyldningsark!$T84&lt;Udfyldningsark!$Q84,     IF(Q$17&lt;Udfyldningsark!$Q84-10,"g",     IF(Q$17&lt;Udfyldningsark!$T84,"gu",        "")),
IF(Q$17&lt;Udfyldningsark!$Q84, IF(Q$17&lt;Udfyldningsark!$Q84-10,"g","gu"),
IF(Q$17&lt;Udfyldningsark!$T84,"r",""
))))))))</f>
        <v/>
      </c>
      <c r="R67" s="226" t="str">
        <f>IF(Udfyldningsark!$T84="","",
IF(R$17=Udfyldningsark!$Q84,"s",
IF(R$17=Udfyldningsark!$T84,"b",
IF(R$17&lt;Udfyldningsark!$P84,"",
IF(Udfyldningsark!$T84&lt;Udfyldningsark!$Q84-10,IF(R$17&lt;Udfyldningsark!$T84,"g",""),
IF(Udfyldningsark!$T84&lt;Udfyldningsark!$Q84,     IF(R$17&lt;Udfyldningsark!$Q84-10,"g",     IF(R$17&lt;Udfyldningsark!$T84,"gu",        "")),
IF(R$17&lt;Udfyldningsark!$Q84, IF(R$17&lt;Udfyldningsark!$Q84-10,"g","gu"),
IF(R$17&lt;Udfyldningsark!$T84,"r",""
))))))))</f>
        <v/>
      </c>
      <c r="S67" s="226" t="str">
        <f>IF(Udfyldningsark!$T84="","",
IF(S$17=Udfyldningsark!$Q84,"s",
IF(S$17=Udfyldningsark!$T84,"b",
IF(S$17&lt;Udfyldningsark!$P84,"",
IF(Udfyldningsark!$T84&lt;Udfyldningsark!$Q84-10,IF(S$17&lt;Udfyldningsark!$T84,"g",""),
IF(Udfyldningsark!$T84&lt;Udfyldningsark!$Q84,     IF(S$17&lt;Udfyldningsark!$Q84-10,"g",     IF(S$17&lt;Udfyldningsark!$T84,"gu",        "")),
IF(S$17&lt;Udfyldningsark!$Q84, IF(S$17&lt;Udfyldningsark!$Q84-10,"g","gu"),
IF(S$17&lt;Udfyldningsark!$T84,"r",""
))))))))</f>
        <v/>
      </c>
      <c r="T67" s="226" t="str">
        <f>IF(Udfyldningsark!$T84="","",
IF(T$17=Udfyldningsark!$Q84,"s",
IF(T$17=Udfyldningsark!$T84,"b",
IF(T$17&lt;Udfyldningsark!$P84,"",
IF(Udfyldningsark!$T84&lt;Udfyldningsark!$Q84-10,IF(T$17&lt;Udfyldningsark!$T84,"g",""),
IF(Udfyldningsark!$T84&lt;Udfyldningsark!$Q84,     IF(T$17&lt;Udfyldningsark!$Q84-10,"g",     IF(T$17&lt;Udfyldningsark!$T84,"gu",        "")),
IF(T$17&lt;Udfyldningsark!$Q84, IF(T$17&lt;Udfyldningsark!$Q84-10,"g","gu"),
IF(T$17&lt;Udfyldningsark!$T84,"r",""
))))))))</f>
        <v/>
      </c>
      <c r="U67" s="226" t="str">
        <f>IF(Udfyldningsark!$T84="","",
IF(U$17=Udfyldningsark!$Q84,"s",
IF(U$17=Udfyldningsark!$T84,"b",
IF(U$17&lt;Udfyldningsark!$P84,"",
IF(Udfyldningsark!$T84&lt;Udfyldningsark!$Q84-10,IF(U$17&lt;Udfyldningsark!$T84,"g",""),
IF(Udfyldningsark!$T84&lt;Udfyldningsark!$Q84,     IF(U$17&lt;Udfyldningsark!$Q84-10,"g",     IF(U$17&lt;Udfyldningsark!$T84,"gu",        "")),
IF(U$17&lt;Udfyldningsark!$Q84, IF(U$17&lt;Udfyldningsark!$Q84-10,"g","gu"),
IF(U$17&lt;Udfyldningsark!$T84,"r",""
))))))))</f>
        <v/>
      </c>
      <c r="V67" s="226" t="str">
        <f>IF(Udfyldningsark!$T84="","",
IF(V$17=Udfyldningsark!$Q84,"s",
IF(V$17=Udfyldningsark!$T84,"b",
IF(V$17&lt;Udfyldningsark!$P84,"",
IF(Udfyldningsark!$T84&lt;Udfyldningsark!$Q84-10,IF(V$17&lt;Udfyldningsark!$T84,"g",""),
IF(Udfyldningsark!$T84&lt;Udfyldningsark!$Q84,     IF(V$17&lt;Udfyldningsark!$Q84-10,"g",     IF(V$17&lt;Udfyldningsark!$T84,"gu",        "")),
IF(V$17&lt;Udfyldningsark!$Q84, IF(V$17&lt;Udfyldningsark!$Q84-10,"g","gu"),
IF(V$17&lt;Udfyldningsark!$T84,"r",""
))))))))</f>
        <v/>
      </c>
      <c r="W67" s="226" t="str">
        <f>IF(Udfyldningsark!$T84="","",
IF(W$17=Udfyldningsark!$Q84,"s",
IF(W$17=Udfyldningsark!$T84,"b",
IF(W$17&lt;Udfyldningsark!$P84,"",
IF(Udfyldningsark!$T84&lt;Udfyldningsark!$Q84-10,IF(W$17&lt;Udfyldningsark!$T84,"g",""),
IF(Udfyldningsark!$T84&lt;Udfyldningsark!$Q84,     IF(W$17&lt;Udfyldningsark!$Q84-10,"g",     IF(W$17&lt;Udfyldningsark!$T84,"gu",        "")),
IF(W$17&lt;Udfyldningsark!$Q84, IF(W$17&lt;Udfyldningsark!$Q84-10,"g","gu"),
IF(W$17&lt;Udfyldningsark!$T84,"r",""
))))))))</f>
        <v/>
      </c>
      <c r="X67" s="226" t="str">
        <f>IF(Udfyldningsark!$T84="","",
IF(X$17=Udfyldningsark!$Q84,"s",
IF(X$17=Udfyldningsark!$T84,"b",
IF(X$17&lt;Udfyldningsark!$P84,"",
IF(Udfyldningsark!$T84&lt;Udfyldningsark!$Q84-10,IF(X$17&lt;Udfyldningsark!$T84,"g",""),
IF(Udfyldningsark!$T84&lt;Udfyldningsark!$Q84,     IF(X$17&lt;Udfyldningsark!$Q84-10,"g",     IF(X$17&lt;Udfyldningsark!$T84,"gu",        "")),
IF(X$17&lt;Udfyldningsark!$Q84, IF(X$17&lt;Udfyldningsark!$Q84-10,"g","gu"),
IF(X$17&lt;Udfyldningsark!$T84,"r",""
))))))))</f>
        <v/>
      </c>
      <c r="Y67" s="226" t="str">
        <f>IF(Udfyldningsark!$T84="","",
IF(Y$17=Udfyldningsark!$Q84,"s",
IF(Y$17=Udfyldningsark!$T84,"b",
IF(Y$17&lt;Udfyldningsark!$P84,"",
IF(Udfyldningsark!$T84&lt;Udfyldningsark!$Q84-10,IF(Y$17&lt;Udfyldningsark!$T84,"g",""),
IF(Udfyldningsark!$T84&lt;Udfyldningsark!$Q84,     IF(Y$17&lt;Udfyldningsark!$Q84-10,"g",     IF(Y$17&lt;Udfyldningsark!$T84,"gu",        "")),
IF(Y$17&lt;Udfyldningsark!$Q84, IF(Y$17&lt;Udfyldningsark!$Q84-10,"g","gu"),
IF(Y$17&lt;Udfyldningsark!$T84,"r",""
))))))))</f>
        <v/>
      </c>
      <c r="Z67" s="226" t="str">
        <f>IF(Udfyldningsark!$T84="","",
IF(Z$17=Udfyldningsark!$Q84,"s",
IF(Z$17=Udfyldningsark!$T84,"b",
IF(Z$17&lt;Udfyldningsark!$P84,"",
IF(Udfyldningsark!$T84&lt;Udfyldningsark!$Q84-10,IF(Z$17&lt;Udfyldningsark!$T84,"g",""),
IF(Udfyldningsark!$T84&lt;Udfyldningsark!$Q84,     IF(Z$17&lt;Udfyldningsark!$Q84-10,"g",     IF(Z$17&lt;Udfyldningsark!$T84,"gu",        "")),
IF(Z$17&lt;Udfyldningsark!$Q84, IF(Z$17&lt;Udfyldningsark!$Q84-10,"g","gu"),
IF(Z$17&lt;Udfyldningsark!$T84,"r",""
))))))))</f>
        <v/>
      </c>
      <c r="AA67" s="226" t="str">
        <f>IF(Udfyldningsark!$T84="","",
IF(AA$17=Udfyldningsark!$Q84,"s",
IF(AA$17=Udfyldningsark!$T84,"b",
IF(AA$17&lt;Udfyldningsark!$P84,"",
IF(Udfyldningsark!$T84&lt;Udfyldningsark!$Q84-10,IF(AA$17&lt;Udfyldningsark!$T84,"g",""),
IF(Udfyldningsark!$T84&lt;Udfyldningsark!$Q84,     IF(AA$17&lt;Udfyldningsark!$Q84-10,"g",     IF(AA$17&lt;Udfyldningsark!$T84,"gu",        "")),
IF(AA$17&lt;Udfyldningsark!$Q84, IF(AA$17&lt;Udfyldningsark!$Q84-10,"g","gu"),
IF(AA$17&lt;Udfyldningsark!$T84,"r",""
))))))))</f>
        <v/>
      </c>
      <c r="AB67" s="226" t="str">
        <f>IF(Udfyldningsark!$T84="","",
IF(AB$17=Udfyldningsark!$Q84,"s",
IF(AB$17=Udfyldningsark!$T84,"b",
IF(AB$17&lt;Udfyldningsark!$P84,"",
IF(Udfyldningsark!$T84&lt;Udfyldningsark!$Q84-10,IF(AB$17&lt;Udfyldningsark!$T84,"g",""),
IF(Udfyldningsark!$T84&lt;Udfyldningsark!$Q84,     IF(AB$17&lt;Udfyldningsark!$Q84-10,"g",     IF(AB$17&lt;Udfyldningsark!$T84,"gu",        "")),
IF(AB$17&lt;Udfyldningsark!$Q84, IF(AB$17&lt;Udfyldningsark!$Q84-10,"g","gu"),
IF(AB$17&lt;Udfyldningsark!$T84,"r",""
))))))))</f>
        <v/>
      </c>
      <c r="AC67" s="226" t="str">
        <f>IF(Udfyldningsark!$T84="","",
IF(AC$17=Udfyldningsark!$Q84,"s",
IF(AC$17=Udfyldningsark!$T84,"b",
IF(AC$17&lt;Udfyldningsark!$P84,"",
IF(Udfyldningsark!$T84&lt;Udfyldningsark!$Q84-10,IF(AC$17&lt;Udfyldningsark!$T84,"g",""),
IF(Udfyldningsark!$T84&lt;Udfyldningsark!$Q84,     IF(AC$17&lt;Udfyldningsark!$Q84-10,"g",     IF(AC$17&lt;Udfyldningsark!$T84,"gu",        "")),
IF(AC$17&lt;Udfyldningsark!$Q84, IF(AC$17&lt;Udfyldningsark!$Q84-10,"g","gu"),
IF(AC$17&lt;Udfyldningsark!$T84,"r",""
))))))))</f>
        <v/>
      </c>
      <c r="AD67" s="226" t="str">
        <f>IF(Udfyldningsark!$T84="","",
IF(AD$17=Udfyldningsark!$Q84,"s",
IF(AD$17=Udfyldningsark!$T84,"b",
IF(AD$17&lt;Udfyldningsark!$P84,"",
IF(Udfyldningsark!$T84&lt;Udfyldningsark!$Q84-10,IF(AD$17&lt;Udfyldningsark!$T84,"g",""),
IF(Udfyldningsark!$T84&lt;Udfyldningsark!$Q84,     IF(AD$17&lt;Udfyldningsark!$Q84-10,"g",     IF(AD$17&lt;Udfyldningsark!$T84,"gu",        "")),
IF(AD$17&lt;Udfyldningsark!$Q84, IF(AD$17&lt;Udfyldningsark!$Q84-10,"g","gu"),
IF(AD$17&lt;Udfyldningsark!$T84,"r",""
))))))))</f>
        <v/>
      </c>
      <c r="AE67" s="226" t="str">
        <f>IF(Udfyldningsark!$T84="","",
IF(AE$17=Udfyldningsark!$Q84,"s",
IF(AE$17=Udfyldningsark!$T84,"b",
IF(AE$17&lt;Udfyldningsark!$P84,"",
IF(Udfyldningsark!$T84&lt;Udfyldningsark!$Q84-10,IF(AE$17&lt;Udfyldningsark!$T84,"g",""),
IF(Udfyldningsark!$T84&lt;Udfyldningsark!$Q84,     IF(AE$17&lt;Udfyldningsark!$Q84-10,"g",     IF(AE$17&lt;Udfyldningsark!$T84,"gu",        "")),
IF(AE$17&lt;Udfyldningsark!$Q84, IF(AE$17&lt;Udfyldningsark!$Q84-10,"g","gu"),
IF(AE$17&lt;Udfyldningsark!$T84,"r",""
))))))))</f>
        <v/>
      </c>
      <c r="AF67" s="226" t="str">
        <f>IF(Udfyldningsark!$T84="","",
IF(AF$17=Udfyldningsark!$Q84,"s",
IF(AF$17=Udfyldningsark!$T84,"b",
IF(AF$17&lt;Udfyldningsark!$P84,"",
IF(Udfyldningsark!$T84&lt;Udfyldningsark!$Q84-10,IF(AF$17&lt;Udfyldningsark!$T84,"g",""),
IF(Udfyldningsark!$T84&lt;Udfyldningsark!$Q84,     IF(AF$17&lt;Udfyldningsark!$Q84-10,"g",     IF(AF$17&lt;Udfyldningsark!$T84,"gu",        "")),
IF(AF$17&lt;Udfyldningsark!$Q84, IF(AF$17&lt;Udfyldningsark!$Q84-10,"g","gu"),
IF(AF$17&lt;Udfyldningsark!$T84,"r",""
))))))))</f>
        <v/>
      </c>
      <c r="AG67" s="226" t="str">
        <f>IF(Udfyldningsark!$T84="","",
IF(AG$17=Udfyldningsark!$Q84,"s",
IF(AG$17=Udfyldningsark!$T84,"b",
IF(AG$17&lt;Udfyldningsark!$P84,"",
IF(Udfyldningsark!$T84&lt;Udfyldningsark!$Q84-10,IF(AG$17&lt;Udfyldningsark!$T84,"g",""),
IF(Udfyldningsark!$T84&lt;Udfyldningsark!$Q84,     IF(AG$17&lt;Udfyldningsark!$Q84-10,"g",     IF(AG$17&lt;Udfyldningsark!$T84,"gu",        "")),
IF(AG$17&lt;Udfyldningsark!$Q84, IF(AG$17&lt;Udfyldningsark!$Q84-10,"g","gu"),
IF(AG$17&lt;Udfyldningsark!$T84,"r",""
))))))))</f>
        <v/>
      </c>
      <c r="AH67" s="226" t="str">
        <f>IF(Udfyldningsark!$T84="","",
IF(AH$17=Udfyldningsark!$Q84,"s",
IF(AH$17=Udfyldningsark!$T84,"b",
IF(AH$17&lt;Udfyldningsark!$P84,"",
IF(Udfyldningsark!$T84&lt;Udfyldningsark!$Q84-10,IF(AH$17&lt;Udfyldningsark!$T84,"g",""),
IF(Udfyldningsark!$T84&lt;Udfyldningsark!$Q84,     IF(AH$17&lt;Udfyldningsark!$Q84-10,"g",     IF(AH$17&lt;Udfyldningsark!$T84,"gu",        "")),
IF(AH$17&lt;Udfyldningsark!$Q84, IF(AH$17&lt;Udfyldningsark!$Q84-10,"g","gu"),
IF(AH$17&lt;Udfyldningsark!$T84,"r",""
))))))))</f>
        <v/>
      </c>
      <c r="AI67" s="226" t="str">
        <f>IF(Udfyldningsark!$T84="","",
IF(AI$17=Udfyldningsark!$Q84,"s",
IF(AI$17=Udfyldningsark!$T84,"b",
IF(AI$17&lt;Udfyldningsark!$P84,"",
IF(Udfyldningsark!$T84&lt;Udfyldningsark!$Q84-10,IF(AI$17&lt;Udfyldningsark!$T84,"g",""),
IF(Udfyldningsark!$T84&lt;Udfyldningsark!$Q84,     IF(AI$17&lt;Udfyldningsark!$Q84-10,"g",     IF(AI$17&lt;Udfyldningsark!$T84,"gu",        "")),
IF(AI$17&lt;Udfyldningsark!$Q84, IF(AI$17&lt;Udfyldningsark!$Q84-10,"g","gu"),
IF(AI$17&lt;Udfyldningsark!$T84,"r",""
))))))))</f>
        <v/>
      </c>
      <c r="AJ67" s="226" t="str">
        <f>IF(Udfyldningsark!$T84="","",
IF(AJ$17=Udfyldningsark!$Q84,"s",
IF(AJ$17=Udfyldningsark!$T84,"b",
IF(AJ$17&lt;Udfyldningsark!$P84,"",
IF(Udfyldningsark!$T84&lt;Udfyldningsark!$Q84-10,IF(AJ$17&lt;Udfyldningsark!$T84,"g",""),
IF(Udfyldningsark!$T84&lt;Udfyldningsark!$Q84,     IF(AJ$17&lt;Udfyldningsark!$Q84-10,"g",     IF(AJ$17&lt;Udfyldningsark!$T84,"gu",        "")),
IF(AJ$17&lt;Udfyldningsark!$Q84, IF(AJ$17&lt;Udfyldningsark!$Q84-10,"g","gu"),
IF(AJ$17&lt;Udfyldningsark!$T84,"r",""
))))))))</f>
        <v/>
      </c>
      <c r="AK67" s="226" t="str">
        <f>IF(Udfyldningsark!$T84="","",
IF(AK$17=Udfyldningsark!$Q84,"s",
IF(AK$17=Udfyldningsark!$T84,"b",
IF(AK$17&lt;Udfyldningsark!$P84,"",
IF(Udfyldningsark!$T84&lt;Udfyldningsark!$Q84-10,IF(AK$17&lt;Udfyldningsark!$T84,"g",""),
IF(Udfyldningsark!$T84&lt;Udfyldningsark!$Q84,     IF(AK$17&lt;Udfyldningsark!$Q84-10,"g",     IF(AK$17&lt;Udfyldningsark!$T84,"gu",        "")),
IF(AK$17&lt;Udfyldningsark!$Q84, IF(AK$17&lt;Udfyldningsark!$Q84-10,"g","gu"),
IF(AK$17&lt;Udfyldningsark!$T84,"r",""
))))))))</f>
        <v/>
      </c>
      <c r="AL67" s="226" t="str">
        <f>IF(Udfyldningsark!$T84="","",
IF(AL$17=Udfyldningsark!$Q84,"s",
IF(AL$17=Udfyldningsark!$T84,"b",
IF(AL$17&lt;Udfyldningsark!$P84,"",
IF(Udfyldningsark!$T84&lt;Udfyldningsark!$Q84-10,IF(AL$17&lt;Udfyldningsark!$T84,"g",""),
IF(Udfyldningsark!$T84&lt;Udfyldningsark!$Q84,     IF(AL$17&lt;Udfyldningsark!$Q84-10,"g",     IF(AL$17&lt;Udfyldningsark!$T84,"gu",        "")),
IF(AL$17&lt;Udfyldningsark!$Q84, IF(AL$17&lt;Udfyldningsark!$Q84-10,"g","gu"),
IF(AL$17&lt;Udfyldningsark!$T84,"r",""
))))))))</f>
        <v/>
      </c>
      <c r="AM67" s="226" t="str">
        <f>IF(Udfyldningsark!$T84="","",
IF(AM$17=Udfyldningsark!$Q84,"s",
IF(AM$17=Udfyldningsark!$T84,"b",
IF(AM$17&lt;Udfyldningsark!$P84,"",
IF(Udfyldningsark!$T84&lt;Udfyldningsark!$Q84-10,IF(AM$17&lt;Udfyldningsark!$T84,"g",""),
IF(Udfyldningsark!$T84&lt;Udfyldningsark!$Q84,     IF(AM$17&lt;Udfyldningsark!$Q84-10,"g",     IF(AM$17&lt;Udfyldningsark!$T84,"gu",        "")),
IF(AM$17&lt;Udfyldningsark!$Q84, IF(AM$17&lt;Udfyldningsark!$Q84-10,"g","gu"),
IF(AM$17&lt;Udfyldningsark!$T84,"r",""
))))))))</f>
        <v/>
      </c>
      <c r="AN67" s="226" t="str">
        <f>IF(Udfyldningsark!$T84="","",
IF(AN$17=Udfyldningsark!$Q84,"s",
IF(AN$17=Udfyldningsark!$T84,"b",
IF(AN$17&lt;Udfyldningsark!$P84,"",
IF(Udfyldningsark!$T84&lt;Udfyldningsark!$Q84-10,IF(AN$17&lt;Udfyldningsark!$T84,"g",""),
IF(Udfyldningsark!$T84&lt;Udfyldningsark!$Q84,     IF(AN$17&lt;Udfyldningsark!$Q84-10,"g",     IF(AN$17&lt;Udfyldningsark!$T84,"gu",        "")),
IF(AN$17&lt;Udfyldningsark!$Q84, IF(AN$17&lt;Udfyldningsark!$Q84-10,"g","gu"),
IF(AN$17&lt;Udfyldningsark!$T84,"r",""
))))))))</f>
        <v/>
      </c>
      <c r="AO67" s="226" t="str">
        <f>IF(Udfyldningsark!$T84="","",
IF(AO$17=Udfyldningsark!$Q84,"s",
IF(AO$17=Udfyldningsark!$T84,"b",
IF(AO$17&lt;Udfyldningsark!$P84,"",
IF(Udfyldningsark!$T84&lt;Udfyldningsark!$Q84-10,IF(AO$17&lt;Udfyldningsark!$T84,"g",""),
IF(Udfyldningsark!$T84&lt;Udfyldningsark!$Q84,     IF(AO$17&lt;Udfyldningsark!$Q84-10,"g",     IF(AO$17&lt;Udfyldningsark!$T84,"gu",        "")),
IF(AO$17&lt;Udfyldningsark!$Q84, IF(AO$17&lt;Udfyldningsark!$Q84-10,"g","gu"),
IF(AO$17&lt;Udfyldningsark!$T84,"r",""
))))))))</f>
        <v/>
      </c>
      <c r="AP67" s="226" t="str">
        <f>IF(Udfyldningsark!$T84="","",
IF(AP$17=Udfyldningsark!$Q84,"s",
IF(AP$17=Udfyldningsark!$T84,"b",
IF(AP$17&lt;Udfyldningsark!$P84,"",
IF(Udfyldningsark!$T84&lt;Udfyldningsark!$Q84-10,IF(AP$17&lt;Udfyldningsark!$T84,"g",""),
IF(Udfyldningsark!$T84&lt;Udfyldningsark!$Q84,     IF(AP$17&lt;Udfyldningsark!$Q84-10,"g",     IF(AP$17&lt;Udfyldningsark!$T84,"gu",        "")),
IF(AP$17&lt;Udfyldningsark!$Q84, IF(AP$17&lt;Udfyldningsark!$Q84-10,"g","gu"),
IF(AP$17&lt;Udfyldningsark!$T84,"r",""
))))))))</f>
        <v/>
      </c>
      <c r="AQ67" s="226" t="str">
        <f>IF(Udfyldningsark!$T84="","",
IF(AQ$17=Udfyldningsark!$Q84,"s",
IF(AQ$17=Udfyldningsark!$T84,"b",
IF(AQ$17&lt;Udfyldningsark!$P84,"",
IF(Udfyldningsark!$T84&lt;Udfyldningsark!$Q84-10,IF(AQ$17&lt;Udfyldningsark!$T84,"g",""),
IF(Udfyldningsark!$T84&lt;Udfyldningsark!$Q84,     IF(AQ$17&lt;Udfyldningsark!$Q84-10,"g",     IF(AQ$17&lt;Udfyldningsark!$T84,"gu",        "")),
IF(AQ$17&lt;Udfyldningsark!$Q84, IF(AQ$17&lt;Udfyldningsark!$Q84-10,"g","gu"),
IF(AQ$17&lt;Udfyldningsark!$T84,"r",""
))))))))</f>
        <v/>
      </c>
      <c r="AR67" s="226" t="str">
        <f>IF(Udfyldningsark!$T84="","",
IF(AR$17=Udfyldningsark!$Q84,"s",
IF(AR$17=Udfyldningsark!$T84,"b",
IF(AR$17&lt;Udfyldningsark!$P84,"",
IF(Udfyldningsark!$T84&lt;Udfyldningsark!$Q84-10,IF(AR$17&lt;Udfyldningsark!$T84,"g",""),
IF(Udfyldningsark!$T84&lt;Udfyldningsark!$Q84,     IF(AR$17&lt;Udfyldningsark!$Q84-10,"g",     IF(AR$17&lt;Udfyldningsark!$T84,"gu",        "")),
IF(AR$17&lt;Udfyldningsark!$Q84, IF(AR$17&lt;Udfyldningsark!$Q84-10,"g","gu"),
IF(AR$17&lt;Udfyldningsark!$T84,"r",""
))))))))</f>
        <v/>
      </c>
      <c r="AS67" s="226" t="str">
        <f>IF(Udfyldningsark!$T84="","",
IF(AS$17=Udfyldningsark!$Q84,"s",
IF(AS$17=Udfyldningsark!$T84,"b",
IF(AS$17&lt;Udfyldningsark!$P84,"",
IF(Udfyldningsark!$T84&lt;Udfyldningsark!$Q84-10,IF(AS$17&lt;Udfyldningsark!$T84,"g",""),
IF(Udfyldningsark!$T84&lt;Udfyldningsark!$Q84,     IF(AS$17&lt;Udfyldningsark!$Q84-10,"g",     IF(AS$17&lt;Udfyldningsark!$T84,"gu",        "")),
IF(AS$17&lt;Udfyldningsark!$Q84, IF(AS$17&lt;Udfyldningsark!$Q84-10,"g","gu"),
IF(AS$17&lt;Udfyldningsark!$T84,"r",""
))))))))</f>
        <v/>
      </c>
      <c r="AT67" s="226" t="str">
        <f>IF(Udfyldningsark!$T84="","",
IF(AT$17=Udfyldningsark!$Q84,"s",
IF(AT$17=Udfyldningsark!$T84,"b",
IF(AT$17&lt;Udfyldningsark!$P84,"",
IF(Udfyldningsark!$T84&lt;Udfyldningsark!$Q84-10,IF(AT$17&lt;Udfyldningsark!$T84,"g",""),
IF(Udfyldningsark!$T84&lt;Udfyldningsark!$Q84,     IF(AT$17&lt;Udfyldningsark!$Q84-10,"g",     IF(AT$17&lt;Udfyldningsark!$T84,"gu",        "")),
IF(AT$17&lt;Udfyldningsark!$Q84, IF(AT$17&lt;Udfyldningsark!$Q84-10,"g","gu"),
IF(AT$17&lt;Udfyldningsark!$T84,"r",""
))))))))</f>
        <v/>
      </c>
      <c r="AU67" s="226" t="str">
        <f>IF(Udfyldningsark!$T84="","",
IF(AU$17=Udfyldningsark!$Q84,"s",
IF(AU$17=Udfyldningsark!$T84,"b",
IF(AU$17&lt;Udfyldningsark!$P84,"",
IF(Udfyldningsark!$T84&lt;Udfyldningsark!$Q84-10,IF(AU$17&lt;Udfyldningsark!$T84,"g",""),
IF(Udfyldningsark!$T84&lt;Udfyldningsark!$Q84,     IF(AU$17&lt;Udfyldningsark!$Q84-10,"g",     IF(AU$17&lt;Udfyldningsark!$T84,"gu",        "")),
IF(AU$17&lt;Udfyldningsark!$Q84, IF(AU$17&lt;Udfyldningsark!$Q84-10,"g","gu"),
IF(AU$17&lt;Udfyldningsark!$T84,"r",""
))))))))</f>
        <v/>
      </c>
      <c r="AV67" s="226" t="str">
        <f>IF(Udfyldningsark!$T84="","",
IF(AV$17=Udfyldningsark!$Q84,"s",
IF(AV$17=Udfyldningsark!$T84,"b",
IF(AV$17&lt;Udfyldningsark!$P84,"",
IF(Udfyldningsark!$T84&lt;Udfyldningsark!$Q84-10,IF(AV$17&lt;Udfyldningsark!$T84,"g",""),
IF(Udfyldningsark!$T84&lt;Udfyldningsark!$Q84,     IF(AV$17&lt;Udfyldningsark!$Q84-10,"g",     IF(AV$17&lt;Udfyldningsark!$T84,"gu",        "")),
IF(AV$17&lt;Udfyldningsark!$Q84, IF(AV$17&lt;Udfyldningsark!$Q84-10,"g","gu"),
IF(AV$17&lt;Udfyldningsark!$T84,"r",""
))))))))</f>
        <v/>
      </c>
      <c r="AW67" s="226" t="str">
        <f>IF(Udfyldningsark!$T84="","",
IF(AW$17=Udfyldningsark!$Q84,"s",
IF(AW$17=Udfyldningsark!$T84,"b",
IF(AW$17&lt;Udfyldningsark!$P84,"",
IF(Udfyldningsark!$T84&lt;Udfyldningsark!$Q84-10,IF(AW$17&lt;Udfyldningsark!$T84,"g",""),
IF(Udfyldningsark!$T84&lt;Udfyldningsark!$Q84,     IF(AW$17&lt;Udfyldningsark!$Q84-10,"g",     IF(AW$17&lt;Udfyldningsark!$T84,"gu",        "")),
IF(AW$17&lt;Udfyldningsark!$Q84, IF(AW$17&lt;Udfyldningsark!$Q84-10,"g","gu"),
IF(AW$17&lt;Udfyldningsark!$T84,"r",""
))))))))</f>
        <v/>
      </c>
      <c r="AX67" s="226" t="str">
        <f>IF(Udfyldningsark!$T84="","",
IF(AX$17=Udfyldningsark!$Q84,"s",
IF(AX$17=Udfyldningsark!$T84,"b",
IF(AX$17&lt;Udfyldningsark!$P84,"",
IF(Udfyldningsark!$T84&lt;Udfyldningsark!$Q84-10,IF(AX$17&lt;Udfyldningsark!$T84,"g",""),
IF(Udfyldningsark!$T84&lt;Udfyldningsark!$Q84,     IF(AX$17&lt;Udfyldningsark!$Q84-10,"g",     IF(AX$17&lt;Udfyldningsark!$T84,"gu",        "")),
IF(AX$17&lt;Udfyldningsark!$Q84, IF(AX$17&lt;Udfyldningsark!$Q84-10,"g","gu"),
IF(AX$17&lt;Udfyldningsark!$T84,"r",""
))))))))</f>
        <v/>
      </c>
      <c r="AY67" s="226" t="str">
        <f>IF(Udfyldningsark!$T84="","",
IF(AY$17=Udfyldningsark!$Q84,"s",
IF(AY$17=Udfyldningsark!$T84,"b",
IF(AY$17&lt;Udfyldningsark!$P84,"",
IF(Udfyldningsark!$T84&lt;Udfyldningsark!$Q84-10,IF(AY$17&lt;Udfyldningsark!$T84,"g",""),
IF(Udfyldningsark!$T84&lt;Udfyldningsark!$Q84,     IF(AY$17&lt;Udfyldningsark!$Q84-10,"g",     IF(AY$17&lt;Udfyldningsark!$T84,"gu",        "")),
IF(AY$17&lt;Udfyldningsark!$Q84, IF(AY$17&lt;Udfyldningsark!$Q84-10,"g","gu"),
IF(AY$17&lt;Udfyldningsark!$T84,"r",""
))))))))</f>
        <v/>
      </c>
      <c r="AZ67" s="226" t="str">
        <f>IF(Udfyldningsark!$T84="","",
IF(AZ$17=Udfyldningsark!$Q84,"s",
IF(AZ$17=Udfyldningsark!$T84,"b",
IF(AZ$17&lt;Udfyldningsark!$P84,"",
IF(Udfyldningsark!$T84&lt;Udfyldningsark!$Q84-10,IF(AZ$17&lt;Udfyldningsark!$T84,"g",""),
IF(Udfyldningsark!$T84&lt;Udfyldningsark!$Q84,     IF(AZ$17&lt;Udfyldningsark!$Q84-10,"g",     IF(AZ$17&lt;Udfyldningsark!$T84,"gu",        "")),
IF(AZ$17&lt;Udfyldningsark!$Q84, IF(AZ$17&lt;Udfyldningsark!$Q84-10,"g","gu"),
IF(AZ$17&lt;Udfyldningsark!$T84,"r",""
))))))))</f>
        <v/>
      </c>
      <c r="BA67" s="226" t="str">
        <f>IF(Udfyldningsark!$T84="","",
IF(BA$17=Udfyldningsark!$Q84,"s",
IF(BA$17=Udfyldningsark!$T84,"b",
IF(BA$17&lt;Udfyldningsark!$P84,"",
IF(Udfyldningsark!$T84&lt;Udfyldningsark!$Q84-10,IF(BA$17&lt;Udfyldningsark!$T84,"g",""),
IF(Udfyldningsark!$T84&lt;Udfyldningsark!$Q84,     IF(BA$17&lt;Udfyldningsark!$Q84-10,"g",     IF(BA$17&lt;Udfyldningsark!$T84,"gu",        "")),
IF(BA$17&lt;Udfyldningsark!$Q84, IF(BA$17&lt;Udfyldningsark!$Q84-10,"g","gu"),
IF(BA$17&lt;Udfyldningsark!$T84,"r",""
))))))))</f>
        <v/>
      </c>
      <c r="BB67" s="226" t="str">
        <f>IF(Udfyldningsark!$T84="","",
IF(BB$17=Udfyldningsark!$Q84,"s",
IF(BB$17=Udfyldningsark!$T84,"b",
IF(BB$17&lt;Udfyldningsark!$P84,"",
IF(Udfyldningsark!$T84&lt;Udfyldningsark!$Q84-10,IF(BB$17&lt;Udfyldningsark!$T84,"g",""),
IF(Udfyldningsark!$T84&lt;Udfyldningsark!$Q84,     IF(BB$17&lt;Udfyldningsark!$Q84-10,"g",     IF(BB$17&lt;Udfyldningsark!$T84,"gu",        "")),
IF(BB$17&lt;Udfyldningsark!$Q84, IF(BB$17&lt;Udfyldningsark!$Q84-10,"g","gu"),
IF(BB$17&lt;Udfyldningsark!$T84,"r",""
))))))))</f>
        <v/>
      </c>
      <c r="BC67" s="226" t="str">
        <f>IF(Udfyldningsark!$T84="","",
IF(BC$17=Udfyldningsark!$Q84,"s",
IF(BC$17=Udfyldningsark!$T84,"b",
IF(BC$17&lt;Udfyldningsark!$P84,"",
IF(Udfyldningsark!$T84&lt;Udfyldningsark!$Q84-10,IF(BC$17&lt;Udfyldningsark!$T84,"g",""),
IF(Udfyldningsark!$T84&lt;Udfyldningsark!$Q84,     IF(BC$17&lt;Udfyldningsark!$Q84-10,"g",     IF(BC$17&lt;Udfyldningsark!$T84,"gu",        "")),
IF(BC$17&lt;Udfyldningsark!$Q84, IF(BC$17&lt;Udfyldningsark!$Q84-10,"g","gu"),
IF(BC$17&lt;Udfyldningsark!$T84,"r",""
))))))))</f>
        <v/>
      </c>
      <c r="BD67" s="226" t="str">
        <f>IF(Udfyldningsark!$T84="","",
IF(BD$17=Udfyldningsark!$Q84,"s",
IF(BD$17=Udfyldningsark!$T84,"b",
IF(BD$17&lt;Udfyldningsark!$P84,"",
IF(Udfyldningsark!$T84&lt;Udfyldningsark!$Q84-10,IF(BD$17&lt;Udfyldningsark!$T84,"g",""),
IF(Udfyldningsark!$T84&lt;Udfyldningsark!$Q84,     IF(BD$17&lt;Udfyldningsark!$Q84-10,"g",     IF(BD$17&lt;Udfyldningsark!$T84,"gu",        "")),
IF(BD$17&lt;Udfyldningsark!$Q84, IF(BD$17&lt;Udfyldningsark!$Q84-10,"g","gu"),
IF(BD$17&lt;Udfyldningsark!$T84,"r",""
))))))))</f>
        <v/>
      </c>
      <c r="BE67" s="226" t="str">
        <f>IF(Udfyldningsark!$T84="","",
IF(BE$17=Udfyldningsark!$Q84,"s",
IF(BE$17=Udfyldningsark!$T84,"b",
IF(BE$17&lt;Udfyldningsark!$P84,"",
IF(Udfyldningsark!$T84&lt;Udfyldningsark!$Q84-10,IF(BE$17&lt;Udfyldningsark!$T84,"g",""),
IF(Udfyldningsark!$T84&lt;Udfyldningsark!$Q84,     IF(BE$17&lt;Udfyldningsark!$Q84-10,"g",     IF(BE$17&lt;Udfyldningsark!$T84,"gu",        "")),
IF(BE$17&lt;Udfyldningsark!$Q84, IF(BE$17&lt;Udfyldningsark!$Q84-10,"g","gu"),
IF(BE$17&lt;Udfyldningsark!$T84,"r",""
))))))))</f>
        <v/>
      </c>
      <c r="BF67" s="226" t="str">
        <f>IF(Udfyldningsark!$T84="","",
IF(BF$17=Udfyldningsark!$Q84,"s",
IF(BF$17=Udfyldningsark!$T84,"b",
IF(BF$17&lt;Udfyldningsark!$P84,"",
IF(Udfyldningsark!$T84&lt;Udfyldningsark!$Q84-10,IF(BF$17&lt;Udfyldningsark!$T84,"g",""),
IF(Udfyldningsark!$T84&lt;Udfyldningsark!$Q84,     IF(BF$17&lt;Udfyldningsark!$Q84-10,"g",     IF(BF$17&lt;Udfyldningsark!$T84,"gu",        "")),
IF(BF$17&lt;Udfyldningsark!$Q84, IF(BF$17&lt;Udfyldningsark!$Q84-10,"g","gu"),
IF(BF$17&lt;Udfyldningsark!$T84,"r",""
))))))))</f>
        <v/>
      </c>
      <c r="BG67" s="226" t="str">
        <f>IF(Udfyldningsark!$T84="","",
IF(BG$17=Udfyldningsark!$Q84,"s",
IF(BG$17=Udfyldningsark!$T84,"b",
IF(BG$17&lt;Udfyldningsark!$P84,"",
IF(Udfyldningsark!$T84&lt;Udfyldningsark!$Q84-10,IF(BG$17&lt;Udfyldningsark!$T84,"g",""),
IF(Udfyldningsark!$T84&lt;Udfyldningsark!$Q84,     IF(BG$17&lt;Udfyldningsark!$Q84-10,"g",     IF(BG$17&lt;Udfyldningsark!$T84,"gu",        "")),
IF(BG$17&lt;Udfyldningsark!$Q84, IF(BG$17&lt;Udfyldningsark!$Q84-10,"g","gu"),
IF(BG$17&lt;Udfyldningsark!$T84,"r",""
))))))))</f>
        <v/>
      </c>
      <c r="BH67" s="226" t="str">
        <f>IF(Udfyldningsark!$T84="","",
IF(BH$17=Udfyldningsark!$Q84,"s",
IF(BH$17=Udfyldningsark!$T84,"b",
IF(BH$17&lt;Udfyldningsark!$P84,"",
IF(Udfyldningsark!$T84&lt;Udfyldningsark!$Q84-10,IF(BH$17&lt;Udfyldningsark!$T84,"g",""),
IF(Udfyldningsark!$T84&lt;Udfyldningsark!$Q84,     IF(BH$17&lt;Udfyldningsark!$Q84-10,"g",     IF(BH$17&lt;Udfyldningsark!$T84,"gu",        "")),
IF(BH$17&lt;Udfyldningsark!$Q84, IF(BH$17&lt;Udfyldningsark!$Q84-10,"g","gu"),
IF(BH$17&lt;Udfyldningsark!$T84,"r",""
))))))))</f>
        <v/>
      </c>
      <c r="BI67" s="226" t="str">
        <f>IF(Udfyldningsark!$T84="","",
IF(BI$17=Udfyldningsark!$Q84,"s",
IF(BI$17=Udfyldningsark!$T84,"b",
IF(BI$17&lt;Udfyldningsark!$P84,"",
IF(Udfyldningsark!$T84&lt;Udfyldningsark!$Q84-10,IF(BI$17&lt;Udfyldningsark!$T84,"g",""),
IF(Udfyldningsark!$T84&lt;Udfyldningsark!$Q84,     IF(BI$17&lt;Udfyldningsark!$Q84-10,"g",     IF(BI$17&lt;Udfyldningsark!$T84,"gu",        "")),
IF(BI$17&lt;Udfyldningsark!$Q84, IF(BI$17&lt;Udfyldningsark!$Q84-10,"g","gu"),
IF(BI$17&lt;Udfyldningsark!$T84,"r",""
))))))))</f>
        <v/>
      </c>
      <c r="BJ67" s="226" t="str">
        <f>IF(Udfyldningsark!$T84="","",
IF(BJ$17=Udfyldningsark!$Q84,"s",
IF(BJ$17=Udfyldningsark!$T84,"b",
IF(BJ$17&lt;Udfyldningsark!$P84,"",
IF(Udfyldningsark!$T84&lt;Udfyldningsark!$Q84-10,IF(BJ$17&lt;Udfyldningsark!$T84,"g",""),
IF(Udfyldningsark!$T84&lt;Udfyldningsark!$Q84,     IF(BJ$17&lt;Udfyldningsark!$Q84-10,"g",     IF(BJ$17&lt;Udfyldningsark!$T84,"gu",        "")),
IF(BJ$17&lt;Udfyldningsark!$Q84, IF(BJ$17&lt;Udfyldningsark!$Q84-10,"g","gu"),
IF(BJ$17&lt;Udfyldningsark!$T84,"r",""
))))))))</f>
        <v/>
      </c>
      <c r="BK67" s="226" t="str">
        <f>IF(Udfyldningsark!$T84="","",
IF(BK$17=Udfyldningsark!$Q84,"s",
IF(BK$17=Udfyldningsark!$T84,"b",
IF(BK$17&lt;Udfyldningsark!$P84,"",
IF(Udfyldningsark!$T84&lt;Udfyldningsark!$Q84-10,IF(BK$17&lt;Udfyldningsark!$T84,"g",""),
IF(Udfyldningsark!$T84&lt;Udfyldningsark!$Q84,     IF(BK$17&lt;Udfyldningsark!$Q84-10,"g",     IF(BK$17&lt;Udfyldningsark!$T84,"gu",        "")),
IF(BK$17&lt;Udfyldningsark!$Q84, IF(BK$17&lt;Udfyldningsark!$Q84-10,"g","gu"),
IF(BK$17&lt;Udfyldningsark!$T84,"r",""
))))))))</f>
        <v/>
      </c>
      <c r="BL67" s="226" t="str">
        <f>IF(Udfyldningsark!$T84="","",
IF(BL$17=Udfyldningsark!$Q84,"s",
IF(BL$17=Udfyldningsark!$T84,"b",
IF(BL$17&lt;Udfyldningsark!$P84,"",
IF(Udfyldningsark!$T84&lt;Udfyldningsark!$Q84-10,IF(BL$17&lt;Udfyldningsark!$T84,"g",""),
IF(Udfyldningsark!$T84&lt;Udfyldningsark!$Q84,     IF(BL$17&lt;Udfyldningsark!$Q84-10,"g",     IF(BL$17&lt;Udfyldningsark!$T84,"gu",        "")),
IF(BL$17&lt;Udfyldningsark!$Q84, IF(BL$17&lt;Udfyldningsark!$Q84-10,"g","gu"),
IF(BL$17&lt;Udfyldningsark!$T84,"r",""
))))))))</f>
        <v/>
      </c>
      <c r="BM67" s="226" t="str">
        <f>IF(Udfyldningsark!$T84="","",
IF(BM$17=Udfyldningsark!$Q84,"s",
IF(BM$17=Udfyldningsark!$T84,"b",
IF(BM$17&lt;Udfyldningsark!$P84,"",
IF(Udfyldningsark!$T84&lt;Udfyldningsark!$Q84-10,IF(BM$17&lt;Udfyldningsark!$T84,"g",""),
IF(Udfyldningsark!$T84&lt;Udfyldningsark!$Q84,     IF(BM$17&lt;Udfyldningsark!$Q84-10,"g",     IF(BM$17&lt;Udfyldningsark!$T84,"gu",        "")),
IF(BM$17&lt;Udfyldningsark!$Q84, IF(BM$17&lt;Udfyldningsark!$Q84-10,"g","gu"),
IF(BM$17&lt;Udfyldningsark!$T84,"r",""
))))))))</f>
        <v/>
      </c>
      <c r="BN67" s="226" t="str">
        <f>IF(Udfyldningsark!$T84="","",
IF(BN$17=Udfyldningsark!$Q84,"s",
IF(BN$17=Udfyldningsark!$T84,"b",
IF(BN$17&lt;Udfyldningsark!$P84,"",
IF(Udfyldningsark!$T84&lt;Udfyldningsark!$Q84-10,IF(BN$17&lt;Udfyldningsark!$T84,"g",""),
IF(Udfyldningsark!$T84&lt;Udfyldningsark!$Q84,     IF(BN$17&lt;Udfyldningsark!$Q84-10,"g",     IF(BN$17&lt;Udfyldningsark!$T84,"gu",        "")),
IF(BN$17&lt;Udfyldningsark!$Q84, IF(BN$17&lt;Udfyldningsark!$Q84-10,"g","gu"),
IF(BN$17&lt;Udfyldningsark!$T84,"r",""
))))))))</f>
        <v/>
      </c>
      <c r="BO67" s="226" t="str">
        <f>IF(Udfyldningsark!$T84="","",
IF(BO$17=Udfyldningsark!$Q84,"s",
IF(BO$17=Udfyldningsark!$T84,"b",
IF(BO$17&lt;Udfyldningsark!$P84,"",
IF(Udfyldningsark!$T84&lt;Udfyldningsark!$Q84-10,IF(BO$17&lt;Udfyldningsark!$T84,"g",""),
IF(Udfyldningsark!$T84&lt;Udfyldningsark!$Q84,     IF(BO$17&lt;Udfyldningsark!$Q84-10,"g",     IF(BO$17&lt;Udfyldningsark!$T84,"gu",        "")),
IF(BO$17&lt;Udfyldningsark!$Q84, IF(BO$17&lt;Udfyldningsark!$Q84-10,"g","gu"),
IF(BO$17&lt;Udfyldningsark!$T84,"r",""
))))))))</f>
        <v/>
      </c>
      <c r="BP67" s="226" t="str">
        <f>IF(Udfyldningsark!$T84="","",
IF(BP$17=Udfyldningsark!$Q84,"s",
IF(BP$17=Udfyldningsark!$T84,"b",
IF(BP$17&lt;Udfyldningsark!$P84,"",
IF(Udfyldningsark!$T84&lt;Udfyldningsark!$Q84-10,IF(BP$17&lt;Udfyldningsark!$T84,"g",""),
IF(Udfyldningsark!$T84&lt;Udfyldningsark!$Q84,     IF(BP$17&lt;Udfyldningsark!$Q84-10,"g",     IF(BP$17&lt;Udfyldningsark!$T84,"gu",        "")),
IF(BP$17&lt;Udfyldningsark!$Q84, IF(BP$17&lt;Udfyldningsark!$Q84-10,"g","gu"),
IF(BP$17&lt;Udfyldningsark!$T84,"r",""
))))))))</f>
        <v/>
      </c>
      <c r="BQ67" s="226" t="str">
        <f>IF(Udfyldningsark!$T84="","",
IF(BQ$17=Udfyldningsark!$Q84,"s",
IF(BQ$17=Udfyldningsark!$T84,"b",
IF(BQ$17&lt;Udfyldningsark!$P84,"",
IF(Udfyldningsark!$T84&lt;Udfyldningsark!$Q84-10,IF(BQ$17&lt;Udfyldningsark!$T84,"g",""),
IF(Udfyldningsark!$T84&lt;Udfyldningsark!$Q84,     IF(BQ$17&lt;Udfyldningsark!$Q84-10,"g",     IF(BQ$17&lt;Udfyldningsark!$T84,"gu",        "")),
IF(BQ$17&lt;Udfyldningsark!$Q84, IF(BQ$17&lt;Udfyldningsark!$Q84-10,"g","gu"),
IF(BQ$17&lt;Udfyldningsark!$T84,"r",""
))))))))</f>
        <v/>
      </c>
      <c r="BR67" s="226" t="str">
        <f>IF(Udfyldningsark!$T84="","",
IF(BR$17=Udfyldningsark!$Q84,"s",
IF(BR$17=Udfyldningsark!$T84,"b",
IF(BR$17&lt;Udfyldningsark!$P84,"",
IF(Udfyldningsark!$T84&lt;Udfyldningsark!$Q84-10,IF(BR$17&lt;Udfyldningsark!$T84,"g",""),
IF(Udfyldningsark!$T84&lt;Udfyldningsark!$Q84,     IF(BR$17&lt;Udfyldningsark!$Q84-10,"g",     IF(BR$17&lt;Udfyldningsark!$T84,"gu",        "")),
IF(BR$17&lt;Udfyldningsark!$Q84, IF(BR$17&lt;Udfyldningsark!$Q84-10,"g","gu"),
IF(BR$17&lt;Udfyldningsark!$T84,"r",""
))))))))</f>
        <v/>
      </c>
      <c r="BS67" s="226" t="str">
        <f>IF(Udfyldningsark!$T84="","",
IF(BS$17=Udfyldningsark!$Q84,"s",
IF(BS$17=Udfyldningsark!$T84,"b",
IF(BS$17&lt;Udfyldningsark!$P84,"",
IF(Udfyldningsark!$T84&lt;Udfyldningsark!$Q84-10,IF(BS$17&lt;Udfyldningsark!$T84,"g",""),
IF(Udfyldningsark!$T84&lt;Udfyldningsark!$Q84,     IF(BS$17&lt;Udfyldningsark!$Q84-10,"g",     IF(BS$17&lt;Udfyldningsark!$T84,"gu",        "")),
IF(BS$17&lt;Udfyldningsark!$Q84, IF(BS$17&lt;Udfyldningsark!$Q84-10,"g","gu"),
IF(BS$17&lt;Udfyldningsark!$T84,"r",""
))))))))</f>
        <v/>
      </c>
      <c r="BT67" s="226" t="str">
        <f>IF(Udfyldningsark!$T84="","",
IF(BT$17=Udfyldningsark!$Q84,"s",
IF(BT$17=Udfyldningsark!$T84,"b",
IF(BT$17&lt;Udfyldningsark!$P84,"",
IF(Udfyldningsark!$T84&lt;Udfyldningsark!$Q84-10,IF(BT$17&lt;Udfyldningsark!$T84,"g",""),
IF(Udfyldningsark!$T84&lt;Udfyldningsark!$Q84,     IF(BT$17&lt;Udfyldningsark!$Q84-10,"g",     IF(BT$17&lt;Udfyldningsark!$T84,"gu",        "")),
IF(BT$17&lt;Udfyldningsark!$Q84, IF(BT$17&lt;Udfyldningsark!$Q84-10,"g","gu"),
IF(BT$17&lt;Udfyldningsark!$T84,"r",""
))))))))</f>
        <v/>
      </c>
      <c r="BU67" s="226" t="str">
        <f>IF(Udfyldningsark!$T84="","",
IF(BU$17=Udfyldningsark!$Q84,"s",
IF(BU$17=Udfyldningsark!$T84,"b",
IF(BU$17&lt;Udfyldningsark!$P84,"",
IF(Udfyldningsark!$T84&lt;Udfyldningsark!$Q84-10,IF(BU$17&lt;Udfyldningsark!$T84,"g",""),
IF(Udfyldningsark!$T84&lt;Udfyldningsark!$Q84,     IF(BU$17&lt;Udfyldningsark!$Q84-10,"g",     IF(BU$17&lt;Udfyldningsark!$T84,"gu",        "")),
IF(BU$17&lt;Udfyldningsark!$Q84, IF(BU$17&lt;Udfyldningsark!$Q84-10,"g","gu"),
IF(BU$17&lt;Udfyldningsark!$T84,"r",""
))))))))</f>
        <v/>
      </c>
      <c r="BV67" s="226" t="str">
        <f>IF(Udfyldningsark!$T84="","",
IF(BV$17=Udfyldningsark!$Q84,"s",
IF(BV$17=Udfyldningsark!$T84,"b",
IF(BV$17&lt;Udfyldningsark!$P84,"",
IF(Udfyldningsark!$T84&lt;Udfyldningsark!$Q84-10,IF(BV$17&lt;Udfyldningsark!$T84,"g",""),
IF(Udfyldningsark!$T84&lt;Udfyldningsark!$Q84,     IF(BV$17&lt;Udfyldningsark!$Q84-10,"g",     IF(BV$17&lt;Udfyldningsark!$T84,"gu",        "")),
IF(BV$17&lt;Udfyldningsark!$Q84, IF(BV$17&lt;Udfyldningsark!$Q84-10,"g","gu"),
IF(BV$17&lt;Udfyldningsark!$T84,"r",""
))))))))</f>
        <v/>
      </c>
      <c r="BW67" s="226" t="str">
        <f>IF(Udfyldningsark!$T84="","",
IF(BW$17=Udfyldningsark!$Q84,"s",
IF(BW$17=Udfyldningsark!$T84,"b",
IF(BW$17&lt;Udfyldningsark!$P84,"",
IF(Udfyldningsark!$T84&lt;Udfyldningsark!$Q84-10,IF(BW$17&lt;Udfyldningsark!$T84,"g",""),
IF(Udfyldningsark!$T84&lt;Udfyldningsark!$Q84,     IF(BW$17&lt;Udfyldningsark!$Q84-10,"g",     IF(BW$17&lt;Udfyldningsark!$T84,"gu",        "")),
IF(BW$17&lt;Udfyldningsark!$Q84, IF(BW$17&lt;Udfyldningsark!$Q84-10,"g","gu"),
IF(BW$17&lt;Udfyldningsark!$T84,"r",""
))))))))</f>
        <v/>
      </c>
      <c r="BX67" s="226" t="str">
        <f>IF(Udfyldningsark!$T84="","",
IF(BX$17=Udfyldningsark!$Q84,"s",
IF(BX$17=Udfyldningsark!$T84,"b",
IF(BX$17&lt;Udfyldningsark!$P84,"",
IF(Udfyldningsark!$T84&lt;Udfyldningsark!$Q84-10,IF(BX$17&lt;Udfyldningsark!$T84,"g",""),
IF(Udfyldningsark!$T84&lt;Udfyldningsark!$Q84,     IF(BX$17&lt;Udfyldningsark!$Q84-10,"g",     IF(BX$17&lt;Udfyldningsark!$T84,"gu",        "")),
IF(BX$17&lt;Udfyldningsark!$Q84, IF(BX$17&lt;Udfyldningsark!$Q84-10,"g","gu"),
IF(BX$17&lt;Udfyldningsark!$T84,"r",""
))))))))</f>
        <v/>
      </c>
      <c r="BY67" s="226" t="str">
        <f>IF(Udfyldningsark!$T84="","",
IF(BY$17=Udfyldningsark!$Q84,"s",
IF(BY$17=Udfyldningsark!$T84,"b",
IF(BY$17&lt;Udfyldningsark!$P84,"",
IF(Udfyldningsark!$T84&lt;Udfyldningsark!$Q84-10,IF(BY$17&lt;Udfyldningsark!$T84,"g",""),
IF(Udfyldningsark!$T84&lt;Udfyldningsark!$Q84,     IF(BY$17&lt;Udfyldningsark!$Q84-10,"g",     IF(BY$17&lt;Udfyldningsark!$T84,"gu",        "")),
IF(BY$17&lt;Udfyldningsark!$Q84, IF(BY$17&lt;Udfyldningsark!$Q84-10,"g","gu"),
IF(BY$17&lt;Udfyldningsark!$T84,"r",""
))))))))</f>
        <v/>
      </c>
      <c r="BZ67" s="226" t="str">
        <f>IF(Udfyldningsark!$T84="","",
IF(BZ$17=Udfyldningsark!$Q84,"s",
IF(BZ$17=Udfyldningsark!$T84,"b",
IF(BZ$17&lt;Udfyldningsark!$P84,"",
IF(Udfyldningsark!$T84&lt;Udfyldningsark!$Q84-10,IF(BZ$17&lt;Udfyldningsark!$T84,"g",""),
IF(Udfyldningsark!$T84&lt;Udfyldningsark!$Q84,     IF(BZ$17&lt;Udfyldningsark!$Q84-10,"g",     IF(BZ$17&lt;Udfyldningsark!$T84,"gu",        "")),
IF(BZ$17&lt;Udfyldningsark!$Q84, IF(BZ$17&lt;Udfyldningsark!$Q84-10,"g","gu"),
IF(BZ$17&lt;Udfyldningsark!$T84,"r",""
))))))))</f>
        <v/>
      </c>
      <c r="CA67" s="226" t="str">
        <f>IF(Udfyldningsark!$T84="","",
IF(CA$17=Udfyldningsark!$Q84,"s",
IF(CA$17=Udfyldningsark!$T84,"b",
IF(CA$17&lt;Udfyldningsark!$P84,"",
IF(Udfyldningsark!$T84&lt;Udfyldningsark!$Q84-10,IF(CA$17&lt;Udfyldningsark!$T84,"g",""),
IF(Udfyldningsark!$T84&lt;Udfyldningsark!$Q84,     IF(CA$17&lt;Udfyldningsark!$Q84-10,"g",     IF(CA$17&lt;Udfyldningsark!$T84,"gu",        "")),
IF(CA$17&lt;Udfyldningsark!$Q84, IF(CA$17&lt;Udfyldningsark!$Q84-10,"g","gu"),
IF(CA$17&lt;Udfyldningsark!$T84,"r",""
))))))))</f>
        <v/>
      </c>
      <c r="CB67" s="226" t="str">
        <f>IF(Udfyldningsark!$T84="","",
IF(CB$17=Udfyldningsark!$Q84,"s",
IF(CB$17=Udfyldningsark!$T84,"b",
IF(CB$17&lt;Udfyldningsark!$P84,"",
IF(Udfyldningsark!$T84&lt;Udfyldningsark!$Q84-10,IF(CB$17&lt;Udfyldningsark!$T84,"g",""),
IF(Udfyldningsark!$T84&lt;Udfyldningsark!$Q84,     IF(CB$17&lt;Udfyldningsark!$Q84-10,"g",     IF(CB$17&lt;Udfyldningsark!$T84,"gu",        "")),
IF(CB$17&lt;Udfyldningsark!$Q84, IF(CB$17&lt;Udfyldningsark!$Q84-10,"g","gu"),
IF(CB$17&lt;Udfyldningsark!$T84,"r",""
))))))))</f>
        <v/>
      </c>
      <c r="CC67" s="226" t="str">
        <f>IF(Udfyldningsark!$T84="","",
IF(CC$17=Udfyldningsark!$Q84,"s",
IF(CC$17=Udfyldningsark!$T84,"b",
IF(CC$17&lt;Udfyldningsark!$P84,"",
IF(Udfyldningsark!$T84&lt;Udfyldningsark!$Q84-10,IF(CC$17&lt;Udfyldningsark!$T84,"g",""),
IF(Udfyldningsark!$T84&lt;Udfyldningsark!$Q84,     IF(CC$17&lt;Udfyldningsark!$Q84-10,"g",     IF(CC$17&lt;Udfyldningsark!$T84,"gu",        "")),
IF(CC$17&lt;Udfyldningsark!$Q84, IF(CC$17&lt;Udfyldningsark!$Q84-10,"g","gu"),
IF(CC$17&lt;Udfyldningsark!$T84,"r",""
))))))))</f>
        <v/>
      </c>
      <c r="CD67" s="226" t="str">
        <f>IF(Udfyldningsark!$T84="","",
IF(CD$17=Udfyldningsark!$Q84,"s",
IF(CD$17=Udfyldningsark!$T84,"b",
IF(CD$17&lt;Udfyldningsark!$P84,"",
IF(Udfyldningsark!$T84&lt;Udfyldningsark!$Q84-10,IF(CD$17&lt;Udfyldningsark!$T84,"g",""),
IF(Udfyldningsark!$T84&lt;Udfyldningsark!$Q84,     IF(CD$17&lt;Udfyldningsark!$Q84-10,"g",     IF(CD$17&lt;Udfyldningsark!$T84,"gu",        "")),
IF(CD$17&lt;Udfyldningsark!$Q84, IF(CD$17&lt;Udfyldningsark!$Q84-10,"g","gu"),
IF(CD$17&lt;Udfyldningsark!$T84,"r",""
))))))))</f>
        <v/>
      </c>
      <c r="CE67" s="226" t="str">
        <f>IF(Udfyldningsark!$T84="","",
IF(CE$17=Udfyldningsark!$Q84,"s",
IF(CE$17=Udfyldningsark!$T84,"b",
IF(CE$17&lt;Udfyldningsark!$P84,"",
IF(Udfyldningsark!$T84&lt;Udfyldningsark!$Q84-10,IF(CE$17&lt;Udfyldningsark!$T84,"g",""),
IF(Udfyldningsark!$T84&lt;Udfyldningsark!$Q84,     IF(CE$17&lt;Udfyldningsark!$Q84-10,"g",     IF(CE$17&lt;Udfyldningsark!$T84,"gu",        "")),
IF(CE$17&lt;Udfyldningsark!$Q84, IF(CE$17&lt;Udfyldningsark!$Q84-10,"g","gu"),
IF(CE$17&lt;Udfyldningsark!$T84,"r",""
))))))))</f>
        <v/>
      </c>
      <c r="CF67" s="226" t="str">
        <f>IF(Udfyldningsark!$T84="","",
IF(CF$17=Udfyldningsark!$Q84,"s",
IF(CF$17=Udfyldningsark!$T84,"b",
IF(CF$17&lt;Udfyldningsark!$P84,"",
IF(Udfyldningsark!$T84&lt;Udfyldningsark!$Q84-10,IF(CF$17&lt;Udfyldningsark!$T84,"g",""),
IF(Udfyldningsark!$T84&lt;Udfyldningsark!$Q84,     IF(CF$17&lt;Udfyldningsark!$Q84-10,"g",     IF(CF$17&lt;Udfyldningsark!$T84,"gu",        "")),
IF(CF$17&lt;Udfyldningsark!$Q84, IF(CF$17&lt;Udfyldningsark!$Q84-10,"g","gu"),
IF(CF$17&lt;Udfyldningsark!$T84,"r",""
))))))))</f>
        <v/>
      </c>
      <c r="CG67" s="226" t="str">
        <f>IF(Udfyldningsark!$T84="","",
IF(CG$17=Udfyldningsark!$Q84,"s",
IF(CG$17=Udfyldningsark!$T84,"b",
IF(CG$17&lt;Udfyldningsark!$P84,"",
IF(Udfyldningsark!$T84&lt;Udfyldningsark!$Q84-10,IF(CG$17&lt;Udfyldningsark!$T84,"g",""),
IF(Udfyldningsark!$T84&lt;Udfyldningsark!$Q84,     IF(CG$17&lt;Udfyldningsark!$Q84-10,"g",     IF(CG$17&lt;Udfyldningsark!$T84,"gu",        "")),
IF(CG$17&lt;Udfyldningsark!$Q84, IF(CG$17&lt;Udfyldningsark!$Q84-10,"g","gu"),
IF(CG$17&lt;Udfyldningsark!$T84,"r",""
))))))))</f>
        <v/>
      </c>
      <c r="CH67" s="226" t="str">
        <f>IF(Udfyldningsark!$T84="","",
IF(CH$17=Udfyldningsark!$Q84,"s",
IF(CH$17=Udfyldningsark!$T84,"b",
IF(CH$17&lt;Udfyldningsark!$P84,"",
IF(Udfyldningsark!$T84&lt;Udfyldningsark!$Q84-10,IF(CH$17&lt;Udfyldningsark!$T84,"g",""),
IF(Udfyldningsark!$T84&lt;Udfyldningsark!$Q84,     IF(CH$17&lt;Udfyldningsark!$Q84-10,"g",     IF(CH$17&lt;Udfyldningsark!$T84,"gu",        "")),
IF(CH$17&lt;Udfyldningsark!$Q84, IF(CH$17&lt;Udfyldningsark!$Q84-10,"g","gu"),
IF(CH$17&lt;Udfyldningsark!$T84,"r",""
))))))))</f>
        <v/>
      </c>
      <c r="CI67" s="226" t="str">
        <f>IF(Udfyldningsark!$T84="","",
IF(CI$17=Udfyldningsark!$Q84,"s",
IF(CI$17=Udfyldningsark!$T84,"b",
IF(CI$17&lt;Udfyldningsark!$P84,"",
IF(Udfyldningsark!$T84&lt;Udfyldningsark!$Q84-10,IF(CI$17&lt;Udfyldningsark!$T84,"g",""),
IF(Udfyldningsark!$T84&lt;Udfyldningsark!$Q84,     IF(CI$17&lt;Udfyldningsark!$Q84-10,"g",     IF(CI$17&lt;Udfyldningsark!$T84,"gu",        "")),
IF(CI$17&lt;Udfyldningsark!$Q84, IF(CI$17&lt;Udfyldningsark!$Q84-10,"g","gu"),
IF(CI$17&lt;Udfyldningsark!$T84,"r",""
))))))))</f>
        <v/>
      </c>
      <c r="CJ67" s="226" t="str">
        <f>IF(Udfyldningsark!$T84="","",
IF(CJ$17=Udfyldningsark!$Q84,"s",
IF(CJ$17=Udfyldningsark!$T84,"b",
IF(CJ$17&lt;Udfyldningsark!$P84,"",
IF(Udfyldningsark!$T84&lt;Udfyldningsark!$Q84-10,IF(CJ$17&lt;Udfyldningsark!$T84,"g",""),
IF(Udfyldningsark!$T84&lt;Udfyldningsark!$Q84,     IF(CJ$17&lt;Udfyldningsark!$Q84-10,"g",     IF(CJ$17&lt;Udfyldningsark!$T84,"gu",        "")),
IF(CJ$17&lt;Udfyldningsark!$Q84, IF(CJ$17&lt;Udfyldningsark!$Q84-10,"g","gu"),
IF(CJ$17&lt;Udfyldningsark!$T84,"r",""
))))))))</f>
        <v/>
      </c>
      <c r="CK67" s="226" t="str">
        <f>IF(Udfyldningsark!$T84="","",
IF(CK$17=Udfyldningsark!$Q84,"s",
IF(CK$17=Udfyldningsark!$T84,"b",
IF(CK$17&lt;Udfyldningsark!$P84,"",
IF(Udfyldningsark!$T84&lt;Udfyldningsark!$Q84-10,IF(CK$17&lt;Udfyldningsark!$T84,"g",""),
IF(Udfyldningsark!$T84&lt;Udfyldningsark!$Q84,     IF(CK$17&lt;Udfyldningsark!$Q84-10,"g",     IF(CK$17&lt;Udfyldningsark!$T84,"gu",        "")),
IF(CK$17&lt;Udfyldningsark!$Q84, IF(CK$17&lt;Udfyldningsark!$Q84-10,"g","gu"),
IF(CK$17&lt;Udfyldningsark!$T84,"r",""
))))))))</f>
        <v/>
      </c>
      <c r="CL67" s="226" t="str">
        <f>IF(Udfyldningsark!$T84="","",
IF(CL$17=Udfyldningsark!$Q84,"s",
IF(CL$17=Udfyldningsark!$T84,"b",
IF(CL$17&lt;Udfyldningsark!$P84,"",
IF(Udfyldningsark!$T84&lt;Udfyldningsark!$Q84-10,IF(CL$17&lt;Udfyldningsark!$T84,"g",""),
IF(Udfyldningsark!$T84&lt;Udfyldningsark!$Q84,     IF(CL$17&lt;Udfyldningsark!$Q84-10,"g",     IF(CL$17&lt;Udfyldningsark!$T84,"gu",        "")),
IF(CL$17&lt;Udfyldningsark!$Q84, IF(CL$17&lt;Udfyldningsark!$Q84-10,"g","gu"),
IF(CL$17&lt;Udfyldningsark!$T84,"r",""
))))))))</f>
        <v/>
      </c>
      <c r="CM67" s="226" t="str">
        <f>IF(Udfyldningsark!$T84="","",
IF(CM$17=Udfyldningsark!$Q84,"s",
IF(CM$17=Udfyldningsark!$T84,"b",
IF(CM$17&lt;Udfyldningsark!$P84,"",
IF(Udfyldningsark!$T84&lt;Udfyldningsark!$Q84-10,IF(CM$17&lt;Udfyldningsark!$T84,"g",""),
IF(Udfyldningsark!$T84&lt;Udfyldningsark!$Q84,     IF(CM$17&lt;Udfyldningsark!$Q84-10,"g",     IF(CM$17&lt;Udfyldningsark!$T84,"gu",        "")),
IF(CM$17&lt;Udfyldningsark!$Q84, IF(CM$17&lt;Udfyldningsark!$Q84-10,"g","gu"),
IF(CM$17&lt;Udfyldningsark!$T84,"r",""
))))))))</f>
        <v/>
      </c>
      <c r="CN67" s="226" t="str">
        <f>IF(Udfyldningsark!$T84="","",
IF(CN$17=Udfyldningsark!$Q84,"s",
IF(CN$17=Udfyldningsark!$T84,"b",
IF(CN$17&lt;Udfyldningsark!$P84,"",
IF(Udfyldningsark!$T84&lt;Udfyldningsark!$Q84-10,IF(CN$17&lt;Udfyldningsark!$T84,"g",""),
IF(Udfyldningsark!$T84&lt;Udfyldningsark!$Q84,     IF(CN$17&lt;Udfyldningsark!$Q84-10,"g",     IF(CN$17&lt;Udfyldningsark!$T84,"gu",        "")),
IF(CN$17&lt;Udfyldningsark!$Q84, IF(CN$17&lt;Udfyldningsark!$Q84-10,"g","gu"),
IF(CN$17&lt;Udfyldningsark!$T84,"r",""
))))))))</f>
        <v/>
      </c>
      <c r="CO67" s="226" t="str">
        <f>IF(Udfyldningsark!$T84="","",
IF(CO$17=Udfyldningsark!$Q84,"s",
IF(CO$17=Udfyldningsark!$T84,"b",
IF(CO$17&lt;Udfyldningsark!$P84,"",
IF(Udfyldningsark!$T84&lt;Udfyldningsark!$Q84-10,IF(CO$17&lt;Udfyldningsark!$T84,"g",""),
IF(Udfyldningsark!$T84&lt;Udfyldningsark!$Q84,     IF(CO$17&lt;Udfyldningsark!$Q84-10,"g",     IF(CO$17&lt;Udfyldningsark!$T84,"gu",        "")),
IF(CO$17&lt;Udfyldningsark!$Q84, IF(CO$17&lt;Udfyldningsark!$Q84-10,"g","gu"),
IF(CO$17&lt;Udfyldningsark!$T84,"r",""
))))))))</f>
        <v/>
      </c>
      <c r="CP67" s="226" t="str">
        <f>IF(Udfyldningsark!$T84="","",
IF(CP$17=Udfyldningsark!$Q84,"s",
IF(CP$17=Udfyldningsark!$T84,"b",
IF(CP$17&lt;Udfyldningsark!$P84,"",
IF(Udfyldningsark!$T84&lt;Udfyldningsark!$Q84-10,IF(CP$17&lt;Udfyldningsark!$T84,"g",""),
IF(Udfyldningsark!$T84&lt;Udfyldningsark!$Q84,     IF(CP$17&lt;Udfyldningsark!$Q84-10,"g",     IF(CP$17&lt;Udfyldningsark!$T84,"gu",        "")),
IF(CP$17&lt;Udfyldningsark!$Q84, IF(CP$17&lt;Udfyldningsark!$Q84-10,"g","gu"),
IF(CP$17&lt;Udfyldningsark!$T84,"r",""
))))))))</f>
        <v/>
      </c>
      <c r="CQ67" s="226" t="str">
        <f>IF(Udfyldningsark!$T84="","",
IF(CQ$17=Udfyldningsark!$Q84,"s",
IF(CQ$17=Udfyldningsark!$T84,"b",
IF(CQ$17&lt;Udfyldningsark!$P84,"",
IF(Udfyldningsark!$T84&lt;Udfyldningsark!$Q84-10,IF(CQ$17&lt;Udfyldningsark!$T84,"g",""),
IF(Udfyldningsark!$T84&lt;Udfyldningsark!$Q84,     IF(CQ$17&lt;Udfyldningsark!$Q84-10,"g",     IF(CQ$17&lt;Udfyldningsark!$T84,"gu",        "")),
IF(CQ$17&lt;Udfyldningsark!$Q84, IF(CQ$17&lt;Udfyldningsark!$Q84-10,"g","gu"),
IF(CQ$17&lt;Udfyldningsark!$T84,"r",""
))))))))</f>
        <v/>
      </c>
      <c r="CR67" s="226" t="str">
        <f>IF(Udfyldningsark!$T84="","",
IF(CR$17=Udfyldningsark!$Q84,"s",
IF(CR$17=Udfyldningsark!$T84,"b",
IF(CR$17&lt;Udfyldningsark!$P84,"",
IF(Udfyldningsark!$T84&lt;Udfyldningsark!$Q84-10,IF(CR$17&lt;Udfyldningsark!$T84,"g",""),
IF(Udfyldningsark!$T84&lt;Udfyldningsark!$Q84,     IF(CR$17&lt;Udfyldningsark!$Q84-10,"g",     IF(CR$17&lt;Udfyldningsark!$T84,"gu",        "")),
IF(CR$17&lt;Udfyldningsark!$Q84, IF(CR$17&lt;Udfyldningsark!$Q84-10,"g","gu"),
IF(CR$17&lt;Udfyldningsark!$T84,"r",""
))))))))</f>
        <v/>
      </c>
      <c r="CS67" s="226" t="str">
        <f>IF(Udfyldningsark!$T84="","",
IF(CS$17=Udfyldningsark!$Q84,"s",
IF(CS$17=Udfyldningsark!$T84,"b",
IF(CS$17&lt;Udfyldningsark!$P84,"",
IF(Udfyldningsark!$T84&lt;Udfyldningsark!$Q84-10,IF(CS$17&lt;Udfyldningsark!$T84,"g",""),
IF(Udfyldningsark!$T84&lt;Udfyldningsark!$Q84,     IF(CS$17&lt;Udfyldningsark!$Q84-10,"g",     IF(CS$17&lt;Udfyldningsark!$T84,"gu",        "")),
IF(CS$17&lt;Udfyldningsark!$Q84, IF(CS$17&lt;Udfyldningsark!$Q84-10,"g","gu"),
IF(CS$17&lt;Udfyldningsark!$T84,"r",""
))))))))</f>
        <v/>
      </c>
      <c r="CT67" s="226" t="str">
        <f>IF(Udfyldningsark!$T84="","",
IF(CT$17=Udfyldningsark!$Q84,"s",
IF(CT$17=Udfyldningsark!$T84,"b",
IF(CT$17&lt;Udfyldningsark!$P84,"",
IF(Udfyldningsark!$T84&lt;Udfyldningsark!$Q84-10,IF(CT$17&lt;Udfyldningsark!$T84,"g",""),
IF(Udfyldningsark!$T84&lt;Udfyldningsark!$Q84,     IF(CT$17&lt;Udfyldningsark!$Q84-10,"g",     IF(CT$17&lt;Udfyldningsark!$T84,"gu",        "")),
IF(CT$17&lt;Udfyldningsark!$Q84, IF(CT$17&lt;Udfyldningsark!$Q84-10,"g","gu"),
IF(CT$17&lt;Udfyldningsark!$T84,"r",""
))))))))</f>
        <v/>
      </c>
      <c r="CU67" s="226" t="str">
        <f>IF(Udfyldningsark!$T84="","",
IF(CU$17=Udfyldningsark!$Q84,"s",
IF(CU$17=Udfyldningsark!$T84,"b",
IF(CU$17&lt;Udfyldningsark!$P84,"",
IF(Udfyldningsark!$T84&lt;Udfyldningsark!$Q84-10,IF(CU$17&lt;Udfyldningsark!$T84,"g",""),
IF(Udfyldningsark!$T84&lt;Udfyldningsark!$Q84,     IF(CU$17&lt;Udfyldningsark!$Q84-10,"g",     IF(CU$17&lt;Udfyldningsark!$T84,"gu",        "")),
IF(CU$17&lt;Udfyldningsark!$Q84, IF(CU$17&lt;Udfyldningsark!$Q84-10,"g","gu"),
IF(CU$17&lt;Udfyldningsark!$T84,"r",""
))))))))</f>
        <v/>
      </c>
      <c r="CV67" s="226" t="str">
        <f>IF(Udfyldningsark!$T84="","",
IF(CV$17=Udfyldningsark!$Q84,"s",
IF(CV$17=Udfyldningsark!$T84,"b",
IF(CV$17&lt;Udfyldningsark!$P84,"",
IF(Udfyldningsark!$T84&lt;Udfyldningsark!$Q84-10,IF(CV$17&lt;Udfyldningsark!$T84,"g",""),
IF(Udfyldningsark!$T84&lt;Udfyldningsark!$Q84,     IF(CV$17&lt;Udfyldningsark!$Q84-10,"g",     IF(CV$17&lt;Udfyldningsark!$T84,"gu",        "")),
IF(CV$17&lt;Udfyldningsark!$Q84, IF(CV$17&lt;Udfyldningsark!$Q84-10,"g","gu"),
IF(CV$17&lt;Udfyldningsark!$T84,"r",""
))))))))</f>
        <v/>
      </c>
      <c r="CW67" s="226" t="str">
        <f>IF(Udfyldningsark!$T84="","",
IF(CW$17=Udfyldningsark!$Q84,"s",
IF(CW$17=Udfyldningsark!$T84,"b",
IF(CW$17&lt;Udfyldningsark!$P84,"",
IF(Udfyldningsark!$T84&lt;Udfyldningsark!$Q84-10,IF(CW$17&lt;Udfyldningsark!$T84,"g",""),
IF(Udfyldningsark!$T84&lt;Udfyldningsark!$Q84,     IF(CW$17&lt;Udfyldningsark!$Q84-10,"g",     IF(CW$17&lt;Udfyldningsark!$T84,"gu",        "")),
IF(CW$17&lt;Udfyldningsark!$Q84, IF(CW$17&lt;Udfyldningsark!$Q84-10,"g","gu"),
IF(CW$17&lt;Udfyldningsark!$T84,"r",""
))))))))</f>
        <v/>
      </c>
      <c r="CX67" s="226" t="str">
        <f>IF(Udfyldningsark!$T84="","",
IF(CX$17=Udfyldningsark!$Q84,"s",
IF(CX$17=Udfyldningsark!$T84,"b",
IF(CX$17&lt;Udfyldningsark!$P84,"",
IF(Udfyldningsark!$T84&lt;Udfyldningsark!$Q84-10,IF(CX$17&lt;Udfyldningsark!$T84,"g",""),
IF(Udfyldningsark!$T84&lt;Udfyldningsark!$Q84,     IF(CX$17&lt;Udfyldningsark!$Q84-10,"g",     IF(CX$17&lt;Udfyldningsark!$T84,"gu",        "")),
IF(CX$17&lt;Udfyldningsark!$Q84, IF(CX$17&lt;Udfyldningsark!$Q84-10,"g","gu"),
IF(CX$17&lt;Udfyldningsark!$T84,"r",""
))))))))</f>
        <v/>
      </c>
      <c r="CY67" s="226" t="str">
        <f>IF(Udfyldningsark!$T84="","",
IF(CY$17=Udfyldningsark!$Q84,"s",
IF(CY$17=Udfyldningsark!$T84,"b",
IF(CY$17&lt;Udfyldningsark!$P84,"",
IF(Udfyldningsark!$T84&lt;Udfyldningsark!$Q84-10,IF(CY$17&lt;Udfyldningsark!$T84,"g",""),
IF(Udfyldningsark!$T84&lt;Udfyldningsark!$Q84,     IF(CY$17&lt;Udfyldningsark!$Q84-10,"g",     IF(CY$17&lt;Udfyldningsark!$T84,"gu",        "")),
IF(CY$17&lt;Udfyldningsark!$Q84, IF(CY$17&lt;Udfyldningsark!$Q84-10,"g","gu"),
IF(CY$17&lt;Udfyldningsark!$T84,"r",""
))))))))</f>
        <v/>
      </c>
      <c r="CZ67" s="226" t="str">
        <f>IF(Udfyldningsark!$T84="","",
IF(CZ$17=Udfyldningsark!$Q84,"s",
IF(CZ$17=Udfyldningsark!$T84,"b",
IF(CZ$17&lt;Udfyldningsark!$P84,"",
IF(Udfyldningsark!$T84&lt;Udfyldningsark!$Q84-10,IF(CZ$17&lt;Udfyldningsark!$T84,"g",""),
IF(Udfyldningsark!$T84&lt;Udfyldningsark!$Q84,     IF(CZ$17&lt;Udfyldningsark!$Q84-10,"g",     IF(CZ$17&lt;Udfyldningsark!$T84,"gu",        "")),
IF(CZ$17&lt;Udfyldningsark!$Q84, IF(CZ$17&lt;Udfyldningsark!$Q84-10,"g","gu"),
IF(CZ$17&lt;Udfyldningsark!$T84,"r",""
))))))))</f>
        <v/>
      </c>
      <c r="DA67" s="226" t="str">
        <f>IF(Udfyldningsark!$T84="","",
IF(DA$17=Udfyldningsark!$Q84,"s",
IF(DA$17=Udfyldningsark!$T84,"b",
IF(DA$17&lt;Udfyldningsark!$P84,"",
IF(Udfyldningsark!$T84&lt;Udfyldningsark!$Q84-10,IF(DA$17&lt;Udfyldningsark!$T84,"g",""),
IF(Udfyldningsark!$T84&lt;Udfyldningsark!$Q84,     IF(DA$17&lt;Udfyldningsark!$Q84-10,"g",     IF(DA$17&lt;Udfyldningsark!$T84,"gu",        "")),
IF(DA$17&lt;Udfyldningsark!$Q84, IF(DA$17&lt;Udfyldningsark!$Q84-10,"g","gu"),
IF(DA$17&lt;Udfyldningsark!$T84,"r",""
))))))))</f>
        <v/>
      </c>
      <c r="DB67" s="226" t="str">
        <f>IF(Udfyldningsark!$T84="","",
IF(DB$17=Udfyldningsark!$Q84,"s",
IF(DB$17=Udfyldningsark!$T84,"b",
IF(DB$17&lt;Udfyldningsark!$P84,"",
IF(Udfyldningsark!$T84&lt;Udfyldningsark!$Q84-10,IF(DB$17&lt;Udfyldningsark!$T84,"g",""),
IF(Udfyldningsark!$T84&lt;Udfyldningsark!$Q84,     IF(DB$17&lt;Udfyldningsark!$Q84-10,"g",     IF(DB$17&lt;Udfyldningsark!$T84,"gu",        "")),
IF(DB$17&lt;Udfyldningsark!$Q84, IF(DB$17&lt;Udfyldningsark!$Q84-10,"g","gu"),
IF(DB$17&lt;Udfyldningsark!$T84,"r",""
))))))))</f>
        <v/>
      </c>
      <c r="DC67" s="226" t="str">
        <f>IF(Udfyldningsark!$T84="","",
IF(DC$17=Udfyldningsark!$Q84,"s",
IF(DC$17=Udfyldningsark!$T84,"b",
IF(DC$17&lt;Udfyldningsark!$P84,"",
IF(Udfyldningsark!$T84&lt;Udfyldningsark!$Q84-10,IF(DC$17&lt;Udfyldningsark!$T84,"g",""),
IF(Udfyldningsark!$T84&lt;Udfyldningsark!$Q84,     IF(DC$17&lt;Udfyldningsark!$Q84-10,"g",     IF(DC$17&lt;Udfyldningsark!$T84,"gu",        "")),
IF(DC$17&lt;Udfyldningsark!$Q84, IF(DC$17&lt;Udfyldningsark!$Q84-10,"g","gu"),
IF(DC$17&lt;Udfyldningsark!$T84,"r",""
))))))))</f>
        <v/>
      </c>
      <c r="DD67" s="226" t="str">
        <f>IF(Udfyldningsark!$T84="","",
IF(DD$17=Udfyldningsark!$Q84,"s",
IF(DD$17=Udfyldningsark!$T84,"b",
IF(DD$17&lt;Udfyldningsark!$P84,"",
IF(Udfyldningsark!$T84&lt;Udfyldningsark!$Q84-10,IF(DD$17&lt;Udfyldningsark!$T84,"g",""),
IF(Udfyldningsark!$T84&lt;Udfyldningsark!$Q84,     IF(DD$17&lt;Udfyldningsark!$Q84-10,"g",     IF(DD$17&lt;Udfyldningsark!$T84,"gu",        "")),
IF(DD$17&lt;Udfyldningsark!$Q84, IF(DD$17&lt;Udfyldningsark!$Q84-10,"g","gu"),
IF(DD$17&lt;Udfyldningsark!$T84,"r",""
))))))))</f>
        <v/>
      </c>
      <c r="DE67" s="226" t="str">
        <f>IF(Udfyldningsark!$T84="","",
IF(DE$17=Udfyldningsark!$Q84,"s",
IF(DE$17=Udfyldningsark!$T84,"b",
IF(DE$17&lt;Udfyldningsark!$P84,"",
IF(Udfyldningsark!$T84&lt;Udfyldningsark!$Q84-10,IF(DE$17&lt;Udfyldningsark!$T84,"g",""),
IF(Udfyldningsark!$T84&lt;Udfyldningsark!$Q84,     IF(DE$17&lt;Udfyldningsark!$Q84-10,"g",     IF(DE$17&lt;Udfyldningsark!$T84,"gu",        "")),
IF(DE$17&lt;Udfyldningsark!$Q84, IF(DE$17&lt;Udfyldningsark!$Q84-10,"g","gu"),
IF(DE$17&lt;Udfyldningsark!$T84,"r",""
))))))))</f>
        <v/>
      </c>
      <c r="DF67" s="226" t="str">
        <f>IF(Udfyldningsark!$T84="","",
IF(DF$17=Udfyldningsark!$Q84,"s",
IF(DF$17=Udfyldningsark!$T84,"b",
IF(DF$17&lt;Udfyldningsark!$P84,"",
IF(Udfyldningsark!$T84&lt;Udfyldningsark!$Q84-10,IF(DF$17&lt;Udfyldningsark!$T84,"g",""),
IF(Udfyldningsark!$T84&lt;Udfyldningsark!$Q84,     IF(DF$17&lt;Udfyldningsark!$Q84-10,"g",     IF(DF$17&lt;Udfyldningsark!$T84,"gu",        "")),
IF(DF$17&lt;Udfyldningsark!$Q84, IF(DF$17&lt;Udfyldningsark!$Q84-10,"g","gu"),
IF(DF$17&lt;Udfyldningsark!$T84,"r",""
))))))))</f>
        <v/>
      </c>
      <c r="DG67" s="226" t="str">
        <f>IF(Udfyldningsark!$T84="","",
IF(DG$17=Udfyldningsark!$Q84,"s",
IF(DG$17=Udfyldningsark!$T84,"b",
IF(DG$17&lt;Udfyldningsark!$P84,"",
IF(Udfyldningsark!$T84&lt;Udfyldningsark!$Q84-10,IF(DG$17&lt;Udfyldningsark!$T84,"g",""),
IF(Udfyldningsark!$T84&lt;Udfyldningsark!$Q84,     IF(DG$17&lt;Udfyldningsark!$Q84-10,"g",     IF(DG$17&lt;Udfyldningsark!$T84,"gu",        "")),
IF(DG$17&lt;Udfyldningsark!$Q84, IF(DG$17&lt;Udfyldningsark!$Q84-10,"g","gu"),
IF(DG$17&lt;Udfyldningsark!$T84,"r",""
))))))))</f>
        <v/>
      </c>
      <c r="DH67" s="226" t="str">
        <f>IF(Udfyldningsark!$T84="","",
IF(DH$17=Udfyldningsark!$Q84,"s",
IF(DH$17=Udfyldningsark!$T84,"b",
IF(DH$17&lt;Udfyldningsark!$P84,"",
IF(Udfyldningsark!$T84&lt;Udfyldningsark!$Q84-10,IF(DH$17&lt;Udfyldningsark!$T84,"g",""),
IF(Udfyldningsark!$T84&lt;Udfyldningsark!$Q84,     IF(DH$17&lt;Udfyldningsark!$Q84-10,"g",     IF(DH$17&lt;Udfyldningsark!$T84,"gu",        "")),
IF(DH$17&lt;Udfyldningsark!$Q84, IF(DH$17&lt;Udfyldningsark!$Q84-10,"g","gu"),
IF(DH$17&lt;Udfyldningsark!$T84,"r",""
))))))))</f>
        <v/>
      </c>
      <c r="DI67" s="226" t="str">
        <f>IF(Udfyldningsark!$T84="","",
IF(DI$17=Udfyldningsark!$Q84,"s",
IF(DI$17=Udfyldningsark!$T84,"b",
IF(DI$17&lt;Udfyldningsark!$P84,"",
IF(Udfyldningsark!$T84&lt;Udfyldningsark!$Q84-10,IF(DI$17&lt;Udfyldningsark!$T84,"g",""),
IF(Udfyldningsark!$T84&lt;Udfyldningsark!$Q84,     IF(DI$17&lt;Udfyldningsark!$Q84-10,"g",     IF(DI$17&lt;Udfyldningsark!$T84,"gu",        "")),
IF(DI$17&lt;Udfyldningsark!$Q84, IF(DI$17&lt;Udfyldningsark!$Q84-10,"g","gu"),
IF(DI$17&lt;Udfyldningsark!$T84,"r",""
))))))))</f>
        <v/>
      </c>
      <c r="DJ67" s="226" t="str">
        <f>IF(Udfyldningsark!$T84="","",
IF(DJ$17=Udfyldningsark!$Q84,"s",
IF(DJ$17=Udfyldningsark!$T84,"b",
IF(DJ$17&lt;Udfyldningsark!$P84,"",
IF(Udfyldningsark!$T84&lt;Udfyldningsark!$Q84-10,IF(DJ$17&lt;Udfyldningsark!$T84,"g",""),
IF(Udfyldningsark!$T84&lt;Udfyldningsark!$Q84,     IF(DJ$17&lt;Udfyldningsark!$Q84-10,"g",     IF(DJ$17&lt;Udfyldningsark!$T84,"gu",        "")),
IF(DJ$17&lt;Udfyldningsark!$Q84, IF(DJ$17&lt;Udfyldningsark!$Q84-10,"g","gu"),
IF(DJ$17&lt;Udfyldningsark!$T84,"r",""
))))))))</f>
        <v/>
      </c>
      <c r="DK67" s="226" t="str">
        <f>IF(Udfyldningsark!$T84="","",
IF(DK$17=Udfyldningsark!$Q84,"s",
IF(DK$17=Udfyldningsark!$T84,"b",
IF(DK$17&lt;Udfyldningsark!$P84,"",
IF(Udfyldningsark!$T84&lt;Udfyldningsark!$Q84-10,IF(DK$17&lt;Udfyldningsark!$T84,"g",""),
IF(Udfyldningsark!$T84&lt;Udfyldningsark!$Q84,     IF(DK$17&lt;Udfyldningsark!$Q84-10,"g",     IF(DK$17&lt;Udfyldningsark!$T84,"gu",        "")),
IF(DK$17&lt;Udfyldningsark!$Q84, IF(DK$17&lt;Udfyldningsark!$Q84-10,"g","gu"),
IF(DK$17&lt;Udfyldningsark!$T84,"r",""
))))))))</f>
        <v/>
      </c>
      <c r="DL67" s="13"/>
      <c r="DM67" s="13"/>
    </row>
    <row r="68" spans="1:117" s="2" customFormat="1" ht="8.4499999999999993" customHeight="1" x14ac:dyDescent="0.2">
      <c r="A68" s="29"/>
      <c r="B68" s="56" t="str">
        <f>IF(Udfyldningsark!C85=1,Udfyldningsark!E85,"")</f>
        <v/>
      </c>
      <c r="C68" s="405" t="str">
        <f>IF(Udfyldningsark!I85="","",IF(Udfyldningsark!I85&gt;=1,Udfyldningsark!I85))</f>
        <v/>
      </c>
      <c r="D68" s="406"/>
      <c r="E68" s="407"/>
      <c r="F68" s="48"/>
      <c r="G68" s="276" t="str">
        <f>IF(Udfyldningsark!L85="","",IF(Udfyldningsark!L85&gt;=1,Udfyldningsark!L85))</f>
        <v/>
      </c>
      <c r="H68" s="48"/>
      <c r="I68" s="87" t="str">
        <f>IF(Udfyldningsark!P85="","",IF(Udfyldningsark!P85&gt;=1,Udfyldningsark!P85))</f>
        <v/>
      </c>
      <c r="J68" s="49"/>
      <c r="K68" s="88" t="str">
        <f>IF(Udfyldningsark!G85="","",IF(Udfyldningsark!G85=Data!$T$7,Data!$U$7,IF(Udfyldningsark!G85=Data!$T$8,Data!$U$8,IF(Udfyldningsark!G85=Data!$T$9,Data!$U$9,IF(Udfyldningsark!G85=Data!$T$10,Data!$U$10,IF(Udfyldningsark!G85=Data!$T$11,Data!$U$11,IF(Udfyldningsark!G85=Data!$T$12,Data!$U$12,IF(Udfyldningsark!G85=Data!$T$13,Data!$U$13,IF(Udfyldningsark!G85=Data!$T$14,Data!$U$14,IF(Udfyldningsark!G85=Data!$T$15,Data!$U$15,IF(Udfyldningsark!G85=Data!$T$16,Data!$U$16,IF(Udfyldningsark!G85=Data!$T$17,Data!$U$17,IF(Udfyldningsark!G85=Data!$T$18,Data!$U$18,IF(Udfyldningsark!G85=Data!$T$19,Data!$U$19,IF(Udfyldningsark!G85=Data!$T$20,Data!$U$20,IF(Udfyldningsark!G85=Data!$T$21,Data!$U$21,IF(Udfyldningsark!G85=Data!$T$22,Data!$U$22,IF(Udfyldningsark!G85=Data!$T$23,Data!$U$23,IF(Udfyldningsark!G85=Data!$T$24,Data!$U$24,IF(Udfyldningsark!G85=Data!$T$25,Data!$U$25,IF(Udfyldningsark!G85=Data!$T$26,Data!$U$26,IF(Udfyldningsark!G85=Data!$T$27,Data!$U$27))))))))))))))))))))))</f>
        <v/>
      </c>
      <c r="L68" s="49"/>
      <c r="M68" s="89" t="str">
        <f>IF(Udfyldningsark!G85="","",IF(Udfyldningsark!G85=Data!$T$7,Data!$V$7,IF(Udfyldningsark!G85=Data!$T$8,Data!$V$8,IF(Udfyldningsark!G85=Data!$T$9,Data!$V$9,IF(Udfyldningsark!G85=Data!$T$10,Data!$V$10,IF(Udfyldningsark!G85=Data!$T$11,Data!$V$11,IF(Udfyldningsark!G85=Data!$T$12,Data!$V$12,IF(Udfyldningsark!G85=Data!$T$13,Data!$V$13,IF(Udfyldningsark!G85=Data!$T$14,Data!$V$14,IF(Udfyldningsark!G85=Data!$T$15,Data!$V$15,IF(Udfyldningsark!G85=Data!$T$16,Data!$V$16,IF(Udfyldningsark!G85=Data!$T$17,Data!$V$17,IF(Udfyldningsark!G85=Data!$T$18,Data!$V$18,IF(Udfyldningsark!G85=Data!$T$19,Data!$V$19,IF(Udfyldningsark!G85=Data!$T$20,Data!$V$20,IF(Udfyldningsark!G85=Data!$T$21,Data!$V$21,IF(Udfyldningsark!G85=Data!$T$22,Data!$V$22,IF(Udfyldningsark!G85=Data!$T$23,Data!$V$23,IF(Udfyldningsark!G85=Data!$T$24,Data!$V$24,IF(Udfyldningsark!G85=Data!$T$25,Data!$V$25,IF(Udfyldningsark!G85=Data!$T$26,Data!$V$26,IF(Udfyldningsark!G85=Data!$T$27,Data!$V$27,))))))))))))))))))))))</f>
        <v/>
      </c>
      <c r="N68" s="20"/>
      <c r="O68" s="226" t="str">
        <f>IF(Udfyldningsark!$T85="","",
IF(O$17=Udfyldningsark!$Q85,"s",
IF(O$17=Udfyldningsark!$T85,"b",
IF(O$17&lt;Udfyldningsark!$P85,"",
IF(Udfyldningsark!$T85&lt;Udfyldningsark!$Q85-10,IF(O$17&lt;Udfyldningsark!$T85,"g",""),
IF(Udfyldningsark!$T85&lt;Udfyldningsark!$Q85,     IF(O$17&lt;Udfyldningsark!$Q85-10,"g",     IF(O$17&lt;Udfyldningsark!$T85,"gu",        "")),
IF(O$17&lt;Udfyldningsark!$Q85, IF(O$17&lt;Udfyldningsark!$Q85-10,"g","gu"),
IF(O$17&lt;Udfyldningsark!$T85,"r",""
))))))))</f>
        <v/>
      </c>
      <c r="P68" s="226" t="str">
        <f>IF(Udfyldningsark!$T85="","",
IF(P$17=Udfyldningsark!$Q85,"s",
IF(P$17=Udfyldningsark!$T85,"b",
IF(P$17&lt;Udfyldningsark!$P85,"",
IF(Udfyldningsark!$T85&lt;Udfyldningsark!$Q85-10,IF(P$17&lt;Udfyldningsark!$T85,"g",""),
IF(Udfyldningsark!$T85&lt;Udfyldningsark!$Q85,     IF(P$17&lt;Udfyldningsark!$Q85-10,"g",     IF(P$17&lt;Udfyldningsark!$T85,"gu",        "")),
IF(P$17&lt;Udfyldningsark!$Q85, IF(P$17&lt;Udfyldningsark!$Q85-10,"g","gu"),
IF(P$17&lt;Udfyldningsark!$T85,"r",""
))))))))</f>
        <v/>
      </c>
      <c r="Q68" s="226" t="str">
        <f>IF(Udfyldningsark!$T85="","",
IF(Q$17=Udfyldningsark!$Q85,"s",
IF(Q$17=Udfyldningsark!$T85,"b",
IF(Q$17&lt;Udfyldningsark!$P85,"",
IF(Udfyldningsark!$T85&lt;Udfyldningsark!$Q85-10,IF(Q$17&lt;Udfyldningsark!$T85,"g",""),
IF(Udfyldningsark!$T85&lt;Udfyldningsark!$Q85,     IF(Q$17&lt;Udfyldningsark!$Q85-10,"g",     IF(Q$17&lt;Udfyldningsark!$T85,"gu",        "")),
IF(Q$17&lt;Udfyldningsark!$Q85, IF(Q$17&lt;Udfyldningsark!$Q85-10,"g","gu"),
IF(Q$17&lt;Udfyldningsark!$T85,"r",""
))))))))</f>
        <v/>
      </c>
      <c r="R68" s="226" t="str">
        <f>IF(Udfyldningsark!$T85="","",
IF(R$17=Udfyldningsark!$Q85,"s",
IF(R$17=Udfyldningsark!$T85,"b",
IF(R$17&lt;Udfyldningsark!$P85,"",
IF(Udfyldningsark!$T85&lt;Udfyldningsark!$Q85-10,IF(R$17&lt;Udfyldningsark!$T85,"g",""),
IF(Udfyldningsark!$T85&lt;Udfyldningsark!$Q85,     IF(R$17&lt;Udfyldningsark!$Q85-10,"g",     IF(R$17&lt;Udfyldningsark!$T85,"gu",        "")),
IF(R$17&lt;Udfyldningsark!$Q85, IF(R$17&lt;Udfyldningsark!$Q85-10,"g","gu"),
IF(R$17&lt;Udfyldningsark!$T85,"r",""
))))))))</f>
        <v/>
      </c>
      <c r="S68" s="226" t="str">
        <f>IF(Udfyldningsark!$T85="","",
IF(S$17=Udfyldningsark!$Q85,"s",
IF(S$17=Udfyldningsark!$T85,"b",
IF(S$17&lt;Udfyldningsark!$P85,"",
IF(Udfyldningsark!$T85&lt;Udfyldningsark!$Q85-10,IF(S$17&lt;Udfyldningsark!$T85,"g",""),
IF(Udfyldningsark!$T85&lt;Udfyldningsark!$Q85,     IF(S$17&lt;Udfyldningsark!$Q85-10,"g",     IF(S$17&lt;Udfyldningsark!$T85,"gu",        "")),
IF(S$17&lt;Udfyldningsark!$Q85, IF(S$17&lt;Udfyldningsark!$Q85-10,"g","gu"),
IF(S$17&lt;Udfyldningsark!$T85,"r",""
))))))))</f>
        <v/>
      </c>
      <c r="T68" s="226" t="str">
        <f>IF(Udfyldningsark!$T85="","",
IF(T$17=Udfyldningsark!$Q85,"s",
IF(T$17=Udfyldningsark!$T85,"b",
IF(T$17&lt;Udfyldningsark!$P85,"",
IF(Udfyldningsark!$T85&lt;Udfyldningsark!$Q85-10,IF(T$17&lt;Udfyldningsark!$T85,"g",""),
IF(Udfyldningsark!$T85&lt;Udfyldningsark!$Q85,     IF(T$17&lt;Udfyldningsark!$Q85-10,"g",     IF(T$17&lt;Udfyldningsark!$T85,"gu",        "")),
IF(T$17&lt;Udfyldningsark!$Q85, IF(T$17&lt;Udfyldningsark!$Q85-10,"g","gu"),
IF(T$17&lt;Udfyldningsark!$T85,"r",""
))))))))</f>
        <v/>
      </c>
      <c r="U68" s="226" t="str">
        <f>IF(Udfyldningsark!$T85="","",
IF(U$17=Udfyldningsark!$Q85,"s",
IF(U$17=Udfyldningsark!$T85,"b",
IF(U$17&lt;Udfyldningsark!$P85,"",
IF(Udfyldningsark!$T85&lt;Udfyldningsark!$Q85-10,IF(U$17&lt;Udfyldningsark!$T85,"g",""),
IF(Udfyldningsark!$T85&lt;Udfyldningsark!$Q85,     IF(U$17&lt;Udfyldningsark!$Q85-10,"g",     IF(U$17&lt;Udfyldningsark!$T85,"gu",        "")),
IF(U$17&lt;Udfyldningsark!$Q85, IF(U$17&lt;Udfyldningsark!$Q85-10,"g","gu"),
IF(U$17&lt;Udfyldningsark!$T85,"r",""
))))))))</f>
        <v/>
      </c>
      <c r="V68" s="226" t="str">
        <f>IF(Udfyldningsark!$T85="","",
IF(V$17=Udfyldningsark!$Q85,"s",
IF(V$17=Udfyldningsark!$T85,"b",
IF(V$17&lt;Udfyldningsark!$P85,"",
IF(Udfyldningsark!$T85&lt;Udfyldningsark!$Q85-10,IF(V$17&lt;Udfyldningsark!$T85,"g",""),
IF(Udfyldningsark!$T85&lt;Udfyldningsark!$Q85,     IF(V$17&lt;Udfyldningsark!$Q85-10,"g",     IF(V$17&lt;Udfyldningsark!$T85,"gu",        "")),
IF(V$17&lt;Udfyldningsark!$Q85, IF(V$17&lt;Udfyldningsark!$Q85-10,"g","gu"),
IF(V$17&lt;Udfyldningsark!$T85,"r",""
))))))))</f>
        <v/>
      </c>
      <c r="W68" s="226" t="str">
        <f>IF(Udfyldningsark!$T85="","",
IF(W$17=Udfyldningsark!$Q85,"s",
IF(W$17=Udfyldningsark!$T85,"b",
IF(W$17&lt;Udfyldningsark!$P85,"",
IF(Udfyldningsark!$T85&lt;Udfyldningsark!$Q85-10,IF(W$17&lt;Udfyldningsark!$T85,"g",""),
IF(Udfyldningsark!$T85&lt;Udfyldningsark!$Q85,     IF(W$17&lt;Udfyldningsark!$Q85-10,"g",     IF(W$17&lt;Udfyldningsark!$T85,"gu",        "")),
IF(W$17&lt;Udfyldningsark!$Q85, IF(W$17&lt;Udfyldningsark!$Q85-10,"g","gu"),
IF(W$17&lt;Udfyldningsark!$T85,"r",""
))))))))</f>
        <v/>
      </c>
      <c r="X68" s="226" t="str">
        <f>IF(Udfyldningsark!$T85="","",
IF(X$17=Udfyldningsark!$Q85,"s",
IF(X$17=Udfyldningsark!$T85,"b",
IF(X$17&lt;Udfyldningsark!$P85,"",
IF(Udfyldningsark!$T85&lt;Udfyldningsark!$Q85-10,IF(X$17&lt;Udfyldningsark!$T85,"g",""),
IF(Udfyldningsark!$T85&lt;Udfyldningsark!$Q85,     IF(X$17&lt;Udfyldningsark!$Q85-10,"g",     IF(X$17&lt;Udfyldningsark!$T85,"gu",        "")),
IF(X$17&lt;Udfyldningsark!$Q85, IF(X$17&lt;Udfyldningsark!$Q85-10,"g","gu"),
IF(X$17&lt;Udfyldningsark!$T85,"r",""
))))))))</f>
        <v/>
      </c>
      <c r="Y68" s="226" t="str">
        <f>IF(Udfyldningsark!$T85="","",
IF(Y$17=Udfyldningsark!$Q85,"s",
IF(Y$17=Udfyldningsark!$T85,"b",
IF(Y$17&lt;Udfyldningsark!$P85,"",
IF(Udfyldningsark!$T85&lt;Udfyldningsark!$Q85-10,IF(Y$17&lt;Udfyldningsark!$T85,"g",""),
IF(Udfyldningsark!$T85&lt;Udfyldningsark!$Q85,     IF(Y$17&lt;Udfyldningsark!$Q85-10,"g",     IF(Y$17&lt;Udfyldningsark!$T85,"gu",        "")),
IF(Y$17&lt;Udfyldningsark!$Q85, IF(Y$17&lt;Udfyldningsark!$Q85-10,"g","gu"),
IF(Y$17&lt;Udfyldningsark!$T85,"r",""
))))))))</f>
        <v/>
      </c>
      <c r="Z68" s="226" t="str">
        <f>IF(Udfyldningsark!$T85="","",
IF(Z$17=Udfyldningsark!$Q85,"s",
IF(Z$17=Udfyldningsark!$T85,"b",
IF(Z$17&lt;Udfyldningsark!$P85,"",
IF(Udfyldningsark!$T85&lt;Udfyldningsark!$Q85-10,IF(Z$17&lt;Udfyldningsark!$T85,"g",""),
IF(Udfyldningsark!$T85&lt;Udfyldningsark!$Q85,     IF(Z$17&lt;Udfyldningsark!$Q85-10,"g",     IF(Z$17&lt;Udfyldningsark!$T85,"gu",        "")),
IF(Z$17&lt;Udfyldningsark!$Q85, IF(Z$17&lt;Udfyldningsark!$Q85-10,"g","gu"),
IF(Z$17&lt;Udfyldningsark!$T85,"r",""
))))))))</f>
        <v/>
      </c>
      <c r="AA68" s="226" t="str">
        <f>IF(Udfyldningsark!$T85="","",
IF(AA$17=Udfyldningsark!$Q85,"s",
IF(AA$17=Udfyldningsark!$T85,"b",
IF(AA$17&lt;Udfyldningsark!$P85,"",
IF(Udfyldningsark!$T85&lt;Udfyldningsark!$Q85-10,IF(AA$17&lt;Udfyldningsark!$T85,"g",""),
IF(Udfyldningsark!$T85&lt;Udfyldningsark!$Q85,     IF(AA$17&lt;Udfyldningsark!$Q85-10,"g",     IF(AA$17&lt;Udfyldningsark!$T85,"gu",        "")),
IF(AA$17&lt;Udfyldningsark!$Q85, IF(AA$17&lt;Udfyldningsark!$Q85-10,"g","gu"),
IF(AA$17&lt;Udfyldningsark!$T85,"r",""
))))))))</f>
        <v/>
      </c>
      <c r="AB68" s="226" t="str">
        <f>IF(Udfyldningsark!$T85="","",
IF(AB$17=Udfyldningsark!$Q85,"s",
IF(AB$17=Udfyldningsark!$T85,"b",
IF(AB$17&lt;Udfyldningsark!$P85,"",
IF(Udfyldningsark!$T85&lt;Udfyldningsark!$Q85-10,IF(AB$17&lt;Udfyldningsark!$T85,"g",""),
IF(Udfyldningsark!$T85&lt;Udfyldningsark!$Q85,     IF(AB$17&lt;Udfyldningsark!$Q85-10,"g",     IF(AB$17&lt;Udfyldningsark!$T85,"gu",        "")),
IF(AB$17&lt;Udfyldningsark!$Q85, IF(AB$17&lt;Udfyldningsark!$Q85-10,"g","gu"),
IF(AB$17&lt;Udfyldningsark!$T85,"r",""
))))))))</f>
        <v/>
      </c>
      <c r="AC68" s="226" t="str">
        <f>IF(Udfyldningsark!$T85="","",
IF(AC$17=Udfyldningsark!$Q85,"s",
IF(AC$17=Udfyldningsark!$T85,"b",
IF(AC$17&lt;Udfyldningsark!$P85,"",
IF(Udfyldningsark!$T85&lt;Udfyldningsark!$Q85-10,IF(AC$17&lt;Udfyldningsark!$T85,"g",""),
IF(Udfyldningsark!$T85&lt;Udfyldningsark!$Q85,     IF(AC$17&lt;Udfyldningsark!$Q85-10,"g",     IF(AC$17&lt;Udfyldningsark!$T85,"gu",        "")),
IF(AC$17&lt;Udfyldningsark!$Q85, IF(AC$17&lt;Udfyldningsark!$Q85-10,"g","gu"),
IF(AC$17&lt;Udfyldningsark!$T85,"r",""
))))))))</f>
        <v/>
      </c>
      <c r="AD68" s="226" t="str">
        <f>IF(Udfyldningsark!$T85="","",
IF(AD$17=Udfyldningsark!$Q85,"s",
IF(AD$17=Udfyldningsark!$T85,"b",
IF(AD$17&lt;Udfyldningsark!$P85,"",
IF(Udfyldningsark!$T85&lt;Udfyldningsark!$Q85-10,IF(AD$17&lt;Udfyldningsark!$T85,"g",""),
IF(Udfyldningsark!$T85&lt;Udfyldningsark!$Q85,     IF(AD$17&lt;Udfyldningsark!$Q85-10,"g",     IF(AD$17&lt;Udfyldningsark!$T85,"gu",        "")),
IF(AD$17&lt;Udfyldningsark!$Q85, IF(AD$17&lt;Udfyldningsark!$Q85-10,"g","gu"),
IF(AD$17&lt;Udfyldningsark!$T85,"r",""
))))))))</f>
        <v/>
      </c>
      <c r="AE68" s="226" t="str">
        <f>IF(Udfyldningsark!$T85="","",
IF(AE$17=Udfyldningsark!$Q85,"s",
IF(AE$17=Udfyldningsark!$T85,"b",
IF(AE$17&lt;Udfyldningsark!$P85,"",
IF(Udfyldningsark!$T85&lt;Udfyldningsark!$Q85-10,IF(AE$17&lt;Udfyldningsark!$T85,"g",""),
IF(Udfyldningsark!$T85&lt;Udfyldningsark!$Q85,     IF(AE$17&lt;Udfyldningsark!$Q85-10,"g",     IF(AE$17&lt;Udfyldningsark!$T85,"gu",        "")),
IF(AE$17&lt;Udfyldningsark!$Q85, IF(AE$17&lt;Udfyldningsark!$Q85-10,"g","gu"),
IF(AE$17&lt;Udfyldningsark!$T85,"r",""
))))))))</f>
        <v/>
      </c>
      <c r="AF68" s="226" t="str">
        <f>IF(Udfyldningsark!$T85="","",
IF(AF$17=Udfyldningsark!$Q85,"s",
IF(AF$17=Udfyldningsark!$T85,"b",
IF(AF$17&lt;Udfyldningsark!$P85,"",
IF(Udfyldningsark!$T85&lt;Udfyldningsark!$Q85-10,IF(AF$17&lt;Udfyldningsark!$T85,"g",""),
IF(Udfyldningsark!$T85&lt;Udfyldningsark!$Q85,     IF(AF$17&lt;Udfyldningsark!$Q85-10,"g",     IF(AF$17&lt;Udfyldningsark!$T85,"gu",        "")),
IF(AF$17&lt;Udfyldningsark!$Q85, IF(AF$17&lt;Udfyldningsark!$Q85-10,"g","gu"),
IF(AF$17&lt;Udfyldningsark!$T85,"r",""
))))))))</f>
        <v/>
      </c>
      <c r="AG68" s="226" t="str">
        <f>IF(Udfyldningsark!$T85="","",
IF(AG$17=Udfyldningsark!$Q85,"s",
IF(AG$17=Udfyldningsark!$T85,"b",
IF(AG$17&lt;Udfyldningsark!$P85,"",
IF(Udfyldningsark!$T85&lt;Udfyldningsark!$Q85-10,IF(AG$17&lt;Udfyldningsark!$T85,"g",""),
IF(Udfyldningsark!$T85&lt;Udfyldningsark!$Q85,     IF(AG$17&lt;Udfyldningsark!$Q85-10,"g",     IF(AG$17&lt;Udfyldningsark!$T85,"gu",        "")),
IF(AG$17&lt;Udfyldningsark!$Q85, IF(AG$17&lt;Udfyldningsark!$Q85-10,"g","gu"),
IF(AG$17&lt;Udfyldningsark!$T85,"r",""
))))))))</f>
        <v/>
      </c>
      <c r="AH68" s="226" t="str">
        <f>IF(Udfyldningsark!$T85="","",
IF(AH$17=Udfyldningsark!$Q85,"s",
IF(AH$17=Udfyldningsark!$T85,"b",
IF(AH$17&lt;Udfyldningsark!$P85,"",
IF(Udfyldningsark!$T85&lt;Udfyldningsark!$Q85-10,IF(AH$17&lt;Udfyldningsark!$T85,"g",""),
IF(Udfyldningsark!$T85&lt;Udfyldningsark!$Q85,     IF(AH$17&lt;Udfyldningsark!$Q85-10,"g",     IF(AH$17&lt;Udfyldningsark!$T85,"gu",        "")),
IF(AH$17&lt;Udfyldningsark!$Q85, IF(AH$17&lt;Udfyldningsark!$Q85-10,"g","gu"),
IF(AH$17&lt;Udfyldningsark!$T85,"r",""
))))))))</f>
        <v/>
      </c>
      <c r="AI68" s="226" t="str">
        <f>IF(Udfyldningsark!$T85="","",
IF(AI$17=Udfyldningsark!$Q85,"s",
IF(AI$17=Udfyldningsark!$T85,"b",
IF(AI$17&lt;Udfyldningsark!$P85,"",
IF(Udfyldningsark!$T85&lt;Udfyldningsark!$Q85-10,IF(AI$17&lt;Udfyldningsark!$T85,"g",""),
IF(Udfyldningsark!$T85&lt;Udfyldningsark!$Q85,     IF(AI$17&lt;Udfyldningsark!$Q85-10,"g",     IF(AI$17&lt;Udfyldningsark!$T85,"gu",        "")),
IF(AI$17&lt;Udfyldningsark!$Q85, IF(AI$17&lt;Udfyldningsark!$Q85-10,"g","gu"),
IF(AI$17&lt;Udfyldningsark!$T85,"r",""
))))))))</f>
        <v/>
      </c>
      <c r="AJ68" s="226" t="str">
        <f>IF(Udfyldningsark!$T85="","",
IF(AJ$17=Udfyldningsark!$Q85,"s",
IF(AJ$17=Udfyldningsark!$T85,"b",
IF(AJ$17&lt;Udfyldningsark!$P85,"",
IF(Udfyldningsark!$T85&lt;Udfyldningsark!$Q85-10,IF(AJ$17&lt;Udfyldningsark!$T85,"g",""),
IF(Udfyldningsark!$T85&lt;Udfyldningsark!$Q85,     IF(AJ$17&lt;Udfyldningsark!$Q85-10,"g",     IF(AJ$17&lt;Udfyldningsark!$T85,"gu",        "")),
IF(AJ$17&lt;Udfyldningsark!$Q85, IF(AJ$17&lt;Udfyldningsark!$Q85-10,"g","gu"),
IF(AJ$17&lt;Udfyldningsark!$T85,"r",""
))))))))</f>
        <v/>
      </c>
      <c r="AK68" s="226" t="str">
        <f>IF(Udfyldningsark!$T85="","",
IF(AK$17=Udfyldningsark!$Q85,"s",
IF(AK$17=Udfyldningsark!$T85,"b",
IF(AK$17&lt;Udfyldningsark!$P85,"",
IF(Udfyldningsark!$T85&lt;Udfyldningsark!$Q85-10,IF(AK$17&lt;Udfyldningsark!$T85,"g",""),
IF(Udfyldningsark!$T85&lt;Udfyldningsark!$Q85,     IF(AK$17&lt;Udfyldningsark!$Q85-10,"g",     IF(AK$17&lt;Udfyldningsark!$T85,"gu",        "")),
IF(AK$17&lt;Udfyldningsark!$Q85, IF(AK$17&lt;Udfyldningsark!$Q85-10,"g","gu"),
IF(AK$17&lt;Udfyldningsark!$T85,"r",""
))))))))</f>
        <v/>
      </c>
      <c r="AL68" s="226" t="str">
        <f>IF(Udfyldningsark!$T85="","",
IF(AL$17=Udfyldningsark!$Q85,"s",
IF(AL$17=Udfyldningsark!$T85,"b",
IF(AL$17&lt;Udfyldningsark!$P85,"",
IF(Udfyldningsark!$T85&lt;Udfyldningsark!$Q85-10,IF(AL$17&lt;Udfyldningsark!$T85,"g",""),
IF(Udfyldningsark!$T85&lt;Udfyldningsark!$Q85,     IF(AL$17&lt;Udfyldningsark!$Q85-10,"g",     IF(AL$17&lt;Udfyldningsark!$T85,"gu",        "")),
IF(AL$17&lt;Udfyldningsark!$Q85, IF(AL$17&lt;Udfyldningsark!$Q85-10,"g","gu"),
IF(AL$17&lt;Udfyldningsark!$T85,"r",""
))))))))</f>
        <v/>
      </c>
      <c r="AM68" s="226" t="str">
        <f>IF(Udfyldningsark!$T85="","",
IF(AM$17=Udfyldningsark!$Q85,"s",
IF(AM$17=Udfyldningsark!$T85,"b",
IF(AM$17&lt;Udfyldningsark!$P85,"",
IF(Udfyldningsark!$T85&lt;Udfyldningsark!$Q85-10,IF(AM$17&lt;Udfyldningsark!$T85,"g",""),
IF(Udfyldningsark!$T85&lt;Udfyldningsark!$Q85,     IF(AM$17&lt;Udfyldningsark!$Q85-10,"g",     IF(AM$17&lt;Udfyldningsark!$T85,"gu",        "")),
IF(AM$17&lt;Udfyldningsark!$Q85, IF(AM$17&lt;Udfyldningsark!$Q85-10,"g","gu"),
IF(AM$17&lt;Udfyldningsark!$T85,"r",""
))))))))</f>
        <v/>
      </c>
      <c r="AN68" s="226" t="str">
        <f>IF(Udfyldningsark!$T85="","",
IF(AN$17=Udfyldningsark!$Q85,"s",
IF(AN$17=Udfyldningsark!$T85,"b",
IF(AN$17&lt;Udfyldningsark!$P85,"",
IF(Udfyldningsark!$T85&lt;Udfyldningsark!$Q85-10,IF(AN$17&lt;Udfyldningsark!$T85,"g",""),
IF(Udfyldningsark!$T85&lt;Udfyldningsark!$Q85,     IF(AN$17&lt;Udfyldningsark!$Q85-10,"g",     IF(AN$17&lt;Udfyldningsark!$T85,"gu",        "")),
IF(AN$17&lt;Udfyldningsark!$Q85, IF(AN$17&lt;Udfyldningsark!$Q85-10,"g","gu"),
IF(AN$17&lt;Udfyldningsark!$T85,"r",""
))))))))</f>
        <v/>
      </c>
      <c r="AO68" s="226" t="str">
        <f>IF(Udfyldningsark!$T85="","",
IF(AO$17=Udfyldningsark!$Q85,"s",
IF(AO$17=Udfyldningsark!$T85,"b",
IF(AO$17&lt;Udfyldningsark!$P85,"",
IF(Udfyldningsark!$T85&lt;Udfyldningsark!$Q85-10,IF(AO$17&lt;Udfyldningsark!$T85,"g",""),
IF(Udfyldningsark!$T85&lt;Udfyldningsark!$Q85,     IF(AO$17&lt;Udfyldningsark!$Q85-10,"g",     IF(AO$17&lt;Udfyldningsark!$T85,"gu",        "")),
IF(AO$17&lt;Udfyldningsark!$Q85, IF(AO$17&lt;Udfyldningsark!$Q85-10,"g","gu"),
IF(AO$17&lt;Udfyldningsark!$T85,"r",""
))))))))</f>
        <v/>
      </c>
      <c r="AP68" s="226" t="str">
        <f>IF(Udfyldningsark!$T85="","",
IF(AP$17=Udfyldningsark!$Q85,"s",
IF(AP$17=Udfyldningsark!$T85,"b",
IF(AP$17&lt;Udfyldningsark!$P85,"",
IF(Udfyldningsark!$T85&lt;Udfyldningsark!$Q85-10,IF(AP$17&lt;Udfyldningsark!$T85,"g",""),
IF(Udfyldningsark!$T85&lt;Udfyldningsark!$Q85,     IF(AP$17&lt;Udfyldningsark!$Q85-10,"g",     IF(AP$17&lt;Udfyldningsark!$T85,"gu",        "")),
IF(AP$17&lt;Udfyldningsark!$Q85, IF(AP$17&lt;Udfyldningsark!$Q85-10,"g","gu"),
IF(AP$17&lt;Udfyldningsark!$T85,"r",""
))))))))</f>
        <v/>
      </c>
      <c r="AQ68" s="226" t="str">
        <f>IF(Udfyldningsark!$T85="","",
IF(AQ$17=Udfyldningsark!$Q85,"s",
IF(AQ$17=Udfyldningsark!$T85,"b",
IF(AQ$17&lt;Udfyldningsark!$P85,"",
IF(Udfyldningsark!$T85&lt;Udfyldningsark!$Q85-10,IF(AQ$17&lt;Udfyldningsark!$T85,"g",""),
IF(Udfyldningsark!$T85&lt;Udfyldningsark!$Q85,     IF(AQ$17&lt;Udfyldningsark!$Q85-10,"g",     IF(AQ$17&lt;Udfyldningsark!$T85,"gu",        "")),
IF(AQ$17&lt;Udfyldningsark!$Q85, IF(AQ$17&lt;Udfyldningsark!$Q85-10,"g","gu"),
IF(AQ$17&lt;Udfyldningsark!$T85,"r",""
))))))))</f>
        <v/>
      </c>
      <c r="AR68" s="226" t="str">
        <f>IF(Udfyldningsark!$T85="","",
IF(AR$17=Udfyldningsark!$Q85,"s",
IF(AR$17=Udfyldningsark!$T85,"b",
IF(AR$17&lt;Udfyldningsark!$P85,"",
IF(Udfyldningsark!$T85&lt;Udfyldningsark!$Q85-10,IF(AR$17&lt;Udfyldningsark!$T85,"g",""),
IF(Udfyldningsark!$T85&lt;Udfyldningsark!$Q85,     IF(AR$17&lt;Udfyldningsark!$Q85-10,"g",     IF(AR$17&lt;Udfyldningsark!$T85,"gu",        "")),
IF(AR$17&lt;Udfyldningsark!$Q85, IF(AR$17&lt;Udfyldningsark!$Q85-10,"g","gu"),
IF(AR$17&lt;Udfyldningsark!$T85,"r",""
))))))))</f>
        <v/>
      </c>
      <c r="AS68" s="226" t="str">
        <f>IF(Udfyldningsark!$T85="","",
IF(AS$17=Udfyldningsark!$Q85,"s",
IF(AS$17=Udfyldningsark!$T85,"b",
IF(AS$17&lt;Udfyldningsark!$P85,"",
IF(Udfyldningsark!$T85&lt;Udfyldningsark!$Q85-10,IF(AS$17&lt;Udfyldningsark!$T85,"g",""),
IF(Udfyldningsark!$T85&lt;Udfyldningsark!$Q85,     IF(AS$17&lt;Udfyldningsark!$Q85-10,"g",     IF(AS$17&lt;Udfyldningsark!$T85,"gu",        "")),
IF(AS$17&lt;Udfyldningsark!$Q85, IF(AS$17&lt;Udfyldningsark!$Q85-10,"g","gu"),
IF(AS$17&lt;Udfyldningsark!$T85,"r",""
))))))))</f>
        <v/>
      </c>
      <c r="AT68" s="226" t="str">
        <f>IF(Udfyldningsark!$T85="","",
IF(AT$17=Udfyldningsark!$Q85,"s",
IF(AT$17=Udfyldningsark!$T85,"b",
IF(AT$17&lt;Udfyldningsark!$P85,"",
IF(Udfyldningsark!$T85&lt;Udfyldningsark!$Q85-10,IF(AT$17&lt;Udfyldningsark!$T85,"g",""),
IF(Udfyldningsark!$T85&lt;Udfyldningsark!$Q85,     IF(AT$17&lt;Udfyldningsark!$Q85-10,"g",     IF(AT$17&lt;Udfyldningsark!$T85,"gu",        "")),
IF(AT$17&lt;Udfyldningsark!$Q85, IF(AT$17&lt;Udfyldningsark!$Q85-10,"g","gu"),
IF(AT$17&lt;Udfyldningsark!$T85,"r",""
))))))))</f>
        <v/>
      </c>
      <c r="AU68" s="226" t="str">
        <f>IF(Udfyldningsark!$T85="","",
IF(AU$17=Udfyldningsark!$Q85,"s",
IF(AU$17=Udfyldningsark!$T85,"b",
IF(AU$17&lt;Udfyldningsark!$P85,"",
IF(Udfyldningsark!$T85&lt;Udfyldningsark!$Q85-10,IF(AU$17&lt;Udfyldningsark!$T85,"g",""),
IF(Udfyldningsark!$T85&lt;Udfyldningsark!$Q85,     IF(AU$17&lt;Udfyldningsark!$Q85-10,"g",     IF(AU$17&lt;Udfyldningsark!$T85,"gu",        "")),
IF(AU$17&lt;Udfyldningsark!$Q85, IF(AU$17&lt;Udfyldningsark!$Q85-10,"g","gu"),
IF(AU$17&lt;Udfyldningsark!$T85,"r",""
))))))))</f>
        <v/>
      </c>
      <c r="AV68" s="226" t="str">
        <f>IF(Udfyldningsark!$T85="","",
IF(AV$17=Udfyldningsark!$Q85,"s",
IF(AV$17=Udfyldningsark!$T85,"b",
IF(AV$17&lt;Udfyldningsark!$P85,"",
IF(Udfyldningsark!$T85&lt;Udfyldningsark!$Q85-10,IF(AV$17&lt;Udfyldningsark!$T85,"g",""),
IF(Udfyldningsark!$T85&lt;Udfyldningsark!$Q85,     IF(AV$17&lt;Udfyldningsark!$Q85-10,"g",     IF(AV$17&lt;Udfyldningsark!$T85,"gu",        "")),
IF(AV$17&lt;Udfyldningsark!$Q85, IF(AV$17&lt;Udfyldningsark!$Q85-10,"g","gu"),
IF(AV$17&lt;Udfyldningsark!$T85,"r",""
))))))))</f>
        <v/>
      </c>
      <c r="AW68" s="226" t="str">
        <f>IF(Udfyldningsark!$T85="","",
IF(AW$17=Udfyldningsark!$Q85,"s",
IF(AW$17=Udfyldningsark!$T85,"b",
IF(AW$17&lt;Udfyldningsark!$P85,"",
IF(Udfyldningsark!$T85&lt;Udfyldningsark!$Q85-10,IF(AW$17&lt;Udfyldningsark!$T85,"g",""),
IF(Udfyldningsark!$T85&lt;Udfyldningsark!$Q85,     IF(AW$17&lt;Udfyldningsark!$Q85-10,"g",     IF(AW$17&lt;Udfyldningsark!$T85,"gu",        "")),
IF(AW$17&lt;Udfyldningsark!$Q85, IF(AW$17&lt;Udfyldningsark!$Q85-10,"g","gu"),
IF(AW$17&lt;Udfyldningsark!$T85,"r",""
))))))))</f>
        <v/>
      </c>
      <c r="AX68" s="226" t="str">
        <f>IF(Udfyldningsark!$T85="","",
IF(AX$17=Udfyldningsark!$Q85,"s",
IF(AX$17=Udfyldningsark!$T85,"b",
IF(AX$17&lt;Udfyldningsark!$P85,"",
IF(Udfyldningsark!$T85&lt;Udfyldningsark!$Q85-10,IF(AX$17&lt;Udfyldningsark!$T85,"g",""),
IF(Udfyldningsark!$T85&lt;Udfyldningsark!$Q85,     IF(AX$17&lt;Udfyldningsark!$Q85-10,"g",     IF(AX$17&lt;Udfyldningsark!$T85,"gu",        "")),
IF(AX$17&lt;Udfyldningsark!$Q85, IF(AX$17&lt;Udfyldningsark!$Q85-10,"g","gu"),
IF(AX$17&lt;Udfyldningsark!$T85,"r",""
))))))))</f>
        <v/>
      </c>
      <c r="AY68" s="226" t="str">
        <f>IF(Udfyldningsark!$T85="","",
IF(AY$17=Udfyldningsark!$Q85,"s",
IF(AY$17=Udfyldningsark!$T85,"b",
IF(AY$17&lt;Udfyldningsark!$P85,"",
IF(Udfyldningsark!$T85&lt;Udfyldningsark!$Q85-10,IF(AY$17&lt;Udfyldningsark!$T85,"g",""),
IF(Udfyldningsark!$T85&lt;Udfyldningsark!$Q85,     IF(AY$17&lt;Udfyldningsark!$Q85-10,"g",     IF(AY$17&lt;Udfyldningsark!$T85,"gu",        "")),
IF(AY$17&lt;Udfyldningsark!$Q85, IF(AY$17&lt;Udfyldningsark!$Q85-10,"g","gu"),
IF(AY$17&lt;Udfyldningsark!$T85,"r",""
))))))))</f>
        <v/>
      </c>
      <c r="AZ68" s="226" t="str">
        <f>IF(Udfyldningsark!$T85="","",
IF(AZ$17=Udfyldningsark!$Q85,"s",
IF(AZ$17=Udfyldningsark!$T85,"b",
IF(AZ$17&lt;Udfyldningsark!$P85,"",
IF(Udfyldningsark!$T85&lt;Udfyldningsark!$Q85-10,IF(AZ$17&lt;Udfyldningsark!$T85,"g",""),
IF(Udfyldningsark!$T85&lt;Udfyldningsark!$Q85,     IF(AZ$17&lt;Udfyldningsark!$Q85-10,"g",     IF(AZ$17&lt;Udfyldningsark!$T85,"gu",        "")),
IF(AZ$17&lt;Udfyldningsark!$Q85, IF(AZ$17&lt;Udfyldningsark!$Q85-10,"g","gu"),
IF(AZ$17&lt;Udfyldningsark!$T85,"r",""
))))))))</f>
        <v/>
      </c>
      <c r="BA68" s="226" t="str">
        <f>IF(Udfyldningsark!$T85="","",
IF(BA$17=Udfyldningsark!$Q85,"s",
IF(BA$17=Udfyldningsark!$T85,"b",
IF(BA$17&lt;Udfyldningsark!$P85,"",
IF(Udfyldningsark!$T85&lt;Udfyldningsark!$Q85-10,IF(BA$17&lt;Udfyldningsark!$T85,"g",""),
IF(Udfyldningsark!$T85&lt;Udfyldningsark!$Q85,     IF(BA$17&lt;Udfyldningsark!$Q85-10,"g",     IF(BA$17&lt;Udfyldningsark!$T85,"gu",        "")),
IF(BA$17&lt;Udfyldningsark!$Q85, IF(BA$17&lt;Udfyldningsark!$Q85-10,"g","gu"),
IF(BA$17&lt;Udfyldningsark!$T85,"r",""
))))))))</f>
        <v/>
      </c>
      <c r="BB68" s="226" t="str">
        <f>IF(Udfyldningsark!$T85="","",
IF(BB$17=Udfyldningsark!$Q85,"s",
IF(BB$17=Udfyldningsark!$T85,"b",
IF(BB$17&lt;Udfyldningsark!$P85,"",
IF(Udfyldningsark!$T85&lt;Udfyldningsark!$Q85-10,IF(BB$17&lt;Udfyldningsark!$T85,"g",""),
IF(Udfyldningsark!$T85&lt;Udfyldningsark!$Q85,     IF(BB$17&lt;Udfyldningsark!$Q85-10,"g",     IF(BB$17&lt;Udfyldningsark!$T85,"gu",        "")),
IF(BB$17&lt;Udfyldningsark!$Q85, IF(BB$17&lt;Udfyldningsark!$Q85-10,"g","gu"),
IF(BB$17&lt;Udfyldningsark!$T85,"r",""
))))))))</f>
        <v/>
      </c>
      <c r="BC68" s="226" t="str">
        <f>IF(Udfyldningsark!$T85="","",
IF(BC$17=Udfyldningsark!$Q85,"s",
IF(BC$17=Udfyldningsark!$T85,"b",
IF(BC$17&lt;Udfyldningsark!$P85,"",
IF(Udfyldningsark!$T85&lt;Udfyldningsark!$Q85-10,IF(BC$17&lt;Udfyldningsark!$T85,"g",""),
IF(Udfyldningsark!$T85&lt;Udfyldningsark!$Q85,     IF(BC$17&lt;Udfyldningsark!$Q85-10,"g",     IF(BC$17&lt;Udfyldningsark!$T85,"gu",        "")),
IF(BC$17&lt;Udfyldningsark!$Q85, IF(BC$17&lt;Udfyldningsark!$Q85-10,"g","gu"),
IF(BC$17&lt;Udfyldningsark!$T85,"r",""
))))))))</f>
        <v/>
      </c>
      <c r="BD68" s="226" t="str">
        <f>IF(Udfyldningsark!$T85="","",
IF(BD$17=Udfyldningsark!$Q85,"s",
IF(BD$17=Udfyldningsark!$T85,"b",
IF(BD$17&lt;Udfyldningsark!$P85,"",
IF(Udfyldningsark!$T85&lt;Udfyldningsark!$Q85-10,IF(BD$17&lt;Udfyldningsark!$T85,"g",""),
IF(Udfyldningsark!$T85&lt;Udfyldningsark!$Q85,     IF(BD$17&lt;Udfyldningsark!$Q85-10,"g",     IF(BD$17&lt;Udfyldningsark!$T85,"gu",        "")),
IF(BD$17&lt;Udfyldningsark!$Q85, IF(BD$17&lt;Udfyldningsark!$Q85-10,"g","gu"),
IF(BD$17&lt;Udfyldningsark!$T85,"r",""
))))))))</f>
        <v/>
      </c>
      <c r="BE68" s="226" t="str">
        <f>IF(Udfyldningsark!$T85="","",
IF(BE$17=Udfyldningsark!$Q85,"s",
IF(BE$17=Udfyldningsark!$T85,"b",
IF(BE$17&lt;Udfyldningsark!$P85,"",
IF(Udfyldningsark!$T85&lt;Udfyldningsark!$Q85-10,IF(BE$17&lt;Udfyldningsark!$T85,"g",""),
IF(Udfyldningsark!$T85&lt;Udfyldningsark!$Q85,     IF(BE$17&lt;Udfyldningsark!$Q85-10,"g",     IF(BE$17&lt;Udfyldningsark!$T85,"gu",        "")),
IF(BE$17&lt;Udfyldningsark!$Q85, IF(BE$17&lt;Udfyldningsark!$Q85-10,"g","gu"),
IF(BE$17&lt;Udfyldningsark!$T85,"r",""
))))))))</f>
        <v/>
      </c>
      <c r="BF68" s="226" t="str">
        <f>IF(Udfyldningsark!$T85="","",
IF(BF$17=Udfyldningsark!$Q85,"s",
IF(BF$17=Udfyldningsark!$T85,"b",
IF(BF$17&lt;Udfyldningsark!$P85,"",
IF(Udfyldningsark!$T85&lt;Udfyldningsark!$Q85-10,IF(BF$17&lt;Udfyldningsark!$T85,"g",""),
IF(Udfyldningsark!$T85&lt;Udfyldningsark!$Q85,     IF(BF$17&lt;Udfyldningsark!$Q85-10,"g",     IF(BF$17&lt;Udfyldningsark!$T85,"gu",        "")),
IF(BF$17&lt;Udfyldningsark!$Q85, IF(BF$17&lt;Udfyldningsark!$Q85-10,"g","gu"),
IF(BF$17&lt;Udfyldningsark!$T85,"r",""
))))))))</f>
        <v/>
      </c>
      <c r="BG68" s="226" t="str">
        <f>IF(Udfyldningsark!$T85="","",
IF(BG$17=Udfyldningsark!$Q85,"s",
IF(BG$17=Udfyldningsark!$T85,"b",
IF(BG$17&lt;Udfyldningsark!$P85,"",
IF(Udfyldningsark!$T85&lt;Udfyldningsark!$Q85-10,IF(BG$17&lt;Udfyldningsark!$T85,"g",""),
IF(Udfyldningsark!$T85&lt;Udfyldningsark!$Q85,     IF(BG$17&lt;Udfyldningsark!$Q85-10,"g",     IF(BG$17&lt;Udfyldningsark!$T85,"gu",        "")),
IF(BG$17&lt;Udfyldningsark!$Q85, IF(BG$17&lt;Udfyldningsark!$Q85-10,"g","gu"),
IF(BG$17&lt;Udfyldningsark!$T85,"r",""
))))))))</f>
        <v/>
      </c>
      <c r="BH68" s="226" t="str">
        <f>IF(Udfyldningsark!$T85="","",
IF(BH$17=Udfyldningsark!$Q85,"s",
IF(BH$17=Udfyldningsark!$T85,"b",
IF(BH$17&lt;Udfyldningsark!$P85,"",
IF(Udfyldningsark!$T85&lt;Udfyldningsark!$Q85-10,IF(BH$17&lt;Udfyldningsark!$T85,"g",""),
IF(Udfyldningsark!$T85&lt;Udfyldningsark!$Q85,     IF(BH$17&lt;Udfyldningsark!$Q85-10,"g",     IF(BH$17&lt;Udfyldningsark!$T85,"gu",        "")),
IF(BH$17&lt;Udfyldningsark!$Q85, IF(BH$17&lt;Udfyldningsark!$Q85-10,"g","gu"),
IF(BH$17&lt;Udfyldningsark!$T85,"r",""
))))))))</f>
        <v/>
      </c>
      <c r="BI68" s="226" t="str">
        <f>IF(Udfyldningsark!$T85="","",
IF(BI$17=Udfyldningsark!$Q85,"s",
IF(BI$17=Udfyldningsark!$T85,"b",
IF(BI$17&lt;Udfyldningsark!$P85,"",
IF(Udfyldningsark!$T85&lt;Udfyldningsark!$Q85-10,IF(BI$17&lt;Udfyldningsark!$T85,"g",""),
IF(Udfyldningsark!$T85&lt;Udfyldningsark!$Q85,     IF(BI$17&lt;Udfyldningsark!$Q85-10,"g",     IF(BI$17&lt;Udfyldningsark!$T85,"gu",        "")),
IF(BI$17&lt;Udfyldningsark!$Q85, IF(BI$17&lt;Udfyldningsark!$Q85-10,"g","gu"),
IF(BI$17&lt;Udfyldningsark!$T85,"r",""
))))))))</f>
        <v/>
      </c>
      <c r="BJ68" s="226" t="str">
        <f>IF(Udfyldningsark!$T85="","",
IF(BJ$17=Udfyldningsark!$Q85,"s",
IF(BJ$17=Udfyldningsark!$T85,"b",
IF(BJ$17&lt;Udfyldningsark!$P85,"",
IF(Udfyldningsark!$T85&lt;Udfyldningsark!$Q85-10,IF(BJ$17&lt;Udfyldningsark!$T85,"g",""),
IF(Udfyldningsark!$T85&lt;Udfyldningsark!$Q85,     IF(BJ$17&lt;Udfyldningsark!$Q85-10,"g",     IF(BJ$17&lt;Udfyldningsark!$T85,"gu",        "")),
IF(BJ$17&lt;Udfyldningsark!$Q85, IF(BJ$17&lt;Udfyldningsark!$Q85-10,"g","gu"),
IF(BJ$17&lt;Udfyldningsark!$T85,"r",""
))))))))</f>
        <v/>
      </c>
      <c r="BK68" s="226" t="str">
        <f>IF(Udfyldningsark!$T85="","",
IF(BK$17=Udfyldningsark!$Q85,"s",
IF(BK$17=Udfyldningsark!$T85,"b",
IF(BK$17&lt;Udfyldningsark!$P85,"",
IF(Udfyldningsark!$T85&lt;Udfyldningsark!$Q85-10,IF(BK$17&lt;Udfyldningsark!$T85,"g",""),
IF(Udfyldningsark!$T85&lt;Udfyldningsark!$Q85,     IF(BK$17&lt;Udfyldningsark!$Q85-10,"g",     IF(BK$17&lt;Udfyldningsark!$T85,"gu",        "")),
IF(BK$17&lt;Udfyldningsark!$Q85, IF(BK$17&lt;Udfyldningsark!$Q85-10,"g","gu"),
IF(BK$17&lt;Udfyldningsark!$T85,"r",""
))))))))</f>
        <v/>
      </c>
      <c r="BL68" s="226" t="str">
        <f>IF(Udfyldningsark!$T85="","",
IF(BL$17=Udfyldningsark!$Q85,"s",
IF(BL$17=Udfyldningsark!$T85,"b",
IF(BL$17&lt;Udfyldningsark!$P85,"",
IF(Udfyldningsark!$T85&lt;Udfyldningsark!$Q85-10,IF(BL$17&lt;Udfyldningsark!$T85,"g",""),
IF(Udfyldningsark!$T85&lt;Udfyldningsark!$Q85,     IF(BL$17&lt;Udfyldningsark!$Q85-10,"g",     IF(BL$17&lt;Udfyldningsark!$T85,"gu",        "")),
IF(BL$17&lt;Udfyldningsark!$Q85, IF(BL$17&lt;Udfyldningsark!$Q85-10,"g","gu"),
IF(BL$17&lt;Udfyldningsark!$T85,"r",""
))))))))</f>
        <v/>
      </c>
      <c r="BM68" s="226" t="str">
        <f>IF(Udfyldningsark!$T85="","",
IF(BM$17=Udfyldningsark!$Q85,"s",
IF(BM$17=Udfyldningsark!$T85,"b",
IF(BM$17&lt;Udfyldningsark!$P85,"",
IF(Udfyldningsark!$T85&lt;Udfyldningsark!$Q85-10,IF(BM$17&lt;Udfyldningsark!$T85,"g",""),
IF(Udfyldningsark!$T85&lt;Udfyldningsark!$Q85,     IF(BM$17&lt;Udfyldningsark!$Q85-10,"g",     IF(BM$17&lt;Udfyldningsark!$T85,"gu",        "")),
IF(BM$17&lt;Udfyldningsark!$Q85, IF(BM$17&lt;Udfyldningsark!$Q85-10,"g","gu"),
IF(BM$17&lt;Udfyldningsark!$T85,"r",""
))))))))</f>
        <v/>
      </c>
      <c r="BN68" s="226" t="str">
        <f>IF(Udfyldningsark!$T85="","",
IF(BN$17=Udfyldningsark!$Q85,"s",
IF(BN$17=Udfyldningsark!$T85,"b",
IF(BN$17&lt;Udfyldningsark!$P85,"",
IF(Udfyldningsark!$T85&lt;Udfyldningsark!$Q85-10,IF(BN$17&lt;Udfyldningsark!$T85,"g",""),
IF(Udfyldningsark!$T85&lt;Udfyldningsark!$Q85,     IF(BN$17&lt;Udfyldningsark!$Q85-10,"g",     IF(BN$17&lt;Udfyldningsark!$T85,"gu",        "")),
IF(BN$17&lt;Udfyldningsark!$Q85, IF(BN$17&lt;Udfyldningsark!$Q85-10,"g","gu"),
IF(BN$17&lt;Udfyldningsark!$T85,"r",""
))))))))</f>
        <v/>
      </c>
      <c r="BO68" s="226" t="str">
        <f>IF(Udfyldningsark!$T85="","",
IF(BO$17=Udfyldningsark!$Q85,"s",
IF(BO$17=Udfyldningsark!$T85,"b",
IF(BO$17&lt;Udfyldningsark!$P85,"",
IF(Udfyldningsark!$T85&lt;Udfyldningsark!$Q85-10,IF(BO$17&lt;Udfyldningsark!$T85,"g",""),
IF(Udfyldningsark!$T85&lt;Udfyldningsark!$Q85,     IF(BO$17&lt;Udfyldningsark!$Q85-10,"g",     IF(BO$17&lt;Udfyldningsark!$T85,"gu",        "")),
IF(BO$17&lt;Udfyldningsark!$Q85, IF(BO$17&lt;Udfyldningsark!$Q85-10,"g","gu"),
IF(BO$17&lt;Udfyldningsark!$T85,"r",""
))))))))</f>
        <v/>
      </c>
      <c r="BP68" s="226" t="str">
        <f>IF(Udfyldningsark!$T85="","",
IF(BP$17=Udfyldningsark!$Q85,"s",
IF(BP$17=Udfyldningsark!$T85,"b",
IF(BP$17&lt;Udfyldningsark!$P85,"",
IF(Udfyldningsark!$T85&lt;Udfyldningsark!$Q85-10,IF(BP$17&lt;Udfyldningsark!$T85,"g",""),
IF(Udfyldningsark!$T85&lt;Udfyldningsark!$Q85,     IF(BP$17&lt;Udfyldningsark!$Q85-10,"g",     IF(BP$17&lt;Udfyldningsark!$T85,"gu",        "")),
IF(BP$17&lt;Udfyldningsark!$Q85, IF(BP$17&lt;Udfyldningsark!$Q85-10,"g","gu"),
IF(BP$17&lt;Udfyldningsark!$T85,"r",""
))))))))</f>
        <v/>
      </c>
      <c r="BQ68" s="226" t="str">
        <f>IF(Udfyldningsark!$T85="","",
IF(BQ$17=Udfyldningsark!$Q85,"s",
IF(BQ$17=Udfyldningsark!$T85,"b",
IF(BQ$17&lt;Udfyldningsark!$P85,"",
IF(Udfyldningsark!$T85&lt;Udfyldningsark!$Q85-10,IF(BQ$17&lt;Udfyldningsark!$T85,"g",""),
IF(Udfyldningsark!$T85&lt;Udfyldningsark!$Q85,     IF(BQ$17&lt;Udfyldningsark!$Q85-10,"g",     IF(BQ$17&lt;Udfyldningsark!$T85,"gu",        "")),
IF(BQ$17&lt;Udfyldningsark!$Q85, IF(BQ$17&lt;Udfyldningsark!$Q85-10,"g","gu"),
IF(BQ$17&lt;Udfyldningsark!$T85,"r",""
))))))))</f>
        <v/>
      </c>
      <c r="BR68" s="226" t="str">
        <f>IF(Udfyldningsark!$T85="","",
IF(BR$17=Udfyldningsark!$Q85,"s",
IF(BR$17=Udfyldningsark!$T85,"b",
IF(BR$17&lt;Udfyldningsark!$P85,"",
IF(Udfyldningsark!$T85&lt;Udfyldningsark!$Q85-10,IF(BR$17&lt;Udfyldningsark!$T85,"g",""),
IF(Udfyldningsark!$T85&lt;Udfyldningsark!$Q85,     IF(BR$17&lt;Udfyldningsark!$Q85-10,"g",     IF(BR$17&lt;Udfyldningsark!$T85,"gu",        "")),
IF(BR$17&lt;Udfyldningsark!$Q85, IF(BR$17&lt;Udfyldningsark!$Q85-10,"g","gu"),
IF(BR$17&lt;Udfyldningsark!$T85,"r",""
))))))))</f>
        <v/>
      </c>
      <c r="BS68" s="226" t="str">
        <f>IF(Udfyldningsark!$T85="","",
IF(BS$17=Udfyldningsark!$Q85,"s",
IF(BS$17=Udfyldningsark!$T85,"b",
IF(BS$17&lt;Udfyldningsark!$P85,"",
IF(Udfyldningsark!$T85&lt;Udfyldningsark!$Q85-10,IF(BS$17&lt;Udfyldningsark!$T85,"g",""),
IF(Udfyldningsark!$T85&lt;Udfyldningsark!$Q85,     IF(BS$17&lt;Udfyldningsark!$Q85-10,"g",     IF(BS$17&lt;Udfyldningsark!$T85,"gu",        "")),
IF(BS$17&lt;Udfyldningsark!$Q85, IF(BS$17&lt;Udfyldningsark!$Q85-10,"g","gu"),
IF(BS$17&lt;Udfyldningsark!$T85,"r",""
))))))))</f>
        <v/>
      </c>
      <c r="BT68" s="226" t="str">
        <f>IF(Udfyldningsark!$T85="","",
IF(BT$17=Udfyldningsark!$Q85,"s",
IF(BT$17=Udfyldningsark!$T85,"b",
IF(BT$17&lt;Udfyldningsark!$P85,"",
IF(Udfyldningsark!$T85&lt;Udfyldningsark!$Q85-10,IF(BT$17&lt;Udfyldningsark!$T85,"g",""),
IF(Udfyldningsark!$T85&lt;Udfyldningsark!$Q85,     IF(BT$17&lt;Udfyldningsark!$Q85-10,"g",     IF(BT$17&lt;Udfyldningsark!$T85,"gu",        "")),
IF(BT$17&lt;Udfyldningsark!$Q85, IF(BT$17&lt;Udfyldningsark!$Q85-10,"g","gu"),
IF(BT$17&lt;Udfyldningsark!$T85,"r",""
))))))))</f>
        <v/>
      </c>
      <c r="BU68" s="226" t="str">
        <f>IF(Udfyldningsark!$T85="","",
IF(BU$17=Udfyldningsark!$Q85,"s",
IF(BU$17=Udfyldningsark!$T85,"b",
IF(BU$17&lt;Udfyldningsark!$P85,"",
IF(Udfyldningsark!$T85&lt;Udfyldningsark!$Q85-10,IF(BU$17&lt;Udfyldningsark!$T85,"g",""),
IF(Udfyldningsark!$T85&lt;Udfyldningsark!$Q85,     IF(BU$17&lt;Udfyldningsark!$Q85-10,"g",     IF(BU$17&lt;Udfyldningsark!$T85,"gu",        "")),
IF(BU$17&lt;Udfyldningsark!$Q85, IF(BU$17&lt;Udfyldningsark!$Q85-10,"g","gu"),
IF(BU$17&lt;Udfyldningsark!$T85,"r",""
))))))))</f>
        <v/>
      </c>
      <c r="BV68" s="226" t="str">
        <f>IF(Udfyldningsark!$T85="","",
IF(BV$17=Udfyldningsark!$Q85,"s",
IF(BV$17=Udfyldningsark!$T85,"b",
IF(BV$17&lt;Udfyldningsark!$P85,"",
IF(Udfyldningsark!$T85&lt;Udfyldningsark!$Q85-10,IF(BV$17&lt;Udfyldningsark!$T85,"g",""),
IF(Udfyldningsark!$T85&lt;Udfyldningsark!$Q85,     IF(BV$17&lt;Udfyldningsark!$Q85-10,"g",     IF(BV$17&lt;Udfyldningsark!$T85,"gu",        "")),
IF(BV$17&lt;Udfyldningsark!$Q85, IF(BV$17&lt;Udfyldningsark!$Q85-10,"g","gu"),
IF(BV$17&lt;Udfyldningsark!$T85,"r",""
))))))))</f>
        <v/>
      </c>
      <c r="BW68" s="226" t="str">
        <f>IF(Udfyldningsark!$T85="","",
IF(BW$17=Udfyldningsark!$Q85,"s",
IF(BW$17=Udfyldningsark!$T85,"b",
IF(BW$17&lt;Udfyldningsark!$P85,"",
IF(Udfyldningsark!$T85&lt;Udfyldningsark!$Q85-10,IF(BW$17&lt;Udfyldningsark!$T85,"g",""),
IF(Udfyldningsark!$T85&lt;Udfyldningsark!$Q85,     IF(BW$17&lt;Udfyldningsark!$Q85-10,"g",     IF(BW$17&lt;Udfyldningsark!$T85,"gu",        "")),
IF(BW$17&lt;Udfyldningsark!$Q85, IF(BW$17&lt;Udfyldningsark!$Q85-10,"g","gu"),
IF(BW$17&lt;Udfyldningsark!$T85,"r",""
))))))))</f>
        <v/>
      </c>
      <c r="BX68" s="226" t="str">
        <f>IF(Udfyldningsark!$T85="","",
IF(BX$17=Udfyldningsark!$Q85,"s",
IF(BX$17=Udfyldningsark!$T85,"b",
IF(BX$17&lt;Udfyldningsark!$P85,"",
IF(Udfyldningsark!$T85&lt;Udfyldningsark!$Q85-10,IF(BX$17&lt;Udfyldningsark!$T85,"g",""),
IF(Udfyldningsark!$T85&lt;Udfyldningsark!$Q85,     IF(BX$17&lt;Udfyldningsark!$Q85-10,"g",     IF(BX$17&lt;Udfyldningsark!$T85,"gu",        "")),
IF(BX$17&lt;Udfyldningsark!$Q85, IF(BX$17&lt;Udfyldningsark!$Q85-10,"g","gu"),
IF(BX$17&lt;Udfyldningsark!$T85,"r",""
))))))))</f>
        <v/>
      </c>
      <c r="BY68" s="226" t="str">
        <f>IF(Udfyldningsark!$T85="","",
IF(BY$17=Udfyldningsark!$Q85,"s",
IF(BY$17=Udfyldningsark!$T85,"b",
IF(BY$17&lt;Udfyldningsark!$P85,"",
IF(Udfyldningsark!$T85&lt;Udfyldningsark!$Q85-10,IF(BY$17&lt;Udfyldningsark!$T85,"g",""),
IF(Udfyldningsark!$T85&lt;Udfyldningsark!$Q85,     IF(BY$17&lt;Udfyldningsark!$Q85-10,"g",     IF(BY$17&lt;Udfyldningsark!$T85,"gu",        "")),
IF(BY$17&lt;Udfyldningsark!$Q85, IF(BY$17&lt;Udfyldningsark!$Q85-10,"g","gu"),
IF(BY$17&lt;Udfyldningsark!$T85,"r",""
))))))))</f>
        <v/>
      </c>
      <c r="BZ68" s="226" t="str">
        <f>IF(Udfyldningsark!$T85="","",
IF(BZ$17=Udfyldningsark!$Q85,"s",
IF(BZ$17=Udfyldningsark!$T85,"b",
IF(BZ$17&lt;Udfyldningsark!$P85,"",
IF(Udfyldningsark!$T85&lt;Udfyldningsark!$Q85-10,IF(BZ$17&lt;Udfyldningsark!$T85,"g",""),
IF(Udfyldningsark!$T85&lt;Udfyldningsark!$Q85,     IF(BZ$17&lt;Udfyldningsark!$Q85-10,"g",     IF(BZ$17&lt;Udfyldningsark!$T85,"gu",        "")),
IF(BZ$17&lt;Udfyldningsark!$Q85, IF(BZ$17&lt;Udfyldningsark!$Q85-10,"g","gu"),
IF(BZ$17&lt;Udfyldningsark!$T85,"r",""
))))))))</f>
        <v/>
      </c>
      <c r="CA68" s="226" t="str">
        <f>IF(Udfyldningsark!$T85="","",
IF(CA$17=Udfyldningsark!$Q85,"s",
IF(CA$17=Udfyldningsark!$T85,"b",
IF(CA$17&lt;Udfyldningsark!$P85,"",
IF(Udfyldningsark!$T85&lt;Udfyldningsark!$Q85-10,IF(CA$17&lt;Udfyldningsark!$T85,"g",""),
IF(Udfyldningsark!$T85&lt;Udfyldningsark!$Q85,     IF(CA$17&lt;Udfyldningsark!$Q85-10,"g",     IF(CA$17&lt;Udfyldningsark!$T85,"gu",        "")),
IF(CA$17&lt;Udfyldningsark!$Q85, IF(CA$17&lt;Udfyldningsark!$Q85-10,"g","gu"),
IF(CA$17&lt;Udfyldningsark!$T85,"r",""
))))))))</f>
        <v/>
      </c>
      <c r="CB68" s="226" t="str">
        <f>IF(Udfyldningsark!$T85="","",
IF(CB$17=Udfyldningsark!$Q85,"s",
IF(CB$17=Udfyldningsark!$T85,"b",
IF(CB$17&lt;Udfyldningsark!$P85,"",
IF(Udfyldningsark!$T85&lt;Udfyldningsark!$Q85-10,IF(CB$17&lt;Udfyldningsark!$T85,"g",""),
IF(Udfyldningsark!$T85&lt;Udfyldningsark!$Q85,     IF(CB$17&lt;Udfyldningsark!$Q85-10,"g",     IF(CB$17&lt;Udfyldningsark!$T85,"gu",        "")),
IF(CB$17&lt;Udfyldningsark!$Q85, IF(CB$17&lt;Udfyldningsark!$Q85-10,"g","gu"),
IF(CB$17&lt;Udfyldningsark!$T85,"r",""
))))))))</f>
        <v/>
      </c>
      <c r="CC68" s="226" t="str">
        <f>IF(Udfyldningsark!$T85="","",
IF(CC$17=Udfyldningsark!$Q85,"s",
IF(CC$17=Udfyldningsark!$T85,"b",
IF(CC$17&lt;Udfyldningsark!$P85,"",
IF(Udfyldningsark!$T85&lt;Udfyldningsark!$Q85-10,IF(CC$17&lt;Udfyldningsark!$T85,"g",""),
IF(Udfyldningsark!$T85&lt;Udfyldningsark!$Q85,     IF(CC$17&lt;Udfyldningsark!$Q85-10,"g",     IF(CC$17&lt;Udfyldningsark!$T85,"gu",        "")),
IF(CC$17&lt;Udfyldningsark!$Q85, IF(CC$17&lt;Udfyldningsark!$Q85-10,"g","gu"),
IF(CC$17&lt;Udfyldningsark!$T85,"r",""
))))))))</f>
        <v/>
      </c>
      <c r="CD68" s="226" t="str">
        <f>IF(Udfyldningsark!$T85="","",
IF(CD$17=Udfyldningsark!$Q85,"s",
IF(CD$17=Udfyldningsark!$T85,"b",
IF(CD$17&lt;Udfyldningsark!$P85,"",
IF(Udfyldningsark!$T85&lt;Udfyldningsark!$Q85-10,IF(CD$17&lt;Udfyldningsark!$T85,"g",""),
IF(Udfyldningsark!$T85&lt;Udfyldningsark!$Q85,     IF(CD$17&lt;Udfyldningsark!$Q85-10,"g",     IF(CD$17&lt;Udfyldningsark!$T85,"gu",        "")),
IF(CD$17&lt;Udfyldningsark!$Q85, IF(CD$17&lt;Udfyldningsark!$Q85-10,"g","gu"),
IF(CD$17&lt;Udfyldningsark!$T85,"r",""
))))))))</f>
        <v/>
      </c>
      <c r="CE68" s="226" t="str">
        <f>IF(Udfyldningsark!$T85="","",
IF(CE$17=Udfyldningsark!$Q85,"s",
IF(CE$17=Udfyldningsark!$T85,"b",
IF(CE$17&lt;Udfyldningsark!$P85,"",
IF(Udfyldningsark!$T85&lt;Udfyldningsark!$Q85-10,IF(CE$17&lt;Udfyldningsark!$T85,"g",""),
IF(Udfyldningsark!$T85&lt;Udfyldningsark!$Q85,     IF(CE$17&lt;Udfyldningsark!$Q85-10,"g",     IF(CE$17&lt;Udfyldningsark!$T85,"gu",        "")),
IF(CE$17&lt;Udfyldningsark!$Q85, IF(CE$17&lt;Udfyldningsark!$Q85-10,"g","gu"),
IF(CE$17&lt;Udfyldningsark!$T85,"r",""
))))))))</f>
        <v/>
      </c>
      <c r="CF68" s="226" t="str">
        <f>IF(Udfyldningsark!$T85="","",
IF(CF$17=Udfyldningsark!$Q85,"s",
IF(CF$17=Udfyldningsark!$T85,"b",
IF(CF$17&lt;Udfyldningsark!$P85,"",
IF(Udfyldningsark!$T85&lt;Udfyldningsark!$Q85-10,IF(CF$17&lt;Udfyldningsark!$T85,"g",""),
IF(Udfyldningsark!$T85&lt;Udfyldningsark!$Q85,     IF(CF$17&lt;Udfyldningsark!$Q85-10,"g",     IF(CF$17&lt;Udfyldningsark!$T85,"gu",        "")),
IF(CF$17&lt;Udfyldningsark!$Q85, IF(CF$17&lt;Udfyldningsark!$Q85-10,"g","gu"),
IF(CF$17&lt;Udfyldningsark!$T85,"r",""
))))))))</f>
        <v/>
      </c>
      <c r="CG68" s="226" t="str">
        <f>IF(Udfyldningsark!$T85="","",
IF(CG$17=Udfyldningsark!$Q85,"s",
IF(CG$17=Udfyldningsark!$T85,"b",
IF(CG$17&lt;Udfyldningsark!$P85,"",
IF(Udfyldningsark!$T85&lt;Udfyldningsark!$Q85-10,IF(CG$17&lt;Udfyldningsark!$T85,"g",""),
IF(Udfyldningsark!$T85&lt;Udfyldningsark!$Q85,     IF(CG$17&lt;Udfyldningsark!$Q85-10,"g",     IF(CG$17&lt;Udfyldningsark!$T85,"gu",        "")),
IF(CG$17&lt;Udfyldningsark!$Q85, IF(CG$17&lt;Udfyldningsark!$Q85-10,"g","gu"),
IF(CG$17&lt;Udfyldningsark!$T85,"r",""
))))))))</f>
        <v/>
      </c>
      <c r="CH68" s="226" t="str">
        <f>IF(Udfyldningsark!$T85="","",
IF(CH$17=Udfyldningsark!$Q85,"s",
IF(CH$17=Udfyldningsark!$T85,"b",
IF(CH$17&lt;Udfyldningsark!$P85,"",
IF(Udfyldningsark!$T85&lt;Udfyldningsark!$Q85-10,IF(CH$17&lt;Udfyldningsark!$T85,"g",""),
IF(Udfyldningsark!$T85&lt;Udfyldningsark!$Q85,     IF(CH$17&lt;Udfyldningsark!$Q85-10,"g",     IF(CH$17&lt;Udfyldningsark!$T85,"gu",        "")),
IF(CH$17&lt;Udfyldningsark!$Q85, IF(CH$17&lt;Udfyldningsark!$Q85-10,"g","gu"),
IF(CH$17&lt;Udfyldningsark!$T85,"r",""
))))))))</f>
        <v/>
      </c>
      <c r="CI68" s="226" t="str">
        <f>IF(Udfyldningsark!$T85="","",
IF(CI$17=Udfyldningsark!$Q85,"s",
IF(CI$17=Udfyldningsark!$T85,"b",
IF(CI$17&lt;Udfyldningsark!$P85,"",
IF(Udfyldningsark!$T85&lt;Udfyldningsark!$Q85-10,IF(CI$17&lt;Udfyldningsark!$T85,"g",""),
IF(Udfyldningsark!$T85&lt;Udfyldningsark!$Q85,     IF(CI$17&lt;Udfyldningsark!$Q85-10,"g",     IF(CI$17&lt;Udfyldningsark!$T85,"gu",        "")),
IF(CI$17&lt;Udfyldningsark!$Q85, IF(CI$17&lt;Udfyldningsark!$Q85-10,"g","gu"),
IF(CI$17&lt;Udfyldningsark!$T85,"r",""
))))))))</f>
        <v/>
      </c>
      <c r="CJ68" s="226" t="str">
        <f>IF(Udfyldningsark!$T85="","",
IF(CJ$17=Udfyldningsark!$Q85,"s",
IF(CJ$17=Udfyldningsark!$T85,"b",
IF(CJ$17&lt;Udfyldningsark!$P85,"",
IF(Udfyldningsark!$T85&lt;Udfyldningsark!$Q85-10,IF(CJ$17&lt;Udfyldningsark!$T85,"g",""),
IF(Udfyldningsark!$T85&lt;Udfyldningsark!$Q85,     IF(CJ$17&lt;Udfyldningsark!$Q85-10,"g",     IF(CJ$17&lt;Udfyldningsark!$T85,"gu",        "")),
IF(CJ$17&lt;Udfyldningsark!$Q85, IF(CJ$17&lt;Udfyldningsark!$Q85-10,"g","gu"),
IF(CJ$17&lt;Udfyldningsark!$T85,"r",""
))))))))</f>
        <v/>
      </c>
      <c r="CK68" s="226" t="str">
        <f>IF(Udfyldningsark!$T85="","",
IF(CK$17=Udfyldningsark!$Q85,"s",
IF(CK$17=Udfyldningsark!$T85,"b",
IF(CK$17&lt;Udfyldningsark!$P85,"",
IF(Udfyldningsark!$T85&lt;Udfyldningsark!$Q85-10,IF(CK$17&lt;Udfyldningsark!$T85,"g",""),
IF(Udfyldningsark!$T85&lt;Udfyldningsark!$Q85,     IF(CK$17&lt;Udfyldningsark!$Q85-10,"g",     IF(CK$17&lt;Udfyldningsark!$T85,"gu",        "")),
IF(CK$17&lt;Udfyldningsark!$Q85, IF(CK$17&lt;Udfyldningsark!$Q85-10,"g","gu"),
IF(CK$17&lt;Udfyldningsark!$T85,"r",""
))))))))</f>
        <v/>
      </c>
      <c r="CL68" s="226" t="str">
        <f>IF(Udfyldningsark!$T85="","",
IF(CL$17=Udfyldningsark!$Q85,"s",
IF(CL$17=Udfyldningsark!$T85,"b",
IF(CL$17&lt;Udfyldningsark!$P85,"",
IF(Udfyldningsark!$T85&lt;Udfyldningsark!$Q85-10,IF(CL$17&lt;Udfyldningsark!$T85,"g",""),
IF(Udfyldningsark!$T85&lt;Udfyldningsark!$Q85,     IF(CL$17&lt;Udfyldningsark!$Q85-10,"g",     IF(CL$17&lt;Udfyldningsark!$T85,"gu",        "")),
IF(CL$17&lt;Udfyldningsark!$Q85, IF(CL$17&lt;Udfyldningsark!$Q85-10,"g","gu"),
IF(CL$17&lt;Udfyldningsark!$T85,"r",""
))))))))</f>
        <v/>
      </c>
      <c r="CM68" s="226" t="str">
        <f>IF(Udfyldningsark!$T85="","",
IF(CM$17=Udfyldningsark!$Q85,"s",
IF(CM$17=Udfyldningsark!$T85,"b",
IF(CM$17&lt;Udfyldningsark!$P85,"",
IF(Udfyldningsark!$T85&lt;Udfyldningsark!$Q85-10,IF(CM$17&lt;Udfyldningsark!$T85,"g",""),
IF(Udfyldningsark!$T85&lt;Udfyldningsark!$Q85,     IF(CM$17&lt;Udfyldningsark!$Q85-10,"g",     IF(CM$17&lt;Udfyldningsark!$T85,"gu",        "")),
IF(CM$17&lt;Udfyldningsark!$Q85, IF(CM$17&lt;Udfyldningsark!$Q85-10,"g","gu"),
IF(CM$17&lt;Udfyldningsark!$T85,"r",""
))))))))</f>
        <v/>
      </c>
      <c r="CN68" s="226" t="str">
        <f>IF(Udfyldningsark!$T85="","",
IF(CN$17=Udfyldningsark!$Q85,"s",
IF(CN$17=Udfyldningsark!$T85,"b",
IF(CN$17&lt;Udfyldningsark!$P85,"",
IF(Udfyldningsark!$T85&lt;Udfyldningsark!$Q85-10,IF(CN$17&lt;Udfyldningsark!$T85,"g",""),
IF(Udfyldningsark!$T85&lt;Udfyldningsark!$Q85,     IF(CN$17&lt;Udfyldningsark!$Q85-10,"g",     IF(CN$17&lt;Udfyldningsark!$T85,"gu",        "")),
IF(CN$17&lt;Udfyldningsark!$Q85, IF(CN$17&lt;Udfyldningsark!$Q85-10,"g","gu"),
IF(CN$17&lt;Udfyldningsark!$T85,"r",""
))))))))</f>
        <v/>
      </c>
      <c r="CO68" s="226" t="str">
        <f>IF(Udfyldningsark!$T85="","",
IF(CO$17=Udfyldningsark!$Q85,"s",
IF(CO$17=Udfyldningsark!$T85,"b",
IF(CO$17&lt;Udfyldningsark!$P85,"",
IF(Udfyldningsark!$T85&lt;Udfyldningsark!$Q85-10,IF(CO$17&lt;Udfyldningsark!$T85,"g",""),
IF(Udfyldningsark!$T85&lt;Udfyldningsark!$Q85,     IF(CO$17&lt;Udfyldningsark!$Q85-10,"g",     IF(CO$17&lt;Udfyldningsark!$T85,"gu",        "")),
IF(CO$17&lt;Udfyldningsark!$Q85, IF(CO$17&lt;Udfyldningsark!$Q85-10,"g","gu"),
IF(CO$17&lt;Udfyldningsark!$T85,"r",""
))))))))</f>
        <v/>
      </c>
      <c r="CP68" s="226" t="str">
        <f>IF(Udfyldningsark!$T85="","",
IF(CP$17=Udfyldningsark!$Q85,"s",
IF(CP$17=Udfyldningsark!$T85,"b",
IF(CP$17&lt;Udfyldningsark!$P85,"",
IF(Udfyldningsark!$T85&lt;Udfyldningsark!$Q85-10,IF(CP$17&lt;Udfyldningsark!$T85,"g",""),
IF(Udfyldningsark!$T85&lt;Udfyldningsark!$Q85,     IF(CP$17&lt;Udfyldningsark!$Q85-10,"g",     IF(CP$17&lt;Udfyldningsark!$T85,"gu",        "")),
IF(CP$17&lt;Udfyldningsark!$Q85, IF(CP$17&lt;Udfyldningsark!$Q85-10,"g","gu"),
IF(CP$17&lt;Udfyldningsark!$T85,"r",""
))))))))</f>
        <v/>
      </c>
      <c r="CQ68" s="226" t="str">
        <f>IF(Udfyldningsark!$T85="","",
IF(CQ$17=Udfyldningsark!$Q85,"s",
IF(CQ$17=Udfyldningsark!$T85,"b",
IF(CQ$17&lt;Udfyldningsark!$P85,"",
IF(Udfyldningsark!$T85&lt;Udfyldningsark!$Q85-10,IF(CQ$17&lt;Udfyldningsark!$T85,"g",""),
IF(Udfyldningsark!$T85&lt;Udfyldningsark!$Q85,     IF(CQ$17&lt;Udfyldningsark!$Q85-10,"g",     IF(CQ$17&lt;Udfyldningsark!$T85,"gu",        "")),
IF(CQ$17&lt;Udfyldningsark!$Q85, IF(CQ$17&lt;Udfyldningsark!$Q85-10,"g","gu"),
IF(CQ$17&lt;Udfyldningsark!$T85,"r",""
))))))))</f>
        <v/>
      </c>
      <c r="CR68" s="226" t="str">
        <f>IF(Udfyldningsark!$T85="","",
IF(CR$17=Udfyldningsark!$Q85,"s",
IF(CR$17=Udfyldningsark!$T85,"b",
IF(CR$17&lt;Udfyldningsark!$P85,"",
IF(Udfyldningsark!$T85&lt;Udfyldningsark!$Q85-10,IF(CR$17&lt;Udfyldningsark!$T85,"g",""),
IF(Udfyldningsark!$T85&lt;Udfyldningsark!$Q85,     IF(CR$17&lt;Udfyldningsark!$Q85-10,"g",     IF(CR$17&lt;Udfyldningsark!$T85,"gu",        "")),
IF(CR$17&lt;Udfyldningsark!$Q85, IF(CR$17&lt;Udfyldningsark!$Q85-10,"g","gu"),
IF(CR$17&lt;Udfyldningsark!$T85,"r",""
))))))))</f>
        <v/>
      </c>
      <c r="CS68" s="226" t="str">
        <f>IF(Udfyldningsark!$T85="","",
IF(CS$17=Udfyldningsark!$Q85,"s",
IF(CS$17=Udfyldningsark!$T85,"b",
IF(CS$17&lt;Udfyldningsark!$P85,"",
IF(Udfyldningsark!$T85&lt;Udfyldningsark!$Q85-10,IF(CS$17&lt;Udfyldningsark!$T85,"g",""),
IF(Udfyldningsark!$T85&lt;Udfyldningsark!$Q85,     IF(CS$17&lt;Udfyldningsark!$Q85-10,"g",     IF(CS$17&lt;Udfyldningsark!$T85,"gu",        "")),
IF(CS$17&lt;Udfyldningsark!$Q85, IF(CS$17&lt;Udfyldningsark!$Q85-10,"g","gu"),
IF(CS$17&lt;Udfyldningsark!$T85,"r",""
))))))))</f>
        <v/>
      </c>
      <c r="CT68" s="226" t="str">
        <f>IF(Udfyldningsark!$T85="","",
IF(CT$17=Udfyldningsark!$Q85,"s",
IF(CT$17=Udfyldningsark!$T85,"b",
IF(CT$17&lt;Udfyldningsark!$P85,"",
IF(Udfyldningsark!$T85&lt;Udfyldningsark!$Q85-10,IF(CT$17&lt;Udfyldningsark!$T85,"g",""),
IF(Udfyldningsark!$T85&lt;Udfyldningsark!$Q85,     IF(CT$17&lt;Udfyldningsark!$Q85-10,"g",     IF(CT$17&lt;Udfyldningsark!$T85,"gu",        "")),
IF(CT$17&lt;Udfyldningsark!$Q85, IF(CT$17&lt;Udfyldningsark!$Q85-10,"g","gu"),
IF(CT$17&lt;Udfyldningsark!$T85,"r",""
))))))))</f>
        <v/>
      </c>
      <c r="CU68" s="226" t="str">
        <f>IF(Udfyldningsark!$T85="","",
IF(CU$17=Udfyldningsark!$Q85,"s",
IF(CU$17=Udfyldningsark!$T85,"b",
IF(CU$17&lt;Udfyldningsark!$P85,"",
IF(Udfyldningsark!$T85&lt;Udfyldningsark!$Q85-10,IF(CU$17&lt;Udfyldningsark!$T85,"g",""),
IF(Udfyldningsark!$T85&lt;Udfyldningsark!$Q85,     IF(CU$17&lt;Udfyldningsark!$Q85-10,"g",     IF(CU$17&lt;Udfyldningsark!$T85,"gu",        "")),
IF(CU$17&lt;Udfyldningsark!$Q85, IF(CU$17&lt;Udfyldningsark!$Q85-10,"g","gu"),
IF(CU$17&lt;Udfyldningsark!$T85,"r",""
))))))))</f>
        <v/>
      </c>
      <c r="CV68" s="226" t="str">
        <f>IF(Udfyldningsark!$T85="","",
IF(CV$17=Udfyldningsark!$Q85,"s",
IF(CV$17=Udfyldningsark!$T85,"b",
IF(CV$17&lt;Udfyldningsark!$P85,"",
IF(Udfyldningsark!$T85&lt;Udfyldningsark!$Q85-10,IF(CV$17&lt;Udfyldningsark!$T85,"g",""),
IF(Udfyldningsark!$T85&lt;Udfyldningsark!$Q85,     IF(CV$17&lt;Udfyldningsark!$Q85-10,"g",     IF(CV$17&lt;Udfyldningsark!$T85,"gu",        "")),
IF(CV$17&lt;Udfyldningsark!$Q85, IF(CV$17&lt;Udfyldningsark!$Q85-10,"g","gu"),
IF(CV$17&lt;Udfyldningsark!$T85,"r",""
))))))))</f>
        <v/>
      </c>
      <c r="CW68" s="226" t="str">
        <f>IF(Udfyldningsark!$T85="","",
IF(CW$17=Udfyldningsark!$Q85,"s",
IF(CW$17=Udfyldningsark!$T85,"b",
IF(CW$17&lt;Udfyldningsark!$P85,"",
IF(Udfyldningsark!$T85&lt;Udfyldningsark!$Q85-10,IF(CW$17&lt;Udfyldningsark!$T85,"g",""),
IF(Udfyldningsark!$T85&lt;Udfyldningsark!$Q85,     IF(CW$17&lt;Udfyldningsark!$Q85-10,"g",     IF(CW$17&lt;Udfyldningsark!$T85,"gu",        "")),
IF(CW$17&lt;Udfyldningsark!$Q85, IF(CW$17&lt;Udfyldningsark!$Q85-10,"g","gu"),
IF(CW$17&lt;Udfyldningsark!$T85,"r",""
))))))))</f>
        <v/>
      </c>
      <c r="CX68" s="226" t="str">
        <f>IF(Udfyldningsark!$T85="","",
IF(CX$17=Udfyldningsark!$Q85,"s",
IF(CX$17=Udfyldningsark!$T85,"b",
IF(CX$17&lt;Udfyldningsark!$P85,"",
IF(Udfyldningsark!$T85&lt;Udfyldningsark!$Q85-10,IF(CX$17&lt;Udfyldningsark!$T85,"g",""),
IF(Udfyldningsark!$T85&lt;Udfyldningsark!$Q85,     IF(CX$17&lt;Udfyldningsark!$Q85-10,"g",     IF(CX$17&lt;Udfyldningsark!$T85,"gu",        "")),
IF(CX$17&lt;Udfyldningsark!$Q85, IF(CX$17&lt;Udfyldningsark!$Q85-10,"g","gu"),
IF(CX$17&lt;Udfyldningsark!$T85,"r",""
))))))))</f>
        <v/>
      </c>
      <c r="CY68" s="226" t="str">
        <f>IF(Udfyldningsark!$T85="","",
IF(CY$17=Udfyldningsark!$Q85,"s",
IF(CY$17=Udfyldningsark!$T85,"b",
IF(CY$17&lt;Udfyldningsark!$P85,"",
IF(Udfyldningsark!$T85&lt;Udfyldningsark!$Q85-10,IF(CY$17&lt;Udfyldningsark!$T85,"g",""),
IF(Udfyldningsark!$T85&lt;Udfyldningsark!$Q85,     IF(CY$17&lt;Udfyldningsark!$Q85-10,"g",     IF(CY$17&lt;Udfyldningsark!$T85,"gu",        "")),
IF(CY$17&lt;Udfyldningsark!$Q85, IF(CY$17&lt;Udfyldningsark!$Q85-10,"g","gu"),
IF(CY$17&lt;Udfyldningsark!$T85,"r",""
))))))))</f>
        <v/>
      </c>
      <c r="CZ68" s="226" t="str">
        <f>IF(Udfyldningsark!$T85="","",
IF(CZ$17=Udfyldningsark!$Q85,"s",
IF(CZ$17=Udfyldningsark!$T85,"b",
IF(CZ$17&lt;Udfyldningsark!$P85,"",
IF(Udfyldningsark!$T85&lt;Udfyldningsark!$Q85-10,IF(CZ$17&lt;Udfyldningsark!$T85,"g",""),
IF(Udfyldningsark!$T85&lt;Udfyldningsark!$Q85,     IF(CZ$17&lt;Udfyldningsark!$Q85-10,"g",     IF(CZ$17&lt;Udfyldningsark!$T85,"gu",        "")),
IF(CZ$17&lt;Udfyldningsark!$Q85, IF(CZ$17&lt;Udfyldningsark!$Q85-10,"g","gu"),
IF(CZ$17&lt;Udfyldningsark!$T85,"r",""
))))))))</f>
        <v/>
      </c>
      <c r="DA68" s="226" t="str">
        <f>IF(Udfyldningsark!$T85="","",
IF(DA$17=Udfyldningsark!$Q85,"s",
IF(DA$17=Udfyldningsark!$T85,"b",
IF(DA$17&lt;Udfyldningsark!$P85,"",
IF(Udfyldningsark!$T85&lt;Udfyldningsark!$Q85-10,IF(DA$17&lt;Udfyldningsark!$T85,"g",""),
IF(Udfyldningsark!$T85&lt;Udfyldningsark!$Q85,     IF(DA$17&lt;Udfyldningsark!$Q85-10,"g",     IF(DA$17&lt;Udfyldningsark!$T85,"gu",        "")),
IF(DA$17&lt;Udfyldningsark!$Q85, IF(DA$17&lt;Udfyldningsark!$Q85-10,"g","gu"),
IF(DA$17&lt;Udfyldningsark!$T85,"r",""
))))))))</f>
        <v/>
      </c>
      <c r="DB68" s="226" t="str">
        <f>IF(Udfyldningsark!$T85="","",
IF(DB$17=Udfyldningsark!$Q85,"s",
IF(DB$17=Udfyldningsark!$T85,"b",
IF(DB$17&lt;Udfyldningsark!$P85,"",
IF(Udfyldningsark!$T85&lt;Udfyldningsark!$Q85-10,IF(DB$17&lt;Udfyldningsark!$T85,"g",""),
IF(Udfyldningsark!$T85&lt;Udfyldningsark!$Q85,     IF(DB$17&lt;Udfyldningsark!$Q85-10,"g",     IF(DB$17&lt;Udfyldningsark!$T85,"gu",        "")),
IF(DB$17&lt;Udfyldningsark!$Q85, IF(DB$17&lt;Udfyldningsark!$Q85-10,"g","gu"),
IF(DB$17&lt;Udfyldningsark!$T85,"r",""
))))))))</f>
        <v/>
      </c>
      <c r="DC68" s="226" t="str">
        <f>IF(Udfyldningsark!$T85="","",
IF(DC$17=Udfyldningsark!$Q85,"s",
IF(DC$17=Udfyldningsark!$T85,"b",
IF(DC$17&lt;Udfyldningsark!$P85,"",
IF(Udfyldningsark!$T85&lt;Udfyldningsark!$Q85-10,IF(DC$17&lt;Udfyldningsark!$T85,"g",""),
IF(Udfyldningsark!$T85&lt;Udfyldningsark!$Q85,     IF(DC$17&lt;Udfyldningsark!$Q85-10,"g",     IF(DC$17&lt;Udfyldningsark!$T85,"gu",        "")),
IF(DC$17&lt;Udfyldningsark!$Q85, IF(DC$17&lt;Udfyldningsark!$Q85-10,"g","gu"),
IF(DC$17&lt;Udfyldningsark!$T85,"r",""
))))))))</f>
        <v/>
      </c>
      <c r="DD68" s="226" t="str">
        <f>IF(Udfyldningsark!$T85="","",
IF(DD$17=Udfyldningsark!$Q85,"s",
IF(DD$17=Udfyldningsark!$T85,"b",
IF(DD$17&lt;Udfyldningsark!$P85,"",
IF(Udfyldningsark!$T85&lt;Udfyldningsark!$Q85-10,IF(DD$17&lt;Udfyldningsark!$T85,"g",""),
IF(Udfyldningsark!$T85&lt;Udfyldningsark!$Q85,     IF(DD$17&lt;Udfyldningsark!$Q85-10,"g",     IF(DD$17&lt;Udfyldningsark!$T85,"gu",        "")),
IF(DD$17&lt;Udfyldningsark!$Q85, IF(DD$17&lt;Udfyldningsark!$Q85-10,"g","gu"),
IF(DD$17&lt;Udfyldningsark!$T85,"r",""
))))))))</f>
        <v/>
      </c>
      <c r="DE68" s="226" t="str">
        <f>IF(Udfyldningsark!$T85="","",
IF(DE$17=Udfyldningsark!$Q85,"s",
IF(DE$17=Udfyldningsark!$T85,"b",
IF(DE$17&lt;Udfyldningsark!$P85,"",
IF(Udfyldningsark!$T85&lt;Udfyldningsark!$Q85-10,IF(DE$17&lt;Udfyldningsark!$T85,"g",""),
IF(Udfyldningsark!$T85&lt;Udfyldningsark!$Q85,     IF(DE$17&lt;Udfyldningsark!$Q85-10,"g",     IF(DE$17&lt;Udfyldningsark!$T85,"gu",        "")),
IF(DE$17&lt;Udfyldningsark!$Q85, IF(DE$17&lt;Udfyldningsark!$Q85-10,"g","gu"),
IF(DE$17&lt;Udfyldningsark!$T85,"r",""
))))))))</f>
        <v/>
      </c>
      <c r="DF68" s="226" t="str">
        <f>IF(Udfyldningsark!$T85="","",
IF(DF$17=Udfyldningsark!$Q85,"s",
IF(DF$17=Udfyldningsark!$T85,"b",
IF(DF$17&lt;Udfyldningsark!$P85,"",
IF(Udfyldningsark!$T85&lt;Udfyldningsark!$Q85-10,IF(DF$17&lt;Udfyldningsark!$T85,"g",""),
IF(Udfyldningsark!$T85&lt;Udfyldningsark!$Q85,     IF(DF$17&lt;Udfyldningsark!$Q85-10,"g",     IF(DF$17&lt;Udfyldningsark!$T85,"gu",        "")),
IF(DF$17&lt;Udfyldningsark!$Q85, IF(DF$17&lt;Udfyldningsark!$Q85-10,"g","gu"),
IF(DF$17&lt;Udfyldningsark!$T85,"r",""
))))))))</f>
        <v/>
      </c>
      <c r="DG68" s="226" t="str">
        <f>IF(Udfyldningsark!$T85="","",
IF(DG$17=Udfyldningsark!$Q85,"s",
IF(DG$17=Udfyldningsark!$T85,"b",
IF(DG$17&lt;Udfyldningsark!$P85,"",
IF(Udfyldningsark!$T85&lt;Udfyldningsark!$Q85-10,IF(DG$17&lt;Udfyldningsark!$T85,"g",""),
IF(Udfyldningsark!$T85&lt;Udfyldningsark!$Q85,     IF(DG$17&lt;Udfyldningsark!$Q85-10,"g",     IF(DG$17&lt;Udfyldningsark!$T85,"gu",        "")),
IF(DG$17&lt;Udfyldningsark!$Q85, IF(DG$17&lt;Udfyldningsark!$Q85-10,"g","gu"),
IF(DG$17&lt;Udfyldningsark!$T85,"r",""
))))))))</f>
        <v/>
      </c>
      <c r="DH68" s="226" t="str">
        <f>IF(Udfyldningsark!$T85="","",
IF(DH$17=Udfyldningsark!$Q85,"s",
IF(DH$17=Udfyldningsark!$T85,"b",
IF(DH$17&lt;Udfyldningsark!$P85,"",
IF(Udfyldningsark!$T85&lt;Udfyldningsark!$Q85-10,IF(DH$17&lt;Udfyldningsark!$T85,"g",""),
IF(Udfyldningsark!$T85&lt;Udfyldningsark!$Q85,     IF(DH$17&lt;Udfyldningsark!$Q85-10,"g",     IF(DH$17&lt;Udfyldningsark!$T85,"gu",        "")),
IF(DH$17&lt;Udfyldningsark!$Q85, IF(DH$17&lt;Udfyldningsark!$Q85-10,"g","gu"),
IF(DH$17&lt;Udfyldningsark!$T85,"r",""
))))))))</f>
        <v/>
      </c>
      <c r="DI68" s="226" t="str">
        <f>IF(Udfyldningsark!$T85="","",
IF(DI$17=Udfyldningsark!$Q85,"s",
IF(DI$17=Udfyldningsark!$T85,"b",
IF(DI$17&lt;Udfyldningsark!$P85,"",
IF(Udfyldningsark!$T85&lt;Udfyldningsark!$Q85-10,IF(DI$17&lt;Udfyldningsark!$T85,"g",""),
IF(Udfyldningsark!$T85&lt;Udfyldningsark!$Q85,     IF(DI$17&lt;Udfyldningsark!$Q85-10,"g",     IF(DI$17&lt;Udfyldningsark!$T85,"gu",        "")),
IF(DI$17&lt;Udfyldningsark!$Q85, IF(DI$17&lt;Udfyldningsark!$Q85-10,"g","gu"),
IF(DI$17&lt;Udfyldningsark!$T85,"r",""
))))))))</f>
        <v/>
      </c>
      <c r="DJ68" s="226" t="str">
        <f>IF(Udfyldningsark!$T85="","",
IF(DJ$17=Udfyldningsark!$Q85,"s",
IF(DJ$17=Udfyldningsark!$T85,"b",
IF(DJ$17&lt;Udfyldningsark!$P85,"",
IF(Udfyldningsark!$T85&lt;Udfyldningsark!$Q85-10,IF(DJ$17&lt;Udfyldningsark!$T85,"g",""),
IF(Udfyldningsark!$T85&lt;Udfyldningsark!$Q85,     IF(DJ$17&lt;Udfyldningsark!$Q85-10,"g",     IF(DJ$17&lt;Udfyldningsark!$T85,"gu",        "")),
IF(DJ$17&lt;Udfyldningsark!$Q85, IF(DJ$17&lt;Udfyldningsark!$Q85-10,"g","gu"),
IF(DJ$17&lt;Udfyldningsark!$T85,"r",""
))))))))</f>
        <v/>
      </c>
      <c r="DK68" s="226" t="str">
        <f>IF(Udfyldningsark!$T85="","",
IF(DK$17=Udfyldningsark!$Q85,"s",
IF(DK$17=Udfyldningsark!$T85,"b",
IF(DK$17&lt;Udfyldningsark!$P85,"",
IF(Udfyldningsark!$T85&lt;Udfyldningsark!$Q85-10,IF(DK$17&lt;Udfyldningsark!$T85,"g",""),
IF(Udfyldningsark!$T85&lt;Udfyldningsark!$Q85,     IF(DK$17&lt;Udfyldningsark!$Q85-10,"g",     IF(DK$17&lt;Udfyldningsark!$T85,"gu",        "")),
IF(DK$17&lt;Udfyldningsark!$Q85, IF(DK$17&lt;Udfyldningsark!$Q85-10,"g","gu"),
IF(DK$17&lt;Udfyldningsark!$T85,"r",""
))))))))</f>
        <v/>
      </c>
      <c r="DL68" s="13"/>
      <c r="DM68" s="13"/>
    </row>
    <row r="69" spans="1:117" s="2" customFormat="1" ht="8.4499999999999993" customHeight="1" x14ac:dyDescent="0.2">
      <c r="A69" s="29"/>
      <c r="B69" s="56" t="str">
        <f>IF(Udfyldningsark!C86=1,Udfyldningsark!E86,"")</f>
        <v/>
      </c>
      <c r="C69" s="405" t="str">
        <f>IF(Udfyldningsark!I86="","",IF(Udfyldningsark!I86&gt;=1,Udfyldningsark!I86))</f>
        <v/>
      </c>
      <c r="D69" s="406"/>
      <c r="E69" s="407"/>
      <c r="F69" s="48"/>
      <c r="G69" s="276" t="str">
        <f>IF(Udfyldningsark!L86="","",IF(Udfyldningsark!L86&gt;=1,Udfyldningsark!L86))</f>
        <v/>
      </c>
      <c r="H69" s="48"/>
      <c r="I69" s="87" t="str">
        <f>IF(Udfyldningsark!P86="","",IF(Udfyldningsark!P86&gt;=1,Udfyldningsark!P86))</f>
        <v/>
      </c>
      <c r="J69" s="49"/>
      <c r="K69" s="88" t="str">
        <f>IF(Udfyldningsark!G86="","",IF(Udfyldningsark!G86=Data!$T$7,Data!$U$7,IF(Udfyldningsark!G86=Data!$T$8,Data!$U$8,IF(Udfyldningsark!G86=Data!$T$9,Data!$U$9,IF(Udfyldningsark!G86=Data!$T$10,Data!$U$10,IF(Udfyldningsark!G86=Data!$T$11,Data!$U$11,IF(Udfyldningsark!G86=Data!$T$12,Data!$U$12,IF(Udfyldningsark!G86=Data!$T$13,Data!$U$13,IF(Udfyldningsark!G86=Data!$T$14,Data!$U$14,IF(Udfyldningsark!G86=Data!$T$15,Data!$U$15,IF(Udfyldningsark!G86=Data!$T$16,Data!$U$16,IF(Udfyldningsark!G86=Data!$T$17,Data!$U$17,IF(Udfyldningsark!G86=Data!$T$18,Data!$U$18,IF(Udfyldningsark!G86=Data!$T$19,Data!$U$19,IF(Udfyldningsark!G86=Data!$T$20,Data!$U$20,IF(Udfyldningsark!G86=Data!$T$21,Data!$U$21,IF(Udfyldningsark!G86=Data!$T$22,Data!$U$22,IF(Udfyldningsark!G86=Data!$T$23,Data!$U$23,IF(Udfyldningsark!G86=Data!$T$24,Data!$U$24,IF(Udfyldningsark!G86=Data!$T$25,Data!$U$25,IF(Udfyldningsark!G86=Data!$T$26,Data!$U$26,IF(Udfyldningsark!G86=Data!$T$27,Data!$U$27))))))))))))))))))))))</f>
        <v/>
      </c>
      <c r="L69" s="49"/>
      <c r="M69" s="89" t="str">
        <f>IF(Udfyldningsark!G86="","",IF(Udfyldningsark!G86=Data!$T$7,Data!$V$7,IF(Udfyldningsark!G86=Data!$T$8,Data!$V$8,IF(Udfyldningsark!G86=Data!$T$9,Data!$V$9,IF(Udfyldningsark!G86=Data!$T$10,Data!$V$10,IF(Udfyldningsark!G86=Data!$T$11,Data!$V$11,IF(Udfyldningsark!G86=Data!$T$12,Data!$V$12,IF(Udfyldningsark!G86=Data!$T$13,Data!$V$13,IF(Udfyldningsark!G86=Data!$T$14,Data!$V$14,IF(Udfyldningsark!G86=Data!$T$15,Data!$V$15,IF(Udfyldningsark!G86=Data!$T$16,Data!$V$16,IF(Udfyldningsark!G86=Data!$T$17,Data!$V$17,IF(Udfyldningsark!G86=Data!$T$18,Data!$V$18,IF(Udfyldningsark!G86=Data!$T$19,Data!$V$19,IF(Udfyldningsark!G86=Data!$T$20,Data!$V$20,IF(Udfyldningsark!G86=Data!$T$21,Data!$V$21,IF(Udfyldningsark!G86=Data!$T$22,Data!$V$22,IF(Udfyldningsark!G86=Data!$T$23,Data!$V$23,IF(Udfyldningsark!G86=Data!$T$24,Data!$V$24,IF(Udfyldningsark!G86=Data!$T$25,Data!$V$25,IF(Udfyldningsark!G86=Data!$T$26,Data!$V$26,IF(Udfyldningsark!G86=Data!$T$27,Data!$V$27,))))))))))))))))))))))</f>
        <v/>
      </c>
      <c r="N69" s="20"/>
      <c r="O69" s="226" t="str">
        <f>IF(Udfyldningsark!$T86="","",
IF(O$17=Udfyldningsark!$Q86,"s",
IF(O$17=Udfyldningsark!$T86,"b",
IF(O$17&lt;Udfyldningsark!$P86,"",
IF(Udfyldningsark!$T86&lt;Udfyldningsark!$Q86-10,IF(O$17&lt;Udfyldningsark!$T86,"g",""),
IF(Udfyldningsark!$T86&lt;Udfyldningsark!$Q86,     IF(O$17&lt;Udfyldningsark!$Q86-10,"g",     IF(O$17&lt;Udfyldningsark!$T86,"gu",        "")),
IF(O$17&lt;Udfyldningsark!$Q86, IF(O$17&lt;Udfyldningsark!$Q86-10,"g","gu"),
IF(O$17&lt;Udfyldningsark!$T86,"r",""
))))))))</f>
        <v/>
      </c>
      <c r="P69" s="226" t="str">
        <f>IF(Udfyldningsark!$T86="","",
IF(P$17=Udfyldningsark!$Q86,"s",
IF(P$17=Udfyldningsark!$T86,"b",
IF(P$17&lt;Udfyldningsark!$P86,"",
IF(Udfyldningsark!$T86&lt;Udfyldningsark!$Q86-10,IF(P$17&lt;Udfyldningsark!$T86,"g",""),
IF(Udfyldningsark!$T86&lt;Udfyldningsark!$Q86,     IF(P$17&lt;Udfyldningsark!$Q86-10,"g",     IF(P$17&lt;Udfyldningsark!$T86,"gu",        "")),
IF(P$17&lt;Udfyldningsark!$Q86, IF(P$17&lt;Udfyldningsark!$Q86-10,"g","gu"),
IF(P$17&lt;Udfyldningsark!$T86,"r",""
))))))))</f>
        <v/>
      </c>
      <c r="Q69" s="226" t="str">
        <f>IF(Udfyldningsark!$T86="","",
IF(Q$17=Udfyldningsark!$Q86,"s",
IF(Q$17=Udfyldningsark!$T86,"b",
IF(Q$17&lt;Udfyldningsark!$P86,"",
IF(Udfyldningsark!$T86&lt;Udfyldningsark!$Q86-10,IF(Q$17&lt;Udfyldningsark!$T86,"g",""),
IF(Udfyldningsark!$T86&lt;Udfyldningsark!$Q86,     IF(Q$17&lt;Udfyldningsark!$Q86-10,"g",     IF(Q$17&lt;Udfyldningsark!$T86,"gu",        "")),
IF(Q$17&lt;Udfyldningsark!$Q86, IF(Q$17&lt;Udfyldningsark!$Q86-10,"g","gu"),
IF(Q$17&lt;Udfyldningsark!$T86,"r",""
))))))))</f>
        <v/>
      </c>
      <c r="R69" s="226" t="str">
        <f>IF(Udfyldningsark!$T86="","",
IF(R$17=Udfyldningsark!$Q86,"s",
IF(R$17=Udfyldningsark!$T86,"b",
IF(R$17&lt;Udfyldningsark!$P86,"",
IF(Udfyldningsark!$T86&lt;Udfyldningsark!$Q86-10,IF(R$17&lt;Udfyldningsark!$T86,"g",""),
IF(Udfyldningsark!$T86&lt;Udfyldningsark!$Q86,     IF(R$17&lt;Udfyldningsark!$Q86-10,"g",     IF(R$17&lt;Udfyldningsark!$T86,"gu",        "")),
IF(R$17&lt;Udfyldningsark!$Q86, IF(R$17&lt;Udfyldningsark!$Q86-10,"g","gu"),
IF(R$17&lt;Udfyldningsark!$T86,"r",""
))))))))</f>
        <v/>
      </c>
      <c r="S69" s="226" t="str">
        <f>IF(Udfyldningsark!$T86="","",
IF(S$17=Udfyldningsark!$Q86,"s",
IF(S$17=Udfyldningsark!$T86,"b",
IF(S$17&lt;Udfyldningsark!$P86,"",
IF(Udfyldningsark!$T86&lt;Udfyldningsark!$Q86-10,IF(S$17&lt;Udfyldningsark!$T86,"g",""),
IF(Udfyldningsark!$T86&lt;Udfyldningsark!$Q86,     IF(S$17&lt;Udfyldningsark!$Q86-10,"g",     IF(S$17&lt;Udfyldningsark!$T86,"gu",        "")),
IF(S$17&lt;Udfyldningsark!$Q86, IF(S$17&lt;Udfyldningsark!$Q86-10,"g","gu"),
IF(S$17&lt;Udfyldningsark!$T86,"r",""
))))))))</f>
        <v/>
      </c>
      <c r="T69" s="226" t="str">
        <f>IF(Udfyldningsark!$T86="","",
IF(T$17=Udfyldningsark!$Q86,"s",
IF(T$17=Udfyldningsark!$T86,"b",
IF(T$17&lt;Udfyldningsark!$P86,"",
IF(Udfyldningsark!$T86&lt;Udfyldningsark!$Q86-10,IF(T$17&lt;Udfyldningsark!$T86,"g",""),
IF(Udfyldningsark!$T86&lt;Udfyldningsark!$Q86,     IF(T$17&lt;Udfyldningsark!$Q86-10,"g",     IF(T$17&lt;Udfyldningsark!$T86,"gu",        "")),
IF(T$17&lt;Udfyldningsark!$Q86, IF(T$17&lt;Udfyldningsark!$Q86-10,"g","gu"),
IF(T$17&lt;Udfyldningsark!$T86,"r",""
))))))))</f>
        <v/>
      </c>
      <c r="U69" s="226" t="str">
        <f>IF(Udfyldningsark!$T86="","",
IF(U$17=Udfyldningsark!$Q86,"s",
IF(U$17=Udfyldningsark!$T86,"b",
IF(U$17&lt;Udfyldningsark!$P86,"",
IF(Udfyldningsark!$T86&lt;Udfyldningsark!$Q86-10,IF(U$17&lt;Udfyldningsark!$T86,"g",""),
IF(Udfyldningsark!$T86&lt;Udfyldningsark!$Q86,     IF(U$17&lt;Udfyldningsark!$Q86-10,"g",     IF(U$17&lt;Udfyldningsark!$T86,"gu",        "")),
IF(U$17&lt;Udfyldningsark!$Q86, IF(U$17&lt;Udfyldningsark!$Q86-10,"g","gu"),
IF(U$17&lt;Udfyldningsark!$T86,"r",""
))))))))</f>
        <v/>
      </c>
      <c r="V69" s="226" t="str">
        <f>IF(Udfyldningsark!$T86="","",
IF(V$17=Udfyldningsark!$Q86,"s",
IF(V$17=Udfyldningsark!$T86,"b",
IF(V$17&lt;Udfyldningsark!$P86,"",
IF(Udfyldningsark!$T86&lt;Udfyldningsark!$Q86-10,IF(V$17&lt;Udfyldningsark!$T86,"g",""),
IF(Udfyldningsark!$T86&lt;Udfyldningsark!$Q86,     IF(V$17&lt;Udfyldningsark!$Q86-10,"g",     IF(V$17&lt;Udfyldningsark!$T86,"gu",        "")),
IF(V$17&lt;Udfyldningsark!$Q86, IF(V$17&lt;Udfyldningsark!$Q86-10,"g","gu"),
IF(V$17&lt;Udfyldningsark!$T86,"r",""
))))))))</f>
        <v/>
      </c>
      <c r="W69" s="226" t="str">
        <f>IF(Udfyldningsark!$T86="","",
IF(W$17=Udfyldningsark!$Q86,"s",
IF(W$17=Udfyldningsark!$T86,"b",
IF(W$17&lt;Udfyldningsark!$P86,"",
IF(Udfyldningsark!$T86&lt;Udfyldningsark!$Q86-10,IF(W$17&lt;Udfyldningsark!$T86,"g",""),
IF(Udfyldningsark!$T86&lt;Udfyldningsark!$Q86,     IF(W$17&lt;Udfyldningsark!$Q86-10,"g",     IF(W$17&lt;Udfyldningsark!$T86,"gu",        "")),
IF(W$17&lt;Udfyldningsark!$Q86, IF(W$17&lt;Udfyldningsark!$Q86-10,"g","gu"),
IF(W$17&lt;Udfyldningsark!$T86,"r",""
))))))))</f>
        <v/>
      </c>
      <c r="X69" s="226" t="str">
        <f>IF(Udfyldningsark!$T86="","",
IF(X$17=Udfyldningsark!$Q86,"s",
IF(X$17=Udfyldningsark!$T86,"b",
IF(X$17&lt;Udfyldningsark!$P86,"",
IF(Udfyldningsark!$T86&lt;Udfyldningsark!$Q86-10,IF(X$17&lt;Udfyldningsark!$T86,"g",""),
IF(Udfyldningsark!$T86&lt;Udfyldningsark!$Q86,     IF(X$17&lt;Udfyldningsark!$Q86-10,"g",     IF(X$17&lt;Udfyldningsark!$T86,"gu",        "")),
IF(X$17&lt;Udfyldningsark!$Q86, IF(X$17&lt;Udfyldningsark!$Q86-10,"g","gu"),
IF(X$17&lt;Udfyldningsark!$T86,"r",""
))))))))</f>
        <v/>
      </c>
      <c r="Y69" s="226" t="str">
        <f>IF(Udfyldningsark!$T86="","",
IF(Y$17=Udfyldningsark!$Q86,"s",
IF(Y$17=Udfyldningsark!$T86,"b",
IF(Y$17&lt;Udfyldningsark!$P86,"",
IF(Udfyldningsark!$T86&lt;Udfyldningsark!$Q86-10,IF(Y$17&lt;Udfyldningsark!$T86,"g",""),
IF(Udfyldningsark!$T86&lt;Udfyldningsark!$Q86,     IF(Y$17&lt;Udfyldningsark!$Q86-10,"g",     IF(Y$17&lt;Udfyldningsark!$T86,"gu",        "")),
IF(Y$17&lt;Udfyldningsark!$Q86, IF(Y$17&lt;Udfyldningsark!$Q86-10,"g","gu"),
IF(Y$17&lt;Udfyldningsark!$T86,"r",""
))))))))</f>
        <v/>
      </c>
      <c r="Z69" s="226" t="str">
        <f>IF(Udfyldningsark!$T86="","",
IF(Z$17=Udfyldningsark!$Q86,"s",
IF(Z$17=Udfyldningsark!$T86,"b",
IF(Z$17&lt;Udfyldningsark!$P86,"",
IF(Udfyldningsark!$T86&lt;Udfyldningsark!$Q86-10,IF(Z$17&lt;Udfyldningsark!$T86,"g",""),
IF(Udfyldningsark!$T86&lt;Udfyldningsark!$Q86,     IF(Z$17&lt;Udfyldningsark!$Q86-10,"g",     IF(Z$17&lt;Udfyldningsark!$T86,"gu",        "")),
IF(Z$17&lt;Udfyldningsark!$Q86, IF(Z$17&lt;Udfyldningsark!$Q86-10,"g","gu"),
IF(Z$17&lt;Udfyldningsark!$T86,"r",""
))))))))</f>
        <v/>
      </c>
      <c r="AA69" s="226" t="str">
        <f>IF(Udfyldningsark!$T86="","",
IF(AA$17=Udfyldningsark!$Q86,"s",
IF(AA$17=Udfyldningsark!$T86,"b",
IF(AA$17&lt;Udfyldningsark!$P86,"",
IF(Udfyldningsark!$T86&lt;Udfyldningsark!$Q86-10,IF(AA$17&lt;Udfyldningsark!$T86,"g",""),
IF(Udfyldningsark!$T86&lt;Udfyldningsark!$Q86,     IF(AA$17&lt;Udfyldningsark!$Q86-10,"g",     IF(AA$17&lt;Udfyldningsark!$T86,"gu",        "")),
IF(AA$17&lt;Udfyldningsark!$Q86, IF(AA$17&lt;Udfyldningsark!$Q86-10,"g","gu"),
IF(AA$17&lt;Udfyldningsark!$T86,"r",""
))))))))</f>
        <v/>
      </c>
      <c r="AB69" s="226" t="str">
        <f>IF(Udfyldningsark!$T86="","",
IF(AB$17=Udfyldningsark!$Q86,"s",
IF(AB$17=Udfyldningsark!$T86,"b",
IF(AB$17&lt;Udfyldningsark!$P86,"",
IF(Udfyldningsark!$T86&lt;Udfyldningsark!$Q86-10,IF(AB$17&lt;Udfyldningsark!$T86,"g",""),
IF(Udfyldningsark!$T86&lt;Udfyldningsark!$Q86,     IF(AB$17&lt;Udfyldningsark!$Q86-10,"g",     IF(AB$17&lt;Udfyldningsark!$T86,"gu",        "")),
IF(AB$17&lt;Udfyldningsark!$Q86, IF(AB$17&lt;Udfyldningsark!$Q86-10,"g","gu"),
IF(AB$17&lt;Udfyldningsark!$T86,"r",""
))))))))</f>
        <v/>
      </c>
      <c r="AC69" s="226" t="str">
        <f>IF(Udfyldningsark!$T86="","",
IF(AC$17=Udfyldningsark!$Q86,"s",
IF(AC$17=Udfyldningsark!$T86,"b",
IF(AC$17&lt;Udfyldningsark!$P86,"",
IF(Udfyldningsark!$T86&lt;Udfyldningsark!$Q86-10,IF(AC$17&lt;Udfyldningsark!$T86,"g",""),
IF(Udfyldningsark!$T86&lt;Udfyldningsark!$Q86,     IF(AC$17&lt;Udfyldningsark!$Q86-10,"g",     IF(AC$17&lt;Udfyldningsark!$T86,"gu",        "")),
IF(AC$17&lt;Udfyldningsark!$Q86, IF(AC$17&lt;Udfyldningsark!$Q86-10,"g","gu"),
IF(AC$17&lt;Udfyldningsark!$T86,"r",""
))))))))</f>
        <v/>
      </c>
      <c r="AD69" s="226" t="str">
        <f>IF(Udfyldningsark!$T86="","",
IF(AD$17=Udfyldningsark!$Q86,"s",
IF(AD$17=Udfyldningsark!$T86,"b",
IF(AD$17&lt;Udfyldningsark!$P86,"",
IF(Udfyldningsark!$T86&lt;Udfyldningsark!$Q86-10,IF(AD$17&lt;Udfyldningsark!$T86,"g",""),
IF(Udfyldningsark!$T86&lt;Udfyldningsark!$Q86,     IF(AD$17&lt;Udfyldningsark!$Q86-10,"g",     IF(AD$17&lt;Udfyldningsark!$T86,"gu",        "")),
IF(AD$17&lt;Udfyldningsark!$Q86, IF(AD$17&lt;Udfyldningsark!$Q86-10,"g","gu"),
IF(AD$17&lt;Udfyldningsark!$T86,"r",""
))))))))</f>
        <v/>
      </c>
      <c r="AE69" s="226" t="str">
        <f>IF(Udfyldningsark!$T86="","",
IF(AE$17=Udfyldningsark!$Q86,"s",
IF(AE$17=Udfyldningsark!$T86,"b",
IF(AE$17&lt;Udfyldningsark!$P86,"",
IF(Udfyldningsark!$T86&lt;Udfyldningsark!$Q86-10,IF(AE$17&lt;Udfyldningsark!$T86,"g",""),
IF(Udfyldningsark!$T86&lt;Udfyldningsark!$Q86,     IF(AE$17&lt;Udfyldningsark!$Q86-10,"g",     IF(AE$17&lt;Udfyldningsark!$T86,"gu",        "")),
IF(AE$17&lt;Udfyldningsark!$Q86, IF(AE$17&lt;Udfyldningsark!$Q86-10,"g","gu"),
IF(AE$17&lt;Udfyldningsark!$T86,"r",""
))))))))</f>
        <v/>
      </c>
      <c r="AF69" s="226" t="str">
        <f>IF(Udfyldningsark!$T86="","",
IF(AF$17=Udfyldningsark!$Q86,"s",
IF(AF$17=Udfyldningsark!$T86,"b",
IF(AF$17&lt;Udfyldningsark!$P86,"",
IF(Udfyldningsark!$T86&lt;Udfyldningsark!$Q86-10,IF(AF$17&lt;Udfyldningsark!$T86,"g",""),
IF(Udfyldningsark!$T86&lt;Udfyldningsark!$Q86,     IF(AF$17&lt;Udfyldningsark!$Q86-10,"g",     IF(AF$17&lt;Udfyldningsark!$T86,"gu",        "")),
IF(AF$17&lt;Udfyldningsark!$Q86, IF(AF$17&lt;Udfyldningsark!$Q86-10,"g","gu"),
IF(AF$17&lt;Udfyldningsark!$T86,"r",""
))))))))</f>
        <v/>
      </c>
      <c r="AG69" s="226" t="str">
        <f>IF(Udfyldningsark!$T86="","",
IF(AG$17=Udfyldningsark!$Q86,"s",
IF(AG$17=Udfyldningsark!$T86,"b",
IF(AG$17&lt;Udfyldningsark!$P86,"",
IF(Udfyldningsark!$T86&lt;Udfyldningsark!$Q86-10,IF(AG$17&lt;Udfyldningsark!$T86,"g",""),
IF(Udfyldningsark!$T86&lt;Udfyldningsark!$Q86,     IF(AG$17&lt;Udfyldningsark!$Q86-10,"g",     IF(AG$17&lt;Udfyldningsark!$T86,"gu",        "")),
IF(AG$17&lt;Udfyldningsark!$Q86, IF(AG$17&lt;Udfyldningsark!$Q86-10,"g","gu"),
IF(AG$17&lt;Udfyldningsark!$T86,"r",""
))))))))</f>
        <v/>
      </c>
      <c r="AH69" s="226" t="str">
        <f>IF(Udfyldningsark!$T86="","",
IF(AH$17=Udfyldningsark!$Q86,"s",
IF(AH$17=Udfyldningsark!$T86,"b",
IF(AH$17&lt;Udfyldningsark!$P86,"",
IF(Udfyldningsark!$T86&lt;Udfyldningsark!$Q86-10,IF(AH$17&lt;Udfyldningsark!$T86,"g",""),
IF(Udfyldningsark!$T86&lt;Udfyldningsark!$Q86,     IF(AH$17&lt;Udfyldningsark!$Q86-10,"g",     IF(AH$17&lt;Udfyldningsark!$T86,"gu",        "")),
IF(AH$17&lt;Udfyldningsark!$Q86, IF(AH$17&lt;Udfyldningsark!$Q86-10,"g","gu"),
IF(AH$17&lt;Udfyldningsark!$T86,"r",""
))))))))</f>
        <v/>
      </c>
      <c r="AI69" s="226" t="str">
        <f>IF(Udfyldningsark!$T86="","",
IF(AI$17=Udfyldningsark!$Q86,"s",
IF(AI$17=Udfyldningsark!$T86,"b",
IF(AI$17&lt;Udfyldningsark!$P86,"",
IF(Udfyldningsark!$T86&lt;Udfyldningsark!$Q86-10,IF(AI$17&lt;Udfyldningsark!$T86,"g",""),
IF(Udfyldningsark!$T86&lt;Udfyldningsark!$Q86,     IF(AI$17&lt;Udfyldningsark!$Q86-10,"g",     IF(AI$17&lt;Udfyldningsark!$T86,"gu",        "")),
IF(AI$17&lt;Udfyldningsark!$Q86, IF(AI$17&lt;Udfyldningsark!$Q86-10,"g","gu"),
IF(AI$17&lt;Udfyldningsark!$T86,"r",""
))))))))</f>
        <v/>
      </c>
      <c r="AJ69" s="226" t="str">
        <f>IF(Udfyldningsark!$T86="","",
IF(AJ$17=Udfyldningsark!$Q86,"s",
IF(AJ$17=Udfyldningsark!$T86,"b",
IF(AJ$17&lt;Udfyldningsark!$P86,"",
IF(Udfyldningsark!$T86&lt;Udfyldningsark!$Q86-10,IF(AJ$17&lt;Udfyldningsark!$T86,"g",""),
IF(Udfyldningsark!$T86&lt;Udfyldningsark!$Q86,     IF(AJ$17&lt;Udfyldningsark!$Q86-10,"g",     IF(AJ$17&lt;Udfyldningsark!$T86,"gu",        "")),
IF(AJ$17&lt;Udfyldningsark!$Q86, IF(AJ$17&lt;Udfyldningsark!$Q86-10,"g","gu"),
IF(AJ$17&lt;Udfyldningsark!$T86,"r",""
))))))))</f>
        <v/>
      </c>
      <c r="AK69" s="226" t="str">
        <f>IF(Udfyldningsark!$T86="","",
IF(AK$17=Udfyldningsark!$Q86,"s",
IF(AK$17=Udfyldningsark!$T86,"b",
IF(AK$17&lt;Udfyldningsark!$P86,"",
IF(Udfyldningsark!$T86&lt;Udfyldningsark!$Q86-10,IF(AK$17&lt;Udfyldningsark!$T86,"g",""),
IF(Udfyldningsark!$T86&lt;Udfyldningsark!$Q86,     IF(AK$17&lt;Udfyldningsark!$Q86-10,"g",     IF(AK$17&lt;Udfyldningsark!$T86,"gu",        "")),
IF(AK$17&lt;Udfyldningsark!$Q86, IF(AK$17&lt;Udfyldningsark!$Q86-10,"g","gu"),
IF(AK$17&lt;Udfyldningsark!$T86,"r",""
))))))))</f>
        <v/>
      </c>
      <c r="AL69" s="226" t="str">
        <f>IF(Udfyldningsark!$T86="","",
IF(AL$17=Udfyldningsark!$Q86,"s",
IF(AL$17=Udfyldningsark!$T86,"b",
IF(AL$17&lt;Udfyldningsark!$P86,"",
IF(Udfyldningsark!$T86&lt;Udfyldningsark!$Q86-10,IF(AL$17&lt;Udfyldningsark!$T86,"g",""),
IF(Udfyldningsark!$T86&lt;Udfyldningsark!$Q86,     IF(AL$17&lt;Udfyldningsark!$Q86-10,"g",     IF(AL$17&lt;Udfyldningsark!$T86,"gu",        "")),
IF(AL$17&lt;Udfyldningsark!$Q86, IF(AL$17&lt;Udfyldningsark!$Q86-10,"g","gu"),
IF(AL$17&lt;Udfyldningsark!$T86,"r",""
))))))))</f>
        <v/>
      </c>
      <c r="AM69" s="226" t="str">
        <f>IF(Udfyldningsark!$T86="","",
IF(AM$17=Udfyldningsark!$Q86,"s",
IF(AM$17=Udfyldningsark!$T86,"b",
IF(AM$17&lt;Udfyldningsark!$P86,"",
IF(Udfyldningsark!$T86&lt;Udfyldningsark!$Q86-10,IF(AM$17&lt;Udfyldningsark!$T86,"g",""),
IF(Udfyldningsark!$T86&lt;Udfyldningsark!$Q86,     IF(AM$17&lt;Udfyldningsark!$Q86-10,"g",     IF(AM$17&lt;Udfyldningsark!$T86,"gu",        "")),
IF(AM$17&lt;Udfyldningsark!$Q86, IF(AM$17&lt;Udfyldningsark!$Q86-10,"g","gu"),
IF(AM$17&lt;Udfyldningsark!$T86,"r",""
))))))))</f>
        <v/>
      </c>
      <c r="AN69" s="226" t="str">
        <f>IF(Udfyldningsark!$T86="","",
IF(AN$17=Udfyldningsark!$Q86,"s",
IF(AN$17=Udfyldningsark!$T86,"b",
IF(AN$17&lt;Udfyldningsark!$P86,"",
IF(Udfyldningsark!$T86&lt;Udfyldningsark!$Q86-10,IF(AN$17&lt;Udfyldningsark!$T86,"g",""),
IF(Udfyldningsark!$T86&lt;Udfyldningsark!$Q86,     IF(AN$17&lt;Udfyldningsark!$Q86-10,"g",     IF(AN$17&lt;Udfyldningsark!$T86,"gu",        "")),
IF(AN$17&lt;Udfyldningsark!$Q86, IF(AN$17&lt;Udfyldningsark!$Q86-10,"g","gu"),
IF(AN$17&lt;Udfyldningsark!$T86,"r",""
))))))))</f>
        <v/>
      </c>
      <c r="AO69" s="226" t="str">
        <f>IF(Udfyldningsark!$T86="","",
IF(AO$17=Udfyldningsark!$Q86,"s",
IF(AO$17=Udfyldningsark!$T86,"b",
IF(AO$17&lt;Udfyldningsark!$P86,"",
IF(Udfyldningsark!$T86&lt;Udfyldningsark!$Q86-10,IF(AO$17&lt;Udfyldningsark!$T86,"g",""),
IF(Udfyldningsark!$T86&lt;Udfyldningsark!$Q86,     IF(AO$17&lt;Udfyldningsark!$Q86-10,"g",     IF(AO$17&lt;Udfyldningsark!$T86,"gu",        "")),
IF(AO$17&lt;Udfyldningsark!$Q86, IF(AO$17&lt;Udfyldningsark!$Q86-10,"g","gu"),
IF(AO$17&lt;Udfyldningsark!$T86,"r",""
))))))))</f>
        <v/>
      </c>
      <c r="AP69" s="226" t="str">
        <f>IF(Udfyldningsark!$T86="","",
IF(AP$17=Udfyldningsark!$Q86,"s",
IF(AP$17=Udfyldningsark!$T86,"b",
IF(AP$17&lt;Udfyldningsark!$P86,"",
IF(Udfyldningsark!$T86&lt;Udfyldningsark!$Q86-10,IF(AP$17&lt;Udfyldningsark!$T86,"g",""),
IF(Udfyldningsark!$T86&lt;Udfyldningsark!$Q86,     IF(AP$17&lt;Udfyldningsark!$Q86-10,"g",     IF(AP$17&lt;Udfyldningsark!$T86,"gu",        "")),
IF(AP$17&lt;Udfyldningsark!$Q86, IF(AP$17&lt;Udfyldningsark!$Q86-10,"g","gu"),
IF(AP$17&lt;Udfyldningsark!$T86,"r",""
))))))))</f>
        <v/>
      </c>
      <c r="AQ69" s="226" t="str">
        <f>IF(Udfyldningsark!$T86="","",
IF(AQ$17=Udfyldningsark!$Q86,"s",
IF(AQ$17=Udfyldningsark!$T86,"b",
IF(AQ$17&lt;Udfyldningsark!$P86,"",
IF(Udfyldningsark!$T86&lt;Udfyldningsark!$Q86-10,IF(AQ$17&lt;Udfyldningsark!$T86,"g",""),
IF(Udfyldningsark!$T86&lt;Udfyldningsark!$Q86,     IF(AQ$17&lt;Udfyldningsark!$Q86-10,"g",     IF(AQ$17&lt;Udfyldningsark!$T86,"gu",        "")),
IF(AQ$17&lt;Udfyldningsark!$Q86, IF(AQ$17&lt;Udfyldningsark!$Q86-10,"g","gu"),
IF(AQ$17&lt;Udfyldningsark!$T86,"r",""
))))))))</f>
        <v/>
      </c>
      <c r="AR69" s="226" t="str">
        <f>IF(Udfyldningsark!$T86="","",
IF(AR$17=Udfyldningsark!$Q86,"s",
IF(AR$17=Udfyldningsark!$T86,"b",
IF(AR$17&lt;Udfyldningsark!$P86,"",
IF(Udfyldningsark!$T86&lt;Udfyldningsark!$Q86-10,IF(AR$17&lt;Udfyldningsark!$T86,"g",""),
IF(Udfyldningsark!$T86&lt;Udfyldningsark!$Q86,     IF(AR$17&lt;Udfyldningsark!$Q86-10,"g",     IF(AR$17&lt;Udfyldningsark!$T86,"gu",        "")),
IF(AR$17&lt;Udfyldningsark!$Q86, IF(AR$17&lt;Udfyldningsark!$Q86-10,"g","gu"),
IF(AR$17&lt;Udfyldningsark!$T86,"r",""
))))))))</f>
        <v/>
      </c>
      <c r="AS69" s="226" t="str">
        <f>IF(Udfyldningsark!$T86="","",
IF(AS$17=Udfyldningsark!$Q86,"s",
IF(AS$17=Udfyldningsark!$T86,"b",
IF(AS$17&lt;Udfyldningsark!$P86,"",
IF(Udfyldningsark!$T86&lt;Udfyldningsark!$Q86-10,IF(AS$17&lt;Udfyldningsark!$T86,"g",""),
IF(Udfyldningsark!$T86&lt;Udfyldningsark!$Q86,     IF(AS$17&lt;Udfyldningsark!$Q86-10,"g",     IF(AS$17&lt;Udfyldningsark!$T86,"gu",        "")),
IF(AS$17&lt;Udfyldningsark!$Q86, IF(AS$17&lt;Udfyldningsark!$Q86-10,"g","gu"),
IF(AS$17&lt;Udfyldningsark!$T86,"r",""
))))))))</f>
        <v/>
      </c>
      <c r="AT69" s="226" t="str">
        <f>IF(Udfyldningsark!$T86="","",
IF(AT$17=Udfyldningsark!$Q86,"s",
IF(AT$17=Udfyldningsark!$T86,"b",
IF(AT$17&lt;Udfyldningsark!$P86,"",
IF(Udfyldningsark!$T86&lt;Udfyldningsark!$Q86-10,IF(AT$17&lt;Udfyldningsark!$T86,"g",""),
IF(Udfyldningsark!$T86&lt;Udfyldningsark!$Q86,     IF(AT$17&lt;Udfyldningsark!$Q86-10,"g",     IF(AT$17&lt;Udfyldningsark!$T86,"gu",        "")),
IF(AT$17&lt;Udfyldningsark!$Q86, IF(AT$17&lt;Udfyldningsark!$Q86-10,"g","gu"),
IF(AT$17&lt;Udfyldningsark!$T86,"r",""
))))))))</f>
        <v/>
      </c>
      <c r="AU69" s="226" t="str">
        <f>IF(Udfyldningsark!$T86="","",
IF(AU$17=Udfyldningsark!$Q86,"s",
IF(AU$17=Udfyldningsark!$T86,"b",
IF(AU$17&lt;Udfyldningsark!$P86,"",
IF(Udfyldningsark!$T86&lt;Udfyldningsark!$Q86-10,IF(AU$17&lt;Udfyldningsark!$T86,"g",""),
IF(Udfyldningsark!$T86&lt;Udfyldningsark!$Q86,     IF(AU$17&lt;Udfyldningsark!$Q86-10,"g",     IF(AU$17&lt;Udfyldningsark!$T86,"gu",        "")),
IF(AU$17&lt;Udfyldningsark!$Q86, IF(AU$17&lt;Udfyldningsark!$Q86-10,"g","gu"),
IF(AU$17&lt;Udfyldningsark!$T86,"r",""
))))))))</f>
        <v/>
      </c>
      <c r="AV69" s="226" t="str">
        <f>IF(Udfyldningsark!$T86="","",
IF(AV$17=Udfyldningsark!$Q86,"s",
IF(AV$17=Udfyldningsark!$T86,"b",
IF(AV$17&lt;Udfyldningsark!$P86,"",
IF(Udfyldningsark!$T86&lt;Udfyldningsark!$Q86-10,IF(AV$17&lt;Udfyldningsark!$T86,"g",""),
IF(Udfyldningsark!$T86&lt;Udfyldningsark!$Q86,     IF(AV$17&lt;Udfyldningsark!$Q86-10,"g",     IF(AV$17&lt;Udfyldningsark!$T86,"gu",        "")),
IF(AV$17&lt;Udfyldningsark!$Q86, IF(AV$17&lt;Udfyldningsark!$Q86-10,"g","gu"),
IF(AV$17&lt;Udfyldningsark!$T86,"r",""
))))))))</f>
        <v/>
      </c>
      <c r="AW69" s="226" t="str">
        <f>IF(Udfyldningsark!$T86="","",
IF(AW$17=Udfyldningsark!$Q86,"s",
IF(AW$17=Udfyldningsark!$T86,"b",
IF(AW$17&lt;Udfyldningsark!$P86,"",
IF(Udfyldningsark!$T86&lt;Udfyldningsark!$Q86-10,IF(AW$17&lt;Udfyldningsark!$T86,"g",""),
IF(Udfyldningsark!$T86&lt;Udfyldningsark!$Q86,     IF(AW$17&lt;Udfyldningsark!$Q86-10,"g",     IF(AW$17&lt;Udfyldningsark!$T86,"gu",        "")),
IF(AW$17&lt;Udfyldningsark!$Q86, IF(AW$17&lt;Udfyldningsark!$Q86-10,"g","gu"),
IF(AW$17&lt;Udfyldningsark!$T86,"r",""
))))))))</f>
        <v/>
      </c>
      <c r="AX69" s="226" t="str">
        <f>IF(Udfyldningsark!$T86="","",
IF(AX$17=Udfyldningsark!$Q86,"s",
IF(AX$17=Udfyldningsark!$T86,"b",
IF(AX$17&lt;Udfyldningsark!$P86,"",
IF(Udfyldningsark!$T86&lt;Udfyldningsark!$Q86-10,IF(AX$17&lt;Udfyldningsark!$T86,"g",""),
IF(Udfyldningsark!$T86&lt;Udfyldningsark!$Q86,     IF(AX$17&lt;Udfyldningsark!$Q86-10,"g",     IF(AX$17&lt;Udfyldningsark!$T86,"gu",        "")),
IF(AX$17&lt;Udfyldningsark!$Q86, IF(AX$17&lt;Udfyldningsark!$Q86-10,"g","gu"),
IF(AX$17&lt;Udfyldningsark!$T86,"r",""
))))))))</f>
        <v/>
      </c>
      <c r="AY69" s="226" t="str">
        <f>IF(Udfyldningsark!$T86="","",
IF(AY$17=Udfyldningsark!$Q86,"s",
IF(AY$17=Udfyldningsark!$T86,"b",
IF(AY$17&lt;Udfyldningsark!$P86,"",
IF(Udfyldningsark!$T86&lt;Udfyldningsark!$Q86-10,IF(AY$17&lt;Udfyldningsark!$T86,"g",""),
IF(Udfyldningsark!$T86&lt;Udfyldningsark!$Q86,     IF(AY$17&lt;Udfyldningsark!$Q86-10,"g",     IF(AY$17&lt;Udfyldningsark!$T86,"gu",        "")),
IF(AY$17&lt;Udfyldningsark!$Q86, IF(AY$17&lt;Udfyldningsark!$Q86-10,"g","gu"),
IF(AY$17&lt;Udfyldningsark!$T86,"r",""
))))))))</f>
        <v/>
      </c>
      <c r="AZ69" s="226" t="str">
        <f>IF(Udfyldningsark!$T86="","",
IF(AZ$17=Udfyldningsark!$Q86,"s",
IF(AZ$17=Udfyldningsark!$T86,"b",
IF(AZ$17&lt;Udfyldningsark!$P86,"",
IF(Udfyldningsark!$T86&lt;Udfyldningsark!$Q86-10,IF(AZ$17&lt;Udfyldningsark!$T86,"g",""),
IF(Udfyldningsark!$T86&lt;Udfyldningsark!$Q86,     IF(AZ$17&lt;Udfyldningsark!$Q86-10,"g",     IF(AZ$17&lt;Udfyldningsark!$T86,"gu",        "")),
IF(AZ$17&lt;Udfyldningsark!$Q86, IF(AZ$17&lt;Udfyldningsark!$Q86-10,"g","gu"),
IF(AZ$17&lt;Udfyldningsark!$T86,"r",""
))))))))</f>
        <v/>
      </c>
      <c r="BA69" s="226" t="str">
        <f>IF(Udfyldningsark!$T86="","",
IF(BA$17=Udfyldningsark!$Q86,"s",
IF(BA$17=Udfyldningsark!$T86,"b",
IF(BA$17&lt;Udfyldningsark!$P86,"",
IF(Udfyldningsark!$T86&lt;Udfyldningsark!$Q86-10,IF(BA$17&lt;Udfyldningsark!$T86,"g",""),
IF(Udfyldningsark!$T86&lt;Udfyldningsark!$Q86,     IF(BA$17&lt;Udfyldningsark!$Q86-10,"g",     IF(BA$17&lt;Udfyldningsark!$T86,"gu",        "")),
IF(BA$17&lt;Udfyldningsark!$Q86, IF(BA$17&lt;Udfyldningsark!$Q86-10,"g","gu"),
IF(BA$17&lt;Udfyldningsark!$T86,"r",""
))))))))</f>
        <v/>
      </c>
      <c r="BB69" s="226" t="str">
        <f>IF(Udfyldningsark!$T86="","",
IF(BB$17=Udfyldningsark!$Q86,"s",
IF(BB$17=Udfyldningsark!$T86,"b",
IF(BB$17&lt;Udfyldningsark!$P86,"",
IF(Udfyldningsark!$T86&lt;Udfyldningsark!$Q86-10,IF(BB$17&lt;Udfyldningsark!$T86,"g",""),
IF(Udfyldningsark!$T86&lt;Udfyldningsark!$Q86,     IF(BB$17&lt;Udfyldningsark!$Q86-10,"g",     IF(BB$17&lt;Udfyldningsark!$T86,"gu",        "")),
IF(BB$17&lt;Udfyldningsark!$Q86, IF(BB$17&lt;Udfyldningsark!$Q86-10,"g","gu"),
IF(BB$17&lt;Udfyldningsark!$T86,"r",""
))))))))</f>
        <v/>
      </c>
      <c r="BC69" s="226" t="str">
        <f>IF(Udfyldningsark!$T86="","",
IF(BC$17=Udfyldningsark!$Q86,"s",
IF(BC$17=Udfyldningsark!$T86,"b",
IF(BC$17&lt;Udfyldningsark!$P86,"",
IF(Udfyldningsark!$T86&lt;Udfyldningsark!$Q86-10,IF(BC$17&lt;Udfyldningsark!$T86,"g",""),
IF(Udfyldningsark!$T86&lt;Udfyldningsark!$Q86,     IF(BC$17&lt;Udfyldningsark!$Q86-10,"g",     IF(BC$17&lt;Udfyldningsark!$T86,"gu",        "")),
IF(BC$17&lt;Udfyldningsark!$Q86, IF(BC$17&lt;Udfyldningsark!$Q86-10,"g","gu"),
IF(BC$17&lt;Udfyldningsark!$T86,"r",""
))))))))</f>
        <v/>
      </c>
      <c r="BD69" s="226" t="str">
        <f>IF(Udfyldningsark!$T86="","",
IF(BD$17=Udfyldningsark!$Q86,"s",
IF(BD$17=Udfyldningsark!$T86,"b",
IF(BD$17&lt;Udfyldningsark!$P86,"",
IF(Udfyldningsark!$T86&lt;Udfyldningsark!$Q86-10,IF(BD$17&lt;Udfyldningsark!$T86,"g",""),
IF(Udfyldningsark!$T86&lt;Udfyldningsark!$Q86,     IF(BD$17&lt;Udfyldningsark!$Q86-10,"g",     IF(BD$17&lt;Udfyldningsark!$T86,"gu",        "")),
IF(BD$17&lt;Udfyldningsark!$Q86, IF(BD$17&lt;Udfyldningsark!$Q86-10,"g","gu"),
IF(BD$17&lt;Udfyldningsark!$T86,"r",""
))))))))</f>
        <v/>
      </c>
      <c r="BE69" s="226" t="str">
        <f>IF(Udfyldningsark!$T86="","",
IF(BE$17=Udfyldningsark!$Q86,"s",
IF(BE$17=Udfyldningsark!$T86,"b",
IF(BE$17&lt;Udfyldningsark!$P86,"",
IF(Udfyldningsark!$T86&lt;Udfyldningsark!$Q86-10,IF(BE$17&lt;Udfyldningsark!$T86,"g",""),
IF(Udfyldningsark!$T86&lt;Udfyldningsark!$Q86,     IF(BE$17&lt;Udfyldningsark!$Q86-10,"g",     IF(BE$17&lt;Udfyldningsark!$T86,"gu",        "")),
IF(BE$17&lt;Udfyldningsark!$Q86, IF(BE$17&lt;Udfyldningsark!$Q86-10,"g","gu"),
IF(BE$17&lt;Udfyldningsark!$T86,"r",""
))))))))</f>
        <v/>
      </c>
      <c r="BF69" s="226" t="str">
        <f>IF(Udfyldningsark!$T86="","",
IF(BF$17=Udfyldningsark!$Q86,"s",
IF(BF$17=Udfyldningsark!$T86,"b",
IF(BF$17&lt;Udfyldningsark!$P86,"",
IF(Udfyldningsark!$T86&lt;Udfyldningsark!$Q86-10,IF(BF$17&lt;Udfyldningsark!$T86,"g",""),
IF(Udfyldningsark!$T86&lt;Udfyldningsark!$Q86,     IF(BF$17&lt;Udfyldningsark!$Q86-10,"g",     IF(BF$17&lt;Udfyldningsark!$T86,"gu",        "")),
IF(BF$17&lt;Udfyldningsark!$Q86, IF(BF$17&lt;Udfyldningsark!$Q86-10,"g","gu"),
IF(BF$17&lt;Udfyldningsark!$T86,"r",""
))))))))</f>
        <v/>
      </c>
      <c r="BG69" s="226" t="str">
        <f>IF(Udfyldningsark!$T86="","",
IF(BG$17=Udfyldningsark!$Q86,"s",
IF(BG$17=Udfyldningsark!$T86,"b",
IF(BG$17&lt;Udfyldningsark!$P86,"",
IF(Udfyldningsark!$T86&lt;Udfyldningsark!$Q86-10,IF(BG$17&lt;Udfyldningsark!$T86,"g",""),
IF(Udfyldningsark!$T86&lt;Udfyldningsark!$Q86,     IF(BG$17&lt;Udfyldningsark!$Q86-10,"g",     IF(BG$17&lt;Udfyldningsark!$T86,"gu",        "")),
IF(BG$17&lt;Udfyldningsark!$Q86, IF(BG$17&lt;Udfyldningsark!$Q86-10,"g","gu"),
IF(BG$17&lt;Udfyldningsark!$T86,"r",""
))))))))</f>
        <v/>
      </c>
      <c r="BH69" s="226" t="str">
        <f>IF(Udfyldningsark!$T86="","",
IF(BH$17=Udfyldningsark!$Q86,"s",
IF(BH$17=Udfyldningsark!$T86,"b",
IF(BH$17&lt;Udfyldningsark!$P86,"",
IF(Udfyldningsark!$T86&lt;Udfyldningsark!$Q86-10,IF(BH$17&lt;Udfyldningsark!$T86,"g",""),
IF(Udfyldningsark!$T86&lt;Udfyldningsark!$Q86,     IF(BH$17&lt;Udfyldningsark!$Q86-10,"g",     IF(BH$17&lt;Udfyldningsark!$T86,"gu",        "")),
IF(BH$17&lt;Udfyldningsark!$Q86, IF(BH$17&lt;Udfyldningsark!$Q86-10,"g","gu"),
IF(BH$17&lt;Udfyldningsark!$T86,"r",""
))))))))</f>
        <v/>
      </c>
      <c r="BI69" s="226" t="str">
        <f>IF(Udfyldningsark!$T86="","",
IF(BI$17=Udfyldningsark!$Q86,"s",
IF(BI$17=Udfyldningsark!$T86,"b",
IF(BI$17&lt;Udfyldningsark!$P86,"",
IF(Udfyldningsark!$T86&lt;Udfyldningsark!$Q86-10,IF(BI$17&lt;Udfyldningsark!$T86,"g",""),
IF(Udfyldningsark!$T86&lt;Udfyldningsark!$Q86,     IF(BI$17&lt;Udfyldningsark!$Q86-10,"g",     IF(BI$17&lt;Udfyldningsark!$T86,"gu",        "")),
IF(BI$17&lt;Udfyldningsark!$Q86, IF(BI$17&lt;Udfyldningsark!$Q86-10,"g","gu"),
IF(BI$17&lt;Udfyldningsark!$T86,"r",""
))))))))</f>
        <v/>
      </c>
      <c r="BJ69" s="226" t="str">
        <f>IF(Udfyldningsark!$T86="","",
IF(BJ$17=Udfyldningsark!$Q86,"s",
IF(BJ$17=Udfyldningsark!$T86,"b",
IF(BJ$17&lt;Udfyldningsark!$P86,"",
IF(Udfyldningsark!$T86&lt;Udfyldningsark!$Q86-10,IF(BJ$17&lt;Udfyldningsark!$T86,"g",""),
IF(Udfyldningsark!$T86&lt;Udfyldningsark!$Q86,     IF(BJ$17&lt;Udfyldningsark!$Q86-10,"g",     IF(BJ$17&lt;Udfyldningsark!$T86,"gu",        "")),
IF(BJ$17&lt;Udfyldningsark!$Q86, IF(BJ$17&lt;Udfyldningsark!$Q86-10,"g","gu"),
IF(BJ$17&lt;Udfyldningsark!$T86,"r",""
))))))))</f>
        <v/>
      </c>
      <c r="BK69" s="226" t="str">
        <f>IF(Udfyldningsark!$T86="","",
IF(BK$17=Udfyldningsark!$Q86,"s",
IF(BK$17=Udfyldningsark!$T86,"b",
IF(BK$17&lt;Udfyldningsark!$P86,"",
IF(Udfyldningsark!$T86&lt;Udfyldningsark!$Q86-10,IF(BK$17&lt;Udfyldningsark!$T86,"g",""),
IF(Udfyldningsark!$T86&lt;Udfyldningsark!$Q86,     IF(BK$17&lt;Udfyldningsark!$Q86-10,"g",     IF(BK$17&lt;Udfyldningsark!$T86,"gu",        "")),
IF(BK$17&lt;Udfyldningsark!$Q86, IF(BK$17&lt;Udfyldningsark!$Q86-10,"g","gu"),
IF(BK$17&lt;Udfyldningsark!$T86,"r",""
))))))))</f>
        <v/>
      </c>
      <c r="BL69" s="226" t="str">
        <f>IF(Udfyldningsark!$T86="","",
IF(BL$17=Udfyldningsark!$Q86,"s",
IF(BL$17=Udfyldningsark!$T86,"b",
IF(BL$17&lt;Udfyldningsark!$P86,"",
IF(Udfyldningsark!$T86&lt;Udfyldningsark!$Q86-10,IF(BL$17&lt;Udfyldningsark!$T86,"g",""),
IF(Udfyldningsark!$T86&lt;Udfyldningsark!$Q86,     IF(BL$17&lt;Udfyldningsark!$Q86-10,"g",     IF(BL$17&lt;Udfyldningsark!$T86,"gu",        "")),
IF(BL$17&lt;Udfyldningsark!$Q86, IF(BL$17&lt;Udfyldningsark!$Q86-10,"g","gu"),
IF(BL$17&lt;Udfyldningsark!$T86,"r",""
))))))))</f>
        <v/>
      </c>
      <c r="BM69" s="226" t="str">
        <f>IF(Udfyldningsark!$T86="","",
IF(BM$17=Udfyldningsark!$Q86,"s",
IF(BM$17=Udfyldningsark!$T86,"b",
IF(BM$17&lt;Udfyldningsark!$P86,"",
IF(Udfyldningsark!$T86&lt;Udfyldningsark!$Q86-10,IF(BM$17&lt;Udfyldningsark!$T86,"g",""),
IF(Udfyldningsark!$T86&lt;Udfyldningsark!$Q86,     IF(BM$17&lt;Udfyldningsark!$Q86-10,"g",     IF(BM$17&lt;Udfyldningsark!$T86,"gu",        "")),
IF(BM$17&lt;Udfyldningsark!$Q86, IF(BM$17&lt;Udfyldningsark!$Q86-10,"g","gu"),
IF(BM$17&lt;Udfyldningsark!$T86,"r",""
))))))))</f>
        <v/>
      </c>
      <c r="BN69" s="226" t="str">
        <f>IF(Udfyldningsark!$T86="","",
IF(BN$17=Udfyldningsark!$Q86,"s",
IF(BN$17=Udfyldningsark!$T86,"b",
IF(BN$17&lt;Udfyldningsark!$P86,"",
IF(Udfyldningsark!$T86&lt;Udfyldningsark!$Q86-10,IF(BN$17&lt;Udfyldningsark!$T86,"g",""),
IF(Udfyldningsark!$T86&lt;Udfyldningsark!$Q86,     IF(BN$17&lt;Udfyldningsark!$Q86-10,"g",     IF(BN$17&lt;Udfyldningsark!$T86,"gu",        "")),
IF(BN$17&lt;Udfyldningsark!$Q86, IF(BN$17&lt;Udfyldningsark!$Q86-10,"g","gu"),
IF(BN$17&lt;Udfyldningsark!$T86,"r",""
))))))))</f>
        <v/>
      </c>
      <c r="BO69" s="226" t="str">
        <f>IF(Udfyldningsark!$T86="","",
IF(BO$17=Udfyldningsark!$Q86,"s",
IF(BO$17=Udfyldningsark!$T86,"b",
IF(BO$17&lt;Udfyldningsark!$P86,"",
IF(Udfyldningsark!$T86&lt;Udfyldningsark!$Q86-10,IF(BO$17&lt;Udfyldningsark!$T86,"g",""),
IF(Udfyldningsark!$T86&lt;Udfyldningsark!$Q86,     IF(BO$17&lt;Udfyldningsark!$Q86-10,"g",     IF(BO$17&lt;Udfyldningsark!$T86,"gu",        "")),
IF(BO$17&lt;Udfyldningsark!$Q86, IF(BO$17&lt;Udfyldningsark!$Q86-10,"g","gu"),
IF(BO$17&lt;Udfyldningsark!$T86,"r",""
))))))))</f>
        <v/>
      </c>
      <c r="BP69" s="226" t="str">
        <f>IF(Udfyldningsark!$T86="","",
IF(BP$17=Udfyldningsark!$Q86,"s",
IF(BP$17=Udfyldningsark!$T86,"b",
IF(BP$17&lt;Udfyldningsark!$P86,"",
IF(Udfyldningsark!$T86&lt;Udfyldningsark!$Q86-10,IF(BP$17&lt;Udfyldningsark!$T86,"g",""),
IF(Udfyldningsark!$T86&lt;Udfyldningsark!$Q86,     IF(BP$17&lt;Udfyldningsark!$Q86-10,"g",     IF(BP$17&lt;Udfyldningsark!$T86,"gu",        "")),
IF(BP$17&lt;Udfyldningsark!$Q86, IF(BP$17&lt;Udfyldningsark!$Q86-10,"g","gu"),
IF(BP$17&lt;Udfyldningsark!$T86,"r",""
))))))))</f>
        <v/>
      </c>
      <c r="BQ69" s="226" t="str">
        <f>IF(Udfyldningsark!$T86="","",
IF(BQ$17=Udfyldningsark!$Q86,"s",
IF(BQ$17=Udfyldningsark!$T86,"b",
IF(BQ$17&lt;Udfyldningsark!$P86,"",
IF(Udfyldningsark!$T86&lt;Udfyldningsark!$Q86-10,IF(BQ$17&lt;Udfyldningsark!$T86,"g",""),
IF(Udfyldningsark!$T86&lt;Udfyldningsark!$Q86,     IF(BQ$17&lt;Udfyldningsark!$Q86-10,"g",     IF(BQ$17&lt;Udfyldningsark!$T86,"gu",        "")),
IF(BQ$17&lt;Udfyldningsark!$Q86, IF(BQ$17&lt;Udfyldningsark!$Q86-10,"g","gu"),
IF(BQ$17&lt;Udfyldningsark!$T86,"r",""
))))))))</f>
        <v/>
      </c>
      <c r="BR69" s="226" t="str">
        <f>IF(Udfyldningsark!$T86="","",
IF(BR$17=Udfyldningsark!$Q86,"s",
IF(BR$17=Udfyldningsark!$T86,"b",
IF(BR$17&lt;Udfyldningsark!$P86,"",
IF(Udfyldningsark!$T86&lt;Udfyldningsark!$Q86-10,IF(BR$17&lt;Udfyldningsark!$T86,"g",""),
IF(Udfyldningsark!$T86&lt;Udfyldningsark!$Q86,     IF(BR$17&lt;Udfyldningsark!$Q86-10,"g",     IF(BR$17&lt;Udfyldningsark!$T86,"gu",        "")),
IF(BR$17&lt;Udfyldningsark!$Q86, IF(BR$17&lt;Udfyldningsark!$Q86-10,"g","gu"),
IF(BR$17&lt;Udfyldningsark!$T86,"r",""
))))))))</f>
        <v/>
      </c>
      <c r="BS69" s="226" t="str">
        <f>IF(Udfyldningsark!$T86="","",
IF(BS$17=Udfyldningsark!$Q86,"s",
IF(BS$17=Udfyldningsark!$T86,"b",
IF(BS$17&lt;Udfyldningsark!$P86,"",
IF(Udfyldningsark!$T86&lt;Udfyldningsark!$Q86-10,IF(BS$17&lt;Udfyldningsark!$T86,"g",""),
IF(Udfyldningsark!$T86&lt;Udfyldningsark!$Q86,     IF(BS$17&lt;Udfyldningsark!$Q86-10,"g",     IF(BS$17&lt;Udfyldningsark!$T86,"gu",        "")),
IF(BS$17&lt;Udfyldningsark!$Q86, IF(BS$17&lt;Udfyldningsark!$Q86-10,"g","gu"),
IF(BS$17&lt;Udfyldningsark!$T86,"r",""
))))))))</f>
        <v/>
      </c>
      <c r="BT69" s="226" t="str">
        <f>IF(Udfyldningsark!$T86="","",
IF(BT$17=Udfyldningsark!$Q86,"s",
IF(BT$17=Udfyldningsark!$T86,"b",
IF(BT$17&lt;Udfyldningsark!$P86,"",
IF(Udfyldningsark!$T86&lt;Udfyldningsark!$Q86-10,IF(BT$17&lt;Udfyldningsark!$T86,"g",""),
IF(Udfyldningsark!$T86&lt;Udfyldningsark!$Q86,     IF(BT$17&lt;Udfyldningsark!$Q86-10,"g",     IF(BT$17&lt;Udfyldningsark!$T86,"gu",        "")),
IF(BT$17&lt;Udfyldningsark!$Q86, IF(BT$17&lt;Udfyldningsark!$Q86-10,"g","gu"),
IF(BT$17&lt;Udfyldningsark!$T86,"r",""
))))))))</f>
        <v/>
      </c>
      <c r="BU69" s="226" t="str">
        <f>IF(Udfyldningsark!$T86="","",
IF(BU$17=Udfyldningsark!$Q86,"s",
IF(BU$17=Udfyldningsark!$T86,"b",
IF(BU$17&lt;Udfyldningsark!$P86,"",
IF(Udfyldningsark!$T86&lt;Udfyldningsark!$Q86-10,IF(BU$17&lt;Udfyldningsark!$T86,"g",""),
IF(Udfyldningsark!$T86&lt;Udfyldningsark!$Q86,     IF(BU$17&lt;Udfyldningsark!$Q86-10,"g",     IF(BU$17&lt;Udfyldningsark!$T86,"gu",        "")),
IF(BU$17&lt;Udfyldningsark!$Q86, IF(BU$17&lt;Udfyldningsark!$Q86-10,"g","gu"),
IF(BU$17&lt;Udfyldningsark!$T86,"r",""
))))))))</f>
        <v/>
      </c>
      <c r="BV69" s="226" t="str">
        <f>IF(Udfyldningsark!$T86="","",
IF(BV$17=Udfyldningsark!$Q86,"s",
IF(BV$17=Udfyldningsark!$T86,"b",
IF(BV$17&lt;Udfyldningsark!$P86,"",
IF(Udfyldningsark!$T86&lt;Udfyldningsark!$Q86-10,IF(BV$17&lt;Udfyldningsark!$T86,"g",""),
IF(Udfyldningsark!$T86&lt;Udfyldningsark!$Q86,     IF(BV$17&lt;Udfyldningsark!$Q86-10,"g",     IF(BV$17&lt;Udfyldningsark!$T86,"gu",        "")),
IF(BV$17&lt;Udfyldningsark!$Q86, IF(BV$17&lt;Udfyldningsark!$Q86-10,"g","gu"),
IF(BV$17&lt;Udfyldningsark!$T86,"r",""
))))))))</f>
        <v/>
      </c>
      <c r="BW69" s="226" t="str">
        <f>IF(Udfyldningsark!$T86="","",
IF(BW$17=Udfyldningsark!$Q86,"s",
IF(BW$17=Udfyldningsark!$T86,"b",
IF(BW$17&lt;Udfyldningsark!$P86,"",
IF(Udfyldningsark!$T86&lt;Udfyldningsark!$Q86-10,IF(BW$17&lt;Udfyldningsark!$T86,"g",""),
IF(Udfyldningsark!$T86&lt;Udfyldningsark!$Q86,     IF(BW$17&lt;Udfyldningsark!$Q86-10,"g",     IF(BW$17&lt;Udfyldningsark!$T86,"gu",        "")),
IF(BW$17&lt;Udfyldningsark!$Q86, IF(BW$17&lt;Udfyldningsark!$Q86-10,"g","gu"),
IF(BW$17&lt;Udfyldningsark!$T86,"r",""
))))))))</f>
        <v/>
      </c>
      <c r="BX69" s="226" t="str">
        <f>IF(Udfyldningsark!$T86="","",
IF(BX$17=Udfyldningsark!$Q86,"s",
IF(BX$17=Udfyldningsark!$T86,"b",
IF(BX$17&lt;Udfyldningsark!$P86,"",
IF(Udfyldningsark!$T86&lt;Udfyldningsark!$Q86-10,IF(BX$17&lt;Udfyldningsark!$T86,"g",""),
IF(Udfyldningsark!$T86&lt;Udfyldningsark!$Q86,     IF(BX$17&lt;Udfyldningsark!$Q86-10,"g",     IF(BX$17&lt;Udfyldningsark!$T86,"gu",        "")),
IF(BX$17&lt;Udfyldningsark!$Q86, IF(BX$17&lt;Udfyldningsark!$Q86-10,"g","gu"),
IF(BX$17&lt;Udfyldningsark!$T86,"r",""
))))))))</f>
        <v/>
      </c>
      <c r="BY69" s="226" t="str">
        <f>IF(Udfyldningsark!$T86="","",
IF(BY$17=Udfyldningsark!$Q86,"s",
IF(BY$17=Udfyldningsark!$T86,"b",
IF(BY$17&lt;Udfyldningsark!$P86,"",
IF(Udfyldningsark!$T86&lt;Udfyldningsark!$Q86-10,IF(BY$17&lt;Udfyldningsark!$T86,"g",""),
IF(Udfyldningsark!$T86&lt;Udfyldningsark!$Q86,     IF(BY$17&lt;Udfyldningsark!$Q86-10,"g",     IF(BY$17&lt;Udfyldningsark!$T86,"gu",        "")),
IF(BY$17&lt;Udfyldningsark!$Q86, IF(BY$17&lt;Udfyldningsark!$Q86-10,"g","gu"),
IF(BY$17&lt;Udfyldningsark!$T86,"r",""
))))))))</f>
        <v/>
      </c>
      <c r="BZ69" s="226" t="str">
        <f>IF(Udfyldningsark!$T86="","",
IF(BZ$17=Udfyldningsark!$Q86,"s",
IF(BZ$17=Udfyldningsark!$T86,"b",
IF(BZ$17&lt;Udfyldningsark!$P86,"",
IF(Udfyldningsark!$T86&lt;Udfyldningsark!$Q86-10,IF(BZ$17&lt;Udfyldningsark!$T86,"g",""),
IF(Udfyldningsark!$T86&lt;Udfyldningsark!$Q86,     IF(BZ$17&lt;Udfyldningsark!$Q86-10,"g",     IF(BZ$17&lt;Udfyldningsark!$T86,"gu",        "")),
IF(BZ$17&lt;Udfyldningsark!$Q86, IF(BZ$17&lt;Udfyldningsark!$Q86-10,"g","gu"),
IF(BZ$17&lt;Udfyldningsark!$T86,"r",""
))))))))</f>
        <v/>
      </c>
      <c r="CA69" s="226" t="str">
        <f>IF(Udfyldningsark!$T86="","",
IF(CA$17=Udfyldningsark!$Q86,"s",
IF(CA$17=Udfyldningsark!$T86,"b",
IF(CA$17&lt;Udfyldningsark!$P86,"",
IF(Udfyldningsark!$T86&lt;Udfyldningsark!$Q86-10,IF(CA$17&lt;Udfyldningsark!$T86,"g",""),
IF(Udfyldningsark!$T86&lt;Udfyldningsark!$Q86,     IF(CA$17&lt;Udfyldningsark!$Q86-10,"g",     IF(CA$17&lt;Udfyldningsark!$T86,"gu",        "")),
IF(CA$17&lt;Udfyldningsark!$Q86, IF(CA$17&lt;Udfyldningsark!$Q86-10,"g","gu"),
IF(CA$17&lt;Udfyldningsark!$T86,"r",""
))))))))</f>
        <v/>
      </c>
      <c r="CB69" s="226" t="str">
        <f>IF(Udfyldningsark!$T86="","",
IF(CB$17=Udfyldningsark!$Q86,"s",
IF(CB$17=Udfyldningsark!$T86,"b",
IF(CB$17&lt;Udfyldningsark!$P86,"",
IF(Udfyldningsark!$T86&lt;Udfyldningsark!$Q86-10,IF(CB$17&lt;Udfyldningsark!$T86,"g",""),
IF(Udfyldningsark!$T86&lt;Udfyldningsark!$Q86,     IF(CB$17&lt;Udfyldningsark!$Q86-10,"g",     IF(CB$17&lt;Udfyldningsark!$T86,"gu",        "")),
IF(CB$17&lt;Udfyldningsark!$Q86, IF(CB$17&lt;Udfyldningsark!$Q86-10,"g","gu"),
IF(CB$17&lt;Udfyldningsark!$T86,"r",""
))))))))</f>
        <v/>
      </c>
      <c r="CC69" s="226" t="str">
        <f>IF(Udfyldningsark!$T86="","",
IF(CC$17=Udfyldningsark!$Q86,"s",
IF(CC$17=Udfyldningsark!$T86,"b",
IF(CC$17&lt;Udfyldningsark!$P86,"",
IF(Udfyldningsark!$T86&lt;Udfyldningsark!$Q86-10,IF(CC$17&lt;Udfyldningsark!$T86,"g",""),
IF(Udfyldningsark!$T86&lt;Udfyldningsark!$Q86,     IF(CC$17&lt;Udfyldningsark!$Q86-10,"g",     IF(CC$17&lt;Udfyldningsark!$T86,"gu",        "")),
IF(CC$17&lt;Udfyldningsark!$Q86, IF(CC$17&lt;Udfyldningsark!$Q86-10,"g","gu"),
IF(CC$17&lt;Udfyldningsark!$T86,"r",""
))))))))</f>
        <v/>
      </c>
      <c r="CD69" s="226" t="str">
        <f>IF(Udfyldningsark!$T86="","",
IF(CD$17=Udfyldningsark!$Q86,"s",
IF(CD$17=Udfyldningsark!$T86,"b",
IF(CD$17&lt;Udfyldningsark!$P86,"",
IF(Udfyldningsark!$T86&lt;Udfyldningsark!$Q86-10,IF(CD$17&lt;Udfyldningsark!$T86,"g",""),
IF(Udfyldningsark!$T86&lt;Udfyldningsark!$Q86,     IF(CD$17&lt;Udfyldningsark!$Q86-10,"g",     IF(CD$17&lt;Udfyldningsark!$T86,"gu",        "")),
IF(CD$17&lt;Udfyldningsark!$Q86, IF(CD$17&lt;Udfyldningsark!$Q86-10,"g","gu"),
IF(CD$17&lt;Udfyldningsark!$T86,"r",""
))))))))</f>
        <v/>
      </c>
      <c r="CE69" s="226" t="str">
        <f>IF(Udfyldningsark!$T86="","",
IF(CE$17=Udfyldningsark!$Q86,"s",
IF(CE$17=Udfyldningsark!$T86,"b",
IF(CE$17&lt;Udfyldningsark!$P86,"",
IF(Udfyldningsark!$T86&lt;Udfyldningsark!$Q86-10,IF(CE$17&lt;Udfyldningsark!$T86,"g",""),
IF(Udfyldningsark!$T86&lt;Udfyldningsark!$Q86,     IF(CE$17&lt;Udfyldningsark!$Q86-10,"g",     IF(CE$17&lt;Udfyldningsark!$T86,"gu",        "")),
IF(CE$17&lt;Udfyldningsark!$Q86, IF(CE$17&lt;Udfyldningsark!$Q86-10,"g","gu"),
IF(CE$17&lt;Udfyldningsark!$T86,"r",""
))))))))</f>
        <v/>
      </c>
      <c r="CF69" s="226" t="str">
        <f>IF(Udfyldningsark!$T86="","",
IF(CF$17=Udfyldningsark!$Q86,"s",
IF(CF$17=Udfyldningsark!$T86,"b",
IF(CF$17&lt;Udfyldningsark!$P86,"",
IF(Udfyldningsark!$T86&lt;Udfyldningsark!$Q86-10,IF(CF$17&lt;Udfyldningsark!$T86,"g",""),
IF(Udfyldningsark!$T86&lt;Udfyldningsark!$Q86,     IF(CF$17&lt;Udfyldningsark!$Q86-10,"g",     IF(CF$17&lt;Udfyldningsark!$T86,"gu",        "")),
IF(CF$17&lt;Udfyldningsark!$Q86, IF(CF$17&lt;Udfyldningsark!$Q86-10,"g","gu"),
IF(CF$17&lt;Udfyldningsark!$T86,"r",""
))))))))</f>
        <v/>
      </c>
      <c r="CG69" s="226" t="str">
        <f>IF(Udfyldningsark!$T86="","",
IF(CG$17=Udfyldningsark!$Q86,"s",
IF(CG$17=Udfyldningsark!$T86,"b",
IF(CG$17&lt;Udfyldningsark!$P86,"",
IF(Udfyldningsark!$T86&lt;Udfyldningsark!$Q86-10,IF(CG$17&lt;Udfyldningsark!$T86,"g",""),
IF(Udfyldningsark!$T86&lt;Udfyldningsark!$Q86,     IF(CG$17&lt;Udfyldningsark!$Q86-10,"g",     IF(CG$17&lt;Udfyldningsark!$T86,"gu",        "")),
IF(CG$17&lt;Udfyldningsark!$Q86, IF(CG$17&lt;Udfyldningsark!$Q86-10,"g","gu"),
IF(CG$17&lt;Udfyldningsark!$T86,"r",""
))))))))</f>
        <v/>
      </c>
      <c r="CH69" s="226" t="str">
        <f>IF(Udfyldningsark!$T86="","",
IF(CH$17=Udfyldningsark!$Q86,"s",
IF(CH$17=Udfyldningsark!$T86,"b",
IF(CH$17&lt;Udfyldningsark!$P86,"",
IF(Udfyldningsark!$T86&lt;Udfyldningsark!$Q86-10,IF(CH$17&lt;Udfyldningsark!$T86,"g",""),
IF(Udfyldningsark!$T86&lt;Udfyldningsark!$Q86,     IF(CH$17&lt;Udfyldningsark!$Q86-10,"g",     IF(CH$17&lt;Udfyldningsark!$T86,"gu",        "")),
IF(CH$17&lt;Udfyldningsark!$Q86, IF(CH$17&lt;Udfyldningsark!$Q86-10,"g","gu"),
IF(CH$17&lt;Udfyldningsark!$T86,"r",""
))))))))</f>
        <v/>
      </c>
      <c r="CI69" s="226" t="str">
        <f>IF(Udfyldningsark!$T86="","",
IF(CI$17=Udfyldningsark!$Q86,"s",
IF(CI$17=Udfyldningsark!$T86,"b",
IF(CI$17&lt;Udfyldningsark!$P86,"",
IF(Udfyldningsark!$T86&lt;Udfyldningsark!$Q86-10,IF(CI$17&lt;Udfyldningsark!$T86,"g",""),
IF(Udfyldningsark!$T86&lt;Udfyldningsark!$Q86,     IF(CI$17&lt;Udfyldningsark!$Q86-10,"g",     IF(CI$17&lt;Udfyldningsark!$T86,"gu",        "")),
IF(CI$17&lt;Udfyldningsark!$Q86, IF(CI$17&lt;Udfyldningsark!$Q86-10,"g","gu"),
IF(CI$17&lt;Udfyldningsark!$T86,"r",""
))))))))</f>
        <v/>
      </c>
      <c r="CJ69" s="226" t="str">
        <f>IF(Udfyldningsark!$T86="","",
IF(CJ$17=Udfyldningsark!$Q86,"s",
IF(CJ$17=Udfyldningsark!$T86,"b",
IF(CJ$17&lt;Udfyldningsark!$P86,"",
IF(Udfyldningsark!$T86&lt;Udfyldningsark!$Q86-10,IF(CJ$17&lt;Udfyldningsark!$T86,"g",""),
IF(Udfyldningsark!$T86&lt;Udfyldningsark!$Q86,     IF(CJ$17&lt;Udfyldningsark!$Q86-10,"g",     IF(CJ$17&lt;Udfyldningsark!$T86,"gu",        "")),
IF(CJ$17&lt;Udfyldningsark!$Q86, IF(CJ$17&lt;Udfyldningsark!$Q86-10,"g","gu"),
IF(CJ$17&lt;Udfyldningsark!$T86,"r",""
))))))))</f>
        <v/>
      </c>
      <c r="CK69" s="226" t="str">
        <f>IF(Udfyldningsark!$T86="","",
IF(CK$17=Udfyldningsark!$Q86,"s",
IF(CK$17=Udfyldningsark!$T86,"b",
IF(CK$17&lt;Udfyldningsark!$P86,"",
IF(Udfyldningsark!$T86&lt;Udfyldningsark!$Q86-10,IF(CK$17&lt;Udfyldningsark!$T86,"g",""),
IF(Udfyldningsark!$T86&lt;Udfyldningsark!$Q86,     IF(CK$17&lt;Udfyldningsark!$Q86-10,"g",     IF(CK$17&lt;Udfyldningsark!$T86,"gu",        "")),
IF(CK$17&lt;Udfyldningsark!$Q86, IF(CK$17&lt;Udfyldningsark!$Q86-10,"g","gu"),
IF(CK$17&lt;Udfyldningsark!$T86,"r",""
))))))))</f>
        <v/>
      </c>
      <c r="CL69" s="226" t="str">
        <f>IF(Udfyldningsark!$T86="","",
IF(CL$17=Udfyldningsark!$Q86,"s",
IF(CL$17=Udfyldningsark!$T86,"b",
IF(CL$17&lt;Udfyldningsark!$P86,"",
IF(Udfyldningsark!$T86&lt;Udfyldningsark!$Q86-10,IF(CL$17&lt;Udfyldningsark!$T86,"g",""),
IF(Udfyldningsark!$T86&lt;Udfyldningsark!$Q86,     IF(CL$17&lt;Udfyldningsark!$Q86-10,"g",     IF(CL$17&lt;Udfyldningsark!$T86,"gu",        "")),
IF(CL$17&lt;Udfyldningsark!$Q86, IF(CL$17&lt;Udfyldningsark!$Q86-10,"g","gu"),
IF(CL$17&lt;Udfyldningsark!$T86,"r",""
))))))))</f>
        <v/>
      </c>
      <c r="CM69" s="226" t="str">
        <f>IF(Udfyldningsark!$T86="","",
IF(CM$17=Udfyldningsark!$Q86,"s",
IF(CM$17=Udfyldningsark!$T86,"b",
IF(CM$17&lt;Udfyldningsark!$P86,"",
IF(Udfyldningsark!$T86&lt;Udfyldningsark!$Q86-10,IF(CM$17&lt;Udfyldningsark!$T86,"g",""),
IF(Udfyldningsark!$T86&lt;Udfyldningsark!$Q86,     IF(CM$17&lt;Udfyldningsark!$Q86-10,"g",     IF(CM$17&lt;Udfyldningsark!$T86,"gu",        "")),
IF(CM$17&lt;Udfyldningsark!$Q86, IF(CM$17&lt;Udfyldningsark!$Q86-10,"g","gu"),
IF(CM$17&lt;Udfyldningsark!$T86,"r",""
))))))))</f>
        <v/>
      </c>
      <c r="CN69" s="226" t="str">
        <f>IF(Udfyldningsark!$T86="","",
IF(CN$17=Udfyldningsark!$Q86,"s",
IF(CN$17=Udfyldningsark!$T86,"b",
IF(CN$17&lt;Udfyldningsark!$P86,"",
IF(Udfyldningsark!$T86&lt;Udfyldningsark!$Q86-10,IF(CN$17&lt;Udfyldningsark!$T86,"g",""),
IF(Udfyldningsark!$T86&lt;Udfyldningsark!$Q86,     IF(CN$17&lt;Udfyldningsark!$Q86-10,"g",     IF(CN$17&lt;Udfyldningsark!$T86,"gu",        "")),
IF(CN$17&lt;Udfyldningsark!$Q86, IF(CN$17&lt;Udfyldningsark!$Q86-10,"g","gu"),
IF(CN$17&lt;Udfyldningsark!$T86,"r",""
))))))))</f>
        <v/>
      </c>
      <c r="CO69" s="226" t="str">
        <f>IF(Udfyldningsark!$T86="","",
IF(CO$17=Udfyldningsark!$Q86,"s",
IF(CO$17=Udfyldningsark!$T86,"b",
IF(CO$17&lt;Udfyldningsark!$P86,"",
IF(Udfyldningsark!$T86&lt;Udfyldningsark!$Q86-10,IF(CO$17&lt;Udfyldningsark!$T86,"g",""),
IF(Udfyldningsark!$T86&lt;Udfyldningsark!$Q86,     IF(CO$17&lt;Udfyldningsark!$Q86-10,"g",     IF(CO$17&lt;Udfyldningsark!$T86,"gu",        "")),
IF(CO$17&lt;Udfyldningsark!$Q86, IF(CO$17&lt;Udfyldningsark!$Q86-10,"g","gu"),
IF(CO$17&lt;Udfyldningsark!$T86,"r",""
))))))))</f>
        <v/>
      </c>
      <c r="CP69" s="226" t="str">
        <f>IF(Udfyldningsark!$T86="","",
IF(CP$17=Udfyldningsark!$Q86,"s",
IF(CP$17=Udfyldningsark!$T86,"b",
IF(CP$17&lt;Udfyldningsark!$P86,"",
IF(Udfyldningsark!$T86&lt;Udfyldningsark!$Q86-10,IF(CP$17&lt;Udfyldningsark!$T86,"g",""),
IF(Udfyldningsark!$T86&lt;Udfyldningsark!$Q86,     IF(CP$17&lt;Udfyldningsark!$Q86-10,"g",     IF(CP$17&lt;Udfyldningsark!$T86,"gu",        "")),
IF(CP$17&lt;Udfyldningsark!$Q86, IF(CP$17&lt;Udfyldningsark!$Q86-10,"g","gu"),
IF(CP$17&lt;Udfyldningsark!$T86,"r",""
))))))))</f>
        <v/>
      </c>
      <c r="CQ69" s="226" t="str">
        <f>IF(Udfyldningsark!$T86="","",
IF(CQ$17=Udfyldningsark!$Q86,"s",
IF(CQ$17=Udfyldningsark!$T86,"b",
IF(CQ$17&lt;Udfyldningsark!$P86,"",
IF(Udfyldningsark!$T86&lt;Udfyldningsark!$Q86-10,IF(CQ$17&lt;Udfyldningsark!$T86,"g",""),
IF(Udfyldningsark!$T86&lt;Udfyldningsark!$Q86,     IF(CQ$17&lt;Udfyldningsark!$Q86-10,"g",     IF(CQ$17&lt;Udfyldningsark!$T86,"gu",        "")),
IF(CQ$17&lt;Udfyldningsark!$Q86, IF(CQ$17&lt;Udfyldningsark!$Q86-10,"g","gu"),
IF(CQ$17&lt;Udfyldningsark!$T86,"r",""
))))))))</f>
        <v/>
      </c>
      <c r="CR69" s="226" t="str">
        <f>IF(Udfyldningsark!$T86="","",
IF(CR$17=Udfyldningsark!$Q86,"s",
IF(CR$17=Udfyldningsark!$T86,"b",
IF(CR$17&lt;Udfyldningsark!$P86,"",
IF(Udfyldningsark!$T86&lt;Udfyldningsark!$Q86-10,IF(CR$17&lt;Udfyldningsark!$T86,"g",""),
IF(Udfyldningsark!$T86&lt;Udfyldningsark!$Q86,     IF(CR$17&lt;Udfyldningsark!$Q86-10,"g",     IF(CR$17&lt;Udfyldningsark!$T86,"gu",        "")),
IF(CR$17&lt;Udfyldningsark!$Q86, IF(CR$17&lt;Udfyldningsark!$Q86-10,"g","gu"),
IF(CR$17&lt;Udfyldningsark!$T86,"r",""
))))))))</f>
        <v/>
      </c>
      <c r="CS69" s="226" t="str">
        <f>IF(Udfyldningsark!$T86="","",
IF(CS$17=Udfyldningsark!$Q86,"s",
IF(CS$17=Udfyldningsark!$T86,"b",
IF(CS$17&lt;Udfyldningsark!$P86,"",
IF(Udfyldningsark!$T86&lt;Udfyldningsark!$Q86-10,IF(CS$17&lt;Udfyldningsark!$T86,"g",""),
IF(Udfyldningsark!$T86&lt;Udfyldningsark!$Q86,     IF(CS$17&lt;Udfyldningsark!$Q86-10,"g",     IF(CS$17&lt;Udfyldningsark!$T86,"gu",        "")),
IF(CS$17&lt;Udfyldningsark!$Q86, IF(CS$17&lt;Udfyldningsark!$Q86-10,"g","gu"),
IF(CS$17&lt;Udfyldningsark!$T86,"r",""
))))))))</f>
        <v/>
      </c>
      <c r="CT69" s="226" t="str">
        <f>IF(Udfyldningsark!$T86="","",
IF(CT$17=Udfyldningsark!$Q86,"s",
IF(CT$17=Udfyldningsark!$T86,"b",
IF(CT$17&lt;Udfyldningsark!$P86,"",
IF(Udfyldningsark!$T86&lt;Udfyldningsark!$Q86-10,IF(CT$17&lt;Udfyldningsark!$T86,"g",""),
IF(Udfyldningsark!$T86&lt;Udfyldningsark!$Q86,     IF(CT$17&lt;Udfyldningsark!$Q86-10,"g",     IF(CT$17&lt;Udfyldningsark!$T86,"gu",        "")),
IF(CT$17&lt;Udfyldningsark!$Q86, IF(CT$17&lt;Udfyldningsark!$Q86-10,"g","gu"),
IF(CT$17&lt;Udfyldningsark!$T86,"r",""
))))))))</f>
        <v/>
      </c>
      <c r="CU69" s="226" t="str">
        <f>IF(Udfyldningsark!$T86="","",
IF(CU$17=Udfyldningsark!$Q86,"s",
IF(CU$17=Udfyldningsark!$T86,"b",
IF(CU$17&lt;Udfyldningsark!$P86,"",
IF(Udfyldningsark!$T86&lt;Udfyldningsark!$Q86-10,IF(CU$17&lt;Udfyldningsark!$T86,"g",""),
IF(Udfyldningsark!$T86&lt;Udfyldningsark!$Q86,     IF(CU$17&lt;Udfyldningsark!$Q86-10,"g",     IF(CU$17&lt;Udfyldningsark!$T86,"gu",        "")),
IF(CU$17&lt;Udfyldningsark!$Q86, IF(CU$17&lt;Udfyldningsark!$Q86-10,"g","gu"),
IF(CU$17&lt;Udfyldningsark!$T86,"r",""
))))))))</f>
        <v/>
      </c>
      <c r="CV69" s="226" t="str">
        <f>IF(Udfyldningsark!$T86="","",
IF(CV$17=Udfyldningsark!$Q86,"s",
IF(CV$17=Udfyldningsark!$T86,"b",
IF(CV$17&lt;Udfyldningsark!$P86,"",
IF(Udfyldningsark!$T86&lt;Udfyldningsark!$Q86-10,IF(CV$17&lt;Udfyldningsark!$T86,"g",""),
IF(Udfyldningsark!$T86&lt;Udfyldningsark!$Q86,     IF(CV$17&lt;Udfyldningsark!$Q86-10,"g",     IF(CV$17&lt;Udfyldningsark!$T86,"gu",        "")),
IF(CV$17&lt;Udfyldningsark!$Q86, IF(CV$17&lt;Udfyldningsark!$Q86-10,"g","gu"),
IF(CV$17&lt;Udfyldningsark!$T86,"r",""
))))))))</f>
        <v/>
      </c>
      <c r="CW69" s="226" t="str">
        <f>IF(Udfyldningsark!$T86="","",
IF(CW$17=Udfyldningsark!$Q86,"s",
IF(CW$17=Udfyldningsark!$T86,"b",
IF(CW$17&lt;Udfyldningsark!$P86,"",
IF(Udfyldningsark!$T86&lt;Udfyldningsark!$Q86-10,IF(CW$17&lt;Udfyldningsark!$T86,"g",""),
IF(Udfyldningsark!$T86&lt;Udfyldningsark!$Q86,     IF(CW$17&lt;Udfyldningsark!$Q86-10,"g",     IF(CW$17&lt;Udfyldningsark!$T86,"gu",        "")),
IF(CW$17&lt;Udfyldningsark!$Q86, IF(CW$17&lt;Udfyldningsark!$Q86-10,"g","gu"),
IF(CW$17&lt;Udfyldningsark!$T86,"r",""
))))))))</f>
        <v/>
      </c>
      <c r="CX69" s="226" t="str">
        <f>IF(Udfyldningsark!$T86="","",
IF(CX$17=Udfyldningsark!$Q86,"s",
IF(CX$17=Udfyldningsark!$T86,"b",
IF(CX$17&lt;Udfyldningsark!$P86,"",
IF(Udfyldningsark!$T86&lt;Udfyldningsark!$Q86-10,IF(CX$17&lt;Udfyldningsark!$T86,"g",""),
IF(Udfyldningsark!$T86&lt;Udfyldningsark!$Q86,     IF(CX$17&lt;Udfyldningsark!$Q86-10,"g",     IF(CX$17&lt;Udfyldningsark!$T86,"gu",        "")),
IF(CX$17&lt;Udfyldningsark!$Q86, IF(CX$17&lt;Udfyldningsark!$Q86-10,"g","gu"),
IF(CX$17&lt;Udfyldningsark!$T86,"r",""
))))))))</f>
        <v/>
      </c>
      <c r="CY69" s="226" t="str">
        <f>IF(Udfyldningsark!$T86="","",
IF(CY$17=Udfyldningsark!$Q86,"s",
IF(CY$17=Udfyldningsark!$T86,"b",
IF(CY$17&lt;Udfyldningsark!$P86,"",
IF(Udfyldningsark!$T86&lt;Udfyldningsark!$Q86-10,IF(CY$17&lt;Udfyldningsark!$T86,"g",""),
IF(Udfyldningsark!$T86&lt;Udfyldningsark!$Q86,     IF(CY$17&lt;Udfyldningsark!$Q86-10,"g",     IF(CY$17&lt;Udfyldningsark!$T86,"gu",        "")),
IF(CY$17&lt;Udfyldningsark!$Q86, IF(CY$17&lt;Udfyldningsark!$Q86-10,"g","gu"),
IF(CY$17&lt;Udfyldningsark!$T86,"r",""
))))))))</f>
        <v/>
      </c>
      <c r="CZ69" s="226" t="str">
        <f>IF(Udfyldningsark!$T86="","",
IF(CZ$17=Udfyldningsark!$Q86,"s",
IF(CZ$17=Udfyldningsark!$T86,"b",
IF(CZ$17&lt;Udfyldningsark!$P86,"",
IF(Udfyldningsark!$T86&lt;Udfyldningsark!$Q86-10,IF(CZ$17&lt;Udfyldningsark!$T86,"g",""),
IF(Udfyldningsark!$T86&lt;Udfyldningsark!$Q86,     IF(CZ$17&lt;Udfyldningsark!$Q86-10,"g",     IF(CZ$17&lt;Udfyldningsark!$T86,"gu",        "")),
IF(CZ$17&lt;Udfyldningsark!$Q86, IF(CZ$17&lt;Udfyldningsark!$Q86-10,"g","gu"),
IF(CZ$17&lt;Udfyldningsark!$T86,"r",""
))))))))</f>
        <v/>
      </c>
      <c r="DA69" s="226" t="str">
        <f>IF(Udfyldningsark!$T86="","",
IF(DA$17=Udfyldningsark!$Q86,"s",
IF(DA$17=Udfyldningsark!$T86,"b",
IF(DA$17&lt;Udfyldningsark!$P86,"",
IF(Udfyldningsark!$T86&lt;Udfyldningsark!$Q86-10,IF(DA$17&lt;Udfyldningsark!$T86,"g",""),
IF(Udfyldningsark!$T86&lt;Udfyldningsark!$Q86,     IF(DA$17&lt;Udfyldningsark!$Q86-10,"g",     IF(DA$17&lt;Udfyldningsark!$T86,"gu",        "")),
IF(DA$17&lt;Udfyldningsark!$Q86, IF(DA$17&lt;Udfyldningsark!$Q86-10,"g","gu"),
IF(DA$17&lt;Udfyldningsark!$T86,"r",""
))))))))</f>
        <v/>
      </c>
      <c r="DB69" s="226" t="str">
        <f>IF(Udfyldningsark!$T86="","",
IF(DB$17=Udfyldningsark!$Q86,"s",
IF(DB$17=Udfyldningsark!$T86,"b",
IF(DB$17&lt;Udfyldningsark!$P86,"",
IF(Udfyldningsark!$T86&lt;Udfyldningsark!$Q86-10,IF(DB$17&lt;Udfyldningsark!$T86,"g",""),
IF(Udfyldningsark!$T86&lt;Udfyldningsark!$Q86,     IF(DB$17&lt;Udfyldningsark!$Q86-10,"g",     IF(DB$17&lt;Udfyldningsark!$T86,"gu",        "")),
IF(DB$17&lt;Udfyldningsark!$Q86, IF(DB$17&lt;Udfyldningsark!$Q86-10,"g","gu"),
IF(DB$17&lt;Udfyldningsark!$T86,"r",""
))))))))</f>
        <v/>
      </c>
      <c r="DC69" s="226" t="str">
        <f>IF(Udfyldningsark!$T86="","",
IF(DC$17=Udfyldningsark!$Q86,"s",
IF(DC$17=Udfyldningsark!$T86,"b",
IF(DC$17&lt;Udfyldningsark!$P86,"",
IF(Udfyldningsark!$T86&lt;Udfyldningsark!$Q86-10,IF(DC$17&lt;Udfyldningsark!$T86,"g",""),
IF(Udfyldningsark!$T86&lt;Udfyldningsark!$Q86,     IF(DC$17&lt;Udfyldningsark!$Q86-10,"g",     IF(DC$17&lt;Udfyldningsark!$T86,"gu",        "")),
IF(DC$17&lt;Udfyldningsark!$Q86, IF(DC$17&lt;Udfyldningsark!$Q86-10,"g","gu"),
IF(DC$17&lt;Udfyldningsark!$T86,"r",""
))))))))</f>
        <v/>
      </c>
      <c r="DD69" s="226" t="str">
        <f>IF(Udfyldningsark!$T86="","",
IF(DD$17=Udfyldningsark!$Q86,"s",
IF(DD$17=Udfyldningsark!$T86,"b",
IF(DD$17&lt;Udfyldningsark!$P86,"",
IF(Udfyldningsark!$T86&lt;Udfyldningsark!$Q86-10,IF(DD$17&lt;Udfyldningsark!$T86,"g",""),
IF(Udfyldningsark!$T86&lt;Udfyldningsark!$Q86,     IF(DD$17&lt;Udfyldningsark!$Q86-10,"g",     IF(DD$17&lt;Udfyldningsark!$T86,"gu",        "")),
IF(DD$17&lt;Udfyldningsark!$Q86, IF(DD$17&lt;Udfyldningsark!$Q86-10,"g","gu"),
IF(DD$17&lt;Udfyldningsark!$T86,"r",""
))))))))</f>
        <v/>
      </c>
      <c r="DE69" s="226" t="str">
        <f>IF(Udfyldningsark!$T86="","",
IF(DE$17=Udfyldningsark!$Q86,"s",
IF(DE$17=Udfyldningsark!$T86,"b",
IF(DE$17&lt;Udfyldningsark!$P86,"",
IF(Udfyldningsark!$T86&lt;Udfyldningsark!$Q86-10,IF(DE$17&lt;Udfyldningsark!$T86,"g",""),
IF(Udfyldningsark!$T86&lt;Udfyldningsark!$Q86,     IF(DE$17&lt;Udfyldningsark!$Q86-10,"g",     IF(DE$17&lt;Udfyldningsark!$T86,"gu",        "")),
IF(DE$17&lt;Udfyldningsark!$Q86, IF(DE$17&lt;Udfyldningsark!$Q86-10,"g","gu"),
IF(DE$17&lt;Udfyldningsark!$T86,"r",""
))))))))</f>
        <v/>
      </c>
      <c r="DF69" s="226" t="str">
        <f>IF(Udfyldningsark!$T86="","",
IF(DF$17=Udfyldningsark!$Q86,"s",
IF(DF$17=Udfyldningsark!$T86,"b",
IF(DF$17&lt;Udfyldningsark!$P86,"",
IF(Udfyldningsark!$T86&lt;Udfyldningsark!$Q86-10,IF(DF$17&lt;Udfyldningsark!$T86,"g",""),
IF(Udfyldningsark!$T86&lt;Udfyldningsark!$Q86,     IF(DF$17&lt;Udfyldningsark!$Q86-10,"g",     IF(DF$17&lt;Udfyldningsark!$T86,"gu",        "")),
IF(DF$17&lt;Udfyldningsark!$Q86, IF(DF$17&lt;Udfyldningsark!$Q86-10,"g","gu"),
IF(DF$17&lt;Udfyldningsark!$T86,"r",""
))))))))</f>
        <v/>
      </c>
      <c r="DG69" s="226" t="str">
        <f>IF(Udfyldningsark!$T86="","",
IF(DG$17=Udfyldningsark!$Q86,"s",
IF(DG$17=Udfyldningsark!$T86,"b",
IF(DG$17&lt;Udfyldningsark!$P86,"",
IF(Udfyldningsark!$T86&lt;Udfyldningsark!$Q86-10,IF(DG$17&lt;Udfyldningsark!$T86,"g",""),
IF(Udfyldningsark!$T86&lt;Udfyldningsark!$Q86,     IF(DG$17&lt;Udfyldningsark!$Q86-10,"g",     IF(DG$17&lt;Udfyldningsark!$T86,"gu",        "")),
IF(DG$17&lt;Udfyldningsark!$Q86, IF(DG$17&lt;Udfyldningsark!$Q86-10,"g","gu"),
IF(DG$17&lt;Udfyldningsark!$T86,"r",""
))))))))</f>
        <v/>
      </c>
      <c r="DH69" s="226" t="str">
        <f>IF(Udfyldningsark!$T86="","",
IF(DH$17=Udfyldningsark!$Q86,"s",
IF(DH$17=Udfyldningsark!$T86,"b",
IF(DH$17&lt;Udfyldningsark!$P86,"",
IF(Udfyldningsark!$T86&lt;Udfyldningsark!$Q86-10,IF(DH$17&lt;Udfyldningsark!$T86,"g",""),
IF(Udfyldningsark!$T86&lt;Udfyldningsark!$Q86,     IF(DH$17&lt;Udfyldningsark!$Q86-10,"g",     IF(DH$17&lt;Udfyldningsark!$T86,"gu",        "")),
IF(DH$17&lt;Udfyldningsark!$Q86, IF(DH$17&lt;Udfyldningsark!$Q86-10,"g","gu"),
IF(DH$17&lt;Udfyldningsark!$T86,"r",""
))))))))</f>
        <v/>
      </c>
      <c r="DI69" s="226" t="str">
        <f>IF(Udfyldningsark!$T86="","",
IF(DI$17=Udfyldningsark!$Q86,"s",
IF(DI$17=Udfyldningsark!$T86,"b",
IF(DI$17&lt;Udfyldningsark!$P86,"",
IF(Udfyldningsark!$T86&lt;Udfyldningsark!$Q86-10,IF(DI$17&lt;Udfyldningsark!$T86,"g",""),
IF(Udfyldningsark!$T86&lt;Udfyldningsark!$Q86,     IF(DI$17&lt;Udfyldningsark!$Q86-10,"g",     IF(DI$17&lt;Udfyldningsark!$T86,"gu",        "")),
IF(DI$17&lt;Udfyldningsark!$Q86, IF(DI$17&lt;Udfyldningsark!$Q86-10,"g","gu"),
IF(DI$17&lt;Udfyldningsark!$T86,"r",""
))))))))</f>
        <v/>
      </c>
      <c r="DJ69" s="226" t="str">
        <f>IF(Udfyldningsark!$T86="","",
IF(DJ$17=Udfyldningsark!$Q86,"s",
IF(DJ$17=Udfyldningsark!$T86,"b",
IF(DJ$17&lt;Udfyldningsark!$P86,"",
IF(Udfyldningsark!$T86&lt;Udfyldningsark!$Q86-10,IF(DJ$17&lt;Udfyldningsark!$T86,"g",""),
IF(Udfyldningsark!$T86&lt;Udfyldningsark!$Q86,     IF(DJ$17&lt;Udfyldningsark!$Q86-10,"g",     IF(DJ$17&lt;Udfyldningsark!$T86,"gu",        "")),
IF(DJ$17&lt;Udfyldningsark!$Q86, IF(DJ$17&lt;Udfyldningsark!$Q86-10,"g","gu"),
IF(DJ$17&lt;Udfyldningsark!$T86,"r",""
))))))))</f>
        <v/>
      </c>
      <c r="DK69" s="226" t="str">
        <f>IF(Udfyldningsark!$T86="","",
IF(DK$17=Udfyldningsark!$Q86,"s",
IF(DK$17=Udfyldningsark!$T86,"b",
IF(DK$17&lt;Udfyldningsark!$P86,"",
IF(Udfyldningsark!$T86&lt;Udfyldningsark!$Q86-10,IF(DK$17&lt;Udfyldningsark!$T86,"g",""),
IF(Udfyldningsark!$T86&lt;Udfyldningsark!$Q86,     IF(DK$17&lt;Udfyldningsark!$Q86-10,"g",     IF(DK$17&lt;Udfyldningsark!$T86,"gu",        "")),
IF(DK$17&lt;Udfyldningsark!$Q86, IF(DK$17&lt;Udfyldningsark!$Q86-10,"g","gu"),
IF(DK$17&lt;Udfyldningsark!$T86,"r",""
))))))))</f>
        <v/>
      </c>
      <c r="DL69" s="13"/>
      <c r="DM69" s="13"/>
    </row>
    <row r="70" spans="1:117" s="2" customFormat="1" ht="8.4499999999999993" customHeight="1" x14ac:dyDescent="0.2">
      <c r="A70" s="29"/>
      <c r="B70" s="56" t="str">
        <f>IF(Udfyldningsark!C87=1,Udfyldningsark!E87,"")</f>
        <v/>
      </c>
      <c r="C70" s="405" t="str">
        <f>IF(Udfyldningsark!I87="","",IF(Udfyldningsark!I87&gt;=1,Udfyldningsark!I87))</f>
        <v/>
      </c>
      <c r="D70" s="406"/>
      <c r="E70" s="407"/>
      <c r="F70" s="48"/>
      <c r="G70" s="276" t="str">
        <f>IF(Udfyldningsark!L87="","",IF(Udfyldningsark!L87&gt;=1,Udfyldningsark!L87))</f>
        <v/>
      </c>
      <c r="H70" s="48"/>
      <c r="I70" s="87" t="str">
        <f>IF(Udfyldningsark!P87="","",IF(Udfyldningsark!P87&gt;=1,Udfyldningsark!P87))</f>
        <v/>
      </c>
      <c r="J70" s="49"/>
      <c r="K70" s="88" t="str">
        <f>IF(Udfyldningsark!G87="","",IF(Udfyldningsark!G87=Data!$T$7,Data!$U$7,IF(Udfyldningsark!G87=Data!$T$8,Data!$U$8,IF(Udfyldningsark!G87=Data!$T$9,Data!$U$9,IF(Udfyldningsark!G87=Data!$T$10,Data!$U$10,IF(Udfyldningsark!G87=Data!$T$11,Data!$U$11,IF(Udfyldningsark!G87=Data!$T$12,Data!$U$12,IF(Udfyldningsark!G87=Data!$T$13,Data!$U$13,IF(Udfyldningsark!G87=Data!$T$14,Data!$U$14,IF(Udfyldningsark!G87=Data!$T$15,Data!$U$15,IF(Udfyldningsark!G87=Data!$T$16,Data!$U$16,IF(Udfyldningsark!G87=Data!$T$17,Data!$U$17,IF(Udfyldningsark!G87=Data!$T$18,Data!$U$18,IF(Udfyldningsark!G87=Data!$T$19,Data!$U$19,IF(Udfyldningsark!G87=Data!$T$20,Data!$U$20,IF(Udfyldningsark!G87=Data!$T$21,Data!$U$21,IF(Udfyldningsark!G87=Data!$T$22,Data!$U$22,IF(Udfyldningsark!G87=Data!$T$23,Data!$U$23,IF(Udfyldningsark!G87=Data!$T$24,Data!$U$24,IF(Udfyldningsark!G87=Data!$T$25,Data!$U$25,IF(Udfyldningsark!G87=Data!$T$26,Data!$U$26,IF(Udfyldningsark!G87=Data!$T$27,Data!$U$27))))))))))))))))))))))</f>
        <v/>
      </c>
      <c r="L70" s="49"/>
      <c r="M70" s="89" t="str">
        <f>IF(Udfyldningsark!G87="","",IF(Udfyldningsark!G87=Data!$T$7,Data!$V$7,IF(Udfyldningsark!G87=Data!$T$8,Data!$V$8,IF(Udfyldningsark!G87=Data!$T$9,Data!$V$9,IF(Udfyldningsark!G87=Data!$T$10,Data!$V$10,IF(Udfyldningsark!G87=Data!$T$11,Data!$V$11,IF(Udfyldningsark!G87=Data!$T$12,Data!$V$12,IF(Udfyldningsark!G87=Data!$T$13,Data!$V$13,IF(Udfyldningsark!G87=Data!$T$14,Data!$V$14,IF(Udfyldningsark!G87=Data!$T$15,Data!$V$15,IF(Udfyldningsark!G87=Data!$T$16,Data!$V$16,IF(Udfyldningsark!G87=Data!$T$17,Data!$V$17,IF(Udfyldningsark!G87=Data!$T$18,Data!$V$18,IF(Udfyldningsark!G87=Data!$T$19,Data!$V$19,IF(Udfyldningsark!G87=Data!$T$20,Data!$V$20,IF(Udfyldningsark!G87=Data!$T$21,Data!$V$21,IF(Udfyldningsark!G87=Data!$T$22,Data!$V$22,IF(Udfyldningsark!G87=Data!$T$23,Data!$V$23,IF(Udfyldningsark!G87=Data!$T$24,Data!$V$24,IF(Udfyldningsark!G87=Data!$T$25,Data!$V$25,IF(Udfyldningsark!G87=Data!$T$26,Data!$V$26,IF(Udfyldningsark!G87=Data!$T$27,Data!$V$27,))))))))))))))))))))))</f>
        <v/>
      </c>
      <c r="N70" s="20"/>
      <c r="O70" s="226" t="str">
        <f>IF(Udfyldningsark!$T87="","",
IF(O$17=Udfyldningsark!$Q87,"s",
IF(O$17=Udfyldningsark!$T87,"b",
IF(O$17&lt;Udfyldningsark!$P87,"",
IF(Udfyldningsark!$T87&lt;Udfyldningsark!$Q87-10,IF(O$17&lt;Udfyldningsark!$T87,"g",""),
IF(Udfyldningsark!$T87&lt;Udfyldningsark!$Q87,     IF(O$17&lt;Udfyldningsark!$Q87-10,"g",     IF(O$17&lt;Udfyldningsark!$T87,"gu",        "")),
IF(O$17&lt;Udfyldningsark!$Q87, IF(O$17&lt;Udfyldningsark!$Q87-10,"g","gu"),
IF(O$17&lt;Udfyldningsark!$T87,"r",""
))))))))</f>
        <v/>
      </c>
      <c r="P70" s="226" t="str">
        <f>IF(Udfyldningsark!$T87="","",
IF(P$17=Udfyldningsark!$Q87,"s",
IF(P$17=Udfyldningsark!$T87,"b",
IF(P$17&lt;Udfyldningsark!$P87,"",
IF(Udfyldningsark!$T87&lt;Udfyldningsark!$Q87-10,IF(P$17&lt;Udfyldningsark!$T87,"g",""),
IF(Udfyldningsark!$T87&lt;Udfyldningsark!$Q87,     IF(P$17&lt;Udfyldningsark!$Q87-10,"g",     IF(P$17&lt;Udfyldningsark!$T87,"gu",        "")),
IF(P$17&lt;Udfyldningsark!$Q87, IF(P$17&lt;Udfyldningsark!$Q87-10,"g","gu"),
IF(P$17&lt;Udfyldningsark!$T87,"r",""
))))))))</f>
        <v/>
      </c>
      <c r="Q70" s="226" t="str">
        <f>IF(Udfyldningsark!$T87="","",
IF(Q$17=Udfyldningsark!$Q87,"s",
IF(Q$17=Udfyldningsark!$T87,"b",
IF(Q$17&lt;Udfyldningsark!$P87,"",
IF(Udfyldningsark!$T87&lt;Udfyldningsark!$Q87-10,IF(Q$17&lt;Udfyldningsark!$T87,"g",""),
IF(Udfyldningsark!$T87&lt;Udfyldningsark!$Q87,     IF(Q$17&lt;Udfyldningsark!$Q87-10,"g",     IF(Q$17&lt;Udfyldningsark!$T87,"gu",        "")),
IF(Q$17&lt;Udfyldningsark!$Q87, IF(Q$17&lt;Udfyldningsark!$Q87-10,"g","gu"),
IF(Q$17&lt;Udfyldningsark!$T87,"r",""
))))))))</f>
        <v/>
      </c>
      <c r="R70" s="226" t="str">
        <f>IF(Udfyldningsark!$T87="","",
IF(R$17=Udfyldningsark!$Q87,"s",
IF(R$17=Udfyldningsark!$T87,"b",
IF(R$17&lt;Udfyldningsark!$P87,"",
IF(Udfyldningsark!$T87&lt;Udfyldningsark!$Q87-10,IF(R$17&lt;Udfyldningsark!$T87,"g",""),
IF(Udfyldningsark!$T87&lt;Udfyldningsark!$Q87,     IF(R$17&lt;Udfyldningsark!$Q87-10,"g",     IF(R$17&lt;Udfyldningsark!$T87,"gu",        "")),
IF(R$17&lt;Udfyldningsark!$Q87, IF(R$17&lt;Udfyldningsark!$Q87-10,"g","gu"),
IF(R$17&lt;Udfyldningsark!$T87,"r",""
))))))))</f>
        <v/>
      </c>
      <c r="S70" s="226" t="str">
        <f>IF(Udfyldningsark!$T87="","",
IF(S$17=Udfyldningsark!$Q87,"s",
IF(S$17=Udfyldningsark!$T87,"b",
IF(S$17&lt;Udfyldningsark!$P87,"",
IF(Udfyldningsark!$T87&lt;Udfyldningsark!$Q87-10,IF(S$17&lt;Udfyldningsark!$T87,"g",""),
IF(Udfyldningsark!$T87&lt;Udfyldningsark!$Q87,     IF(S$17&lt;Udfyldningsark!$Q87-10,"g",     IF(S$17&lt;Udfyldningsark!$T87,"gu",        "")),
IF(S$17&lt;Udfyldningsark!$Q87, IF(S$17&lt;Udfyldningsark!$Q87-10,"g","gu"),
IF(S$17&lt;Udfyldningsark!$T87,"r",""
))))))))</f>
        <v/>
      </c>
      <c r="T70" s="226" t="str">
        <f>IF(Udfyldningsark!$T87="","",
IF(T$17=Udfyldningsark!$Q87,"s",
IF(T$17=Udfyldningsark!$T87,"b",
IF(T$17&lt;Udfyldningsark!$P87,"",
IF(Udfyldningsark!$T87&lt;Udfyldningsark!$Q87-10,IF(T$17&lt;Udfyldningsark!$T87,"g",""),
IF(Udfyldningsark!$T87&lt;Udfyldningsark!$Q87,     IF(T$17&lt;Udfyldningsark!$Q87-10,"g",     IF(T$17&lt;Udfyldningsark!$T87,"gu",        "")),
IF(T$17&lt;Udfyldningsark!$Q87, IF(T$17&lt;Udfyldningsark!$Q87-10,"g","gu"),
IF(T$17&lt;Udfyldningsark!$T87,"r",""
))))))))</f>
        <v/>
      </c>
      <c r="U70" s="226" t="str">
        <f>IF(Udfyldningsark!$T87="","",
IF(U$17=Udfyldningsark!$Q87,"s",
IF(U$17=Udfyldningsark!$T87,"b",
IF(U$17&lt;Udfyldningsark!$P87,"",
IF(Udfyldningsark!$T87&lt;Udfyldningsark!$Q87-10,IF(U$17&lt;Udfyldningsark!$T87,"g",""),
IF(Udfyldningsark!$T87&lt;Udfyldningsark!$Q87,     IF(U$17&lt;Udfyldningsark!$Q87-10,"g",     IF(U$17&lt;Udfyldningsark!$T87,"gu",        "")),
IF(U$17&lt;Udfyldningsark!$Q87, IF(U$17&lt;Udfyldningsark!$Q87-10,"g","gu"),
IF(U$17&lt;Udfyldningsark!$T87,"r",""
))))))))</f>
        <v/>
      </c>
      <c r="V70" s="226" t="str">
        <f>IF(Udfyldningsark!$T87="","",
IF(V$17=Udfyldningsark!$Q87,"s",
IF(V$17=Udfyldningsark!$T87,"b",
IF(V$17&lt;Udfyldningsark!$P87,"",
IF(Udfyldningsark!$T87&lt;Udfyldningsark!$Q87-10,IF(V$17&lt;Udfyldningsark!$T87,"g",""),
IF(Udfyldningsark!$T87&lt;Udfyldningsark!$Q87,     IF(V$17&lt;Udfyldningsark!$Q87-10,"g",     IF(V$17&lt;Udfyldningsark!$T87,"gu",        "")),
IF(V$17&lt;Udfyldningsark!$Q87, IF(V$17&lt;Udfyldningsark!$Q87-10,"g","gu"),
IF(V$17&lt;Udfyldningsark!$T87,"r",""
))))))))</f>
        <v/>
      </c>
      <c r="W70" s="226" t="str">
        <f>IF(Udfyldningsark!$T87="","",
IF(W$17=Udfyldningsark!$Q87,"s",
IF(W$17=Udfyldningsark!$T87,"b",
IF(W$17&lt;Udfyldningsark!$P87,"",
IF(Udfyldningsark!$T87&lt;Udfyldningsark!$Q87-10,IF(W$17&lt;Udfyldningsark!$T87,"g",""),
IF(Udfyldningsark!$T87&lt;Udfyldningsark!$Q87,     IF(W$17&lt;Udfyldningsark!$Q87-10,"g",     IF(W$17&lt;Udfyldningsark!$T87,"gu",        "")),
IF(W$17&lt;Udfyldningsark!$Q87, IF(W$17&lt;Udfyldningsark!$Q87-10,"g","gu"),
IF(W$17&lt;Udfyldningsark!$T87,"r",""
))))))))</f>
        <v/>
      </c>
      <c r="X70" s="226" t="str">
        <f>IF(Udfyldningsark!$T87="","",
IF(X$17=Udfyldningsark!$Q87,"s",
IF(X$17=Udfyldningsark!$T87,"b",
IF(X$17&lt;Udfyldningsark!$P87,"",
IF(Udfyldningsark!$T87&lt;Udfyldningsark!$Q87-10,IF(X$17&lt;Udfyldningsark!$T87,"g",""),
IF(Udfyldningsark!$T87&lt;Udfyldningsark!$Q87,     IF(X$17&lt;Udfyldningsark!$Q87-10,"g",     IF(X$17&lt;Udfyldningsark!$T87,"gu",        "")),
IF(X$17&lt;Udfyldningsark!$Q87, IF(X$17&lt;Udfyldningsark!$Q87-10,"g","gu"),
IF(X$17&lt;Udfyldningsark!$T87,"r",""
))))))))</f>
        <v/>
      </c>
      <c r="Y70" s="226" t="str">
        <f>IF(Udfyldningsark!$T87="","",
IF(Y$17=Udfyldningsark!$Q87,"s",
IF(Y$17=Udfyldningsark!$T87,"b",
IF(Y$17&lt;Udfyldningsark!$P87,"",
IF(Udfyldningsark!$T87&lt;Udfyldningsark!$Q87-10,IF(Y$17&lt;Udfyldningsark!$T87,"g",""),
IF(Udfyldningsark!$T87&lt;Udfyldningsark!$Q87,     IF(Y$17&lt;Udfyldningsark!$Q87-10,"g",     IF(Y$17&lt;Udfyldningsark!$T87,"gu",        "")),
IF(Y$17&lt;Udfyldningsark!$Q87, IF(Y$17&lt;Udfyldningsark!$Q87-10,"g","gu"),
IF(Y$17&lt;Udfyldningsark!$T87,"r",""
))))))))</f>
        <v/>
      </c>
      <c r="Z70" s="226" t="str">
        <f>IF(Udfyldningsark!$T87="","",
IF(Z$17=Udfyldningsark!$Q87,"s",
IF(Z$17=Udfyldningsark!$T87,"b",
IF(Z$17&lt;Udfyldningsark!$P87,"",
IF(Udfyldningsark!$T87&lt;Udfyldningsark!$Q87-10,IF(Z$17&lt;Udfyldningsark!$T87,"g",""),
IF(Udfyldningsark!$T87&lt;Udfyldningsark!$Q87,     IF(Z$17&lt;Udfyldningsark!$Q87-10,"g",     IF(Z$17&lt;Udfyldningsark!$T87,"gu",        "")),
IF(Z$17&lt;Udfyldningsark!$Q87, IF(Z$17&lt;Udfyldningsark!$Q87-10,"g","gu"),
IF(Z$17&lt;Udfyldningsark!$T87,"r",""
))))))))</f>
        <v/>
      </c>
      <c r="AA70" s="226" t="str">
        <f>IF(Udfyldningsark!$T87="","",
IF(AA$17=Udfyldningsark!$Q87,"s",
IF(AA$17=Udfyldningsark!$T87,"b",
IF(AA$17&lt;Udfyldningsark!$P87,"",
IF(Udfyldningsark!$T87&lt;Udfyldningsark!$Q87-10,IF(AA$17&lt;Udfyldningsark!$T87,"g",""),
IF(Udfyldningsark!$T87&lt;Udfyldningsark!$Q87,     IF(AA$17&lt;Udfyldningsark!$Q87-10,"g",     IF(AA$17&lt;Udfyldningsark!$T87,"gu",        "")),
IF(AA$17&lt;Udfyldningsark!$Q87, IF(AA$17&lt;Udfyldningsark!$Q87-10,"g","gu"),
IF(AA$17&lt;Udfyldningsark!$T87,"r",""
))))))))</f>
        <v/>
      </c>
      <c r="AB70" s="226" t="str">
        <f>IF(Udfyldningsark!$T87="","",
IF(AB$17=Udfyldningsark!$Q87,"s",
IF(AB$17=Udfyldningsark!$T87,"b",
IF(AB$17&lt;Udfyldningsark!$P87,"",
IF(Udfyldningsark!$T87&lt;Udfyldningsark!$Q87-10,IF(AB$17&lt;Udfyldningsark!$T87,"g",""),
IF(Udfyldningsark!$T87&lt;Udfyldningsark!$Q87,     IF(AB$17&lt;Udfyldningsark!$Q87-10,"g",     IF(AB$17&lt;Udfyldningsark!$T87,"gu",        "")),
IF(AB$17&lt;Udfyldningsark!$Q87, IF(AB$17&lt;Udfyldningsark!$Q87-10,"g","gu"),
IF(AB$17&lt;Udfyldningsark!$T87,"r",""
))))))))</f>
        <v/>
      </c>
      <c r="AC70" s="226" t="str">
        <f>IF(Udfyldningsark!$T87="","",
IF(AC$17=Udfyldningsark!$Q87,"s",
IF(AC$17=Udfyldningsark!$T87,"b",
IF(AC$17&lt;Udfyldningsark!$P87,"",
IF(Udfyldningsark!$T87&lt;Udfyldningsark!$Q87-10,IF(AC$17&lt;Udfyldningsark!$T87,"g",""),
IF(Udfyldningsark!$T87&lt;Udfyldningsark!$Q87,     IF(AC$17&lt;Udfyldningsark!$Q87-10,"g",     IF(AC$17&lt;Udfyldningsark!$T87,"gu",        "")),
IF(AC$17&lt;Udfyldningsark!$Q87, IF(AC$17&lt;Udfyldningsark!$Q87-10,"g","gu"),
IF(AC$17&lt;Udfyldningsark!$T87,"r",""
))))))))</f>
        <v/>
      </c>
      <c r="AD70" s="226" t="str">
        <f>IF(Udfyldningsark!$T87="","",
IF(AD$17=Udfyldningsark!$Q87,"s",
IF(AD$17=Udfyldningsark!$T87,"b",
IF(AD$17&lt;Udfyldningsark!$P87,"",
IF(Udfyldningsark!$T87&lt;Udfyldningsark!$Q87-10,IF(AD$17&lt;Udfyldningsark!$T87,"g",""),
IF(Udfyldningsark!$T87&lt;Udfyldningsark!$Q87,     IF(AD$17&lt;Udfyldningsark!$Q87-10,"g",     IF(AD$17&lt;Udfyldningsark!$T87,"gu",        "")),
IF(AD$17&lt;Udfyldningsark!$Q87, IF(AD$17&lt;Udfyldningsark!$Q87-10,"g","gu"),
IF(AD$17&lt;Udfyldningsark!$T87,"r",""
))))))))</f>
        <v/>
      </c>
      <c r="AE70" s="226" t="str">
        <f>IF(Udfyldningsark!$T87="","",
IF(AE$17=Udfyldningsark!$Q87,"s",
IF(AE$17=Udfyldningsark!$T87,"b",
IF(AE$17&lt;Udfyldningsark!$P87,"",
IF(Udfyldningsark!$T87&lt;Udfyldningsark!$Q87-10,IF(AE$17&lt;Udfyldningsark!$T87,"g",""),
IF(Udfyldningsark!$T87&lt;Udfyldningsark!$Q87,     IF(AE$17&lt;Udfyldningsark!$Q87-10,"g",     IF(AE$17&lt;Udfyldningsark!$T87,"gu",        "")),
IF(AE$17&lt;Udfyldningsark!$Q87, IF(AE$17&lt;Udfyldningsark!$Q87-10,"g","gu"),
IF(AE$17&lt;Udfyldningsark!$T87,"r",""
))))))))</f>
        <v/>
      </c>
      <c r="AF70" s="226" t="str">
        <f>IF(Udfyldningsark!$T87="","",
IF(AF$17=Udfyldningsark!$Q87,"s",
IF(AF$17=Udfyldningsark!$T87,"b",
IF(AF$17&lt;Udfyldningsark!$P87,"",
IF(Udfyldningsark!$T87&lt;Udfyldningsark!$Q87-10,IF(AF$17&lt;Udfyldningsark!$T87,"g",""),
IF(Udfyldningsark!$T87&lt;Udfyldningsark!$Q87,     IF(AF$17&lt;Udfyldningsark!$Q87-10,"g",     IF(AF$17&lt;Udfyldningsark!$T87,"gu",        "")),
IF(AF$17&lt;Udfyldningsark!$Q87, IF(AF$17&lt;Udfyldningsark!$Q87-10,"g","gu"),
IF(AF$17&lt;Udfyldningsark!$T87,"r",""
))))))))</f>
        <v/>
      </c>
      <c r="AG70" s="226" t="str">
        <f>IF(Udfyldningsark!$T87="","",
IF(AG$17=Udfyldningsark!$Q87,"s",
IF(AG$17=Udfyldningsark!$T87,"b",
IF(AG$17&lt;Udfyldningsark!$P87,"",
IF(Udfyldningsark!$T87&lt;Udfyldningsark!$Q87-10,IF(AG$17&lt;Udfyldningsark!$T87,"g",""),
IF(Udfyldningsark!$T87&lt;Udfyldningsark!$Q87,     IF(AG$17&lt;Udfyldningsark!$Q87-10,"g",     IF(AG$17&lt;Udfyldningsark!$T87,"gu",        "")),
IF(AG$17&lt;Udfyldningsark!$Q87, IF(AG$17&lt;Udfyldningsark!$Q87-10,"g","gu"),
IF(AG$17&lt;Udfyldningsark!$T87,"r",""
))))))))</f>
        <v/>
      </c>
      <c r="AH70" s="226" t="str">
        <f>IF(Udfyldningsark!$T87="","",
IF(AH$17=Udfyldningsark!$Q87,"s",
IF(AH$17=Udfyldningsark!$T87,"b",
IF(AH$17&lt;Udfyldningsark!$P87,"",
IF(Udfyldningsark!$T87&lt;Udfyldningsark!$Q87-10,IF(AH$17&lt;Udfyldningsark!$T87,"g",""),
IF(Udfyldningsark!$T87&lt;Udfyldningsark!$Q87,     IF(AH$17&lt;Udfyldningsark!$Q87-10,"g",     IF(AH$17&lt;Udfyldningsark!$T87,"gu",        "")),
IF(AH$17&lt;Udfyldningsark!$Q87, IF(AH$17&lt;Udfyldningsark!$Q87-10,"g","gu"),
IF(AH$17&lt;Udfyldningsark!$T87,"r",""
))))))))</f>
        <v/>
      </c>
      <c r="AI70" s="226" t="str">
        <f>IF(Udfyldningsark!$T87="","",
IF(AI$17=Udfyldningsark!$Q87,"s",
IF(AI$17=Udfyldningsark!$T87,"b",
IF(AI$17&lt;Udfyldningsark!$P87,"",
IF(Udfyldningsark!$T87&lt;Udfyldningsark!$Q87-10,IF(AI$17&lt;Udfyldningsark!$T87,"g",""),
IF(Udfyldningsark!$T87&lt;Udfyldningsark!$Q87,     IF(AI$17&lt;Udfyldningsark!$Q87-10,"g",     IF(AI$17&lt;Udfyldningsark!$T87,"gu",        "")),
IF(AI$17&lt;Udfyldningsark!$Q87, IF(AI$17&lt;Udfyldningsark!$Q87-10,"g","gu"),
IF(AI$17&lt;Udfyldningsark!$T87,"r",""
))))))))</f>
        <v/>
      </c>
      <c r="AJ70" s="226" t="str">
        <f>IF(Udfyldningsark!$T87="","",
IF(AJ$17=Udfyldningsark!$Q87,"s",
IF(AJ$17=Udfyldningsark!$T87,"b",
IF(AJ$17&lt;Udfyldningsark!$P87,"",
IF(Udfyldningsark!$T87&lt;Udfyldningsark!$Q87-10,IF(AJ$17&lt;Udfyldningsark!$T87,"g",""),
IF(Udfyldningsark!$T87&lt;Udfyldningsark!$Q87,     IF(AJ$17&lt;Udfyldningsark!$Q87-10,"g",     IF(AJ$17&lt;Udfyldningsark!$T87,"gu",        "")),
IF(AJ$17&lt;Udfyldningsark!$Q87, IF(AJ$17&lt;Udfyldningsark!$Q87-10,"g","gu"),
IF(AJ$17&lt;Udfyldningsark!$T87,"r",""
))))))))</f>
        <v/>
      </c>
      <c r="AK70" s="226" t="str">
        <f>IF(Udfyldningsark!$T87="","",
IF(AK$17=Udfyldningsark!$Q87,"s",
IF(AK$17=Udfyldningsark!$T87,"b",
IF(AK$17&lt;Udfyldningsark!$P87,"",
IF(Udfyldningsark!$T87&lt;Udfyldningsark!$Q87-10,IF(AK$17&lt;Udfyldningsark!$T87,"g",""),
IF(Udfyldningsark!$T87&lt;Udfyldningsark!$Q87,     IF(AK$17&lt;Udfyldningsark!$Q87-10,"g",     IF(AK$17&lt;Udfyldningsark!$T87,"gu",        "")),
IF(AK$17&lt;Udfyldningsark!$Q87, IF(AK$17&lt;Udfyldningsark!$Q87-10,"g","gu"),
IF(AK$17&lt;Udfyldningsark!$T87,"r",""
))))))))</f>
        <v/>
      </c>
      <c r="AL70" s="226" t="str">
        <f>IF(Udfyldningsark!$T87="","",
IF(AL$17=Udfyldningsark!$Q87,"s",
IF(AL$17=Udfyldningsark!$T87,"b",
IF(AL$17&lt;Udfyldningsark!$P87,"",
IF(Udfyldningsark!$T87&lt;Udfyldningsark!$Q87-10,IF(AL$17&lt;Udfyldningsark!$T87,"g",""),
IF(Udfyldningsark!$T87&lt;Udfyldningsark!$Q87,     IF(AL$17&lt;Udfyldningsark!$Q87-10,"g",     IF(AL$17&lt;Udfyldningsark!$T87,"gu",        "")),
IF(AL$17&lt;Udfyldningsark!$Q87, IF(AL$17&lt;Udfyldningsark!$Q87-10,"g","gu"),
IF(AL$17&lt;Udfyldningsark!$T87,"r",""
))))))))</f>
        <v/>
      </c>
      <c r="AM70" s="226" t="str">
        <f>IF(Udfyldningsark!$T87="","",
IF(AM$17=Udfyldningsark!$Q87,"s",
IF(AM$17=Udfyldningsark!$T87,"b",
IF(AM$17&lt;Udfyldningsark!$P87,"",
IF(Udfyldningsark!$T87&lt;Udfyldningsark!$Q87-10,IF(AM$17&lt;Udfyldningsark!$T87,"g",""),
IF(Udfyldningsark!$T87&lt;Udfyldningsark!$Q87,     IF(AM$17&lt;Udfyldningsark!$Q87-10,"g",     IF(AM$17&lt;Udfyldningsark!$T87,"gu",        "")),
IF(AM$17&lt;Udfyldningsark!$Q87, IF(AM$17&lt;Udfyldningsark!$Q87-10,"g","gu"),
IF(AM$17&lt;Udfyldningsark!$T87,"r",""
))))))))</f>
        <v/>
      </c>
      <c r="AN70" s="226" t="str">
        <f>IF(Udfyldningsark!$T87="","",
IF(AN$17=Udfyldningsark!$Q87,"s",
IF(AN$17=Udfyldningsark!$T87,"b",
IF(AN$17&lt;Udfyldningsark!$P87,"",
IF(Udfyldningsark!$T87&lt;Udfyldningsark!$Q87-10,IF(AN$17&lt;Udfyldningsark!$T87,"g",""),
IF(Udfyldningsark!$T87&lt;Udfyldningsark!$Q87,     IF(AN$17&lt;Udfyldningsark!$Q87-10,"g",     IF(AN$17&lt;Udfyldningsark!$T87,"gu",        "")),
IF(AN$17&lt;Udfyldningsark!$Q87, IF(AN$17&lt;Udfyldningsark!$Q87-10,"g","gu"),
IF(AN$17&lt;Udfyldningsark!$T87,"r",""
))))))))</f>
        <v/>
      </c>
      <c r="AO70" s="226" t="str">
        <f>IF(Udfyldningsark!$T87="","",
IF(AO$17=Udfyldningsark!$Q87,"s",
IF(AO$17=Udfyldningsark!$T87,"b",
IF(AO$17&lt;Udfyldningsark!$P87,"",
IF(Udfyldningsark!$T87&lt;Udfyldningsark!$Q87-10,IF(AO$17&lt;Udfyldningsark!$T87,"g",""),
IF(Udfyldningsark!$T87&lt;Udfyldningsark!$Q87,     IF(AO$17&lt;Udfyldningsark!$Q87-10,"g",     IF(AO$17&lt;Udfyldningsark!$T87,"gu",        "")),
IF(AO$17&lt;Udfyldningsark!$Q87, IF(AO$17&lt;Udfyldningsark!$Q87-10,"g","gu"),
IF(AO$17&lt;Udfyldningsark!$T87,"r",""
))))))))</f>
        <v/>
      </c>
      <c r="AP70" s="226" t="str">
        <f>IF(Udfyldningsark!$T87="","",
IF(AP$17=Udfyldningsark!$Q87,"s",
IF(AP$17=Udfyldningsark!$T87,"b",
IF(AP$17&lt;Udfyldningsark!$P87,"",
IF(Udfyldningsark!$T87&lt;Udfyldningsark!$Q87-10,IF(AP$17&lt;Udfyldningsark!$T87,"g",""),
IF(Udfyldningsark!$T87&lt;Udfyldningsark!$Q87,     IF(AP$17&lt;Udfyldningsark!$Q87-10,"g",     IF(AP$17&lt;Udfyldningsark!$T87,"gu",        "")),
IF(AP$17&lt;Udfyldningsark!$Q87, IF(AP$17&lt;Udfyldningsark!$Q87-10,"g","gu"),
IF(AP$17&lt;Udfyldningsark!$T87,"r",""
))))))))</f>
        <v/>
      </c>
      <c r="AQ70" s="226" t="str">
        <f>IF(Udfyldningsark!$T87="","",
IF(AQ$17=Udfyldningsark!$Q87,"s",
IF(AQ$17=Udfyldningsark!$T87,"b",
IF(AQ$17&lt;Udfyldningsark!$P87,"",
IF(Udfyldningsark!$T87&lt;Udfyldningsark!$Q87-10,IF(AQ$17&lt;Udfyldningsark!$T87,"g",""),
IF(Udfyldningsark!$T87&lt;Udfyldningsark!$Q87,     IF(AQ$17&lt;Udfyldningsark!$Q87-10,"g",     IF(AQ$17&lt;Udfyldningsark!$T87,"gu",        "")),
IF(AQ$17&lt;Udfyldningsark!$Q87, IF(AQ$17&lt;Udfyldningsark!$Q87-10,"g","gu"),
IF(AQ$17&lt;Udfyldningsark!$T87,"r",""
))))))))</f>
        <v/>
      </c>
      <c r="AR70" s="226" t="str">
        <f>IF(Udfyldningsark!$T87="","",
IF(AR$17=Udfyldningsark!$Q87,"s",
IF(AR$17=Udfyldningsark!$T87,"b",
IF(AR$17&lt;Udfyldningsark!$P87,"",
IF(Udfyldningsark!$T87&lt;Udfyldningsark!$Q87-10,IF(AR$17&lt;Udfyldningsark!$T87,"g",""),
IF(Udfyldningsark!$T87&lt;Udfyldningsark!$Q87,     IF(AR$17&lt;Udfyldningsark!$Q87-10,"g",     IF(AR$17&lt;Udfyldningsark!$T87,"gu",        "")),
IF(AR$17&lt;Udfyldningsark!$Q87, IF(AR$17&lt;Udfyldningsark!$Q87-10,"g","gu"),
IF(AR$17&lt;Udfyldningsark!$T87,"r",""
))))))))</f>
        <v/>
      </c>
      <c r="AS70" s="226" t="str">
        <f>IF(Udfyldningsark!$T87="","",
IF(AS$17=Udfyldningsark!$Q87,"s",
IF(AS$17=Udfyldningsark!$T87,"b",
IF(AS$17&lt;Udfyldningsark!$P87,"",
IF(Udfyldningsark!$T87&lt;Udfyldningsark!$Q87-10,IF(AS$17&lt;Udfyldningsark!$T87,"g",""),
IF(Udfyldningsark!$T87&lt;Udfyldningsark!$Q87,     IF(AS$17&lt;Udfyldningsark!$Q87-10,"g",     IF(AS$17&lt;Udfyldningsark!$T87,"gu",        "")),
IF(AS$17&lt;Udfyldningsark!$Q87, IF(AS$17&lt;Udfyldningsark!$Q87-10,"g","gu"),
IF(AS$17&lt;Udfyldningsark!$T87,"r",""
))))))))</f>
        <v/>
      </c>
      <c r="AT70" s="226" t="str">
        <f>IF(Udfyldningsark!$T87="","",
IF(AT$17=Udfyldningsark!$Q87,"s",
IF(AT$17=Udfyldningsark!$T87,"b",
IF(AT$17&lt;Udfyldningsark!$P87,"",
IF(Udfyldningsark!$T87&lt;Udfyldningsark!$Q87-10,IF(AT$17&lt;Udfyldningsark!$T87,"g",""),
IF(Udfyldningsark!$T87&lt;Udfyldningsark!$Q87,     IF(AT$17&lt;Udfyldningsark!$Q87-10,"g",     IF(AT$17&lt;Udfyldningsark!$T87,"gu",        "")),
IF(AT$17&lt;Udfyldningsark!$Q87, IF(AT$17&lt;Udfyldningsark!$Q87-10,"g","gu"),
IF(AT$17&lt;Udfyldningsark!$T87,"r",""
))))))))</f>
        <v/>
      </c>
      <c r="AU70" s="226" t="str">
        <f>IF(Udfyldningsark!$T87="","",
IF(AU$17=Udfyldningsark!$Q87,"s",
IF(AU$17=Udfyldningsark!$T87,"b",
IF(AU$17&lt;Udfyldningsark!$P87,"",
IF(Udfyldningsark!$T87&lt;Udfyldningsark!$Q87-10,IF(AU$17&lt;Udfyldningsark!$T87,"g",""),
IF(Udfyldningsark!$T87&lt;Udfyldningsark!$Q87,     IF(AU$17&lt;Udfyldningsark!$Q87-10,"g",     IF(AU$17&lt;Udfyldningsark!$T87,"gu",        "")),
IF(AU$17&lt;Udfyldningsark!$Q87, IF(AU$17&lt;Udfyldningsark!$Q87-10,"g","gu"),
IF(AU$17&lt;Udfyldningsark!$T87,"r",""
))))))))</f>
        <v/>
      </c>
      <c r="AV70" s="226" t="str">
        <f>IF(Udfyldningsark!$T87="","",
IF(AV$17=Udfyldningsark!$Q87,"s",
IF(AV$17=Udfyldningsark!$T87,"b",
IF(AV$17&lt;Udfyldningsark!$P87,"",
IF(Udfyldningsark!$T87&lt;Udfyldningsark!$Q87-10,IF(AV$17&lt;Udfyldningsark!$T87,"g",""),
IF(Udfyldningsark!$T87&lt;Udfyldningsark!$Q87,     IF(AV$17&lt;Udfyldningsark!$Q87-10,"g",     IF(AV$17&lt;Udfyldningsark!$T87,"gu",        "")),
IF(AV$17&lt;Udfyldningsark!$Q87, IF(AV$17&lt;Udfyldningsark!$Q87-10,"g","gu"),
IF(AV$17&lt;Udfyldningsark!$T87,"r",""
))))))))</f>
        <v/>
      </c>
      <c r="AW70" s="226" t="str">
        <f>IF(Udfyldningsark!$T87="","",
IF(AW$17=Udfyldningsark!$Q87,"s",
IF(AW$17=Udfyldningsark!$T87,"b",
IF(AW$17&lt;Udfyldningsark!$P87,"",
IF(Udfyldningsark!$T87&lt;Udfyldningsark!$Q87-10,IF(AW$17&lt;Udfyldningsark!$T87,"g",""),
IF(Udfyldningsark!$T87&lt;Udfyldningsark!$Q87,     IF(AW$17&lt;Udfyldningsark!$Q87-10,"g",     IF(AW$17&lt;Udfyldningsark!$T87,"gu",        "")),
IF(AW$17&lt;Udfyldningsark!$Q87, IF(AW$17&lt;Udfyldningsark!$Q87-10,"g","gu"),
IF(AW$17&lt;Udfyldningsark!$T87,"r",""
))))))))</f>
        <v/>
      </c>
      <c r="AX70" s="226" t="str">
        <f>IF(Udfyldningsark!$T87="","",
IF(AX$17=Udfyldningsark!$Q87,"s",
IF(AX$17=Udfyldningsark!$T87,"b",
IF(AX$17&lt;Udfyldningsark!$P87,"",
IF(Udfyldningsark!$T87&lt;Udfyldningsark!$Q87-10,IF(AX$17&lt;Udfyldningsark!$T87,"g",""),
IF(Udfyldningsark!$T87&lt;Udfyldningsark!$Q87,     IF(AX$17&lt;Udfyldningsark!$Q87-10,"g",     IF(AX$17&lt;Udfyldningsark!$T87,"gu",        "")),
IF(AX$17&lt;Udfyldningsark!$Q87, IF(AX$17&lt;Udfyldningsark!$Q87-10,"g","gu"),
IF(AX$17&lt;Udfyldningsark!$T87,"r",""
))))))))</f>
        <v/>
      </c>
      <c r="AY70" s="226" t="str">
        <f>IF(Udfyldningsark!$T87="","",
IF(AY$17=Udfyldningsark!$Q87,"s",
IF(AY$17=Udfyldningsark!$T87,"b",
IF(AY$17&lt;Udfyldningsark!$P87,"",
IF(Udfyldningsark!$T87&lt;Udfyldningsark!$Q87-10,IF(AY$17&lt;Udfyldningsark!$T87,"g",""),
IF(Udfyldningsark!$T87&lt;Udfyldningsark!$Q87,     IF(AY$17&lt;Udfyldningsark!$Q87-10,"g",     IF(AY$17&lt;Udfyldningsark!$T87,"gu",        "")),
IF(AY$17&lt;Udfyldningsark!$Q87, IF(AY$17&lt;Udfyldningsark!$Q87-10,"g","gu"),
IF(AY$17&lt;Udfyldningsark!$T87,"r",""
))))))))</f>
        <v/>
      </c>
      <c r="AZ70" s="226" t="str">
        <f>IF(Udfyldningsark!$T87="","",
IF(AZ$17=Udfyldningsark!$Q87,"s",
IF(AZ$17=Udfyldningsark!$T87,"b",
IF(AZ$17&lt;Udfyldningsark!$P87,"",
IF(Udfyldningsark!$T87&lt;Udfyldningsark!$Q87-10,IF(AZ$17&lt;Udfyldningsark!$T87,"g",""),
IF(Udfyldningsark!$T87&lt;Udfyldningsark!$Q87,     IF(AZ$17&lt;Udfyldningsark!$Q87-10,"g",     IF(AZ$17&lt;Udfyldningsark!$T87,"gu",        "")),
IF(AZ$17&lt;Udfyldningsark!$Q87, IF(AZ$17&lt;Udfyldningsark!$Q87-10,"g","gu"),
IF(AZ$17&lt;Udfyldningsark!$T87,"r",""
))))))))</f>
        <v/>
      </c>
      <c r="BA70" s="226" t="str">
        <f>IF(Udfyldningsark!$T87="","",
IF(BA$17=Udfyldningsark!$Q87,"s",
IF(BA$17=Udfyldningsark!$T87,"b",
IF(BA$17&lt;Udfyldningsark!$P87,"",
IF(Udfyldningsark!$T87&lt;Udfyldningsark!$Q87-10,IF(BA$17&lt;Udfyldningsark!$T87,"g",""),
IF(Udfyldningsark!$T87&lt;Udfyldningsark!$Q87,     IF(BA$17&lt;Udfyldningsark!$Q87-10,"g",     IF(BA$17&lt;Udfyldningsark!$T87,"gu",        "")),
IF(BA$17&lt;Udfyldningsark!$Q87, IF(BA$17&lt;Udfyldningsark!$Q87-10,"g","gu"),
IF(BA$17&lt;Udfyldningsark!$T87,"r",""
))))))))</f>
        <v/>
      </c>
      <c r="BB70" s="226" t="str">
        <f>IF(Udfyldningsark!$T87="","",
IF(BB$17=Udfyldningsark!$Q87,"s",
IF(BB$17=Udfyldningsark!$T87,"b",
IF(BB$17&lt;Udfyldningsark!$P87,"",
IF(Udfyldningsark!$T87&lt;Udfyldningsark!$Q87-10,IF(BB$17&lt;Udfyldningsark!$T87,"g",""),
IF(Udfyldningsark!$T87&lt;Udfyldningsark!$Q87,     IF(BB$17&lt;Udfyldningsark!$Q87-10,"g",     IF(BB$17&lt;Udfyldningsark!$T87,"gu",        "")),
IF(BB$17&lt;Udfyldningsark!$Q87, IF(BB$17&lt;Udfyldningsark!$Q87-10,"g","gu"),
IF(BB$17&lt;Udfyldningsark!$T87,"r",""
))))))))</f>
        <v/>
      </c>
      <c r="BC70" s="226" t="str">
        <f>IF(Udfyldningsark!$T87="","",
IF(BC$17=Udfyldningsark!$Q87,"s",
IF(BC$17=Udfyldningsark!$T87,"b",
IF(BC$17&lt;Udfyldningsark!$P87,"",
IF(Udfyldningsark!$T87&lt;Udfyldningsark!$Q87-10,IF(BC$17&lt;Udfyldningsark!$T87,"g",""),
IF(Udfyldningsark!$T87&lt;Udfyldningsark!$Q87,     IF(BC$17&lt;Udfyldningsark!$Q87-10,"g",     IF(BC$17&lt;Udfyldningsark!$T87,"gu",        "")),
IF(BC$17&lt;Udfyldningsark!$Q87, IF(BC$17&lt;Udfyldningsark!$Q87-10,"g","gu"),
IF(BC$17&lt;Udfyldningsark!$T87,"r",""
))))))))</f>
        <v/>
      </c>
      <c r="BD70" s="226" t="str">
        <f>IF(Udfyldningsark!$T87="","",
IF(BD$17=Udfyldningsark!$Q87,"s",
IF(BD$17=Udfyldningsark!$T87,"b",
IF(BD$17&lt;Udfyldningsark!$P87,"",
IF(Udfyldningsark!$T87&lt;Udfyldningsark!$Q87-10,IF(BD$17&lt;Udfyldningsark!$T87,"g",""),
IF(Udfyldningsark!$T87&lt;Udfyldningsark!$Q87,     IF(BD$17&lt;Udfyldningsark!$Q87-10,"g",     IF(BD$17&lt;Udfyldningsark!$T87,"gu",        "")),
IF(BD$17&lt;Udfyldningsark!$Q87, IF(BD$17&lt;Udfyldningsark!$Q87-10,"g","gu"),
IF(BD$17&lt;Udfyldningsark!$T87,"r",""
))))))))</f>
        <v/>
      </c>
      <c r="BE70" s="226" t="str">
        <f>IF(Udfyldningsark!$T87="","",
IF(BE$17=Udfyldningsark!$Q87,"s",
IF(BE$17=Udfyldningsark!$T87,"b",
IF(BE$17&lt;Udfyldningsark!$P87,"",
IF(Udfyldningsark!$T87&lt;Udfyldningsark!$Q87-10,IF(BE$17&lt;Udfyldningsark!$T87,"g",""),
IF(Udfyldningsark!$T87&lt;Udfyldningsark!$Q87,     IF(BE$17&lt;Udfyldningsark!$Q87-10,"g",     IF(BE$17&lt;Udfyldningsark!$T87,"gu",        "")),
IF(BE$17&lt;Udfyldningsark!$Q87, IF(BE$17&lt;Udfyldningsark!$Q87-10,"g","gu"),
IF(BE$17&lt;Udfyldningsark!$T87,"r",""
))))))))</f>
        <v/>
      </c>
      <c r="BF70" s="226" t="str">
        <f>IF(Udfyldningsark!$T87="","",
IF(BF$17=Udfyldningsark!$Q87,"s",
IF(BF$17=Udfyldningsark!$T87,"b",
IF(BF$17&lt;Udfyldningsark!$P87,"",
IF(Udfyldningsark!$T87&lt;Udfyldningsark!$Q87-10,IF(BF$17&lt;Udfyldningsark!$T87,"g",""),
IF(Udfyldningsark!$T87&lt;Udfyldningsark!$Q87,     IF(BF$17&lt;Udfyldningsark!$Q87-10,"g",     IF(BF$17&lt;Udfyldningsark!$T87,"gu",        "")),
IF(BF$17&lt;Udfyldningsark!$Q87, IF(BF$17&lt;Udfyldningsark!$Q87-10,"g","gu"),
IF(BF$17&lt;Udfyldningsark!$T87,"r",""
))))))))</f>
        <v/>
      </c>
      <c r="BG70" s="226" t="str">
        <f>IF(Udfyldningsark!$T87="","",
IF(BG$17=Udfyldningsark!$Q87,"s",
IF(BG$17=Udfyldningsark!$T87,"b",
IF(BG$17&lt;Udfyldningsark!$P87,"",
IF(Udfyldningsark!$T87&lt;Udfyldningsark!$Q87-10,IF(BG$17&lt;Udfyldningsark!$T87,"g",""),
IF(Udfyldningsark!$T87&lt;Udfyldningsark!$Q87,     IF(BG$17&lt;Udfyldningsark!$Q87-10,"g",     IF(BG$17&lt;Udfyldningsark!$T87,"gu",        "")),
IF(BG$17&lt;Udfyldningsark!$Q87, IF(BG$17&lt;Udfyldningsark!$Q87-10,"g","gu"),
IF(BG$17&lt;Udfyldningsark!$T87,"r",""
))))))))</f>
        <v/>
      </c>
      <c r="BH70" s="226" t="str">
        <f>IF(Udfyldningsark!$T87="","",
IF(BH$17=Udfyldningsark!$Q87,"s",
IF(BH$17=Udfyldningsark!$T87,"b",
IF(BH$17&lt;Udfyldningsark!$P87,"",
IF(Udfyldningsark!$T87&lt;Udfyldningsark!$Q87-10,IF(BH$17&lt;Udfyldningsark!$T87,"g",""),
IF(Udfyldningsark!$T87&lt;Udfyldningsark!$Q87,     IF(BH$17&lt;Udfyldningsark!$Q87-10,"g",     IF(BH$17&lt;Udfyldningsark!$T87,"gu",        "")),
IF(BH$17&lt;Udfyldningsark!$Q87, IF(BH$17&lt;Udfyldningsark!$Q87-10,"g","gu"),
IF(BH$17&lt;Udfyldningsark!$T87,"r",""
))))))))</f>
        <v/>
      </c>
      <c r="BI70" s="226" t="str">
        <f>IF(Udfyldningsark!$T87="","",
IF(BI$17=Udfyldningsark!$Q87,"s",
IF(BI$17=Udfyldningsark!$T87,"b",
IF(BI$17&lt;Udfyldningsark!$P87,"",
IF(Udfyldningsark!$T87&lt;Udfyldningsark!$Q87-10,IF(BI$17&lt;Udfyldningsark!$T87,"g",""),
IF(Udfyldningsark!$T87&lt;Udfyldningsark!$Q87,     IF(BI$17&lt;Udfyldningsark!$Q87-10,"g",     IF(BI$17&lt;Udfyldningsark!$T87,"gu",        "")),
IF(BI$17&lt;Udfyldningsark!$Q87, IF(BI$17&lt;Udfyldningsark!$Q87-10,"g","gu"),
IF(BI$17&lt;Udfyldningsark!$T87,"r",""
))))))))</f>
        <v/>
      </c>
      <c r="BJ70" s="226" t="str">
        <f>IF(Udfyldningsark!$T87="","",
IF(BJ$17=Udfyldningsark!$Q87,"s",
IF(BJ$17=Udfyldningsark!$T87,"b",
IF(BJ$17&lt;Udfyldningsark!$P87,"",
IF(Udfyldningsark!$T87&lt;Udfyldningsark!$Q87-10,IF(BJ$17&lt;Udfyldningsark!$T87,"g",""),
IF(Udfyldningsark!$T87&lt;Udfyldningsark!$Q87,     IF(BJ$17&lt;Udfyldningsark!$Q87-10,"g",     IF(BJ$17&lt;Udfyldningsark!$T87,"gu",        "")),
IF(BJ$17&lt;Udfyldningsark!$Q87, IF(BJ$17&lt;Udfyldningsark!$Q87-10,"g","gu"),
IF(BJ$17&lt;Udfyldningsark!$T87,"r",""
))))))))</f>
        <v/>
      </c>
      <c r="BK70" s="226" t="str">
        <f>IF(Udfyldningsark!$T87="","",
IF(BK$17=Udfyldningsark!$Q87,"s",
IF(BK$17=Udfyldningsark!$T87,"b",
IF(BK$17&lt;Udfyldningsark!$P87,"",
IF(Udfyldningsark!$T87&lt;Udfyldningsark!$Q87-10,IF(BK$17&lt;Udfyldningsark!$T87,"g",""),
IF(Udfyldningsark!$T87&lt;Udfyldningsark!$Q87,     IF(BK$17&lt;Udfyldningsark!$Q87-10,"g",     IF(BK$17&lt;Udfyldningsark!$T87,"gu",        "")),
IF(BK$17&lt;Udfyldningsark!$Q87, IF(BK$17&lt;Udfyldningsark!$Q87-10,"g","gu"),
IF(BK$17&lt;Udfyldningsark!$T87,"r",""
))))))))</f>
        <v/>
      </c>
      <c r="BL70" s="226" t="str">
        <f>IF(Udfyldningsark!$T87="","",
IF(BL$17=Udfyldningsark!$Q87,"s",
IF(BL$17=Udfyldningsark!$T87,"b",
IF(BL$17&lt;Udfyldningsark!$P87,"",
IF(Udfyldningsark!$T87&lt;Udfyldningsark!$Q87-10,IF(BL$17&lt;Udfyldningsark!$T87,"g",""),
IF(Udfyldningsark!$T87&lt;Udfyldningsark!$Q87,     IF(BL$17&lt;Udfyldningsark!$Q87-10,"g",     IF(BL$17&lt;Udfyldningsark!$T87,"gu",        "")),
IF(BL$17&lt;Udfyldningsark!$Q87, IF(BL$17&lt;Udfyldningsark!$Q87-10,"g","gu"),
IF(BL$17&lt;Udfyldningsark!$T87,"r",""
))))))))</f>
        <v/>
      </c>
      <c r="BM70" s="226" t="str">
        <f>IF(Udfyldningsark!$T87="","",
IF(BM$17=Udfyldningsark!$Q87,"s",
IF(BM$17=Udfyldningsark!$T87,"b",
IF(BM$17&lt;Udfyldningsark!$P87,"",
IF(Udfyldningsark!$T87&lt;Udfyldningsark!$Q87-10,IF(BM$17&lt;Udfyldningsark!$T87,"g",""),
IF(Udfyldningsark!$T87&lt;Udfyldningsark!$Q87,     IF(BM$17&lt;Udfyldningsark!$Q87-10,"g",     IF(BM$17&lt;Udfyldningsark!$T87,"gu",        "")),
IF(BM$17&lt;Udfyldningsark!$Q87, IF(BM$17&lt;Udfyldningsark!$Q87-10,"g","gu"),
IF(BM$17&lt;Udfyldningsark!$T87,"r",""
))))))))</f>
        <v/>
      </c>
      <c r="BN70" s="226" t="str">
        <f>IF(Udfyldningsark!$T87="","",
IF(BN$17=Udfyldningsark!$Q87,"s",
IF(BN$17=Udfyldningsark!$T87,"b",
IF(BN$17&lt;Udfyldningsark!$P87,"",
IF(Udfyldningsark!$T87&lt;Udfyldningsark!$Q87-10,IF(BN$17&lt;Udfyldningsark!$T87,"g",""),
IF(Udfyldningsark!$T87&lt;Udfyldningsark!$Q87,     IF(BN$17&lt;Udfyldningsark!$Q87-10,"g",     IF(BN$17&lt;Udfyldningsark!$T87,"gu",        "")),
IF(BN$17&lt;Udfyldningsark!$Q87, IF(BN$17&lt;Udfyldningsark!$Q87-10,"g","gu"),
IF(BN$17&lt;Udfyldningsark!$T87,"r",""
))))))))</f>
        <v/>
      </c>
      <c r="BO70" s="226" t="str">
        <f>IF(Udfyldningsark!$T87="","",
IF(BO$17=Udfyldningsark!$Q87,"s",
IF(BO$17=Udfyldningsark!$T87,"b",
IF(BO$17&lt;Udfyldningsark!$P87,"",
IF(Udfyldningsark!$T87&lt;Udfyldningsark!$Q87-10,IF(BO$17&lt;Udfyldningsark!$T87,"g",""),
IF(Udfyldningsark!$T87&lt;Udfyldningsark!$Q87,     IF(BO$17&lt;Udfyldningsark!$Q87-10,"g",     IF(BO$17&lt;Udfyldningsark!$T87,"gu",        "")),
IF(BO$17&lt;Udfyldningsark!$Q87, IF(BO$17&lt;Udfyldningsark!$Q87-10,"g","gu"),
IF(BO$17&lt;Udfyldningsark!$T87,"r",""
))))))))</f>
        <v/>
      </c>
      <c r="BP70" s="226" t="str">
        <f>IF(Udfyldningsark!$T87="","",
IF(BP$17=Udfyldningsark!$Q87,"s",
IF(BP$17=Udfyldningsark!$T87,"b",
IF(BP$17&lt;Udfyldningsark!$P87,"",
IF(Udfyldningsark!$T87&lt;Udfyldningsark!$Q87-10,IF(BP$17&lt;Udfyldningsark!$T87,"g",""),
IF(Udfyldningsark!$T87&lt;Udfyldningsark!$Q87,     IF(BP$17&lt;Udfyldningsark!$Q87-10,"g",     IF(BP$17&lt;Udfyldningsark!$T87,"gu",        "")),
IF(BP$17&lt;Udfyldningsark!$Q87, IF(BP$17&lt;Udfyldningsark!$Q87-10,"g","gu"),
IF(BP$17&lt;Udfyldningsark!$T87,"r",""
))))))))</f>
        <v/>
      </c>
      <c r="BQ70" s="226" t="str">
        <f>IF(Udfyldningsark!$T87="","",
IF(BQ$17=Udfyldningsark!$Q87,"s",
IF(BQ$17=Udfyldningsark!$T87,"b",
IF(BQ$17&lt;Udfyldningsark!$P87,"",
IF(Udfyldningsark!$T87&lt;Udfyldningsark!$Q87-10,IF(BQ$17&lt;Udfyldningsark!$T87,"g",""),
IF(Udfyldningsark!$T87&lt;Udfyldningsark!$Q87,     IF(BQ$17&lt;Udfyldningsark!$Q87-10,"g",     IF(BQ$17&lt;Udfyldningsark!$T87,"gu",        "")),
IF(BQ$17&lt;Udfyldningsark!$Q87, IF(BQ$17&lt;Udfyldningsark!$Q87-10,"g","gu"),
IF(BQ$17&lt;Udfyldningsark!$T87,"r",""
))))))))</f>
        <v/>
      </c>
      <c r="BR70" s="226" t="str">
        <f>IF(Udfyldningsark!$T87="","",
IF(BR$17=Udfyldningsark!$Q87,"s",
IF(BR$17=Udfyldningsark!$T87,"b",
IF(BR$17&lt;Udfyldningsark!$P87,"",
IF(Udfyldningsark!$T87&lt;Udfyldningsark!$Q87-10,IF(BR$17&lt;Udfyldningsark!$T87,"g",""),
IF(Udfyldningsark!$T87&lt;Udfyldningsark!$Q87,     IF(BR$17&lt;Udfyldningsark!$Q87-10,"g",     IF(BR$17&lt;Udfyldningsark!$T87,"gu",        "")),
IF(BR$17&lt;Udfyldningsark!$Q87, IF(BR$17&lt;Udfyldningsark!$Q87-10,"g","gu"),
IF(BR$17&lt;Udfyldningsark!$T87,"r",""
))))))))</f>
        <v/>
      </c>
      <c r="BS70" s="226" t="str">
        <f>IF(Udfyldningsark!$T87="","",
IF(BS$17=Udfyldningsark!$Q87,"s",
IF(BS$17=Udfyldningsark!$T87,"b",
IF(BS$17&lt;Udfyldningsark!$P87,"",
IF(Udfyldningsark!$T87&lt;Udfyldningsark!$Q87-10,IF(BS$17&lt;Udfyldningsark!$T87,"g",""),
IF(Udfyldningsark!$T87&lt;Udfyldningsark!$Q87,     IF(BS$17&lt;Udfyldningsark!$Q87-10,"g",     IF(BS$17&lt;Udfyldningsark!$T87,"gu",        "")),
IF(BS$17&lt;Udfyldningsark!$Q87, IF(BS$17&lt;Udfyldningsark!$Q87-10,"g","gu"),
IF(BS$17&lt;Udfyldningsark!$T87,"r",""
))))))))</f>
        <v/>
      </c>
      <c r="BT70" s="226" t="str">
        <f>IF(Udfyldningsark!$T87="","",
IF(BT$17=Udfyldningsark!$Q87,"s",
IF(BT$17=Udfyldningsark!$T87,"b",
IF(BT$17&lt;Udfyldningsark!$P87,"",
IF(Udfyldningsark!$T87&lt;Udfyldningsark!$Q87-10,IF(BT$17&lt;Udfyldningsark!$T87,"g",""),
IF(Udfyldningsark!$T87&lt;Udfyldningsark!$Q87,     IF(BT$17&lt;Udfyldningsark!$Q87-10,"g",     IF(BT$17&lt;Udfyldningsark!$T87,"gu",        "")),
IF(BT$17&lt;Udfyldningsark!$Q87, IF(BT$17&lt;Udfyldningsark!$Q87-10,"g","gu"),
IF(BT$17&lt;Udfyldningsark!$T87,"r",""
))))))))</f>
        <v/>
      </c>
      <c r="BU70" s="226" t="str">
        <f>IF(Udfyldningsark!$T87="","",
IF(BU$17=Udfyldningsark!$Q87,"s",
IF(BU$17=Udfyldningsark!$T87,"b",
IF(BU$17&lt;Udfyldningsark!$P87,"",
IF(Udfyldningsark!$T87&lt;Udfyldningsark!$Q87-10,IF(BU$17&lt;Udfyldningsark!$T87,"g",""),
IF(Udfyldningsark!$T87&lt;Udfyldningsark!$Q87,     IF(BU$17&lt;Udfyldningsark!$Q87-10,"g",     IF(BU$17&lt;Udfyldningsark!$T87,"gu",        "")),
IF(BU$17&lt;Udfyldningsark!$Q87, IF(BU$17&lt;Udfyldningsark!$Q87-10,"g","gu"),
IF(BU$17&lt;Udfyldningsark!$T87,"r",""
))))))))</f>
        <v/>
      </c>
      <c r="BV70" s="226" t="str">
        <f>IF(Udfyldningsark!$T87="","",
IF(BV$17=Udfyldningsark!$Q87,"s",
IF(BV$17=Udfyldningsark!$T87,"b",
IF(BV$17&lt;Udfyldningsark!$P87,"",
IF(Udfyldningsark!$T87&lt;Udfyldningsark!$Q87-10,IF(BV$17&lt;Udfyldningsark!$T87,"g",""),
IF(Udfyldningsark!$T87&lt;Udfyldningsark!$Q87,     IF(BV$17&lt;Udfyldningsark!$Q87-10,"g",     IF(BV$17&lt;Udfyldningsark!$T87,"gu",        "")),
IF(BV$17&lt;Udfyldningsark!$Q87, IF(BV$17&lt;Udfyldningsark!$Q87-10,"g","gu"),
IF(BV$17&lt;Udfyldningsark!$T87,"r",""
))))))))</f>
        <v/>
      </c>
      <c r="BW70" s="226" t="str">
        <f>IF(Udfyldningsark!$T87="","",
IF(BW$17=Udfyldningsark!$Q87,"s",
IF(BW$17=Udfyldningsark!$T87,"b",
IF(BW$17&lt;Udfyldningsark!$P87,"",
IF(Udfyldningsark!$T87&lt;Udfyldningsark!$Q87-10,IF(BW$17&lt;Udfyldningsark!$T87,"g",""),
IF(Udfyldningsark!$T87&lt;Udfyldningsark!$Q87,     IF(BW$17&lt;Udfyldningsark!$Q87-10,"g",     IF(BW$17&lt;Udfyldningsark!$T87,"gu",        "")),
IF(BW$17&lt;Udfyldningsark!$Q87, IF(BW$17&lt;Udfyldningsark!$Q87-10,"g","gu"),
IF(BW$17&lt;Udfyldningsark!$T87,"r",""
))))))))</f>
        <v/>
      </c>
      <c r="BX70" s="226" t="str">
        <f>IF(Udfyldningsark!$T87="","",
IF(BX$17=Udfyldningsark!$Q87,"s",
IF(BX$17=Udfyldningsark!$T87,"b",
IF(BX$17&lt;Udfyldningsark!$P87,"",
IF(Udfyldningsark!$T87&lt;Udfyldningsark!$Q87-10,IF(BX$17&lt;Udfyldningsark!$T87,"g",""),
IF(Udfyldningsark!$T87&lt;Udfyldningsark!$Q87,     IF(BX$17&lt;Udfyldningsark!$Q87-10,"g",     IF(BX$17&lt;Udfyldningsark!$T87,"gu",        "")),
IF(BX$17&lt;Udfyldningsark!$Q87, IF(BX$17&lt;Udfyldningsark!$Q87-10,"g","gu"),
IF(BX$17&lt;Udfyldningsark!$T87,"r",""
))))))))</f>
        <v/>
      </c>
      <c r="BY70" s="226" t="str">
        <f>IF(Udfyldningsark!$T87="","",
IF(BY$17=Udfyldningsark!$Q87,"s",
IF(BY$17=Udfyldningsark!$T87,"b",
IF(BY$17&lt;Udfyldningsark!$P87,"",
IF(Udfyldningsark!$T87&lt;Udfyldningsark!$Q87-10,IF(BY$17&lt;Udfyldningsark!$T87,"g",""),
IF(Udfyldningsark!$T87&lt;Udfyldningsark!$Q87,     IF(BY$17&lt;Udfyldningsark!$Q87-10,"g",     IF(BY$17&lt;Udfyldningsark!$T87,"gu",        "")),
IF(BY$17&lt;Udfyldningsark!$Q87, IF(BY$17&lt;Udfyldningsark!$Q87-10,"g","gu"),
IF(BY$17&lt;Udfyldningsark!$T87,"r",""
))))))))</f>
        <v/>
      </c>
      <c r="BZ70" s="226" t="str">
        <f>IF(Udfyldningsark!$T87="","",
IF(BZ$17=Udfyldningsark!$Q87,"s",
IF(BZ$17=Udfyldningsark!$T87,"b",
IF(BZ$17&lt;Udfyldningsark!$P87,"",
IF(Udfyldningsark!$T87&lt;Udfyldningsark!$Q87-10,IF(BZ$17&lt;Udfyldningsark!$T87,"g",""),
IF(Udfyldningsark!$T87&lt;Udfyldningsark!$Q87,     IF(BZ$17&lt;Udfyldningsark!$Q87-10,"g",     IF(BZ$17&lt;Udfyldningsark!$T87,"gu",        "")),
IF(BZ$17&lt;Udfyldningsark!$Q87, IF(BZ$17&lt;Udfyldningsark!$Q87-10,"g","gu"),
IF(BZ$17&lt;Udfyldningsark!$T87,"r",""
))))))))</f>
        <v/>
      </c>
      <c r="CA70" s="226" t="str">
        <f>IF(Udfyldningsark!$T87="","",
IF(CA$17=Udfyldningsark!$Q87,"s",
IF(CA$17=Udfyldningsark!$T87,"b",
IF(CA$17&lt;Udfyldningsark!$P87,"",
IF(Udfyldningsark!$T87&lt;Udfyldningsark!$Q87-10,IF(CA$17&lt;Udfyldningsark!$T87,"g",""),
IF(Udfyldningsark!$T87&lt;Udfyldningsark!$Q87,     IF(CA$17&lt;Udfyldningsark!$Q87-10,"g",     IF(CA$17&lt;Udfyldningsark!$T87,"gu",        "")),
IF(CA$17&lt;Udfyldningsark!$Q87, IF(CA$17&lt;Udfyldningsark!$Q87-10,"g","gu"),
IF(CA$17&lt;Udfyldningsark!$T87,"r",""
))))))))</f>
        <v/>
      </c>
      <c r="CB70" s="226" t="str">
        <f>IF(Udfyldningsark!$T87="","",
IF(CB$17=Udfyldningsark!$Q87,"s",
IF(CB$17=Udfyldningsark!$T87,"b",
IF(CB$17&lt;Udfyldningsark!$P87,"",
IF(Udfyldningsark!$T87&lt;Udfyldningsark!$Q87-10,IF(CB$17&lt;Udfyldningsark!$T87,"g",""),
IF(Udfyldningsark!$T87&lt;Udfyldningsark!$Q87,     IF(CB$17&lt;Udfyldningsark!$Q87-10,"g",     IF(CB$17&lt;Udfyldningsark!$T87,"gu",        "")),
IF(CB$17&lt;Udfyldningsark!$Q87, IF(CB$17&lt;Udfyldningsark!$Q87-10,"g","gu"),
IF(CB$17&lt;Udfyldningsark!$T87,"r",""
))))))))</f>
        <v/>
      </c>
      <c r="CC70" s="226" t="str">
        <f>IF(Udfyldningsark!$T87="","",
IF(CC$17=Udfyldningsark!$Q87,"s",
IF(CC$17=Udfyldningsark!$T87,"b",
IF(CC$17&lt;Udfyldningsark!$P87,"",
IF(Udfyldningsark!$T87&lt;Udfyldningsark!$Q87-10,IF(CC$17&lt;Udfyldningsark!$T87,"g",""),
IF(Udfyldningsark!$T87&lt;Udfyldningsark!$Q87,     IF(CC$17&lt;Udfyldningsark!$Q87-10,"g",     IF(CC$17&lt;Udfyldningsark!$T87,"gu",        "")),
IF(CC$17&lt;Udfyldningsark!$Q87, IF(CC$17&lt;Udfyldningsark!$Q87-10,"g","gu"),
IF(CC$17&lt;Udfyldningsark!$T87,"r",""
))))))))</f>
        <v/>
      </c>
      <c r="CD70" s="226" t="str">
        <f>IF(Udfyldningsark!$T87="","",
IF(CD$17=Udfyldningsark!$Q87,"s",
IF(CD$17=Udfyldningsark!$T87,"b",
IF(CD$17&lt;Udfyldningsark!$P87,"",
IF(Udfyldningsark!$T87&lt;Udfyldningsark!$Q87-10,IF(CD$17&lt;Udfyldningsark!$T87,"g",""),
IF(Udfyldningsark!$T87&lt;Udfyldningsark!$Q87,     IF(CD$17&lt;Udfyldningsark!$Q87-10,"g",     IF(CD$17&lt;Udfyldningsark!$T87,"gu",        "")),
IF(CD$17&lt;Udfyldningsark!$Q87, IF(CD$17&lt;Udfyldningsark!$Q87-10,"g","gu"),
IF(CD$17&lt;Udfyldningsark!$T87,"r",""
))))))))</f>
        <v/>
      </c>
      <c r="CE70" s="226" t="str">
        <f>IF(Udfyldningsark!$T87="","",
IF(CE$17=Udfyldningsark!$Q87,"s",
IF(CE$17=Udfyldningsark!$T87,"b",
IF(CE$17&lt;Udfyldningsark!$P87,"",
IF(Udfyldningsark!$T87&lt;Udfyldningsark!$Q87-10,IF(CE$17&lt;Udfyldningsark!$T87,"g",""),
IF(Udfyldningsark!$T87&lt;Udfyldningsark!$Q87,     IF(CE$17&lt;Udfyldningsark!$Q87-10,"g",     IF(CE$17&lt;Udfyldningsark!$T87,"gu",        "")),
IF(CE$17&lt;Udfyldningsark!$Q87, IF(CE$17&lt;Udfyldningsark!$Q87-10,"g","gu"),
IF(CE$17&lt;Udfyldningsark!$T87,"r",""
))))))))</f>
        <v/>
      </c>
      <c r="CF70" s="226" t="str">
        <f>IF(Udfyldningsark!$T87="","",
IF(CF$17=Udfyldningsark!$Q87,"s",
IF(CF$17=Udfyldningsark!$T87,"b",
IF(CF$17&lt;Udfyldningsark!$P87,"",
IF(Udfyldningsark!$T87&lt;Udfyldningsark!$Q87-10,IF(CF$17&lt;Udfyldningsark!$T87,"g",""),
IF(Udfyldningsark!$T87&lt;Udfyldningsark!$Q87,     IF(CF$17&lt;Udfyldningsark!$Q87-10,"g",     IF(CF$17&lt;Udfyldningsark!$T87,"gu",        "")),
IF(CF$17&lt;Udfyldningsark!$Q87, IF(CF$17&lt;Udfyldningsark!$Q87-10,"g","gu"),
IF(CF$17&lt;Udfyldningsark!$T87,"r",""
))))))))</f>
        <v/>
      </c>
      <c r="CG70" s="226" t="str">
        <f>IF(Udfyldningsark!$T87="","",
IF(CG$17=Udfyldningsark!$Q87,"s",
IF(CG$17=Udfyldningsark!$T87,"b",
IF(CG$17&lt;Udfyldningsark!$P87,"",
IF(Udfyldningsark!$T87&lt;Udfyldningsark!$Q87-10,IF(CG$17&lt;Udfyldningsark!$T87,"g",""),
IF(Udfyldningsark!$T87&lt;Udfyldningsark!$Q87,     IF(CG$17&lt;Udfyldningsark!$Q87-10,"g",     IF(CG$17&lt;Udfyldningsark!$T87,"gu",        "")),
IF(CG$17&lt;Udfyldningsark!$Q87, IF(CG$17&lt;Udfyldningsark!$Q87-10,"g","gu"),
IF(CG$17&lt;Udfyldningsark!$T87,"r",""
))))))))</f>
        <v/>
      </c>
      <c r="CH70" s="226" t="str">
        <f>IF(Udfyldningsark!$T87="","",
IF(CH$17=Udfyldningsark!$Q87,"s",
IF(CH$17=Udfyldningsark!$T87,"b",
IF(CH$17&lt;Udfyldningsark!$P87,"",
IF(Udfyldningsark!$T87&lt;Udfyldningsark!$Q87-10,IF(CH$17&lt;Udfyldningsark!$T87,"g",""),
IF(Udfyldningsark!$T87&lt;Udfyldningsark!$Q87,     IF(CH$17&lt;Udfyldningsark!$Q87-10,"g",     IF(CH$17&lt;Udfyldningsark!$T87,"gu",        "")),
IF(CH$17&lt;Udfyldningsark!$Q87, IF(CH$17&lt;Udfyldningsark!$Q87-10,"g","gu"),
IF(CH$17&lt;Udfyldningsark!$T87,"r",""
))))))))</f>
        <v/>
      </c>
      <c r="CI70" s="226" t="str">
        <f>IF(Udfyldningsark!$T87="","",
IF(CI$17=Udfyldningsark!$Q87,"s",
IF(CI$17=Udfyldningsark!$T87,"b",
IF(CI$17&lt;Udfyldningsark!$P87,"",
IF(Udfyldningsark!$T87&lt;Udfyldningsark!$Q87-10,IF(CI$17&lt;Udfyldningsark!$T87,"g",""),
IF(Udfyldningsark!$T87&lt;Udfyldningsark!$Q87,     IF(CI$17&lt;Udfyldningsark!$Q87-10,"g",     IF(CI$17&lt;Udfyldningsark!$T87,"gu",        "")),
IF(CI$17&lt;Udfyldningsark!$Q87, IF(CI$17&lt;Udfyldningsark!$Q87-10,"g","gu"),
IF(CI$17&lt;Udfyldningsark!$T87,"r",""
))))))))</f>
        <v/>
      </c>
      <c r="CJ70" s="226" t="str">
        <f>IF(Udfyldningsark!$T87="","",
IF(CJ$17=Udfyldningsark!$Q87,"s",
IF(CJ$17=Udfyldningsark!$T87,"b",
IF(CJ$17&lt;Udfyldningsark!$P87,"",
IF(Udfyldningsark!$T87&lt;Udfyldningsark!$Q87-10,IF(CJ$17&lt;Udfyldningsark!$T87,"g",""),
IF(Udfyldningsark!$T87&lt;Udfyldningsark!$Q87,     IF(CJ$17&lt;Udfyldningsark!$Q87-10,"g",     IF(CJ$17&lt;Udfyldningsark!$T87,"gu",        "")),
IF(CJ$17&lt;Udfyldningsark!$Q87, IF(CJ$17&lt;Udfyldningsark!$Q87-10,"g","gu"),
IF(CJ$17&lt;Udfyldningsark!$T87,"r",""
))))))))</f>
        <v/>
      </c>
      <c r="CK70" s="226" t="str">
        <f>IF(Udfyldningsark!$T87="","",
IF(CK$17=Udfyldningsark!$Q87,"s",
IF(CK$17=Udfyldningsark!$T87,"b",
IF(CK$17&lt;Udfyldningsark!$P87,"",
IF(Udfyldningsark!$T87&lt;Udfyldningsark!$Q87-10,IF(CK$17&lt;Udfyldningsark!$T87,"g",""),
IF(Udfyldningsark!$T87&lt;Udfyldningsark!$Q87,     IF(CK$17&lt;Udfyldningsark!$Q87-10,"g",     IF(CK$17&lt;Udfyldningsark!$T87,"gu",        "")),
IF(CK$17&lt;Udfyldningsark!$Q87, IF(CK$17&lt;Udfyldningsark!$Q87-10,"g","gu"),
IF(CK$17&lt;Udfyldningsark!$T87,"r",""
))))))))</f>
        <v/>
      </c>
      <c r="CL70" s="226" t="str">
        <f>IF(Udfyldningsark!$T87="","",
IF(CL$17=Udfyldningsark!$Q87,"s",
IF(CL$17=Udfyldningsark!$T87,"b",
IF(CL$17&lt;Udfyldningsark!$P87,"",
IF(Udfyldningsark!$T87&lt;Udfyldningsark!$Q87-10,IF(CL$17&lt;Udfyldningsark!$T87,"g",""),
IF(Udfyldningsark!$T87&lt;Udfyldningsark!$Q87,     IF(CL$17&lt;Udfyldningsark!$Q87-10,"g",     IF(CL$17&lt;Udfyldningsark!$T87,"gu",        "")),
IF(CL$17&lt;Udfyldningsark!$Q87, IF(CL$17&lt;Udfyldningsark!$Q87-10,"g","gu"),
IF(CL$17&lt;Udfyldningsark!$T87,"r",""
))))))))</f>
        <v/>
      </c>
      <c r="CM70" s="226" t="str">
        <f>IF(Udfyldningsark!$T87="","",
IF(CM$17=Udfyldningsark!$Q87,"s",
IF(CM$17=Udfyldningsark!$T87,"b",
IF(CM$17&lt;Udfyldningsark!$P87,"",
IF(Udfyldningsark!$T87&lt;Udfyldningsark!$Q87-10,IF(CM$17&lt;Udfyldningsark!$T87,"g",""),
IF(Udfyldningsark!$T87&lt;Udfyldningsark!$Q87,     IF(CM$17&lt;Udfyldningsark!$Q87-10,"g",     IF(CM$17&lt;Udfyldningsark!$T87,"gu",        "")),
IF(CM$17&lt;Udfyldningsark!$Q87, IF(CM$17&lt;Udfyldningsark!$Q87-10,"g","gu"),
IF(CM$17&lt;Udfyldningsark!$T87,"r",""
))))))))</f>
        <v/>
      </c>
      <c r="CN70" s="226" t="str">
        <f>IF(Udfyldningsark!$T87="","",
IF(CN$17=Udfyldningsark!$Q87,"s",
IF(CN$17=Udfyldningsark!$T87,"b",
IF(CN$17&lt;Udfyldningsark!$P87,"",
IF(Udfyldningsark!$T87&lt;Udfyldningsark!$Q87-10,IF(CN$17&lt;Udfyldningsark!$T87,"g",""),
IF(Udfyldningsark!$T87&lt;Udfyldningsark!$Q87,     IF(CN$17&lt;Udfyldningsark!$Q87-10,"g",     IF(CN$17&lt;Udfyldningsark!$T87,"gu",        "")),
IF(CN$17&lt;Udfyldningsark!$Q87, IF(CN$17&lt;Udfyldningsark!$Q87-10,"g","gu"),
IF(CN$17&lt;Udfyldningsark!$T87,"r",""
))))))))</f>
        <v/>
      </c>
      <c r="CO70" s="226" t="str">
        <f>IF(Udfyldningsark!$T87="","",
IF(CO$17=Udfyldningsark!$Q87,"s",
IF(CO$17=Udfyldningsark!$T87,"b",
IF(CO$17&lt;Udfyldningsark!$P87,"",
IF(Udfyldningsark!$T87&lt;Udfyldningsark!$Q87-10,IF(CO$17&lt;Udfyldningsark!$T87,"g",""),
IF(Udfyldningsark!$T87&lt;Udfyldningsark!$Q87,     IF(CO$17&lt;Udfyldningsark!$Q87-10,"g",     IF(CO$17&lt;Udfyldningsark!$T87,"gu",        "")),
IF(CO$17&lt;Udfyldningsark!$Q87, IF(CO$17&lt;Udfyldningsark!$Q87-10,"g","gu"),
IF(CO$17&lt;Udfyldningsark!$T87,"r",""
))))))))</f>
        <v/>
      </c>
      <c r="CP70" s="226" t="str">
        <f>IF(Udfyldningsark!$T87="","",
IF(CP$17=Udfyldningsark!$Q87,"s",
IF(CP$17=Udfyldningsark!$T87,"b",
IF(CP$17&lt;Udfyldningsark!$P87,"",
IF(Udfyldningsark!$T87&lt;Udfyldningsark!$Q87-10,IF(CP$17&lt;Udfyldningsark!$T87,"g",""),
IF(Udfyldningsark!$T87&lt;Udfyldningsark!$Q87,     IF(CP$17&lt;Udfyldningsark!$Q87-10,"g",     IF(CP$17&lt;Udfyldningsark!$T87,"gu",        "")),
IF(CP$17&lt;Udfyldningsark!$Q87, IF(CP$17&lt;Udfyldningsark!$Q87-10,"g","gu"),
IF(CP$17&lt;Udfyldningsark!$T87,"r",""
))))))))</f>
        <v/>
      </c>
      <c r="CQ70" s="226" t="str">
        <f>IF(Udfyldningsark!$T87="","",
IF(CQ$17=Udfyldningsark!$Q87,"s",
IF(CQ$17=Udfyldningsark!$T87,"b",
IF(CQ$17&lt;Udfyldningsark!$P87,"",
IF(Udfyldningsark!$T87&lt;Udfyldningsark!$Q87-10,IF(CQ$17&lt;Udfyldningsark!$T87,"g",""),
IF(Udfyldningsark!$T87&lt;Udfyldningsark!$Q87,     IF(CQ$17&lt;Udfyldningsark!$Q87-10,"g",     IF(CQ$17&lt;Udfyldningsark!$T87,"gu",        "")),
IF(CQ$17&lt;Udfyldningsark!$Q87, IF(CQ$17&lt;Udfyldningsark!$Q87-10,"g","gu"),
IF(CQ$17&lt;Udfyldningsark!$T87,"r",""
))))))))</f>
        <v/>
      </c>
      <c r="CR70" s="226" t="str">
        <f>IF(Udfyldningsark!$T87="","",
IF(CR$17=Udfyldningsark!$Q87,"s",
IF(CR$17=Udfyldningsark!$T87,"b",
IF(CR$17&lt;Udfyldningsark!$P87,"",
IF(Udfyldningsark!$T87&lt;Udfyldningsark!$Q87-10,IF(CR$17&lt;Udfyldningsark!$T87,"g",""),
IF(Udfyldningsark!$T87&lt;Udfyldningsark!$Q87,     IF(CR$17&lt;Udfyldningsark!$Q87-10,"g",     IF(CR$17&lt;Udfyldningsark!$T87,"gu",        "")),
IF(CR$17&lt;Udfyldningsark!$Q87, IF(CR$17&lt;Udfyldningsark!$Q87-10,"g","gu"),
IF(CR$17&lt;Udfyldningsark!$T87,"r",""
))))))))</f>
        <v/>
      </c>
      <c r="CS70" s="226" t="str">
        <f>IF(Udfyldningsark!$T87="","",
IF(CS$17=Udfyldningsark!$Q87,"s",
IF(CS$17=Udfyldningsark!$T87,"b",
IF(CS$17&lt;Udfyldningsark!$P87,"",
IF(Udfyldningsark!$T87&lt;Udfyldningsark!$Q87-10,IF(CS$17&lt;Udfyldningsark!$T87,"g",""),
IF(Udfyldningsark!$T87&lt;Udfyldningsark!$Q87,     IF(CS$17&lt;Udfyldningsark!$Q87-10,"g",     IF(CS$17&lt;Udfyldningsark!$T87,"gu",        "")),
IF(CS$17&lt;Udfyldningsark!$Q87, IF(CS$17&lt;Udfyldningsark!$Q87-10,"g","gu"),
IF(CS$17&lt;Udfyldningsark!$T87,"r",""
))))))))</f>
        <v/>
      </c>
      <c r="CT70" s="226" t="str">
        <f>IF(Udfyldningsark!$T87="","",
IF(CT$17=Udfyldningsark!$Q87,"s",
IF(CT$17=Udfyldningsark!$T87,"b",
IF(CT$17&lt;Udfyldningsark!$P87,"",
IF(Udfyldningsark!$T87&lt;Udfyldningsark!$Q87-10,IF(CT$17&lt;Udfyldningsark!$T87,"g",""),
IF(Udfyldningsark!$T87&lt;Udfyldningsark!$Q87,     IF(CT$17&lt;Udfyldningsark!$Q87-10,"g",     IF(CT$17&lt;Udfyldningsark!$T87,"gu",        "")),
IF(CT$17&lt;Udfyldningsark!$Q87, IF(CT$17&lt;Udfyldningsark!$Q87-10,"g","gu"),
IF(CT$17&lt;Udfyldningsark!$T87,"r",""
))))))))</f>
        <v/>
      </c>
      <c r="CU70" s="226" t="str">
        <f>IF(Udfyldningsark!$T87="","",
IF(CU$17=Udfyldningsark!$Q87,"s",
IF(CU$17=Udfyldningsark!$T87,"b",
IF(CU$17&lt;Udfyldningsark!$P87,"",
IF(Udfyldningsark!$T87&lt;Udfyldningsark!$Q87-10,IF(CU$17&lt;Udfyldningsark!$T87,"g",""),
IF(Udfyldningsark!$T87&lt;Udfyldningsark!$Q87,     IF(CU$17&lt;Udfyldningsark!$Q87-10,"g",     IF(CU$17&lt;Udfyldningsark!$T87,"gu",        "")),
IF(CU$17&lt;Udfyldningsark!$Q87, IF(CU$17&lt;Udfyldningsark!$Q87-10,"g","gu"),
IF(CU$17&lt;Udfyldningsark!$T87,"r",""
))))))))</f>
        <v/>
      </c>
      <c r="CV70" s="226" t="str">
        <f>IF(Udfyldningsark!$T87="","",
IF(CV$17=Udfyldningsark!$Q87,"s",
IF(CV$17=Udfyldningsark!$T87,"b",
IF(CV$17&lt;Udfyldningsark!$P87,"",
IF(Udfyldningsark!$T87&lt;Udfyldningsark!$Q87-10,IF(CV$17&lt;Udfyldningsark!$T87,"g",""),
IF(Udfyldningsark!$T87&lt;Udfyldningsark!$Q87,     IF(CV$17&lt;Udfyldningsark!$Q87-10,"g",     IF(CV$17&lt;Udfyldningsark!$T87,"gu",        "")),
IF(CV$17&lt;Udfyldningsark!$Q87, IF(CV$17&lt;Udfyldningsark!$Q87-10,"g","gu"),
IF(CV$17&lt;Udfyldningsark!$T87,"r",""
))))))))</f>
        <v/>
      </c>
      <c r="CW70" s="226" t="str">
        <f>IF(Udfyldningsark!$T87="","",
IF(CW$17=Udfyldningsark!$Q87,"s",
IF(CW$17=Udfyldningsark!$T87,"b",
IF(CW$17&lt;Udfyldningsark!$P87,"",
IF(Udfyldningsark!$T87&lt;Udfyldningsark!$Q87-10,IF(CW$17&lt;Udfyldningsark!$T87,"g",""),
IF(Udfyldningsark!$T87&lt;Udfyldningsark!$Q87,     IF(CW$17&lt;Udfyldningsark!$Q87-10,"g",     IF(CW$17&lt;Udfyldningsark!$T87,"gu",        "")),
IF(CW$17&lt;Udfyldningsark!$Q87, IF(CW$17&lt;Udfyldningsark!$Q87-10,"g","gu"),
IF(CW$17&lt;Udfyldningsark!$T87,"r",""
))))))))</f>
        <v/>
      </c>
      <c r="CX70" s="226" t="str">
        <f>IF(Udfyldningsark!$T87="","",
IF(CX$17=Udfyldningsark!$Q87,"s",
IF(CX$17=Udfyldningsark!$T87,"b",
IF(CX$17&lt;Udfyldningsark!$P87,"",
IF(Udfyldningsark!$T87&lt;Udfyldningsark!$Q87-10,IF(CX$17&lt;Udfyldningsark!$T87,"g",""),
IF(Udfyldningsark!$T87&lt;Udfyldningsark!$Q87,     IF(CX$17&lt;Udfyldningsark!$Q87-10,"g",     IF(CX$17&lt;Udfyldningsark!$T87,"gu",        "")),
IF(CX$17&lt;Udfyldningsark!$Q87, IF(CX$17&lt;Udfyldningsark!$Q87-10,"g","gu"),
IF(CX$17&lt;Udfyldningsark!$T87,"r",""
))))))))</f>
        <v/>
      </c>
      <c r="CY70" s="226" t="str">
        <f>IF(Udfyldningsark!$T87="","",
IF(CY$17=Udfyldningsark!$Q87,"s",
IF(CY$17=Udfyldningsark!$T87,"b",
IF(CY$17&lt;Udfyldningsark!$P87,"",
IF(Udfyldningsark!$T87&lt;Udfyldningsark!$Q87-10,IF(CY$17&lt;Udfyldningsark!$T87,"g",""),
IF(Udfyldningsark!$T87&lt;Udfyldningsark!$Q87,     IF(CY$17&lt;Udfyldningsark!$Q87-10,"g",     IF(CY$17&lt;Udfyldningsark!$T87,"gu",        "")),
IF(CY$17&lt;Udfyldningsark!$Q87, IF(CY$17&lt;Udfyldningsark!$Q87-10,"g","gu"),
IF(CY$17&lt;Udfyldningsark!$T87,"r",""
))))))))</f>
        <v/>
      </c>
      <c r="CZ70" s="226" t="str">
        <f>IF(Udfyldningsark!$T87="","",
IF(CZ$17=Udfyldningsark!$Q87,"s",
IF(CZ$17=Udfyldningsark!$T87,"b",
IF(CZ$17&lt;Udfyldningsark!$P87,"",
IF(Udfyldningsark!$T87&lt;Udfyldningsark!$Q87-10,IF(CZ$17&lt;Udfyldningsark!$T87,"g",""),
IF(Udfyldningsark!$T87&lt;Udfyldningsark!$Q87,     IF(CZ$17&lt;Udfyldningsark!$Q87-10,"g",     IF(CZ$17&lt;Udfyldningsark!$T87,"gu",        "")),
IF(CZ$17&lt;Udfyldningsark!$Q87, IF(CZ$17&lt;Udfyldningsark!$Q87-10,"g","gu"),
IF(CZ$17&lt;Udfyldningsark!$T87,"r",""
))))))))</f>
        <v/>
      </c>
      <c r="DA70" s="226" t="str">
        <f>IF(Udfyldningsark!$T87="","",
IF(DA$17=Udfyldningsark!$Q87,"s",
IF(DA$17=Udfyldningsark!$T87,"b",
IF(DA$17&lt;Udfyldningsark!$P87,"",
IF(Udfyldningsark!$T87&lt;Udfyldningsark!$Q87-10,IF(DA$17&lt;Udfyldningsark!$T87,"g",""),
IF(Udfyldningsark!$T87&lt;Udfyldningsark!$Q87,     IF(DA$17&lt;Udfyldningsark!$Q87-10,"g",     IF(DA$17&lt;Udfyldningsark!$T87,"gu",        "")),
IF(DA$17&lt;Udfyldningsark!$Q87, IF(DA$17&lt;Udfyldningsark!$Q87-10,"g","gu"),
IF(DA$17&lt;Udfyldningsark!$T87,"r",""
))))))))</f>
        <v/>
      </c>
      <c r="DB70" s="226" t="str">
        <f>IF(Udfyldningsark!$T87="","",
IF(DB$17=Udfyldningsark!$Q87,"s",
IF(DB$17=Udfyldningsark!$T87,"b",
IF(DB$17&lt;Udfyldningsark!$P87,"",
IF(Udfyldningsark!$T87&lt;Udfyldningsark!$Q87-10,IF(DB$17&lt;Udfyldningsark!$T87,"g",""),
IF(Udfyldningsark!$T87&lt;Udfyldningsark!$Q87,     IF(DB$17&lt;Udfyldningsark!$Q87-10,"g",     IF(DB$17&lt;Udfyldningsark!$T87,"gu",        "")),
IF(DB$17&lt;Udfyldningsark!$Q87, IF(DB$17&lt;Udfyldningsark!$Q87-10,"g","gu"),
IF(DB$17&lt;Udfyldningsark!$T87,"r",""
))))))))</f>
        <v/>
      </c>
      <c r="DC70" s="226" t="str">
        <f>IF(Udfyldningsark!$T87="","",
IF(DC$17=Udfyldningsark!$Q87,"s",
IF(DC$17=Udfyldningsark!$T87,"b",
IF(DC$17&lt;Udfyldningsark!$P87,"",
IF(Udfyldningsark!$T87&lt;Udfyldningsark!$Q87-10,IF(DC$17&lt;Udfyldningsark!$T87,"g",""),
IF(Udfyldningsark!$T87&lt;Udfyldningsark!$Q87,     IF(DC$17&lt;Udfyldningsark!$Q87-10,"g",     IF(DC$17&lt;Udfyldningsark!$T87,"gu",        "")),
IF(DC$17&lt;Udfyldningsark!$Q87, IF(DC$17&lt;Udfyldningsark!$Q87-10,"g","gu"),
IF(DC$17&lt;Udfyldningsark!$T87,"r",""
))))))))</f>
        <v/>
      </c>
      <c r="DD70" s="226" t="str">
        <f>IF(Udfyldningsark!$T87="","",
IF(DD$17=Udfyldningsark!$Q87,"s",
IF(DD$17=Udfyldningsark!$T87,"b",
IF(DD$17&lt;Udfyldningsark!$P87,"",
IF(Udfyldningsark!$T87&lt;Udfyldningsark!$Q87-10,IF(DD$17&lt;Udfyldningsark!$T87,"g",""),
IF(Udfyldningsark!$T87&lt;Udfyldningsark!$Q87,     IF(DD$17&lt;Udfyldningsark!$Q87-10,"g",     IF(DD$17&lt;Udfyldningsark!$T87,"gu",        "")),
IF(DD$17&lt;Udfyldningsark!$Q87, IF(DD$17&lt;Udfyldningsark!$Q87-10,"g","gu"),
IF(DD$17&lt;Udfyldningsark!$T87,"r",""
))))))))</f>
        <v/>
      </c>
      <c r="DE70" s="226" t="str">
        <f>IF(Udfyldningsark!$T87="","",
IF(DE$17=Udfyldningsark!$Q87,"s",
IF(DE$17=Udfyldningsark!$T87,"b",
IF(DE$17&lt;Udfyldningsark!$P87,"",
IF(Udfyldningsark!$T87&lt;Udfyldningsark!$Q87-10,IF(DE$17&lt;Udfyldningsark!$T87,"g",""),
IF(Udfyldningsark!$T87&lt;Udfyldningsark!$Q87,     IF(DE$17&lt;Udfyldningsark!$Q87-10,"g",     IF(DE$17&lt;Udfyldningsark!$T87,"gu",        "")),
IF(DE$17&lt;Udfyldningsark!$Q87, IF(DE$17&lt;Udfyldningsark!$Q87-10,"g","gu"),
IF(DE$17&lt;Udfyldningsark!$T87,"r",""
))))))))</f>
        <v/>
      </c>
      <c r="DF70" s="226" t="str">
        <f>IF(Udfyldningsark!$T87="","",
IF(DF$17=Udfyldningsark!$Q87,"s",
IF(DF$17=Udfyldningsark!$T87,"b",
IF(DF$17&lt;Udfyldningsark!$P87,"",
IF(Udfyldningsark!$T87&lt;Udfyldningsark!$Q87-10,IF(DF$17&lt;Udfyldningsark!$T87,"g",""),
IF(Udfyldningsark!$T87&lt;Udfyldningsark!$Q87,     IF(DF$17&lt;Udfyldningsark!$Q87-10,"g",     IF(DF$17&lt;Udfyldningsark!$T87,"gu",        "")),
IF(DF$17&lt;Udfyldningsark!$Q87, IF(DF$17&lt;Udfyldningsark!$Q87-10,"g","gu"),
IF(DF$17&lt;Udfyldningsark!$T87,"r",""
))))))))</f>
        <v/>
      </c>
      <c r="DG70" s="226" t="str">
        <f>IF(Udfyldningsark!$T87="","",
IF(DG$17=Udfyldningsark!$Q87,"s",
IF(DG$17=Udfyldningsark!$T87,"b",
IF(DG$17&lt;Udfyldningsark!$P87,"",
IF(Udfyldningsark!$T87&lt;Udfyldningsark!$Q87-10,IF(DG$17&lt;Udfyldningsark!$T87,"g",""),
IF(Udfyldningsark!$T87&lt;Udfyldningsark!$Q87,     IF(DG$17&lt;Udfyldningsark!$Q87-10,"g",     IF(DG$17&lt;Udfyldningsark!$T87,"gu",        "")),
IF(DG$17&lt;Udfyldningsark!$Q87, IF(DG$17&lt;Udfyldningsark!$Q87-10,"g","gu"),
IF(DG$17&lt;Udfyldningsark!$T87,"r",""
))))))))</f>
        <v/>
      </c>
      <c r="DH70" s="226" t="str">
        <f>IF(Udfyldningsark!$T87="","",
IF(DH$17=Udfyldningsark!$Q87,"s",
IF(DH$17=Udfyldningsark!$T87,"b",
IF(DH$17&lt;Udfyldningsark!$P87,"",
IF(Udfyldningsark!$T87&lt;Udfyldningsark!$Q87-10,IF(DH$17&lt;Udfyldningsark!$T87,"g",""),
IF(Udfyldningsark!$T87&lt;Udfyldningsark!$Q87,     IF(DH$17&lt;Udfyldningsark!$Q87-10,"g",     IF(DH$17&lt;Udfyldningsark!$T87,"gu",        "")),
IF(DH$17&lt;Udfyldningsark!$Q87, IF(DH$17&lt;Udfyldningsark!$Q87-10,"g","gu"),
IF(DH$17&lt;Udfyldningsark!$T87,"r",""
))))))))</f>
        <v/>
      </c>
      <c r="DI70" s="226" t="str">
        <f>IF(Udfyldningsark!$T87="","",
IF(DI$17=Udfyldningsark!$Q87,"s",
IF(DI$17=Udfyldningsark!$T87,"b",
IF(DI$17&lt;Udfyldningsark!$P87,"",
IF(Udfyldningsark!$T87&lt;Udfyldningsark!$Q87-10,IF(DI$17&lt;Udfyldningsark!$T87,"g",""),
IF(Udfyldningsark!$T87&lt;Udfyldningsark!$Q87,     IF(DI$17&lt;Udfyldningsark!$Q87-10,"g",     IF(DI$17&lt;Udfyldningsark!$T87,"gu",        "")),
IF(DI$17&lt;Udfyldningsark!$Q87, IF(DI$17&lt;Udfyldningsark!$Q87-10,"g","gu"),
IF(DI$17&lt;Udfyldningsark!$T87,"r",""
))))))))</f>
        <v/>
      </c>
      <c r="DJ70" s="226" t="str">
        <f>IF(Udfyldningsark!$T87="","",
IF(DJ$17=Udfyldningsark!$Q87,"s",
IF(DJ$17=Udfyldningsark!$T87,"b",
IF(DJ$17&lt;Udfyldningsark!$P87,"",
IF(Udfyldningsark!$T87&lt;Udfyldningsark!$Q87-10,IF(DJ$17&lt;Udfyldningsark!$T87,"g",""),
IF(Udfyldningsark!$T87&lt;Udfyldningsark!$Q87,     IF(DJ$17&lt;Udfyldningsark!$Q87-10,"g",     IF(DJ$17&lt;Udfyldningsark!$T87,"gu",        "")),
IF(DJ$17&lt;Udfyldningsark!$Q87, IF(DJ$17&lt;Udfyldningsark!$Q87-10,"g","gu"),
IF(DJ$17&lt;Udfyldningsark!$T87,"r",""
))))))))</f>
        <v/>
      </c>
      <c r="DK70" s="226" t="str">
        <f>IF(Udfyldningsark!$T87="","",
IF(DK$17=Udfyldningsark!$Q87,"s",
IF(DK$17=Udfyldningsark!$T87,"b",
IF(DK$17&lt;Udfyldningsark!$P87,"",
IF(Udfyldningsark!$T87&lt;Udfyldningsark!$Q87-10,IF(DK$17&lt;Udfyldningsark!$T87,"g",""),
IF(Udfyldningsark!$T87&lt;Udfyldningsark!$Q87,     IF(DK$17&lt;Udfyldningsark!$Q87-10,"g",     IF(DK$17&lt;Udfyldningsark!$T87,"gu",        "")),
IF(DK$17&lt;Udfyldningsark!$Q87, IF(DK$17&lt;Udfyldningsark!$Q87-10,"g","gu"),
IF(DK$17&lt;Udfyldningsark!$T87,"r",""
))))))))</f>
        <v/>
      </c>
      <c r="DL70" s="13"/>
      <c r="DM70" s="13"/>
    </row>
    <row r="71" spans="1:117" s="2" customFormat="1" ht="8.4499999999999993" customHeight="1" x14ac:dyDescent="0.2">
      <c r="A71" s="29"/>
      <c r="B71" s="56" t="str">
        <f>IF(Udfyldningsark!C88=1,Udfyldningsark!E88,"")</f>
        <v/>
      </c>
      <c r="C71" s="405" t="str">
        <f>IF(Udfyldningsark!I88="","",IF(Udfyldningsark!I88&gt;=1,Udfyldningsark!I88))</f>
        <v/>
      </c>
      <c r="D71" s="406"/>
      <c r="E71" s="407"/>
      <c r="F71" s="48"/>
      <c r="G71" s="276" t="str">
        <f>IF(Udfyldningsark!L88="","",IF(Udfyldningsark!L88&gt;=1,Udfyldningsark!L88))</f>
        <v/>
      </c>
      <c r="H71" s="48"/>
      <c r="I71" s="87" t="str">
        <f>IF(Udfyldningsark!P88="","",IF(Udfyldningsark!P88&gt;=1,Udfyldningsark!P88))</f>
        <v/>
      </c>
      <c r="J71" s="49"/>
      <c r="K71" s="88" t="str">
        <f>IF(Udfyldningsark!G88="","",IF(Udfyldningsark!G88=Data!$T$7,Data!$U$7,IF(Udfyldningsark!G88=Data!$T$8,Data!$U$8,IF(Udfyldningsark!G88=Data!$T$9,Data!$U$9,IF(Udfyldningsark!G88=Data!$T$10,Data!$U$10,IF(Udfyldningsark!G88=Data!$T$11,Data!$U$11,IF(Udfyldningsark!G88=Data!$T$12,Data!$U$12,IF(Udfyldningsark!G88=Data!$T$13,Data!$U$13,IF(Udfyldningsark!G88=Data!$T$14,Data!$U$14,IF(Udfyldningsark!G88=Data!$T$15,Data!$U$15,IF(Udfyldningsark!G88=Data!$T$16,Data!$U$16,IF(Udfyldningsark!G88=Data!$T$17,Data!$U$17,IF(Udfyldningsark!G88=Data!$T$18,Data!$U$18,IF(Udfyldningsark!G88=Data!$T$19,Data!$U$19,IF(Udfyldningsark!G88=Data!$T$20,Data!$U$20,IF(Udfyldningsark!G88=Data!$T$21,Data!$U$21,IF(Udfyldningsark!G88=Data!$T$22,Data!$U$22,IF(Udfyldningsark!G88=Data!$T$23,Data!$U$23,IF(Udfyldningsark!G88=Data!$T$24,Data!$U$24,IF(Udfyldningsark!G88=Data!$T$25,Data!$U$25,IF(Udfyldningsark!G88=Data!$T$26,Data!$U$26,IF(Udfyldningsark!G88=Data!$T$27,Data!$U$27))))))))))))))))))))))</f>
        <v/>
      </c>
      <c r="L71" s="49"/>
      <c r="M71" s="89" t="str">
        <f>IF(Udfyldningsark!G88="","",IF(Udfyldningsark!G88=Data!$T$7,Data!$V$7,IF(Udfyldningsark!G88=Data!$T$8,Data!$V$8,IF(Udfyldningsark!G88=Data!$T$9,Data!$V$9,IF(Udfyldningsark!G88=Data!$T$10,Data!$V$10,IF(Udfyldningsark!G88=Data!$T$11,Data!$V$11,IF(Udfyldningsark!G88=Data!$T$12,Data!$V$12,IF(Udfyldningsark!G88=Data!$T$13,Data!$V$13,IF(Udfyldningsark!G88=Data!$T$14,Data!$V$14,IF(Udfyldningsark!G88=Data!$T$15,Data!$V$15,IF(Udfyldningsark!G88=Data!$T$16,Data!$V$16,IF(Udfyldningsark!G88=Data!$T$17,Data!$V$17,IF(Udfyldningsark!G88=Data!$T$18,Data!$V$18,IF(Udfyldningsark!G88=Data!$T$19,Data!$V$19,IF(Udfyldningsark!G88=Data!$T$20,Data!$V$20,IF(Udfyldningsark!G88=Data!$T$21,Data!$V$21,IF(Udfyldningsark!G88=Data!$T$22,Data!$V$22,IF(Udfyldningsark!G88=Data!$T$23,Data!$V$23,IF(Udfyldningsark!G88=Data!$T$24,Data!$V$24,IF(Udfyldningsark!G88=Data!$T$25,Data!$V$25,IF(Udfyldningsark!G88=Data!$T$26,Data!$V$26,IF(Udfyldningsark!G88=Data!$T$27,Data!$V$27,))))))))))))))))))))))</f>
        <v/>
      </c>
      <c r="N71" s="20"/>
      <c r="O71" s="226" t="str">
        <f>IF(Udfyldningsark!$T88="","",
IF(O$17=Udfyldningsark!$Q88,"s",
IF(O$17=Udfyldningsark!$T88,"b",
IF(O$17&lt;Udfyldningsark!$P88,"",
IF(Udfyldningsark!$T88&lt;Udfyldningsark!$Q88-10,IF(O$17&lt;Udfyldningsark!$T88,"g",""),
IF(Udfyldningsark!$T88&lt;Udfyldningsark!$Q88,     IF(O$17&lt;Udfyldningsark!$Q88-10,"g",     IF(O$17&lt;Udfyldningsark!$T88,"gu",        "")),
IF(O$17&lt;Udfyldningsark!$Q88, IF(O$17&lt;Udfyldningsark!$Q88-10,"g","gu"),
IF(O$17&lt;Udfyldningsark!$T88,"r",""
))))))))</f>
        <v/>
      </c>
      <c r="P71" s="226" t="str">
        <f>IF(Udfyldningsark!$T88="","",
IF(P$17=Udfyldningsark!$Q88,"s",
IF(P$17=Udfyldningsark!$T88,"b",
IF(P$17&lt;Udfyldningsark!$P88,"",
IF(Udfyldningsark!$T88&lt;Udfyldningsark!$Q88-10,IF(P$17&lt;Udfyldningsark!$T88,"g",""),
IF(Udfyldningsark!$T88&lt;Udfyldningsark!$Q88,     IF(P$17&lt;Udfyldningsark!$Q88-10,"g",     IF(P$17&lt;Udfyldningsark!$T88,"gu",        "")),
IF(P$17&lt;Udfyldningsark!$Q88, IF(P$17&lt;Udfyldningsark!$Q88-10,"g","gu"),
IF(P$17&lt;Udfyldningsark!$T88,"r",""
))))))))</f>
        <v/>
      </c>
      <c r="Q71" s="226" t="str">
        <f>IF(Udfyldningsark!$T88="","",
IF(Q$17=Udfyldningsark!$Q88,"s",
IF(Q$17=Udfyldningsark!$T88,"b",
IF(Q$17&lt;Udfyldningsark!$P88,"",
IF(Udfyldningsark!$T88&lt;Udfyldningsark!$Q88-10,IF(Q$17&lt;Udfyldningsark!$T88,"g",""),
IF(Udfyldningsark!$T88&lt;Udfyldningsark!$Q88,     IF(Q$17&lt;Udfyldningsark!$Q88-10,"g",     IF(Q$17&lt;Udfyldningsark!$T88,"gu",        "")),
IF(Q$17&lt;Udfyldningsark!$Q88, IF(Q$17&lt;Udfyldningsark!$Q88-10,"g","gu"),
IF(Q$17&lt;Udfyldningsark!$T88,"r",""
))))))))</f>
        <v/>
      </c>
      <c r="R71" s="226" t="str">
        <f>IF(Udfyldningsark!$T88="","",
IF(R$17=Udfyldningsark!$Q88,"s",
IF(R$17=Udfyldningsark!$T88,"b",
IF(R$17&lt;Udfyldningsark!$P88,"",
IF(Udfyldningsark!$T88&lt;Udfyldningsark!$Q88-10,IF(R$17&lt;Udfyldningsark!$T88,"g",""),
IF(Udfyldningsark!$T88&lt;Udfyldningsark!$Q88,     IF(R$17&lt;Udfyldningsark!$Q88-10,"g",     IF(R$17&lt;Udfyldningsark!$T88,"gu",        "")),
IF(R$17&lt;Udfyldningsark!$Q88, IF(R$17&lt;Udfyldningsark!$Q88-10,"g","gu"),
IF(R$17&lt;Udfyldningsark!$T88,"r",""
))))))))</f>
        <v/>
      </c>
      <c r="S71" s="226" t="str">
        <f>IF(Udfyldningsark!$T88="","",
IF(S$17=Udfyldningsark!$Q88,"s",
IF(S$17=Udfyldningsark!$T88,"b",
IF(S$17&lt;Udfyldningsark!$P88,"",
IF(Udfyldningsark!$T88&lt;Udfyldningsark!$Q88-10,IF(S$17&lt;Udfyldningsark!$T88,"g",""),
IF(Udfyldningsark!$T88&lt;Udfyldningsark!$Q88,     IF(S$17&lt;Udfyldningsark!$Q88-10,"g",     IF(S$17&lt;Udfyldningsark!$T88,"gu",        "")),
IF(S$17&lt;Udfyldningsark!$Q88, IF(S$17&lt;Udfyldningsark!$Q88-10,"g","gu"),
IF(S$17&lt;Udfyldningsark!$T88,"r",""
))))))))</f>
        <v/>
      </c>
      <c r="T71" s="226" t="str">
        <f>IF(Udfyldningsark!$T88="","",
IF(T$17=Udfyldningsark!$Q88,"s",
IF(T$17=Udfyldningsark!$T88,"b",
IF(T$17&lt;Udfyldningsark!$P88,"",
IF(Udfyldningsark!$T88&lt;Udfyldningsark!$Q88-10,IF(T$17&lt;Udfyldningsark!$T88,"g",""),
IF(Udfyldningsark!$T88&lt;Udfyldningsark!$Q88,     IF(T$17&lt;Udfyldningsark!$Q88-10,"g",     IF(T$17&lt;Udfyldningsark!$T88,"gu",        "")),
IF(T$17&lt;Udfyldningsark!$Q88, IF(T$17&lt;Udfyldningsark!$Q88-10,"g","gu"),
IF(T$17&lt;Udfyldningsark!$T88,"r",""
))))))))</f>
        <v/>
      </c>
      <c r="U71" s="226" t="str">
        <f>IF(Udfyldningsark!$T88="","",
IF(U$17=Udfyldningsark!$Q88,"s",
IF(U$17=Udfyldningsark!$T88,"b",
IF(U$17&lt;Udfyldningsark!$P88,"",
IF(Udfyldningsark!$T88&lt;Udfyldningsark!$Q88-10,IF(U$17&lt;Udfyldningsark!$T88,"g",""),
IF(Udfyldningsark!$T88&lt;Udfyldningsark!$Q88,     IF(U$17&lt;Udfyldningsark!$Q88-10,"g",     IF(U$17&lt;Udfyldningsark!$T88,"gu",        "")),
IF(U$17&lt;Udfyldningsark!$Q88, IF(U$17&lt;Udfyldningsark!$Q88-10,"g","gu"),
IF(U$17&lt;Udfyldningsark!$T88,"r",""
))))))))</f>
        <v/>
      </c>
      <c r="V71" s="226" t="str">
        <f>IF(Udfyldningsark!$T88="","",
IF(V$17=Udfyldningsark!$Q88,"s",
IF(V$17=Udfyldningsark!$T88,"b",
IF(V$17&lt;Udfyldningsark!$P88,"",
IF(Udfyldningsark!$T88&lt;Udfyldningsark!$Q88-10,IF(V$17&lt;Udfyldningsark!$T88,"g",""),
IF(Udfyldningsark!$T88&lt;Udfyldningsark!$Q88,     IF(V$17&lt;Udfyldningsark!$Q88-10,"g",     IF(V$17&lt;Udfyldningsark!$T88,"gu",        "")),
IF(V$17&lt;Udfyldningsark!$Q88, IF(V$17&lt;Udfyldningsark!$Q88-10,"g","gu"),
IF(V$17&lt;Udfyldningsark!$T88,"r",""
))))))))</f>
        <v/>
      </c>
      <c r="W71" s="226" t="str">
        <f>IF(Udfyldningsark!$T88="","",
IF(W$17=Udfyldningsark!$Q88,"s",
IF(W$17=Udfyldningsark!$T88,"b",
IF(W$17&lt;Udfyldningsark!$P88,"",
IF(Udfyldningsark!$T88&lt;Udfyldningsark!$Q88-10,IF(W$17&lt;Udfyldningsark!$T88,"g",""),
IF(Udfyldningsark!$T88&lt;Udfyldningsark!$Q88,     IF(W$17&lt;Udfyldningsark!$Q88-10,"g",     IF(W$17&lt;Udfyldningsark!$T88,"gu",        "")),
IF(W$17&lt;Udfyldningsark!$Q88, IF(W$17&lt;Udfyldningsark!$Q88-10,"g","gu"),
IF(W$17&lt;Udfyldningsark!$T88,"r",""
))))))))</f>
        <v/>
      </c>
      <c r="X71" s="226" t="str">
        <f>IF(Udfyldningsark!$T88="","",
IF(X$17=Udfyldningsark!$Q88,"s",
IF(X$17=Udfyldningsark!$T88,"b",
IF(X$17&lt;Udfyldningsark!$P88,"",
IF(Udfyldningsark!$T88&lt;Udfyldningsark!$Q88-10,IF(X$17&lt;Udfyldningsark!$T88,"g",""),
IF(Udfyldningsark!$T88&lt;Udfyldningsark!$Q88,     IF(X$17&lt;Udfyldningsark!$Q88-10,"g",     IF(X$17&lt;Udfyldningsark!$T88,"gu",        "")),
IF(X$17&lt;Udfyldningsark!$Q88, IF(X$17&lt;Udfyldningsark!$Q88-10,"g","gu"),
IF(X$17&lt;Udfyldningsark!$T88,"r",""
))))))))</f>
        <v/>
      </c>
      <c r="Y71" s="226" t="str">
        <f>IF(Udfyldningsark!$T88="","",
IF(Y$17=Udfyldningsark!$Q88,"s",
IF(Y$17=Udfyldningsark!$T88,"b",
IF(Y$17&lt;Udfyldningsark!$P88,"",
IF(Udfyldningsark!$T88&lt;Udfyldningsark!$Q88-10,IF(Y$17&lt;Udfyldningsark!$T88,"g",""),
IF(Udfyldningsark!$T88&lt;Udfyldningsark!$Q88,     IF(Y$17&lt;Udfyldningsark!$Q88-10,"g",     IF(Y$17&lt;Udfyldningsark!$T88,"gu",        "")),
IF(Y$17&lt;Udfyldningsark!$Q88, IF(Y$17&lt;Udfyldningsark!$Q88-10,"g","gu"),
IF(Y$17&lt;Udfyldningsark!$T88,"r",""
))))))))</f>
        <v/>
      </c>
      <c r="Z71" s="226" t="str">
        <f>IF(Udfyldningsark!$T88="","",
IF(Z$17=Udfyldningsark!$Q88,"s",
IF(Z$17=Udfyldningsark!$T88,"b",
IF(Z$17&lt;Udfyldningsark!$P88,"",
IF(Udfyldningsark!$T88&lt;Udfyldningsark!$Q88-10,IF(Z$17&lt;Udfyldningsark!$T88,"g",""),
IF(Udfyldningsark!$T88&lt;Udfyldningsark!$Q88,     IF(Z$17&lt;Udfyldningsark!$Q88-10,"g",     IF(Z$17&lt;Udfyldningsark!$T88,"gu",        "")),
IF(Z$17&lt;Udfyldningsark!$Q88, IF(Z$17&lt;Udfyldningsark!$Q88-10,"g","gu"),
IF(Z$17&lt;Udfyldningsark!$T88,"r",""
))))))))</f>
        <v/>
      </c>
      <c r="AA71" s="226" t="str">
        <f>IF(Udfyldningsark!$T88="","",
IF(AA$17=Udfyldningsark!$Q88,"s",
IF(AA$17=Udfyldningsark!$T88,"b",
IF(AA$17&lt;Udfyldningsark!$P88,"",
IF(Udfyldningsark!$T88&lt;Udfyldningsark!$Q88-10,IF(AA$17&lt;Udfyldningsark!$T88,"g",""),
IF(Udfyldningsark!$T88&lt;Udfyldningsark!$Q88,     IF(AA$17&lt;Udfyldningsark!$Q88-10,"g",     IF(AA$17&lt;Udfyldningsark!$T88,"gu",        "")),
IF(AA$17&lt;Udfyldningsark!$Q88, IF(AA$17&lt;Udfyldningsark!$Q88-10,"g","gu"),
IF(AA$17&lt;Udfyldningsark!$T88,"r",""
))))))))</f>
        <v/>
      </c>
      <c r="AB71" s="226" t="str">
        <f>IF(Udfyldningsark!$T88="","",
IF(AB$17=Udfyldningsark!$Q88,"s",
IF(AB$17=Udfyldningsark!$T88,"b",
IF(AB$17&lt;Udfyldningsark!$P88,"",
IF(Udfyldningsark!$T88&lt;Udfyldningsark!$Q88-10,IF(AB$17&lt;Udfyldningsark!$T88,"g",""),
IF(Udfyldningsark!$T88&lt;Udfyldningsark!$Q88,     IF(AB$17&lt;Udfyldningsark!$Q88-10,"g",     IF(AB$17&lt;Udfyldningsark!$T88,"gu",        "")),
IF(AB$17&lt;Udfyldningsark!$Q88, IF(AB$17&lt;Udfyldningsark!$Q88-10,"g","gu"),
IF(AB$17&lt;Udfyldningsark!$T88,"r",""
))))))))</f>
        <v/>
      </c>
      <c r="AC71" s="226" t="str">
        <f>IF(Udfyldningsark!$T88="","",
IF(AC$17=Udfyldningsark!$Q88,"s",
IF(AC$17=Udfyldningsark!$T88,"b",
IF(AC$17&lt;Udfyldningsark!$P88,"",
IF(Udfyldningsark!$T88&lt;Udfyldningsark!$Q88-10,IF(AC$17&lt;Udfyldningsark!$T88,"g",""),
IF(Udfyldningsark!$T88&lt;Udfyldningsark!$Q88,     IF(AC$17&lt;Udfyldningsark!$Q88-10,"g",     IF(AC$17&lt;Udfyldningsark!$T88,"gu",        "")),
IF(AC$17&lt;Udfyldningsark!$Q88, IF(AC$17&lt;Udfyldningsark!$Q88-10,"g","gu"),
IF(AC$17&lt;Udfyldningsark!$T88,"r",""
))))))))</f>
        <v/>
      </c>
      <c r="AD71" s="226" t="str">
        <f>IF(Udfyldningsark!$T88="","",
IF(AD$17=Udfyldningsark!$Q88,"s",
IF(AD$17=Udfyldningsark!$T88,"b",
IF(AD$17&lt;Udfyldningsark!$P88,"",
IF(Udfyldningsark!$T88&lt;Udfyldningsark!$Q88-10,IF(AD$17&lt;Udfyldningsark!$T88,"g",""),
IF(Udfyldningsark!$T88&lt;Udfyldningsark!$Q88,     IF(AD$17&lt;Udfyldningsark!$Q88-10,"g",     IF(AD$17&lt;Udfyldningsark!$T88,"gu",        "")),
IF(AD$17&lt;Udfyldningsark!$Q88, IF(AD$17&lt;Udfyldningsark!$Q88-10,"g","gu"),
IF(AD$17&lt;Udfyldningsark!$T88,"r",""
))))))))</f>
        <v/>
      </c>
      <c r="AE71" s="226" t="str">
        <f>IF(Udfyldningsark!$T88="","",
IF(AE$17=Udfyldningsark!$Q88,"s",
IF(AE$17=Udfyldningsark!$T88,"b",
IF(AE$17&lt;Udfyldningsark!$P88,"",
IF(Udfyldningsark!$T88&lt;Udfyldningsark!$Q88-10,IF(AE$17&lt;Udfyldningsark!$T88,"g",""),
IF(Udfyldningsark!$T88&lt;Udfyldningsark!$Q88,     IF(AE$17&lt;Udfyldningsark!$Q88-10,"g",     IF(AE$17&lt;Udfyldningsark!$T88,"gu",        "")),
IF(AE$17&lt;Udfyldningsark!$Q88, IF(AE$17&lt;Udfyldningsark!$Q88-10,"g","gu"),
IF(AE$17&lt;Udfyldningsark!$T88,"r",""
))))))))</f>
        <v/>
      </c>
      <c r="AF71" s="226" t="str">
        <f>IF(Udfyldningsark!$T88="","",
IF(AF$17=Udfyldningsark!$Q88,"s",
IF(AF$17=Udfyldningsark!$T88,"b",
IF(AF$17&lt;Udfyldningsark!$P88,"",
IF(Udfyldningsark!$T88&lt;Udfyldningsark!$Q88-10,IF(AF$17&lt;Udfyldningsark!$T88,"g",""),
IF(Udfyldningsark!$T88&lt;Udfyldningsark!$Q88,     IF(AF$17&lt;Udfyldningsark!$Q88-10,"g",     IF(AF$17&lt;Udfyldningsark!$T88,"gu",        "")),
IF(AF$17&lt;Udfyldningsark!$Q88, IF(AF$17&lt;Udfyldningsark!$Q88-10,"g","gu"),
IF(AF$17&lt;Udfyldningsark!$T88,"r",""
))))))))</f>
        <v/>
      </c>
      <c r="AG71" s="226" t="str">
        <f>IF(Udfyldningsark!$T88="","",
IF(AG$17=Udfyldningsark!$Q88,"s",
IF(AG$17=Udfyldningsark!$T88,"b",
IF(AG$17&lt;Udfyldningsark!$P88,"",
IF(Udfyldningsark!$T88&lt;Udfyldningsark!$Q88-10,IF(AG$17&lt;Udfyldningsark!$T88,"g",""),
IF(Udfyldningsark!$T88&lt;Udfyldningsark!$Q88,     IF(AG$17&lt;Udfyldningsark!$Q88-10,"g",     IF(AG$17&lt;Udfyldningsark!$T88,"gu",        "")),
IF(AG$17&lt;Udfyldningsark!$Q88, IF(AG$17&lt;Udfyldningsark!$Q88-10,"g","gu"),
IF(AG$17&lt;Udfyldningsark!$T88,"r",""
))))))))</f>
        <v/>
      </c>
      <c r="AH71" s="226" t="str">
        <f>IF(Udfyldningsark!$T88="","",
IF(AH$17=Udfyldningsark!$Q88,"s",
IF(AH$17=Udfyldningsark!$T88,"b",
IF(AH$17&lt;Udfyldningsark!$P88,"",
IF(Udfyldningsark!$T88&lt;Udfyldningsark!$Q88-10,IF(AH$17&lt;Udfyldningsark!$T88,"g",""),
IF(Udfyldningsark!$T88&lt;Udfyldningsark!$Q88,     IF(AH$17&lt;Udfyldningsark!$Q88-10,"g",     IF(AH$17&lt;Udfyldningsark!$T88,"gu",        "")),
IF(AH$17&lt;Udfyldningsark!$Q88, IF(AH$17&lt;Udfyldningsark!$Q88-10,"g","gu"),
IF(AH$17&lt;Udfyldningsark!$T88,"r",""
))))))))</f>
        <v/>
      </c>
      <c r="AI71" s="226" t="str">
        <f>IF(Udfyldningsark!$T88="","",
IF(AI$17=Udfyldningsark!$Q88,"s",
IF(AI$17=Udfyldningsark!$T88,"b",
IF(AI$17&lt;Udfyldningsark!$P88,"",
IF(Udfyldningsark!$T88&lt;Udfyldningsark!$Q88-10,IF(AI$17&lt;Udfyldningsark!$T88,"g",""),
IF(Udfyldningsark!$T88&lt;Udfyldningsark!$Q88,     IF(AI$17&lt;Udfyldningsark!$Q88-10,"g",     IF(AI$17&lt;Udfyldningsark!$T88,"gu",        "")),
IF(AI$17&lt;Udfyldningsark!$Q88, IF(AI$17&lt;Udfyldningsark!$Q88-10,"g","gu"),
IF(AI$17&lt;Udfyldningsark!$T88,"r",""
))))))))</f>
        <v/>
      </c>
      <c r="AJ71" s="226" t="str">
        <f>IF(Udfyldningsark!$T88="","",
IF(AJ$17=Udfyldningsark!$Q88,"s",
IF(AJ$17=Udfyldningsark!$T88,"b",
IF(AJ$17&lt;Udfyldningsark!$P88,"",
IF(Udfyldningsark!$T88&lt;Udfyldningsark!$Q88-10,IF(AJ$17&lt;Udfyldningsark!$T88,"g",""),
IF(Udfyldningsark!$T88&lt;Udfyldningsark!$Q88,     IF(AJ$17&lt;Udfyldningsark!$Q88-10,"g",     IF(AJ$17&lt;Udfyldningsark!$T88,"gu",        "")),
IF(AJ$17&lt;Udfyldningsark!$Q88, IF(AJ$17&lt;Udfyldningsark!$Q88-10,"g","gu"),
IF(AJ$17&lt;Udfyldningsark!$T88,"r",""
))))))))</f>
        <v/>
      </c>
      <c r="AK71" s="226" t="str">
        <f>IF(Udfyldningsark!$T88="","",
IF(AK$17=Udfyldningsark!$Q88,"s",
IF(AK$17=Udfyldningsark!$T88,"b",
IF(AK$17&lt;Udfyldningsark!$P88,"",
IF(Udfyldningsark!$T88&lt;Udfyldningsark!$Q88-10,IF(AK$17&lt;Udfyldningsark!$T88,"g",""),
IF(Udfyldningsark!$T88&lt;Udfyldningsark!$Q88,     IF(AK$17&lt;Udfyldningsark!$Q88-10,"g",     IF(AK$17&lt;Udfyldningsark!$T88,"gu",        "")),
IF(AK$17&lt;Udfyldningsark!$Q88, IF(AK$17&lt;Udfyldningsark!$Q88-10,"g","gu"),
IF(AK$17&lt;Udfyldningsark!$T88,"r",""
))))))))</f>
        <v/>
      </c>
      <c r="AL71" s="226" t="str">
        <f>IF(Udfyldningsark!$T88="","",
IF(AL$17=Udfyldningsark!$Q88,"s",
IF(AL$17=Udfyldningsark!$T88,"b",
IF(AL$17&lt;Udfyldningsark!$P88,"",
IF(Udfyldningsark!$T88&lt;Udfyldningsark!$Q88-10,IF(AL$17&lt;Udfyldningsark!$T88,"g",""),
IF(Udfyldningsark!$T88&lt;Udfyldningsark!$Q88,     IF(AL$17&lt;Udfyldningsark!$Q88-10,"g",     IF(AL$17&lt;Udfyldningsark!$T88,"gu",        "")),
IF(AL$17&lt;Udfyldningsark!$Q88, IF(AL$17&lt;Udfyldningsark!$Q88-10,"g","gu"),
IF(AL$17&lt;Udfyldningsark!$T88,"r",""
))))))))</f>
        <v/>
      </c>
      <c r="AM71" s="226" t="str">
        <f>IF(Udfyldningsark!$T88="","",
IF(AM$17=Udfyldningsark!$Q88,"s",
IF(AM$17=Udfyldningsark!$T88,"b",
IF(AM$17&lt;Udfyldningsark!$P88,"",
IF(Udfyldningsark!$T88&lt;Udfyldningsark!$Q88-10,IF(AM$17&lt;Udfyldningsark!$T88,"g",""),
IF(Udfyldningsark!$T88&lt;Udfyldningsark!$Q88,     IF(AM$17&lt;Udfyldningsark!$Q88-10,"g",     IF(AM$17&lt;Udfyldningsark!$T88,"gu",        "")),
IF(AM$17&lt;Udfyldningsark!$Q88, IF(AM$17&lt;Udfyldningsark!$Q88-10,"g","gu"),
IF(AM$17&lt;Udfyldningsark!$T88,"r",""
))))))))</f>
        <v/>
      </c>
      <c r="AN71" s="226" t="str">
        <f>IF(Udfyldningsark!$T88="","",
IF(AN$17=Udfyldningsark!$Q88,"s",
IF(AN$17=Udfyldningsark!$T88,"b",
IF(AN$17&lt;Udfyldningsark!$P88,"",
IF(Udfyldningsark!$T88&lt;Udfyldningsark!$Q88-10,IF(AN$17&lt;Udfyldningsark!$T88,"g",""),
IF(Udfyldningsark!$T88&lt;Udfyldningsark!$Q88,     IF(AN$17&lt;Udfyldningsark!$Q88-10,"g",     IF(AN$17&lt;Udfyldningsark!$T88,"gu",        "")),
IF(AN$17&lt;Udfyldningsark!$Q88, IF(AN$17&lt;Udfyldningsark!$Q88-10,"g","gu"),
IF(AN$17&lt;Udfyldningsark!$T88,"r",""
))))))))</f>
        <v/>
      </c>
      <c r="AO71" s="226" t="str">
        <f>IF(Udfyldningsark!$T88="","",
IF(AO$17=Udfyldningsark!$Q88,"s",
IF(AO$17=Udfyldningsark!$T88,"b",
IF(AO$17&lt;Udfyldningsark!$P88,"",
IF(Udfyldningsark!$T88&lt;Udfyldningsark!$Q88-10,IF(AO$17&lt;Udfyldningsark!$T88,"g",""),
IF(Udfyldningsark!$T88&lt;Udfyldningsark!$Q88,     IF(AO$17&lt;Udfyldningsark!$Q88-10,"g",     IF(AO$17&lt;Udfyldningsark!$T88,"gu",        "")),
IF(AO$17&lt;Udfyldningsark!$Q88, IF(AO$17&lt;Udfyldningsark!$Q88-10,"g","gu"),
IF(AO$17&lt;Udfyldningsark!$T88,"r",""
))))))))</f>
        <v/>
      </c>
      <c r="AP71" s="226" t="str">
        <f>IF(Udfyldningsark!$T88="","",
IF(AP$17=Udfyldningsark!$Q88,"s",
IF(AP$17=Udfyldningsark!$T88,"b",
IF(AP$17&lt;Udfyldningsark!$P88,"",
IF(Udfyldningsark!$T88&lt;Udfyldningsark!$Q88-10,IF(AP$17&lt;Udfyldningsark!$T88,"g",""),
IF(Udfyldningsark!$T88&lt;Udfyldningsark!$Q88,     IF(AP$17&lt;Udfyldningsark!$Q88-10,"g",     IF(AP$17&lt;Udfyldningsark!$T88,"gu",        "")),
IF(AP$17&lt;Udfyldningsark!$Q88, IF(AP$17&lt;Udfyldningsark!$Q88-10,"g","gu"),
IF(AP$17&lt;Udfyldningsark!$T88,"r",""
))))))))</f>
        <v/>
      </c>
      <c r="AQ71" s="226" t="str">
        <f>IF(Udfyldningsark!$T88="","",
IF(AQ$17=Udfyldningsark!$Q88,"s",
IF(AQ$17=Udfyldningsark!$T88,"b",
IF(AQ$17&lt;Udfyldningsark!$P88,"",
IF(Udfyldningsark!$T88&lt;Udfyldningsark!$Q88-10,IF(AQ$17&lt;Udfyldningsark!$T88,"g",""),
IF(Udfyldningsark!$T88&lt;Udfyldningsark!$Q88,     IF(AQ$17&lt;Udfyldningsark!$Q88-10,"g",     IF(AQ$17&lt;Udfyldningsark!$T88,"gu",        "")),
IF(AQ$17&lt;Udfyldningsark!$Q88, IF(AQ$17&lt;Udfyldningsark!$Q88-10,"g","gu"),
IF(AQ$17&lt;Udfyldningsark!$T88,"r",""
))))))))</f>
        <v/>
      </c>
      <c r="AR71" s="226" t="str">
        <f>IF(Udfyldningsark!$T88="","",
IF(AR$17=Udfyldningsark!$Q88,"s",
IF(AR$17=Udfyldningsark!$T88,"b",
IF(AR$17&lt;Udfyldningsark!$P88,"",
IF(Udfyldningsark!$T88&lt;Udfyldningsark!$Q88-10,IF(AR$17&lt;Udfyldningsark!$T88,"g",""),
IF(Udfyldningsark!$T88&lt;Udfyldningsark!$Q88,     IF(AR$17&lt;Udfyldningsark!$Q88-10,"g",     IF(AR$17&lt;Udfyldningsark!$T88,"gu",        "")),
IF(AR$17&lt;Udfyldningsark!$Q88, IF(AR$17&lt;Udfyldningsark!$Q88-10,"g","gu"),
IF(AR$17&lt;Udfyldningsark!$T88,"r",""
))))))))</f>
        <v/>
      </c>
      <c r="AS71" s="226" t="str">
        <f>IF(Udfyldningsark!$T88="","",
IF(AS$17=Udfyldningsark!$Q88,"s",
IF(AS$17=Udfyldningsark!$T88,"b",
IF(AS$17&lt;Udfyldningsark!$P88,"",
IF(Udfyldningsark!$T88&lt;Udfyldningsark!$Q88-10,IF(AS$17&lt;Udfyldningsark!$T88,"g",""),
IF(Udfyldningsark!$T88&lt;Udfyldningsark!$Q88,     IF(AS$17&lt;Udfyldningsark!$Q88-10,"g",     IF(AS$17&lt;Udfyldningsark!$T88,"gu",        "")),
IF(AS$17&lt;Udfyldningsark!$Q88, IF(AS$17&lt;Udfyldningsark!$Q88-10,"g","gu"),
IF(AS$17&lt;Udfyldningsark!$T88,"r",""
))))))))</f>
        <v/>
      </c>
      <c r="AT71" s="226" t="str">
        <f>IF(Udfyldningsark!$T88="","",
IF(AT$17=Udfyldningsark!$Q88,"s",
IF(AT$17=Udfyldningsark!$T88,"b",
IF(AT$17&lt;Udfyldningsark!$P88,"",
IF(Udfyldningsark!$T88&lt;Udfyldningsark!$Q88-10,IF(AT$17&lt;Udfyldningsark!$T88,"g",""),
IF(Udfyldningsark!$T88&lt;Udfyldningsark!$Q88,     IF(AT$17&lt;Udfyldningsark!$Q88-10,"g",     IF(AT$17&lt;Udfyldningsark!$T88,"gu",        "")),
IF(AT$17&lt;Udfyldningsark!$Q88, IF(AT$17&lt;Udfyldningsark!$Q88-10,"g","gu"),
IF(AT$17&lt;Udfyldningsark!$T88,"r",""
))))))))</f>
        <v/>
      </c>
      <c r="AU71" s="226" t="str">
        <f>IF(Udfyldningsark!$T88="","",
IF(AU$17=Udfyldningsark!$Q88,"s",
IF(AU$17=Udfyldningsark!$T88,"b",
IF(AU$17&lt;Udfyldningsark!$P88,"",
IF(Udfyldningsark!$T88&lt;Udfyldningsark!$Q88-10,IF(AU$17&lt;Udfyldningsark!$T88,"g",""),
IF(Udfyldningsark!$T88&lt;Udfyldningsark!$Q88,     IF(AU$17&lt;Udfyldningsark!$Q88-10,"g",     IF(AU$17&lt;Udfyldningsark!$T88,"gu",        "")),
IF(AU$17&lt;Udfyldningsark!$Q88, IF(AU$17&lt;Udfyldningsark!$Q88-10,"g","gu"),
IF(AU$17&lt;Udfyldningsark!$T88,"r",""
))))))))</f>
        <v/>
      </c>
      <c r="AV71" s="226" t="str">
        <f>IF(Udfyldningsark!$T88="","",
IF(AV$17=Udfyldningsark!$Q88,"s",
IF(AV$17=Udfyldningsark!$T88,"b",
IF(AV$17&lt;Udfyldningsark!$P88,"",
IF(Udfyldningsark!$T88&lt;Udfyldningsark!$Q88-10,IF(AV$17&lt;Udfyldningsark!$T88,"g",""),
IF(Udfyldningsark!$T88&lt;Udfyldningsark!$Q88,     IF(AV$17&lt;Udfyldningsark!$Q88-10,"g",     IF(AV$17&lt;Udfyldningsark!$T88,"gu",        "")),
IF(AV$17&lt;Udfyldningsark!$Q88, IF(AV$17&lt;Udfyldningsark!$Q88-10,"g","gu"),
IF(AV$17&lt;Udfyldningsark!$T88,"r",""
))))))))</f>
        <v/>
      </c>
      <c r="AW71" s="226" t="str">
        <f>IF(Udfyldningsark!$T88="","",
IF(AW$17=Udfyldningsark!$Q88,"s",
IF(AW$17=Udfyldningsark!$T88,"b",
IF(AW$17&lt;Udfyldningsark!$P88,"",
IF(Udfyldningsark!$T88&lt;Udfyldningsark!$Q88-10,IF(AW$17&lt;Udfyldningsark!$T88,"g",""),
IF(Udfyldningsark!$T88&lt;Udfyldningsark!$Q88,     IF(AW$17&lt;Udfyldningsark!$Q88-10,"g",     IF(AW$17&lt;Udfyldningsark!$T88,"gu",        "")),
IF(AW$17&lt;Udfyldningsark!$Q88, IF(AW$17&lt;Udfyldningsark!$Q88-10,"g","gu"),
IF(AW$17&lt;Udfyldningsark!$T88,"r",""
))))))))</f>
        <v/>
      </c>
      <c r="AX71" s="226" t="str">
        <f>IF(Udfyldningsark!$T88="","",
IF(AX$17=Udfyldningsark!$Q88,"s",
IF(AX$17=Udfyldningsark!$T88,"b",
IF(AX$17&lt;Udfyldningsark!$P88,"",
IF(Udfyldningsark!$T88&lt;Udfyldningsark!$Q88-10,IF(AX$17&lt;Udfyldningsark!$T88,"g",""),
IF(Udfyldningsark!$T88&lt;Udfyldningsark!$Q88,     IF(AX$17&lt;Udfyldningsark!$Q88-10,"g",     IF(AX$17&lt;Udfyldningsark!$T88,"gu",        "")),
IF(AX$17&lt;Udfyldningsark!$Q88, IF(AX$17&lt;Udfyldningsark!$Q88-10,"g","gu"),
IF(AX$17&lt;Udfyldningsark!$T88,"r",""
))))))))</f>
        <v/>
      </c>
      <c r="AY71" s="226" t="str">
        <f>IF(Udfyldningsark!$T88="","",
IF(AY$17=Udfyldningsark!$Q88,"s",
IF(AY$17=Udfyldningsark!$T88,"b",
IF(AY$17&lt;Udfyldningsark!$P88,"",
IF(Udfyldningsark!$T88&lt;Udfyldningsark!$Q88-10,IF(AY$17&lt;Udfyldningsark!$T88,"g",""),
IF(Udfyldningsark!$T88&lt;Udfyldningsark!$Q88,     IF(AY$17&lt;Udfyldningsark!$Q88-10,"g",     IF(AY$17&lt;Udfyldningsark!$T88,"gu",        "")),
IF(AY$17&lt;Udfyldningsark!$Q88, IF(AY$17&lt;Udfyldningsark!$Q88-10,"g","gu"),
IF(AY$17&lt;Udfyldningsark!$T88,"r",""
))))))))</f>
        <v/>
      </c>
      <c r="AZ71" s="226" t="str">
        <f>IF(Udfyldningsark!$T88="","",
IF(AZ$17=Udfyldningsark!$Q88,"s",
IF(AZ$17=Udfyldningsark!$T88,"b",
IF(AZ$17&lt;Udfyldningsark!$P88,"",
IF(Udfyldningsark!$T88&lt;Udfyldningsark!$Q88-10,IF(AZ$17&lt;Udfyldningsark!$T88,"g",""),
IF(Udfyldningsark!$T88&lt;Udfyldningsark!$Q88,     IF(AZ$17&lt;Udfyldningsark!$Q88-10,"g",     IF(AZ$17&lt;Udfyldningsark!$T88,"gu",        "")),
IF(AZ$17&lt;Udfyldningsark!$Q88, IF(AZ$17&lt;Udfyldningsark!$Q88-10,"g","gu"),
IF(AZ$17&lt;Udfyldningsark!$T88,"r",""
))))))))</f>
        <v/>
      </c>
      <c r="BA71" s="226" t="str">
        <f>IF(Udfyldningsark!$T88="","",
IF(BA$17=Udfyldningsark!$Q88,"s",
IF(BA$17=Udfyldningsark!$T88,"b",
IF(BA$17&lt;Udfyldningsark!$P88,"",
IF(Udfyldningsark!$T88&lt;Udfyldningsark!$Q88-10,IF(BA$17&lt;Udfyldningsark!$T88,"g",""),
IF(Udfyldningsark!$T88&lt;Udfyldningsark!$Q88,     IF(BA$17&lt;Udfyldningsark!$Q88-10,"g",     IF(BA$17&lt;Udfyldningsark!$T88,"gu",        "")),
IF(BA$17&lt;Udfyldningsark!$Q88, IF(BA$17&lt;Udfyldningsark!$Q88-10,"g","gu"),
IF(BA$17&lt;Udfyldningsark!$T88,"r",""
))))))))</f>
        <v/>
      </c>
      <c r="BB71" s="226" t="str">
        <f>IF(Udfyldningsark!$T88="","",
IF(BB$17=Udfyldningsark!$Q88,"s",
IF(BB$17=Udfyldningsark!$T88,"b",
IF(BB$17&lt;Udfyldningsark!$P88,"",
IF(Udfyldningsark!$T88&lt;Udfyldningsark!$Q88-10,IF(BB$17&lt;Udfyldningsark!$T88,"g",""),
IF(Udfyldningsark!$T88&lt;Udfyldningsark!$Q88,     IF(BB$17&lt;Udfyldningsark!$Q88-10,"g",     IF(BB$17&lt;Udfyldningsark!$T88,"gu",        "")),
IF(BB$17&lt;Udfyldningsark!$Q88, IF(BB$17&lt;Udfyldningsark!$Q88-10,"g","gu"),
IF(BB$17&lt;Udfyldningsark!$T88,"r",""
))))))))</f>
        <v/>
      </c>
      <c r="BC71" s="226" t="str">
        <f>IF(Udfyldningsark!$T88="","",
IF(BC$17=Udfyldningsark!$Q88,"s",
IF(BC$17=Udfyldningsark!$T88,"b",
IF(BC$17&lt;Udfyldningsark!$P88,"",
IF(Udfyldningsark!$T88&lt;Udfyldningsark!$Q88-10,IF(BC$17&lt;Udfyldningsark!$T88,"g",""),
IF(Udfyldningsark!$T88&lt;Udfyldningsark!$Q88,     IF(BC$17&lt;Udfyldningsark!$Q88-10,"g",     IF(BC$17&lt;Udfyldningsark!$T88,"gu",        "")),
IF(BC$17&lt;Udfyldningsark!$Q88, IF(BC$17&lt;Udfyldningsark!$Q88-10,"g","gu"),
IF(BC$17&lt;Udfyldningsark!$T88,"r",""
))))))))</f>
        <v/>
      </c>
      <c r="BD71" s="226" t="str">
        <f>IF(Udfyldningsark!$T88="","",
IF(BD$17=Udfyldningsark!$Q88,"s",
IF(BD$17=Udfyldningsark!$T88,"b",
IF(BD$17&lt;Udfyldningsark!$P88,"",
IF(Udfyldningsark!$T88&lt;Udfyldningsark!$Q88-10,IF(BD$17&lt;Udfyldningsark!$T88,"g",""),
IF(Udfyldningsark!$T88&lt;Udfyldningsark!$Q88,     IF(BD$17&lt;Udfyldningsark!$Q88-10,"g",     IF(BD$17&lt;Udfyldningsark!$T88,"gu",        "")),
IF(BD$17&lt;Udfyldningsark!$Q88, IF(BD$17&lt;Udfyldningsark!$Q88-10,"g","gu"),
IF(BD$17&lt;Udfyldningsark!$T88,"r",""
))))))))</f>
        <v/>
      </c>
      <c r="BE71" s="226" t="str">
        <f>IF(Udfyldningsark!$T88="","",
IF(BE$17=Udfyldningsark!$Q88,"s",
IF(BE$17=Udfyldningsark!$T88,"b",
IF(BE$17&lt;Udfyldningsark!$P88,"",
IF(Udfyldningsark!$T88&lt;Udfyldningsark!$Q88-10,IF(BE$17&lt;Udfyldningsark!$T88,"g",""),
IF(Udfyldningsark!$T88&lt;Udfyldningsark!$Q88,     IF(BE$17&lt;Udfyldningsark!$Q88-10,"g",     IF(BE$17&lt;Udfyldningsark!$T88,"gu",        "")),
IF(BE$17&lt;Udfyldningsark!$Q88, IF(BE$17&lt;Udfyldningsark!$Q88-10,"g","gu"),
IF(BE$17&lt;Udfyldningsark!$T88,"r",""
))))))))</f>
        <v/>
      </c>
      <c r="BF71" s="226" t="str">
        <f>IF(Udfyldningsark!$T88="","",
IF(BF$17=Udfyldningsark!$Q88,"s",
IF(BF$17=Udfyldningsark!$T88,"b",
IF(BF$17&lt;Udfyldningsark!$P88,"",
IF(Udfyldningsark!$T88&lt;Udfyldningsark!$Q88-10,IF(BF$17&lt;Udfyldningsark!$T88,"g",""),
IF(Udfyldningsark!$T88&lt;Udfyldningsark!$Q88,     IF(BF$17&lt;Udfyldningsark!$Q88-10,"g",     IF(BF$17&lt;Udfyldningsark!$T88,"gu",        "")),
IF(BF$17&lt;Udfyldningsark!$Q88, IF(BF$17&lt;Udfyldningsark!$Q88-10,"g","gu"),
IF(BF$17&lt;Udfyldningsark!$T88,"r",""
))))))))</f>
        <v/>
      </c>
      <c r="BG71" s="226" t="str">
        <f>IF(Udfyldningsark!$T88="","",
IF(BG$17=Udfyldningsark!$Q88,"s",
IF(BG$17=Udfyldningsark!$T88,"b",
IF(BG$17&lt;Udfyldningsark!$P88,"",
IF(Udfyldningsark!$T88&lt;Udfyldningsark!$Q88-10,IF(BG$17&lt;Udfyldningsark!$T88,"g",""),
IF(Udfyldningsark!$T88&lt;Udfyldningsark!$Q88,     IF(BG$17&lt;Udfyldningsark!$Q88-10,"g",     IF(BG$17&lt;Udfyldningsark!$T88,"gu",        "")),
IF(BG$17&lt;Udfyldningsark!$Q88, IF(BG$17&lt;Udfyldningsark!$Q88-10,"g","gu"),
IF(BG$17&lt;Udfyldningsark!$T88,"r",""
))))))))</f>
        <v/>
      </c>
      <c r="BH71" s="226" t="str">
        <f>IF(Udfyldningsark!$T88="","",
IF(BH$17=Udfyldningsark!$Q88,"s",
IF(BH$17=Udfyldningsark!$T88,"b",
IF(BH$17&lt;Udfyldningsark!$P88,"",
IF(Udfyldningsark!$T88&lt;Udfyldningsark!$Q88-10,IF(BH$17&lt;Udfyldningsark!$T88,"g",""),
IF(Udfyldningsark!$T88&lt;Udfyldningsark!$Q88,     IF(BH$17&lt;Udfyldningsark!$Q88-10,"g",     IF(BH$17&lt;Udfyldningsark!$T88,"gu",        "")),
IF(BH$17&lt;Udfyldningsark!$Q88, IF(BH$17&lt;Udfyldningsark!$Q88-10,"g","gu"),
IF(BH$17&lt;Udfyldningsark!$T88,"r",""
))))))))</f>
        <v/>
      </c>
      <c r="BI71" s="226" t="str">
        <f>IF(Udfyldningsark!$T88="","",
IF(BI$17=Udfyldningsark!$Q88,"s",
IF(BI$17=Udfyldningsark!$T88,"b",
IF(BI$17&lt;Udfyldningsark!$P88,"",
IF(Udfyldningsark!$T88&lt;Udfyldningsark!$Q88-10,IF(BI$17&lt;Udfyldningsark!$T88,"g",""),
IF(Udfyldningsark!$T88&lt;Udfyldningsark!$Q88,     IF(BI$17&lt;Udfyldningsark!$Q88-10,"g",     IF(BI$17&lt;Udfyldningsark!$T88,"gu",        "")),
IF(BI$17&lt;Udfyldningsark!$Q88, IF(BI$17&lt;Udfyldningsark!$Q88-10,"g","gu"),
IF(BI$17&lt;Udfyldningsark!$T88,"r",""
))))))))</f>
        <v/>
      </c>
      <c r="BJ71" s="226" t="str">
        <f>IF(Udfyldningsark!$T88="","",
IF(BJ$17=Udfyldningsark!$Q88,"s",
IF(BJ$17=Udfyldningsark!$T88,"b",
IF(BJ$17&lt;Udfyldningsark!$P88,"",
IF(Udfyldningsark!$T88&lt;Udfyldningsark!$Q88-10,IF(BJ$17&lt;Udfyldningsark!$T88,"g",""),
IF(Udfyldningsark!$T88&lt;Udfyldningsark!$Q88,     IF(BJ$17&lt;Udfyldningsark!$Q88-10,"g",     IF(BJ$17&lt;Udfyldningsark!$T88,"gu",        "")),
IF(BJ$17&lt;Udfyldningsark!$Q88, IF(BJ$17&lt;Udfyldningsark!$Q88-10,"g","gu"),
IF(BJ$17&lt;Udfyldningsark!$T88,"r",""
))))))))</f>
        <v/>
      </c>
      <c r="BK71" s="226" t="str">
        <f>IF(Udfyldningsark!$T88="","",
IF(BK$17=Udfyldningsark!$Q88,"s",
IF(BK$17=Udfyldningsark!$T88,"b",
IF(BK$17&lt;Udfyldningsark!$P88,"",
IF(Udfyldningsark!$T88&lt;Udfyldningsark!$Q88-10,IF(BK$17&lt;Udfyldningsark!$T88,"g",""),
IF(Udfyldningsark!$T88&lt;Udfyldningsark!$Q88,     IF(BK$17&lt;Udfyldningsark!$Q88-10,"g",     IF(BK$17&lt;Udfyldningsark!$T88,"gu",        "")),
IF(BK$17&lt;Udfyldningsark!$Q88, IF(BK$17&lt;Udfyldningsark!$Q88-10,"g","gu"),
IF(BK$17&lt;Udfyldningsark!$T88,"r",""
))))))))</f>
        <v/>
      </c>
      <c r="BL71" s="226" t="str">
        <f>IF(Udfyldningsark!$T88="","",
IF(BL$17=Udfyldningsark!$Q88,"s",
IF(BL$17=Udfyldningsark!$T88,"b",
IF(BL$17&lt;Udfyldningsark!$P88,"",
IF(Udfyldningsark!$T88&lt;Udfyldningsark!$Q88-10,IF(BL$17&lt;Udfyldningsark!$T88,"g",""),
IF(Udfyldningsark!$T88&lt;Udfyldningsark!$Q88,     IF(BL$17&lt;Udfyldningsark!$Q88-10,"g",     IF(BL$17&lt;Udfyldningsark!$T88,"gu",        "")),
IF(BL$17&lt;Udfyldningsark!$Q88, IF(BL$17&lt;Udfyldningsark!$Q88-10,"g","gu"),
IF(BL$17&lt;Udfyldningsark!$T88,"r",""
))))))))</f>
        <v/>
      </c>
      <c r="BM71" s="226" t="str">
        <f>IF(Udfyldningsark!$T88="","",
IF(BM$17=Udfyldningsark!$Q88,"s",
IF(BM$17=Udfyldningsark!$T88,"b",
IF(BM$17&lt;Udfyldningsark!$P88,"",
IF(Udfyldningsark!$T88&lt;Udfyldningsark!$Q88-10,IF(BM$17&lt;Udfyldningsark!$T88,"g",""),
IF(Udfyldningsark!$T88&lt;Udfyldningsark!$Q88,     IF(BM$17&lt;Udfyldningsark!$Q88-10,"g",     IF(BM$17&lt;Udfyldningsark!$T88,"gu",        "")),
IF(BM$17&lt;Udfyldningsark!$Q88, IF(BM$17&lt;Udfyldningsark!$Q88-10,"g","gu"),
IF(BM$17&lt;Udfyldningsark!$T88,"r",""
))))))))</f>
        <v/>
      </c>
      <c r="BN71" s="226" t="str">
        <f>IF(Udfyldningsark!$T88="","",
IF(BN$17=Udfyldningsark!$Q88,"s",
IF(BN$17=Udfyldningsark!$T88,"b",
IF(BN$17&lt;Udfyldningsark!$P88,"",
IF(Udfyldningsark!$T88&lt;Udfyldningsark!$Q88-10,IF(BN$17&lt;Udfyldningsark!$T88,"g",""),
IF(Udfyldningsark!$T88&lt;Udfyldningsark!$Q88,     IF(BN$17&lt;Udfyldningsark!$Q88-10,"g",     IF(BN$17&lt;Udfyldningsark!$T88,"gu",        "")),
IF(BN$17&lt;Udfyldningsark!$Q88, IF(BN$17&lt;Udfyldningsark!$Q88-10,"g","gu"),
IF(BN$17&lt;Udfyldningsark!$T88,"r",""
))))))))</f>
        <v/>
      </c>
      <c r="BO71" s="226" t="str">
        <f>IF(Udfyldningsark!$T88="","",
IF(BO$17=Udfyldningsark!$Q88,"s",
IF(BO$17=Udfyldningsark!$T88,"b",
IF(BO$17&lt;Udfyldningsark!$P88,"",
IF(Udfyldningsark!$T88&lt;Udfyldningsark!$Q88-10,IF(BO$17&lt;Udfyldningsark!$T88,"g",""),
IF(Udfyldningsark!$T88&lt;Udfyldningsark!$Q88,     IF(BO$17&lt;Udfyldningsark!$Q88-10,"g",     IF(BO$17&lt;Udfyldningsark!$T88,"gu",        "")),
IF(BO$17&lt;Udfyldningsark!$Q88, IF(BO$17&lt;Udfyldningsark!$Q88-10,"g","gu"),
IF(BO$17&lt;Udfyldningsark!$T88,"r",""
))))))))</f>
        <v/>
      </c>
      <c r="BP71" s="226" t="str">
        <f>IF(Udfyldningsark!$T88="","",
IF(BP$17=Udfyldningsark!$Q88,"s",
IF(BP$17=Udfyldningsark!$T88,"b",
IF(BP$17&lt;Udfyldningsark!$P88,"",
IF(Udfyldningsark!$T88&lt;Udfyldningsark!$Q88-10,IF(BP$17&lt;Udfyldningsark!$T88,"g",""),
IF(Udfyldningsark!$T88&lt;Udfyldningsark!$Q88,     IF(BP$17&lt;Udfyldningsark!$Q88-10,"g",     IF(BP$17&lt;Udfyldningsark!$T88,"gu",        "")),
IF(BP$17&lt;Udfyldningsark!$Q88, IF(BP$17&lt;Udfyldningsark!$Q88-10,"g","gu"),
IF(BP$17&lt;Udfyldningsark!$T88,"r",""
))))))))</f>
        <v/>
      </c>
      <c r="BQ71" s="226" t="str">
        <f>IF(Udfyldningsark!$T88="","",
IF(BQ$17=Udfyldningsark!$Q88,"s",
IF(BQ$17=Udfyldningsark!$T88,"b",
IF(BQ$17&lt;Udfyldningsark!$P88,"",
IF(Udfyldningsark!$T88&lt;Udfyldningsark!$Q88-10,IF(BQ$17&lt;Udfyldningsark!$T88,"g",""),
IF(Udfyldningsark!$T88&lt;Udfyldningsark!$Q88,     IF(BQ$17&lt;Udfyldningsark!$Q88-10,"g",     IF(BQ$17&lt;Udfyldningsark!$T88,"gu",        "")),
IF(BQ$17&lt;Udfyldningsark!$Q88, IF(BQ$17&lt;Udfyldningsark!$Q88-10,"g","gu"),
IF(BQ$17&lt;Udfyldningsark!$T88,"r",""
))))))))</f>
        <v/>
      </c>
      <c r="BR71" s="226" t="str">
        <f>IF(Udfyldningsark!$T88="","",
IF(BR$17=Udfyldningsark!$Q88,"s",
IF(BR$17=Udfyldningsark!$T88,"b",
IF(BR$17&lt;Udfyldningsark!$P88,"",
IF(Udfyldningsark!$T88&lt;Udfyldningsark!$Q88-10,IF(BR$17&lt;Udfyldningsark!$T88,"g",""),
IF(Udfyldningsark!$T88&lt;Udfyldningsark!$Q88,     IF(BR$17&lt;Udfyldningsark!$Q88-10,"g",     IF(BR$17&lt;Udfyldningsark!$T88,"gu",        "")),
IF(BR$17&lt;Udfyldningsark!$Q88, IF(BR$17&lt;Udfyldningsark!$Q88-10,"g","gu"),
IF(BR$17&lt;Udfyldningsark!$T88,"r",""
))))))))</f>
        <v/>
      </c>
      <c r="BS71" s="226" t="str">
        <f>IF(Udfyldningsark!$T88="","",
IF(BS$17=Udfyldningsark!$Q88,"s",
IF(BS$17=Udfyldningsark!$T88,"b",
IF(BS$17&lt;Udfyldningsark!$P88,"",
IF(Udfyldningsark!$T88&lt;Udfyldningsark!$Q88-10,IF(BS$17&lt;Udfyldningsark!$T88,"g",""),
IF(Udfyldningsark!$T88&lt;Udfyldningsark!$Q88,     IF(BS$17&lt;Udfyldningsark!$Q88-10,"g",     IF(BS$17&lt;Udfyldningsark!$T88,"gu",        "")),
IF(BS$17&lt;Udfyldningsark!$Q88, IF(BS$17&lt;Udfyldningsark!$Q88-10,"g","gu"),
IF(BS$17&lt;Udfyldningsark!$T88,"r",""
))))))))</f>
        <v/>
      </c>
      <c r="BT71" s="226" t="str">
        <f>IF(Udfyldningsark!$T88="","",
IF(BT$17=Udfyldningsark!$Q88,"s",
IF(BT$17=Udfyldningsark!$T88,"b",
IF(BT$17&lt;Udfyldningsark!$P88,"",
IF(Udfyldningsark!$T88&lt;Udfyldningsark!$Q88-10,IF(BT$17&lt;Udfyldningsark!$T88,"g",""),
IF(Udfyldningsark!$T88&lt;Udfyldningsark!$Q88,     IF(BT$17&lt;Udfyldningsark!$Q88-10,"g",     IF(BT$17&lt;Udfyldningsark!$T88,"gu",        "")),
IF(BT$17&lt;Udfyldningsark!$Q88, IF(BT$17&lt;Udfyldningsark!$Q88-10,"g","gu"),
IF(BT$17&lt;Udfyldningsark!$T88,"r",""
))))))))</f>
        <v/>
      </c>
      <c r="BU71" s="226" t="str">
        <f>IF(Udfyldningsark!$T88="","",
IF(BU$17=Udfyldningsark!$Q88,"s",
IF(BU$17=Udfyldningsark!$T88,"b",
IF(BU$17&lt;Udfyldningsark!$P88,"",
IF(Udfyldningsark!$T88&lt;Udfyldningsark!$Q88-10,IF(BU$17&lt;Udfyldningsark!$T88,"g",""),
IF(Udfyldningsark!$T88&lt;Udfyldningsark!$Q88,     IF(BU$17&lt;Udfyldningsark!$Q88-10,"g",     IF(BU$17&lt;Udfyldningsark!$T88,"gu",        "")),
IF(BU$17&lt;Udfyldningsark!$Q88, IF(BU$17&lt;Udfyldningsark!$Q88-10,"g","gu"),
IF(BU$17&lt;Udfyldningsark!$T88,"r",""
))))))))</f>
        <v/>
      </c>
      <c r="BV71" s="226" t="str">
        <f>IF(Udfyldningsark!$T88="","",
IF(BV$17=Udfyldningsark!$Q88,"s",
IF(BV$17=Udfyldningsark!$T88,"b",
IF(BV$17&lt;Udfyldningsark!$P88,"",
IF(Udfyldningsark!$T88&lt;Udfyldningsark!$Q88-10,IF(BV$17&lt;Udfyldningsark!$T88,"g",""),
IF(Udfyldningsark!$T88&lt;Udfyldningsark!$Q88,     IF(BV$17&lt;Udfyldningsark!$Q88-10,"g",     IF(BV$17&lt;Udfyldningsark!$T88,"gu",        "")),
IF(BV$17&lt;Udfyldningsark!$Q88, IF(BV$17&lt;Udfyldningsark!$Q88-10,"g","gu"),
IF(BV$17&lt;Udfyldningsark!$T88,"r",""
))))))))</f>
        <v/>
      </c>
      <c r="BW71" s="226" t="str">
        <f>IF(Udfyldningsark!$T88="","",
IF(BW$17=Udfyldningsark!$Q88,"s",
IF(BW$17=Udfyldningsark!$T88,"b",
IF(BW$17&lt;Udfyldningsark!$P88,"",
IF(Udfyldningsark!$T88&lt;Udfyldningsark!$Q88-10,IF(BW$17&lt;Udfyldningsark!$T88,"g",""),
IF(Udfyldningsark!$T88&lt;Udfyldningsark!$Q88,     IF(BW$17&lt;Udfyldningsark!$Q88-10,"g",     IF(BW$17&lt;Udfyldningsark!$T88,"gu",        "")),
IF(BW$17&lt;Udfyldningsark!$Q88, IF(BW$17&lt;Udfyldningsark!$Q88-10,"g","gu"),
IF(BW$17&lt;Udfyldningsark!$T88,"r",""
))))))))</f>
        <v/>
      </c>
      <c r="BX71" s="226" t="str">
        <f>IF(Udfyldningsark!$T88="","",
IF(BX$17=Udfyldningsark!$Q88,"s",
IF(BX$17=Udfyldningsark!$T88,"b",
IF(BX$17&lt;Udfyldningsark!$P88,"",
IF(Udfyldningsark!$T88&lt;Udfyldningsark!$Q88-10,IF(BX$17&lt;Udfyldningsark!$T88,"g",""),
IF(Udfyldningsark!$T88&lt;Udfyldningsark!$Q88,     IF(BX$17&lt;Udfyldningsark!$Q88-10,"g",     IF(BX$17&lt;Udfyldningsark!$T88,"gu",        "")),
IF(BX$17&lt;Udfyldningsark!$Q88, IF(BX$17&lt;Udfyldningsark!$Q88-10,"g","gu"),
IF(BX$17&lt;Udfyldningsark!$T88,"r",""
))))))))</f>
        <v/>
      </c>
      <c r="BY71" s="226" t="str">
        <f>IF(Udfyldningsark!$T88="","",
IF(BY$17=Udfyldningsark!$Q88,"s",
IF(BY$17=Udfyldningsark!$T88,"b",
IF(BY$17&lt;Udfyldningsark!$P88,"",
IF(Udfyldningsark!$T88&lt;Udfyldningsark!$Q88-10,IF(BY$17&lt;Udfyldningsark!$T88,"g",""),
IF(Udfyldningsark!$T88&lt;Udfyldningsark!$Q88,     IF(BY$17&lt;Udfyldningsark!$Q88-10,"g",     IF(BY$17&lt;Udfyldningsark!$T88,"gu",        "")),
IF(BY$17&lt;Udfyldningsark!$Q88, IF(BY$17&lt;Udfyldningsark!$Q88-10,"g","gu"),
IF(BY$17&lt;Udfyldningsark!$T88,"r",""
))))))))</f>
        <v/>
      </c>
      <c r="BZ71" s="226" t="str">
        <f>IF(Udfyldningsark!$T88="","",
IF(BZ$17=Udfyldningsark!$Q88,"s",
IF(BZ$17=Udfyldningsark!$T88,"b",
IF(BZ$17&lt;Udfyldningsark!$P88,"",
IF(Udfyldningsark!$T88&lt;Udfyldningsark!$Q88-10,IF(BZ$17&lt;Udfyldningsark!$T88,"g",""),
IF(Udfyldningsark!$T88&lt;Udfyldningsark!$Q88,     IF(BZ$17&lt;Udfyldningsark!$Q88-10,"g",     IF(BZ$17&lt;Udfyldningsark!$T88,"gu",        "")),
IF(BZ$17&lt;Udfyldningsark!$Q88, IF(BZ$17&lt;Udfyldningsark!$Q88-10,"g","gu"),
IF(BZ$17&lt;Udfyldningsark!$T88,"r",""
))))))))</f>
        <v/>
      </c>
      <c r="CA71" s="226" t="str">
        <f>IF(Udfyldningsark!$T88="","",
IF(CA$17=Udfyldningsark!$Q88,"s",
IF(CA$17=Udfyldningsark!$T88,"b",
IF(CA$17&lt;Udfyldningsark!$P88,"",
IF(Udfyldningsark!$T88&lt;Udfyldningsark!$Q88-10,IF(CA$17&lt;Udfyldningsark!$T88,"g",""),
IF(Udfyldningsark!$T88&lt;Udfyldningsark!$Q88,     IF(CA$17&lt;Udfyldningsark!$Q88-10,"g",     IF(CA$17&lt;Udfyldningsark!$T88,"gu",        "")),
IF(CA$17&lt;Udfyldningsark!$Q88, IF(CA$17&lt;Udfyldningsark!$Q88-10,"g","gu"),
IF(CA$17&lt;Udfyldningsark!$T88,"r",""
))))))))</f>
        <v/>
      </c>
      <c r="CB71" s="226" t="str">
        <f>IF(Udfyldningsark!$T88="","",
IF(CB$17=Udfyldningsark!$Q88,"s",
IF(CB$17=Udfyldningsark!$T88,"b",
IF(CB$17&lt;Udfyldningsark!$P88,"",
IF(Udfyldningsark!$T88&lt;Udfyldningsark!$Q88-10,IF(CB$17&lt;Udfyldningsark!$T88,"g",""),
IF(Udfyldningsark!$T88&lt;Udfyldningsark!$Q88,     IF(CB$17&lt;Udfyldningsark!$Q88-10,"g",     IF(CB$17&lt;Udfyldningsark!$T88,"gu",        "")),
IF(CB$17&lt;Udfyldningsark!$Q88, IF(CB$17&lt;Udfyldningsark!$Q88-10,"g","gu"),
IF(CB$17&lt;Udfyldningsark!$T88,"r",""
))))))))</f>
        <v/>
      </c>
      <c r="CC71" s="226" t="str">
        <f>IF(Udfyldningsark!$T88="","",
IF(CC$17=Udfyldningsark!$Q88,"s",
IF(CC$17=Udfyldningsark!$T88,"b",
IF(CC$17&lt;Udfyldningsark!$P88,"",
IF(Udfyldningsark!$T88&lt;Udfyldningsark!$Q88-10,IF(CC$17&lt;Udfyldningsark!$T88,"g",""),
IF(Udfyldningsark!$T88&lt;Udfyldningsark!$Q88,     IF(CC$17&lt;Udfyldningsark!$Q88-10,"g",     IF(CC$17&lt;Udfyldningsark!$T88,"gu",        "")),
IF(CC$17&lt;Udfyldningsark!$Q88, IF(CC$17&lt;Udfyldningsark!$Q88-10,"g","gu"),
IF(CC$17&lt;Udfyldningsark!$T88,"r",""
))))))))</f>
        <v/>
      </c>
      <c r="CD71" s="226" t="str">
        <f>IF(Udfyldningsark!$T88="","",
IF(CD$17=Udfyldningsark!$Q88,"s",
IF(CD$17=Udfyldningsark!$T88,"b",
IF(CD$17&lt;Udfyldningsark!$P88,"",
IF(Udfyldningsark!$T88&lt;Udfyldningsark!$Q88-10,IF(CD$17&lt;Udfyldningsark!$T88,"g",""),
IF(Udfyldningsark!$T88&lt;Udfyldningsark!$Q88,     IF(CD$17&lt;Udfyldningsark!$Q88-10,"g",     IF(CD$17&lt;Udfyldningsark!$T88,"gu",        "")),
IF(CD$17&lt;Udfyldningsark!$Q88, IF(CD$17&lt;Udfyldningsark!$Q88-10,"g","gu"),
IF(CD$17&lt;Udfyldningsark!$T88,"r",""
))))))))</f>
        <v/>
      </c>
      <c r="CE71" s="226" t="str">
        <f>IF(Udfyldningsark!$T88="","",
IF(CE$17=Udfyldningsark!$Q88,"s",
IF(CE$17=Udfyldningsark!$T88,"b",
IF(CE$17&lt;Udfyldningsark!$P88,"",
IF(Udfyldningsark!$T88&lt;Udfyldningsark!$Q88-10,IF(CE$17&lt;Udfyldningsark!$T88,"g",""),
IF(Udfyldningsark!$T88&lt;Udfyldningsark!$Q88,     IF(CE$17&lt;Udfyldningsark!$Q88-10,"g",     IF(CE$17&lt;Udfyldningsark!$T88,"gu",        "")),
IF(CE$17&lt;Udfyldningsark!$Q88, IF(CE$17&lt;Udfyldningsark!$Q88-10,"g","gu"),
IF(CE$17&lt;Udfyldningsark!$T88,"r",""
))))))))</f>
        <v/>
      </c>
      <c r="CF71" s="226" t="str">
        <f>IF(Udfyldningsark!$T88="","",
IF(CF$17=Udfyldningsark!$Q88,"s",
IF(CF$17=Udfyldningsark!$T88,"b",
IF(CF$17&lt;Udfyldningsark!$P88,"",
IF(Udfyldningsark!$T88&lt;Udfyldningsark!$Q88-10,IF(CF$17&lt;Udfyldningsark!$T88,"g",""),
IF(Udfyldningsark!$T88&lt;Udfyldningsark!$Q88,     IF(CF$17&lt;Udfyldningsark!$Q88-10,"g",     IF(CF$17&lt;Udfyldningsark!$T88,"gu",        "")),
IF(CF$17&lt;Udfyldningsark!$Q88, IF(CF$17&lt;Udfyldningsark!$Q88-10,"g","gu"),
IF(CF$17&lt;Udfyldningsark!$T88,"r",""
))))))))</f>
        <v/>
      </c>
      <c r="CG71" s="226" t="str">
        <f>IF(Udfyldningsark!$T88="","",
IF(CG$17=Udfyldningsark!$Q88,"s",
IF(CG$17=Udfyldningsark!$T88,"b",
IF(CG$17&lt;Udfyldningsark!$P88,"",
IF(Udfyldningsark!$T88&lt;Udfyldningsark!$Q88-10,IF(CG$17&lt;Udfyldningsark!$T88,"g",""),
IF(Udfyldningsark!$T88&lt;Udfyldningsark!$Q88,     IF(CG$17&lt;Udfyldningsark!$Q88-10,"g",     IF(CG$17&lt;Udfyldningsark!$T88,"gu",        "")),
IF(CG$17&lt;Udfyldningsark!$Q88, IF(CG$17&lt;Udfyldningsark!$Q88-10,"g","gu"),
IF(CG$17&lt;Udfyldningsark!$T88,"r",""
))))))))</f>
        <v/>
      </c>
      <c r="CH71" s="226" t="str">
        <f>IF(Udfyldningsark!$T88="","",
IF(CH$17=Udfyldningsark!$Q88,"s",
IF(CH$17=Udfyldningsark!$T88,"b",
IF(CH$17&lt;Udfyldningsark!$P88,"",
IF(Udfyldningsark!$T88&lt;Udfyldningsark!$Q88-10,IF(CH$17&lt;Udfyldningsark!$T88,"g",""),
IF(Udfyldningsark!$T88&lt;Udfyldningsark!$Q88,     IF(CH$17&lt;Udfyldningsark!$Q88-10,"g",     IF(CH$17&lt;Udfyldningsark!$T88,"gu",        "")),
IF(CH$17&lt;Udfyldningsark!$Q88, IF(CH$17&lt;Udfyldningsark!$Q88-10,"g","gu"),
IF(CH$17&lt;Udfyldningsark!$T88,"r",""
))))))))</f>
        <v/>
      </c>
      <c r="CI71" s="226" t="str">
        <f>IF(Udfyldningsark!$T88="","",
IF(CI$17=Udfyldningsark!$Q88,"s",
IF(CI$17=Udfyldningsark!$T88,"b",
IF(CI$17&lt;Udfyldningsark!$P88,"",
IF(Udfyldningsark!$T88&lt;Udfyldningsark!$Q88-10,IF(CI$17&lt;Udfyldningsark!$T88,"g",""),
IF(Udfyldningsark!$T88&lt;Udfyldningsark!$Q88,     IF(CI$17&lt;Udfyldningsark!$Q88-10,"g",     IF(CI$17&lt;Udfyldningsark!$T88,"gu",        "")),
IF(CI$17&lt;Udfyldningsark!$Q88, IF(CI$17&lt;Udfyldningsark!$Q88-10,"g","gu"),
IF(CI$17&lt;Udfyldningsark!$T88,"r",""
))))))))</f>
        <v/>
      </c>
      <c r="CJ71" s="226" t="str">
        <f>IF(Udfyldningsark!$T88="","",
IF(CJ$17=Udfyldningsark!$Q88,"s",
IF(CJ$17=Udfyldningsark!$T88,"b",
IF(CJ$17&lt;Udfyldningsark!$P88,"",
IF(Udfyldningsark!$T88&lt;Udfyldningsark!$Q88-10,IF(CJ$17&lt;Udfyldningsark!$T88,"g",""),
IF(Udfyldningsark!$T88&lt;Udfyldningsark!$Q88,     IF(CJ$17&lt;Udfyldningsark!$Q88-10,"g",     IF(CJ$17&lt;Udfyldningsark!$T88,"gu",        "")),
IF(CJ$17&lt;Udfyldningsark!$Q88, IF(CJ$17&lt;Udfyldningsark!$Q88-10,"g","gu"),
IF(CJ$17&lt;Udfyldningsark!$T88,"r",""
))))))))</f>
        <v/>
      </c>
      <c r="CK71" s="226" t="str">
        <f>IF(Udfyldningsark!$T88="","",
IF(CK$17=Udfyldningsark!$Q88,"s",
IF(CK$17=Udfyldningsark!$T88,"b",
IF(CK$17&lt;Udfyldningsark!$P88,"",
IF(Udfyldningsark!$T88&lt;Udfyldningsark!$Q88-10,IF(CK$17&lt;Udfyldningsark!$T88,"g",""),
IF(Udfyldningsark!$T88&lt;Udfyldningsark!$Q88,     IF(CK$17&lt;Udfyldningsark!$Q88-10,"g",     IF(CK$17&lt;Udfyldningsark!$T88,"gu",        "")),
IF(CK$17&lt;Udfyldningsark!$Q88, IF(CK$17&lt;Udfyldningsark!$Q88-10,"g","gu"),
IF(CK$17&lt;Udfyldningsark!$T88,"r",""
))))))))</f>
        <v/>
      </c>
      <c r="CL71" s="226" t="str">
        <f>IF(Udfyldningsark!$T88="","",
IF(CL$17=Udfyldningsark!$Q88,"s",
IF(CL$17=Udfyldningsark!$T88,"b",
IF(CL$17&lt;Udfyldningsark!$P88,"",
IF(Udfyldningsark!$T88&lt;Udfyldningsark!$Q88-10,IF(CL$17&lt;Udfyldningsark!$T88,"g",""),
IF(Udfyldningsark!$T88&lt;Udfyldningsark!$Q88,     IF(CL$17&lt;Udfyldningsark!$Q88-10,"g",     IF(CL$17&lt;Udfyldningsark!$T88,"gu",        "")),
IF(CL$17&lt;Udfyldningsark!$Q88, IF(CL$17&lt;Udfyldningsark!$Q88-10,"g","gu"),
IF(CL$17&lt;Udfyldningsark!$T88,"r",""
))))))))</f>
        <v/>
      </c>
      <c r="CM71" s="226" t="str">
        <f>IF(Udfyldningsark!$T88="","",
IF(CM$17=Udfyldningsark!$Q88,"s",
IF(CM$17=Udfyldningsark!$T88,"b",
IF(CM$17&lt;Udfyldningsark!$P88,"",
IF(Udfyldningsark!$T88&lt;Udfyldningsark!$Q88-10,IF(CM$17&lt;Udfyldningsark!$T88,"g",""),
IF(Udfyldningsark!$T88&lt;Udfyldningsark!$Q88,     IF(CM$17&lt;Udfyldningsark!$Q88-10,"g",     IF(CM$17&lt;Udfyldningsark!$T88,"gu",        "")),
IF(CM$17&lt;Udfyldningsark!$Q88, IF(CM$17&lt;Udfyldningsark!$Q88-10,"g","gu"),
IF(CM$17&lt;Udfyldningsark!$T88,"r",""
))))))))</f>
        <v/>
      </c>
      <c r="CN71" s="226" t="str">
        <f>IF(Udfyldningsark!$T88="","",
IF(CN$17=Udfyldningsark!$Q88,"s",
IF(CN$17=Udfyldningsark!$T88,"b",
IF(CN$17&lt;Udfyldningsark!$P88,"",
IF(Udfyldningsark!$T88&lt;Udfyldningsark!$Q88-10,IF(CN$17&lt;Udfyldningsark!$T88,"g",""),
IF(Udfyldningsark!$T88&lt;Udfyldningsark!$Q88,     IF(CN$17&lt;Udfyldningsark!$Q88-10,"g",     IF(CN$17&lt;Udfyldningsark!$T88,"gu",        "")),
IF(CN$17&lt;Udfyldningsark!$Q88, IF(CN$17&lt;Udfyldningsark!$Q88-10,"g","gu"),
IF(CN$17&lt;Udfyldningsark!$T88,"r",""
))))))))</f>
        <v/>
      </c>
      <c r="CO71" s="226" t="str">
        <f>IF(Udfyldningsark!$T88="","",
IF(CO$17=Udfyldningsark!$Q88,"s",
IF(CO$17=Udfyldningsark!$T88,"b",
IF(CO$17&lt;Udfyldningsark!$P88,"",
IF(Udfyldningsark!$T88&lt;Udfyldningsark!$Q88-10,IF(CO$17&lt;Udfyldningsark!$T88,"g",""),
IF(Udfyldningsark!$T88&lt;Udfyldningsark!$Q88,     IF(CO$17&lt;Udfyldningsark!$Q88-10,"g",     IF(CO$17&lt;Udfyldningsark!$T88,"gu",        "")),
IF(CO$17&lt;Udfyldningsark!$Q88, IF(CO$17&lt;Udfyldningsark!$Q88-10,"g","gu"),
IF(CO$17&lt;Udfyldningsark!$T88,"r",""
))))))))</f>
        <v/>
      </c>
      <c r="CP71" s="226" t="str">
        <f>IF(Udfyldningsark!$T88="","",
IF(CP$17=Udfyldningsark!$Q88,"s",
IF(CP$17=Udfyldningsark!$T88,"b",
IF(CP$17&lt;Udfyldningsark!$P88,"",
IF(Udfyldningsark!$T88&lt;Udfyldningsark!$Q88-10,IF(CP$17&lt;Udfyldningsark!$T88,"g",""),
IF(Udfyldningsark!$T88&lt;Udfyldningsark!$Q88,     IF(CP$17&lt;Udfyldningsark!$Q88-10,"g",     IF(CP$17&lt;Udfyldningsark!$T88,"gu",        "")),
IF(CP$17&lt;Udfyldningsark!$Q88, IF(CP$17&lt;Udfyldningsark!$Q88-10,"g","gu"),
IF(CP$17&lt;Udfyldningsark!$T88,"r",""
))))))))</f>
        <v/>
      </c>
      <c r="CQ71" s="226" t="str">
        <f>IF(Udfyldningsark!$T88="","",
IF(CQ$17=Udfyldningsark!$Q88,"s",
IF(CQ$17=Udfyldningsark!$T88,"b",
IF(CQ$17&lt;Udfyldningsark!$P88,"",
IF(Udfyldningsark!$T88&lt;Udfyldningsark!$Q88-10,IF(CQ$17&lt;Udfyldningsark!$T88,"g",""),
IF(Udfyldningsark!$T88&lt;Udfyldningsark!$Q88,     IF(CQ$17&lt;Udfyldningsark!$Q88-10,"g",     IF(CQ$17&lt;Udfyldningsark!$T88,"gu",        "")),
IF(CQ$17&lt;Udfyldningsark!$Q88, IF(CQ$17&lt;Udfyldningsark!$Q88-10,"g","gu"),
IF(CQ$17&lt;Udfyldningsark!$T88,"r",""
))))))))</f>
        <v/>
      </c>
      <c r="CR71" s="226" t="str">
        <f>IF(Udfyldningsark!$T88="","",
IF(CR$17=Udfyldningsark!$Q88,"s",
IF(CR$17=Udfyldningsark!$T88,"b",
IF(CR$17&lt;Udfyldningsark!$P88,"",
IF(Udfyldningsark!$T88&lt;Udfyldningsark!$Q88-10,IF(CR$17&lt;Udfyldningsark!$T88,"g",""),
IF(Udfyldningsark!$T88&lt;Udfyldningsark!$Q88,     IF(CR$17&lt;Udfyldningsark!$Q88-10,"g",     IF(CR$17&lt;Udfyldningsark!$T88,"gu",        "")),
IF(CR$17&lt;Udfyldningsark!$Q88, IF(CR$17&lt;Udfyldningsark!$Q88-10,"g","gu"),
IF(CR$17&lt;Udfyldningsark!$T88,"r",""
))))))))</f>
        <v/>
      </c>
      <c r="CS71" s="226" t="str">
        <f>IF(Udfyldningsark!$T88="","",
IF(CS$17=Udfyldningsark!$Q88,"s",
IF(CS$17=Udfyldningsark!$T88,"b",
IF(CS$17&lt;Udfyldningsark!$P88,"",
IF(Udfyldningsark!$T88&lt;Udfyldningsark!$Q88-10,IF(CS$17&lt;Udfyldningsark!$T88,"g",""),
IF(Udfyldningsark!$T88&lt;Udfyldningsark!$Q88,     IF(CS$17&lt;Udfyldningsark!$Q88-10,"g",     IF(CS$17&lt;Udfyldningsark!$T88,"gu",        "")),
IF(CS$17&lt;Udfyldningsark!$Q88, IF(CS$17&lt;Udfyldningsark!$Q88-10,"g","gu"),
IF(CS$17&lt;Udfyldningsark!$T88,"r",""
))))))))</f>
        <v/>
      </c>
      <c r="CT71" s="226" t="str">
        <f>IF(Udfyldningsark!$T88="","",
IF(CT$17=Udfyldningsark!$Q88,"s",
IF(CT$17=Udfyldningsark!$T88,"b",
IF(CT$17&lt;Udfyldningsark!$P88,"",
IF(Udfyldningsark!$T88&lt;Udfyldningsark!$Q88-10,IF(CT$17&lt;Udfyldningsark!$T88,"g",""),
IF(Udfyldningsark!$T88&lt;Udfyldningsark!$Q88,     IF(CT$17&lt;Udfyldningsark!$Q88-10,"g",     IF(CT$17&lt;Udfyldningsark!$T88,"gu",        "")),
IF(CT$17&lt;Udfyldningsark!$Q88, IF(CT$17&lt;Udfyldningsark!$Q88-10,"g","gu"),
IF(CT$17&lt;Udfyldningsark!$T88,"r",""
))))))))</f>
        <v/>
      </c>
      <c r="CU71" s="226" t="str">
        <f>IF(Udfyldningsark!$T88="","",
IF(CU$17=Udfyldningsark!$Q88,"s",
IF(CU$17=Udfyldningsark!$T88,"b",
IF(CU$17&lt;Udfyldningsark!$P88,"",
IF(Udfyldningsark!$T88&lt;Udfyldningsark!$Q88-10,IF(CU$17&lt;Udfyldningsark!$T88,"g",""),
IF(Udfyldningsark!$T88&lt;Udfyldningsark!$Q88,     IF(CU$17&lt;Udfyldningsark!$Q88-10,"g",     IF(CU$17&lt;Udfyldningsark!$T88,"gu",        "")),
IF(CU$17&lt;Udfyldningsark!$Q88, IF(CU$17&lt;Udfyldningsark!$Q88-10,"g","gu"),
IF(CU$17&lt;Udfyldningsark!$T88,"r",""
))))))))</f>
        <v/>
      </c>
      <c r="CV71" s="226" t="str">
        <f>IF(Udfyldningsark!$T88="","",
IF(CV$17=Udfyldningsark!$Q88,"s",
IF(CV$17=Udfyldningsark!$T88,"b",
IF(CV$17&lt;Udfyldningsark!$P88,"",
IF(Udfyldningsark!$T88&lt;Udfyldningsark!$Q88-10,IF(CV$17&lt;Udfyldningsark!$T88,"g",""),
IF(Udfyldningsark!$T88&lt;Udfyldningsark!$Q88,     IF(CV$17&lt;Udfyldningsark!$Q88-10,"g",     IF(CV$17&lt;Udfyldningsark!$T88,"gu",        "")),
IF(CV$17&lt;Udfyldningsark!$Q88, IF(CV$17&lt;Udfyldningsark!$Q88-10,"g","gu"),
IF(CV$17&lt;Udfyldningsark!$T88,"r",""
))))))))</f>
        <v/>
      </c>
      <c r="CW71" s="226" t="str">
        <f>IF(Udfyldningsark!$T88="","",
IF(CW$17=Udfyldningsark!$Q88,"s",
IF(CW$17=Udfyldningsark!$T88,"b",
IF(CW$17&lt;Udfyldningsark!$P88,"",
IF(Udfyldningsark!$T88&lt;Udfyldningsark!$Q88-10,IF(CW$17&lt;Udfyldningsark!$T88,"g",""),
IF(Udfyldningsark!$T88&lt;Udfyldningsark!$Q88,     IF(CW$17&lt;Udfyldningsark!$Q88-10,"g",     IF(CW$17&lt;Udfyldningsark!$T88,"gu",        "")),
IF(CW$17&lt;Udfyldningsark!$Q88, IF(CW$17&lt;Udfyldningsark!$Q88-10,"g","gu"),
IF(CW$17&lt;Udfyldningsark!$T88,"r",""
))))))))</f>
        <v/>
      </c>
      <c r="CX71" s="226" t="str">
        <f>IF(Udfyldningsark!$T88="","",
IF(CX$17=Udfyldningsark!$Q88,"s",
IF(CX$17=Udfyldningsark!$T88,"b",
IF(CX$17&lt;Udfyldningsark!$P88,"",
IF(Udfyldningsark!$T88&lt;Udfyldningsark!$Q88-10,IF(CX$17&lt;Udfyldningsark!$T88,"g",""),
IF(Udfyldningsark!$T88&lt;Udfyldningsark!$Q88,     IF(CX$17&lt;Udfyldningsark!$Q88-10,"g",     IF(CX$17&lt;Udfyldningsark!$T88,"gu",        "")),
IF(CX$17&lt;Udfyldningsark!$Q88, IF(CX$17&lt;Udfyldningsark!$Q88-10,"g","gu"),
IF(CX$17&lt;Udfyldningsark!$T88,"r",""
))))))))</f>
        <v/>
      </c>
      <c r="CY71" s="226" t="str">
        <f>IF(Udfyldningsark!$T88="","",
IF(CY$17=Udfyldningsark!$Q88,"s",
IF(CY$17=Udfyldningsark!$T88,"b",
IF(CY$17&lt;Udfyldningsark!$P88,"",
IF(Udfyldningsark!$T88&lt;Udfyldningsark!$Q88-10,IF(CY$17&lt;Udfyldningsark!$T88,"g",""),
IF(Udfyldningsark!$T88&lt;Udfyldningsark!$Q88,     IF(CY$17&lt;Udfyldningsark!$Q88-10,"g",     IF(CY$17&lt;Udfyldningsark!$T88,"gu",        "")),
IF(CY$17&lt;Udfyldningsark!$Q88, IF(CY$17&lt;Udfyldningsark!$Q88-10,"g","gu"),
IF(CY$17&lt;Udfyldningsark!$T88,"r",""
))))))))</f>
        <v/>
      </c>
      <c r="CZ71" s="226" t="str">
        <f>IF(Udfyldningsark!$T88="","",
IF(CZ$17=Udfyldningsark!$Q88,"s",
IF(CZ$17=Udfyldningsark!$T88,"b",
IF(CZ$17&lt;Udfyldningsark!$P88,"",
IF(Udfyldningsark!$T88&lt;Udfyldningsark!$Q88-10,IF(CZ$17&lt;Udfyldningsark!$T88,"g",""),
IF(Udfyldningsark!$T88&lt;Udfyldningsark!$Q88,     IF(CZ$17&lt;Udfyldningsark!$Q88-10,"g",     IF(CZ$17&lt;Udfyldningsark!$T88,"gu",        "")),
IF(CZ$17&lt;Udfyldningsark!$Q88, IF(CZ$17&lt;Udfyldningsark!$Q88-10,"g","gu"),
IF(CZ$17&lt;Udfyldningsark!$T88,"r",""
))))))))</f>
        <v/>
      </c>
      <c r="DA71" s="226" t="str">
        <f>IF(Udfyldningsark!$T88="","",
IF(DA$17=Udfyldningsark!$Q88,"s",
IF(DA$17=Udfyldningsark!$T88,"b",
IF(DA$17&lt;Udfyldningsark!$P88,"",
IF(Udfyldningsark!$T88&lt;Udfyldningsark!$Q88-10,IF(DA$17&lt;Udfyldningsark!$T88,"g",""),
IF(Udfyldningsark!$T88&lt;Udfyldningsark!$Q88,     IF(DA$17&lt;Udfyldningsark!$Q88-10,"g",     IF(DA$17&lt;Udfyldningsark!$T88,"gu",        "")),
IF(DA$17&lt;Udfyldningsark!$Q88, IF(DA$17&lt;Udfyldningsark!$Q88-10,"g","gu"),
IF(DA$17&lt;Udfyldningsark!$T88,"r",""
))))))))</f>
        <v/>
      </c>
      <c r="DB71" s="226" t="str">
        <f>IF(Udfyldningsark!$T88="","",
IF(DB$17=Udfyldningsark!$Q88,"s",
IF(DB$17=Udfyldningsark!$T88,"b",
IF(DB$17&lt;Udfyldningsark!$P88,"",
IF(Udfyldningsark!$T88&lt;Udfyldningsark!$Q88-10,IF(DB$17&lt;Udfyldningsark!$T88,"g",""),
IF(Udfyldningsark!$T88&lt;Udfyldningsark!$Q88,     IF(DB$17&lt;Udfyldningsark!$Q88-10,"g",     IF(DB$17&lt;Udfyldningsark!$T88,"gu",        "")),
IF(DB$17&lt;Udfyldningsark!$Q88, IF(DB$17&lt;Udfyldningsark!$Q88-10,"g","gu"),
IF(DB$17&lt;Udfyldningsark!$T88,"r",""
))))))))</f>
        <v/>
      </c>
      <c r="DC71" s="226" t="str">
        <f>IF(Udfyldningsark!$T88="","",
IF(DC$17=Udfyldningsark!$Q88,"s",
IF(DC$17=Udfyldningsark!$T88,"b",
IF(DC$17&lt;Udfyldningsark!$P88,"",
IF(Udfyldningsark!$T88&lt;Udfyldningsark!$Q88-10,IF(DC$17&lt;Udfyldningsark!$T88,"g",""),
IF(Udfyldningsark!$T88&lt;Udfyldningsark!$Q88,     IF(DC$17&lt;Udfyldningsark!$Q88-10,"g",     IF(DC$17&lt;Udfyldningsark!$T88,"gu",        "")),
IF(DC$17&lt;Udfyldningsark!$Q88, IF(DC$17&lt;Udfyldningsark!$Q88-10,"g","gu"),
IF(DC$17&lt;Udfyldningsark!$T88,"r",""
))))))))</f>
        <v/>
      </c>
      <c r="DD71" s="226" t="str">
        <f>IF(Udfyldningsark!$T88="","",
IF(DD$17=Udfyldningsark!$Q88,"s",
IF(DD$17=Udfyldningsark!$T88,"b",
IF(DD$17&lt;Udfyldningsark!$P88,"",
IF(Udfyldningsark!$T88&lt;Udfyldningsark!$Q88-10,IF(DD$17&lt;Udfyldningsark!$T88,"g",""),
IF(Udfyldningsark!$T88&lt;Udfyldningsark!$Q88,     IF(DD$17&lt;Udfyldningsark!$Q88-10,"g",     IF(DD$17&lt;Udfyldningsark!$T88,"gu",        "")),
IF(DD$17&lt;Udfyldningsark!$Q88, IF(DD$17&lt;Udfyldningsark!$Q88-10,"g","gu"),
IF(DD$17&lt;Udfyldningsark!$T88,"r",""
))))))))</f>
        <v/>
      </c>
      <c r="DE71" s="226" t="str">
        <f>IF(Udfyldningsark!$T88="","",
IF(DE$17=Udfyldningsark!$Q88,"s",
IF(DE$17=Udfyldningsark!$T88,"b",
IF(DE$17&lt;Udfyldningsark!$P88,"",
IF(Udfyldningsark!$T88&lt;Udfyldningsark!$Q88-10,IF(DE$17&lt;Udfyldningsark!$T88,"g",""),
IF(Udfyldningsark!$T88&lt;Udfyldningsark!$Q88,     IF(DE$17&lt;Udfyldningsark!$Q88-10,"g",     IF(DE$17&lt;Udfyldningsark!$T88,"gu",        "")),
IF(DE$17&lt;Udfyldningsark!$Q88, IF(DE$17&lt;Udfyldningsark!$Q88-10,"g","gu"),
IF(DE$17&lt;Udfyldningsark!$T88,"r",""
))))))))</f>
        <v/>
      </c>
      <c r="DF71" s="226" t="str">
        <f>IF(Udfyldningsark!$T88="","",
IF(DF$17=Udfyldningsark!$Q88,"s",
IF(DF$17=Udfyldningsark!$T88,"b",
IF(DF$17&lt;Udfyldningsark!$P88,"",
IF(Udfyldningsark!$T88&lt;Udfyldningsark!$Q88-10,IF(DF$17&lt;Udfyldningsark!$T88,"g",""),
IF(Udfyldningsark!$T88&lt;Udfyldningsark!$Q88,     IF(DF$17&lt;Udfyldningsark!$Q88-10,"g",     IF(DF$17&lt;Udfyldningsark!$T88,"gu",        "")),
IF(DF$17&lt;Udfyldningsark!$Q88, IF(DF$17&lt;Udfyldningsark!$Q88-10,"g","gu"),
IF(DF$17&lt;Udfyldningsark!$T88,"r",""
))))))))</f>
        <v/>
      </c>
      <c r="DG71" s="226" t="str">
        <f>IF(Udfyldningsark!$T88="","",
IF(DG$17=Udfyldningsark!$Q88,"s",
IF(DG$17=Udfyldningsark!$T88,"b",
IF(DG$17&lt;Udfyldningsark!$P88,"",
IF(Udfyldningsark!$T88&lt;Udfyldningsark!$Q88-10,IF(DG$17&lt;Udfyldningsark!$T88,"g",""),
IF(Udfyldningsark!$T88&lt;Udfyldningsark!$Q88,     IF(DG$17&lt;Udfyldningsark!$Q88-10,"g",     IF(DG$17&lt;Udfyldningsark!$T88,"gu",        "")),
IF(DG$17&lt;Udfyldningsark!$Q88, IF(DG$17&lt;Udfyldningsark!$Q88-10,"g","gu"),
IF(DG$17&lt;Udfyldningsark!$T88,"r",""
))))))))</f>
        <v/>
      </c>
      <c r="DH71" s="226" t="str">
        <f>IF(Udfyldningsark!$T88="","",
IF(DH$17=Udfyldningsark!$Q88,"s",
IF(DH$17=Udfyldningsark!$T88,"b",
IF(DH$17&lt;Udfyldningsark!$P88,"",
IF(Udfyldningsark!$T88&lt;Udfyldningsark!$Q88-10,IF(DH$17&lt;Udfyldningsark!$T88,"g",""),
IF(Udfyldningsark!$T88&lt;Udfyldningsark!$Q88,     IF(DH$17&lt;Udfyldningsark!$Q88-10,"g",     IF(DH$17&lt;Udfyldningsark!$T88,"gu",        "")),
IF(DH$17&lt;Udfyldningsark!$Q88, IF(DH$17&lt;Udfyldningsark!$Q88-10,"g","gu"),
IF(DH$17&lt;Udfyldningsark!$T88,"r",""
))))))))</f>
        <v/>
      </c>
      <c r="DI71" s="226" t="str">
        <f>IF(Udfyldningsark!$T88="","",
IF(DI$17=Udfyldningsark!$Q88,"s",
IF(DI$17=Udfyldningsark!$T88,"b",
IF(DI$17&lt;Udfyldningsark!$P88,"",
IF(Udfyldningsark!$T88&lt;Udfyldningsark!$Q88-10,IF(DI$17&lt;Udfyldningsark!$T88,"g",""),
IF(Udfyldningsark!$T88&lt;Udfyldningsark!$Q88,     IF(DI$17&lt;Udfyldningsark!$Q88-10,"g",     IF(DI$17&lt;Udfyldningsark!$T88,"gu",        "")),
IF(DI$17&lt;Udfyldningsark!$Q88, IF(DI$17&lt;Udfyldningsark!$Q88-10,"g","gu"),
IF(DI$17&lt;Udfyldningsark!$T88,"r",""
))))))))</f>
        <v/>
      </c>
      <c r="DJ71" s="226" t="str">
        <f>IF(Udfyldningsark!$T88="","",
IF(DJ$17=Udfyldningsark!$Q88,"s",
IF(DJ$17=Udfyldningsark!$T88,"b",
IF(DJ$17&lt;Udfyldningsark!$P88,"",
IF(Udfyldningsark!$T88&lt;Udfyldningsark!$Q88-10,IF(DJ$17&lt;Udfyldningsark!$T88,"g",""),
IF(Udfyldningsark!$T88&lt;Udfyldningsark!$Q88,     IF(DJ$17&lt;Udfyldningsark!$Q88-10,"g",     IF(DJ$17&lt;Udfyldningsark!$T88,"gu",        "")),
IF(DJ$17&lt;Udfyldningsark!$Q88, IF(DJ$17&lt;Udfyldningsark!$Q88-10,"g","gu"),
IF(DJ$17&lt;Udfyldningsark!$T88,"r",""
))))))))</f>
        <v/>
      </c>
      <c r="DK71" s="226" t="str">
        <f>IF(Udfyldningsark!$T88="","",
IF(DK$17=Udfyldningsark!$Q88,"s",
IF(DK$17=Udfyldningsark!$T88,"b",
IF(DK$17&lt;Udfyldningsark!$P88,"",
IF(Udfyldningsark!$T88&lt;Udfyldningsark!$Q88-10,IF(DK$17&lt;Udfyldningsark!$T88,"g",""),
IF(Udfyldningsark!$T88&lt;Udfyldningsark!$Q88,     IF(DK$17&lt;Udfyldningsark!$Q88-10,"g",     IF(DK$17&lt;Udfyldningsark!$T88,"gu",        "")),
IF(DK$17&lt;Udfyldningsark!$Q88, IF(DK$17&lt;Udfyldningsark!$Q88-10,"g","gu"),
IF(DK$17&lt;Udfyldningsark!$T88,"r",""
))))))))</f>
        <v/>
      </c>
      <c r="DL71" s="13"/>
      <c r="DM71" s="13"/>
    </row>
    <row r="72" spans="1:117" s="2" customFormat="1" ht="8.4499999999999993" customHeight="1" x14ac:dyDescent="0.2">
      <c r="A72" s="29"/>
      <c r="B72" s="56" t="str">
        <f>IF(Udfyldningsark!C89=1,Udfyldningsark!E89,"")</f>
        <v/>
      </c>
      <c r="C72" s="405" t="str">
        <f>IF(Udfyldningsark!I89="","",IF(Udfyldningsark!I89&gt;=1,Udfyldningsark!I89))</f>
        <v/>
      </c>
      <c r="D72" s="406"/>
      <c r="E72" s="407"/>
      <c r="F72" s="48"/>
      <c r="G72" s="276" t="str">
        <f>IF(Udfyldningsark!L89="","",IF(Udfyldningsark!L89&gt;=1,Udfyldningsark!L89))</f>
        <v/>
      </c>
      <c r="H72" s="48"/>
      <c r="I72" s="87" t="str">
        <f>IF(Udfyldningsark!P89="","",IF(Udfyldningsark!P89&gt;=1,Udfyldningsark!P89))</f>
        <v/>
      </c>
      <c r="J72" s="49"/>
      <c r="K72" s="88" t="str">
        <f>IF(Udfyldningsark!G89="","",IF(Udfyldningsark!G89=Data!$T$7,Data!$U$7,IF(Udfyldningsark!G89=Data!$T$8,Data!$U$8,IF(Udfyldningsark!G89=Data!$T$9,Data!$U$9,IF(Udfyldningsark!G89=Data!$T$10,Data!$U$10,IF(Udfyldningsark!G89=Data!$T$11,Data!$U$11,IF(Udfyldningsark!G89=Data!$T$12,Data!$U$12,IF(Udfyldningsark!G89=Data!$T$13,Data!$U$13,IF(Udfyldningsark!G89=Data!$T$14,Data!$U$14,IF(Udfyldningsark!G89=Data!$T$15,Data!$U$15,IF(Udfyldningsark!G89=Data!$T$16,Data!$U$16,IF(Udfyldningsark!G89=Data!$T$17,Data!$U$17,IF(Udfyldningsark!G89=Data!$T$18,Data!$U$18,IF(Udfyldningsark!G89=Data!$T$19,Data!$U$19,IF(Udfyldningsark!G89=Data!$T$20,Data!$U$20,IF(Udfyldningsark!G89=Data!$T$21,Data!$U$21,IF(Udfyldningsark!G89=Data!$T$22,Data!$U$22,IF(Udfyldningsark!G89=Data!$T$23,Data!$U$23,IF(Udfyldningsark!G89=Data!$T$24,Data!$U$24,IF(Udfyldningsark!G89=Data!$T$25,Data!$U$25,IF(Udfyldningsark!G89=Data!$T$26,Data!$U$26,IF(Udfyldningsark!G89=Data!$T$27,Data!$U$27))))))))))))))))))))))</f>
        <v/>
      </c>
      <c r="L72" s="49"/>
      <c r="M72" s="89" t="str">
        <f>IF(Udfyldningsark!G89="","",IF(Udfyldningsark!G89=Data!$T$7,Data!$V$7,IF(Udfyldningsark!G89=Data!$T$8,Data!$V$8,IF(Udfyldningsark!G89=Data!$T$9,Data!$V$9,IF(Udfyldningsark!G89=Data!$T$10,Data!$V$10,IF(Udfyldningsark!G89=Data!$T$11,Data!$V$11,IF(Udfyldningsark!G89=Data!$T$12,Data!$V$12,IF(Udfyldningsark!G89=Data!$T$13,Data!$V$13,IF(Udfyldningsark!G89=Data!$T$14,Data!$V$14,IF(Udfyldningsark!G89=Data!$T$15,Data!$V$15,IF(Udfyldningsark!G89=Data!$T$16,Data!$V$16,IF(Udfyldningsark!G89=Data!$T$17,Data!$V$17,IF(Udfyldningsark!G89=Data!$T$18,Data!$V$18,IF(Udfyldningsark!G89=Data!$T$19,Data!$V$19,IF(Udfyldningsark!G89=Data!$T$20,Data!$V$20,IF(Udfyldningsark!G89=Data!$T$21,Data!$V$21,IF(Udfyldningsark!G89=Data!$T$22,Data!$V$22,IF(Udfyldningsark!G89=Data!$T$23,Data!$V$23,IF(Udfyldningsark!G89=Data!$T$24,Data!$V$24,IF(Udfyldningsark!G89=Data!$T$25,Data!$V$25,IF(Udfyldningsark!G89=Data!$T$26,Data!$V$26,IF(Udfyldningsark!G89=Data!$T$27,Data!$V$27,))))))))))))))))))))))</f>
        <v/>
      </c>
      <c r="N72" s="20"/>
      <c r="O72" s="226" t="str">
        <f>IF(Udfyldningsark!$T89="","",
IF(O$17=Udfyldningsark!$Q89,"s",
IF(O$17=Udfyldningsark!$T89,"b",
IF(O$17&lt;Udfyldningsark!$P89,"",
IF(Udfyldningsark!$T89&lt;Udfyldningsark!$Q89-10,IF(O$17&lt;Udfyldningsark!$T89,"g",""),
IF(Udfyldningsark!$T89&lt;Udfyldningsark!$Q89,     IF(O$17&lt;Udfyldningsark!$Q89-10,"g",     IF(O$17&lt;Udfyldningsark!$T89,"gu",        "")),
IF(O$17&lt;Udfyldningsark!$Q89, IF(O$17&lt;Udfyldningsark!$Q89-10,"g","gu"),
IF(O$17&lt;Udfyldningsark!$T89,"r",""
))))))))</f>
        <v/>
      </c>
      <c r="P72" s="226" t="str">
        <f>IF(Udfyldningsark!$T89="","",
IF(P$17=Udfyldningsark!$Q89,"s",
IF(P$17=Udfyldningsark!$T89,"b",
IF(P$17&lt;Udfyldningsark!$P89,"",
IF(Udfyldningsark!$T89&lt;Udfyldningsark!$Q89-10,IF(P$17&lt;Udfyldningsark!$T89,"g",""),
IF(Udfyldningsark!$T89&lt;Udfyldningsark!$Q89,     IF(P$17&lt;Udfyldningsark!$Q89-10,"g",     IF(P$17&lt;Udfyldningsark!$T89,"gu",        "")),
IF(P$17&lt;Udfyldningsark!$Q89, IF(P$17&lt;Udfyldningsark!$Q89-10,"g","gu"),
IF(P$17&lt;Udfyldningsark!$T89,"r",""
))))))))</f>
        <v/>
      </c>
      <c r="Q72" s="226" t="str">
        <f>IF(Udfyldningsark!$T89="","",
IF(Q$17=Udfyldningsark!$Q89,"s",
IF(Q$17=Udfyldningsark!$T89,"b",
IF(Q$17&lt;Udfyldningsark!$P89,"",
IF(Udfyldningsark!$T89&lt;Udfyldningsark!$Q89-10,IF(Q$17&lt;Udfyldningsark!$T89,"g",""),
IF(Udfyldningsark!$T89&lt;Udfyldningsark!$Q89,     IF(Q$17&lt;Udfyldningsark!$Q89-10,"g",     IF(Q$17&lt;Udfyldningsark!$T89,"gu",        "")),
IF(Q$17&lt;Udfyldningsark!$Q89, IF(Q$17&lt;Udfyldningsark!$Q89-10,"g","gu"),
IF(Q$17&lt;Udfyldningsark!$T89,"r",""
))))))))</f>
        <v/>
      </c>
      <c r="R72" s="226" t="str">
        <f>IF(Udfyldningsark!$T89="","",
IF(R$17=Udfyldningsark!$Q89,"s",
IF(R$17=Udfyldningsark!$T89,"b",
IF(R$17&lt;Udfyldningsark!$P89,"",
IF(Udfyldningsark!$T89&lt;Udfyldningsark!$Q89-10,IF(R$17&lt;Udfyldningsark!$T89,"g",""),
IF(Udfyldningsark!$T89&lt;Udfyldningsark!$Q89,     IF(R$17&lt;Udfyldningsark!$Q89-10,"g",     IF(R$17&lt;Udfyldningsark!$T89,"gu",        "")),
IF(R$17&lt;Udfyldningsark!$Q89, IF(R$17&lt;Udfyldningsark!$Q89-10,"g","gu"),
IF(R$17&lt;Udfyldningsark!$T89,"r",""
))))))))</f>
        <v/>
      </c>
      <c r="S72" s="226" t="str">
        <f>IF(Udfyldningsark!$T89="","",
IF(S$17=Udfyldningsark!$Q89,"s",
IF(S$17=Udfyldningsark!$T89,"b",
IF(S$17&lt;Udfyldningsark!$P89,"",
IF(Udfyldningsark!$T89&lt;Udfyldningsark!$Q89-10,IF(S$17&lt;Udfyldningsark!$T89,"g",""),
IF(Udfyldningsark!$T89&lt;Udfyldningsark!$Q89,     IF(S$17&lt;Udfyldningsark!$Q89-10,"g",     IF(S$17&lt;Udfyldningsark!$T89,"gu",        "")),
IF(S$17&lt;Udfyldningsark!$Q89, IF(S$17&lt;Udfyldningsark!$Q89-10,"g","gu"),
IF(S$17&lt;Udfyldningsark!$T89,"r",""
))))))))</f>
        <v/>
      </c>
      <c r="T72" s="226" t="str">
        <f>IF(Udfyldningsark!$T89="","",
IF(T$17=Udfyldningsark!$Q89,"s",
IF(T$17=Udfyldningsark!$T89,"b",
IF(T$17&lt;Udfyldningsark!$P89,"",
IF(Udfyldningsark!$T89&lt;Udfyldningsark!$Q89-10,IF(T$17&lt;Udfyldningsark!$T89,"g",""),
IF(Udfyldningsark!$T89&lt;Udfyldningsark!$Q89,     IF(T$17&lt;Udfyldningsark!$Q89-10,"g",     IF(T$17&lt;Udfyldningsark!$T89,"gu",        "")),
IF(T$17&lt;Udfyldningsark!$Q89, IF(T$17&lt;Udfyldningsark!$Q89-10,"g","gu"),
IF(T$17&lt;Udfyldningsark!$T89,"r",""
))))))))</f>
        <v/>
      </c>
      <c r="U72" s="226" t="str">
        <f>IF(Udfyldningsark!$T89="","",
IF(U$17=Udfyldningsark!$Q89,"s",
IF(U$17=Udfyldningsark!$T89,"b",
IF(U$17&lt;Udfyldningsark!$P89,"",
IF(Udfyldningsark!$T89&lt;Udfyldningsark!$Q89-10,IF(U$17&lt;Udfyldningsark!$T89,"g",""),
IF(Udfyldningsark!$T89&lt;Udfyldningsark!$Q89,     IF(U$17&lt;Udfyldningsark!$Q89-10,"g",     IF(U$17&lt;Udfyldningsark!$T89,"gu",        "")),
IF(U$17&lt;Udfyldningsark!$Q89, IF(U$17&lt;Udfyldningsark!$Q89-10,"g","gu"),
IF(U$17&lt;Udfyldningsark!$T89,"r",""
))))))))</f>
        <v/>
      </c>
      <c r="V72" s="226" t="str">
        <f>IF(Udfyldningsark!$T89="","",
IF(V$17=Udfyldningsark!$Q89,"s",
IF(V$17=Udfyldningsark!$T89,"b",
IF(V$17&lt;Udfyldningsark!$P89,"",
IF(Udfyldningsark!$T89&lt;Udfyldningsark!$Q89-10,IF(V$17&lt;Udfyldningsark!$T89,"g",""),
IF(Udfyldningsark!$T89&lt;Udfyldningsark!$Q89,     IF(V$17&lt;Udfyldningsark!$Q89-10,"g",     IF(V$17&lt;Udfyldningsark!$T89,"gu",        "")),
IF(V$17&lt;Udfyldningsark!$Q89, IF(V$17&lt;Udfyldningsark!$Q89-10,"g","gu"),
IF(V$17&lt;Udfyldningsark!$T89,"r",""
))))))))</f>
        <v/>
      </c>
      <c r="W72" s="226" t="str">
        <f>IF(Udfyldningsark!$T89="","",
IF(W$17=Udfyldningsark!$Q89,"s",
IF(W$17=Udfyldningsark!$T89,"b",
IF(W$17&lt;Udfyldningsark!$P89,"",
IF(Udfyldningsark!$T89&lt;Udfyldningsark!$Q89-10,IF(W$17&lt;Udfyldningsark!$T89,"g",""),
IF(Udfyldningsark!$T89&lt;Udfyldningsark!$Q89,     IF(W$17&lt;Udfyldningsark!$Q89-10,"g",     IF(W$17&lt;Udfyldningsark!$T89,"gu",        "")),
IF(W$17&lt;Udfyldningsark!$Q89, IF(W$17&lt;Udfyldningsark!$Q89-10,"g","gu"),
IF(W$17&lt;Udfyldningsark!$T89,"r",""
))))))))</f>
        <v/>
      </c>
      <c r="X72" s="226" t="str">
        <f>IF(Udfyldningsark!$T89="","",
IF(X$17=Udfyldningsark!$Q89,"s",
IF(X$17=Udfyldningsark!$T89,"b",
IF(X$17&lt;Udfyldningsark!$P89,"",
IF(Udfyldningsark!$T89&lt;Udfyldningsark!$Q89-10,IF(X$17&lt;Udfyldningsark!$T89,"g",""),
IF(Udfyldningsark!$T89&lt;Udfyldningsark!$Q89,     IF(X$17&lt;Udfyldningsark!$Q89-10,"g",     IF(X$17&lt;Udfyldningsark!$T89,"gu",        "")),
IF(X$17&lt;Udfyldningsark!$Q89, IF(X$17&lt;Udfyldningsark!$Q89-10,"g","gu"),
IF(X$17&lt;Udfyldningsark!$T89,"r",""
))))))))</f>
        <v/>
      </c>
      <c r="Y72" s="226" t="str">
        <f>IF(Udfyldningsark!$T89="","",
IF(Y$17=Udfyldningsark!$Q89,"s",
IF(Y$17=Udfyldningsark!$T89,"b",
IF(Y$17&lt;Udfyldningsark!$P89,"",
IF(Udfyldningsark!$T89&lt;Udfyldningsark!$Q89-10,IF(Y$17&lt;Udfyldningsark!$T89,"g",""),
IF(Udfyldningsark!$T89&lt;Udfyldningsark!$Q89,     IF(Y$17&lt;Udfyldningsark!$Q89-10,"g",     IF(Y$17&lt;Udfyldningsark!$T89,"gu",        "")),
IF(Y$17&lt;Udfyldningsark!$Q89, IF(Y$17&lt;Udfyldningsark!$Q89-10,"g","gu"),
IF(Y$17&lt;Udfyldningsark!$T89,"r",""
))))))))</f>
        <v/>
      </c>
      <c r="Z72" s="226" t="str">
        <f>IF(Udfyldningsark!$T89="","",
IF(Z$17=Udfyldningsark!$Q89,"s",
IF(Z$17=Udfyldningsark!$T89,"b",
IF(Z$17&lt;Udfyldningsark!$P89,"",
IF(Udfyldningsark!$T89&lt;Udfyldningsark!$Q89-10,IF(Z$17&lt;Udfyldningsark!$T89,"g",""),
IF(Udfyldningsark!$T89&lt;Udfyldningsark!$Q89,     IF(Z$17&lt;Udfyldningsark!$Q89-10,"g",     IF(Z$17&lt;Udfyldningsark!$T89,"gu",        "")),
IF(Z$17&lt;Udfyldningsark!$Q89, IF(Z$17&lt;Udfyldningsark!$Q89-10,"g","gu"),
IF(Z$17&lt;Udfyldningsark!$T89,"r",""
))))))))</f>
        <v/>
      </c>
      <c r="AA72" s="226" t="str">
        <f>IF(Udfyldningsark!$T89="","",
IF(AA$17=Udfyldningsark!$Q89,"s",
IF(AA$17=Udfyldningsark!$T89,"b",
IF(AA$17&lt;Udfyldningsark!$P89,"",
IF(Udfyldningsark!$T89&lt;Udfyldningsark!$Q89-10,IF(AA$17&lt;Udfyldningsark!$T89,"g",""),
IF(Udfyldningsark!$T89&lt;Udfyldningsark!$Q89,     IF(AA$17&lt;Udfyldningsark!$Q89-10,"g",     IF(AA$17&lt;Udfyldningsark!$T89,"gu",        "")),
IF(AA$17&lt;Udfyldningsark!$Q89, IF(AA$17&lt;Udfyldningsark!$Q89-10,"g","gu"),
IF(AA$17&lt;Udfyldningsark!$T89,"r",""
))))))))</f>
        <v/>
      </c>
      <c r="AB72" s="226" t="str">
        <f>IF(Udfyldningsark!$T89="","",
IF(AB$17=Udfyldningsark!$Q89,"s",
IF(AB$17=Udfyldningsark!$T89,"b",
IF(AB$17&lt;Udfyldningsark!$P89,"",
IF(Udfyldningsark!$T89&lt;Udfyldningsark!$Q89-10,IF(AB$17&lt;Udfyldningsark!$T89,"g",""),
IF(Udfyldningsark!$T89&lt;Udfyldningsark!$Q89,     IF(AB$17&lt;Udfyldningsark!$Q89-10,"g",     IF(AB$17&lt;Udfyldningsark!$T89,"gu",        "")),
IF(AB$17&lt;Udfyldningsark!$Q89, IF(AB$17&lt;Udfyldningsark!$Q89-10,"g","gu"),
IF(AB$17&lt;Udfyldningsark!$T89,"r",""
))))))))</f>
        <v/>
      </c>
      <c r="AC72" s="226" t="str">
        <f>IF(Udfyldningsark!$T89="","",
IF(AC$17=Udfyldningsark!$Q89,"s",
IF(AC$17=Udfyldningsark!$T89,"b",
IF(AC$17&lt;Udfyldningsark!$P89,"",
IF(Udfyldningsark!$T89&lt;Udfyldningsark!$Q89-10,IF(AC$17&lt;Udfyldningsark!$T89,"g",""),
IF(Udfyldningsark!$T89&lt;Udfyldningsark!$Q89,     IF(AC$17&lt;Udfyldningsark!$Q89-10,"g",     IF(AC$17&lt;Udfyldningsark!$T89,"gu",        "")),
IF(AC$17&lt;Udfyldningsark!$Q89, IF(AC$17&lt;Udfyldningsark!$Q89-10,"g","gu"),
IF(AC$17&lt;Udfyldningsark!$T89,"r",""
))))))))</f>
        <v/>
      </c>
      <c r="AD72" s="226" t="str">
        <f>IF(Udfyldningsark!$T89="","",
IF(AD$17=Udfyldningsark!$Q89,"s",
IF(AD$17=Udfyldningsark!$T89,"b",
IF(AD$17&lt;Udfyldningsark!$P89,"",
IF(Udfyldningsark!$T89&lt;Udfyldningsark!$Q89-10,IF(AD$17&lt;Udfyldningsark!$T89,"g",""),
IF(Udfyldningsark!$T89&lt;Udfyldningsark!$Q89,     IF(AD$17&lt;Udfyldningsark!$Q89-10,"g",     IF(AD$17&lt;Udfyldningsark!$T89,"gu",        "")),
IF(AD$17&lt;Udfyldningsark!$Q89, IF(AD$17&lt;Udfyldningsark!$Q89-10,"g","gu"),
IF(AD$17&lt;Udfyldningsark!$T89,"r",""
))))))))</f>
        <v/>
      </c>
      <c r="AE72" s="226" t="str">
        <f>IF(Udfyldningsark!$T89="","",
IF(AE$17=Udfyldningsark!$Q89,"s",
IF(AE$17=Udfyldningsark!$T89,"b",
IF(AE$17&lt;Udfyldningsark!$P89,"",
IF(Udfyldningsark!$T89&lt;Udfyldningsark!$Q89-10,IF(AE$17&lt;Udfyldningsark!$T89,"g",""),
IF(Udfyldningsark!$T89&lt;Udfyldningsark!$Q89,     IF(AE$17&lt;Udfyldningsark!$Q89-10,"g",     IF(AE$17&lt;Udfyldningsark!$T89,"gu",        "")),
IF(AE$17&lt;Udfyldningsark!$Q89, IF(AE$17&lt;Udfyldningsark!$Q89-10,"g","gu"),
IF(AE$17&lt;Udfyldningsark!$T89,"r",""
))))))))</f>
        <v/>
      </c>
      <c r="AF72" s="226" t="str">
        <f>IF(Udfyldningsark!$T89="","",
IF(AF$17=Udfyldningsark!$Q89,"s",
IF(AF$17=Udfyldningsark!$T89,"b",
IF(AF$17&lt;Udfyldningsark!$P89,"",
IF(Udfyldningsark!$T89&lt;Udfyldningsark!$Q89-10,IF(AF$17&lt;Udfyldningsark!$T89,"g",""),
IF(Udfyldningsark!$T89&lt;Udfyldningsark!$Q89,     IF(AF$17&lt;Udfyldningsark!$Q89-10,"g",     IF(AF$17&lt;Udfyldningsark!$T89,"gu",        "")),
IF(AF$17&lt;Udfyldningsark!$Q89, IF(AF$17&lt;Udfyldningsark!$Q89-10,"g","gu"),
IF(AF$17&lt;Udfyldningsark!$T89,"r",""
))))))))</f>
        <v/>
      </c>
      <c r="AG72" s="226" t="str">
        <f>IF(Udfyldningsark!$T89="","",
IF(AG$17=Udfyldningsark!$Q89,"s",
IF(AG$17=Udfyldningsark!$T89,"b",
IF(AG$17&lt;Udfyldningsark!$P89,"",
IF(Udfyldningsark!$T89&lt;Udfyldningsark!$Q89-10,IF(AG$17&lt;Udfyldningsark!$T89,"g",""),
IF(Udfyldningsark!$T89&lt;Udfyldningsark!$Q89,     IF(AG$17&lt;Udfyldningsark!$Q89-10,"g",     IF(AG$17&lt;Udfyldningsark!$T89,"gu",        "")),
IF(AG$17&lt;Udfyldningsark!$Q89, IF(AG$17&lt;Udfyldningsark!$Q89-10,"g","gu"),
IF(AG$17&lt;Udfyldningsark!$T89,"r",""
))))))))</f>
        <v/>
      </c>
      <c r="AH72" s="226" t="str">
        <f>IF(Udfyldningsark!$T89="","",
IF(AH$17=Udfyldningsark!$Q89,"s",
IF(AH$17=Udfyldningsark!$T89,"b",
IF(AH$17&lt;Udfyldningsark!$P89,"",
IF(Udfyldningsark!$T89&lt;Udfyldningsark!$Q89-10,IF(AH$17&lt;Udfyldningsark!$T89,"g",""),
IF(Udfyldningsark!$T89&lt;Udfyldningsark!$Q89,     IF(AH$17&lt;Udfyldningsark!$Q89-10,"g",     IF(AH$17&lt;Udfyldningsark!$T89,"gu",        "")),
IF(AH$17&lt;Udfyldningsark!$Q89, IF(AH$17&lt;Udfyldningsark!$Q89-10,"g","gu"),
IF(AH$17&lt;Udfyldningsark!$T89,"r",""
))))))))</f>
        <v/>
      </c>
      <c r="AI72" s="226" t="str">
        <f>IF(Udfyldningsark!$T89="","",
IF(AI$17=Udfyldningsark!$Q89,"s",
IF(AI$17=Udfyldningsark!$T89,"b",
IF(AI$17&lt;Udfyldningsark!$P89,"",
IF(Udfyldningsark!$T89&lt;Udfyldningsark!$Q89-10,IF(AI$17&lt;Udfyldningsark!$T89,"g",""),
IF(Udfyldningsark!$T89&lt;Udfyldningsark!$Q89,     IF(AI$17&lt;Udfyldningsark!$Q89-10,"g",     IF(AI$17&lt;Udfyldningsark!$T89,"gu",        "")),
IF(AI$17&lt;Udfyldningsark!$Q89, IF(AI$17&lt;Udfyldningsark!$Q89-10,"g","gu"),
IF(AI$17&lt;Udfyldningsark!$T89,"r",""
))))))))</f>
        <v/>
      </c>
      <c r="AJ72" s="226" t="str">
        <f>IF(Udfyldningsark!$T89="","",
IF(AJ$17=Udfyldningsark!$Q89,"s",
IF(AJ$17=Udfyldningsark!$T89,"b",
IF(AJ$17&lt;Udfyldningsark!$P89,"",
IF(Udfyldningsark!$T89&lt;Udfyldningsark!$Q89-10,IF(AJ$17&lt;Udfyldningsark!$T89,"g",""),
IF(Udfyldningsark!$T89&lt;Udfyldningsark!$Q89,     IF(AJ$17&lt;Udfyldningsark!$Q89-10,"g",     IF(AJ$17&lt;Udfyldningsark!$T89,"gu",        "")),
IF(AJ$17&lt;Udfyldningsark!$Q89, IF(AJ$17&lt;Udfyldningsark!$Q89-10,"g","gu"),
IF(AJ$17&lt;Udfyldningsark!$T89,"r",""
))))))))</f>
        <v/>
      </c>
      <c r="AK72" s="226" t="str">
        <f>IF(Udfyldningsark!$T89="","",
IF(AK$17=Udfyldningsark!$Q89,"s",
IF(AK$17=Udfyldningsark!$T89,"b",
IF(AK$17&lt;Udfyldningsark!$P89,"",
IF(Udfyldningsark!$T89&lt;Udfyldningsark!$Q89-10,IF(AK$17&lt;Udfyldningsark!$T89,"g",""),
IF(Udfyldningsark!$T89&lt;Udfyldningsark!$Q89,     IF(AK$17&lt;Udfyldningsark!$Q89-10,"g",     IF(AK$17&lt;Udfyldningsark!$T89,"gu",        "")),
IF(AK$17&lt;Udfyldningsark!$Q89, IF(AK$17&lt;Udfyldningsark!$Q89-10,"g","gu"),
IF(AK$17&lt;Udfyldningsark!$T89,"r",""
))))))))</f>
        <v/>
      </c>
      <c r="AL72" s="226" t="str">
        <f>IF(Udfyldningsark!$T89="","",
IF(AL$17=Udfyldningsark!$Q89,"s",
IF(AL$17=Udfyldningsark!$T89,"b",
IF(AL$17&lt;Udfyldningsark!$P89,"",
IF(Udfyldningsark!$T89&lt;Udfyldningsark!$Q89-10,IF(AL$17&lt;Udfyldningsark!$T89,"g",""),
IF(Udfyldningsark!$T89&lt;Udfyldningsark!$Q89,     IF(AL$17&lt;Udfyldningsark!$Q89-10,"g",     IF(AL$17&lt;Udfyldningsark!$T89,"gu",        "")),
IF(AL$17&lt;Udfyldningsark!$Q89, IF(AL$17&lt;Udfyldningsark!$Q89-10,"g","gu"),
IF(AL$17&lt;Udfyldningsark!$T89,"r",""
))))))))</f>
        <v/>
      </c>
      <c r="AM72" s="226" t="str">
        <f>IF(Udfyldningsark!$T89="","",
IF(AM$17=Udfyldningsark!$Q89,"s",
IF(AM$17=Udfyldningsark!$T89,"b",
IF(AM$17&lt;Udfyldningsark!$P89,"",
IF(Udfyldningsark!$T89&lt;Udfyldningsark!$Q89-10,IF(AM$17&lt;Udfyldningsark!$T89,"g",""),
IF(Udfyldningsark!$T89&lt;Udfyldningsark!$Q89,     IF(AM$17&lt;Udfyldningsark!$Q89-10,"g",     IF(AM$17&lt;Udfyldningsark!$T89,"gu",        "")),
IF(AM$17&lt;Udfyldningsark!$Q89, IF(AM$17&lt;Udfyldningsark!$Q89-10,"g","gu"),
IF(AM$17&lt;Udfyldningsark!$T89,"r",""
))))))))</f>
        <v/>
      </c>
      <c r="AN72" s="226" t="str">
        <f>IF(Udfyldningsark!$T89="","",
IF(AN$17=Udfyldningsark!$Q89,"s",
IF(AN$17=Udfyldningsark!$T89,"b",
IF(AN$17&lt;Udfyldningsark!$P89,"",
IF(Udfyldningsark!$T89&lt;Udfyldningsark!$Q89-10,IF(AN$17&lt;Udfyldningsark!$T89,"g",""),
IF(Udfyldningsark!$T89&lt;Udfyldningsark!$Q89,     IF(AN$17&lt;Udfyldningsark!$Q89-10,"g",     IF(AN$17&lt;Udfyldningsark!$T89,"gu",        "")),
IF(AN$17&lt;Udfyldningsark!$Q89, IF(AN$17&lt;Udfyldningsark!$Q89-10,"g","gu"),
IF(AN$17&lt;Udfyldningsark!$T89,"r",""
))))))))</f>
        <v/>
      </c>
      <c r="AO72" s="226" t="str">
        <f>IF(Udfyldningsark!$T89="","",
IF(AO$17=Udfyldningsark!$Q89,"s",
IF(AO$17=Udfyldningsark!$T89,"b",
IF(AO$17&lt;Udfyldningsark!$P89,"",
IF(Udfyldningsark!$T89&lt;Udfyldningsark!$Q89-10,IF(AO$17&lt;Udfyldningsark!$T89,"g",""),
IF(Udfyldningsark!$T89&lt;Udfyldningsark!$Q89,     IF(AO$17&lt;Udfyldningsark!$Q89-10,"g",     IF(AO$17&lt;Udfyldningsark!$T89,"gu",        "")),
IF(AO$17&lt;Udfyldningsark!$Q89, IF(AO$17&lt;Udfyldningsark!$Q89-10,"g","gu"),
IF(AO$17&lt;Udfyldningsark!$T89,"r",""
))))))))</f>
        <v/>
      </c>
      <c r="AP72" s="226" t="str">
        <f>IF(Udfyldningsark!$T89="","",
IF(AP$17=Udfyldningsark!$Q89,"s",
IF(AP$17=Udfyldningsark!$T89,"b",
IF(AP$17&lt;Udfyldningsark!$P89,"",
IF(Udfyldningsark!$T89&lt;Udfyldningsark!$Q89-10,IF(AP$17&lt;Udfyldningsark!$T89,"g",""),
IF(Udfyldningsark!$T89&lt;Udfyldningsark!$Q89,     IF(AP$17&lt;Udfyldningsark!$Q89-10,"g",     IF(AP$17&lt;Udfyldningsark!$T89,"gu",        "")),
IF(AP$17&lt;Udfyldningsark!$Q89, IF(AP$17&lt;Udfyldningsark!$Q89-10,"g","gu"),
IF(AP$17&lt;Udfyldningsark!$T89,"r",""
))))))))</f>
        <v/>
      </c>
      <c r="AQ72" s="226" t="str">
        <f>IF(Udfyldningsark!$T89="","",
IF(AQ$17=Udfyldningsark!$Q89,"s",
IF(AQ$17=Udfyldningsark!$T89,"b",
IF(AQ$17&lt;Udfyldningsark!$P89,"",
IF(Udfyldningsark!$T89&lt;Udfyldningsark!$Q89-10,IF(AQ$17&lt;Udfyldningsark!$T89,"g",""),
IF(Udfyldningsark!$T89&lt;Udfyldningsark!$Q89,     IF(AQ$17&lt;Udfyldningsark!$Q89-10,"g",     IF(AQ$17&lt;Udfyldningsark!$T89,"gu",        "")),
IF(AQ$17&lt;Udfyldningsark!$Q89, IF(AQ$17&lt;Udfyldningsark!$Q89-10,"g","gu"),
IF(AQ$17&lt;Udfyldningsark!$T89,"r",""
))))))))</f>
        <v/>
      </c>
      <c r="AR72" s="226" t="str">
        <f>IF(Udfyldningsark!$T89="","",
IF(AR$17=Udfyldningsark!$Q89,"s",
IF(AR$17=Udfyldningsark!$T89,"b",
IF(AR$17&lt;Udfyldningsark!$P89,"",
IF(Udfyldningsark!$T89&lt;Udfyldningsark!$Q89-10,IF(AR$17&lt;Udfyldningsark!$T89,"g",""),
IF(Udfyldningsark!$T89&lt;Udfyldningsark!$Q89,     IF(AR$17&lt;Udfyldningsark!$Q89-10,"g",     IF(AR$17&lt;Udfyldningsark!$T89,"gu",        "")),
IF(AR$17&lt;Udfyldningsark!$Q89, IF(AR$17&lt;Udfyldningsark!$Q89-10,"g","gu"),
IF(AR$17&lt;Udfyldningsark!$T89,"r",""
))))))))</f>
        <v/>
      </c>
      <c r="AS72" s="226" t="str">
        <f>IF(Udfyldningsark!$T89="","",
IF(AS$17=Udfyldningsark!$Q89,"s",
IF(AS$17=Udfyldningsark!$T89,"b",
IF(AS$17&lt;Udfyldningsark!$P89,"",
IF(Udfyldningsark!$T89&lt;Udfyldningsark!$Q89-10,IF(AS$17&lt;Udfyldningsark!$T89,"g",""),
IF(Udfyldningsark!$T89&lt;Udfyldningsark!$Q89,     IF(AS$17&lt;Udfyldningsark!$Q89-10,"g",     IF(AS$17&lt;Udfyldningsark!$T89,"gu",        "")),
IF(AS$17&lt;Udfyldningsark!$Q89, IF(AS$17&lt;Udfyldningsark!$Q89-10,"g","gu"),
IF(AS$17&lt;Udfyldningsark!$T89,"r",""
))))))))</f>
        <v/>
      </c>
      <c r="AT72" s="226" t="str">
        <f>IF(Udfyldningsark!$T89="","",
IF(AT$17=Udfyldningsark!$Q89,"s",
IF(AT$17=Udfyldningsark!$T89,"b",
IF(AT$17&lt;Udfyldningsark!$P89,"",
IF(Udfyldningsark!$T89&lt;Udfyldningsark!$Q89-10,IF(AT$17&lt;Udfyldningsark!$T89,"g",""),
IF(Udfyldningsark!$T89&lt;Udfyldningsark!$Q89,     IF(AT$17&lt;Udfyldningsark!$Q89-10,"g",     IF(AT$17&lt;Udfyldningsark!$T89,"gu",        "")),
IF(AT$17&lt;Udfyldningsark!$Q89, IF(AT$17&lt;Udfyldningsark!$Q89-10,"g","gu"),
IF(AT$17&lt;Udfyldningsark!$T89,"r",""
))))))))</f>
        <v/>
      </c>
      <c r="AU72" s="226" t="str">
        <f>IF(Udfyldningsark!$T89="","",
IF(AU$17=Udfyldningsark!$Q89,"s",
IF(AU$17=Udfyldningsark!$T89,"b",
IF(AU$17&lt;Udfyldningsark!$P89,"",
IF(Udfyldningsark!$T89&lt;Udfyldningsark!$Q89-10,IF(AU$17&lt;Udfyldningsark!$T89,"g",""),
IF(Udfyldningsark!$T89&lt;Udfyldningsark!$Q89,     IF(AU$17&lt;Udfyldningsark!$Q89-10,"g",     IF(AU$17&lt;Udfyldningsark!$T89,"gu",        "")),
IF(AU$17&lt;Udfyldningsark!$Q89, IF(AU$17&lt;Udfyldningsark!$Q89-10,"g","gu"),
IF(AU$17&lt;Udfyldningsark!$T89,"r",""
))))))))</f>
        <v/>
      </c>
      <c r="AV72" s="226" t="str">
        <f>IF(Udfyldningsark!$T89="","",
IF(AV$17=Udfyldningsark!$Q89,"s",
IF(AV$17=Udfyldningsark!$T89,"b",
IF(AV$17&lt;Udfyldningsark!$P89,"",
IF(Udfyldningsark!$T89&lt;Udfyldningsark!$Q89-10,IF(AV$17&lt;Udfyldningsark!$T89,"g",""),
IF(Udfyldningsark!$T89&lt;Udfyldningsark!$Q89,     IF(AV$17&lt;Udfyldningsark!$Q89-10,"g",     IF(AV$17&lt;Udfyldningsark!$T89,"gu",        "")),
IF(AV$17&lt;Udfyldningsark!$Q89, IF(AV$17&lt;Udfyldningsark!$Q89-10,"g","gu"),
IF(AV$17&lt;Udfyldningsark!$T89,"r",""
))))))))</f>
        <v/>
      </c>
      <c r="AW72" s="226" t="str">
        <f>IF(Udfyldningsark!$T89="","",
IF(AW$17=Udfyldningsark!$Q89,"s",
IF(AW$17=Udfyldningsark!$T89,"b",
IF(AW$17&lt;Udfyldningsark!$P89,"",
IF(Udfyldningsark!$T89&lt;Udfyldningsark!$Q89-10,IF(AW$17&lt;Udfyldningsark!$T89,"g",""),
IF(Udfyldningsark!$T89&lt;Udfyldningsark!$Q89,     IF(AW$17&lt;Udfyldningsark!$Q89-10,"g",     IF(AW$17&lt;Udfyldningsark!$T89,"gu",        "")),
IF(AW$17&lt;Udfyldningsark!$Q89, IF(AW$17&lt;Udfyldningsark!$Q89-10,"g","gu"),
IF(AW$17&lt;Udfyldningsark!$T89,"r",""
))))))))</f>
        <v/>
      </c>
      <c r="AX72" s="226" t="str">
        <f>IF(Udfyldningsark!$T89="","",
IF(AX$17=Udfyldningsark!$Q89,"s",
IF(AX$17=Udfyldningsark!$T89,"b",
IF(AX$17&lt;Udfyldningsark!$P89,"",
IF(Udfyldningsark!$T89&lt;Udfyldningsark!$Q89-10,IF(AX$17&lt;Udfyldningsark!$T89,"g",""),
IF(Udfyldningsark!$T89&lt;Udfyldningsark!$Q89,     IF(AX$17&lt;Udfyldningsark!$Q89-10,"g",     IF(AX$17&lt;Udfyldningsark!$T89,"gu",        "")),
IF(AX$17&lt;Udfyldningsark!$Q89, IF(AX$17&lt;Udfyldningsark!$Q89-10,"g","gu"),
IF(AX$17&lt;Udfyldningsark!$T89,"r",""
))))))))</f>
        <v/>
      </c>
      <c r="AY72" s="226" t="str">
        <f>IF(Udfyldningsark!$T89="","",
IF(AY$17=Udfyldningsark!$Q89,"s",
IF(AY$17=Udfyldningsark!$T89,"b",
IF(AY$17&lt;Udfyldningsark!$P89,"",
IF(Udfyldningsark!$T89&lt;Udfyldningsark!$Q89-10,IF(AY$17&lt;Udfyldningsark!$T89,"g",""),
IF(Udfyldningsark!$T89&lt;Udfyldningsark!$Q89,     IF(AY$17&lt;Udfyldningsark!$Q89-10,"g",     IF(AY$17&lt;Udfyldningsark!$T89,"gu",        "")),
IF(AY$17&lt;Udfyldningsark!$Q89, IF(AY$17&lt;Udfyldningsark!$Q89-10,"g","gu"),
IF(AY$17&lt;Udfyldningsark!$T89,"r",""
))))))))</f>
        <v/>
      </c>
      <c r="AZ72" s="226" t="str">
        <f>IF(Udfyldningsark!$T89="","",
IF(AZ$17=Udfyldningsark!$Q89,"s",
IF(AZ$17=Udfyldningsark!$T89,"b",
IF(AZ$17&lt;Udfyldningsark!$P89,"",
IF(Udfyldningsark!$T89&lt;Udfyldningsark!$Q89-10,IF(AZ$17&lt;Udfyldningsark!$T89,"g",""),
IF(Udfyldningsark!$T89&lt;Udfyldningsark!$Q89,     IF(AZ$17&lt;Udfyldningsark!$Q89-10,"g",     IF(AZ$17&lt;Udfyldningsark!$T89,"gu",        "")),
IF(AZ$17&lt;Udfyldningsark!$Q89, IF(AZ$17&lt;Udfyldningsark!$Q89-10,"g","gu"),
IF(AZ$17&lt;Udfyldningsark!$T89,"r",""
))))))))</f>
        <v/>
      </c>
      <c r="BA72" s="226" t="str">
        <f>IF(Udfyldningsark!$T89="","",
IF(BA$17=Udfyldningsark!$Q89,"s",
IF(BA$17=Udfyldningsark!$T89,"b",
IF(BA$17&lt;Udfyldningsark!$P89,"",
IF(Udfyldningsark!$T89&lt;Udfyldningsark!$Q89-10,IF(BA$17&lt;Udfyldningsark!$T89,"g",""),
IF(Udfyldningsark!$T89&lt;Udfyldningsark!$Q89,     IF(BA$17&lt;Udfyldningsark!$Q89-10,"g",     IF(BA$17&lt;Udfyldningsark!$T89,"gu",        "")),
IF(BA$17&lt;Udfyldningsark!$Q89, IF(BA$17&lt;Udfyldningsark!$Q89-10,"g","gu"),
IF(BA$17&lt;Udfyldningsark!$T89,"r",""
))))))))</f>
        <v/>
      </c>
      <c r="BB72" s="226" t="str">
        <f>IF(Udfyldningsark!$T89="","",
IF(BB$17=Udfyldningsark!$Q89,"s",
IF(BB$17=Udfyldningsark!$T89,"b",
IF(BB$17&lt;Udfyldningsark!$P89,"",
IF(Udfyldningsark!$T89&lt;Udfyldningsark!$Q89-10,IF(BB$17&lt;Udfyldningsark!$T89,"g",""),
IF(Udfyldningsark!$T89&lt;Udfyldningsark!$Q89,     IF(BB$17&lt;Udfyldningsark!$Q89-10,"g",     IF(BB$17&lt;Udfyldningsark!$T89,"gu",        "")),
IF(BB$17&lt;Udfyldningsark!$Q89, IF(BB$17&lt;Udfyldningsark!$Q89-10,"g","gu"),
IF(BB$17&lt;Udfyldningsark!$T89,"r",""
))))))))</f>
        <v/>
      </c>
      <c r="BC72" s="226" t="str">
        <f>IF(Udfyldningsark!$T89="","",
IF(BC$17=Udfyldningsark!$Q89,"s",
IF(BC$17=Udfyldningsark!$T89,"b",
IF(BC$17&lt;Udfyldningsark!$P89,"",
IF(Udfyldningsark!$T89&lt;Udfyldningsark!$Q89-10,IF(BC$17&lt;Udfyldningsark!$T89,"g",""),
IF(Udfyldningsark!$T89&lt;Udfyldningsark!$Q89,     IF(BC$17&lt;Udfyldningsark!$Q89-10,"g",     IF(BC$17&lt;Udfyldningsark!$T89,"gu",        "")),
IF(BC$17&lt;Udfyldningsark!$Q89, IF(BC$17&lt;Udfyldningsark!$Q89-10,"g","gu"),
IF(BC$17&lt;Udfyldningsark!$T89,"r",""
))))))))</f>
        <v/>
      </c>
      <c r="BD72" s="226" t="str">
        <f>IF(Udfyldningsark!$T89="","",
IF(BD$17=Udfyldningsark!$Q89,"s",
IF(BD$17=Udfyldningsark!$T89,"b",
IF(BD$17&lt;Udfyldningsark!$P89,"",
IF(Udfyldningsark!$T89&lt;Udfyldningsark!$Q89-10,IF(BD$17&lt;Udfyldningsark!$T89,"g",""),
IF(Udfyldningsark!$T89&lt;Udfyldningsark!$Q89,     IF(BD$17&lt;Udfyldningsark!$Q89-10,"g",     IF(BD$17&lt;Udfyldningsark!$T89,"gu",        "")),
IF(BD$17&lt;Udfyldningsark!$Q89, IF(BD$17&lt;Udfyldningsark!$Q89-10,"g","gu"),
IF(BD$17&lt;Udfyldningsark!$T89,"r",""
))))))))</f>
        <v/>
      </c>
      <c r="BE72" s="226" t="str">
        <f>IF(Udfyldningsark!$T89="","",
IF(BE$17=Udfyldningsark!$Q89,"s",
IF(BE$17=Udfyldningsark!$T89,"b",
IF(BE$17&lt;Udfyldningsark!$P89,"",
IF(Udfyldningsark!$T89&lt;Udfyldningsark!$Q89-10,IF(BE$17&lt;Udfyldningsark!$T89,"g",""),
IF(Udfyldningsark!$T89&lt;Udfyldningsark!$Q89,     IF(BE$17&lt;Udfyldningsark!$Q89-10,"g",     IF(BE$17&lt;Udfyldningsark!$T89,"gu",        "")),
IF(BE$17&lt;Udfyldningsark!$Q89, IF(BE$17&lt;Udfyldningsark!$Q89-10,"g","gu"),
IF(BE$17&lt;Udfyldningsark!$T89,"r",""
))))))))</f>
        <v/>
      </c>
      <c r="BF72" s="226" t="str">
        <f>IF(Udfyldningsark!$T89="","",
IF(BF$17=Udfyldningsark!$Q89,"s",
IF(BF$17=Udfyldningsark!$T89,"b",
IF(BF$17&lt;Udfyldningsark!$P89,"",
IF(Udfyldningsark!$T89&lt;Udfyldningsark!$Q89-10,IF(BF$17&lt;Udfyldningsark!$T89,"g",""),
IF(Udfyldningsark!$T89&lt;Udfyldningsark!$Q89,     IF(BF$17&lt;Udfyldningsark!$Q89-10,"g",     IF(BF$17&lt;Udfyldningsark!$T89,"gu",        "")),
IF(BF$17&lt;Udfyldningsark!$Q89, IF(BF$17&lt;Udfyldningsark!$Q89-10,"g","gu"),
IF(BF$17&lt;Udfyldningsark!$T89,"r",""
))))))))</f>
        <v/>
      </c>
      <c r="BG72" s="226" t="str">
        <f>IF(Udfyldningsark!$T89="","",
IF(BG$17=Udfyldningsark!$Q89,"s",
IF(BG$17=Udfyldningsark!$T89,"b",
IF(BG$17&lt;Udfyldningsark!$P89,"",
IF(Udfyldningsark!$T89&lt;Udfyldningsark!$Q89-10,IF(BG$17&lt;Udfyldningsark!$T89,"g",""),
IF(Udfyldningsark!$T89&lt;Udfyldningsark!$Q89,     IF(BG$17&lt;Udfyldningsark!$Q89-10,"g",     IF(BG$17&lt;Udfyldningsark!$T89,"gu",        "")),
IF(BG$17&lt;Udfyldningsark!$Q89, IF(BG$17&lt;Udfyldningsark!$Q89-10,"g","gu"),
IF(BG$17&lt;Udfyldningsark!$T89,"r",""
))))))))</f>
        <v/>
      </c>
      <c r="BH72" s="226" t="str">
        <f>IF(Udfyldningsark!$T89="","",
IF(BH$17=Udfyldningsark!$Q89,"s",
IF(BH$17=Udfyldningsark!$T89,"b",
IF(BH$17&lt;Udfyldningsark!$P89,"",
IF(Udfyldningsark!$T89&lt;Udfyldningsark!$Q89-10,IF(BH$17&lt;Udfyldningsark!$T89,"g",""),
IF(Udfyldningsark!$T89&lt;Udfyldningsark!$Q89,     IF(BH$17&lt;Udfyldningsark!$Q89-10,"g",     IF(BH$17&lt;Udfyldningsark!$T89,"gu",        "")),
IF(BH$17&lt;Udfyldningsark!$Q89, IF(BH$17&lt;Udfyldningsark!$Q89-10,"g","gu"),
IF(BH$17&lt;Udfyldningsark!$T89,"r",""
))))))))</f>
        <v/>
      </c>
      <c r="BI72" s="226" t="str">
        <f>IF(Udfyldningsark!$T89="","",
IF(BI$17=Udfyldningsark!$Q89,"s",
IF(BI$17=Udfyldningsark!$T89,"b",
IF(BI$17&lt;Udfyldningsark!$P89,"",
IF(Udfyldningsark!$T89&lt;Udfyldningsark!$Q89-10,IF(BI$17&lt;Udfyldningsark!$T89,"g",""),
IF(Udfyldningsark!$T89&lt;Udfyldningsark!$Q89,     IF(BI$17&lt;Udfyldningsark!$Q89-10,"g",     IF(BI$17&lt;Udfyldningsark!$T89,"gu",        "")),
IF(BI$17&lt;Udfyldningsark!$Q89, IF(BI$17&lt;Udfyldningsark!$Q89-10,"g","gu"),
IF(BI$17&lt;Udfyldningsark!$T89,"r",""
))))))))</f>
        <v/>
      </c>
      <c r="BJ72" s="226" t="str">
        <f>IF(Udfyldningsark!$T89="","",
IF(BJ$17=Udfyldningsark!$Q89,"s",
IF(BJ$17=Udfyldningsark!$T89,"b",
IF(BJ$17&lt;Udfyldningsark!$P89,"",
IF(Udfyldningsark!$T89&lt;Udfyldningsark!$Q89-10,IF(BJ$17&lt;Udfyldningsark!$T89,"g",""),
IF(Udfyldningsark!$T89&lt;Udfyldningsark!$Q89,     IF(BJ$17&lt;Udfyldningsark!$Q89-10,"g",     IF(BJ$17&lt;Udfyldningsark!$T89,"gu",        "")),
IF(BJ$17&lt;Udfyldningsark!$Q89, IF(BJ$17&lt;Udfyldningsark!$Q89-10,"g","gu"),
IF(BJ$17&lt;Udfyldningsark!$T89,"r",""
))))))))</f>
        <v/>
      </c>
      <c r="BK72" s="226" t="str">
        <f>IF(Udfyldningsark!$T89="","",
IF(BK$17=Udfyldningsark!$Q89,"s",
IF(BK$17=Udfyldningsark!$T89,"b",
IF(BK$17&lt;Udfyldningsark!$P89,"",
IF(Udfyldningsark!$T89&lt;Udfyldningsark!$Q89-10,IF(BK$17&lt;Udfyldningsark!$T89,"g",""),
IF(Udfyldningsark!$T89&lt;Udfyldningsark!$Q89,     IF(BK$17&lt;Udfyldningsark!$Q89-10,"g",     IF(BK$17&lt;Udfyldningsark!$T89,"gu",        "")),
IF(BK$17&lt;Udfyldningsark!$Q89, IF(BK$17&lt;Udfyldningsark!$Q89-10,"g","gu"),
IF(BK$17&lt;Udfyldningsark!$T89,"r",""
))))))))</f>
        <v/>
      </c>
      <c r="BL72" s="226" t="str">
        <f>IF(Udfyldningsark!$T89="","",
IF(BL$17=Udfyldningsark!$Q89,"s",
IF(BL$17=Udfyldningsark!$T89,"b",
IF(BL$17&lt;Udfyldningsark!$P89,"",
IF(Udfyldningsark!$T89&lt;Udfyldningsark!$Q89-10,IF(BL$17&lt;Udfyldningsark!$T89,"g",""),
IF(Udfyldningsark!$T89&lt;Udfyldningsark!$Q89,     IF(BL$17&lt;Udfyldningsark!$Q89-10,"g",     IF(BL$17&lt;Udfyldningsark!$T89,"gu",        "")),
IF(BL$17&lt;Udfyldningsark!$Q89, IF(BL$17&lt;Udfyldningsark!$Q89-10,"g","gu"),
IF(BL$17&lt;Udfyldningsark!$T89,"r",""
))))))))</f>
        <v/>
      </c>
      <c r="BM72" s="226" t="str">
        <f>IF(Udfyldningsark!$T89="","",
IF(BM$17=Udfyldningsark!$Q89,"s",
IF(BM$17=Udfyldningsark!$T89,"b",
IF(BM$17&lt;Udfyldningsark!$P89,"",
IF(Udfyldningsark!$T89&lt;Udfyldningsark!$Q89-10,IF(BM$17&lt;Udfyldningsark!$T89,"g",""),
IF(Udfyldningsark!$T89&lt;Udfyldningsark!$Q89,     IF(BM$17&lt;Udfyldningsark!$Q89-10,"g",     IF(BM$17&lt;Udfyldningsark!$T89,"gu",        "")),
IF(BM$17&lt;Udfyldningsark!$Q89, IF(BM$17&lt;Udfyldningsark!$Q89-10,"g","gu"),
IF(BM$17&lt;Udfyldningsark!$T89,"r",""
))))))))</f>
        <v/>
      </c>
      <c r="BN72" s="226" t="str">
        <f>IF(Udfyldningsark!$T89="","",
IF(BN$17=Udfyldningsark!$Q89,"s",
IF(BN$17=Udfyldningsark!$T89,"b",
IF(BN$17&lt;Udfyldningsark!$P89,"",
IF(Udfyldningsark!$T89&lt;Udfyldningsark!$Q89-10,IF(BN$17&lt;Udfyldningsark!$T89,"g",""),
IF(Udfyldningsark!$T89&lt;Udfyldningsark!$Q89,     IF(BN$17&lt;Udfyldningsark!$Q89-10,"g",     IF(BN$17&lt;Udfyldningsark!$T89,"gu",        "")),
IF(BN$17&lt;Udfyldningsark!$Q89, IF(BN$17&lt;Udfyldningsark!$Q89-10,"g","gu"),
IF(BN$17&lt;Udfyldningsark!$T89,"r",""
))))))))</f>
        <v/>
      </c>
      <c r="BO72" s="226" t="str">
        <f>IF(Udfyldningsark!$T89="","",
IF(BO$17=Udfyldningsark!$Q89,"s",
IF(BO$17=Udfyldningsark!$T89,"b",
IF(BO$17&lt;Udfyldningsark!$P89,"",
IF(Udfyldningsark!$T89&lt;Udfyldningsark!$Q89-10,IF(BO$17&lt;Udfyldningsark!$T89,"g",""),
IF(Udfyldningsark!$T89&lt;Udfyldningsark!$Q89,     IF(BO$17&lt;Udfyldningsark!$Q89-10,"g",     IF(BO$17&lt;Udfyldningsark!$T89,"gu",        "")),
IF(BO$17&lt;Udfyldningsark!$Q89, IF(BO$17&lt;Udfyldningsark!$Q89-10,"g","gu"),
IF(BO$17&lt;Udfyldningsark!$T89,"r",""
))))))))</f>
        <v/>
      </c>
      <c r="BP72" s="226" t="str">
        <f>IF(Udfyldningsark!$T89="","",
IF(BP$17=Udfyldningsark!$Q89,"s",
IF(BP$17=Udfyldningsark!$T89,"b",
IF(BP$17&lt;Udfyldningsark!$P89,"",
IF(Udfyldningsark!$T89&lt;Udfyldningsark!$Q89-10,IF(BP$17&lt;Udfyldningsark!$T89,"g",""),
IF(Udfyldningsark!$T89&lt;Udfyldningsark!$Q89,     IF(BP$17&lt;Udfyldningsark!$Q89-10,"g",     IF(BP$17&lt;Udfyldningsark!$T89,"gu",        "")),
IF(BP$17&lt;Udfyldningsark!$Q89, IF(BP$17&lt;Udfyldningsark!$Q89-10,"g","gu"),
IF(BP$17&lt;Udfyldningsark!$T89,"r",""
))))))))</f>
        <v/>
      </c>
      <c r="BQ72" s="226" t="str">
        <f>IF(Udfyldningsark!$T89="","",
IF(BQ$17=Udfyldningsark!$Q89,"s",
IF(BQ$17=Udfyldningsark!$T89,"b",
IF(BQ$17&lt;Udfyldningsark!$P89,"",
IF(Udfyldningsark!$T89&lt;Udfyldningsark!$Q89-10,IF(BQ$17&lt;Udfyldningsark!$T89,"g",""),
IF(Udfyldningsark!$T89&lt;Udfyldningsark!$Q89,     IF(BQ$17&lt;Udfyldningsark!$Q89-10,"g",     IF(BQ$17&lt;Udfyldningsark!$T89,"gu",        "")),
IF(BQ$17&lt;Udfyldningsark!$Q89, IF(BQ$17&lt;Udfyldningsark!$Q89-10,"g","gu"),
IF(BQ$17&lt;Udfyldningsark!$T89,"r",""
))))))))</f>
        <v/>
      </c>
      <c r="BR72" s="226" t="str">
        <f>IF(Udfyldningsark!$T89="","",
IF(BR$17=Udfyldningsark!$Q89,"s",
IF(BR$17=Udfyldningsark!$T89,"b",
IF(BR$17&lt;Udfyldningsark!$P89,"",
IF(Udfyldningsark!$T89&lt;Udfyldningsark!$Q89-10,IF(BR$17&lt;Udfyldningsark!$T89,"g",""),
IF(Udfyldningsark!$T89&lt;Udfyldningsark!$Q89,     IF(BR$17&lt;Udfyldningsark!$Q89-10,"g",     IF(BR$17&lt;Udfyldningsark!$T89,"gu",        "")),
IF(BR$17&lt;Udfyldningsark!$Q89, IF(BR$17&lt;Udfyldningsark!$Q89-10,"g","gu"),
IF(BR$17&lt;Udfyldningsark!$T89,"r",""
))))))))</f>
        <v/>
      </c>
      <c r="BS72" s="226" t="str">
        <f>IF(Udfyldningsark!$T89="","",
IF(BS$17=Udfyldningsark!$Q89,"s",
IF(BS$17=Udfyldningsark!$T89,"b",
IF(BS$17&lt;Udfyldningsark!$P89,"",
IF(Udfyldningsark!$T89&lt;Udfyldningsark!$Q89-10,IF(BS$17&lt;Udfyldningsark!$T89,"g",""),
IF(Udfyldningsark!$T89&lt;Udfyldningsark!$Q89,     IF(BS$17&lt;Udfyldningsark!$Q89-10,"g",     IF(BS$17&lt;Udfyldningsark!$T89,"gu",        "")),
IF(BS$17&lt;Udfyldningsark!$Q89, IF(BS$17&lt;Udfyldningsark!$Q89-10,"g","gu"),
IF(BS$17&lt;Udfyldningsark!$T89,"r",""
))))))))</f>
        <v/>
      </c>
      <c r="BT72" s="226" t="str">
        <f>IF(Udfyldningsark!$T89="","",
IF(BT$17=Udfyldningsark!$Q89,"s",
IF(BT$17=Udfyldningsark!$T89,"b",
IF(BT$17&lt;Udfyldningsark!$P89,"",
IF(Udfyldningsark!$T89&lt;Udfyldningsark!$Q89-10,IF(BT$17&lt;Udfyldningsark!$T89,"g",""),
IF(Udfyldningsark!$T89&lt;Udfyldningsark!$Q89,     IF(BT$17&lt;Udfyldningsark!$Q89-10,"g",     IF(BT$17&lt;Udfyldningsark!$T89,"gu",        "")),
IF(BT$17&lt;Udfyldningsark!$Q89, IF(BT$17&lt;Udfyldningsark!$Q89-10,"g","gu"),
IF(BT$17&lt;Udfyldningsark!$T89,"r",""
))))))))</f>
        <v/>
      </c>
      <c r="BU72" s="226" t="str">
        <f>IF(Udfyldningsark!$T89="","",
IF(BU$17=Udfyldningsark!$Q89,"s",
IF(BU$17=Udfyldningsark!$T89,"b",
IF(BU$17&lt;Udfyldningsark!$P89,"",
IF(Udfyldningsark!$T89&lt;Udfyldningsark!$Q89-10,IF(BU$17&lt;Udfyldningsark!$T89,"g",""),
IF(Udfyldningsark!$T89&lt;Udfyldningsark!$Q89,     IF(BU$17&lt;Udfyldningsark!$Q89-10,"g",     IF(BU$17&lt;Udfyldningsark!$T89,"gu",        "")),
IF(BU$17&lt;Udfyldningsark!$Q89, IF(BU$17&lt;Udfyldningsark!$Q89-10,"g","gu"),
IF(BU$17&lt;Udfyldningsark!$T89,"r",""
))))))))</f>
        <v/>
      </c>
      <c r="BV72" s="226" t="str">
        <f>IF(Udfyldningsark!$T89="","",
IF(BV$17=Udfyldningsark!$Q89,"s",
IF(BV$17=Udfyldningsark!$T89,"b",
IF(BV$17&lt;Udfyldningsark!$P89,"",
IF(Udfyldningsark!$T89&lt;Udfyldningsark!$Q89-10,IF(BV$17&lt;Udfyldningsark!$T89,"g",""),
IF(Udfyldningsark!$T89&lt;Udfyldningsark!$Q89,     IF(BV$17&lt;Udfyldningsark!$Q89-10,"g",     IF(BV$17&lt;Udfyldningsark!$T89,"gu",        "")),
IF(BV$17&lt;Udfyldningsark!$Q89, IF(BV$17&lt;Udfyldningsark!$Q89-10,"g","gu"),
IF(BV$17&lt;Udfyldningsark!$T89,"r",""
))))))))</f>
        <v/>
      </c>
      <c r="BW72" s="226" t="str">
        <f>IF(Udfyldningsark!$T89="","",
IF(BW$17=Udfyldningsark!$Q89,"s",
IF(BW$17=Udfyldningsark!$T89,"b",
IF(BW$17&lt;Udfyldningsark!$P89,"",
IF(Udfyldningsark!$T89&lt;Udfyldningsark!$Q89-10,IF(BW$17&lt;Udfyldningsark!$T89,"g",""),
IF(Udfyldningsark!$T89&lt;Udfyldningsark!$Q89,     IF(BW$17&lt;Udfyldningsark!$Q89-10,"g",     IF(BW$17&lt;Udfyldningsark!$T89,"gu",        "")),
IF(BW$17&lt;Udfyldningsark!$Q89, IF(BW$17&lt;Udfyldningsark!$Q89-10,"g","gu"),
IF(BW$17&lt;Udfyldningsark!$T89,"r",""
))))))))</f>
        <v/>
      </c>
      <c r="BX72" s="226" t="str">
        <f>IF(Udfyldningsark!$T89="","",
IF(BX$17=Udfyldningsark!$Q89,"s",
IF(BX$17=Udfyldningsark!$T89,"b",
IF(BX$17&lt;Udfyldningsark!$P89,"",
IF(Udfyldningsark!$T89&lt;Udfyldningsark!$Q89-10,IF(BX$17&lt;Udfyldningsark!$T89,"g",""),
IF(Udfyldningsark!$T89&lt;Udfyldningsark!$Q89,     IF(BX$17&lt;Udfyldningsark!$Q89-10,"g",     IF(BX$17&lt;Udfyldningsark!$T89,"gu",        "")),
IF(BX$17&lt;Udfyldningsark!$Q89, IF(BX$17&lt;Udfyldningsark!$Q89-10,"g","gu"),
IF(BX$17&lt;Udfyldningsark!$T89,"r",""
))))))))</f>
        <v/>
      </c>
      <c r="BY72" s="226" t="str">
        <f>IF(Udfyldningsark!$T89="","",
IF(BY$17=Udfyldningsark!$Q89,"s",
IF(BY$17=Udfyldningsark!$T89,"b",
IF(BY$17&lt;Udfyldningsark!$P89,"",
IF(Udfyldningsark!$T89&lt;Udfyldningsark!$Q89-10,IF(BY$17&lt;Udfyldningsark!$T89,"g",""),
IF(Udfyldningsark!$T89&lt;Udfyldningsark!$Q89,     IF(BY$17&lt;Udfyldningsark!$Q89-10,"g",     IF(BY$17&lt;Udfyldningsark!$T89,"gu",        "")),
IF(BY$17&lt;Udfyldningsark!$Q89, IF(BY$17&lt;Udfyldningsark!$Q89-10,"g","gu"),
IF(BY$17&lt;Udfyldningsark!$T89,"r",""
))))))))</f>
        <v/>
      </c>
      <c r="BZ72" s="226" t="str">
        <f>IF(Udfyldningsark!$T89="","",
IF(BZ$17=Udfyldningsark!$Q89,"s",
IF(BZ$17=Udfyldningsark!$T89,"b",
IF(BZ$17&lt;Udfyldningsark!$P89,"",
IF(Udfyldningsark!$T89&lt;Udfyldningsark!$Q89-10,IF(BZ$17&lt;Udfyldningsark!$T89,"g",""),
IF(Udfyldningsark!$T89&lt;Udfyldningsark!$Q89,     IF(BZ$17&lt;Udfyldningsark!$Q89-10,"g",     IF(BZ$17&lt;Udfyldningsark!$T89,"gu",        "")),
IF(BZ$17&lt;Udfyldningsark!$Q89, IF(BZ$17&lt;Udfyldningsark!$Q89-10,"g","gu"),
IF(BZ$17&lt;Udfyldningsark!$T89,"r",""
))))))))</f>
        <v/>
      </c>
      <c r="CA72" s="226" t="str">
        <f>IF(Udfyldningsark!$T89="","",
IF(CA$17=Udfyldningsark!$Q89,"s",
IF(CA$17=Udfyldningsark!$T89,"b",
IF(CA$17&lt;Udfyldningsark!$P89,"",
IF(Udfyldningsark!$T89&lt;Udfyldningsark!$Q89-10,IF(CA$17&lt;Udfyldningsark!$T89,"g",""),
IF(Udfyldningsark!$T89&lt;Udfyldningsark!$Q89,     IF(CA$17&lt;Udfyldningsark!$Q89-10,"g",     IF(CA$17&lt;Udfyldningsark!$T89,"gu",        "")),
IF(CA$17&lt;Udfyldningsark!$Q89, IF(CA$17&lt;Udfyldningsark!$Q89-10,"g","gu"),
IF(CA$17&lt;Udfyldningsark!$T89,"r",""
))))))))</f>
        <v/>
      </c>
      <c r="CB72" s="226" t="str">
        <f>IF(Udfyldningsark!$T89="","",
IF(CB$17=Udfyldningsark!$Q89,"s",
IF(CB$17=Udfyldningsark!$T89,"b",
IF(CB$17&lt;Udfyldningsark!$P89,"",
IF(Udfyldningsark!$T89&lt;Udfyldningsark!$Q89-10,IF(CB$17&lt;Udfyldningsark!$T89,"g",""),
IF(Udfyldningsark!$T89&lt;Udfyldningsark!$Q89,     IF(CB$17&lt;Udfyldningsark!$Q89-10,"g",     IF(CB$17&lt;Udfyldningsark!$T89,"gu",        "")),
IF(CB$17&lt;Udfyldningsark!$Q89, IF(CB$17&lt;Udfyldningsark!$Q89-10,"g","gu"),
IF(CB$17&lt;Udfyldningsark!$T89,"r",""
))))))))</f>
        <v/>
      </c>
      <c r="CC72" s="226" t="str">
        <f>IF(Udfyldningsark!$T89="","",
IF(CC$17=Udfyldningsark!$Q89,"s",
IF(CC$17=Udfyldningsark!$T89,"b",
IF(CC$17&lt;Udfyldningsark!$P89,"",
IF(Udfyldningsark!$T89&lt;Udfyldningsark!$Q89-10,IF(CC$17&lt;Udfyldningsark!$T89,"g",""),
IF(Udfyldningsark!$T89&lt;Udfyldningsark!$Q89,     IF(CC$17&lt;Udfyldningsark!$Q89-10,"g",     IF(CC$17&lt;Udfyldningsark!$T89,"gu",        "")),
IF(CC$17&lt;Udfyldningsark!$Q89, IF(CC$17&lt;Udfyldningsark!$Q89-10,"g","gu"),
IF(CC$17&lt;Udfyldningsark!$T89,"r",""
))))))))</f>
        <v/>
      </c>
      <c r="CD72" s="226" t="str">
        <f>IF(Udfyldningsark!$T89="","",
IF(CD$17=Udfyldningsark!$Q89,"s",
IF(CD$17=Udfyldningsark!$T89,"b",
IF(CD$17&lt;Udfyldningsark!$P89,"",
IF(Udfyldningsark!$T89&lt;Udfyldningsark!$Q89-10,IF(CD$17&lt;Udfyldningsark!$T89,"g",""),
IF(Udfyldningsark!$T89&lt;Udfyldningsark!$Q89,     IF(CD$17&lt;Udfyldningsark!$Q89-10,"g",     IF(CD$17&lt;Udfyldningsark!$T89,"gu",        "")),
IF(CD$17&lt;Udfyldningsark!$Q89, IF(CD$17&lt;Udfyldningsark!$Q89-10,"g","gu"),
IF(CD$17&lt;Udfyldningsark!$T89,"r",""
))))))))</f>
        <v/>
      </c>
      <c r="CE72" s="226" t="str">
        <f>IF(Udfyldningsark!$T89="","",
IF(CE$17=Udfyldningsark!$Q89,"s",
IF(CE$17=Udfyldningsark!$T89,"b",
IF(CE$17&lt;Udfyldningsark!$P89,"",
IF(Udfyldningsark!$T89&lt;Udfyldningsark!$Q89-10,IF(CE$17&lt;Udfyldningsark!$T89,"g",""),
IF(Udfyldningsark!$T89&lt;Udfyldningsark!$Q89,     IF(CE$17&lt;Udfyldningsark!$Q89-10,"g",     IF(CE$17&lt;Udfyldningsark!$T89,"gu",        "")),
IF(CE$17&lt;Udfyldningsark!$Q89, IF(CE$17&lt;Udfyldningsark!$Q89-10,"g","gu"),
IF(CE$17&lt;Udfyldningsark!$T89,"r",""
))))))))</f>
        <v/>
      </c>
      <c r="CF72" s="226" t="str">
        <f>IF(Udfyldningsark!$T89="","",
IF(CF$17=Udfyldningsark!$Q89,"s",
IF(CF$17=Udfyldningsark!$T89,"b",
IF(CF$17&lt;Udfyldningsark!$P89,"",
IF(Udfyldningsark!$T89&lt;Udfyldningsark!$Q89-10,IF(CF$17&lt;Udfyldningsark!$T89,"g",""),
IF(Udfyldningsark!$T89&lt;Udfyldningsark!$Q89,     IF(CF$17&lt;Udfyldningsark!$Q89-10,"g",     IF(CF$17&lt;Udfyldningsark!$T89,"gu",        "")),
IF(CF$17&lt;Udfyldningsark!$Q89, IF(CF$17&lt;Udfyldningsark!$Q89-10,"g","gu"),
IF(CF$17&lt;Udfyldningsark!$T89,"r",""
))))))))</f>
        <v/>
      </c>
      <c r="CG72" s="226" t="str">
        <f>IF(Udfyldningsark!$T89="","",
IF(CG$17=Udfyldningsark!$Q89,"s",
IF(CG$17=Udfyldningsark!$T89,"b",
IF(CG$17&lt;Udfyldningsark!$P89,"",
IF(Udfyldningsark!$T89&lt;Udfyldningsark!$Q89-10,IF(CG$17&lt;Udfyldningsark!$T89,"g",""),
IF(Udfyldningsark!$T89&lt;Udfyldningsark!$Q89,     IF(CG$17&lt;Udfyldningsark!$Q89-10,"g",     IF(CG$17&lt;Udfyldningsark!$T89,"gu",        "")),
IF(CG$17&lt;Udfyldningsark!$Q89, IF(CG$17&lt;Udfyldningsark!$Q89-10,"g","gu"),
IF(CG$17&lt;Udfyldningsark!$T89,"r",""
))))))))</f>
        <v/>
      </c>
      <c r="CH72" s="226" t="str">
        <f>IF(Udfyldningsark!$T89="","",
IF(CH$17=Udfyldningsark!$Q89,"s",
IF(CH$17=Udfyldningsark!$T89,"b",
IF(CH$17&lt;Udfyldningsark!$P89,"",
IF(Udfyldningsark!$T89&lt;Udfyldningsark!$Q89-10,IF(CH$17&lt;Udfyldningsark!$T89,"g",""),
IF(Udfyldningsark!$T89&lt;Udfyldningsark!$Q89,     IF(CH$17&lt;Udfyldningsark!$Q89-10,"g",     IF(CH$17&lt;Udfyldningsark!$T89,"gu",        "")),
IF(CH$17&lt;Udfyldningsark!$Q89, IF(CH$17&lt;Udfyldningsark!$Q89-10,"g","gu"),
IF(CH$17&lt;Udfyldningsark!$T89,"r",""
))))))))</f>
        <v/>
      </c>
      <c r="CI72" s="226" t="str">
        <f>IF(Udfyldningsark!$T89="","",
IF(CI$17=Udfyldningsark!$Q89,"s",
IF(CI$17=Udfyldningsark!$T89,"b",
IF(CI$17&lt;Udfyldningsark!$P89,"",
IF(Udfyldningsark!$T89&lt;Udfyldningsark!$Q89-10,IF(CI$17&lt;Udfyldningsark!$T89,"g",""),
IF(Udfyldningsark!$T89&lt;Udfyldningsark!$Q89,     IF(CI$17&lt;Udfyldningsark!$Q89-10,"g",     IF(CI$17&lt;Udfyldningsark!$T89,"gu",        "")),
IF(CI$17&lt;Udfyldningsark!$Q89, IF(CI$17&lt;Udfyldningsark!$Q89-10,"g","gu"),
IF(CI$17&lt;Udfyldningsark!$T89,"r",""
))))))))</f>
        <v/>
      </c>
      <c r="CJ72" s="226" t="str">
        <f>IF(Udfyldningsark!$T89="","",
IF(CJ$17=Udfyldningsark!$Q89,"s",
IF(CJ$17=Udfyldningsark!$T89,"b",
IF(CJ$17&lt;Udfyldningsark!$P89,"",
IF(Udfyldningsark!$T89&lt;Udfyldningsark!$Q89-10,IF(CJ$17&lt;Udfyldningsark!$T89,"g",""),
IF(Udfyldningsark!$T89&lt;Udfyldningsark!$Q89,     IF(CJ$17&lt;Udfyldningsark!$Q89-10,"g",     IF(CJ$17&lt;Udfyldningsark!$T89,"gu",        "")),
IF(CJ$17&lt;Udfyldningsark!$Q89, IF(CJ$17&lt;Udfyldningsark!$Q89-10,"g","gu"),
IF(CJ$17&lt;Udfyldningsark!$T89,"r",""
))))))))</f>
        <v/>
      </c>
      <c r="CK72" s="226" t="str">
        <f>IF(Udfyldningsark!$T89="","",
IF(CK$17=Udfyldningsark!$Q89,"s",
IF(CK$17=Udfyldningsark!$T89,"b",
IF(CK$17&lt;Udfyldningsark!$P89,"",
IF(Udfyldningsark!$T89&lt;Udfyldningsark!$Q89-10,IF(CK$17&lt;Udfyldningsark!$T89,"g",""),
IF(Udfyldningsark!$T89&lt;Udfyldningsark!$Q89,     IF(CK$17&lt;Udfyldningsark!$Q89-10,"g",     IF(CK$17&lt;Udfyldningsark!$T89,"gu",        "")),
IF(CK$17&lt;Udfyldningsark!$Q89, IF(CK$17&lt;Udfyldningsark!$Q89-10,"g","gu"),
IF(CK$17&lt;Udfyldningsark!$T89,"r",""
))))))))</f>
        <v/>
      </c>
      <c r="CL72" s="226" t="str">
        <f>IF(Udfyldningsark!$T89="","",
IF(CL$17=Udfyldningsark!$Q89,"s",
IF(CL$17=Udfyldningsark!$T89,"b",
IF(CL$17&lt;Udfyldningsark!$P89,"",
IF(Udfyldningsark!$T89&lt;Udfyldningsark!$Q89-10,IF(CL$17&lt;Udfyldningsark!$T89,"g",""),
IF(Udfyldningsark!$T89&lt;Udfyldningsark!$Q89,     IF(CL$17&lt;Udfyldningsark!$Q89-10,"g",     IF(CL$17&lt;Udfyldningsark!$T89,"gu",        "")),
IF(CL$17&lt;Udfyldningsark!$Q89, IF(CL$17&lt;Udfyldningsark!$Q89-10,"g","gu"),
IF(CL$17&lt;Udfyldningsark!$T89,"r",""
))))))))</f>
        <v/>
      </c>
      <c r="CM72" s="226" t="str">
        <f>IF(Udfyldningsark!$T89="","",
IF(CM$17=Udfyldningsark!$Q89,"s",
IF(CM$17=Udfyldningsark!$T89,"b",
IF(CM$17&lt;Udfyldningsark!$P89,"",
IF(Udfyldningsark!$T89&lt;Udfyldningsark!$Q89-10,IF(CM$17&lt;Udfyldningsark!$T89,"g",""),
IF(Udfyldningsark!$T89&lt;Udfyldningsark!$Q89,     IF(CM$17&lt;Udfyldningsark!$Q89-10,"g",     IF(CM$17&lt;Udfyldningsark!$T89,"gu",        "")),
IF(CM$17&lt;Udfyldningsark!$Q89, IF(CM$17&lt;Udfyldningsark!$Q89-10,"g","gu"),
IF(CM$17&lt;Udfyldningsark!$T89,"r",""
))))))))</f>
        <v/>
      </c>
      <c r="CN72" s="226" t="str">
        <f>IF(Udfyldningsark!$T89="","",
IF(CN$17=Udfyldningsark!$Q89,"s",
IF(CN$17=Udfyldningsark!$T89,"b",
IF(CN$17&lt;Udfyldningsark!$P89,"",
IF(Udfyldningsark!$T89&lt;Udfyldningsark!$Q89-10,IF(CN$17&lt;Udfyldningsark!$T89,"g",""),
IF(Udfyldningsark!$T89&lt;Udfyldningsark!$Q89,     IF(CN$17&lt;Udfyldningsark!$Q89-10,"g",     IF(CN$17&lt;Udfyldningsark!$T89,"gu",        "")),
IF(CN$17&lt;Udfyldningsark!$Q89, IF(CN$17&lt;Udfyldningsark!$Q89-10,"g","gu"),
IF(CN$17&lt;Udfyldningsark!$T89,"r",""
))))))))</f>
        <v/>
      </c>
      <c r="CO72" s="226" t="str">
        <f>IF(Udfyldningsark!$T89="","",
IF(CO$17=Udfyldningsark!$Q89,"s",
IF(CO$17=Udfyldningsark!$T89,"b",
IF(CO$17&lt;Udfyldningsark!$P89,"",
IF(Udfyldningsark!$T89&lt;Udfyldningsark!$Q89-10,IF(CO$17&lt;Udfyldningsark!$T89,"g",""),
IF(Udfyldningsark!$T89&lt;Udfyldningsark!$Q89,     IF(CO$17&lt;Udfyldningsark!$Q89-10,"g",     IF(CO$17&lt;Udfyldningsark!$T89,"gu",        "")),
IF(CO$17&lt;Udfyldningsark!$Q89, IF(CO$17&lt;Udfyldningsark!$Q89-10,"g","gu"),
IF(CO$17&lt;Udfyldningsark!$T89,"r",""
))))))))</f>
        <v/>
      </c>
      <c r="CP72" s="226" t="str">
        <f>IF(Udfyldningsark!$T89="","",
IF(CP$17=Udfyldningsark!$Q89,"s",
IF(CP$17=Udfyldningsark!$T89,"b",
IF(CP$17&lt;Udfyldningsark!$P89,"",
IF(Udfyldningsark!$T89&lt;Udfyldningsark!$Q89-10,IF(CP$17&lt;Udfyldningsark!$T89,"g",""),
IF(Udfyldningsark!$T89&lt;Udfyldningsark!$Q89,     IF(CP$17&lt;Udfyldningsark!$Q89-10,"g",     IF(CP$17&lt;Udfyldningsark!$T89,"gu",        "")),
IF(CP$17&lt;Udfyldningsark!$Q89, IF(CP$17&lt;Udfyldningsark!$Q89-10,"g","gu"),
IF(CP$17&lt;Udfyldningsark!$T89,"r",""
))))))))</f>
        <v/>
      </c>
      <c r="CQ72" s="226" t="str">
        <f>IF(Udfyldningsark!$T89="","",
IF(CQ$17=Udfyldningsark!$Q89,"s",
IF(CQ$17=Udfyldningsark!$T89,"b",
IF(CQ$17&lt;Udfyldningsark!$P89,"",
IF(Udfyldningsark!$T89&lt;Udfyldningsark!$Q89-10,IF(CQ$17&lt;Udfyldningsark!$T89,"g",""),
IF(Udfyldningsark!$T89&lt;Udfyldningsark!$Q89,     IF(CQ$17&lt;Udfyldningsark!$Q89-10,"g",     IF(CQ$17&lt;Udfyldningsark!$T89,"gu",        "")),
IF(CQ$17&lt;Udfyldningsark!$Q89, IF(CQ$17&lt;Udfyldningsark!$Q89-10,"g","gu"),
IF(CQ$17&lt;Udfyldningsark!$T89,"r",""
))))))))</f>
        <v/>
      </c>
      <c r="CR72" s="226" t="str">
        <f>IF(Udfyldningsark!$T89="","",
IF(CR$17=Udfyldningsark!$Q89,"s",
IF(CR$17=Udfyldningsark!$T89,"b",
IF(CR$17&lt;Udfyldningsark!$P89,"",
IF(Udfyldningsark!$T89&lt;Udfyldningsark!$Q89-10,IF(CR$17&lt;Udfyldningsark!$T89,"g",""),
IF(Udfyldningsark!$T89&lt;Udfyldningsark!$Q89,     IF(CR$17&lt;Udfyldningsark!$Q89-10,"g",     IF(CR$17&lt;Udfyldningsark!$T89,"gu",        "")),
IF(CR$17&lt;Udfyldningsark!$Q89, IF(CR$17&lt;Udfyldningsark!$Q89-10,"g","gu"),
IF(CR$17&lt;Udfyldningsark!$T89,"r",""
))))))))</f>
        <v/>
      </c>
      <c r="CS72" s="226" t="str">
        <f>IF(Udfyldningsark!$T89="","",
IF(CS$17=Udfyldningsark!$Q89,"s",
IF(CS$17=Udfyldningsark!$T89,"b",
IF(CS$17&lt;Udfyldningsark!$P89,"",
IF(Udfyldningsark!$T89&lt;Udfyldningsark!$Q89-10,IF(CS$17&lt;Udfyldningsark!$T89,"g",""),
IF(Udfyldningsark!$T89&lt;Udfyldningsark!$Q89,     IF(CS$17&lt;Udfyldningsark!$Q89-10,"g",     IF(CS$17&lt;Udfyldningsark!$T89,"gu",        "")),
IF(CS$17&lt;Udfyldningsark!$Q89, IF(CS$17&lt;Udfyldningsark!$Q89-10,"g","gu"),
IF(CS$17&lt;Udfyldningsark!$T89,"r",""
))))))))</f>
        <v/>
      </c>
      <c r="CT72" s="226" t="str">
        <f>IF(Udfyldningsark!$T89="","",
IF(CT$17=Udfyldningsark!$Q89,"s",
IF(CT$17=Udfyldningsark!$T89,"b",
IF(CT$17&lt;Udfyldningsark!$P89,"",
IF(Udfyldningsark!$T89&lt;Udfyldningsark!$Q89-10,IF(CT$17&lt;Udfyldningsark!$T89,"g",""),
IF(Udfyldningsark!$T89&lt;Udfyldningsark!$Q89,     IF(CT$17&lt;Udfyldningsark!$Q89-10,"g",     IF(CT$17&lt;Udfyldningsark!$T89,"gu",        "")),
IF(CT$17&lt;Udfyldningsark!$Q89, IF(CT$17&lt;Udfyldningsark!$Q89-10,"g","gu"),
IF(CT$17&lt;Udfyldningsark!$T89,"r",""
))))))))</f>
        <v/>
      </c>
      <c r="CU72" s="226" t="str">
        <f>IF(Udfyldningsark!$T89="","",
IF(CU$17=Udfyldningsark!$Q89,"s",
IF(CU$17=Udfyldningsark!$T89,"b",
IF(CU$17&lt;Udfyldningsark!$P89,"",
IF(Udfyldningsark!$T89&lt;Udfyldningsark!$Q89-10,IF(CU$17&lt;Udfyldningsark!$T89,"g",""),
IF(Udfyldningsark!$T89&lt;Udfyldningsark!$Q89,     IF(CU$17&lt;Udfyldningsark!$Q89-10,"g",     IF(CU$17&lt;Udfyldningsark!$T89,"gu",        "")),
IF(CU$17&lt;Udfyldningsark!$Q89, IF(CU$17&lt;Udfyldningsark!$Q89-10,"g","gu"),
IF(CU$17&lt;Udfyldningsark!$T89,"r",""
))))))))</f>
        <v/>
      </c>
      <c r="CV72" s="226" t="str">
        <f>IF(Udfyldningsark!$T89="","",
IF(CV$17=Udfyldningsark!$Q89,"s",
IF(CV$17=Udfyldningsark!$T89,"b",
IF(CV$17&lt;Udfyldningsark!$P89,"",
IF(Udfyldningsark!$T89&lt;Udfyldningsark!$Q89-10,IF(CV$17&lt;Udfyldningsark!$T89,"g",""),
IF(Udfyldningsark!$T89&lt;Udfyldningsark!$Q89,     IF(CV$17&lt;Udfyldningsark!$Q89-10,"g",     IF(CV$17&lt;Udfyldningsark!$T89,"gu",        "")),
IF(CV$17&lt;Udfyldningsark!$Q89, IF(CV$17&lt;Udfyldningsark!$Q89-10,"g","gu"),
IF(CV$17&lt;Udfyldningsark!$T89,"r",""
))))))))</f>
        <v/>
      </c>
      <c r="CW72" s="226" t="str">
        <f>IF(Udfyldningsark!$T89="","",
IF(CW$17=Udfyldningsark!$Q89,"s",
IF(CW$17=Udfyldningsark!$T89,"b",
IF(CW$17&lt;Udfyldningsark!$P89,"",
IF(Udfyldningsark!$T89&lt;Udfyldningsark!$Q89-10,IF(CW$17&lt;Udfyldningsark!$T89,"g",""),
IF(Udfyldningsark!$T89&lt;Udfyldningsark!$Q89,     IF(CW$17&lt;Udfyldningsark!$Q89-10,"g",     IF(CW$17&lt;Udfyldningsark!$T89,"gu",        "")),
IF(CW$17&lt;Udfyldningsark!$Q89, IF(CW$17&lt;Udfyldningsark!$Q89-10,"g","gu"),
IF(CW$17&lt;Udfyldningsark!$T89,"r",""
))))))))</f>
        <v/>
      </c>
      <c r="CX72" s="226" t="str">
        <f>IF(Udfyldningsark!$T89="","",
IF(CX$17=Udfyldningsark!$Q89,"s",
IF(CX$17=Udfyldningsark!$T89,"b",
IF(CX$17&lt;Udfyldningsark!$P89,"",
IF(Udfyldningsark!$T89&lt;Udfyldningsark!$Q89-10,IF(CX$17&lt;Udfyldningsark!$T89,"g",""),
IF(Udfyldningsark!$T89&lt;Udfyldningsark!$Q89,     IF(CX$17&lt;Udfyldningsark!$Q89-10,"g",     IF(CX$17&lt;Udfyldningsark!$T89,"gu",        "")),
IF(CX$17&lt;Udfyldningsark!$Q89, IF(CX$17&lt;Udfyldningsark!$Q89-10,"g","gu"),
IF(CX$17&lt;Udfyldningsark!$T89,"r",""
))))))))</f>
        <v/>
      </c>
      <c r="CY72" s="226" t="str">
        <f>IF(Udfyldningsark!$T89="","",
IF(CY$17=Udfyldningsark!$Q89,"s",
IF(CY$17=Udfyldningsark!$T89,"b",
IF(CY$17&lt;Udfyldningsark!$P89,"",
IF(Udfyldningsark!$T89&lt;Udfyldningsark!$Q89-10,IF(CY$17&lt;Udfyldningsark!$T89,"g",""),
IF(Udfyldningsark!$T89&lt;Udfyldningsark!$Q89,     IF(CY$17&lt;Udfyldningsark!$Q89-10,"g",     IF(CY$17&lt;Udfyldningsark!$T89,"gu",        "")),
IF(CY$17&lt;Udfyldningsark!$Q89, IF(CY$17&lt;Udfyldningsark!$Q89-10,"g","gu"),
IF(CY$17&lt;Udfyldningsark!$T89,"r",""
))))))))</f>
        <v/>
      </c>
      <c r="CZ72" s="226" t="str">
        <f>IF(Udfyldningsark!$T89="","",
IF(CZ$17=Udfyldningsark!$Q89,"s",
IF(CZ$17=Udfyldningsark!$T89,"b",
IF(CZ$17&lt;Udfyldningsark!$P89,"",
IF(Udfyldningsark!$T89&lt;Udfyldningsark!$Q89-10,IF(CZ$17&lt;Udfyldningsark!$T89,"g",""),
IF(Udfyldningsark!$T89&lt;Udfyldningsark!$Q89,     IF(CZ$17&lt;Udfyldningsark!$Q89-10,"g",     IF(CZ$17&lt;Udfyldningsark!$T89,"gu",        "")),
IF(CZ$17&lt;Udfyldningsark!$Q89, IF(CZ$17&lt;Udfyldningsark!$Q89-10,"g","gu"),
IF(CZ$17&lt;Udfyldningsark!$T89,"r",""
))))))))</f>
        <v/>
      </c>
      <c r="DA72" s="226" t="str">
        <f>IF(Udfyldningsark!$T89="","",
IF(DA$17=Udfyldningsark!$Q89,"s",
IF(DA$17=Udfyldningsark!$T89,"b",
IF(DA$17&lt;Udfyldningsark!$P89,"",
IF(Udfyldningsark!$T89&lt;Udfyldningsark!$Q89-10,IF(DA$17&lt;Udfyldningsark!$T89,"g",""),
IF(Udfyldningsark!$T89&lt;Udfyldningsark!$Q89,     IF(DA$17&lt;Udfyldningsark!$Q89-10,"g",     IF(DA$17&lt;Udfyldningsark!$T89,"gu",        "")),
IF(DA$17&lt;Udfyldningsark!$Q89, IF(DA$17&lt;Udfyldningsark!$Q89-10,"g","gu"),
IF(DA$17&lt;Udfyldningsark!$T89,"r",""
))))))))</f>
        <v/>
      </c>
      <c r="DB72" s="226" t="str">
        <f>IF(Udfyldningsark!$T89="","",
IF(DB$17=Udfyldningsark!$Q89,"s",
IF(DB$17=Udfyldningsark!$T89,"b",
IF(DB$17&lt;Udfyldningsark!$P89,"",
IF(Udfyldningsark!$T89&lt;Udfyldningsark!$Q89-10,IF(DB$17&lt;Udfyldningsark!$T89,"g",""),
IF(Udfyldningsark!$T89&lt;Udfyldningsark!$Q89,     IF(DB$17&lt;Udfyldningsark!$Q89-10,"g",     IF(DB$17&lt;Udfyldningsark!$T89,"gu",        "")),
IF(DB$17&lt;Udfyldningsark!$Q89, IF(DB$17&lt;Udfyldningsark!$Q89-10,"g","gu"),
IF(DB$17&lt;Udfyldningsark!$T89,"r",""
))))))))</f>
        <v/>
      </c>
      <c r="DC72" s="226" t="str">
        <f>IF(Udfyldningsark!$T89="","",
IF(DC$17=Udfyldningsark!$Q89,"s",
IF(DC$17=Udfyldningsark!$T89,"b",
IF(DC$17&lt;Udfyldningsark!$P89,"",
IF(Udfyldningsark!$T89&lt;Udfyldningsark!$Q89-10,IF(DC$17&lt;Udfyldningsark!$T89,"g",""),
IF(Udfyldningsark!$T89&lt;Udfyldningsark!$Q89,     IF(DC$17&lt;Udfyldningsark!$Q89-10,"g",     IF(DC$17&lt;Udfyldningsark!$T89,"gu",        "")),
IF(DC$17&lt;Udfyldningsark!$Q89, IF(DC$17&lt;Udfyldningsark!$Q89-10,"g","gu"),
IF(DC$17&lt;Udfyldningsark!$T89,"r",""
))))))))</f>
        <v/>
      </c>
      <c r="DD72" s="226" t="str">
        <f>IF(Udfyldningsark!$T89="","",
IF(DD$17=Udfyldningsark!$Q89,"s",
IF(DD$17=Udfyldningsark!$T89,"b",
IF(DD$17&lt;Udfyldningsark!$P89,"",
IF(Udfyldningsark!$T89&lt;Udfyldningsark!$Q89-10,IF(DD$17&lt;Udfyldningsark!$T89,"g",""),
IF(Udfyldningsark!$T89&lt;Udfyldningsark!$Q89,     IF(DD$17&lt;Udfyldningsark!$Q89-10,"g",     IF(DD$17&lt;Udfyldningsark!$T89,"gu",        "")),
IF(DD$17&lt;Udfyldningsark!$Q89, IF(DD$17&lt;Udfyldningsark!$Q89-10,"g","gu"),
IF(DD$17&lt;Udfyldningsark!$T89,"r",""
))))))))</f>
        <v/>
      </c>
      <c r="DE72" s="226" t="str">
        <f>IF(Udfyldningsark!$T89="","",
IF(DE$17=Udfyldningsark!$Q89,"s",
IF(DE$17=Udfyldningsark!$T89,"b",
IF(DE$17&lt;Udfyldningsark!$P89,"",
IF(Udfyldningsark!$T89&lt;Udfyldningsark!$Q89-10,IF(DE$17&lt;Udfyldningsark!$T89,"g",""),
IF(Udfyldningsark!$T89&lt;Udfyldningsark!$Q89,     IF(DE$17&lt;Udfyldningsark!$Q89-10,"g",     IF(DE$17&lt;Udfyldningsark!$T89,"gu",        "")),
IF(DE$17&lt;Udfyldningsark!$Q89, IF(DE$17&lt;Udfyldningsark!$Q89-10,"g","gu"),
IF(DE$17&lt;Udfyldningsark!$T89,"r",""
))))))))</f>
        <v/>
      </c>
      <c r="DF72" s="226" t="str">
        <f>IF(Udfyldningsark!$T89="","",
IF(DF$17=Udfyldningsark!$Q89,"s",
IF(DF$17=Udfyldningsark!$T89,"b",
IF(DF$17&lt;Udfyldningsark!$P89,"",
IF(Udfyldningsark!$T89&lt;Udfyldningsark!$Q89-10,IF(DF$17&lt;Udfyldningsark!$T89,"g",""),
IF(Udfyldningsark!$T89&lt;Udfyldningsark!$Q89,     IF(DF$17&lt;Udfyldningsark!$Q89-10,"g",     IF(DF$17&lt;Udfyldningsark!$T89,"gu",        "")),
IF(DF$17&lt;Udfyldningsark!$Q89, IF(DF$17&lt;Udfyldningsark!$Q89-10,"g","gu"),
IF(DF$17&lt;Udfyldningsark!$T89,"r",""
))))))))</f>
        <v/>
      </c>
      <c r="DG72" s="226" t="str">
        <f>IF(Udfyldningsark!$T89="","",
IF(DG$17=Udfyldningsark!$Q89,"s",
IF(DG$17=Udfyldningsark!$T89,"b",
IF(DG$17&lt;Udfyldningsark!$P89,"",
IF(Udfyldningsark!$T89&lt;Udfyldningsark!$Q89-10,IF(DG$17&lt;Udfyldningsark!$T89,"g",""),
IF(Udfyldningsark!$T89&lt;Udfyldningsark!$Q89,     IF(DG$17&lt;Udfyldningsark!$Q89-10,"g",     IF(DG$17&lt;Udfyldningsark!$T89,"gu",        "")),
IF(DG$17&lt;Udfyldningsark!$Q89, IF(DG$17&lt;Udfyldningsark!$Q89-10,"g","gu"),
IF(DG$17&lt;Udfyldningsark!$T89,"r",""
))))))))</f>
        <v/>
      </c>
      <c r="DH72" s="226" t="str">
        <f>IF(Udfyldningsark!$T89="","",
IF(DH$17=Udfyldningsark!$Q89,"s",
IF(DH$17=Udfyldningsark!$T89,"b",
IF(DH$17&lt;Udfyldningsark!$P89,"",
IF(Udfyldningsark!$T89&lt;Udfyldningsark!$Q89-10,IF(DH$17&lt;Udfyldningsark!$T89,"g",""),
IF(Udfyldningsark!$T89&lt;Udfyldningsark!$Q89,     IF(DH$17&lt;Udfyldningsark!$Q89-10,"g",     IF(DH$17&lt;Udfyldningsark!$T89,"gu",        "")),
IF(DH$17&lt;Udfyldningsark!$Q89, IF(DH$17&lt;Udfyldningsark!$Q89-10,"g","gu"),
IF(DH$17&lt;Udfyldningsark!$T89,"r",""
))))))))</f>
        <v/>
      </c>
      <c r="DI72" s="226" t="str">
        <f>IF(Udfyldningsark!$T89="","",
IF(DI$17=Udfyldningsark!$Q89,"s",
IF(DI$17=Udfyldningsark!$T89,"b",
IF(DI$17&lt;Udfyldningsark!$P89,"",
IF(Udfyldningsark!$T89&lt;Udfyldningsark!$Q89-10,IF(DI$17&lt;Udfyldningsark!$T89,"g",""),
IF(Udfyldningsark!$T89&lt;Udfyldningsark!$Q89,     IF(DI$17&lt;Udfyldningsark!$Q89-10,"g",     IF(DI$17&lt;Udfyldningsark!$T89,"gu",        "")),
IF(DI$17&lt;Udfyldningsark!$Q89, IF(DI$17&lt;Udfyldningsark!$Q89-10,"g","gu"),
IF(DI$17&lt;Udfyldningsark!$T89,"r",""
))))))))</f>
        <v/>
      </c>
      <c r="DJ72" s="226" t="str">
        <f>IF(Udfyldningsark!$T89="","",
IF(DJ$17=Udfyldningsark!$Q89,"s",
IF(DJ$17=Udfyldningsark!$T89,"b",
IF(DJ$17&lt;Udfyldningsark!$P89,"",
IF(Udfyldningsark!$T89&lt;Udfyldningsark!$Q89-10,IF(DJ$17&lt;Udfyldningsark!$T89,"g",""),
IF(Udfyldningsark!$T89&lt;Udfyldningsark!$Q89,     IF(DJ$17&lt;Udfyldningsark!$Q89-10,"g",     IF(DJ$17&lt;Udfyldningsark!$T89,"gu",        "")),
IF(DJ$17&lt;Udfyldningsark!$Q89, IF(DJ$17&lt;Udfyldningsark!$Q89-10,"g","gu"),
IF(DJ$17&lt;Udfyldningsark!$T89,"r",""
))))))))</f>
        <v/>
      </c>
      <c r="DK72" s="226" t="str">
        <f>IF(Udfyldningsark!$T89="","",
IF(DK$17=Udfyldningsark!$Q89,"s",
IF(DK$17=Udfyldningsark!$T89,"b",
IF(DK$17&lt;Udfyldningsark!$P89,"",
IF(Udfyldningsark!$T89&lt;Udfyldningsark!$Q89-10,IF(DK$17&lt;Udfyldningsark!$T89,"g",""),
IF(Udfyldningsark!$T89&lt;Udfyldningsark!$Q89,     IF(DK$17&lt;Udfyldningsark!$Q89-10,"g",     IF(DK$17&lt;Udfyldningsark!$T89,"gu",        "")),
IF(DK$17&lt;Udfyldningsark!$Q89, IF(DK$17&lt;Udfyldningsark!$Q89-10,"g","gu"),
IF(DK$17&lt;Udfyldningsark!$T89,"r",""
))))))))</f>
        <v/>
      </c>
      <c r="DL72" s="13"/>
      <c r="DM72" s="13"/>
    </row>
    <row r="73" spans="1:117" s="2" customFormat="1" ht="8.4499999999999993" customHeight="1" x14ac:dyDescent="0.2">
      <c r="A73" s="29"/>
      <c r="B73" s="56" t="str">
        <f>IF(Udfyldningsark!C90=1,Udfyldningsark!E90,"")</f>
        <v/>
      </c>
      <c r="C73" s="405" t="str">
        <f>IF(Udfyldningsark!I90="","",IF(Udfyldningsark!I90&gt;=1,Udfyldningsark!I90))</f>
        <v/>
      </c>
      <c r="D73" s="406"/>
      <c r="E73" s="407"/>
      <c r="F73" s="48"/>
      <c r="G73" s="276" t="str">
        <f>IF(Udfyldningsark!L90="","",IF(Udfyldningsark!L90&gt;=1,Udfyldningsark!L90))</f>
        <v/>
      </c>
      <c r="H73" s="48"/>
      <c r="I73" s="87" t="str">
        <f>IF(Udfyldningsark!P90="","",IF(Udfyldningsark!P90&gt;=1,Udfyldningsark!P90))</f>
        <v/>
      </c>
      <c r="J73" s="49"/>
      <c r="K73" s="88" t="str">
        <f>IF(Udfyldningsark!G90="","",IF(Udfyldningsark!G90=Data!$T$7,Data!$U$7,IF(Udfyldningsark!G90=Data!$T$8,Data!$U$8,IF(Udfyldningsark!G90=Data!$T$9,Data!$U$9,IF(Udfyldningsark!G90=Data!$T$10,Data!$U$10,IF(Udfyldningsark!G90=Data!$T$11,Data!$U$11,IF(Udfyldningsark!G90=Data!$T$12,Data!$U$12,IF(Udfyldningsark!G90=Data!$T$13,Data!$U$13,IF(Udfyldningsark!G90=Data!$T$14,Data!$U$14,IF(Udfyldningsark!G90=Data!$T$15,Data!$U$15,IF(Udfyldningsark!G90=Data!$T$16,Data!$U$16,IF(Udfyldningsark!G90=Data!$T$17,Data!$U$17,IF(Udfyldningsark!G90=Data!$T$18,Data!$U$18,IF(Udfyldningsark!G90=Data!$T$19,Data!$U$19,IF(Udfyldningsark!G90=Data!$T$20,Data!$U$20,IF(Udfyldningsark!G90=Data!$T$21,Data!$U$21,IF(Udfyldningsark!G90=Data!$T$22,Data!$U$22,IF(Udfyldningsark!G90=Data!$T$23,Data!$U$23,IF(Udfyldningsark!G90=Data!$T$24,Data!$U$24,IF(Udfyldningsark!G90=Data!$T$25,Data!$U$25,IF(Udfyldningsark!G90=Data!$T$26,Data!$U$26,IF(Udfyldningsark!G90=Data!$T$27,Data!$U$27))))))))))))))))))))))</f>
        <v/>
      </c>
      <c r="L73" s="49"/>
      <c r="M73" s="89" t="str">
        <f>IF(Udfyldningsark!G90="","",IF(Udfyldningsark!G90=Data!$T$7,Data!$V$7,IF(Udfyldningsark!G90=Data!$T$8,Data!$V$8,IF(Udfyldningsark!G90=Data!$T$9,Data!$V$9,IF(Udfyldningsark!G90=Data!$T$10,Data!$V$10,IF(Udfyldningsark!G90=Data!$T$11,Data!$V$11,IF(Udfyldningsark!G90=Data!$T$12,Data!$V$12,IF(Udfyldningsark!G90=Data!$T$13,Data!$V$13,IF(Udfyldningsark!G90=Data!$T$14,Data!$V$14,IF(Udfyldningsark!G90=Data!$T$15,Data!$V$15,IF(Udfyldningsark!G90=Data!$T$16,Data!$V$16,IF(Udfyldningsark!G90=Data!$T$17,Data!$V$17,IF(Udfyldningsark!G90=Data!$T$18,Data!$V$18,IF(Udfyldningsark!G90=Data!$T$19,Data!$V$19,IF(Udfyldningsark!G90=Data!$T$20,Data!$V$20,IF(Udfyldningsark!G90=Data!$T$21,Data!$V$21,IF(Udfyldningsark!G90=Data!$T$22,Data!$V$22,IF(Udfyldningsark!G90=Data!$T$23,Data!$V$23,IF(Udfyldningsark!G90=Data!$T$24,Data!$V$24,IF(Udfyldningsark!G90=Data!$T$25,Data!$V$25,IF(Udfyldningsark!G90=Data!$T$26,Data!$V$26,IF(Udfyldningsark!G90=Data!$T$27,Data!$V$27,))))))))))))))))))))))</f>
        <v/>
      </c>
      <c r="N73" s="20"/>
      <c r="O73" s="226" t="str">
        <f>IF(Udfyldningsark!$T90="","",
IF(O$17=Udfyldningsark!$Q90,"s",
IF(O$17=Udfyldningsark!$T90,"b",
IF(O$17&lt;Udfyldningsark!$P90,"",
IF(Udfyldningsark!$T90&lt;Udfyldningsark!$Q90-10,IF(O$17&lt;Udfyldningsark!$T90,"g",""),
IF(Udfyldningsark!$T90&lt;Udfyldningsark!$Q90,     IF(O$17&lt;Udfyldningsark!$Q90-10,"g",     IF(O$17&lt;Udfyldningsark!$T90,"gu",        "")),
IF(O$17&lt;Udfyldningsark!$Q90, IF(O$17&lt;Udfyldningsark!$Q90-10,"g","gu"),
IF(O$17&lt;Udfyldningsark!$T90,"r",""
))))))))</f>
        <v/>
      </c>
      <c r="P73" s="226" t="str">
        <f>IF(Udfyldningsark!$T90="","",
IF(P$17=Udfyldningsark!$Q90,"s",
IF(P$17=Udfyldningsark!$T90,"b",
IF(P$17&lt;Udfyldningsark!$P90,"",
IF(Udfyldningsark!$T90&lt;Udfyldningsark!$Q90-10,IF(P$17&lt;Udfyldningsark!$T90,"g",""),
IF(Udfyldningsark!$T90&lt;Udfyldningsark!$Q90,     IF(P$17&lt;Udfyldningsark!$Q90-10,"g",     IF(P$17&lt;Udfyldningsark!$T90,"gu",        "")),
IF(P$17&lt;Udfyldningsark!$Q90, IF(P$17&lt;Udfyldningsark!$Q90-10,"g","gu"),
IF(P$17&lt;Udfyldningsark!$T90,"r",""
))))))))</f>
        <v/>
      </c>
      <c r="Q73" s="226" t="str">
        <f>IF(Udfyldningsark!$T90="","",
IF(Q$17=Udfyldningsark!$Q90,"s",
IF(Q$17=Udfyldningsark!$T90,"b",
IF(Q$17&lt;Udfyldningsark!$P90,"",
IF(Udfyldningsark!$T90&lt;Udfyldningsark!$Q90-10,IF(Q$17&lt;Udfyldningsark!$T90,"g",""),
IF(Udfyldningsark!$T90&lt;Udfyldningsark!$Q90,     IF(Q$17&lt;Udfyldningsark!$Q90-10,"g",     IF(Q$17&lt;Udfyldningsark!$T90,"gu",        "")),
IF(Q$17&lt;Udfyldningsark!$Q90, IF(Q$17&lt;Udfyldningsark!$Q90-10,"g","gu"),
IF(Q$17&lt;Udfyldningsark!$T90,"r",""
))))))))</f>
        <v/>
      </c>
      <c r="R73" s="226" t="str">
        <f>IF(Udfyldningsark!$T90="","",
IF(R$17=Udfyldningsark!$Q90,"s",
IF(R$17=Udfyldningsark!$T90,"b",
IF(R$17&lt;Udfyldningsark!$P90,"",
IF(Udfyldningsark!$T90&lt;Udfyldningsark!$Q90-10,IF(R$17&lt;Udfyldningsark!$T90,"g",""),
IF(Udfyldningsark!$T90&lt;Udfyldningsark!$Q90,     IF(R$17&lt;Udfyldningsark!$Q90-10,"g",     IF(R$17&lt;Udfyldningsark!$T90,"gu",        "")),
IF(R$17&lt;Udfyldningsark!$Q90, IF(R$17&lt;Udfyldningsark!$Q90-10,"g","gu"),
IF(R$17&lt;Udfyldningsark!$T90,"r",""
))))))))</f>
        <v/>
      </c>
      <c r="S73" s="226" t="str">
        <f>IF(Udfyldningsark!$T90="","",
IF(S$17=Udfyldningsark!$Q90,"s",
IF(S$17=Udfyldningsark!$T90,"b",
IF(S$17&lt;Udfyldningsark!$P90,"",
IF(Udfyldningsark!$T90&lt;Udfyldningsark!$Q90-10,IF(S$17&lt;Udfyldningsark!$T90,"g",""),
IF(Udfyldningsark!$T90&lt;Udfyldningsark!$Q90,     IF(S$17&lt;Udfyldningsark!$Q90-10,"g",     IF(S$17&lt;Udfyldningsark!$T90,"gu",        "")),
IF(S$17&lt;Udfyldningsark!$Q90, IF(S$17&lt;Udfyldningsark!$Q90-10,"g","gu"),
IF(S$17&lt;Udfyldningsark!$T90,"r",""
))))))))</f>
        <v/>
      </c>
      <c r="T73" s="226" t="str">
        <f>IF(Udfyldningsark!$T90="","",
IF(T$17=Udfyldningsark!$Q90,"s",
IF(T$17=Udfyldningsark!$T90,"b",
IF(T$17&lt;Udfyldningsark!$P90,"",
IF(Udfyldningsark!$T90&lt;Udfyldningsark!$Q90-10,IF(T$17&lt;Udfyldningsark!$T90,"g",""),
IF(Udfyldningsark!$T90&lt;Udfyldningsark!$Q90,     IF(T$17&lt;Udfyldningsark!$Q90-10,"g",     IF(T$17&lt;Udfyldningsark!$T90,"gu",        "")),
IF(T$17&lt;Udfyldningsark!$Q90, IF(T$17&lt;Udfyldningsark!$Q90-10,"g","gu"),
IF(T$17&lt;Udfyldningsark!$T90,"r",""
))))))))</f>
        <v/>
      </c>
      <c r="U73" s="226" t="str">
        <f>IF(Udfyldningsark!$T90="","",
IF(U$17=Udfyldningsark!$Q90,"s",
IF(U$17=Udfyldningsark!$T90,"b",
IF(U$17&lt;Udfyldningsark!$P90,"",
IF(Udfyldningsark!$T90&lt;Udfyldningsark!$Q90-10,IF(U$17&lt;Udfyldningsark!$T90,"g",""),
IF(Udfyldningsark!$T90&lt;Udfyldningsark!$Q90,     IF(U$17&lt;Udfyldningsark!$Q90-10,"g",     IF(U$17&lt;Udfyldningsark!$T90,"gu",        "")),
IF(U$17&lt;Udfyldningsark!$Q90, IF(U$17&lt;Udfyldningsark!$Q90-10,"g","gu"),
IF(U$17&lt;Udfyldningsark!$T90,"r",""
))))))))</f>
        <v/>
      </c>
      <c r="V73" s="226" t="str">
        <f>IF(Udfyldningsark!$T90="","",
IF(V$17=Udfyldningsark!$Q90,"s",
IF(V$17=Udfyldningsark!$T90,"b",
IF(V$17&lt;Udfyldningsark!$P90,"",
IF(Udfyldningsark!$T90&lt;Udfyldningsark!$Q90-10,IF(V$17&lt;Udfyldningsark!$T90,"g",""),
IF(Udfyldningsark!$T90&lt;Udfyldningsark!$Q90,     IF(V$17&lt;Udfyldningsark!$Q90-10,"g",     IF(V$17&lt;Udfyldningsark!$T90,"gu",        "")),
IF(V$17&lt;Udfyldningsark!$Q90, IF(V$17&lt;Udfyldningsark!$Q90-10,"g","gu"),
IF(V$17&lt;Udfyldningsark!$T90,"r",""
))))))))</f>
        <v/>
      </c>
      <c r="W73" s="226" t="str">
        <f>IF(Udfyldningsark!$T90="","",
IF(W$17=Udfyldningsark!$Q90,"s",
IF(W$17=Udfyldningsark!$T90,"b",
IF(W$17&lt;Udfyldningsark!$P90,"",
IF(Udfyldningsark!$T90&lt;Udfyldningsark!$Q90-10,IF(W$17&lt;Udfyldningsark!$T90,"g",""),
IF(Udfyldningsark!$T90&lt;Udfyldningsark!$Q90,     IF(W$17&lt;Udfyldningsark!$Q90-10,"g",     IF(W$17&lt;Udfyldningsark!$T90,"gu",        "")),
IF(W$17&lt;Udfyldningsark!$Q90, IF(W$17&lt;Udfyldningsark!$Q90-10,"g","gu"),
IF(W$17&lt;Udfyldningsark!$T90,"r",""
))))))))</f>
        <v/>
      </c>
      <c r="X73" s="226" t="str">
        <f>IF(Udfyldningsark!$T90="","",
IF(X$17=Udfyldningsark!$Q90,"s",
IF(X$17=Udfyldningsark!$T90,"b",
IF(X$17&lt;Udfyldningsark!$P90,"",
IF(Udfyldningsark!$T90&lt;Udfyldningsark!$Q90-10,IF(X$17&lt;Udfyldningsark!$T90,"g",""),
IF(Udfyldningsark!$T90&lt;Udfyldningsark!$Q90,     IF(X$17&lt;Udfyldningsark!$Q90-10,"g",     IF(X$17&lt;Udfyldningsark!$T90,"gu",        "")),
IF(X$17&lt;Udfyldningsark!$Q90, IF(X$17&lt;Udfyldningsark!$Q90-10,"g","gu"),
IF(X$17&lt;Udfyldningsark!$T90,"r",""
))))))))</f>
        <v/>
      </c>
      <c r="Y73" s="226" t="str">
        <f>IF(Udfyldningsark!$T90="","",
IF(Y$17=Udfyldningsark!$Q90,"s",
IF(Y$17=Udfyldningsark!$T90,"b",
IF(Y$17&lt;Udfyldningsark!$P90,"",
IF(Udfyldningsark!$T90&lt;Udfyldningsark!$Q90-10,IF(Y$17&lt;Udfyldningsark!$T90,"g",""),
IF(Udfyldningsark!$T90&lt;Udfyldningsark!$Q90,     IF(Y$17&lt;Udfyldningsark!$Q90-10,"g",     IF(Y$17&lt;Udfyldningsark!$T90,"gu",        "")),
IF(Y$17&lt;Udfyldningsark!$Q90, IF(Y$17&lt;Udfyldningsark!$Q90-10,"g","gu"),
IF(Y$17&lt;Udfyldningsark!$T90,"r",""
))))))))</f>
        <v/>
      </c>
      <c r="Z73" s="226" t="str">
        <f>IF(Udfyldningsark!$T90="","",
IF(Z$17=Udfyldningsark!$Q90,"s",
IF(Z$17=Udfyldningsark!$T90,"b",
IF(Z$17&lt;Udfyldningsark!$P90,"",
IF(Udfyldningsark!$T90&lt;Udfyldningsark!$Q90-10,IF(Z$17&lt;Udfyldningsark!$T90,"g",""),
IF(Udfyldningsark!$T90&lt;Udfyldningsark!$Q90,     IF(Z$17&lt;Udfyldningsark!$Q90-10,"g",     IF(Z$17&lt;Udfyldningsark!$T90,"gu",        "")),
IF(Z$17&lt;Udfyldningsark!$Q90, IF(Z$17&lt;Udfyldningsark!$Q90-10,"g","gu"),
IF(Z$17&lt;Udfyldningsark!$T90,"r",""
))))))))</f>
        <v/>
      </c>
      <c r="AA73" s="226" t="str">
        <f>IF(Udfyldningsark!$T90="","",
IF(AA$17=Udfyldningsark!$Q90,"s",
IF(AA$17=Udfyldningsark!$T90,"b",
IF(AA$17&lt;Udfyldningsark!$P90,"",
IF(Udfyldningsark!$T90&lt;Udfyldningsark!$Q90-10,IF(AA$17&lt;Udfyldningsark!$T90,"g",""),
IF(Udfyldningsark!$T90&lt;Udfyldningsark!$Q90,     IF(AA$17&lt;Udfyldningsark!$Q90-10,"g",     IF(AA$17&lt;Udfyldningsark!$T90,"gu",        "")),
IF(AA$17&lt;Udfyldningsark!$Q90, IF(AA$17&lt;Udfyldningsark!$Q90-10,"g","gu"),
IF(AA$17&lt;Udfyldningsark!$T90,"r",""
))))))))</f>
        <v/>
      </c>
      <c r="AB73" s="226" t="str">
        <f>IF(Udfyldningsark!$T90="","",
IF(AB$17=Udfyldningsark!$Q90,"s",
IF(AB$17=Udfyldningsark!$T90,"b",
IF(AB$17&lt;Udfyldningsark!$P90,"",
IF(Udfyldningsark!$T90&lt;Udfyldningsark!$Q90-10,IF(AB$17&lt;Udfyldningsark!$T90,"g",""),
IF(Udfyldningsark!$T90&lt;Udfyldningsark!$Q90,     IF(AB$17&lt;Udfyldningsark!$Q90-10,"g",     IF(AB$17&lt;Udfyldningsark!$T90,"gu",        "")),
IF(AB$17&lt;Udfyldningsark!$Q90, IF(AB$17&lt;Udfyldningsark!$Q90-10,"g","gu"),
IF(AB$17&lt;Udfyldningsark!$T90,"r",""
))))))))</f>
        <v/>
      </c>
      <c r="AC73" s="226" t="str">
        <f>IF(Udfyldningsark!$T90="","",
IF(AC$17=Udfyldningsark!$Q90,"s",
IF(AC$17=Udfyldningsark!$T90,"b",
IF(AC$17&lt;Udfyldningsark!$P90,"",
IF(Udfyldningsark!$T90&lt;Udfyldningsark!$Q90-10,IF(AC$17&lt;Udfyldningsark!$T90,"g",""),
IF(Udfyldningsark!$T90&lt;Udfyldningsark!$Q90,     IF(AC$17&lt;Udfyldningsark!$Q90-10,"g",     IF(AC$17&lt;Udfyldningsark!$T90,"gu",        "")),
IF(AC$17&lt;Udfyldningsark!$Q90, IF(AC$17&lt;Udfyldningsark!$Q90-10,"g","gu"),
IF(AC$17&lt;Udfyldningsark!$T90,"r",""
))))))))</f>
        <v/>
      </c>
      <c r="AD73" s="226" t="str">
        <f>IF(Udfyldningsark!$T90="","",
IF(AD$17=Udfyldningsark!$Q90,"s",
IF(AD$17=Udfyldningsark!$T90,"b",
IF(AD$17&lt;Udfyldningsark!$P90,"",
IF(Udfyldningsark!$T90&lt;Udfyldningsark!$Q90-10,IF(AD$17&lt;Udfyldningsark!$T90,"g",""),
IF(Udfyldningsark!$T90&lt;Udfyldningsark!$Q90,     IF(AD$17&lt;Udfyldningsark!$Q90-10,"g",     IF(AD$17&lt;Udfyldningsark!$T90,"gu",        "")),
IF(AD$17&lt;Udfyldningsark!$Q90, IF(AD$17&lt;Udfyldningsark!$Q90-10,"g","gu"),
IF(AD$17&lt;Udfyldningsark!$T90,"r",""
))))))))</f>
        <v/>
      </c>
      <c r="AE73" s="226" t="str">
        <f>IF(Udfyldningsark!$T90="","",
IF(AE$17=Udfyldningsark!$Q90,"s",
IF(AE$17=Udfyldningsark!$T90,"b",
IF(AE$17&lt;Udfyldningsark!$P90,"",
IF(Udfyldningsark!$T90&lt;Udfyldningsark!$Q90-10,IF(AE$17&lt;Udfyldningsark!$T90,"g",""),
IF(Udfyldningsark!$T90&lt;Udfyldningsark!$Q90,     IF(AE$17&lt;Udfyldningsark!$Q90-10,"g",     IF(AE$17&lt;Udfyldningsark!$T90,"gu",        "")),
IF(AE$17&lt;Udfyldningsark!$Q90, IF(AE$17&lt;Udfyldningsark!$Q90-10,"g","gu"),
IF(AE$17&lt;Udfyldningsark!$T90,"r",""
))))))))</f>
        <v/>
      </c>
      <c r="AF73" s="226" t="str">
        <f>IF(Udfyldningsark!$T90="","",
IF(AF$17=Udfyldningsark!$Q90,"s",
IF(AF$17=Udfyldningsark!$T90,"b",
IF(AF$17&lt;Udfyldningsark!$P90,"",
IF(Udfyldningsark!$T90&lt;Udfyldningsark!$Q90-10,IF(AF$17&lt;Udfyldningsark!$T90,"g",""),
IF(Udfyldningsark!$T90&lt;Udfyldningsark!$Q90,     IF(AF$17&lt;Udfyldningsark!$Q90-10,"g",     IF(AF$17&lt;Udfyldningsark!$T90,"gu",        "")),
IF(AF$17&lt;Udfyldningsark!$Q90, IF(AF$17&lt;Udfyldningsark!$Q90-10,"g","gu"),
IF(AF$17&lt;Udfyldningsark!$T90,"r",""
))))))))</f>
        <v/>
      </c>
      <c r="AG73" s="226" t="str">
        <f>IF(Udfyldningsark!$T90="","",
IF(AG$17=Udfyldningsark!$Q90,"s",
IF(AG$17=Udfyldningsark!$T90,"b",
IF(AG$17&lt;Udfyldningsark!$P90,"",
IF(Udfyldningsark!$T90&lt;Udfyldningsark!$Q90-10,IF(AG$17&lt;Udfyldningsark!$T90,"g",""),
IF(Udfyldningsark!$T90&lt;Udfyldningsark!$Q90,     IF(AG$17&lt;Udfyldningsark!$Q90-10,"g",     IF(AG$17&lt;Udfyldningsark!$T90,"gu",        "")),
IF(AG$17&lt;Udfyldningsark!$Q90, IF(AG$17&lt;Udfyldningsark!$Q90-10,"g","gu"),
IF(AG$17&lt;Udfyldningsark!$T90,"r",""
))))))))</f>
        <v/>
      </c>
      <c r="AH73" s="226" t="str">
        <f>IF(Udfyldningsark!$T90="","",
IF(AH$17=Udfyldningsark!$Q90,"s",
IF(AH$17=Udfyldningsark!$T90,"b",
IF(AH$17&lt;Udfyldningsark!$P90,"",
IF(Udfyldningsark!$T90&lt;Udfyldningsark!$Q90-10,IF(AH$17&lt;Udfyldningsark!$T90,"g",""),
IF(Udfyldningsark!$T90&lt;Udfyldningsark!$Q90,     IF(AH$17&lt;Udfyldningsark!$Q90-10,"g",     IF(AH$17&lt;Udfyldningsark!$T90,"gu",        "")),
IF(AH$17&lt;Udfyldningsark!$Q90, IF(AH$17&lt;Udfyldningsark!$Q90-10,"g","gu"),
IF(AH$17&lt;Udfyldningsark!$T90,"r",""
))))))))</f>
        <v/>
      </c>
      <c r="AI73" s="226" t="str">
        <f>IF(Udfyldningsark!$T90="","",
IF(AI$17=Udfyldningsark!$Q90,"s",
IF(AI$17=Udfyldningsark!$T90,"b",
IF(AI$17&lt;Udfyldningsark!$P90,"",
IF(Udfyldningsark!$T90&lt;Udfyldningsark!$Q90-10,IF(AI$17&lt;Udfyldningsark!$T90,"g",""),
IF(Udfyldningsark!$T90&lt;Udfyldningsark!$Q90,     IF(AI$17&lt;Udfyldningsark!$Q90-10,"g",     IF(AI$17&lt;Udfyldningsark!$T90,"gu",        "")),
IF(AI$17&lt;Udfyldningsark!$Q90, IF(AI$17&lt;Udfyldningsark!$Q90-10,"g","gu"),
IF(AI$17&lt;Udfyldningsark!$T90,"r",""
))))))))</f>
        <v/>
      </c>
      <c r="AJ73" s="226" t="str">
        <f>IF(Udfyldningsark!$T90="","",
IF(AJ$17=Udfyldningsark!$Q90,"s",
IF(AJ$17=Udfyldningsark!$T90,"b",
IF(AJ$17&lt;Udfyldningsark!$P90,"",
IF(Udfyldningsark!$T90&lt;Udfyldningsark!$Q90-10,IF(AJ$17&lt;Udfyldningsark!$T90,"g",""),
IF(Udfyldningsark!$T90&lt;Udfyldningsark!$Q90,     IF(AJ$17&lt;Udfyldningsark!$Q90-10,"g",     IF(AJ$17&lt;Udfyldningsark!$T90,"gu",        "")),
IF(AJ$17&lt;Udfyldningsark!$Q90, IF(AJ$17&lt;Udfyldningsark!$Q90-10,"g","gu"),
IF(AJ$17&lt;Udfyldningsark!$T90,"r",""
))))))))</f>
        <v/>
      </c>
      <c r="AK73" s="226" t="str">
        <f>IF(Udfyldningsark!$T90="","",
IF(AK$17=Udfyldningsark!$Q90,"s",
IF(AK$17=Udfyldningsark!$T90,"b",
IF(AK$17&lt;Udfyldningsark!$P90,"",
IF(Udfyldningsark!$T90&lt;Udfyldningsark!$Q90-10,IF(AK$17&lt;Udfyldningsark!$T90,"g",""),
IF(Udfyldningsark!$T90&lt;Udfyldningsark!$Q90,     IF(AK$17&lt;Udfyldningsark!$Q90-10,"g",     IF(AK$17&lt;Udfyldningsark!$T90,"gu",        "")),
IF(AK$17&lt;Udfyldningsark!$Q90, IF(AK$17&lt;Udfyldningsark!$Q90-10,"g","gu"),
IF(AK$17&lt;Udfyldningsark!$T90,"r",""
))))))))</f>
        <v/>
      </c>
      <c r="AL73" s="226" t="str">
        <f>IF(Udfyldningsark!$T90="","",
IF(AL$17=Udfyldningsark!$Q90,"s",
IF(AL$17=Udfyldningsark!$T90,"b",
IF(AL$17&lt;Udfyldningsark!$P90,"",
IF(Udfyldningsark!$T90&lt;Udfyldningsark!$Q90-10,IF(AL$17&lt;Udfyldningsark!$T90,"g",""),
IF(Udfyldningsark!$T90&lt;Udfyldningsark!$Q90,     IF(AL$17&lt;Udfyldningsark!$Q90-10,"g",     IF(AL$17&lt;Udfyldningsark!$T90,"gu",        "")),
IF(AL$17&lt;Udfyldningsark!$Q90, IF(AL$17&lt;Udfyldningsark!$Q90-10,"g","gu"),
IF(AL$17&lt;Udfyldningsark!$T90,"r",""
))))))))</f>
        <v/>
      </c>
      <c r="AM73" s="226" t="str">
        <f>IF(Udfyldningsark!$T90="","",
IF(AM$17=Udfyldningsark!$Q90,"s",
IF(AM$17=Udfyldningsark!$T90,"b",
IF(AM$17&lt;Udfyldningsark!$P90,"",
IF(Udfyldningsark!$T90&lt;Udfyldningsark!$Q90-10,IF(AM$17&lt;Udfyldningsark!$T90,"g",""),
IF(Udfyldningsark!$T90&lt;Udfyldningsark!$Q90,     IF(AM$17&lt;Udfyldningsark!$Q90-10,"g",     IF(AM$17&lt;Udfyldningsark!$T90,"gu",        "")),
IF(AM$17&lt;Udfyldningsark!$Q90, IF(AM$17&lt;Udfyldningsark!$Q90-10,"g","gu"),
IF(AM$17&lt;Udfyldningsark!$T90,"r",""
))))))))</f>
        <v/>
      </c>
      <c r="AN73" s="226" t="str">
        <f>IF(Udfyldningsark!$T90="","",
IF(AN$17=Udfyldningsark!$Q90,"s",
IF(AN$17=Udfyldningsark!$T90,"b",
IF(AN$17&lt;Udfyldningsark!$P90,"",
IF(Udfyldningsark!$T90&lt;Udfyldningsark!$Q90-10,IF(AN$17&lt;Udfyldningsark!$T90,"g",""),
IF(Udfyldningsark!$T90&lt;Udfyldningsark!$Q90,     IF(AN$17&lt;Udfyldningsark!$Q90-10,"g",     IF(AN$17&lt;Udfyldningsark!$T90,"gu",        "")),
IF(AN$17&lt;Udfyldningsark!$Q90, IF(AN$17&lt;Udfyldningsark!$Q90-10,"g","gu"),
IF(AN$17&lt;Udfyldningsark!$T90,"r",""
))))))))</f>
        <v/>
      </c>
      <c r="AO73" s="226" t="str">
        <f>IF(Udfyldningsark!$T90="","",
IF(AO$17=Udfyldningsark!$Q90,"s",
IF(AO$17=Udfyldningsark!$T90,"b",
IF(AO$17&lt;Udfyldningsark!$P90,"",
IF(Udfyldningsark!$T90&lt;Udfyldningsark!$Q90-10,IF(AO$17&lt;Udfyldningsark!$T90,"g",""),
IF(Udfyldningsark!$T90&lt;Udfyldningsark!$Q90,     IF(AO$17&lt;Udfyldningsark!$Q90-10,"g",     IF(AO$17&lt;Udfyldningsark!$T90,"gu",        "")),
IF(AO$17&lt;Udfyldningsark!$Q90, IF(AO$17&lt;Udfyldningsark!$Q90-10,"g","gu"),
IF(AO$17&lt;Udfyldningsark!$T90,"r",""
))))))))</f>
        <v/>
      </c>
      <c r="AP73" s="226" t="str">
        <f>IF(Udfyldningsark!$T90="","",
IF(AP$17=Udfyldningsark!$Q90,"s",
IF(AP$17=Udfyldningsark!$T90,"b",
IF(AP$17&lt;Udfyldningsark!$P90,"",
IF(Udfyldningsark!$T90&lt;Udfyldningsark!$Q90-10,IF(AP$17&lt;Udfyldningsark!$T90,"g",""),
IF(Udfyldningsark!$T90&lt;Udfyldningsark!$Q90,     IF(AP$17&lt;Udfyldningsark!$Q90-10,"g",     IF(AP$17&lt;Udfyldningsark!$T90,"gu",        "")),
IF(AP$17&lt;Udfyldningsark!$Q90, IF(AP$17&lt;Udfyldningsark!$Q90-10,"g","gu"),
IF(AP$17&lt;Udfyldningsark!$T90,"r",""
))))))))</f>
        <v/>
      </c>
      <c r="AQ73" s="226" t="str">
        <f>IF(Udfyldningsark!$T90="","",
IF(AQ$17=Udfyldningsark!$Q90,"s",
IF(AQ$17=Udfyldningsark!$T90,"b",
IF(AQ$17&lt;Udfyldningsark!$P90,"",
IF(Udfyldningsark!$T90&lt;Udfyldningsark!$Q90-10,IF(AQ$17&lt;Udfyldningsark!$T90,"g",""),
IF(Udfyldningsark!$T90&lt;Udfyldningsark!$Q90,     IF(AQ$17&lt;Udfyldningsark!$Q90-10,"g",     IF(AQ$17&lt;Udfyldningsark!$T90,"gu",        "")),
IF(AQ$17&lt;Udfyldningsark!$Q90, IF(AQ$17&lt;Udfyldningsark!$Q90-10,"g","gu"),
IF(AQ$17&lt;Udfyldningsark!$T90,"r",""
))))))))</f>
        <v/>
      </c>
      <c r="AR73" s="226" t="str">
        <f>IF(Udfyldningsark!$T90="","",
IF(AR$17=Udfyldningsark!$Q90,"s",
IF(AR$17=Udfyldningsark!$T90,"b",
IF(AR$17&lt;Udfyldningsark!$P90,"",
IF(Udfyldningsark!$T90&lt;Udfyldningsark!$Q90-10,IF(AR$17&lt;Udfyldningsark!$T90,"g",""),
IF(Udfyldningsark!$T90&lt;Udfyldningsark!$Q90,     IF(AR$17&lt;Udfyldningsark!$Q90-10,"g",     IF(AR$17&lt;Udfyldningsark!$T90,"gu",        "")),
IF(AR$17&lt;Udfyldningsark!$Q90, IF(AR$17&lt;Udfyldningsark!$Q90-10,"g","gu"),
IF(AR$17&lt;Udfyldningsark!$T90,"r",""
))))))))</f>
        <v/>
      </c>
      <c r="AS73" s="226" t="str">
        <f>IF(Udfyldningsark!$T90="","",
IF(AS$17=Udfyldningsark!$Q90,"s",
IF(AS$17=Udfyldningsark!$T90,"b",
IF(AS$17&lt;Udfyldningsark!$P90,"",
IF(Udfyldningsark!$T90&lt;Udfyldningsark!$Q90-10,IF(AS$17&lt;Udfyldningsark!$T90,"g",""),
IF(Udfyldningsark!$T90&lt;Udfyldningsark!$Q90,     IF(AS$17&lt;Udfyldningsark!$Q90-10,"g",     IF(AS$17&lt;Udfyldningsark!$T90,"gu",        "")),
IF(AS$17&lt;Udfyldningsark!$Q90, IF(AS$17&lt;Udfyldningsark!$Q90-10,"g","gu"),
IF(AS$17&lt;Udfyldningsark!$T90,"r",""
))))))))</f>
        <v/>
      </c>
      <c r="AT73" s="226" t="str">
        <f>IF(Udfyldningsark!$T90="","",
IF(AT$17=Udfyldningsark!$Q90,"s",
IF(AT$17=Udfyldningsark!$T90,"b",
IF(AT$17&lt;Udfyldningsark!$P90,"",
IF(Udfyldningsark!$T90&lt;Udfyldningsark!$Q90-10,IF(AT$17&lt;Udfyldningsark!$T90,"g",""),
IF(Udfyldningsark!$T90&lt;Udfyldningsark!$Q90,     IF(AT$17&lt;Udfyldningsark!$Q90-10,"g",     IF(AT$17&lt;Udfyldningsark!$T90,"gu",        "")),
IF(AT$17&lt;Udfyldningsark!$Q90, IF(AT$17&lt;Udfyldningsark!$Q90-10,"g","gu"),
IF(AT$17&lt;Udfyldningsark!$T90,"r",""
))))))))</f>
        <v/>
      </c>
      <c r="AU73" s="226" t="str">
        <f>IF(Udfyldningsark!$T90="","",
IF(AU$17=Udfyldningsark!$Q90,"s",
IF(AU$17=Udfyldningsark!$T90,"b",
IF(AU$17&lt;Udfyldningsark!$P90,"",
IF(Udfyldningsark!$T90&lt;Udfyldningsark!$Q90-10,IF(AU$17&lt;Udfyldningsark!$T90,"g",""),
IF(Udfyldningsark!$T90&lt;Udfyldningsark!$Q90,     IF(AU$17&lt;Udfyldningsark!$Q90-10,"g",     IF(AU$17&lt;Udfyldningsark!$T90,"gu",        "")),
IF(AU$17&lt;Udfyldningsark!$Q90, IF(AU$17&lt;Udfyldningsark!$Q90-10,"g","gu"),
IF(AU$17&lt;Udfyldningsark!$T90,"r",""
))))))))</f>
        <v/>
      </c>
      <c r="AV73" s="226" t="str">
        <f>IF(Udfyldningsark!$T90="","",
IF(AV$17=Udfyldningsark!$Q90,"s",
IF(AV$17=Udfyldningsark!$T90,"b",
IF(AV$17&lt;Udfyldningsark!$P90,"",
IF(Udfyldningsark!$T90&lt;Udfyldningsark!$Q90-10,IF(AV$17&lt;Udfyldningsark!$T90,"g",""),
IF(Udfyldningsark!$T90&lt;Udfyldningsark!$Q90,     IF(AV$17&lt;Udfyldningsark!$Q90-10,"g",     IF(AV$17&lt;Udfyldningsark!$T90,"gu",        "")),
IF(AV$17&lt;Udfyldningsark!$Q90, IF(AV$17&lt;Udfyldningsark!$Q90-10,"g","gu"),
IF(AV$17&lt;Udfyldningsark!$T90,"r",""
))))))))</f>
        <v/>
      </c>
      <c r="AW73" s="226" t="str">
        <f>IF(Udfyldningsark!$T90="","",
IF(AW$17=Udfyldningsark!$Q90,"s",
IF(AW$17=Udfyldningsark!$T90,"b",
IF(AW$17&lt;Udfyldningsark!$P90,"",
IF(Udfyldningsark!$T90&lt;Udfyldningsark!$Q90-10,IF(AW$17&lt;Udfyldningsark!$T90,"g",""),
IF(Udfyldningsark!$T90&lt;Udfyldningsark!$Q90,     IF(AW$17&lt;Udfyldningsark!$Q90-10,"g",     IF(AW$17&lt;Udfyldningsark!$T90,"gu",        "")),
IF(AW$17&lt;Udfyldningsark!$Q90, IF(AW$17&lt;Udfyldningsark!$Q90-10,"g","gu"),
IF(AW$17&lt;Udfyldningsark!$T90,"r",""
))))))))</f>
        <v/>
      </c>
      <c r="AX73" s="226" t="str">
        <f>IF(Udfyldningsark!$T90="","",
IF(AX$17=Udfyldningsark!$Q90,"s",
IF(AX$17=Udfyldningsark!$T90,"b",
IF(AX$17&lt;Udfyldningsark!$P90,"",
IF(Udfyldningsark!$T90&lt;Udfyldningsark!$Q90-10,IF(AX$17&lt;Udfyldningsark!$T90,"g",""),
IF(Udfyldningsark!$T90&lt;Udfyldningsark!$Q90,     IF(AX$17&lt;Udfyldningsark!$Q90-10,"g",     IF(AX$17&lt;Udfyldningsark!$T90,"gu",        "")),
IF(AX$17&lt;Udfyldningsark!$Q90, IF(AX$17&lt;Udfyldningsark!$Q90-10,"g","gu"),
IF(AX$17&lt;Udfyldningsark!$T90,"r",""
))))))))</f>
        <v/>
      </c>
      <c r="AY73" s="226" t="str">
        <f>IF(Udfyldningsark!$T90="","",
IF(AY$17=Udfyldningsark!$Q90,"s",
IF(AY$17=Udfyldningsark!$T90,"b",
IF(AY$17&lt;Udfyldningsark!$P90,"",
IF(Udfyldningsark!$T90&lt;Udfyldningsark!$Q90-10,IF(AY$17&lt;Udfyldningsark!$T90,"g",""),
IF(Udfyldningsark!$T90&lt;Udfyldningsark!$Q90,     IF(AY$17&lt;Udfyldningsark!$Q90-10,"g",     IF(AY$17&lt;Udfyldningsark!$T90,"gu",        "")),
IF(AY$17&lt;Udfyldningsark!$Q90, IF(AY$17&lt;Udfyldningsark!$Q90-10,"g","gu"),
IF(AY$17&lt;Udfyldningsark!$T90,"r",""
))))))))</f>
        <v/>
      </c>
      <c r="AZ73" s="226" t="str">
        <f>IF(Udfyldningsark!$T90="","",
IF(AZ$17=Udfyldningsark!$Q90,"s",
IF(AZ$17=Udfyldningsark!$T90,"b",
IF(AZ$17&lt;Udfyldningsark!$P90,"",
IF(Udfyldningsark!$T90&lt;Udfyldningsark!$Q90-10,IF(AZ$17&lt;Udfyldningsark!$T90,"g",""),
IF(Udfyldningsark!$T90&lt;Udfyldningsark!$Q90,     IF(AZ$17&lt;Udfyldningsark!$Q90-10,"g",     IF(AZ$17&lt;Udfyldningsark!$T90,"gu",        "")),
IF(AZ$17&lt;Udfyldningsark!$Q90, IF(AZ$17&lt;Udfyldningsark!$Q90-10,"g","gu"),
IF(AZ$17&lt;Udfyldningsark!$T90,"r",""
))))))))</f>
        <v/>
      </c>
      <c r="BA73" s="226" t="str">
        <f>IF(Udfyldningsark!$T90="","",
IF(BA$17=Udfyldningsark!$Q90,"s",
IF(BA$17=Udfyldningsark!$T90,"b",
IF(BA$17&lt;Udfyldningsark!$P90,"",
IF(Udfyldningsark!$T90&lt;Udfyldningsark!$Q90-10,IF(BA$17&lt;Udfyldningsark!$T90,"g",""),
IF(Udfyldningsark!$T90&lt;Udfyldningsark!$Q90,     IF(BA$17&lt;Udfyldningsark!$Q90-10,"g",     IF(BA$17&lt;Udfyldningsark!$T90,"gu",        "")),
IF(BA$17&lt;Udfyldningsark!$Q90, IF(BA$17&lt;Udfyldningsark!$Q90-10,"g","gu"),
IF(BA$17&lt;Udfyldningsark!$T90,"r",""
))))))))</f>
        <v/>
      </c>
      <c r="BB73" s="226" t="str">
        <f>IF(Udfyldningsark!$T90="","",
IF(BB$17=Udfyldningsark!$Q90,"s",
IF(BB$17=Udfyldningsark!$T90,"b",
IF(BB$17&lt;Udfyldningsark!$P90,"",
IF(Udfyldningsark!$T90&lt;Udfyldningsark!$Q90-10,IF(BB$17&lt;Udfyldningsark!$T90,"g",""),
IF(Udfyldningsark!$T90&lt;Udfyldningsark!$Q90,     IF(BB$17&lt;Udfyldningsark!$Q90-10,"g",     IF(BB$17&lt;Udfyldningsark!$T90,"gu",        "")),
IF(BB$17&lt;Udfyldningsark!$Q90, IF(BB$17&lt;Udfyldningsark!$Q90-10,"g","gu"),
IF(BB$17&lt;Udfyldningsark!$T90,"r",""
))))))))</f>
        <v/>
      </c>
      <c r="BC73" s="226" t="str">
        <f>IF(Udfyldningsark!$T90="","",
IF(BC$17=Udfyldningsark!$Q90,"s",
IF(BC$17=Udfyldningsark!$T90,"b",
IF(BC$17&lt;Udfyldningsark!$P90,"",
IF(Udfyldningsark!$T90&lt;Udfyldningsark!$Q90-10,IF(BC$17&lt;Udfyldningsark!$T90,"g",""),
IF(Udfyldningsark!$T90&lt;Udfyldningsark!$Q90,     IF(BC$17&lt;Udfyldningsark!$Q90-10,"g",     IF(BC$17&lt;Udfyldningsark!$T90,"gu",        "")),
IF(BC$17&lt;Udfyldningsark!$Q90, IF(BC$17&lt;Udfyldningsark!$Q90-10,"g","gu"),
IF(BC$17&lt;Udfyldningsark!$T90,"r",""
))))))))</f>
        <v/>
      </c>
      <c r="BD73" s="226" t="str">
        <f>IF(Udfyldningsark!$T90="","",
IF(BD$17=Udfyldningsark!$Q90,"s",
IF(BD$17=Udfyldningsark!$T90,"b",
IF(BD$17&lt;Udfyldningsark!$P90,"",
IF(Udfyldningsark!$T90&lt;Udfyldningsark!$Q90-10,IF(BD$17&lt;Udfyldningsark!$T90,"g",""),
IF(Udfyldningsark!$T90&lt;Udfyldningsark!$Q90,     IF(BD$17&lt;Udfyldningsark!$Q90-10,"g",     IF(BD$17&lt;Udfyldningsark!$T90,"gu",        "")),
IF(BD$17&lt;Udfyldningsark!$Q90, IF(BD$17&lt;Udfyldningsark!$Q90-10,"g","gu"),
IF(BD$17&lt;Udfyldningsark!$T90,"r",""
))))))))</f>
        <v/>
      </c>
      <c r="BE73" s="226" t="str">
        <f>IF(Udfyldningsark!$T90="","",
IF(BE$17=Udfyldningsark!$Q90,"s",
IF(BE$17=Udfyldningsark!$T90,"b",
IF(BE$17&lt;Udfyldningsark!$P90,"",
IF(Udfyldningsark!$T90&lt;Udfyldningsark!$Q90-10,IF(BE$17&lt;Udfyldningsark!$T90,"g",""),
IF(Udfyldningsark!$T90&lt;Udfyldningsark!$Q90,     IF(BE$17&lt;Udfyldningsark!$Q90-10,"g",     IF(BE$17&lt;Udfyldningsark!$T90,"gu",        "")),
IF(BE$17&lt;Udfyldningsark!$Q90, IF(BE$17&lt;Udfyldningsark!$Q90-10,"g","gu"),
IF(BE$17&lt;Udfyldningsark!$T90,"r",""
))))))))</f>
        <v/>
      </c>
      <c r="BF73" s="226" t="str">
        <f>IF(Udfyldningsark!$T90="","",
IF(BF$17=Udfyldningsark!$Q90,"s",
IF(BF$17=Udfyldningsark!$T90,"b",
IF(BF$17&lt;Udfyldningsark!$P90,"",
IF(Udfyldningsark!$T90&lt;Udfyldningsark!$Q90-10,IF(BF$17&lt;Udfyldningsark!$T90,"g",""),
IF(Udfyldningsark!$T90&lt;Udfyldningsark!$Q90,     IF(BF$17&lt;Udfyldningsark!$Q90-10,"g",     IF(BF$17&lt;Udfyldningsark!$T90,"gu",        "")),
IF(BF$17&lt;Udfyldningsark!$Q90, IF(BF$17&lt;Udfyldningsark!$Q90-10,"g","gu"),
IF(BF$17&lt;Udfyldningsark!$T90,"r",""
))))))))</f>
        <v/>
      </c>
      <c r="BG73" s="226" t="str">
        <f>IF(Udfyldningsark!$T90="","",
IF(BG$17=Udfyldningsark!$Q90,"s",
IF(BG$17=Udfyldningsark!$T90,"b",
IF(BG$17&lt;Udfyldningsark!$P90,"",
IF(Udfyldningsark!$T90&lt;Udfyldningsark!$Q90-10,IF(BG$17&lt;Udfyldningsark!$T90,"g",""),
IF(Udfyldningsark!$T90&lt;Udfyldningsark!$Q90,     IF(BG$17&lt;Udfyldningsark!$Q90-10,"g",     IF(BG$17&lt;Udfyldningsark!$T90,"gu",        "")),
IF(BG$17&lt;Udfyldningsark!$Q90, IF(BG$17&lt;Udfyldningsark!$Q90-10,"g","gu"),
IF(BG$17&lt;Udfyldningsark!$T90,"r",""
))))))))</f>
        <v/>
      </c>
      <c r="BH73" s="226" t="str">
        <f>IF(Udfyldningsark!$T90="","",
IF(BH$17=Udfyldningsark!$Q90,"s",
IF(BH$17=Udfyldningsark!$T90,"b",
IF(BH$17&lt;Udfyldningsark!$P90,"",
IF(Udfyldningsark!$T90&lt;Udfyldningsark!$Q90-10,IF(BH$17&lt;Udfyldningsark!$T90,"g",""),
IF(Udfyldningsark!$T90&lt;Udfyldningsark!$Q90,     IF(BH$17&lt;Udfyldningsark!$Q90-10,"g",     IF(BH$17&lt;Udfyldningsark!$T90,"gu",        "")),
IF(BH$17&lt;Udfyldningsark!$Q90, IF(BH$17&lt;Udfyldningsark!$Q90-10,"g","gu"),
IF(BH$17&lt;Udfyldningsark!$T90,"r",""
))))))))</f>
        <v/>
      </c>
      <c r="BI73" s="226" t="str">
        <f>IF(Udfyldningsark!$T90="","",
IF(BI$17=Udfyldningsark!$Q90,"s",
IF(BI$17=Udfyldningsark!$T90,"b",
IF(BI$17&lt;Udfyldningsark!$P90,"",
IF(Udfyldningsark!$T90&lt;Udfyldningsark!$Q90-10,IF(BI$17&lt;Udfyldningsark!$T90,"g",""),
IF(Udfyldningsark!$T90&lt;Udfyldningsark!$Q90,     IF(BI$17&lt;Udfyldningsark!$Q90-10,"g",     IF(BI$17&lt;Udfyldningsark!$T90,"gu",        "")),
IF(BI$17&lt;Udfyldningsark!$Q90, IF(BI$17&lt;Udfyldningsark!$Q90-10,"g","gu"),
IF(BI$17&lt;Udfyldningsark!$T90,"r",""
))))))))</f>
        <v/>
      </c>
      <c r="BJ73" s="226" t="str">
        <f>IF(Udfyldningsark!$T90="","",
IF(BJ$17=Udfyldningsark!$Q90,"s",
IF(BJ$17=Udfyldningsark!$T90,"b",
IF(BJ$17&lt;Udfyldningsark!$P90,"",
IF(Udfyldningsark!$T90&lt;Udfyldningsark!$Q90-10,IF(BJ$17&lt;Udfyldningsark!$T90,"g",""),
IF(Udfyldningsark!$T90&lt;Udfyldningsark!$Q90,     IF(BJ$17&lt;Udfyldningsark!$Q90-10,"g",     IF(BJ$17&lt;Udfyldningsark!$T90,"gu",        "")),
IF(BJ$17&lt;Udfyldningsark!$Q90, IF(BJ$17&lt;Udfyldningsark!$Q90-10,"g","gu"),
IF(BJ$17&lt;Udfyldningsark!$T90,"r",""
))))))))</f>
        <v/>
      </c>
      <c r="BK73" s="226" t="str">
        <f>IF(Udfyldningsark!$T90="","",
IF(BK$17=Udfyldningsark!$Q90,"s",
IF(BK$17=Udfyldningsark!$T90,"b",
IF(BK$17&lt;Udfyldningsark!$P90,"",
IF(Udfyldningsark!$T90&lt;Udfyldningsark!$Q90-10,IF(BK$17&lt;Udfyldningsark!$T90,"g",""),
IF(Udfyldningsark!$T90&lt;Udfyldningsark!$Q90,     IF(BK$17&lt;Udfyldningsark!$Q90-10,"g",     IF(BK$17&lt;Udfyldningsark!$T90,"gu",        "")),
IF(BK$17&lt;Udfyldningsark!$Q90, IF(BK$17&lt;Udfyldningsark!$Q90-10,"g","gu"),
IF(BK$17&lt;Udfyldningsark!$T90,"r",""
))))))))</f>
        <v/>
      </c>
      <c r="BL73" s="226" t="str">
        <f>IF(Udfyldningsark!$T90="","",
IF(BL$17=Udfyldningsark!$Q90,"s",
IF(BL$17=Udfyldningsark!$T90,"b",
IF(BL$17&lt;Udfyldningsark!$P90,"",
IF(Udfyldningsark!$T90&lt;Udfyldningsark!$Q90-10,IF(BL$17&lt;Udfyldningsark!$T90,"g",""),
IF(Udfyldningsark!$T90&lt;Udfyldningsark!$Q90,     IF(BL$17&lt;Udfyldningsark!$Q90-10,"g",     IF(BL$17&lt;Udfyldningsark!$T90,"gu",        "")),
IF(BL$17&lt;Udfyldningsark!$Q90, IF(BL$17&lt;Udfyldningsark!$Q90-10,"g","gu"),
IF(BL$17&lt;Udfyldningsark!$T90,"r",""
))))))))</f>
        <v/>
      </c>
      <c r="BM73" s="226" t="str">
        <f>IF(Udfyldningsark!$T90="","",
IF(BM$17=Udfyldningsark!$Q90,"s",
IF(BM$17=Udfyldningsark!$T90,"b",
IF(BM$17&lt;Udfyldningsark!$P90,"",
IF(Udfyldningsark!$T90&lt;Udfyldningsark!$Q90-10,IF(BM$17&lt;Udfyldningsark!$T90,"g",""),
IF(Udfyldningsark!$T90&lt;Udfyldningsark!$Q90,     IF(BM$17&lt;Udfyldningsark!$Q90-10,"g",     IF(BM$17&lt;Udfyldningsark!$T90,"gu",        "")),
IF(BM$17&lt;Udfyldningsark!$Q90, IF(BM$17&lt;Udfyldningsark!$Q90-10,"g","gu"),
IF(BM$17&lt;Udfyldningsark!$T90,"r",""
))))))))</f>
        <v/>
      </c>
      <c r="BN73" s="226" t="str">
        <f>IF(Udfyldningsark!$T90="","",
IF(BN$17=Udfyldningsark!$Q90,"s",
IF(BN$17=Udfyldningsark!$T90,"b",
IF(BN$17&lt;Udfyldningsark!$P90,"",
IF(Udfyldningsark!$T90&lt;Udfyldningsark!$Q90-10,IF(BN$17&lt;Udfyldningsark!$T90,"g",""),
IF(Udfyldningsark!$T90&lt;Udfyldningsark!$Q90,     IF(BN$17&lt;Udfyldningsark!$Q90-10,"g",     IF(BN$17&lt;Udfyldningsark!$T90,"gu",        "")),
IF(BN$17&lt;Udfyldningsark!$Q90, IF(BN$17&lt;Udfyldningsark!$Q90-10,"g","gu"),
IF(BN$17&lt;Udfyldningsark!$T90,"r",""
))))))))</f>
        <v/>
      </c>
      <c r="BO73" s="226" t="str">
        <f>IF(Udfyldningsark!$T90="","",
IF(BO$17=Udfyldningsark!$Q90,"s",
IF(BO$17=Udfyldningsark!$T90,"b",
IF(BO$17&lt;Udfyldningsark!$P90,"",
IF(Udfyldningsark!$T90&lt;Udfyldningsark!$Q90-10,IF(BO$17&lt;Udfyldningsark!$T90,"g",""),
IF(Udfyldningsark!$T90&lt;Udfyldningsark!$Q90,     IF(BO$17&lt;Udfyldningsark!$Q90-10,"g",     IF(BO$17&lt;Udfyldningsark!$T90,"gu",        "")),
IF(BO$17&lt;Udfyldningsark!$Q90, IF(BO$17&lt;Udfyldningsark!$Q90-10,"g","gu"),
IF(BO$17&lt;Udfyldningsark!$T90,"r",""
))))))))</f>
        <v/>
      </c>
      <c r="BP73" s="226" t="str">
        <f>IF(Udfyldningsark!$T90="","",
IF(BP$17=Udfyldningsark!$Q90,"s",
IF(BP$17=Udfyldningsark!$T90,"b",
IF(BP$17&lt;Udfyldningsark!$P90,"",
IF(Udfyldningsark!$T90&lt;Udfyldningsark!$Q90-10,IF(BP$17&lt;Udfyldningsark!$T90,"g",""),
IF(Udfyldningsark!$T90&lt;Udfyldningsark!$Q90,     IF(BP$17&lt;Udfyldningsark!$Q90-10,"g",     IF(BP$17&lt;Udfyldningsark!$T90,"gu",        "")),
IF(BP$17&lt;Udfyldningsark!$Q90, IF(BP$17&lt;Udfyldningsark!$Q90-10,"g","gu"),
IF(BP$17&lt;Udfyldningsark!$T90,"r",""
))))))))</f>
        <v/>
      </c>
      <c r="BQ73" s="226" t="str">
        <f>IF(Udfyldningsark!$T90="","",
IF(BQ$17=Udfyldningsark!$Q90,"s",
IF(BQ$17=Udfyldningsark!$T90,"b",
IF(BQ$17&lt;Udfyldningsark!$P90,"",
IF(Udfyldningsark!$T90&lt;Udfyldningsark!$Q90-10,IF(BQ$17&lt;Udfyldningsark!$T90,"g",""),
IF(Udfyldningsark!$T90&lt;Udfyldningsark!$Q90,     IF(BQ$17&lt;Udfyldningsark!$Q90-10,"g",     IF(BQ$17&lt;Udfyldningsark!$T90,"gu",        "")),
IF(BQ$17&lt;Udfyldningsark!$Q90, IF(BQ$17&lt;Udfyldningsark!$Q90-10,"g","gu"),
IF(BQ$17&lt;Udfyldningsark!$T90,"r",""
))))))))</f>
        <v/>
      </c>
      <c r="BR73" s="226" t="str">
        <f>IF(Udfyldningsark!$T90="","",
IF(BR$17=Udfyldningsark!$Q90,"s",
IF(BR$17=Udfyldningsark!$T90,"b",
IF(BR$17&lt;Udfyldningsark!$P90,"",
IF(Udfyldningsark!$T90&lt;Udfyldningsark!$Q90-10,IF(BR$17&lt;Udfyldningsark!$T90,"g",""),
IF(Udfyldningsark!$T90&lt;Udfyldningsark!$Q90,     IF(BR$17&lt;Udfyldningsark!$Q90-10,"g",     IF(BR$17&lt;Udfyldningsark!$T90,"gu",        "")),
IF(BR$17&lt;Udfyldningsark!$Q90, IF(BR$17&lt;Udfyldningsark!$Q90-10,"g","gu"),
IF(BR$17&lt;Udfyldningsark!$T90,"r",""
))))))))</f>
        <v/>
      </c>
      <c r="BS73" s="226" t="str">
        <f>IF(Udfyldningsark!$T90="","",
IF(BS$17=Udfyldningsark!$Q90,"s",
IF(BS$17=Udfyldningsark!$T90,"b",
IF(BS$17&lt;Udfyldningsark!$P90,"",
IF(Udfyldningsark!$T90&lt;Udfyldningsark!$Q90-10,IF(BS$17&lt;Udfyldningsark!$T90,"g",""),
IF(Udfyldningsark!$T90&lt;Udfyldningsark!$Q90,     IF(BS$17&lt;Udfyldningsark!$Q90-10,"g",     IF(BS$17&lt;Udfyldningsark!$T90,"gu",        "")),
IF(BS$17&lt;Udfyldningsark!$Q90, IF(BS$17&lt;Udfyldningsark!$Q90-10,"g","gu"),
IF(BS$17&lt;Udfyldningsark!$T90,"r",""
))))))))</f>
        <v/>
      </c>
      <c r="BT73" s="226" t="str">
        <f>IF(Udfyldningsark!$T90="","",
IF(BT$17=Udfyldningsark!$Q90,"s",
IF(BT$17=Udfyldningsark!$T90,"b",
IF(BT$17&lt;Udfyldningsark!$P90,"",
IF(Udfyldningsark!$T90&lt;Udfyldningsark!$Q90-10,IF(BT$17&lt;Udfyldningsark!$T90,"g",""),
IF(Udfyldningsark!$T90&lt;Udfyldningsark!$Q90,     IF(BT$17&lt;Udfyldningsark!$Q90-10,"g",     IF(BT$17&lt;Udfyldningsark!$T90,"gu",        "")),
IF(BT$17&lt;Udfyldningsark!$Q90, IF(BT$17&lt;Udfyldningsark!$Q90-10,"g","gu"),
IF(BT$17&lt;Udfyldningsark!$T90,"r",""
))))))))</f>
        <v/>
      </c>
      <c r="BU73" s="226" t="str">
        <f>IF(Udfyldningsark!$T90="","",
IF(BU$17=Udfyldningsark!$Q90,"s",
IF(BU$17=Udfyldningsark!$T90,"b",
IF(BU$17&lt;Udfyldningsark!$P90,"",
IF(Udfyldningsark!$T90&lt;Udfyldningsark!$Q90-10,IF(BU$17&lt;Udfyldningsark!$T90,"g",""),
IF(Udfyldningsark!$T90&lt;Udfyldningsark!$Q90,     IF(BU$17&lt;Udfyldningsark!$Q90-10,"g",     IF(BU$17&lt;Udfyldningsark!$T90,"gu",        "")),
IF(BU$17&lt;Udfyldningsark!$Q90, IF(BU$17&lt;Udfyldningsark!$Q90-10,"g","gu"),
IF(BU$17&lt;Udfyldningsark!$T90,"r",""
))))))))</f>
        <v/>
      </c>
      <c r="BV73" s="226" t="str">
        <f>IF(Udfyldningsark!$T90="","",
IF(BV$17=Udfyldningsark!$Q90,"s",
IF(BV$17=Udfyldningsark!$T90,"b",
IF(BV$17&lt;Udfyldningsark!$P90,"",
IF(Udfyldningsark!$T90&lt;Udfyldningsark!$Q90-10,IF(BV$17&lt;Udfyldningsark!$T90,"g",""),
IF(Udfyldningsark!$T90&lt;Udfyldningsark!$Q90,     IF(BV$17&lt;Udfyldningsark!$Q90-10,"g",     IF(BV$17&lt;Udfyldningsark!$T90,"gu",        "")),
IF(BV$17&lt;Udfyldningsark!$Q90, IF(BV$17&lt;Udfyldningsark!$Q90-10,"g","gu"),
IF(BV$17&lt;Udfyldningsark!$T90,"r",""
))))))))</f>
        <v/>
      </c>
      <c r="BW73" s="226" t="str">
        <f>IF(Udfyldningsark!$T90="","",
IF(BW$17=Udfyldningsark!$Q90,"s",
IF(BW$17=Udfyldningsark!$T90,"b",
IF(BW$17&lt;Udfyldningsark!$P90,"",
IF(Udfyldningsark!$T90&lt;Udfyldningsark!$Q90-10,IF(BW$17&lt;Udfyldningsark!$T90,"g",""),
IF(Udfyldningsark!$T90&lt;Udfyldningsark!$Q90,     IF(BW$17&lt;Udfyldningsark!$Q90-10,"g",     IF(BW$17&lt;Udfyldningsark!$T90,"gu",        "")),
IF(BW$17&lt;Udfyldningsark!$Q90, IF(BW$17&lt;Udfyldningsark!$Q90-10,"g","gu"),
IF(BW$17&lt;Udfyldningsark!$T90,"r",""
))))))))</f>
        <v/>
      </c>
      <c r="BX73" s="226" t="str">
        <f>IF(Udfyldningsark!$T90="","",
IF(BX$17=Udfyldningsark!$Q90,"s",
IF(BX$17=Udfyldningsark!$T90,"b",
IF(BX$17&lt;Udfyldningsark!$P90,"",
IF(Udfyldningsark!$T90&lt;Udfyldningsark!$Q90-10,IF(BX$17&lt;Udfyldningsark!$T90,"g",""),
IF(Udfyldningsark!$T90&lt;Udfyldningsark!$Q90,     IF(BX$17&lt;Udfyldningsark!$Q90-10,"g",     IF(BX$17&lt;Udfyldningsark!$T90,"gu",        "")),
IF(BX$17&lt;Udfyldningsark!$Q90, IF(BX$17&lt;Udfyldningsark!$Q90-10,"g","gu"),
IF(BX$17&lt;Udfyldningsark!$T90,"r",""
))))))))</f>
        <v/>
      </c>
      <c r="BY73" s="226" t="str">
        <f>IF(Udfyldningsark!$T90="","",
IF(BY$17=Udfyldningsark!$Q90,"s",
IF(BY$17=Udfyldningsark!$T90,"b",
IF(BY$17&lt;Udfyldningsark!$P90,"",
IF(Udfyldningsark!$T90&lt;Udfyldningsark!$Q90-10,IF(BY$17&lt;Udfyldningsark!$T90,"g",""),
IF(Udfyldningsark!$T90&lt;Udfyldningsark!$Q90,     IF(BY$17&lt;Udfyldningsark!$Q90-10,"g",     IF(BY$17&lt;Udfyldningsark!$T90,"gu",        "")),
IF(BY$17&lt;Udfyldningsark!$Q90, IF(BY$17&lt;Udfyldningsark!$Q90-10,"g","gu"),
IF(BY$17&lt;Udfyldningsark!$T90,"r",""
))))))))</f>
        <v/>
      </c>
      <c r="BZ73" s="226" t="str">
        <f>IF(Udfyldningsark!$T90="","",
IF(BZ$17=Udfyldningsark!$Q90,"s",
IF(BZ$17=Udfyldningsark!$T90,"b",
IF(BZ$17&lt;Udfyldningsark!$P90,"",
IF(Udfyldningsark!$T90&lt;Udfyldningsark!$Q90-10,IF(BZ$17&lt;Udfyldningsark!$T90,"g",""),
IF(Udfyldningsark!$T90&lt;Udfyldningsark!$Q90,     IF(BZ$17&lt;Udfyldningsark!$Q90-10,"g",     IF(BZ$17&lt;Udfyldningsark!$T90,"gu",        "")),
IF(BZ$17&lt;Udfyldningsark!$Q90, IF(BZ$17&lt;Udfyldningsark!$Q90-10,"g","gu"),
IF(BZ$17&lt;Udfyldningsark!$T90,"r",""
))))))))</f>
        <v/>
      </c>
      <c r="CA73" s="226" t="str">
        <f>IF(Udfyldningsark!$T90="","",
IF(CA$17=Udfyldningsark!$Q90,"s",
IF(CA$17=Udfyldningsark!$T90,"b",
IF(CA$17&lt;Udfyldningsark!$P90,"",
IF(Udfyldningsark!$T90&lt;Udfyldningsark!$Q90-10,IF(CA$17&lt;Udfyldningsark!$T90,"g",""),
IF(Udfyldningsark!$T90&lt;Udfyldningsark!$Q90,     IF(CA$17&lt;Udfyldningsark!$Q90-10,"g",     IF(CA$17&lt;Udfyldningsark!$T90,"gu",        "")),
IF(CA$17&lt;Udfyldningsark!$Q90, IF(CA$17&lt;Udfyldningsark!$Q90-10,"g","gu"),
IF(CA$17&lt;Udfyldningsark!$T90,"r",""
))))))))</f>
        <v/>
      </c>
      <c r="CB73" s="226" t="str">
        <f>IF(Udfyldningsark!$T90="","",
IF(CB$17=Udfyldningsark!$Q90,"s",
IF(CB$17=Udfyldningsark!$T90,"b",
IF(CB$17&lt;Udfyldningsark!$P90,"",
IF(Udfyldningsark!$T90&lt;Udfyldningsark!$Q90-10,IF(CB$17&lt;Udfyldningsark!$T90,"g",""),
IF(Udfyldningsark!$T90&lt;Udfyldningsark!$Q90,     IF(CB$17&lt;Udfyldningsark!$Q90-10,"g",     IF(CB$17&lt;Udfyldningsark!$T90,"gu",        "")),
IF(CB$17&lt;Udfyldningsark!$Q90, IF(CB$17&lt;Udfyldningsark!$Q90-10,"g","gu"),
IF(CB$17&lt;Udfyldningsark!$T90,"r",""
))))))))</f>
        <v/>
      </c>
      <c r="CC73" s="226" t="str">
        <f>IF(Udfyldningsark!$T90="","",
IF(CC$17=Udfyldningsark!$Q90,"s",
IF(CC$17=Udfyldningsark!$T90,"b",
IF(CC$17&lt;Udfyldningsark!$P90,"",
IF(Udfyldningsark!$T90&lt;Udfyldningsark!$Q90-10,IF(CC$17&lt;Udfyldningsark!$T90,"g",""),
IF(Udfyldningsark!$T90&lt;Udfyldningsark!$Q90,     IF(CC$17&lt;Udfyldningsark!$Q90-10,"g",     IF(CC$17&lt;Udfyldningsark!$T90,"gu",        "")),
IF(CC$17&lt;Udfyldningsark!$Q90, IF(CC$17&lt;Udfyldningsark!$Q90-10,"g","gu"),
IF(CC$17&lt;Udfyldningsark!$T90,"r",""
))))))))</f>
        <v/>
      </c>
      <c r="CD73" s="226" t="str">
        <f>IF(Udfyldningsark!$T90="","",
IF(CD$17=Udfyldningsark!$Q90,"s",
IF(CD$17=Udfyldningsark!$T90,"b",
IF(CD$17&lt;Udfyldningsark!$P90,"",
IF(Udfyldningsark!$T90&lt;Udfyldningsark!$Q90-10,IF(CD$17&lt;Udfyldningsark!$T90,"g",""),
IF(Udfyldningsark!$T90&lt;Udfyldningsark!$Q90,     IF(CD$17&lt;Udfyldningsark!$Q90-10,"g",     IF(CD$17&lt;Udfyldningsark!$T90,"gu",        "")),
IF(CD$17&lt;Udfyldningsark!$Q90, IF(CD$17&lt;Udfyldningsark!$Q90-10,"g","gu"),
IF(CD$17&lt;Udfyldningsark!$T90,"r",""
))))))))</f>
        <v/>
      </c>
      <c r="CE73" s="226" t="str">
        <f>IF(Udfyldningsark!$T90="","",
IF(CE$17=Udfyldningsark!$Q90,"s",
IF(CE$17=Udfyldningsark!$T90,"b",
IF(CE$17&lt;Udfyldningsark!$P90,"",
IF(Udfyldningsark!$T90&lt;Udfyldningsark!$Q90-10,IF(CE$17&lt;Udfyldningsark!$T90,"g",""),
IF(Udfyldningsark!$T90&lt;Udfyldningsark!$Q90,     IF(CE$17&lt;Udfyldningsark!$Q90-10,"g",     IF(CE$17&lt;Udfyldningsark!$T90,"gu",        "")),
IF(CE$17&lt;Udfyldningsark!$Q90, IF(CE$17&lt;Udfyldningsark!$Q90-10,"g","gu"),
IF(CE$17&lt;Udfyldningsark!$T90,"r",""
))))))))</f>
        <v/>
      </c>
      <c r="CF73" s="226" t="str">
        <f>IF(Udfyldningsark!$T90="","",
IF(CF$17=Udfyldningsark!$Q90,"s",
IF(CF$17=Udfyldningsark!$T90,"b",
IF(CF$17&lt;Udfyldningsark!$P90,"",
IF(Udfyldningsark!$T90&lt;Udfyldningsark!$Q90-10,IF(CF$17&lt;Udfyldningsark!$T90,"g",""),
IF(Udfyldningsark!$T90&lt;Udfyldningsark!$Q90,     IF(CF$17&lt;Udfyldningsark!$Q90-10,"g",     IF(CF$17&lt;Udfyldningsark!$T90,"gu",        "")),
IF(CF$17&lt;Udfyldningsark!$Q90, IF(CF$17&lt;Udfyldningsark!$Q90-10,"g","gu"),
IF(CF$17&lt;Udfyldningsark!$T90,"r",""
))))))))</f>
        <v/>
      </c>
      <c r="CG73" s="226" t="str">
        <f>IF(Udfyldningsark!$T90="","",
IF(CG$17=Udfyldningsark!$Q90,"s",
IF(CG$17=Udfyldningsark!$T90,"b",
IF(CG$17&lt;Udfyldningsark!$P90,"",
IF(Udfyldningsark!$T90&lt;Udfyldningsark!$Q90-10,IF(CG$17&lt;Udfyldningsark!$T90,"g",""),
IF(Udfyldningsark!$T90&lt;Udfyldningsark!$Q90,     IF(CG$17&lt;Udfyldningsark!$Q90-10,"g",     IF(CG$17&lt;Udfyldningsark!$T90,"gu",        "")),
IF(CG$17&lt;Udfyldningsark!$Q90, IF(CG$17&lt;Udfyldningsark!$Q90-10,"g","gu"),
IF(CG$17&lt;Udfyldningsark!$T90,"r",""
))))))))</f>
        <v/>
      </c>
      <c r="CH73" s="226" t="str">
        <f>IF(Udfyldningsark!$T90="","",
IF(CH$17=Udfyldningsark!$Q90,"s",
IF(CH$17=Udfyldningsark!$T90,"b",
IF(CH$17&lt;Udfyldningsark!$P90,"",
IF(Udfyldningsark!$T90&lt;Udfyldningsark!$Q90-10,IF(CH$17&lt;Udfyldningsark!$T90,"g",""),
IF(Udfyldningsark!$T90&lt;Udfyldningsark!$Q90,     IF(CH$17&lt;Udfyldningsark!$Q90-10,"g",     IF(CH$17&lt;Udfyldningsark!$T90,"gu",        "")),
IF(CH$17&lt;Udfyldningsark!$Q90, IF(CH$17&lt;Udfyldningsark!$Q90-10,"g","gu"),
IF(CH$17&lt;Udfyldningsark!$T90,"r",""
))))))))</f>
        <v/>
      </c>
      <c r="CI73" s="226" t="str">
        <f>IF(Udfyldningsark!$T90="","",
IF(CI$17=Udfyldningsark!$Q90,"s",
IF(CI$17=Udfyldningsark!$T90,"b",
IF(CI$17&lt;Udfyldningsark!$P90,"",
IF(Udfyldningsark!$T90&lt;Udfyldningsark!$Q90-10,IF(CI$17&lt;Udfyldningsark!$T90,"g",""),
IF(Udfyldningsark!$T90&lt;Udfyldningsark!$Q90,     IF(CI$17&lt;Udfyldningsark!$Q90-10,"g",     IF(CI$17&lt;Udfyldningsark!$T90,"gu",        "")),
IF(CI$17&lt;Udfyldningsark!$Q90, IF(CI$17&lt;Udfyldningsark!$Q90-10,"g","gu"),
IF(CI$17&lt;Udfyldningsark!$T90,"r",""
))))))))</f>
        <v/>
      </c>
      <c r="CJ73" s="226" t="str">
        <f>IF(Udfyldningsark!$T90="","",
IF(CJ$17=Udfyldningsark!$Q90,"s",
IF(CJ$17=Udfyldningsark!$T90,"b",
IF(CJ$17&lt;Udfyldningsark!$P90,"",
IF(Udfyldningsark!$T90&lt;Udfyldningsark!$Q90-10,IF(CJ$17&lt;Udfyldningsark!$T90,"g",""),
IF(Udfyldningsark!$T90&lt;Udfyldningsark!$Q90,     IF(CJ$17&lt;Udfyldningsark!$Q90-10,"g",     IF(CJ$17&lt;Udfyldningsark!$T90,"gu",        "")),
IF(CJ$17&lt;Udfyldningsark!$Q90, IF(CJ$17&lt;Udfyldningsark!$Q90-10,"g","gu"),
IF(CJ$17&lt;Udfyldningsark!$T90,"r",""
))))))))</f>
        <v/>
      </c>
      <c r="CK73" s="226" t="str">
        <f>IF(Udfyldningsark!$T90="","",
IF(CK$17=Udfyldningsark!$Q90,"s",
IF(CK$17=Udfyldningsark!$T90,"b",
IF(CK$17&lt;Udfyldningsark!$P90,"",
IF(Udfyldningsark!$T90&lt;Udfyldningsark!$Q90-10,IF(CK$17&lt;Udfyldningsark!$T90,"g",""),
IF(Udfyldningsark!$T90&lt;Udfyldningsark!$Q90,     IF(CK$17&lt;Udfyldningsark!$Q90-10,"g",     IF(CK$17&lt;Udfyldningsark!$T90,"gu",        "")),
IF(CK$17&lt;Udfyldningsark!$Q90, IF(CK$17&lt;Udfyldningsark!$Q90-10,"g","gu"),
IF(CK$17&lt;Udfyldningsark!$T90,"r",""
))))))))</f>
        <v/>
      </c>
      <c r="CL73" s="226" t="str">
        <f>IF(Udfyldningsark!$T90="","",
IF(CL$17=Udfyldningsark!$Q90,"s",
IF(CL$17=Udfyldningsark!$T90,"b",
IF(CL$17&lt;Udfyldningsark!$P90,"",
IF(Udfyldningsark!$T90&lt;Udfyldningsark!$Q90-10,IF(CL$17&lt;Udfyldningsark!$T90,"g",""),
IF(Udfyldningsark!$T90&lt;Udfyldningsark!$Q90,     IF(CL$17&lt;Udfyldningsark!$Q90-10,"g",     IF(CL$17&lt;Udfyldningsark!$T90,"gu",        "")),
IF(CL$17&lt;Udfyldningsark!$Q90, IF(CL$17&lt;Udfyldningsark!$Q90-10,"g","gu"),
IF(CL$17&lt;Udfyldningsark!$T90,"r",""
))))))))</f>
        <v/>
      </c>
      <c r="CM73" s="226" t="str">
        <f>IF(Udfyldningsark!$T90="","",
IF(CM$17=Udfyldningsark!$Q90,"s",
IF(CM$17=Udfyldningsark!$T90,"b",
IF(CM$17&lt;Udfyldningsark!$P90,"",
IF(Udfyldningsark!$T90&lt;Udfyldningsark!$Q90-10,IF(CM$17&lt;Udfyldningsark!$T90,"g",""),
IF(Udfyldningsark!$T90&lt;Udfyldningsark!$Q90,     IF(CM$17&lt;Udfyldningsark!$Q90-10,"g",     IF(CM$17&lt;Udfyldningsark!$T90,"gu",        "")),
IF(CM$17&lt;Udfyldningsark!$Q90, IF(CM$17&lt;Udfyldningsark!$Q90-10,"g","gu"),
IF(CM$17&lt;Udfyldningsark!$T90,"r",""
))))))))</f>
        <v/>
      </c>
      <c r="CN73" s="226" t="str">
        <f>IF(Udfyldningsark!$T90="","",
IF(CN$17=Udfyldningsark!$Q90,"s",
IF(CN$17=Udfyldningsark!$T90,"b",
IF(CN$17&lt;Udfyldningsark!$P90,"",
IF(Udfyldningsark!$T90&lt;Udfyldningsark!$Q90-10,IF(CN$17&lt;Udfyldningsark!$T90,"g",""),
IF(Udfyldningsark!$T90&lt;Udfyldningsark!$Q90,     IF(CN$17&lt;Udfyldningsark!$Q90-10,"g",     IF(CN$17&lt;Udfyldningsark!$T90,"gu",        "")),
IF(CN$17&lt;Udfyldningsark!$Q90, IF(CN$17&lt;Udfyldningsark!$Q90-10,"g","gu"),
IF(CN$17&lt;Udfyldningsark!$T90,"r",""
))))))))</f>
        <v/>
      </c>
      <c r="CO73" s="226" t="str">
        <f>IF(Udfyldningsark!$T90="","",
IF(CO$17=Udfyldningsark!$Q90,"s",
IF(CO$17=Udfyldningsark!$T90,"b",
IF(CO$17&lt;Udfyldningsark!$P90,"",
IF(Udfyldningsark!$T90&lt;Udfyldningsark!$Q90-10,IF(CO$17&lt;Udfyldningsark!$T90,"g",""),
IF(Udfyldningsark!$T90&lt;Udfyldningsark!$Q90,     IF(CO$17&lt;Udfyldningsark!$Q90-10,"g",     IF(CO$17&lt;Udfyldningsark!$T90,"gu",        "")),
IF(CO$17&lt;Udfyldningsark!$Q90, IF(CO$17&lt;Udfyldningsark!$Q90-10,"g","gu"),
IF(CO$17&lt;Udfyldningsark!$T90,"r",""
))))))))</f>
        <v/>
      </c>
      <c r="CP73" s="226" t="str">
        <f>IF(Udfyldningsark!$T90="","",
IF(CP$17=Udfyldningsark!$Q90,"s",
IF(CP$17=Udfyldningsark!$T90,"b",
IF(CP$17&lt;Udfyldningsark!$P90,"",
IF(Udfyldningsark!$T90&lt;Udfyldningsark!$Q90-10,IF(CP$17&lt;Udfyldningsark!$T90,"g",""),
IF(Udfyldningsark!$T90&lt;Udfyldningsark!$Q90,     IF(CP$17&lt;Udfyldningsark!$Q90-10,"g",     IF(CP$17&lt;Udfyldningsark!$T90,"gu",        "")),
IF(CP$17&lt;Udfyldningsark!$Q90, IF(CP$17&lt;Udfyldningsark!$Q90-10,"g","gu"),
IF(CP$17&lt;Udfyldningsark!$T90,"r",""
))))))))</f>
        <v/>
      </c>
      <c r="CQ73" s="226" t="str">
        <f>IF(Udfyldningsark!$T90="","",
IF(CQ$17=Udfyldningsark!$Q90,"s",
IF(CQ$17=Udfyldningsark!$T90,"b",
IF(CQ$17&lt;Udfyldningsark!$P90,"",
IF(Udfyldningsark!$T90&lt;Udfyldningsark!$Q90-10,IF(CQ$17&lt;Udfyldningsark!$T90,"g",""),
IF(Udfyldningsark!$T90&lt;Udfyldningsark!$Q90,     IF(CQ$17&lt;Udfyldningsark!$Q90-10,"g",     IF(CQ$17&lt;Udfyldningsark!$T90,"gu",        "")),
IF(CQ$17&lt;Udfyldningsark!$Q90, IF(CQ$17&lt;Udfyldningsark!$Q90-10,"g","gu"),
IF(CQ$17&lt;Udfyldningsark!$T90,"r",""
))))))))</f>
        <v/>
      </c>
      <c r="CR73" s="226" t="str">
        <f>IF(Udfyldningsark!$T90="","",
IF(CR$17=Udfyldningsark!$Q90,"s",
IF(CR$17=Udfyldningsark!$T90,"b",
IF(CR$17&lt;Udfyldningsark!$P90,"",
IF(Udfyldningsark!$T90&lt;Udfyldningsark!$Q90-10,IF(CR$17&lt;Udfyldningsark!$T90,"g",""),
IF(Udfyldningsark!$T90&lt;Udfyldningsark!$Q90,     IF(CR$17&lt;Udfyldningsark!$Q90-10,"g",     IF(CR$17&lt;Udfyldningsark!$T90,"gu",        "")),
IF(CR$17&lt;Udfyldningsark!$Q90, IF(CR$17&lt;Udfyldningsark!$Q90-10,"g","gu"),
IF(CR$17&lt;Udfyldningsark!$T90,"r",""
))))))))</f>
        <v/>
      </c>
      <c r="CS73" s="226" t="str">
        <f>IF(Udfyldningsark!$T90="","",
IF(CS$17=Udfyldningsark!$Q90,"s",
IF(CS$17=Udfyldningsark!$T90,"b",
IF(CS$17&lt;Udfyldningsark!$P90,"",
IF(Udfyldningsark!$T90&lt;Udfyldningsark!$Q90-10,IF(CS$17&lt;Udfyldningsark!$T90,"g",""),
IF(Udfyldningsark!$T90&lt;Udfyldningsark!$Q90,     IF(CS$17&lt;Udfyldningsark!$Q90-10,"g",     IF(CS$17&lt;Udfyldningsark!$T90,"gu",        "")),
IF(CS$17&lt;Udfyldningsark!$Q90, IF(CS$17&lt;Udfyldningsark!$Q90-10,"g","gu"),
IF(CS$17&lt;Udfyldningsark!$T90,"r",""
))))))))</f>
        <v/>
      </c>
      <c r="CT73" s="226" t="str">
        <f>IF(Udfyldningsark!$T90="","",
IF(CT$17=Udfyldningsark!$Q90,"s",
IF(CT$17=Udfyldningsark!$T90,"b",
IF(CT$17&lt;Udfyldningsark!$P90,"",
IF(Udfyldningsark!$T90&lt;Udfyldningsark!$Q90-10,IF(CT$17&lt;Udfyldningsark!$T90,"g",""),
IF(Udfyldningsark!$T90&lt;Udfyldningsark!$Q90,     IF(CT$17&lt;Udfyldningsark!$Q90-10,"g",     IF(CT$17&lt;Udfyldningsark!$T90,"gu",        "")),
IF(CT$17&lt;Udfyldningsark!$Q90, IF(CT$17&lt;Udfyldningsark!$Q90-10,"g","gu"),
IF(CT$17&lt;Udfyldningsark!$T90,"r",""
))))))))</f>
        <v/>
      </c>
      <c r="CU73" s="226" t="str">
        <f>IF(Udfyldningsark!$T90="","",
IF(CU$17=Udfyldningsark!$Q90,"s",
IF(CU$17=Udfyldningsark!$T90,"b",
IF(CU$17&lt;Udfyldningsark!$P90,"",
IF(Udfyldningsark!$T90&lt;Udfyldningsark!$Q90-10,IF(CU$17&lt;Udfyldningsark!$T90,"g",""),
IF(Udfyldningsark!$T90&lt;Udfyldningsark!$Q90,     IF(CU$17&lt;Udfyldningsark!$Q90-10,"g",     IF(CU$17&lt;Udfyldningsark!$T90,"gu",        "")),
IF(CU$17&lt;Udfyldningsark!$Q90, IF(CU$17&lt;Udfyldningsark!$Q90-10,"g","gu"),
IF(CU$17&lt;Udfyldningsark!$T90,"r",""
))))))))</f>
        <v/>
      </c>
      <c r="CV73" s="226" t="str">
        <f>IF(Udfyldningsark!$T90="","",
IF(CV$17=Udfyldningsark!$Q90,"s",
IF(CV$17=Udfyldningsark!$T90,"b",
IF(CV$17&lt;Udfyldningsark!$P90,"",
IF(Udfyldningsark!$T90&lt;Udfyldningsark!$Q90-10,IF(CV$17&lt;Udfyldningsark!$T90,"g",""),
IF(Udfyldningsark!$T90&lt;Udfyldningsark!$Q90,     IF(CV$17&lt;Udfyldningsark!$Q90-10,"g",     IF(CV$17&lt;Udfyldningsark!$T90,"gu",        "")),
IF(CV$17&lt;Udfyldningsark!$Q90, IF(CV$17&lt;Udfyldningsark!$Q90-10,"g","gu"),
IF(CV$17&lt;Udfyldningsark!$T90,"r",""
))))))))</f>
        <v/>
      </c>
      <c r="CW73" s="226" t="str">
        <f>IF(Udfyldningsark!$T90="","",
IF(CW$17=Udfyldningsark!$Q90,"s",
IF(CW$17=Udfyldningsark!$T90,"b",
IF(CW$17&lt;Udfyldningsark!$P90,"",
IF(Udfyldningsark!$T90&lt;Udfyldningsark!$Q90-10,IF(CW$17&lt;Udfyldningsark!$T90,"g",""),
IF(Udfyldningsark!$T90&lt;Udfyldningsark!$Q90,     IF(CW$17&lt;Udfyldningsark!$Q90-10,"g",     IF(CW$17&lt;Udfyldningsark!$T90,"gu",        "")),
IF(CW$17&lt;Udfyldningsark!$Q90, IF(CW$17&lt;Udfyldningsark!$Q90-10,"g","gu"),
IF(CW$17&lt;Udfyldningsark!$T90,"r",""
))))))))</f>
        <v/>
      </c>
      <c r="CX73" s="226" t="str">
        <f>IF(Udfyldningsark!$T90="","",
IF(CX$17=Udfyldningsark!$Q90,"s",
IF(CX$17=Udfyldningsark!$T90,"b",
IF(CX$17&lt;Udfyldningsark!$P90,"",
IF(Udfyldningsark!$T90&lt;Udfyldningsark!$Q90-10,IF(CX$17&lt;Udfyldningsark!$T90,"g",""),
IF(Udfyldningsark!$T90&lt;Udfyldningsark!$Q90,     IF(CX$17&lt;Udfyldningsark!$Q90-10,"g",     IF(CX$17&lt;Udfyldningsark!$T90,"gu",        "")),
IF(CX$17&lt;Udfyldningsark!$Q90, IF(CX$17&lt;Udfyldningsark!$Q90-10,"g","gu"),
IF(CX$17&lt;Udfyldningsark!$T90,"r",""
))))))))</f>
        <v/>
      </c>
      <c r="CY73" s="226" t="str">
        <f>IF(Udfyldningsark!$T90="","",
IF(CY$17=Udfyldningsark!$Q90,"s",
IF(CY$17=Udfyldningsark!$T90,"b",
IF(CY$17&lt;Udfyldningsark!$P90,"",
IF(Udfyldningsark!$T90&lt;Udfyldningsark!$Q90-10,IF(CY$17&lt;Udfyldningsark!$T90,"g",""),
IF(Udfyldningsark!$T90&lt;Udfyldningsark!$Q90,     IF(CY$17&lt;Udfyldningsark!$Q90-10,"g",     IF(CY$17&lt;Udfyldningsark!$T90,"gu",        "")),
IF(CY$17&lt;Udfyldningsark!$Q90, IF(CY$17&lt;Udfyldningsark!$Q90-10,"g","gu"),
IF(CY$17&lt;Udfyldningsark!$T90,"r",""
))))))))</f>
        <v/>
      </c>
      <c r="CZ73" s="226" t="str">
        <f>IF(Udfyldningsark!$T90="","",
IF(CZ$17=Udfyldningsark!$Q90,"s",
IF(CZ$17=Udfyldningsark!$T90,"b",
IF(CZ$17&lt;Udfyldningsark!$P90,"",
IF(Udfyldningsark!$T90&lt;Udfyldningsark!$Q90-10,IF(CZ$17&lt;Udfyldningsark!$T90,"g",""),
IF(Udfyldningsark!$T90&lt;Udfyldningsark!$Q90,     IF(CZ$17&lt;Udfyldningsark!$Q90-10,"g",     IF(CZ$17&lt;Udfyldningsark!$T90,"gu",        "")),
IF(CZ$17&lt;Udfyldningsark!$Q90, IF(CZ$17&lt;Udfyldningsark!$Q90-10,"g","gu"),
IF(CZ$17&lt;Udfyldningsark!$T90,"r",""
))))))))</f>
        <v/>
      </c>
      <c r="DA73" s="226" t="str">
        <f>IF(Udfyldningsark!$T90="","",
IF(DA$17=Udfyldningsark!$Q90,"s",
IF(DA$17=Udfyldningsark!$T90,"b",
IF(DA$17&lt;Udfyldningsark!$P90,"",
IF(Udfyldningsark!$T90&lt;Udfyldningsark!$Q90-10,IF(DA$17&lt;Udfyldningsark!$T90,"g",""),
IF(Udfyldningsark!$T90&lt;Udfyldningsark!$Q90,     IF(DA$17&lt;Udfyldningsark!$Q90-10,"g",     IF(DA$17&lt;Udfyldningsark!$T90,"gu",        "")),
IF(DA$17&lt;Udfyldningsark!$Q90, IF(DA$17&lt;Udfyldningsark!$Q90-10,"g","gu"),
IF(DA$17&lt;Udfyldningsark!$T90,"r",""
))))))))</f>
        <v/>
      </c>
      <c r="DB73" s="226" t="str">
        <f>IF(Udfyldningsark!$T90="","",
IF(DB$17=Udfyldningsark!$Q90,"s",
IF(DB$17=Udfyldningsark!$T90,"b",
IF(DB$17&lt;Udfyldningsark!$P90,"",
IF(Udfyldningsark!$T90&lt;Udfyldningsark!$Q90-10,IF(DB$17&lt;Udfyldningsark!$T90,"g",""),
IF(Udfyldningsark!$T90&lt;Udfyldningsark!$Q90,     IF(DB$17&lt;Udfyldningsark!$Q90-10,"g",     IF(DB$17&lt;Udfyldningsark!$T90,"gu",        "")),
IF(DB$17&lt;Udfyldningsark!$Q90, IF(DB$17&lt;Udfyldningsark!$Q90-10,"g","gu"),
IF(DB$17&lt;Udfyldningsark!$T90,"r",""
))))))))</f>
        <v/>
      </c>
      <c r="DC73" s="226" t="str">
        <f>IF(Udfyldningsark!$T90="","",
IF(DC$17=Udfyldningsark!$Q90,"s",
IF(DC$17=Udfyldningsark!$T90,"b",
IF(DC$17&lt;Udfyldningsark!$P90,"",
IF(Udfyldningsark!$T90&lt;Udfyldningsark!$Q90-10,IF(DC$17&lt;Udfyldningsark!$T90,"g",""),
IF(Udfyldningsark!$T90&lt;Udfyldningsark!$Q90,     IF(DC$17&lt;Udfyldningsark!$Q90-10,"g",     IF(DC$17&lt;Udfyldningsark!$T90,"gu",        "")),
IF(DC$17&lt;Udfyldningsark!$Q90, IF(DC$17&lt;Udfyldningsark!$Q90-10,"g","gu"),
IF(DC$17&lt;Udfyldningsark!$T90,"r",""
))))))))</f>
        <v/>
      </c>
      <c r="DD73" s="226" t="str">
        <f>IF(Udfyldningsark!$T90="","",
IF(DD$17=Udfyldningsark!$Q90,"s",
IF(DD$17=Udfyldningsark!$T90,"b",
IF(DD$17&lt;Udfyldningsark!$P90,"",
IF(Udfyldningsark!$T90&lt;Udfyldningsark!$Q90-10,IF(DD$17&lt;Udfyldningsark!$T90,"g",""),
IF(Udfyldningsark!$T90&lt;Udfyldningsark!$Q90,     IF(DD$17&lt;Udfyldningsark!$Q90-10,"g",     IF(DD$17&lt;Udfyldningsark!$T90,"gu",        "")),
IF(DD$17&lt;Udfyldningsark!$Q90, IF(DD$17&lt;Udfyldningsark!$Q90-10,"g","gu"),
IF(DD$17&lt;Udfyldningsark!$T90,"r",""
))))))))</f>
        <v/>
      </c>
      <c r="DE73" s="226" t="str">
        <f>IF(Udfyldningsark!$T90="","",
IF(DE$17=Udfyldningsark!$Q90,"s",
IF(DE$17=Udfyldningsark!$T90,"b",
IF(DE$17&lt;Udfyldningsark!$P90,"",
IF(Udfyldningsark!$T90&lt;Udfyldningsark!$Q90-10,IF(DE$17&lt;Udfyldningsark!$T90,"g",""),
IF(Udfyldningsark!$T90&lt;Udfyldningsark!$Q90,     IF(DE$17&lt;Udfyldningsark!$Q90-10,"g",     IF(DE$17&lt;Udfyldningsark!$T90,"gu",        "")),
IF(DE$17&lt;Udfyldningsark!$Q90, IF(DE$17&lt;Udfyldningsark!$Q90-10,"g","gu"),
IF(DE$17&lt;Udfyldningsark!$T90,"r",""
))))))))</f>
        <v/>
      </c>
      <c r="DF73" s="226" t="str">
        <f>IF(Udfyldningsark!$T90="","",
IF(DF$17=Udfyldningsark!$Q90,"s",
IF(DF$17=Udfyldningsark!$T90,"b",
IF(DF$17&lt;Udfyldningsark!$P90,"",
IF(Udfyldningsark!$T90&lt;Udfyldningsark!$Q90-10,IF(DF$17&lt;Udfyldningsark!$T90,"g",""),
IF(Udfyldningsark!$T90&lt;Udfyldningsark!$Q90,     IF(DF$17&lt;Udfyldningsark!$Q90-10,"g",     IF(DF$17&lt;Udfyldningsark!$T90,"gu",        "")),
IF(DF$17&lt;Udfyldningsark!$Q90, IF(DF$17&lt;Udfyldningsark!$Q90-10,"g","gu"),
IF(DF$17&lt;Udfyldningsark!$T90,"r",""
))))))))</f>
        <v/>
      </c>
      <c r="DG73" s="226" t="str">
        <f>IF(Udfyldningsark!$T90="","",
IF(DG$17=Udfyldningsark!$Q90,"s",
IF(DG$17=Udfyldningsark!$T90,"b",
IF(DG$17&lt;Udfyldningsark!$P90,"",
IF(Udfyldningsark!$T90&lt;Udfyldningsark!$Q90-10,IF(DG$17&lt;Udfyldningsark!$T90,"g",""),
IF(Udfyldningsark!$T90&lt;Udfyldningsark!$Q90,     IF(DG$17&lt;Udfyldningsark!$Q90-10,"g",     IF(DG$17&lt;Udfyldningsark!$T90,"gu",        "")),
IF(DG$17&lt;Udfyldningsark!$Q90, IF(DG$17&lt;Udfyldningsark!$Q90-10,"g","gu"),
IF(DG$17&lt;Udfyldningsark!$T90,"r",""
))))))))</f>
        <v/>
      </c>
      <c r="DH73" s="226" t="str">
        <f>IF(Udfyldningsark!$T90="","",
IF(DH$17=Udfyldningsark!$Q90,"s",
IF(DH$17=Udfyldningsark!$T90,"b",
IF(DH$17&lt;Udfyldningsark!$P90,"",
IF(Udfyldningsark!$T90&lt;Udfyldningsark!$Q90-10,IF(DH$17&lt;Udfyldningsark!$T90,"g",""),
IF(Udfyldningsark!$T90&lt;Udfyldningsark!$Q90,     IF(DH$17&lt;Udfyldningsark!$Q90-10,"g",     IF(DH$17&lt;Udfyldningsark!$T90,"gu",        "")),
IF(DH$17&lt;Udfyldningsark!$Q90, IF(DH$17&lt;Udfyldningsark!$Q90-10,"g","gu"),
IF(DH$17&lt;Udfyldningsark!$T90,"r",""
))))))))</f>
        <v/>
      </c>
      <c r="DI73" s="226" t="str">
        <f>IF(Udfyldningsark!$T90="","",
IF(DI$17=Udfyldningsark!$Q90,"s",
IF(DI$17=Udfyldningsark!$T90,"b",
IF(DI$17&lt;Udfyldningsark!$P90,"",
IF(Udfyldningsark!$T90&lt;Udfyldningsark!$Q90-10,IF(DI$17&lt;Udfyldningsark!$T90,"g",""),
IF(Udfyldningsark!$T90&lt;Udfyldningsark!$Q90,     IF(DI$17&lt;Udfyldningsark!$Q90-10,"g",     IF(DI$17&lt;Udfyldningsark!$T90,"gu",        "")),
IF(DI$17&lt;Udfyldningsark!$Q90, IF(DI$17&lt;Udfyldningsark!$Q90-10,"g","gu"),
IF(DI$17&lt;Udfyldningsark!$T90,"r",""
))))))))</f>
        <v/>
      </c>
      <c r="DJ73" s="226" t="str">
        <f>IF(Udfyldningsark!$T90="","",
IF(DJ$17=Udfyldningsark!$Q90,"s",
IF(DJ$17=Udfyldningsark!$T90,"b",
IF(DJ$17&lt;Udfyldningsark!$P90,"",
IF(Udfyldningsark!$T90&lt;Udfyldningsark!$Q90-10,IF(DJ$17&lt;Udfyldningsark!$T90,"g",""),
IF(Udfyldningsark!$T90&lt;Udfyldningsark!$Q90,     IF(DJ$17&lt;Udfyldningsark!$Q90-10,"g",     IF(DJ$17&lt;Udfyldningsark!$T90,"gu",        "")),
IF(DJ$17&lt;Udfyldningsark!$Q90, IF(DJ$17&lt;Udfyldningsark!$Q90-10,"g","gu"),
IF(DJ$17&lt;Udfyldningsark!$T90,"r",""
))))))))</f>
        <v/>
      </c>
      <c r="DK73" s="226" t="str">
        <f>IF(Udfyldningsark!$T90="","",
IF(DK$17=Udfyldningsark!$Q90,"s",
IF(DK$17=Udfyldningsark!$T90,"b",
IF(DK$17&lt;Udfyldningsark!$P90,"",
IF(Udfyldningsark!$T90&lt;Udfyldningsark!$Q90-10,IF(DK$17&lt;Udfyldningsark!$T90,"g",""),
IF(Udfyldningsark!$T90&lt;Udfyldningsark!$Q90,     IF(DK$17&lt;Udfyldningsark!$Q90-10,"g",     IF(DK$17&lt;Udfyldningsark!$T90,"gu",        "")),
IF(DK$17&lt;Udfyldningsark!$Q90, IF(DK$17&lt;Udfyldningsark!$Q90-10,"g","gu"),
IF(DK$17&lt;Udfyldningsark!$T90,"r",""
))))))))</f>
        <v/>
      </c>
      <c r="DL73" s="13"/>
      <c r="DM73" s="13"/>
    </row>
    <row r="74" spans="1:117" s="2" customFormat="1" ht="8.4499999999999993" customHeight="1" x14ac:dyDescent="0.2">
      <c r="A74" s="29"/>
      <c r="B74" s="56" t="str">
        <f>IF(Udfyldningsark!C91=1,Udfyldningsark!E91,"")</f>
        <v/>
      </c>
      <c r="C74" s="405" t="str">
        <f>IF(Udfyldningsark!I91="","",IF(Udfyldningsark!I91&gt;=1,Udfyldningsark!I91))</f>
        <v/>
      </c>
      <c r="D74" s="406"/>
      <c r="E74" s="407"/>
      <c r="F74" s="48"/>
      <c r="G74" s="276" t="str">
        <f>IF(Udfyldningsark!L91="","",IF(Udfyldningsark!L91&gt;=1,Udfyldningsark!L91))</f>
        <v/>
      </c>
      <c r="H74" s="48"/>
      <c r="I74" s="87" t="str">
        <f>IF(Udfyldningsark!P91="","",IF(Udfyldningsark!P91&gt;=1,Udfyldningsark!P91))</f>
        <v/>
      </c>
      <c r="J74" s="49"/>
      <c r="K74" s="88" t="str">
        <f>IF(Udfyldningsark!G91="","",IF(Udfyldningsark!G91=Data!$T$7,Data!$U$7,IF(Udfyldningsark!G91=Data!$T$8,Data!$U$8,IF(Udfyldningsark!G91=Data!$T$9,Data!$U$9,IF(Udfyldningsark!G91=Data!$T$10,Data!$U$10,IF(Udfyldningsark!G91=Data!$T$11,Data!$U$11,IF(Udfyldningsark!G91=Data!$T$12,Data!$U$12,IF(Udfyldningsark!G91=Data!$T$13,Data!$U$13,IF(Udfyldningsark!G91=Data!$T$14,Data!$U$14,IF(Udfyldningsark!G91=Data!$T$15,Data!$U$15,IF(Udfyldningsark!G91=Data!$T$16,Data!$U$16,IF(Udfyldningsark!G91=Data!$T$17,Data!$U$17,IF(Udfyldningsark!G91=Data!$T$18,Data!$U$18,IF(Udfyldningsark!G91=Data!$T$19,Data!$U$19,IF(Udfyldningsark!G91=Data!$T$20,Data!$U$20,IF(Udfyldningsark!G91=Data!$T$21,Data!$U$21,IF(Udfyldningsark!G91=Data!$T$22,Data!$U$22,IF(Udfyldningsark!G91=Data!$T$23,Data!$U$23,IF(Udfyldningsark!G91=Data!$T$24,Data!$U$24,IF(Udfyldningsark!G91=Data!$T$25,Data!$U$25,IF(Udfyldningsark!G91=Data!$T$26,Data!$U$26,IF(Udfyldningsark!G91=Data!$T$27,Data!$U$27))))))))))))))))))))))</f>
        <v/>
      </c>
      <c r="L74" s="49"/>
      <c r="M74" s="89" t="str">
        <f>IF(Udfyldningsark!G91="","",IF(Udfyldningsark!G91=Data!$T$7,Data!$V$7,IF(Udfyldningsark!G91=Data!$T$8,Data!$V$8,IF(Udfyldningsark!G91=Data!$T$9,Data!$V$9,IF(Udfyldningsark!G91=Data!$T$10,Data!$V$10,IF(Udfyldningsark!G91=Data!$T$11,Data!$V$11,IF(Udfyldningsark!G91=Data!$T$12,Data!$V$12,IF(Udfyldningsark!G91=Data!$T$13,Data!$V$13,IF(Udfyldningsark!G91=Data!$T$14,Data!$V$14,IF(Udfyldningsark!G91=Data!$T$15,Data!$V$15,IF(Udfyldningsark!G91=Data!$T$16,Data!$V$16,IF(Udfyldningsark!G91=Data!$T$17,Data!$V$17,IF(Udfyldningsark!G91=Data!$T$18,Data!$V$18,IF(Udfyldningsark!G91=Data!$T$19,Data!$V$19,IF(Udfyldningsark!G91=Data!$T$20,Data!$V$20,IF(Udfyldningsark!G91=Data!$T$21,Data!$V$21,IF(Udfyldningsark!G91=Data!$T$22,Data!$V$22,IF(Udfyldningsark!G91=Data!$T$23,Data!$V$23,IF(Udfyldningsark!G91=Data!$T$24,Data!$V$24,IF(Udfyldningsark!G91=Data!$T$25,Data!$V$25,IF(Udfyldningsark!G91=Data!$T$26,Data!$V$26,IF(Udfyldningsark!G91=Data!$T$27,Data!$V$27,))))))))))))))))))))))</f>
        <v/>
      </c>
      <c r="N74" s="20"/>
      <c r="O74" s="226" t="str">
        <f>IF(Udfyldningsark!$T91="","",
IF(O$17=Udfyldningsark!$Q91,"s",
IF(O$17=Udfyldningsark!$T91,"b",
IF(O$17&lt;Udfyldningsark!$P91,"",
IF(Udfyldningsark!$T91&lt;Udfyldningsark!$Q91-10,IF(O$17&lt;Udfyldningsark!$T91,"g",""),
IF(Udfyldningsark!$T91&lt;Udfyldningsark!$Q91,     IF(O$17&lt;Udfyldningsark!$Q91-10,"g",     IF(O$17&lt;Udfyldningsark!$T91,"gu",        "")),
IF(O$17&lt;Udfyldningsark!$Q91, IF(O$17&lt;Udfyldningsark!$Q91-10,"g","gu"),
IF(O$17&lt;Udfyldningsark!$T91,"r",""
))))))))</f>
        <v/>
      </c>
      <c r="P74" s="226" t="str">
        <f>IF(Udfyldningsark!$T91="","",
IF(P$17=Udfyldningsark!$Q91,"s",
IF(P$17=Udfyldningsark!$T91,"b",
IF(P$17&lt;Udfyldningsark!$P91,"",
IF(Udfyldningsark!$T91&lt;Udfyldningsark!$Q91-10,IF(P$17&lt;Udfyldningsark!$T91,"g",""),
IF(Udfyldningsark!$T91&lt;Udfyldningsark!$Q91,     IF(P$17&lt;Udfyldningsark!$Q91-10,"g",     IF(P$17&lt;Udfyldningsark!$T91,"gu",        "")),
IF(P$17&lt;Udfyldningsark!$Q91, IF(P$17&lt;Udfyldningsark!$Q91-10,"g","gu"),
IF(P$17&lt;Udfyldningsark!$T91,"r",""
))))))))</f>
        <v/>
      </c>
      <c r="Q74" s="226" t="str">
        <f>IF(Udfyldningsark!$T91="","",
IF(Q$17=Udfyldningsark!$Q91,"s",
IF(Q$17=Udfyldningsark!$T91,"b",
IF(Q$17&lt;Udfyldningsark!$P91,"",
IF(Udfyldningsark!$T91&lt;Udfyldningsark!$Q91-10,IF(Q$17&lt;Udfyldningsark!$T91,"g",""),
IF(Udfyldningsark!$T91&lt;Udfyldningsark!$Q91,     IF(Q$17&lt;Udfyldningsark!$Q91-10,"g",     IF(Q$17&lt;Udfyldningsark!$T91,"gu",        "")),
IF(Q$17&lt;Udfyldningsark!$Q91, IF(Q$17&lt;Udfyldningsark!$Q91-10,"g","gu"),
IF(Q$17&lt;Udfyldningsark!$T91,"r",""
))))))))</f>
        <v/>
      </c>
      <c r="R74" s="226" t="str">
        <f>IF(Udfyldningsark!$T91="","",
IF(R$17=Udfyldningsark!$Q91,"s",
IF(R$17=Udfyldningsark!$T91,"b",
IF(R$17&lt;Udfyldningsark!$P91,"",
IF(Udfyldningsark!$T91&lt;Udfyldningsark!$Q91-10,IF(R$17&lt;Udfyldningsark!$T91,"g",""),
IF(Udfyldningsark!$T91&lt;Udfyldningsark!$Q91,     IF(R$17&lt;Udfyldningsark!$Q91-10,"g",     IF(R$17&lt;Udfyldningsark!$T91,"gu",        "")),
IF(R$17&lt;Udfyldningsark!$Q91, IF(R$17&lt;Udfyldningsark!$Q91-10,"g","gu"),
IF(R$17&lt;Udfyldningsark!$T91,"r",""
))))))))</f>
        <v/>
      </c>
      <c r="S74" s="226" t="str">
        <f>IF(Udfyldningsark!$T91="","",
IF(S$17=Udfyldningsark!$Q91,"s",
IF(S$17=Udfyldningsark!$T91,"b",
IF(S$17&lt;Udfyldningsark!$P91,"",
IF(Udfyldningsark!$T91&lt;Udfyldningsark!$Q91-10,IF(S$17&lt;Udfyldningsark!$T91,"g",""),
IF(Udfyldningsark!$T91&lt;Udfyldningsark!$Q91,     IF(S$17&lt;Udfyldningsark!$Q91-10,"g",     IF(S$17&lt;Udfyldningsark!$T91,"gu",        "")),
IF(S$17&lt;Udfyldningsark!$Q91, IF(S$17&lt;Udfyldningsark!$Q91-10,"g","gu"),
IF(S$17&lt;Udfyldningsark!$T91,"r",""
))))))))</f>
        <v/>
      </c>
      <c r="T74" s="226" t="str">
        <f>IF(Udfyldningsark!$T91="","",
IF(T$17=Udfyldningsark!$Q91,"s",
IF(T$17=Udfyldningsark!$T91,"b",
IF(T$17&lt;Udfyldningsark!$P91,"",
IF(Udfyldningsark!$T91&lt;Udfyldningsark!$Q91-10,IF(T$17&lt;Udfyldningsark!$T91,"g",""),
IF(Udfyldningsark!$T91&lt;Udfyldningsark!$Q91,     IF(T$17&lt;Udfyldningsark!$Q91-10,"g",     IF(T$17&lt;Udfyldningsark!$T91,"gu",        "")),
IF(T$17&lt;Udfyldningsark!$Q91, IF(T$17&lt;Udfyldningsark!$Q91-10,"g","gu"),
IF(T$17&lt;Udfyldningsark!$T91,"r",""
))))))))</f>
        <v/>
      </c>
      <c r="U74" s="226" t="str">
        <f>IF(Udfyldningsark!$T91="","",
IF(U$17=Udfyldningsark!$Q91,"s",
IF(U$17=Udfyldningsark!$T91,"b",
IF(U$17&lt;Udfyldningsark!$P91,"",
IF(Udfyldningsark!$T91&lt;Udfyldningsark!$Q91-10,IF(U$17&lt;Udfyldningsark!$T91,"g",""),
IF(Udfyldningsark!$T91&lt;Udfyldningsark!$Q91,     IF(U$17&lt;Udfyldningsark!$Q91-10,"g",     IF(U$17&lt;Udfyldningsark!$T91,"gu",        "")),
IF(U$17&lt;Udfyldningsark!$Q91, IF(U$17&lt;Udfyldningsark!$Q91-10,"g","gu"),
IF(U$17&lt;Udfyldningsark!$T91,"r",""
))))))))</f>
        <v/>
      </c>
      <c r="V74" s="226" t="str">
        <f>IF(Udfyldningsark!$T91="","",
IF(V$17=Udfyldningsark!$Q91,"s",
IF(V$17=Udfyldningsark!$T91,"b",
IF(V$17&lt;Udfyldningsark!$P91,"",
IF(Udfyldningsark!$T91&lt;Udfyldningsark!$Q91-10,IF(V$17&lt;Udfyldningsark!$T91,"g",""),
IF(Udfyldningsark!$T91&lt;Udfyldningsark!$Q91,     IF(V$17&lt;Udfyldningsark!$Q91-10,"g",     IF(V$17&lt;Udfyldningsark!$T91,"gu",        "")),
IF(V$17&lt;Udfyldningsark!$Q91, IF(V$17&lt;Udfyldningsark!$Q91-10,"g","gu"),
IF(V$17&lt;Udfyldningsark!$T91,"r",""
))))))))</f>
        <v/>
      </c>
      <c r="W74" s="226" t="str">
        <f>IF(Udfyldningsark!$T91="","",
IF(W$17=Udfyldningsark!$Q91,"s",
IF(W$17=Udfyldningsark!$T91,"b",
IF(W$17&lt;Udfyldningsark!$P91,"",
IF(Udfyldningsark!$T91&lt;Udfyldningsark!$Q91-10,IF(W$17&lt;Udfyldningsark!$T91,"g",""),
IF(Udfyldningsark!$T91&lt;Udfyldningsark!$Q91,     IF(W$17&lt;Udfyldningsark!$Q91-10,"g",     IF(W$17&lt;Udfyldningsark!$T91,"gu",        "")),
IF(W$17&lt;Udfyldningsark!$Q91, IF(W$17&lt;Udfyldningsark!$Q91-10,"g","gu"),
IF(W$17&lt;Udfyldningsark!$T91,"r",""
))))))))</f>
        <v/>
      </c>
      <c r="X74" s="226" t="str">
        <f>IF(Udfyldningsark!$T91="","",
IF(X$17=Udfyldningsark!$Q91,"s",
IF(X$17=Udfyldningsark!$T91,"b",
IF(X$17&lt;Udfyldningsark!$P91,"",
IF(Udfyldningsark!$T91&lt;Udfyldningsark!$Q91-10,IF(X$17&lt;Udfyldningsark!$T91,"g",""),
IF(Udfyldningsark!$T91&lt;Udfyldningsark!$Q91,     IF(X$17&lt;Udfyldningsark!$Q91-10,"g",     IF(X$17&lt;Udfyldningsark!$T91,"gu",        "")),
IF(X$17&lt;Udfyldningsark!$Q91, IF(X$17&lt;Udfyldningsark!$Q91-10,"g","gu"),
IF(X$17&lt;Udfyldningsark!$T91,"r",""
))))))))</f>
        <v/>
      </c>
      <c r="Y74" s="226" t="str">
        <f>IF(Udfyldningsark!$T91="","",
IF(Y$17=Udfyldningsark!$Q91,"s",
IF(Y$17=Udfyldningsark!$T91,"b",
IF(Y$17&lt;Udfyldningsark!$P91,"",
IF(Udfyldningsark!$T91&lt;Udfyldningsark!$Q91-10,IF(Y$17&lt;Udfyldningsark!$T91,"g",""),
IF(Udfyldningsark!$T91&lt;Udfyldningsark!$Q91,     IF(Y$17&lt;Udfyldningsark!$Q91-10,"g",     IF(Y$17&lt;Udfyldningsark!$T91,"gu",        "")),
IF(Y$17&lt;Udfyldningsark!$Q91, IF(Y$17&lt;Udfyldningsark!$Q91-10,"g","gu"),
IF(Y$17&lt;Udfyldningsark!$T91,"r",""
))))))))</f>
        <v/>
      </c>
      <c r="Z74" s="226" t="str">
        <f>IF(Udfyldningsark!$T91="","",
IF(Z$17=Udfyldningsark!$Q91,"s",
IF(Z$17=Udfyldningsark!$T91,"b",
IF(Z$17&lt;Udfyldningsark!$P91,"",
IF(Udfyldningsark!$T91&lt;Udfyldningsark!$Q91-10,IF(Z$17&lt;Udfyldningsark!$T91,"g",""),
IF(Udfyldningsark!$T91&lt;Udfyldningsark!$Q91,     IF(Z$17&lt;Udfyldningsark!$Q91-10,"g",     IF(Z$17&lt;Udfyldningsark!$T91,"gu",        "")),
IF(Z$17&lt;Udfyldningsark!$Q91, IF(Z$17&lt;Udfyldningsark!$Q91-10,"g","gu"),
IF(Z$17&lt;Udfyldningsark!$T91,"r",""
))))))))</f>
        <v/>
      </c>
      <c r="AA74" s="226" t="str">
        <f>IF(Udfyldningsark!$T91="","",
IF(AA$17=Udfyldningsark!$Q91,"s",
IF(AA$17=Udfyldningsark!$T91,"b",
IF(AA$17&lt;Udfyldningsark!$P91,"",
IF(Udfyldningsark!$T91&lt;Udfyldningsark!$Q91-10,IF(AA$17&lt;Udfyldningsark!$T91,"g",""),
IF(Udfyldningsark!$T91&lt;Udfyldningsark!$Q91,     IF(AA$17&lt;Udfyldningsark!$Q91-10,"g",     IF(AA$17&lt;Udfyldningsark!$T91,"gu",        "")),
IF(AA$17&lt;Udfyldningsark!$Q91, IF(AA$17&lt;Udfyldningsark!$Q91-10,"g","gu"),
IF(AA$17&lt;Udfyldningsark!$T91,"r",""
))))))))</f>
        <v/>
      </c>
      <c r="AB74" s="226" t="str">
        <f>IF(Udfyldningsark!$T91="","",
IF(AB$17=Udfyldningsark!$Q91,"s",
IF(AB$17=Udfyldningsark!$T91,"b",
IF(AB$17&lt;Udfyldningsark!$P91,"",
IF(Udfyldningsark!$T91&lt;Udfyldningsark!$Q91-10,IF(AB$17&lt;Udfyldningsark!$T91,"g",""),
IF(Udfyldningsark!$T91&lt;Udfyldningsark!$Q91,     IF(AB$17&lt;Udfyldningsark!$Q91-10,"g",     IF(AB$17&lt;Udfyldningsark!$T91,"gu",        "")),
IF(AB$17&lt;Udfyldningsark!$Q91, IF(AB$17&lt;Udfyldningsark!$Q91-10,"g","gu"),
IF(AB$17&lt;Udfyldningsark!$T91,"r",""
))))))))</f>
        <v/>
      </c>
      <c r="AC74" s="226" t="str">
        <f>IF(Udfyldningsark!$T91="","",
IF(AC$17=Udfyldningsark!$Q91,"s",
IF(AC$17=Udfyldningsark!$T91,"b",
IF(AC$17&lt;Udfyldningsark!$P91,"",
IF(Udfyldningsark!$T91&lt;Udfyldningsark!$Q91-10,IF(AC$17&lt;Udfyldningsark!$T91,"g",""),
IF(Udfyldningsark!$T91&lt;Udfyldningsark!$Q91,     IF(AC$17&lt;Udfyldningsark!$Q91-10,"g",     IF(AC$17&lt;Udfyldningsark!$T91,"gu",        "")),
IF(AC$17&lt;Udfyldningsark!$Q91, IF(AC$17&lt;Udfyldningsark!$Q91-10,"g","gu"),
IF(AC$17&lt;Udfyldningsark!$T91,"r",""
))))))))</f>
        <v/>
      </c>
      <c r="AD74" s="226" t="str">
        <f>IF(Udfyldningsark!$T91="","",
IF(AD$17=Udfyldningsark!$Q91,"s",
IF(AD$17=Udfyldningsark!$T91,"b",
IF(AD$17&lt;Udfyldningsark!$P91,"",
IF(Udfyldningsark!$T91&lt;Udfyldningsark!$Q91-10,IF(AD$17&lt;Udfyldningsark!$T91,"g",""),
IF(Udfyldningsark!$T91&lt;Udfyldningsark!$Q91,     IF(AD$17&lt;Udfyldningsark!$Q91-10,"g",     IF(AD$17&lt;Udfyldningsark!$T91,"gu",        "")),
IF(AD$17&lt;Udfyldningsark!$Q91, IF(AD$17&lt;Udfyldningsark!$Q91-10,"g","gu"),
IF(AD$17&lt;Udfyldningsark!$T91,"r",""
))))))))</f>
        <v/>
      </c>
      <c r="AE74" s="226" t="str">
        <f>IF(Udfyldningsark!$T91="","",
IF(AE$17=Udfyldningsark!$Q91,"s",
IF(AE$17=Udfyldningsark!$T91,"b",
IF(AE$17&lt;Udfyldningsark!$P91,"",
IF(Udfyldningsark!$T91&lt;Udfyldningsark!$Q91-10,IF(AE$17&lt;Udfyldningsark!$T91,"g",""),
IF(Udfyldningsark!$T91&lt;Udfyldningsark!$Q91,     IF(AE$17&lt;Udfyldningsark!$Q91-10,"g",     IF(AE$17&lt;Udfyldningsark!$T91,"gu",        "")),
IF(AE$17&lt;Udfyldningsark!$Q91, IF(AE$17&lt;Udfyldningsark!$Q91-10,"g","gu"),
IF(AE$17&lt;Udfyldningsark!$T91,"r",""
))))))))</f>
        <v/>
      </c>
      <c r="AF74" s="226" t="str">
        <f>IF(Udfyldningsark!$T91="","",
IF(AF$17=Udfyldningsark!$Q91,"s",
IF(AF$17=Udfyldningsark!$T91,"b",
IF(AF$17&lt;Udfyldningsark!$P91,"",
IF(Udfyldningsark!$T91&lt;Udfyldningsark!$Q91-10,IF(AF$17&lt;Udfyldningsark!$T91,"g",""),
IF(Udfyldningsark!$T91&lt;Udfyldningsark!$Q91,     IF(AF$17&lt;Udfyldningsark!$Q91-10,"g",     IF(AF$17&lt;Udfyldningsark!$T91,"gu",        "")),
IF(AF$17&lt;Udfyldningsark!$Q91, IF(AF$17&lt;Udfyldningsark!$Q91-10,"g","gu"),
IF(AF$17&lt;Udfyldningsark!$T91,"r",""
))))))))</f>
        <v/>
      </c>
      <c r="AG74" s="226" t="str">
        <f>IF(Udfyldningsark!$T91="","",
IF(AG$17=Udfyldningsark!$Q91,"s",
IF(AG$17=Udfyldningsark!$T91,"b",
IF(AG$17&lt;Udfyldningsark!$P91,"",
IF(Udfyldningsark!$T91&lt;Udfyldningsark!$Q91-10,IF(AG$17&lt;Udfyldningsark!$T91,"g",""),
IF(Udfyldningsark!$T91&lt;Udfyldningsark!$Q91,     IF(AG$17&lt;Udfyldningsark!$Q91-10,"g",     IF(AG$17&lt;Udfyldningsark!$T91,"gu",        "")),
IF(AG$17&lt;Udfyldningsark!$Q91, IF(AG$17&lt;Udfyldningsark!$Q91-10,"g","gu"),
IF(AG$17&lt;Udfyldningsark!$T91,"r",""
))))))))</f>
        <v/>
      </c>
      <c r="AH74" s="226" t="str">
        <f>IF(Udfyldningsark!$T91="","",
IF(AH$17=Udfyldningsark!$Q91,"s",
IF(AH$17=Udfyldningsark!$T91,"b",
IF(AH$17&lt;Udfyldningsark!$P91,"",
IF(Udfyldningsark!$T91&lt;Udfyldningsark!$Q91-10,IF(AH$17&lt;Udfyldningsark!$T91,"g",""),
IF(Udfyldningsark!$T91&lt;Udfyldningsark!$Q91,     IF(AH$17&lt;Udfyldningsark!$Q91-10,"g",     IF(AH$17&lt;Udfyldningsark!$T91,"gu",        "")),
IF(AH$17&lt;Udfyldningsark!$Q91, IF(AH$17&lt;Udfyldningsark!$Q91-10,"g","gu"),
IF(AH$17&lt;Udfyldningsark!$T91,"r",""
))))))))</f>
        <v/>
      </c>
      <c r="AI74" s="226" t="str">
        <f>IF(Udfyldningsark!$T91="","",
IF(AI$17=Udfyldningsark!$Q91,"s",
IF(AI$17=Udfyldningsark!$T91,"b",
IF(AI$17&lt;Udfyldningsark!$P91,"",
IF(Udfyldningsark!$T91&lt;Udfyldningsark!$Q91-10,IF(AI$17&lt;Udfyldningsark!$T91,"g",""),
IF(Udfyldningsark!$T91&lt;Udfyldningsark!$Q91,     IF(AI$17&lt;Udfyldningsark!$Q91-10,"g",     IF(AI$17&lt;Udfyldningsark!$T91,"gu",        "")),
IF(AI$17&lt;Udfyldningsark!$Q91, IF(AI$17&lt;Udfyldningsark!$Q91-10,"g","gu"),
IF(AI$17&lt;Udfyldningsark!$T91,"r",""
))))))))</f>
        <v/>
      </c>
      <c r="AJ74" s="226" t="str">
        <f>IF(Udfyldningsark!$T91="","",
IF(AJ$17=Udfyldningsark!$Q91,"s",
IF(AJ$17=Udfyldningsark!$T91,"b",
IF(AJ$17&lt;Udfyldningsark!$P91,"",
IF(Udfyldningsark!$T91&lt;Udfyldningsark!$Q91-10,IF(AJ$17&lt;Udfyldningsark!$T91,"g",""),
IF(Udfyldningsark!$T91&lt;Udfyldningsark!$Q91,     IF(AJ$17&lt;Udfyldningsark!$Q91-10,"g",     IF(AJ$17&lt;Udfyldningsark!$T91,"gu",        "")),
IF(AJ$17&lt;Udfyldningsark!$Q91, IF(AJ$17&lt;Udfyldningsark!$Q91-10,"g","gu"),
IF(AJ$17&lt;Udfyldningsark!$T91,"r",""
))))))))</f>
        <v/>
      </c>
      <c r="AK74" s="226" t="str">
        <f>IF(Udfyldningsark!$T91="","",
IF(AK$17=Udfyldningsark!$Q91,"s",
IF(AK$17=Udfyldningsark!$T91,"b",
IF(AK$17&lt;Udfyldningsark!$P91,"",
IF(Udfyldningsark!$T91&lt;Udfyldningsark!$Q91-10,IF(AK$17&lt;Udfyldningsark!$T91,"g",""),
IF(Udfyldningsark!$T91&lt;Udfyldningsark!$Q91,     IF(AK$17&lt;Udfyldningsark!$Q91-10,"g",     IF(AK$17&lt;Udfyldningsark!$T91,"gu",        "")),
IF(AK$17&lt;Udfyldningsark!$Q91, IF(AK$17&lt;Udfyldningsark!$Q91-10,"g","gu"),
IF(AK$17&lt;Udfyldningsark!$T91,"r",""
))))))))</f>
        <v/>
      </c>
      <c r="AL74" s="226" t="str">
        <f>IF(Udfyldningsark!$T91="","",
IF(AL$17=Udfyldningsark!$Q91,"s",
IF(AL$17=Udfyldningsark!$T91,"b",
IF(AL$17&lt;Udfyldningsark!$P91,"",
IF(Udfyldningsark!$T91&lt;Udfyldningsark!$Q91-10,IF(AL$17&lt;Udfyldningsark!$T91,"g",""),
IF(Udfyldningsark!$T91&lt;Udfyldningsark!$Q91,     IF(AL$17&lt;Udfyldningsark!$Q91-10,"g",     IF(AL$17&lt;Udfyldningsark!$T91,"gu",        "")),
IF(AL$17&lt;Udfyldningsark!$Q91, IF(AL$17&lt;Udfyldningsark!$Q91-10,"g","gu"),
IF(AL$17&lt;Udfyldningsark!$T91,"r",""
))))))))</f>
        <v/>
      </c>
      <c r="AM74" s="226" t="str">
        <f>IF(Udfyldningsark!$T91="","",
IF(AM$17=Udfyldningsark!$Q91,"s",
IF(AM$17=Udfyldningsark!$T91,"b",
IF(AM$17&lt;Udfyldningsark!$P91,"",
IF(Udfyldningsark!$T91&lt;Udfyldningsark!$Q91-10,IF(AM$17&lt;Udfyldningsark!$T91,"g",""),
IF(Udfyldningsark!$T91&lt;Udfyldningsark!$Q91,     IF(AM$17&lt;Udfyldningsark!$Q91-10,"g",     IF(AM$17&lt;Udfyldningsark!$T91,"gu",        "")),
IF(AM$17&lt;Udfyldningsark!$Q91, IF(AM$17&lt;Udfyldningsark!$Q91-10,"g","gu"),
IF(AM$17&lt;Udfyldningsark!$T91,"r",""
))))))))</f>
        <v/>
      </c>
      <c r="AN74" s="226" t="str">
        <f>IF(Udfyldningsark!$T91="","",
IF(AN$17=Udfyldningsark!$Q91,"s",
IF(AN$17=Udfyldningsark!$T91,"b",
IF(AN$17&lt;Udfyldningsark!$P91,"",
IF(Udfyldningsark!$T91&lt;Udfyldningsark!$Q91-10,IF(AN$17&lt;Udfyldningsark!$T91,"g",""),
IF(Udfyldningsark!$T91&lt;Udfyldningsark!$Q91,     IF(AN$17&lt;Udfyldningsark!$Q91-10,"g",     IF(AN$17&lt;Udfyldningsark!$T91,"gu",        "")),
IF(AN$17&lt;Udfyldningsark!$Q91, IF(AN$17&lt;Udfyldningsark!$Q91-10,"g","gu"),
IF(AN$17&lt;Udfyldningsark!$T91,"r",""
))))))))</f>
        <v/>
      </c>
      <c r="AO74" s="226" t="str">
        <f>IF(Udfyldningsark!$T91="","",
IF(AO$17=Udfyldningsark!$Q91,"s",
IF(AO$17=Udfyldningsark!$T91,"b",
IF(AO$17&lt;Udfyldningsark!$P91,"",
IF(Udfyldningsark!$T91&lt;Udfyldningsark!$Q91-10,IF(AO$17&lt;Udfyldningsark!$T91,"g",""),
IF(Udfyldningsark!$T91&lt;Udfyldningsark!$Q91,     IF(AO$17&lt;Udfyldningsark!$Q91-10,"g",     IF(AO$17&lt;Udfyldningsark!$T91,"gu",        "")),
IF(AO$17&lt;Udfyldningsark!$Q91, IF(AO$17&lt;Udfyldningsark!$Q91-10,"g","gu"),
IF(AO$17&lt;Udfyldningsark!$T91,"r",""
))))))))</f>
        <v/>
      </c>
      <c r="AP74" s="226" t="str">
        <f>IF(Udfyldningsark!$T91="","",
IF(AP$17=Udfyldningsark!$Q91,"s",
IF(AP$17=Udfyldningsark!$T91,"b",
IF(AP$17&lt;Udfyldningsark!$P91,"",
IF(Udfyldningsark!$T91&lt;Udfyldningsark!$Q91-10,IF(AP$17&lt;Udfyldningsark!$T91,"g",""),
IF(Udfyldningsark!$T91&lt;Udfyldningsark!$Q91,     IF(AP$17&lt;Udfyldningsark!$Q91-10,"g",     IF(AP$17&lt;Udfyldningsark!$T91,"gu",        "")),
IF(AP$17&lt;Udfyldningsark!$Q91, IF(AP$17&lt;Udfyldningsark!$Q91-10,"g","gu"),
IF(AP$17&lt;Udfyldningsark!$T91,"r",""
))))))))</f>
        <v/>
      </c>
      <c r="AQ74" s="226" t="str">
        <f>IF(Udfyldningsark!$T91="","",
IF(AQ$17=Udfyldningsark!$Q91,"s",
IF(AQ$17=Udfyldningsark!$T91,"b",
IF(AQ$17&lt;Udfyldningsark!$P91,"",
IF(Udfyldningsark!$T91&lt;Udfyldningsark!$Q91-10,IF(AQ$17&lt;Udfyldningsark!$T91,"g",""),
IF(Udfyldningsark!$T91&lt;Udfyldningsark!$Q91,     IF(AQ$17&lt;Udfyldningsark!$Q91-10,"g",     IF(AQ$17&lt;Udfyldningsark!$T91,"gu",        "")),
IF(AQ$17&lt;Udfyldningsark!$Q91, IF(AQ$17&lt;Udfyldningsark!$Q91-10,"g","gu"),
IF(AQ$17&lt;Udfyldningsark!$T91,"r",""
))))))))</f>
        <v/>
      </c>
      <c r="AR74" s="226" t="str">
        <f>IF(Udfyldningsark!$T91="","",
IF(AR$17=Udfyldningsark!$Q91,"s",
IF(AR$17=Udfyldningsark!$T91,"b",
IF(AR$17&lt;Udfyldningsark!$P91,"",
IF(Udfyldningsark!$T91&lt;Udfyldningsark!$Q91-10,IF(AR$17&lt;Udfyldningsark!$T91,"g",""),
IF(Udfyldningsark!$T91&lt;Udfyldningsark!$Q91,     IF(AR$17&lt;Udfyldningsark!$Q91-10,"g",     IF(AR$17&lt;Udfyldningsark!$T91,"gu",        "")),
IF(AR$17&lt;Udfyldningsark!$Q91, IF(AR$17&lt;Udfyldningsark!$Q91-10,"g","gu"),
IF(AR$17&lt;Udfyldningsark!$T91,"r",""
))))))))</f>
        <v/>
      </c>
      <c r="AS74" s="226" t="str">
        <f>IF(Udfyldningsark!$T91="","",
IF(AS$17=Udfyldningsark!$Q91,"s",
IF(AS$17=Udfyldningsark!$T91,"b",
IF(AS$17&lt;Udfyldningsark!$P91,"",
IF(Udfyldningsark!$T91&lt;Udfyldningsark!$Q91-10,IF(AS$17&lt;Udfyldningsark!$T91,"g",""),
IF(Udfyldningsark!$T91&lt;Udfyldningsark!$Q91,     IF(AS$17&lt;Udfyldningsark!$Q91-10,"g",     IF(AS$17&lt;Udfyldningsark!$T91,"gu",        "")),
IF(AS$17&lt;Udfyldningsark!$Q91, IF(AS$17&lt;Udfyldningsark!$Q91-10,"g","gu"),
IF(AS$17&lt;Udfyldningsark!$T91,"r",""
))))))))</f>
        <v/>
      </c>
      <c r="AT74" s="226" t="str">
        <f>IF(Udfyldningsark!$T91="","",
IF(AT$17=Udfyldningsark!$Q91,"s",
IF(AT$17=Udfyldningsark!$T91,"b",
IF(AT$17&lt;Udfyldningsark!$P91,"",
IF(Udfyldningsark!$T91&lt;Udfyldningsark!$Q91-10,IF(AT$17&lt;Udfyldningsark!$T91,"g",""),
IF(Udfyldningsark!$T91&lt;Udfyldningsark!$Q91,     IF(AT$17&lt;Udfyldningsark!$Q91-10,"g",     IF(AT$17&lt;Udfyldningsark!$T91,"gu",        "")),
IF(AT$17&lt;Udfyldningsark!$Q91, IF(AT$17&lt;Udfyldningsark!$Q91-10,"g","gu"),
IF(AT$17&lt;Udfyldningsark!$T91,"r",""
))))))))</f>
        <v/>
      </c>
      <c r="AU74" s="226" t="str">
        <f>IF(Udfyldningsark!$T91="","",
IF(AU$17=Udfyldningsark!$Q91,"s",
IF(AU$17=Udfyldningsark!$T91,"b",
IF(AU$17&lt;Udfyldningsark!$P91,"",
IF(Udfyldningsark!$T91&lt;Udfyldningsark!$Q91-10,IF(AU$17&lt;Udfyldningsark!$T91,"g",""),
IF(Udfyldningsark!$T91&lt;Udfyldningsark!$Q91,     IF(AU$17&lt;Udfyldningsark!$Q91-10,"g",     IF(AU$17&lt;Udfyldningsark!$T91,"gu",        "")),
IF(AU$17&lt;Udfyldningsark!$Q91, IF(AU$17&lt;Udfyldningsark!$Q91-10,"g","gu"),
IF(AU$17&lt;Udfyldningsark!$T91,"r",""
))))))))</f>
        <v/>
      </c>
      <c r="AV74" s="226" t="str">
        <f>IF(Udfyldningsark!$T91="","",
IF(AV$17=Udfyldningsark!$Q91,"s",
IF(AV$17=Udfyldningsark!$T91,"b",
IF(AV$17&lt;Udfyldningsark!$P91,"",
IF(Udfyldningsark!$T91&lt;Udfyldningsark!$Q91-10,IF(AV$17&lt;Udfyldningsark!$T91,"g",""),
IF(Udfyldningsark!$T91&lt;Udfyldningsark!$Q91,     IF(AV$17&lt;Udfyldningsark!$Q91-10,"g",     IF(AV$17&lt;Udfyldningsark!$T91,"gu",        "")),
IF(AV$17&lt;Udfyldningsark!$Q91, IF(AV$17&lt;Udfyldningsark!$Q91-10,"g","gu"),
IF(AV$17&lt;Udfyldningsark!$T91,"r",""
))))))))</f>
        <v/>
      </c>
      <c r="AW74" s="226" t="str">
        <f>IF(Udfyldningsark!$T91="","",
IF(AW$17=Udfyldningsark!$Q91,"s",
IF(AW$17=Udfyldningsark!$T91,"b",
IF(AW$17&lt;Udfyldningsark!$P91,"",
IF(Udfyldningsark!$T91&lt;Udfyldningsark!$Q91-10,IF(AW$17&lt;Udfyldningsark!$T91,"g",""),
IF(Udfyldningsark!$T91&lt;Udfyldningsark!$Q91,     IF(AW$17&lt;Udfyldningsark!$Q91-10,"g",     IF(AW$17&lt;Udfyldningsark!$T91,"gu",        "")),
IF(AW$17&lt;Udfyldningsark!$Q91, IF(AW$17&lt;Udfyldningsark!$Q91-10,"g","gu"),
IF(AW$17&lt;Udfyldningsark!$T91,"r",""
))))))))</f>
        <v/>
      </c>
      <c r="AX74" s="226" t="str">
        <f>IF(Udfyldningsark!$T91="","",
IF(AX$17=Udfyldningsark!$Q91,"s",
IF(AX$17=Udfyldningsark!$T91,"b",
IF(AX$17&lt;Udfyldningsark!$P91,"",
IF(Udfyldningsark!$T91&lt;Udfyldningsark!$Q91-10,IF(AX$17&lt;Udfyldningsark!$T91,"g",""),
IF(Udfyldningsark!$T91&lt;Udfyldningsark!$Q91,     IF(AX$17&lt;Udfyldningsark!$Q91-10,"g",     IF(AX$17&lt;Udfyldningsark!$T91,"gu",        "")),
IF(AX$17&lt;Udfyldningsark!$Q91, IF(AX$17&lt;Udfyldningsark!$Q91-10,"g","gu"),
IF(AX$17&lt;Udfyldningsark!$T91,"r",""
))))))))</f>
        <v/>
      </c>
      <c r="AY74" s="226" t="str">
        <f>IF(Udfyldningsark!$T91="","",
IF(AY$17=Udfyldningsark!$Q91,"s",
IF(AY$17=Udfyldningsark!$T91,"b",
IF(AY$17&lt;Udfyldningsark!$P91,"",
IF(Udfyldningsark!$T91&lt;Udfyldningsark!$Q91-10,IF(AY$17&lt;Udfyldningsark!$T91,"g",""),
IF(Udfyldningsark!$T91&lt;Udfyldningsark!$Q91,     IF(AY$17&lt;Udfyldningsark!$Q91-10,"g",     IF(AY$17&lt;Udfyldningsark!$T91,"gu",        "")),
IF(AY$17&lt;Udfyldningsark!$Q91, IF(AY$17&lt;Udfyldningsark!$Q91-10,"g","gu"),
IF(AY$17&lt;Udfyldningsark!$T91,"r",""
))))))))</f>
        <v/>
      </c>
      <c r="AZ74" s="226" t="str">
        <f>IF(Udfyldningsark!$T91="","",
IF(AZ$17=Udfyldningsark!$Q91,"s",
IF(AZ$17=Udfyldningsark!$T91,"b",
IF(AZ$17&lt;Udfyldningsark!$P91,"",
IF(Udfyldningsark!$T91&lt;Udfyldningsark!$Q91-10,IF(AZ$17&lt;Udfyldningsark!$T91,"g",""),
IF(Udfyldningsark!$T91&lt;Udfyldningsark!$Q91,     IF(AZ$17&lt;Udfyldningsark!$Q91-10,"g",     IF(AZ$17&lt;Udfyldningsark!$T91,"gu",        "")),
IF(AZ$17&lt;Udfyldningsark!$Q91, IF(AZ$17&lt;Udfyldningsark!$Q91-10,"g","gu"),
IF(AZ$17&lt;Udfyldningsark!$T91,"r",""
))))))))</f>
        <v/>
      </c>
      <c r="BA74" s="226" t="str">
        <f>IF(Udfyldningsark!$T91="","",
IF(BA$17=Udfyldningsark!$Q91,"s",
IF(BA$17=Udfyldningsark!$T91,"b",
IF(BA$17&lt;Udfyldningsark!$P91,"",
IF(Udfyldningsark!$T91&lt;Udfyldningsark!$Q91-10,IF(BA$17&lt;Udfyldningsark!$T91,"g",""),
IF(Udfyldningsark!$T91&lt;Udfyldningsark!$Q91,     IF(BA$17&lt;Udfyldningsark!$Q91-10,"g",     IF(BA$17&lt;Udfyldningsark!$T91,"gu",        "")),
IF(BA$17&lt;Udfyldningsark!$Q91, IF(BA$17&lt;Udfyldningsark!$Q91-10,"g","gu"),
IF(BA$17&lt;Udfyldningsark!$T91,"r",""
))))))))</f>
        <v/>
      </c>
      <c r="BB74" s="226" t="str">
        <f>IF(Udfyldningsark!$T91="","",
IF(BB$17=Udfyldningsark!$Q91,"s",
IF(BB$17=Udfyldningsark!$T91,"b",
IF(BB$17&lt;Udfyldningsark!$P91,"",
IF(Udfyldningsark!$T91&lt;Udfyldningsark!$Q91-10,IF(BB$17&lt;Udfyldningsark!$T91,"g",""),
IF(Udfyldningsark!$T91&lt;Udfyldningsark!$Q91,     IF(BB$17&lt;Udfyldningsark!$Q91-10,"g",     IF(BB$17&lt;Udfyldningsark!$T91,"gu",        "")),
IF(BB$17&lt;Udfyldningsark!$Q91, IF(BB$17&lt;Udfyldningsark!$Q91-10,"g","gu"),
IF(BB$17&lt;Udfyldningsark!$T91,"r",""
))))))))</f>
        <v/>
      </c>
      <c r="BC74" s="226" t="str">
        <f>IF(Udfyldningsark!$T91="","",
IF(BC$17=Udfyldningsark!$Q91,"s",
IF(BC$17=Udfyldningsark!$T91,"b",
IF(BC$17&lt;Udfyldningsark!$P91,"",
IF(Udfyldningsark!$T91&lt;Udfyldningsark!$Q91-10,IF(BC$17&lt;Udfyldningsark!$T91,"g",""),
IF(Udfyldningsark!$T91&lt;Udfyldningsark!$Q91,     IF(BC$17&lt;Udfyldningsark!$Q91-10,"g",     IF(BC$17&lt;Udfyldningsark!$T91,"gu",        "")),
IF(BC$17&lt;Udfyldningsark!$Q91, IF(BC$17&lt;Udfyldningsark!$Q91-10,"g","gu"),
IF(BC$17&lt;Udfyldningsark!$T91,"r",""
))))))))</f>
        <v/>
      </c>
      <c r="BD74" s="226" t="str">
        <f>IF(Udfyldningsark!$T91="","",
IF(BD$17=Udfyldningsark!$Q91,"s",
IF(BD$17=Udfyldningsark!$T91,"b",
IF(BD$17&lt;Udfyldningsark!$P91,"",
IF(Udfyldningsark!$T91&lt;Udfyldningsark!$Q91-10,IF(BD$17&lt;Udfyldningsark!$T91,"g",""),
IF(Udfyldningsark!$T91&lt;Udfyldningsark!$Q91,     IF(BD$17&lt;Udfyldningsark!$Q91-10,"g",     IF(BD$17&lt;Udfyldningsark!$T91,"gu",        "")),
IF(BD$17&lt;Udfyldningsark!$Q91, IF(BD$17&lt;Udfyldningsark!$Q91-10,"g","gu"),
IF(BD$17&lt;Udfyldningsark!$T91,"r",""
))))))))</f>
        <v/>
      </c>
      <c r="BE74" s="226" t="str">
        <f>IF(Udfyldningsark!$T91="","",
IF(BE$17=Udfyldningsark!$Q91,"s",
IF(BE$17=Udfyldningsark!$T91,"b",
IF(BE$17&lt;Udfyldningsark!$P91,"",
IF(Udfyldningsark!$T91&lt;Udfyldningsark!$Q91-10,IF(BE$17&lt;Udfyldningsark!$T91,"g",""),
IF(Udfyldningsark!$T91&lt;Udfyldningsark!$Q91,     IF(BE$17&lt;Udfyldningsark!$Q91-10,"g",     IF(BE$17&lt;Udfyldningsark!$T91,"gu",        "")),
IF(BE$17&lt;Udfyldningsark!$Q91, IF(BE$17&lt;Udfyldningsark!$Q91-10,"g","gu"),
IF(BE$17&lt;Udfyldningsark!$T91,"r",""
))))))))</f>
        <v/>
      </c>
      <c r="BF74" s="226" t="str">
        <f>IF(Udfyldningsark!$T91="","",
IF(BF$17=Udfyldningsark!$Q91,"s",
IF(BF$17=Udfyldningsark!$T91,"b",
IF(BF$17&lt;Udfyldningsark!$P91,"",
IF(Udfyldningsark!$T91&lt;Udfyldningsark!$Q91-10,IF(BF$17&lt;Udfyldningsark!$T91,"g",""),
IF(Udfyldningsark!$T91&lt;Udfyldningsark!$Q91,     IF(BF$17&lt;Udfyldningsark!$Q91-10,"g",     IF(BF$17&lt;Udfyldningsark!$T91,"gu",        "")),
IF(BF$17&lt;Udfyldningsark!$Q91, IF(BF$17&lt;Udfyldningsark!$Q91-10,"g","gu"),
IF(BF$17&lt;Udfyldningsark!$T91,"r",""
))))))))</f>
        <v/>
      </c>
      <c r="BG74" s="226" t="str">
        <f>IF(Udfyldningsark!$T91="","",
IF(BG$17=Udfyldningsark!$Q91,"s",
IF(BG$17=Udfyldningsark!$T91,"b",
IF(BG$17&lt;Udfyldningsark!$P91,"",
IF(Udfyldningsark!$T91&lt;Udfyldningsark!$Q91-10,IF(BG$17&lt;Udfyldningsark!$T91,"g",""),
IF(Udfyldningsark!$T91&lt;Udfyldningsark!$Q91,     IF(BG$17&lt;Udfyldningsark!$Q91-10,"g",     IF(BG$17&lt;Udfyldningsark!$T91,"gu",        "")),
IF(BG$17&lt;Udfyldningsark!$Q91, IF(BG$17&lt;Udfyldningsark!$Q91-10,"g","gu"),
IF(BG$17&lt;Udfyldningsark!$T91,"r",""
))))))))</f>
        <v/>
      </c>
      <c r="BH74" s="226" t="str">
        <f>IF(Udfyldningsark!$T91="","",
IF(BH$17=Udfyldningsark!$Q91,"s",
IF(BH$17=Udfyldningsark!$T91,"b",
IF(BH$17&lt;Udfyldningsark!$P91,"",
IF(Udfyldningsark!$T91&lt;Udfyldningsark!$Q91-10,IF(BH$17&lt;Udfyldningsark!$T91,"g",""),
IF(Udfyldningsark!$T91&lt;Udfyldningsark!$Q91,     IF(BH$17&lt;Udfyldningsark!$Q91-10,"g",     IF(BH$17&lt;Udfyldningsark!$T91,"gu",        "")),
IF(BH$17&lt;Udfyldningsark!$Q91, IF(BH$17&lt;Udfyldningsark!$Q91-10,"g","gu"),
IF(BH$17&lt;Udfyldningsark!$T91,"r",""
))))))))</f>
        <v/>
      </c>
      <c r="BI74" s="226" t="str">
        <f>IF(Udfyldningsark!$T91="","",
IF(BI$17=Udfyldningsark!$Q91,"s",
IF(BI$17=Udfyldningsark!$T91,"b",
IF(BI$17&lt;Udfyldningsark!$P91,"",
IF(Udfyldningsark!$T91&lt;Udfyldningsark!$Q91-10,IF(BI$17&lt;Udfyldningsark!$T91,"g",""),
IF(Udfyldningsark!$T91&lt;Udfyldningsark!$Q91,     IF(BI$17&lt;Udfyldningsark!$Q91-10,"g",     IF(BI$17&lt;Udfyldningsark!$T91,"gu",        "")),
IF(BI$17&lt;Udfyldningsark!$Q91, IF(BI$17&lt;Udfyldningsark!$Q91-10,"g","gu"),
IF(BI$17&lt;Udfyldningsark!$T91,"r",""
))))))))</f>
        <v/>
      </c>
      <c r="BJ74" s="226" t="str">
        <f>IF(Udfyldningsark!$T91="","",
IF(BJ$17=Udfyldningsark!$Q91,"s",
IF(BJ$17=Udfyldningsark!$T91,"b",
IF(BJ$17&lt;Udfyldningsark!$P91,"",
IF(Udfyldningsark!$T91&lt;Udfyldningsark!$Q91-10,IF(BJ$17&lt;Udfyldningsark!$T91,"g",""),
IF(Udfyldningsark!$T91&lt;Udfyldningsark!$Q91,     IF(BJ$17&lt;Udfyldningsark!$Q91-10,"g",     IF(BJ$17&lt;Udfyldningsark!$T91,"gu",        "")),
IF(BJ$17&lt;Udfyldningsark!$Q91, IF(BJ$17&lt;Udfyldningsark!$Q91-10,"g","gu"),
IF(BJ$17&lt;Udfyldningsark!$T91,"r",""
))))))))</f>
        <v/>
      </c>
      <c r="BK74" s="226" t="str">
        <f>IF(Udfyldningsark!$T91="","",
IF(BK$17=Udfyldningsark!$Q91,"s",
IF(BK$17=Udfyldningsark!$T91,"b",
IF(BK$17&lt;Udfyldningsark!$P91,"",
IF(Udfyldningsark!$T91&lt;Udfyldningsark!$Q91-10,IF(BK$17&lt;Udfyldningsark!$T91,"g",""),
IF(Udfyldningsark!$T91&lt;Udfyldningsark!$Q91,     IF(BK$17&lt;Udfyldningsark!$Q91-10,"g",     IF(BK$17&lt;Udfyldningsark!$T91,"gu",        "")),
IF(BK$17&lt;Udfyldningsark!$Q91, IF(BK$17&lt;Udfyldningsark!$Q91-10,"g","gu"),
IF(BK$17&lt;Udfyldningsark!$T91,"r",""
))))))))</f>
        <v/>
      </c>
      <c r="BL74" s="226" t="str">
        <f>IF(Udfyldningsark!$T91="","",
IF(BL$17=Udfyldningsark!$Q91,"s",
IF(BL$17=Udfyldningsark!$T91,"b",
IF(BL$17&lt;Udfyldningsark!$P91,"",
IF(Udfyldningsark!$T91&lt;Udfyldningsark!$Q91-10,IF(BL$17&lt;Udfyldningsark!$T91,"g",""),
IF(Udfyldningsark!$T91&lt;Udfyldningsark!$Q91,     IF(BL$17&lt;Udfyldningsark!$Q91-10,"g",     IF(BL$17&lt;Udfyldningsark!$T91,"gu",        "")),
IF(BL$17&lt;Udfyldningsark!$Q91, IF(BL$17&lt;Udfyldningsark!$Q91-10,"g","gu"),
IF(BL$17&lt;Udfyldningsark!$T91,"r",""
))))))))</f>
        <v/>
      </c>
      <c r="BM74" s="226" t="str">
        <f>IF(Udfyldningsark!$T91="","",
IF(BM$17=Udfyldningsark!$Q91,"s",
IF(BM$17=Udfyldningsark!$T91,"b",
IF(BM$17&lt;Udfyldningsark!$P91,"",
IF(Udfyldningsark!$T91&lt;Udfyldningsark!$Q91-10,IF(BM$17&lt;Udfyldningsark!$T91,"g",""),
IF(Udfyldningsark!$T91&lt;Udfyldningsark!$Q91,     IF(BM$17&lt;Udfyldningsark!$Q91-10,"g",     IF(BM$17&lt;Udfyldningsark!$T91,"gu",        "")),
IF(BM$17&lt;Udfyldningsark!$Q91, IF(BM$17&lt;Udfyldningsark!$Q91-10,"g","gu"),
IF(BM$17&lt;Udfyldningsark!$T91,"r",""
))))))))</f>
        <v/>
      </c>
      <c r="BN74" s="226" t="str">
        <f>IF(Udfyldningsark!$T91="","",
IF(BN$17=Udfyldningsark!$Q91,"s",
IF(BN$17=Udfyldningsark!$T91,"b",
IF(BN$17&lt;Udfyldningsark!$P91,"",
IF(Udfyldningsark!$T91&lt;Udfyldningsark!$Q91-10,IF(BN$17&lt;Udfyldningsark!$T91,"g",""),
IF(Udfyldningsark!$T91&lt;Udfyldningsark!$Q91,     IF(BN$17&lt;Udfyldningsark!$Q91-10,"g",     IF(BN$17&lt;Udfyldningsark!$T91,"gu",        "")),
IF(BN$17&lt;Udfyldningsark!$Q91, IF(BN$17&lt;Udfyldningsark!$Q91-10,"g","gu"),
IF(BN$17&lt;Udfyldningsark!$T91,"r",""
))))))))</f>
        <v/>
      </c>
      <c r="BO74" s="226" t="str">
        <f>IF(Udfyldningsark!$T91="","",
IF(BO$17=Udfyldningsark!$Q91,"s",
IF(BO$17=Udfyldningsark!$T91,"b",
IF(BO$17&lt;Udfyldningsark!$P91,"",
IF(Udfyldningsark!$T91&lt;Udfyldningsark!$Q91-10,IF(BO$17&lt;Udfyldningsark!$T91,"g",""),
IF(Udfyldningsark!$T91&lt;Udfyldningsark!$Q91,     IF(BO$17&lt;Udfyldningsark!$Q91-10,"g",     IF(BO$17&lt;Udfyldningsark!$T91,"gu",        "")),
IF(BO$17&lt;Udfyldningsark!$Q91, IF(BO$17&lt;Udfyldningsark!$Q91-10,"g","gu"),
IF(BO$17&lt;Udfyldningsark!$T91,"r",""
))))))))</f>
        <v/>
      </c>
      <c r="BP74" s="226" t="str">
        <f>IF(Udfyldningsark!$T91="","",
IF(BP$17=Udfyldningsark!$Q91,"s",
IF(BP$17=Udfyldningsark!$T91,"b",
IF(BP$17&lt;Udfyldningsark!$P91,"",
IF(Udfyldningsark!$T91&lt;Udfyldningsark!$Q91-10,IF(BP$17&lt;Udfyldningsark!$T91,"g",""),
IF(Udfyldningsark!$T91&lt;Udfyldningsark!$Q91,     IF(BP$17&lt;Udfyldningsark!$Q91-10,"g",     IF(BP$17&lt;Udfyldningsark!$T91,"gu",        "")),
IF(BP$17&lt;Udfyldningsark!$Q91, IF(BP$17&lt;Udfyldningsark!$Q91-10,"g","gu"),
IF(BP$17&lt;Udfyldningsark!$T91,"r",""
))))))))</f>
        <v/>
      </c>
      <c r="BQ74" s="226" t="str">
        <f>IF(Udfyldningsark!$T91="","",
IF(BQ$17=Udfyldningsark!$Q91,"s",
IF(BQ$17=Udfyldningsark!$T91,"b",
IF(BQ$17&lt;Udfyldningsark!$P91,"",
IF(Udfyldningsark!$T91&lt;Udfyldningsark!$Q91-10,IF(BQ$17&lt;Udfyldningsark!$T91,"g",""),
IF(Udfyldningsark!$T91&lt;Udfyldningsark!$Q91,     IF(BQ$17&lt;Udfyldningsark!$Q91-10,"g",     IF(BQ$17&lt;Udfyldningsark!$T91,"gu",        "")),
IF(BQ$17&lt;Udfyldningsark!$Q91, IF(BQ$17&lt;Udfyldningsark!$Q91-10,"g","gu"),
IF(BQ$17&lt;Udfyldningsark!$T91,"r",""
))))))))</f>
        <v/>
      </c>
      <c r="BR74" s="226" t="str">
        <f>IF(Udfyldningsark!$T91="","",
IF(BR$17=Udfyldningsark!$Q91,"s",
IF(BR$17=Udfyldningsark!$T91,"b",
IF(BR$17&lt;Udfyldningsark!$P91,"",
IF(Udfyldningsark!$T91&lt;Udfyldningsark!$Q91-10,IF(BR$17&lt;Udfyldningsark!$T91,"g",""),
IF(Udfyldningsark!$T91&lt;Udfyldningsark!$Q91,     IF(BR$17&lt;Udfyldningsark!$Q91-10,"g",     IF(BR$17&lt;Udfyldningsark!$T91,"gu",        "")),
IF(BR$17&lt;Udfyldningsark!$Q91, IF(BR$17&lt;Udfyldningsark!$Q91-10,"g","gu"),
IF(BR$17&lt;Udfyldningsark!$T91,"r",""
))))))))</f>
        <v/>
      </c>
      <c r="BS74" s="226" t="str">
        <f>IF(Udfyldningsark!$T91="","",
IF(BS$17=Udfyldningsark!$Q91,"s",
IF(BS$17=Udfyldningsark!$T91,"b",
IF(BS$17&lt;Udfyldningsark!$P91,"",
IF(Udfyldningsark!$T91&lt;Udfyldningsark!$Q91-10,IF(BS$17&lt;Udfyldningsark!$T91,"g",""),
IF(Udfyldningsark!$T91&lt;Udfyldningsark!$Q91,     IF(BS$17&lt;Udfyldningsark!$Q91-10,"g",     IF(BS$17&lt;Udfyldningsark!$T91,"gu",        "")),
IF(BS$17&lt;Udfyldningsark!$Q91, IF(BS$17&lt;Udfyldningsark!$Q91-10,"g","gu"),
IF(BS$17&lt;Udfyldningsark!$T91,"r",""
))))))))</f>
        <v/>
      </c>
      <c r="BT74" s="226" t="str">
        <f>IF(Udfyldningsark!$T91="","",
IF(BT$17=Udfyldningsark!$Q91,"s",
IF(BT$17=Udfyldningsark!$T91,"b",
IF(BT$17&lt;Udfyldningsark!$P91,"",
IF(Udfyldningsark!$T91&lt;Udfyldningsark!$Q91-10,IF(BT$17&lt;Udfyldningsark!$T91,"g",""),
IF(Udfyldningsark!$T91&lt;Udfyldningsark!$Q91,     IF(BT$17&lt;Udfyldningsark!$Q91-10,"g",     IF(BT$17&lt;Udfyldningsark!$T91,"gu",        "")),
IF(BT$17&lt;Udfyldningsark!$Q91, IF(BT$17&lt;Udfyldningsark!$Q91-10,"g","gu"),
IF(BT$17&lt;Udfyldningsark!$T91,"r",""
))))))))</f>
        <v/>
      </c>
      <c r="BU74" s="226" t="str">
        <f>IF(Udfyldningsark!$T91="","",
IF(BU$17=Udfyldningsark!$Q91,"s",
IF(BU$17=Udfyldningsark!$T91,"b",
IF(BU$17&lt;Udfyldningsark!$P91,"",
IF(Udfyldningsark!$T91&lt;Udfyldningsark!$Q91-10,IF(BU$17&lt;Udfyldningsark!$T91,"g",""),
IF(Udfyldningsark!$T91&lt;Udfyldningsark!$Q91,     IF(BU$17&lt;Udfyldningsark!$Q91-10,"g",     IF(BU$17&lt;Udfyldningsark!$T91,"gu",        "")),
IF(BU$17&lt;Udfyldningsark!$Q91, IF(BU$17&lt;Udfyldningsark!$Q91-10,"g","gu"),
IF(BU$17&lt;Udfyldningsark!$T91,"r",""
))))))))</f>
        <v/>
      </c>
      <c r="BV74" s="226" t="str">
        <f>IF(Udfyldningsark!$T91="","",
IF(BV$17=Udfyldningsark!$Q91,"s",
IF(BV$17=Udfyldningsark!$T91,"b",
IF(BV$17&lt;Udfyldningsark!$P91,"",
IF(Udfyldningsark!$T91&lt;Udfyldningsark!$Q91-10,IF(BV$17&lt;Udfyldningsark!$T91,"g",""),
IF(Udfyldningsark!$T91&lt;Udfyldningsark!$Q91,     IF(BV$17&lt;Udfyldningsark!$Q91-10,"g",     IF(BV$17&lt;Udfyldningsark!$T91,"gu",        "")),
IF(BV$17&lt;Udfyldningsark!$Q91, IF(BV$17&lt;Udfyldningsark!$Q91-10,"g","gu"),
IF(BV$17&lt;Udfyldningsark!$T91,"r",""
))))))))</f>
        <v/>
      </c>
      <c r="BW74" s="226" t="str">
        <f>IF(Udfyldningsark!$T91="","",
IF(BW$17=Udfyldningsark!$Q91,"s",
IF(BW$17=Udfyldningsark!$T91,"b",
IF(BW$17&lt;Udfyldningsark!$P91,"",
IF(Udfyldningsark!$T91&lt;Udfyldningsark!$Q91-10,IF(BW$17&lt;Udfyldningsark!$T91,"g",""),
IF(Udfyldningsark!$T91&lt;Udfyldningsark!$Q91,     IF(BW$17&lt;Udfyldningsark!$Q91-10,"g",     IF(BW$17&lt;Udfyldningsark!$T91,"gu",        "")),
IF(BW$17&lt;Udfyldningsark!$Q91, IF(BW$17&lt;Udfyldningsark!$Q91-10,"g","gu"),
IF(BW$17&lt;Udfyldningsark!$T91,"r",""
))))))))</f>
        <v/>
      </c>
      <c r="BX74" s="226" t="str">
        <f>IF(Udfyldningsark!$T91="","",
IF(BX$17=Udfyldningsark!$Q91,"s",
IF(BX$17=Udfyldningsark!$T91,"b",
IF(BX$17&lt;Udfyldningsark!$P91,"",
IF(Udfyldningsark!$T91&lt;Udfyldningsark!$Q91-10,IF(BX$17&lt;Udfyldningsark!$T91,"g",""),
IF(Udfyldningsark!$T91&lt;Udfyldningsark!$Q91,     IF(BX$17&lt;Udfyldningsark!$Q91-10,"g",     IF(BX$17&lt;Udfyldningsark!$T91,"gu",        "")),
IF(BX$17&lt;Udfyldningsark!$Q91, IF(BX$17&lt;Udfyldningsark!$Q91-10,"g","gu"),
IF(BX$17&lt;Udfyldningsark!$T91,"r",""
))))))))</f>
        <v/>
      </c>
      <c r="BY74" s="226" t="str">
        <f>IF(Udfyldningsark!$T91="","",
IF(BY$17=Udfyldningsark!$Q91,"s",
IF(BY$17=Udfyldningsark!$T91,"b",
IF(BY$17&lt;Udfyldningsark!$P91,"",
IF(Udfyldningsark!$T91&lt;Udfyldningsark!$Q91-10,IF(BY$17&lt;Udfyldningsark!$T91,"g",""),
IF(Udfyldningsark!$T91&lt;Udfyldningsark!$Q91,     IF(BY$17&lt;Udfyldningsark!$Q91-10,"g",     IF(BY$17&lt;Udfyldningsark!$T91,"gu",        "")),
IF(BY$17&lt;Udfyldningsark!$Q91, IF(BY$17&lt;Udfyldningsark!$Q91-10,"g","gu"),
IF(BY$17&lt;Udfyldningsark!$T91,"r",""
))))))))</f>
        <v/>
      </c>
      <c r="BZ74" s="226" t="str">
        <f>IF(Udfyldningsark!$T91="","",
IF(BZ$17=Udfyldningsark!$Q91,"s",
IF(BZ$17=Udfyldningsark!$T91,"b",
IF(BZ$17&lt;Udfyldningsark!$P91,"",
IF(Udfyldningsark!$T91&lt;Udfyldningsark!$Q91-10,IF(BZ$17&lt;Udfyldningsark!$T91,"g",""),
IF(Udfyldningsark!$T91&lt;Udfyldningsark!$Q91,     IF(BZ$17&lt;Udfyldningsark!$Q91-10,"g",     IF(BZ$17&lt;Udfyldningsark!$T91,"gu",        "")),
IF(BZ$17&lt;Udfyldningsark!$Q91, IF(BZ$17&lt;Udfyldningsark!$Q91-10,"g","gu"),
IF(BZ$17&lt;Udfyldningsark!$T91,"r",""
))))))))</f>
        <v/>
      </c>
      <c r="CA74" s="226" t="str">
        <f>IF(Udfyldningsark!$T91="","",
IF(CA$17=Udfyldningsark!$Q91,"s",
IF(CA$17=Udfyldningsark!$T91,"b",
IF(CA$17&lt;Udfyldningsark!$P91,"",
IF(Udfyldningsark!$T91&lt;Udfyldningsark!$Q91-10,IF(CA$17&lt;Udfyldningsark!$T91,"g",""),
IF(Udfyldningsark!$T91&lt;Udfyldningsark!$Q91,     IF(CA$17&lt;Udfyldningsark!$Q91-10,"g",     IF(CA$17&lt;Udfyldningsark!$T91,"gu",        "")),
IF(CA$17&lt;Udfyldningsark!$Q91, IF(CA$17&lt;Udfyldningsark!$Q91-10,"g","gu"),
IF(CA$17&lt;Udfyldningsark!$T91,"r",""
))))))))</f>
        <v/>
      </c>
      <c r="CB74" s="226" t="str">
        <f>IF(Udfyldningsark!$T91="","",
IF(CB$17=Udfyldningsark!$Q91,"s",
IF(CB$17=Udfyldningsark!$T91,"b",
IF(CB$17&lt;Udfyldningsark!$P91,"",
IF(Udfyldningsark!$T91&lt;Udfyldningsark!$Q91-10,IF(CB$17&lt;Udfyldningsark!$T91,"g",""),
IF(Udfyldningsark!$T91&lt;Udfyldningsark!$Q91,     IF(CB$17&lt;Udfyldningsark!$Q91-10,"g",     IF(CB$17&lt;Udfyldningsark!$T91,"gu",        "")),
IF(CB$17&lt;Udfyldningsark!$Q91, IF(CB$17&lt;Udfyldningsark!$Q91-10,"g","gu"),
IF(CB$17&lt;Udfyldningsark!$T91,"r",""
))))))))</f>
        <v/>
      </c>
      <c r="CC74" s="226" t="str">
        <f>IF(Udfyldningsark!$T91="","",
IF(CC$17=Udfyldningsark!$Q91,"s",
IF(CC$17=Udfyldningsark!$T91,"b",
IF(CC$17&lt;Udfyldningsark!$P91,"",
IF(Udfyldningsark!$T91&lt;Udfyldningsark!$Q91-10,IF(CC$17&lt;Udfyldningsark!$T91,"g",""),
IF(Udfyldningsark!$T91&lt;Udfyldningsark!$Q91,     IF(CC$17&lt;Udfyldningsark!$Q91-10,"g",     IF(CC$17&lt;Udfyldningsark!$T91,"gu",        "")),
IF(CC$17&lt;Udfyldningsark!$Q91, IF(CC$17&lt;Udfyldningsark!$Q91-10,"g","gu"),
IF(CC$17&lt;Udfyldningsark!$T91,"r",""
))))))))</f>
        <v/>
      </c>
      <c r="CD74" s="226" t="str">
        <f>IF(Udfyldningsark!$T91="","",
IF(CD$17=Udfyldningsark!$Q91,"s",
IF(CD$17=Udfyldningsark!$T91,"b",
IF(CD$17&lt;Udfyldningsark!$P91,"",
IF(Udfyldningsark!$T91&lt;Udfyldningsark!$Q91-10,IF(CD$17&lt;Udfyldningsark!$T91,"g",""),
IF(Udfyldningsark!$T91&lt;Udfyldningsark!$Q91,     IF(CD$17&lt;Udfyldningsark!$Q91-10,"g",     IF(CD$17&lt;Udfyldningsark!$T91,"gu",        "")),
IF(CD$17&lt;Udfyldningsark!$Q91, IF(CD$17&lt;Udfyldningsark!$Q91-10,"g","gu"),
IF(CD$17&lt;Udfyldningsark!$T91,"r",""
))))))))</f>
        <v/>
      </c>
      <c r="CE74" s="226" t="str">
        <f>IF(Udfyldningsark!$T91="","",
IF(CE$17=Udfyldningsark!$Q91,"s",
IF(CE$17=Udfyldningsark!$T91,"b",
IF(CE$17&lt;Udfyldningsark!$P91,"",
IF(Udfyldningsark!$T91&lt;Udfyldningsark!$Q91-10,IF(CE$17&lt;Udfyldningsark!$T91,"g",""),
IF(Udfyldningsark!$T91&lt;Udfyldningsark!$Q91,     IF(CE$17&lt;Udfyldningsark!$Q91-10,"g",     IF(CE$17&lt;Udfyldningsark!$T91,"gu",        "")),
IF(CE$17&lt;Udfyldningsark!$Q91, IF(CE$17&lt;Udfyldningsark!$Q91-10,"g","gu"),
IF(CE$17&lt;Udfyldningsark!$T91,"r",""
))))))))</f>
        <v/>
      </c>
      <c r="CF74" s="226" t="str">
        <f>IF(Udfyldningsark!$T91="","",
IF(CF$17=Udfyldningsark!$Q91,"s",
IF(CF$17=Udfyldningsark!$T91,"b",
IF(CF$17&lt;Udfyldningsark!$P91,"",
IF(Udfyldningsark!$T91&lt;Udfyldningsark!$Q91-10,IF(CF$17&lt;Udfyldningsark!$T91,"g",""),
IF(Udfyldningsark!$T91&lt;Udfyldningsark!$Q91,     IF(CF$17&lt;Udfyldningsark!$Q91-10,"g",     IF(CF$17&lt;Udfyldningsark!$T91,"gu",        "")),
IF(CF$17&lt;Udfyldningsark!$Q91, IF(CF$17&lt;Udfyldningsark!$Q91-10,"g","gu"),
IF(CF$17&lt;Udfyldningsark!$T91,"r",""
))))))))</f>
        <v/>
      </c>
      <c r="CG74" s="226" t="str">
        <f>IF(Udfyldningsark!$T91="","",
IF(CG$17=Udfyldningsark!$Q91,"s",
IF(CG$17=Udfyldningsark!$T91,"b",
IF(CG$17&lt;Udfyldningsark!$P91,"",
IF(Udfyldningsark!$T91&lt;Udfyldningsark!$Q91-10,IF(CG$17&lt;Udfyldningsark!$T91,"g",""),
IF(Udfyldningsark!$T91&lt;Udfyldningsark!$Q91,     IF(CG$17&lt;Udfyldningsark!$Q91-10,"g",     IF(CG$17&lt;Udfyldningsark!$T91,"gu",        "")),
IF(CG$17&lt;Udfyldningsark!$Q91, IF(CG$17&lt;Udfyldningsark!$Q91-10,"g","gu"),
IF(CG$17&lt;Udfyldningsark!$T91,"r",""
))))))))</f>
        <v/>
      </c>
      <c r="CH74" s="226" t="str">
        <f>IF(Udfyldningsark!$T91="","",
IF(CH$17=Udfyldningsark!$Q91,"s",
IF(CH$17=Udfyldningsark!$T91,"b",
IF(CH$17&lt;Udfyldningsark!$P91,"",
IF(Udfyldningsark!$T91&lt;Udfyldningsark!$Q91-10,IF(CH$17&lt;Udfyldningsark!$T91,"g",""),
IF(Udfyldningsark!$T91&lt;Udfyldningsark!$Q91,     IF(CH$17&lt;Udfyldningsark!$Q91-10,"g",     IF(CH$17&lt;Udfyldningsark!$T91,"gu",        "")),
IF(CH$17&lt;Udfyldningsark!$Q91, IF(CH$17&lt;Udfyldningsark!$Q91-10,"g","gu"),
IF(CH$17&lt;Udfyldningsark!$T91,"r",""
))))))))</f>
        <v/>
      </c>
      <c r="CI74" s="226" t="str">
        <f>IF(Udfyldningsark!$T91="","",
IF(CI$17=Udfyldningsark!$Q91,"s",
IF(CI$17=Udfyldningsark!$T91,"b",
IF(CI$17&lt;Udfyldningsark!$P91,"",
IF(Udfyldningsark!$T91&lt;Udfyldningsark!$Q91-10,IF(CI$17&lt;Udfyldningsark!$T91,"g",""),
IF(Udfyldningsark!$T91&lt;Udfyldningsark!$Q91,     IF(CI$17&lt;Udfyldningsark!$Q91-10,"g",     IF(CI$17&lt;Udfyldningsark!$T91,"gu",        "")),
IF(CI$17&lt;Udfyldningsark!$Q91, IF(CI$17&lt;Udfyldningsark!$Q91-10,"g","gu"),
IF(CI$17&lt;Udfyldningsark!$T91,"r",""
))))))))</f>
        <v/>
      </c>
      <c r="CJ74" s="226" t="str">
        <f>IF(Udfyldningsark!$T91="","",
IF(CJ$17=Udfyldningsark!$Q91,"s",
IF(CJ$17=Udfyldningsark!$T91,"b",
IF(CJ$17&lt;Udfyldningsark!$P91,"",
IF(Udfyldningsark!$T91&lt;Udfyldningsark!$Q91-10,IF(CJ$17&lt;Udfyldningsark!$T91,"g",""),
IF(Udfyldningsark!$T91&lt;Udfyldningsark!$Q91,     IF(CJ$17&lt;Udfyldningsark!$Q91-10,"g",     IF(CJ$17&lt;Udfyldningsark!$T91,"gu",        "")),
IF(CJ$17&lt;Udfyldningsark!$Q91, IF(CJ$17&lt;Udfyldningsark!$Q91-10,"g","gu"),
IF(CJ$17&lt;Udfyldningsark!$T91,"r",""
))))))))</f>
        <v/>
      </c>
      <c r="CK74" s="226" t="str">
        <f>IF(Udfyldningsark!$T91="","",
IF(CK$17=Udfyldningsark!$Q91,"s",
IF(CK$17=Udfyldningsark!$T91,"b",
IF(CK$17&lt;Udfyldningsark!$P91,"",
IF(Udfyldningsark!$T91&lt;Udfyldningsark!$Q91-10,IF(CK$17&lt;Udfyldningsark!$T91,"g",""),
IF(Udfyldningsark!$T91&lt;Udfyldningsark!$Q91,     IF(CK$17&lt;Udfyldningsark!$Q91-10,"g",     IF(CK$17&lt;Udfyldningsark!$T91,"gu",        "")),
IF(CK$17&lt;Udfyldningsark!$Q91, IF(CK$17&lt;Udfyldningsark!$Q91-10,"g","gu"),
IF(CK$17&lt;Udfyldningsark!$T91,"r",""
))))))))</f>
        <v/>
      </c>
      <c r="CL74" s="226" t="str">
        <f>IF(Udfyldningsark!$T91="","",
IF(CL$17=Udfyldningsark!$Q91,"s",
IF(CL$17=Udfyldningsark!$T91,"b",
IF(CL$17&lt;Udfyldningsark!$P91,"",
IF(Udfyldningsark!$T91&lt;Udfyldningsark!$Q91-10,IF(CL$17&lt;Udfyldningsark!$T91,"g",""),
IF(Udfyldningsark!$T91&lt;Udfyldningsark!$Q91,     IF(CL$17&lt;Udfyldningsark!$Q91-10,"g",     IF(CL$17&lt;Udfyldningsark!$T91,"gu",        "")),
IF(CL$17&lt;Udfyldningsark!$Q91, IF(CL$17&lt;Udfyldningsark!$Q91-10,"g","gu"),
IF(CL$17&lt;Udfyldningsark!$T91,"r",""
))))))))</f>
        <v/>
      </c>
      <c r="CM74" s="226" t="str">
        <f>IF(Udfyldningsark!$T91="","",
IF(CM$17=Udfyldningsark!$Q91,"s",
IF(CM$17=Udfyldningsark!$T91,"b",
IF(CM$17&lt;Udfyldningsark!$P91,"",
IF(Udfyldningsark!$T91&lt;Udfyldningsark!$Q91-10,IF(CM$17&lt;Udfyldningsark!$T91,"g",""),
IF(Udfyldningsark!$T91&lt;Udfyldningsark!$Q91,     IF(CM$17&lt;Udfyldningsark!$Q91-10,"g",     IF(CM$17&lt;Udfyldningsark!$T91,"gu",        "")),
IF(CM$17&lt;Udfyldningsark!$Q91, IF(CM$17&lt;Udfyldningsark!$Q91-10,"g","gu"),
IF(CM$17&lt;Udfyldningsark!$T91,"r",""
))))))))</f>
        <v/>
      </c>
      <c r="CN74" s="226" t="str">
        <f>IF(Udfyldningsark!$T91="","",
IF(CN$17=Udfyldningsark!$Q91,"s",
IF(CN$17=Udfyldningsark!$T91,"b",
IF(CN$17&lt;Udfyldningsark!$P91,"",
IF(Udfyldningsark!$T91&lt;Udfyldningsark!$Q91-10,IF(CN$17&lt;Udfyldningsark!$T91,"g",""),
IF(Udfyldningsark!$T91&lt;Udfyldningsark!$Q91,     IF(CN$17&lt;Udfyldningsark!$Q91-10,"g",     IF(CN$17&lt;Udfyldningsark!$T91,"gu",        "")),
IF(CN$17&lt;Udfyldningsark!$Q91, IF(CN$17&lt;Udfyldningsark!$Q91-10,"g","gu"),
IF(CN$17&lt;Udfyldningsark!$T91,"r",""
))))))))</f>
        <v/>
      </c>
      <c r="CO74" s="226" t="str">
        <f>IF(Udfyldningsark!$T91="","",
IF(CO$17=Udfyldningsark!$Q91,"s",
IF(CO$17=Udfyldningsark!$T91,"b",
IF(CO$17&lt;Udfyldningsark!$P91,"",
IF(Udfyldningsark!$T91&lt;Udfyldningsark!$Q91-10,IF(CO$17&lt;Udfyldningsark!$T91,"g",""),
IF(Udfyldningsark!$T91&lt;Udfyldningsark!$Q91,     IF(CO$17&lt;Udfyldningsark!$Q91-10,"g",     IF(CO$17&lt;Udfyldningsark!$T91,"gu",        "")),
IF(CO$17&lt;Udfyldningsark!$Q91, IF(CO$17&lt;Udfyldningsark!$Q91-10,"g","gu"),
IF(CO$17&lt;Udfyldningsark!$T91,"r",""
))))))))</f>
        <v/>
      </c>
      <c r="CP74" s="226" t="str">
        <f>IF(Udfyldningsark!$T91="","",
IF(CP$17=Udfyldningsark!$Q91,"s",
IF(CP$17=Udfyldningsark!$T91,"b",
IF(CP$17&lt;Udfyldningsark!$P91,"",
IF(Udfyldningsark!$T91&lt;Udfyldningsark!$Q91-10,IF(CP$17&lt;Udfyldningsark!$T91,"g",""),
IF(Udfyldningsark!$T91&lt;Udfyldningsark!$Q91,     IF(CP$17&lt;Udfyldningsark!$Q91-10,"g",     IF(CP$17&lt;Udfyldningsark!$T91,"gu",        "")),
IF(CP$17&lt;Udfyldningsark!$Q91, IF(CP$17&lt;Udfyldningsark!$Q91-10,"g","gu"),
IF(CP$17&lt;Udfyldningsark!$T91,"r",""
))))))))</f>
        <v/>
      </c>
      <c r="CQ74" s="226" t="str">
        <f>IF(Udfyldningsark!$T91="","",
IF(CQ$17=Udfyldningsark!$Q91,"s",
IF(CQ$17=Udfyldningsark!$T91,"b",
IF(CQ$17&lt;Udfyldningsark!$P91,"",
IF(Udfyldningsark!$T91&lt;Udfyldningsark!$Q91-10,IF(CQ$17&lt;Udfyldningsark!$T91,"g",""),
IF(Udfyldningsark!$T91&lt;Udfyldningsark!$Q91,     IF(CQ$17&lt;Udfyldningsark!$Q91-10,"g",     IF(CQ$17&lt;Udfyldningsark!$T91,"gu",        "")),
IF(CQ$17&lt;Udfyldningsark!$Q91, IF(CQ$17&lt;Udfyldningsark!$Q91-10,"g","gu"),
IF(CQ$17&lt;Udfyldningsark!$T91,"r",""
))))))))</f>
        <v/>
      </c>
      <c r="CR74" s="226" t="str">
        <f>IF(Udfyldningsark!$T91="","",
IF(CR$17=Udfyldningsark!$Q91,"s",
IF(CR$17=Udfyldningsark!$T91,"b",
IF(CR$17&lt;Udfyldningsark!$P91,"",
IF(Udfyldningsark!$T91&lt;Udfyldningsark!$Q91-10,IF(CR$17&lt;Udfyldningsark!$T91,"g",""),
IF(Udfyldningsark!$T91&lt;Udfyldningsark!$Q91,     IF(CR$17&lt;Udfyldningsark!$Q91-10,"g",     IF(CR$17&lt;Udfyldningsark!$T91,"gu",        "")),
IF(CR$17&lt;Udfyldningsark!$Q91, IF(CR$17&lt;Udfyldningsark!$Q91-10,"g","gu"),
IF(CR$17&lt;Udfyldningsark!$T91,"r",""
))))))))</f>
        <v/>
      </c>
      <c r="CS74" s="226" t="str">
        <f>IF(Udfyldningsark!$T91="","",
IF(CS$17=Udfyldningsark!$Q91,"s",
IF(CS$17=Udfyldningsark!$T91,"b",
IF(CS$17&lt;Udfyldningsark!$P91,"",
IF(Udfyldningsark!$T91&lt;Udfyldningsark!$Q91-10,IF(CS$17&lt;Udfyldningsark!$T91,"g",""),
IF(Udfyldningsark!$T91&lt;Udfyldningsark!$Q91,     IF(CS$17&lt;Udfyldningsark!$Q91-10,"g",     IF(CS$17&lt;Udfyldningsark!$T91,"gu",        "")),
IF(CS$17&lt;Udfyldningsark!$Q91, IF(CS$17&lt;Udfyldningsark!$Q91-10,"g","gu"),
IF(CS$17&lt;Udfyldningsark!$T91,"r",""
))))))))</f>
        <v/>
      </c>
      <c r="CT74" s="226" t="str">
        <f>IF(Udfyldningsark!$T91="","",
IF(CT$17=Udfyldningsark!$Q91,"s",
IF(CT$17=Udfyldningsark!$T91,"b",
IF(CT$17&lt;Udfyldningsark!$P91,"",
IF(Udfyldningsark!$T91&lt;Udfyldningsark!$Q91-10,IF(CT$17&lt;Udfyldningsark!$T91,"g",""),
IF(Udfyldningsark!$T91&lt;Udfyldningsark!$Q91,     IF(CT$17&lt;Udfyldningsark!$Q91-10,"g",     IF(CT$17&lt;Udfyldningsark!$T91,"gu",        "")),
IF(CT$17&lt;Udfyldningsark!$Q91, IF(CT$17&lt;Udfyldningsark!$Q91-10,"g","gu"),
IF(CT$17&lt;Udfyldningsark!$T91,"r",""
))))))))</f>
        <v/>
      </c>
      <c r="CU74" s="226" t="str">
        <f>IF(Udfyldningsark!$T91="","",
IF(CU$17=Udfyldningsark!$Q91,"s",
IF(CU$17=Udfyldningsark!$T91,"b",
IF(CU$17&lt;Udfyldningsark!$P91,"",
IF(Udfyldningsark!$T91&lt;Udfyldningsark!$Q91-10,IF(CU$17&lt;Udfyldningsark!$T91,"g",""),
IF(Udfyldningsark!$T91&lt;Udfyldningsark!$Q91,     IF(CU$17&lt;Udfyldningsark!$Q91-10,"g",     IF(CU$17&lt;Udfyldningsark!$T91,"gu",        "")),
IF(CU$17&lt;Udfyldningsark!$Q91, IF(CU$17&lt;Udfyldningsark!$Q91-10,"g","gu"),
IF(CU$17&lt;Udfyldningsark!$T91,"r",""
))))))))</f>
        <v/>
      </c>
      <c r="CV74" s="226" t="str">
        <f>IF(Udfyldningsark!$T91="","",
IF(CV$17=Udfyldningsark!$Q91,"s",
IF(CV$17=Udfyldningsark!$T91,"b",
IF(CV$17&lt;Udfyldningsark!$P91,"",
IF(Udfyldningsark!$T91&lt;Udfyldningsark!$Q91-10,IF(CV$17&lt;Udfyldningsark!$T91,"g",""),
IF(Udfyldningsark!$T91&lt;Udfyldningsark!$Q91,     IF(CV$17&lt;Udfyldningsark!$Q91-10,"g",     IF(CV$17&lt;Udfyldningsark!$T91,"gu",        "")),
IF(CV$17&lt;Udfyldningsark!$Q91, IF(CV$17&lt;Udfyldningsark!$Q91-10,"g","gu"),
IF(CV$17&lt;Udfyldningsark!$T91,"r",""
))))))))</f>
        <v/>
      </c>
      <c r="CW74" s="226" t="str">
        <f>IF(Udfyldningsark!$T91="","",
IF(CW$17=Udfyldningsark!$Q91,"s",
IF(CW$17=Udfyldningsark!$T91,"b",
IF(CW$17&lt;Udfyldningsark!$P91,"",
IF(Udfyldningsark!$T91&lt;Udfyldningsark!$Q91-10,IF(CW$17&lt;Udfyldningsark!$T91,"g",""),
IF(Udfyldningsark!$T91&lt;Udfyldningsark!$Q91,     IF(CW$17&lt;Udfyldningsark!$Q91-10,"g",     IF(CW$17&lt;Udfyldningsark!$T91,"gu",        "")),
IF(CW$17&lt;Udfyldningsark!$Q91, IF(CW$17&lt;Udfyldningsark!$Q91-10,"g","gu"),
IF(CW$17&lt;Udfyldningsark!$T91,"r",""
))))))))</f>
        <v/>
      </c>
      <c r="CX74" s="226" t="str">
        <f>IF(Udfyldningsark!$T91="","",
IF(CX$17=Udfyldningsark!$Q91,"s",
IF(CX$17=Udfyldningsark!$T91,"b",
IF(CX$17&lt;Udfyldningsark!$P91,"",
IF(Udfyldningsark!$T91&lt;Udfyldningsark!$Q91-10,IF(CX$17&lt;Udfyldningsark!$T91,"g",""),
IF(Udfyldningsark!$T91&lt;Udfyldningsark!$Q91,     IF(CX$17&lt;Udfyldningsark!$Q91-10,"g",     IF(CX$17&lt;Udfyldningsark!$T91,"gu",        "")),
IF(CX$17&lt;Udfyldningsark!$Q91, IF(CX$17&lt;Udfyldningsark!$Q91-10,"g","gu"),
IF(CX$17&lt;Udfyldningsark!$T91,"r",""
))))))))</f>
        <v/>
      </c>
      <c r="CY74" s="226" t="str">
        <f>IF(Udfyldningsark!$T91="","",
IF(CY$17=Udfyldningsark!$Q91,"s",
IF(CY$17=Udfyldningsark!$T91,"b",
IF(CY$17&lt;Udfyldningsark!$P91,"",
IF(Udfyldningsark!$T91&lt;Udfyldningsark!$Q91-10,IF(CY$17&lt;Udfyldningsark!$T91,"g",""),
IF(Udfyldningsark!$T91&lt;Udfyldningsark!$Q91,     IF(CY$17&lt;Udfyldningsark!$Q91-10,"g",     IF(CY$17&lt;Udfyldningsark!$T91,"gu",        "")),
IF(CY$17&lt;Udfyldningsark!$Q91, IF(CY$17&lt;Udfyldningsark!$Q91-10,"g","gu"),
IF(CY$17&lt;Udfyldningsark!$T91,"r",""
))))))))</f>
        <v/>
      </c>
      <c r="CZ74" s="226" t="str">
        <f>IF(Udfyldningsark!$T91="","",
IF(CZ$17=Udfyldningsark!$Q91,"s",
IF(CZ$17=Udfyldningsark!$T91,"b",
IF(CZ$17&lt;Udfyldningsark!$P91,"",
IF(Udfyldningsark!$T91&lt;Udfyldningsark!$Q91-10,IF(CZ$17&lt;Udfyldningsark!$T91,"g",""),
IF(Udfyldningsark!$T91&lt;Udfyldningsark!$Q91,     IF(CZ$17&lt;Udfyldningsark!$Q91-10,"g",     IF(CZ$17&lt;Udfyldningsark!$T91,"gu",        "")),
IF(CZ$17&lt;Udfyldningsark!$Q91, IF(CZ$17&lt;Udfyldningsark!$Q91-10,"g","gu"),
IF(CZ$17&lt;Udfyldningsark!$T91,"r",""
))))))))</f>
        <v/>
      </c>
      <c r="DA74" s="226" t="str">
        <f>IF(Udfyldningsark!$T91="","",
IF(DA$17=Udfyldningsark!$Q91,"s",
IF(DA$17=Udfyldningsark!$T91,"b",
IF(DA$17&lt;Udfyldningsark!$P91,"",
IF(Udfyldningsark!$T91&lt;Udfyldningsark!$Q91-10,IF(DA$17&lt;Udfyldningsark!$T91,"g",""),
IF(Udfyldningsark!$T91&lt;Udfyldningsark!$Q91,     IF(DA$17&lt;Udfyldningsark!$Q91-10,"g",     IF(DA$17&lt;Udfyldningsark!$T91,"gu",        "")),
IF(DA$17&lt;Udfyldningsark!$Q91, IF(DA$17&lt;Udfyldningsark!$Q91-10,"g","gu"),
IF(DA$17&lt;Udfyldningsark!$T91,"r",""
))))))))</f>
        <v/>
      </c>
      <c r="DB74" s="226" t="str">
        <f>IF(Udfyldningsark!$T91="","",
IF(DB$17=Udfyldningsark!$Q91,"s",
IF(DB$17=Udfyldningsark!$T91,"b",
IF(DB$17&lt;Udfyldningsark!$P91,"",
IF(Udfyldningsark!$T91&lt;Udfyldningsark!$Q91-10,IF(DB$17&lt;Udfyldningsark!$T91,"g",""),
IF(Udfyldningsark!$T91&lt;Udfyldningsark!$Q91,     IF(DB$17&lt;Udfyldningsark!$Q91-10,"g",     IF(DB$17&lt;Udfyldningsark!$T91,"gu",        "")),
IF(DB$17&lt;Udfyldningsark!$Q91, IF(DB$17&lt;Udfyldningsark!$Q91-10,"g","gu"),
IF(DB$17&lt;Udfyldningsark!$T91,"r",""
))))))))</f>
        <v/>
      </c>
      <c r="DC74" s="226" t="str">
        <f>IF(Udfyldningsark!$T91="","",
IF(DC$17=Udfyldningsark!$Q91,"s",
IF(DC$17=Udfyldningsark!$T91,"b",
IF(DC$17&lt;Udfyldningsark!$P91,"",
IF(Udfyldningsark!$T91&lt;Udfyldningsark!$Q91-10,IF(DC$17&lt;Udfyldningsark!$T91,"g",""),
IF(Udfyldningsark!$T91&lt;Udfyldningsark!$Q91,     IF(DC$17&lt;Udfyldningsark!$Q91-10,"g",     IF(DC$17&lt;Udfyldningsark!$T91,"gu",        "")),
IF(DC$17&lt;Udfyldningsark!$Q91, IF(DC$17&lt;Udfyldningsark!$Q91-10,"g","gu"),
IF(DC$17&lt;Udfyldningsark!$T91,"r",""
))))))))</f>
        <v/>
      </c>
      <c r="DD74" s="226" t="str">
        <f>IF(Udfyldningsark!$T91="","",
IF(DD$17=Udfyldningsark!$Q91,"s",
IF(DD$17=Udfyldningsark!$T91,"b",
IF(DD$17&lt;Udfyldningsark!$P91,"",
IF(Udfyldningsark!$T91&lt;Udfyldningsark!$Q91-10,IF(DD$17&lt;Udfyldningsark!$T91,"g",""),
IF(Udfyldningsark!$T91&lt;Udfyldningsark!$Q91,     IF(DD$17&lt;Udfyldningsark!$Q91-10,"g",     IF(DD$17&lt;Udfyldningsark!$T91,"gu",        "")),
IF(DD$17&lt;Udfyldningsark!$Q91, IF(DD$17&lt;Udfyldningsark!$Q91-10,"g","gu"),
IF(DD$17&lt;Udfyldningsark!$T91,"r",""
))))))))</f>
        <v/>
      </c>
      <c r="DE74" s="226" t="str">
        <f>IF(Udfyldningsark!$T91="","",
IF(DE$17=Udfyldningsark!$Q91,"s",
IF(DE$17=Udfyldningsark!$T91,"b",
IF(DE$17&lt;Udfyldningsark!$P91,"",
IF(Udfyldningsark!$T91&lt;Udfyldningsark!$Q91-10,IF(DE$17&lt;Udfyldningsark!$T91,"g",""),
IF(Udfyldningsark!$T91&lt;Udfyldningsark!$Q91,     IF(DE$17&lt;Udfyldningsark!$Q91-10,"g",     IF(DE$17&lt;Udfyldningsark!$T91,"gu",        "")),
IF(DE$17&lt;Udfyldningsark!$Q91, IF(DE$17&lt;Udfyldningsark!$Q91-10,"g","gu"),
IF(DE$17&lt;Udfyldningsark!$T91,"r",""
))))))))</f>
        <v/>
      </c>
      <c r="DF74" s="226" t="str">
        <f>IF(Udfyldningsark!$T91="","",
IF(DF$17=Udfyldningsark!$Q91,"s",
IF(DF$17=Udfyldningsark!$T91,"b",
IF(DF$17&lt;Udfyldningsark!$P91,"",
IF(Udfyldningsark!$T91&lt;Udfyldningsark!$Q91-10,IF(DF$17&lt;Udfyldningsark!$T91,"g",""),
IF(Udfyldningsark!$T91&lt;Udfyldningsark!$Q91,     IF(DF$17&lt;Udfyldningsark!$Q91-10,"g",     IF(DF$17&lt;Udfyldningsark!$T91,"gu",        "")),
IF(DF$17&lt;Udfyldningsark!$Q91, IF(DF$17&lt;Udfyldningsark!$Q91-10,"g","gu"),
IF(DF$17&lt;Udfyldningsark!$T91,"r",""
))))))))</f>
        <v/>
      </c>
      <c r="DG74" s="226" t="str">
        <f>IF(Udfyldningsark!$T91="","",
IF(DG$17=Udfyldningsark!$Q91,"s",
IF(DG$17=Udfyldningsark!$T91,"b",
IF(DG$17&lt;Udfyldningsark!$P91,"",
IF(Udfyldningsark!$T91&lt;Udfyldningsark!$Q91-10,IF(DG$17&lt;Udfyldningsark!$T91,"g",""),
IF(Udfyldningsark!$T91&lt;Udfyldningsark!$Q91,     IF(DG$17&lt;Udfyldningsark!$Q91-10,"g",     IF(DG$17&lt;Udfyldningsark!$T91,"gu",        "")),
IF(DG$17&lt;Udfyldningsark!$Q91, IF(DG$17&lt;Udfyldningsark!$Q91-10,"g","gu"),
IF(DG$17&lt;Udfyldningsark!$T91,"r",""
))))))))</f>
        <v/>
      </c>
      <c r="DH74" s="226" t="str">
        <f>IF(Udfyldningsark!$T91="","",
IF(DH$17=Udfyldningsark!$Q91,"s",
IF(DH$17=Udfyldningsark!$T91,"b",
IF(DH$17&lt;Udfyldningsark!$P91,"",
IF(Udfyldningsark!$T91&lt;Udfyldningsark!$Q91-10,IF(DH$17&lt;Udfyldningsark!$T91,"g",""),
IF(Udfyldningsark!$T91&lt;Udfyldningsark!$Q91,     IF(DH$17&lt;Udfyldningsark!$Q91-10,"g",     IF(DH$17&lt;Udfyldningsark!$T91,"gu",        "")),
IF(DH$17&lt;Udfyldningsark!$Q91, IF(DH$17&lt;Udfyldningsark!$Q91-10,"g","gu"),
IF(DH$17&lt;Udfyldningsark!$T91,"r",""
))))))))</f>
        <v/>
      </c>
      <c r="DI74" s="226" t="str">
        <f>IF(Udfyldningsark!$T91="","",
IF(DI$17=Udfyldningsark!$Q91,"s",
IF(DI$17=Udfyldningsark!$T91,"b",
IF(DI$17&lt;Udfyldningsark!$P91,"",
IF(Udfyldningsark!$T91&lt;Udfyldningsark!$Q91-10,IF(DI$17&lt;Udfyldningsark!$T91,"g",""),
IF(Udfyldningsark!$T91&lt;Udfyldningsark!$Q91,     IF(DI$17&lt;Udfyldningsark!$Q91-10,"g",     IF(DI$17&lt;Udfyldningsark!$T91,"gu",        "")),
IF(DI$17&lt;Udfyldningsark!$Q91, IF(DI$17&lt;Udfyldningsark!$Q91-10,"g","gu"),
IF(DI$17&lt;Udfyldningsark!$T91,"r",""
))))))))</f>
        <v/>
      </c>
      <c r="DJ74" s="226" t="str">
        <f>IF(Udfyldningsark!$T91="","",
IF(DJ$17=Udfyldningsark!$Q91,"s",
IF(DJ$17=Udfyldningsark!$T91,"b",
IF(DJ$17&lt;Udfyldningsark!$P91,"",
IF(Udfyldningsark!$T91&lt;Udfyldningsark!$Q91-10,IF(DJ$17&lt;Udfyldningsark!$T91,"g",""),
IF(Udfyldningsark!$T91&lt;Udfyldningsark!$Q91,     IF(DJ$17&lt;Udfyldningsark!$Q91-10,"g",     IF(DJ$17&lt;Udfyldningsark!$T91,"gu",        "")),
IF(DJ$17&lt;Udfyldningsark!$Q91, IF(DJ$17&lt;Udfyldningsark!$Q91-10,"g","gu"),
IF(DJ$17&lt;Udfyldningsark!$T91,"r",""
))))))))</f>
        <v/>
      </c>
      <c r="DK74" s="226" t="str">
        <f>IF(Udfyldningsark!$T91="","",
IF(DK$17=Udfyldningsark!$Q91,"s",
IF(DK$17=Udfyldningsark!$T91,"b",
IF(DK$17&lt;Udfyldningsark!$P91,"",
IF(Udfyldningsark!$T91&lt;Udfyldningsark!$Q91-10,IF(DK$17&lt;Udfyldningsark!$T91,"g",""),
IF(Udfyldningsark!$T91&lt;Udfyldningsark!$Q91,     IF(DK$17&lt;Udfyldningsark!$Q91-10,"g",     IF(DK$17&lt;Udfyldningsark!$T91,"gu",        "")),
IF(DK$17&lt;Udfyldningsark!$Q91, IF(DK$17&lt;Udfyldningsark!$Q91-10,"g","gu"),
IF(DK$17&lt;Udfyldningsark!$T91,"r",""
))))))))</f>
        <v/>
      </c>
      <c r="DL74" s="13"/>
      <c r="DM74" s="13"/>
    </row>
    <row r="75" spans="1:117" s="2" customFormat="1" ht="8.4499999999999993" customHeight="1" x14ac:dyDescent="0.2">
      <c r="A75" s="29"/>
      <c r="B75" s="56" t="str">
        <f>IF(Udfyldningsark!C92=1,Udfyldningsark!E92,"")</f>
        <v/>
      </c>
      <c r="C75" s="405" t="str">
        <f>IF(Udfyldningsark!I92="","",IF(Udfyldningsark!I92&gt;=1,Udfyldningsark!I92))</f>
        <v/>
      </c>
      <c r="D75" s="406"/>
      <c r="E75" s="407"/>
      <c r="F75" s="48"/>
      <c r="G75" s="276" t="str">
        <f>IF(Udfyldningsark!L92="","",IF(Udfyldningsark!L92&gt;=1,Udfyldningsark!L92))</f>
        <v/>
      </c>
      <c r="H75" s="48"/>
      <c r="I75" s="87" t="str">
        <f>IF(Udfyldningsark!P92="","",IF(Udfyldningsark!P92&gt;=1,Udfyldningsark!P92))</f>
        <v/>
      </c>
      <c r="J75" s="49"/>
      <c r="K75" s="88" t="str">
        <f>IF(Udfyldningsark!G92="","",IF(Udfyldningsark!G92=Data!$T$7,Data!$U$7,IF(Udfyldningsark!G92=Data!$T$8,Data!$U$8,IF(Udfyldningsark!G92=Data!$T$9,Data!$U$9,IF(Udfyldningsark!G92=Data!$T$10,Data!$U$10,IF(Udfyldningsark!G92=Data!$T$11,Data!$U$11,IF(Udfyldningsark!G92=Data!$T$12,Data!$U$12,IF(Udfyldningsark!G92=Data!$T$13,Data!$U$13,IF(Udfyldningsark!G92=Data!$T$14,Data!$U$14,IF(Udfyldningsark!G92=Data!$T$15,Data!$U$15,IF(Udfyldningsark!G92=Data!$T$16,Data!$U$16,IF(Udfyldningsark!G92=Data!$T$17,Data!$U$17,IF(Udfyldningsark!G92=Data!$T$18,Data!$U$18,IF(Udfyldningsark!G92=Data!$T$19,Data!$U$19,IF(Udfyldningsark!G92=Data!$T$20,Data!$U$20,IF(Udfyldningsark!G92=Data!$T$21,Data!$U$21,IF(Udfyldningsark!G92=Data!$T$22,Data!$U$22,IF(Udfyldningsark!G92=Data!$T$23,Data!$U$23,IF(Udfyldningsark!G92=Data!$T$24,Data!$U$24,IF(Udfyldningsark!G92=Data!$T$25,Data!$U$25,IF(Udfyldningsark!G92=Data!$T$26,Data!$U$26,IF(Udfyldningsark!G92=Data!$T$27,Data!$U$27))))))))))))))))))))))</f>
        <v/>
      </c>
      <c r="L75" s="49"/>
      <c r="M75" s="89" t="str">
        <f>IF(Udfyldningsark!G92="","",IF(Udfyldningsark!G92=Data!$T$7,Data!$V$7,IF(Udfyldningsark!G92=Data!$T$8,Data!$V$8,IF(Udfyldningsark!G92=Data!$T$9,Data!$V$9,IF(Udfyldningsark!G92=Data!$T$10,Data!$V$10,IF(Udfyldningsark!G92=Data!$T$11,Data!$V$11,IF(Udfyldningsark!G92=Data!$T$12,Data!$V$12,IF(Udfyldningsark!G92=Data!$T$13,Data!$V$13,IF(Udfyldningsark!G92=Data!$T$14,Data!$V$14,IF(Udfyldningsark!G92=Data!$T$15,Data!$V$15,IF(Udfyldningsark!G92=Data!$T$16,Data!$V$16,IF(Udfyldningsark!G92=Data!$T$17,Data!$V$17,IF(Udfyldningsark!G92=Data!$T$18,Data!$V$18,IF(Udfyldningsark!G92=Data!$T$19,Data!$V$19,IF(Udfyldningsark!G92=Data!$T$20,Data!$V$20,IF(Udfyldningsark!G92=Data!$T$21,Data!$V$21,IF(Udfyldningsark!G92=Data!$T$22,Data!$V$22,IF(Udfyldningsark!G92=Data!$T$23,Data!$V$23,IF(Udfyldningsark!G92=Data!$T$24,Data!$V$24,IF(Udfyldningsark!G92=Data!$T$25,Data!$V$25,IF(Udfyldningsark!G92=Data!$T$26,Data!$V$26,IF(Udfyldningsark!G92=Data!$T$27,Data!$V$27,))))))))))))))))))))))</f>
        <v/>
      </c>
      <c r="N75" s="20"/>
      <c r="O75" s="226" t="str">
        <f>IF(Udfyldningsark!$T92="","",
IF(O$17=Udfyldningsark!$Q92,"s",
IF(O$17=Udfyldningsark!$T92,"b",
IF(O$17&lt;Udfyldningsark!$P92,"",
IF(Udfyldningsark!$T92&lt;Udfyldningsark!$Q92-10,IF(O$17&lt;Udfyldningsark!$T92,"g",""),
IF(Udfyldningsark!$T92&lt;Udfyldningsark!$Q92,     IF(O$17&lt;Udfyldningsark!$Q92-10,"g",     IF(O$17&lt;Udfyldningsark!$T92,"gu",        "")),
IF(O$17&lt;Udfyldningsark!$Q92, IF(O$17&lt;Udfyldningsark!$Q92-10,"g","gu"),
IF(O$17&lt;Udfyldningsark!$T92,"r",""
))))))))</f>
        <v/>
      </c>
      <c r="P75" s="226" t="str">
        <f>IF(Udfyldningsark!$T92="","",
IF(P$17=Udfyldningsark!$Q92,"s",
IF(P$17=Udfyldningsark!$T92,"b",
IF(P$17&lt;Udfyldningsark!$P92,"",
IF(Udfyldningsark!$T92&lt;Udfyldningsark!$Q92-10,IF(P$17&lt;Udfyldningsark!$T92,"g",""),
IF(Udfyldningsark!$T92&lt;Udfyldningsark!$Q92,     IF(P$17&lt;Udfyldningsark!$Q92-10,"g",     IF(P$17&lt;Udfyldningsark!$T92,"gu",        "")),
IF(P$17&lt;Udfyldningsark!$Q92, IF(P$17&lt;Udfyldningsark!$Q92-10,"g","gu"),
IF(P$17&lt;Udfyldningsark!$T92,"r",""
))))))))</f>
        <v/>
      </c>
      <c r="Q75" s="226" t="str">
        <f>IF(Udfyldningsark!$T92="","",
IF(Q$17=Udfyldningsark!$Q92,"s",
IF(Q$17=Udfyldningsark!$T92,"b",
IF(Q$17&lt;Udfyldningsark!$P92,"",
IF(Udfyldningsark!$T92&lt;Udfyldningsark!$Q92-10,IF(Q$17&lt;Udfyldningsark!$T92,"g",""),
IF(Udfyldningsark!$T92&lt;Udfyldningsark!$Q92,     IF(Q$17&lt;Udfyldningsark!$Q92-10,"g",     IF(Q$17&lt;Udfyldningsark!$T92,"gu",        "")),
IF(Q$17&lt;Udfyldningsark!$Q92, IF(Q$17&lt;Udfyldningsark!$Q92-10,"g","gu"),
IF(Q$17&lt;Udfyldningsark!$T92,"r",""
))))))))</f>
        <v/>
      </c>
      <c r="R75" s="226" t="str">
        <f>IF(Udfyldningsark!$T92="","",
IF(R$17=Udfyldningsark!$Q92,"s",
IF(R$17=Udfyldningsark!$T92,"b",
IF(R$17&lt;Udfyldningsark!$P92,"",
IF(Udfyldningsark!$T92&lt;Udfyldningsark!$Q92-10,IF(R$17&lt;Udfyldningsark!$T92,"g",""),
IF(Udfyldningsark!$T92&lt;Udfyldningsark!$Q92,     IF(R$17&lt;Udfyldningsark!$Q92-10,"g",     IF(R$17&lt;Udfyldningsark!$T92,"gu",        "")),
IF(R$17&lt;Udfyldningsark!$Q92, IF(R$17&lt;Udfyldningsark!$Q92-10,"g","gu"),
IF(R$17&lt;Udfyldningsark!$T92,"r",""
))))))))</f>
        <v/>
      </c>
      <c r="S75" s="226" t="str">
        <f>IF(Udfyldningsark!$T92="","",
IF(S$17=Udfyldningsark!$Q92,"s",
IF(S$17=Udfyldningsark!$T92,"b",
IF(S$17&lt;Udfyldningsark!$P92,"",
IF(Udfyldningsark!$T92&lt;Udfyldningsark!$Q92-10,IF(S$17&lt;Udfyldningsark!$T92,"g",""),
IF(Udfyldningsark!$T92&lt;Udfyldningsark!$Q92,     IF(S$17&lt;Udfyldningsark!$Q92-10,"g",     IF(S$17&lt;Udfyldningsark!$T92,"gu",        "")),
IF(S$17&lt;Udfyldningsark!$Q92, IF(S$17&lt;Udfyldningsark!$Q92-10,"g","gu"),
IF(S$17&lt;Udfyldningsark!$T92,"r",""
))))))))</f>
        <v/>
      </c>
      <c r="T75" s="226" t="str">
        <f>IF(Udfyldningsark!$T92="","",
IF(T$17=Udfyldningsark!$Q92,"s",
IF(T$17=Udfyldningsark!$T92,"b",
IF(T$17&lt;Udfyldningsark!$P92,"",
IF(Udfyldningsark!$T92&lt;Udfyldningsark!$Q92-10,IF(T$17&lt;Udfyldningsark!$T92,"g",""),
IF(Udfyldningsark!$T92&lt;Udfyldningsark!$Q92,     IF(T$17&lt;Udfyldningsark!$Q92-10,"g",     IF(T$17&lt;Udfyldningsark!$T92,"gu",        "")),
IF(T$17&lt;Udfyldningsark!$Q92, IF(T$17&lt;Udfyldningsark!$Q92-10,"g","gu"),
IF(T$17&lt;Udfyldningsark!$T92,"r",""
))))))))</f>
        <v/>
      </c>
      <c r="U75" s="226" t="str">
        <f>IF(Udfyldningsark!$T92="","",
IF(U$17=Udfyldningsark!$Q92,"s",
IF(U$17=Udfyldningsark!$T92,"b",
IF(U$17&lt;Udfyldningsark!$P92,"",
IF(Udfyldningsark!$T92&lt;Udfyldningsark!$Q92-10,IF(U$17&lt;Udfyldningsark!$T92,"g",""),
IF(Udfyldningsark!$T92&lt;Udfyldningsark!$Q92,     IF(U$17&lt;Udfyldningsark!$Q92-10,"g",     IF(U$17&lt;Udfyldningsark!$T92,"gu",        "")),
IF(U$17&lt;Udfyldningsark!$Q92, IF(U$17&lt;Udfyldningsark!$Q92-10,"g","gu"),
IF(U$17&lt;Udfyldningsark!$T92,"r",""
))))))))</f>
        <v/>
      </c>
      <c r="V75" s="226" t="str">
        <f>IF(Udfyldningsark!$T92="","",
IF(V$17=Udfyldningsark!$Q92,"s",
IF(V$17=Udfyldningsark!$T92,"b",
IF(V$17&lt;Udfyldningsark!$P92,"",
IF(Udfyldningsark!$T92&lt;Udfyldningsark!$Q92-10,IF(V$17&lt;Udfyldningsark!$T92,"g",""),
IF(Udfyldningsark!$T92&lt;Udfyldningsark!$Q92,     IF(V$17&lt;Udfyldningsark!$Q92-10,"g",     IF(V$17&lt;Udfyldningsark!$T92,"gu",        "")),
IF(V$17&lt;Udfyldningsark!$Q92, IF(V$17&lt;Udfyldningsark!$Q92-10,"g","gu"),
IF(V$17&lt;Udfyldningsark!$T92,"r",""
))))))))</f>
        <v/>
      </c>
      <c r="W75" s="226" t="str">
        <f>IF(Udfyldningsark!$T92="","",
IF(W$17=Udfyldningsark!$Q92,"s",
IF(W$17=Udfyldningsark!$T92,"b",
IF(W$17&lt;Udfyldningsark!$P92,"",
IF(Udfyldningsark!$T92&lt;Udfyldningsark!$Q92-10,IF(W$17&lt;Udfyldningsark!$T92,"g",""),
IF(Udfyldningsark!$T92&lt;Udfyldningsark!$Q92,     IF(W$17&lt;Udfyldningsark!$Q92-10,"g",     IF(W$17&lt;Udfyldningsark!$T92,"gu",        "")),
IF(W$17&lt;Udfyldningsark!$Q92, IF(W$17&lt;Udfyldningsark!$Q92-10,"g","gu"),
IF(W$17&lt;Udfyldningsark!$T92,"r",""
))))))))</f>
        <v/>
      </c>
      <c r="X75" s="226" t="str">
        <f>IF(Udfyldningsark!$T92="","",
IF(X$17=Udfyldningsark!$Q92,"s",
IF(X$17=Udfyldningsark!$T92,"b",
IF(X$17&lt;Udfyldningsark!$P92,"",
IF(Udfyldningsark!$T92&lt;Udfyldningsark!$Q92-10,IF(X$17&lt;Udfyldningsark!$T92,"g",""),
IF(Udfyldningsark!$T92&lt;Udfyldningsark!$Q92,     IF(X$17&lt;Udfyldningsark!$Q92-10,"g",     IF(X$17&lt;Udfyldningsark!$T92,"gu",        "")),
IF(X$17&lt;Udfyldningsark!$Q92, IF(X$17&lt;Udfyldningsark!$Q92-10,"g","gu"),
IF(X$17&lt;Udfyldningsark!$T92,"r",""
))))))))</f>
        <v/>
      </c>
      <c r="Y75" s="226" t="str">
        <f>IF(Udfyldningsark!$T92="","",
IF(Y$17=Udfyldningsark!$Q92,"s",
IF(Y$17=Udfyldningsark!$T92,"b",
IF(Y$17&lt;Udfyldningsark!$P92,"",
IF(Udfyldningsark!$T92&lt;Udfyldningsark!$Q92-10,IF(Y$17&lt;Udfyldningsark!$T92,"g",""),
IF(Udfyldningsark!$T92&lt;Udfyldningsark!$Q92,     IF(Y$17&lt;Udfyldningsark!$Q92-10,"g",     IF(Y$17&lt;Udfyldningsark!$T92,"gu",        "")),
IF(Y$17&lt;Udfyldningsark!$Q92, IF(Y$17&lt;Udfyldningsark!$Q92-10,"g","gu"),
IF(Y$17&lt;Udfyldningsark!$T92,"r",""
))))))))</f>
        <v/>
      </c>
      <c r="Z75" s="226" t="str">
        <f>IF(Udfyldningsark!$T92="","",
IF(Z$17=Udfyldningsark!$Q92,"s",
IF(Z$17=Udfyldningsark!$T92,"b",
IF(Z$17&lt;Udfyldningsark!$P92,"",
IF(Udfyldningsark!$T92&lt;Udfyldningsark!$Q92-10,IF(Z$17&lt;Udfyldningsark!$T92,"g",""),
IF(Udfyldningsark!$T92&lt;Udfyldningsark!$Q92,     IF(Z$17&lt;Udfyldningsark!$Q92-10,"g",     IF(Z$17&lt;Udfyldningsark!$T92,"gu",        "")),
IF(Z$17&lt;Udfyldningsark!$Q92, IF(Z$17&lt;Udfyldningsark!$Q92-10,"g","gu"),
IF(Z$17&lt;Udfyldningsark!$T92,"r",""
))))))))</f>
        <v/>
      </c>
      <c r="AA75" s="226" t="str">
        <f>IF(Udfyldningsark!$T92="","",
IF(AA$17=Udfyldningsark!$Q92,"s",
IF(AA$17=Udfyldningsark!$T92,"b",
IF(AA$17&lt;Udfyldningsark!$P92,"",
IF(Udfyldningsark!$T92&lt;Udfyldningsark!$Q92-10,IF(AA$17&lt;Udfyldningsark!$T92,"g",""),
IF(Udfyldningsark!$T92&lt;Udfyldningsark!$Q92,     IF(AA$17&lt;Udfyldningsark!$Q92-10,"g",     IF(AA$17&lt;Udfyldningsark!$T92,"gu",        "")),
IF(AA$17&lt;Udfyldningsark!$Q92, IF(AA$17&lt;Udfyldningsark!$Q92-10,"g","gu"),
IF(AA$17&lt;Udfyldningsark!$T92,"r",""
))))))))</f>
        <v/>
      </c>
      <c r="AB75" s="226" t="str">
        <f>IF(Udfyldningsark!$T92="","",
IF(AB$17=Udfyldningsark!$Q92,"s",
IF(AB$17=Udfyldningsark!$T92,"b",
IF(AB$17&lt;Udfyldningsark!$P92,"",
IF(Udfyldningsark!$T92&lt;Udfyldningsark!$Q92-10,IF(AB$17&lt;Udfyldningsark!$T92,"g",""),
IF(Udfyldningsark!$T92&lt;Udfyldningsark!$Q92,     IF(AB$17&lt;Udfyldningsark!$Q92-10,"g",     IF(AB$17&lt;Udfyldningsark!$T92,"gu",        "")),
IF(AB$17&lt;Udfyldningsark!$Q92, IF(AB$17&lt;Udfyldningsark!$Q92-10,"g","gu"),
IF(AB$17&lt;Udfyldningsark!$T92,"r",""
))))))))</f>
        <v/>
      </c>
      <c r="AC75" s="226" t="str">
        <f>IF(Udfyldningsark!$T92="","",
IF(AC$17=Udfyldningsark!$Q92,"s",
IF(AC$17=Udfyldningsark!$T92,"b",
IF(AC$17&lt;Udfyldningsark!$P92,"",
IF(Udfyldningsark!$T92&lt;Udfyldningsark!$Q92-10,IF(AC$17&lt;Udfyldningsark!$T92,"g",""),
IF(Udfyldningsark!$T92&lt;Udfyldningsark!$Q92,     IF(AC$17&lt;Udfyldningsark!$Q92-10,"g",     IF(AC$17&lt;Udfyldningsark!$T92,"gu",        "")),
IF(AC$17&lt;Udfyldningsark!$Q92, IF(AC$17&lt;Udfyldningsark!$Q92-10,"g","gu"),
IF(AC$17&lt;Udfyldningsark!$T92,"r",""
))))))))</f>
        <v/>
      </c>
      <c r="AD75" s="226" t="str">
        <f>IF(Udfyldningsark!$T92="","",
IF(AD$17=Udfyldningsark!$Q92,"s",
IF(AD$17=Udfyldningsark!$T92,"b",
IF(AD$17&lt;Udfyldningsark!$P92,"",
IF(Udfyldningsark!$T92&lt;Udfyldningsark!$Q92-10,IF(AD$17&lt;Udfyldningsark!$T92,"g",""),
IF(Udfyldningsark!$T92&lt;Udfyldningsark!$Q92,     IF(AD$17&lt;Udfyldningsark!$Q92-10,"g",     IF(AD$17&lt;Udfyldningsark!$T92,"gu",        "")),
IF(AD$17&lt;Udfyldningsark!$Q92, IF(AD$17&lt;Udfyldningsark!$Q92-10,"g","gu"),
IF(AD$17&lt;Udfyldningsark!$T92,"r",""
))))))))</f>
        <v/>
      </c>
      <c r="AE75" s="226" t="str">
        <f>IF(Udfyldningsark!$T92="","",
IF(AE$17=Udfyldningsark!$Q92,"s",
IF(AE$17=Udfyldningsark!$T92,"b",
IF(AE$17&lt;Udfyldningsark!$P92,"",
IF(Udfyldningsark!$T92&lt;Udfyldningsark!$Q92-10,IF(AE$17&lt;Udfyldningsark!$T92,"g",""),
IF(Udfyldningsark!$T92&lt;Udfyldningsark!$Q92,     IF(AE$17&lt;Udfyldningsark!$Q92-10,"g",     IF(AE$17&lt;Udfyldningsark!$T92,"gu",        "")),
IF(AE$17&lt;Udfyldningsark!$Q92, IF(AE$17&lt;Udfyldningsark!$Q92-10,"g","gu"),
IF(AE$17&lt;Udfyldningsark!$T92,"r",""
))))))))</f>
        <v/>
      </c>
      <c r="AF75" s="226" t="str">
        <f>IF(Udfyldningsark!$T92="","",
IF(AF$17=Udfyldningsark!$Q92,"s",
IF(AF$17=Udfyldningsark!$T92,"b",
IF(AF$17&lt;Udfyldningsark!$P92,"",
IF(Udfyldningsark!$T92&lt;Udfyldningsark!$Q92-10,IF(AF$17&lt;Udfyldningsark!$T92,"g",""),
IF(Udfyldningsark!$T92&lt;Udfyldningsark!$Q92,     IF(AF$17&lt;Udfyldningsark!$Q92-10,"g",     IF(AF$17&lt;Udfyldningsark!$T92,"gu",        "")),
IF(AF$17&lt;Udfyldningsark!$Q92, IF(AF$17&lt;Udfyldningsark!$Q92-10,"g","gu"),
IF(AF$17&lt;Udfyldningsark!$T92,"r",""
))))))))</f>
        <v/>
      </c>
      <c r="AG75" s="226" t="str">
        <f>IF(Udfyldningsark!$T92="","",
IF(AG$17=Udfyldningsark!$Q92,"s",
IF(AG$17=Udfyldningsark!$T92,"b",
IF(AG$17&lt;Udfyldningsark!$P92,"",
IF(Udfyldningsark!$T92&lt;Udfyldningsark!$Q92-10,IF(AG$17&lt;Udfyldningsark!$T92,"g",""),
IF(Udfyldningsark!$T92&lt;Udfyldningsark!$Q92,     IF(AG$17&lt;Udfyldningsark!$Q92-10,"g",     IF(AG$17&lt;Udfyldningsark!$T92,"gu",        "")),
IF(AG$17&lt;Udfyldningsark!$Q92, IF(AG$17&lt;Udfyldningsark!$Q92-10,"g","gu"),
IF(AG$17&lt;Udfyldningsark!$T92,"r",""
))))))))</f>
        <v/>
      </c>
      <c r="AH75" s="226" t="str">
        <f>IF(Udfyldningsark!$T92="","",
IF(AH$17=Udfyldningsark!$Q92,"s",
IF(AH$17=Udfyldningsark!$T92,"b",
IF(AH$17&lt;Udfyldningsark!$P92,"",
IF(Udfyldningsark!$T92&lt;Udfyldningsark!$Q92-10,IF(AH$17&lt;Udfyldningsark!$T92,"g",""),
IF(Udfyldningsark!$T92&lt;Udfyldningsark!$Q92,     IF(AH$17&lt;Udfyldningsark!$Q92-10,"g",     IF(AH$17&lt;Udfyldningsark!$T92,"gu",        "")),
IF(AH$17&lt;Udfyldningsark!$Q92, IF(AH$17&lt;Udfyldningsark!$Q92-10,"g","gu"),
IF(AH$17&lt;Udfyldningsark!$T92,"r",""
))))))))</f>
        <v/>
      </c>
      <c r="AI75" s="226" t="str">
        <f>IF(Udfyldningsark!$T92="","",
IF(AI$17=Udfyldningsark!$Q92,"s",
IF(AI$17=Udfyldningsark!$T92,"b",
IF(AI$17&lt;Udfyldningsark!$P92,"",
IF(Udfyldningsark!$T92&lt;Udfyldningsark!$Q92-10,IF(AI$17&lt;Udfyldningsark!$T92,"g",""),
IF(Udfyldningsark!$T92&lt;Udfyldningsark!$Q92,     IF(AI$17&lt;Udfyldningsark!$Q92-10,"g",     IF(AI$17&lt;Udfyldningsark!$T92,"gu",        "")),
IF(AI$17&lt;Udfyldningsark!$Q92, IF(AI$17&lt;Udfyldningsark!$Q92-10,"g","gu"),
IF(AI$17&lt;Udfyldningsark!$T92,"r",""
))))))))</f>
        <v/>
      </c>
      <c r="AJ75" s="226" t="str">
        <f>IF(Udfyldningsark!$T92="","",
IF(AJ$17=Udfyldningsark!$Q92,"s",
IF(AJ$17=Udfyldningsark!$T92,"b",
IF(AJ$17&lt;Udfyldningsark!$P92,"",
IF(Udfyldningsark!$T92&lt;Udfyldningsark!$Q92-10,IF(AJ$17&lt;Udfyldningsark!$T92,"g",""),
IF(Udfyldningsark!$T92&lt;Udfyldningsark!$Q92,     IF(AJ$17&lt;Udfyldningsark!$Q92-10,"g",     IF(AJ$17&lt;Udfyldningsark!$T92,"gu",        "")),
IF(AJ$17&lt;Udfyldningsark!$Q92, IF(AJ$17&lt;Udfyldningsark!$Q92-10,"g","gu"),
IF(AJ$17&lt;Udfyldningsark!$T92,"r",""
))))))))</f>
        <v/>
      </c>
      <c r="AK75" s="226" t="str">
        <f>IF(Udfyldningsark!$T92="","",
IF(AK$17=Udfyldningsark!$Q92,"s",
IF(AK$17=Udfyldningsark!$T92,"b",
IF(AK$17&lt;Udfyldningsark!$P92,"",
IF(Udfyldningsark!$T92&lt;Udfyldningsark!$Q92-10,IF(AK$17&lt;Udfyldningsark!$T92,"g",""),
IF(Udfyldningsark!$T92&lt;Udfyldningsark!$Q92,     IF(AK$17&lt;Udfyldningsark!$Q92-10,"g",     IF(AK$17&lt;Udfyldningsark!$T92,"gu",        "")),
IF(AK$17&lt;Udfyldningsark!$Q92, IF(AK$17&lt;Udfyldningsark!$Q92-10,"g","gu"),
IF(AK$17&lt;Udfyldningsark!$T92,"r",""
))))))))</f>
        <v/>
      </c>
      <c r="AL75" s="226" t="str">
        <f>IF(Udfyldningsark!$T92="","",
IF(AL$17=Udfyldningsark!$Q92,"s",
IF(AL$17=Udfyldningsark!$T92,"b",
IF(AL$17&lt;Udfyldningsark!$P92,"",
IF(Udfyldningsark!$T92&lt;Udfyldningsark!$Q92-10,IF(AL$17&lt;Udfyldningsark!$T92,"g",""),
IF(Udfyldningsark!$T92&lt;Udfyldningsark!$Q92,     IF(AL$17&lt;Udfyldningsark!$Q92-10,"g",     IF(AL$17&lt;Udfyldningsark!$T92,"gu",        "")),
IF(AL$17&lt;Udfyldningsark!$Q92, IF(AL$17&lt;Udfyldningsark!$Q92-10,"g","gu"),
IF(AL$17&lt;Udfyldningsark!$T92,"r",""
))))))))</f>
        <v/>
      </c>
      <c r="AM75" s="226" t="str">
        <f>IF(Udfyldningsark!$T92="","",
IF(AM$17=Udfyldningsark!$Q92,"s",
IF(AM$17=Udfyldningsark!$T92,"b",
IF(AM$17&lt;Udfyldningsark!$P92,"",
IF(Udfyldningsark!$T92&lt;Udfyldningsark!$Q92-10,IF(AM$17&lt;Udfyldningsark!$T92,"g",""),
IF(Udfyldningsark!$T92&lt;Udfyldningsark!$Q92,     IF(AM$17&lt;Udfyldningsark!$Q92-10,"g",     IF(AM$17&lt;Udfyldningsark!$T92,"gu",        "")),
IF(AM$17&lt;Udfyldningsark!$Q92, IF(AM$17&lt;Udfyldningsark!$Q92-10,"g","gu"),
IF(AM$17&lt;Udfyldningsark!$T92,"r",""
))))))))</f>
        <v/>
      </c>
      <c r="AN75" s="226" t="str">
        <f>IF(Udfyldningsark!$T92="","",
IF(AN$17=Udfyldningsark!$Q92,"s",
IF(AN$17=Udfyldningsark!$T92,"b",
IF(AN$17&lt;Udfyldningsark!$P92,"",
IF(Udfyldningsark!$T92&lt;Udfyldningsark!$Q92-10,IF(AN$17&lt;Udfyldningsark!$T92,"g",""),
IF(Udfyldningsark!$T92&lt;Udfyldningsark!$Q92,     IF(AN$17&lt;Udfyldningsark!$Q92-10,"g",     IF(AN$17&lt;Udfyldningsark!$T92,"gu",        "")),
IF(AN$17&lt;Udfyldningsark!$Q92, IF(AN$17&lt;Udfyldningsark!$Q92-10,"g","gu"),
IF(AN$17&lt;Udfyldningsark!$T92,"r",""
))))))))</f>
        <v/>
      </c>
      <c r="AO75" s="226" t="str">
        <f>IF(Udfyldningsark!$T92="","",
IF(AO$17=Udfyldningsark!$Q92,"s",
IF(AO$17=Udfyldningsark!$T92,"b",
IF(AO$17&lt;Udfyldningsark!$P92,"",
IF(Udfyldningsark!$T92&lt;Udfyldningsark!$Q92-10,IF(AO$17&lt;Udfyldningsark!$T92,"g",""),
IF(Udfyldningsark!$T92&lt;Udfyldningsark!$Q92,     IF(AO$17&lt;Udfyldningsark!$Q92-10,"g",     IF(AO$17&lt;Udfyldningsark!$T92,"gu",        "")),
IF(AO$17&lt;Udfyldningsark!$Q92, IF(AO$17&lt;Udfyldningsark!$Q92-10,"g","gu"),
IF(AO$17&lt;Udfyldningsark!$T92,"r",""
))))))))</f>
        <v/>
      </c>
      <c r="AP75" s="226" t="str">
        <f>IF(Udfyldningsark!$T92="","",
IF(AP$17=Udfyldningsark!$Q92,"s",
IF(AP$17=Udfyldningsark!$T92,"b",
IF(AP$17&lt;Udfyldningsark!$P92,"",
IF(Udfyldningsark!$T92&lt;Udfyldningsark!$Q92-10,IF(AP$17&lt;Udfyldningsark!$T92,"g",""),
IF(Udfyldningsark!$T92&lt;Udfyldningsark!$Q92,     IF(AP$17&lt;Udfyldningsark!$Q92-10,"g",     IF(AP$17&lt;Udfyldningsark!$T92,"gu",        "")),
IF(AP$17&lt;Udfyldningsark!$Q92, IF(AP$17&lt;Udfyldningsark!$Q92-10,"g","gu"),
IF(AP$17&lt;Udfyldningsark!$T92,"r",""
))))))))</f>
        <v/>
      </c>
      <c r="AQ75" s="226" t="str">
        <f>IF(Udfyldningsark!$T92="","",
IF(AQ$17=Udfyldningsark!$Q92,"s",
IF(AQ$17=Udfyldningsark!$T92,"b",
IF(AQ$17&lt;Udfyldningsark!$P92,"",
IF(Udfyldningsark!$T92&lt;Udfyldningsark!$Q92-10,IF(AQ$17&lt;Udfyldningsark!$T92,"g",""),
IF(Udfyldningsark!$T92&lt;Udfyldningsark!$Q92,     IF(AQ$17&lt;Udfyldningsark!$Q92-10,"g",     IF(AQ$17&lt;Udfyldningsark!$T92,"gu",        "")),
IF(AQ$17&lt;Udfyldningsark!$Q92, IF(AQ$17&lt;Udfyldningsark!$Q92-10,"g","gu"),
IF(AQ$17&lt;Udfyldningsark!$T92,"r",""
))))))))</f>
        <v/>
      </c>
      <c r="AR75" s="226" t="str">
        <f>IF(Udfyldningsark!$T92="","",
IF(AR$17=Udfyldningsark!$Q92,"s",
IF(AR$17=Udfyldningsark!$T92,"b",
IF(AR$17&lt;Udfyldningsark!$P92,"",
IF(Udfyldningsark!$T92&lt;Udfyldningsark!$Q92-10,IF(AR$17&lt;Udfyldningsark!$T92,"g",""),
IF(Udfyldningsark!$T92&lt;Udfyldningsark!$Q92,     IF(AR$17&lt;Udfyldningsark!$Q92-10,"g",     IF(AR$17&lt;Udfyldningsark!$T92,"gu",        "")),
IF(AR$17&lt;Udfyldningsark!$Q92, IF(AR$17&lt;Udfyldningsark!$Q92-10,"g","gu"),
IF(AR$17&lt;Udfyldningsark!$T92,"r",""
))))))))</f>
        <v/>
      </c>
      <c r="AS75" s="226" t="str">
        <f>IF(Udfyldningsark!$T92="","",
IF(AS$17=Udfyldningsark!$Q92,"s",
IF(AS$17=Udfyldningsark!$T92,"b",
IF(AS$17&lt;Udfyldningsark!$P92,"",
IF(Udfyldningsark!$T92&lt;Udfyldningsark!$Q92-10,IF(AS$17&lt;Udfyldningsark!$T92,"g",""),
IF(Udfyldningsark!$T92&lt;Udfyldningsark!$Q92,     IF(AS$17&lt;Udfyldningsark!$Q92-10,"g",     IF(AS$17&lt;Udfyldningsark!$T92,"gu",        "")),
IF(AS$17&lt;Udfyldningsark!$Q92, IF(AS$17&lt;Udfyldningsark!$Q92-10,"g","gu"),
IF(AS$17&lt;Udfyldningsark!$T92,"r",""
))))))))</f>
        <v/>
      </c>
      <c r="AT75" s="226" t="str">
        <f>IF(Udfyldningsark!$T92="","",
IF(AT$17=Udfyldningsark!$Q92,"s",
IF(AT$17=Udfyldningsark!$T92,"b",
IF(AT$17&lt;Udfyldningsark!$P92,"",
IF(Udfyldningsark!$T92&lt;Udfyldningsark!$Q92-10,IF(AT$17&lt;Udfyldningsark!$T92,"g",""),
IF(Udfyldningsark!$T92&lt;Udfyldningsark!$Q92,     IF(AT$17&lt;Udfyldningsark!$Q92-10,"g",     IF(AT$17&lt;Udfyldningsark!$T92,"gu",        "")),
IF(AT$17&lt;Udfyldningsark!$Q92, IF(AT$17&lt;Udfyldningsark!$Q92-10,"g","gu"),
IF(AT$17&lt;Udfyldningsark!$T92,"r",""
))))))))</f>
        <v/>
      </c>
      <c r="AU75" s="226" t="str">
        <f>IF(Udfyldningsark!$T92="","",
IF(AU$17=Udfyldningsark!$Q92,"s",
IF(AU$17=Udfyldningsark!$T92,"b",
IF(AU$17&lt;Udfyldningsark!$P92,"",
IF(Udfyldningsark!$T92&lt;Udfyldningsark!$Q92-10,IF(AU$17&lt;Udfyldningsark!$T92,"g",""),
IF(Udfyldningsark!$T92&lt;Udfyldningsark!$Q92,     IF(AU$17&lt;Udfyldningsark!$Q92-10,"g",     IF(AU$17&lt;Udfyldningsark!$T92,"gu",        "")),
IF(AU$17&lt;Udfyldningsark!$Q92, IF(AU$17&lt;Udfyldningsark!$Q92-10,"g","gu"),
IF(AU$17&lt;Udfyldningsark!$T92,"r",""
))))))))</f>
        <v/>
      </c>
      <c r="AV75" s="226" t="str">
        <f>IF(Udfyldningsark!$T92="","",
IF(AV$17=Udfyldningsark!$Q92,"s",
IF(AV$17=Udfyldningsark!$T92,"b",
IF(AV$17&lt;Udfyldningsark!$P92,"",
IF(Udfyldningsark!$T92&lt;Udfyldningsark!$Q92-10,IF(AV$17&lt;Udfyldningsark!$T92,"g",""),
IF(Udfyldningsark!$T92&lt;Udfyldningsark!$Q92,     IF(AV$17&lt;Udfyldningsark!$Q92-10,"g",     IF(AV$17&lt;Udfyldningsark!$T92,"gu",        "")),
IF(AV$17&lt;Udfyldningsark!$Q92, IF(AV$17&lt;Udfyldningsark!$Q92-10,"g","gu"),
IF(AV$17&lt;Udfyldningsark!$T92,"r",""
))))))))</f>
        <v/>
      </c>
      <c r="AW75" s="226" t="str">
        <f>IF(Udfyldningsark!$T92="","",
IF(AW$17=Udfyldningsark!$Q92,"s",
IF(AW$17=Udfyldningsark!$T92,"b",
IF(AW$17&lt;Udfyldningsark!$P92,"",
IF(Udfyldningsark!$T92&lt;Udfyldningsark!$Q92-10,IF(AW$17&lt;Udfyldningsark!$T92,"g",""),
IF(Udfyldningsark!$T92&lt;Udfyldningsark!$Q92,     IF(AW$17&lt;Udfyldningsark!$Q92-10,"g",     IF(AW$17&lt;Udfyldningsark!$T92,"gu",        "")),
IF(AW$17&lt;Udfyldningsark!$Q92, IF(AW$17&lt;Udfyldningsark!$Q92-10,"g","gu"),
IF(AW$17&lt;Udfyldningsark!$T92,"r",""
))))))))</f>
        <v/>
      </c>
      <c r="AX75" s="226" t="str">
        <f>IF(Udfyldningsark!$T92="","",
IF(AX$17=Udfyldningsark!$Q92,"s",
IF(AX$17=Udfyldningsark!$T92,"b",
IF(AX$17&lt;Udfyldningsark!$P92,"",
IF(Udfyldningsark!$T92&lt;Udfyldningsark!$Q92-10,IF(AX$17&lt;Udfyldningsark!$T92,"g",""),
IF(Udfyldningsark!$T92&lt;Udfyldningsark!$Q92,     IF(AX$17&lt;Udfyldningsark!$Q92-10,"g",     IF(AX$17&lt;Udfyldningsark!$T92,"gu",        "")),
IF(AX$17&lt;Udfyldningsark!$Q92, IF(AX$17&lt;Udfyldningsark!$Q92-10,"g","gu"),
IF(AX$17&lt;Udfyldningsark!$T92,"r",""
))))))))</f>
        <v/>
      </c>
      <c r="AY75" s="226" t="str">
        <f>IF(Udfyldningsark!$T92="","",
IF(AY$17=Udfyldningsark!$Q92,"s",
IF(AY$17=Udfyldningsark!$T92,"b",
IF(AY$17&lt;Udfyldningsark!$P92,"",
IF(Udfyldningsark!$T92&lt;Udfyldningsark!$Q92-10,IF(AY$17&lt;Udfyldningsark!$T92,"g",""),
IF(Udfyldningsark!$T92&lt;Udfyldningsark!$Q92,     IF(AY$17&lt;Udfyldningsark!$Q92-10,"g",     IF(AY$17&lt;Udfyldningsark!$T92,"gu",        "")),
IF(AY$17&lt;Udfyldningsark!$Q92, IF(AY$17&lt;Udfyldningsark!$Q92-10,"g","gu"),
IF(AY$17&lt;Udfyldningsark!$T92,"r",""
))))))))</f>
        <v/>
      </c>
      <c r="AZ75" s="226" t="str">
        <f>IF(Udfyldningsark!$T92="","",
IF(AZ$17=Udfyldningsark!$Q92,"s",
IF(AZ$17=Udfyldningsark!$T92,"b",
IF(AZ$17&lt;Udfyldningsark!$P92,"",
IF(Udfyldningsark!$T92&lt;Udfyldningsark!$Q92-10,IF(AZ$17&lt;Udfyldningsark!$T92,"g",""),
IF(Udfyldningsark!$T92&lt;Udfyldningsark!$Q92,     IF(AZ$17&lt;Udfyldningsark!$Q92-10,"g",     IF(AZ$17&lt;Udfyldningsark!$T92,"gu",        "")),
IF(AZ$17&lt;Udfyldningsark!$Q92, IF(AZ$17&lt;Udfyldningsark!$Q92-10,"g","gu"),
IF(AZ$17&lt;Udfyldningsark!$T92,"r",""
))))))))</f>
        <v/>
      </c>
      <c r="BA75" s="226" t="str">
        <f>IF(Udfyldningsark!$T92="","",
IF(BA$17=Udfyldningsark!$Q92,"s",
IF(BA$17=Udfyldningsark!$T92,"b",
IF(BA$17&lt;Udfyldningsark!$P92,"",
IF(Udfyldningsark!$T92&lt;Udfyldningsark!$Q92-10,IF(BA$17&lt;Udfyldningsark!$T92,"g",""),
IF(Udfyldningsark!$T92&lt;Udfyldningsark!$Q92,     IF(BA$17&lt;Udfyldningsark!$Q92-10,"g",     IF(BA$17&lt;Udfyldningsark!$T92,"gu",        "")),
IF(BA$17&lt;Udfyldningsark!$Q92, IF(BA$17&lt;Udfyldningsark!$Q92-10,"g","gu"),
IF(BA$17&lt;Udfyldningsark!$T92,"r",""
))))))))</f>
        <v/>
      </c>
      <c r="BB75" s="226" t="str">
        <f>IF(Udfyldningsark!$T92="","",
IF(BB$17=Udfyldningsark!$Q92,"s",
IF(BB$17=Udfyldningsark!$T92,"b",
IF(BB$17&lt;Udfyldningsark!$P92,"",
IF(Udfyldningsark!$T92&lt;Udfyldningsark!$Q92-10,IF(BB$17&lt;Udfyldningsark!$T92,"g",""),
IF(Udfyldningsark!$T92&lt;Udfyldningsark!$Q92,     IF(BB$17&lt;Udfyldningsark!$Q92-10,"g",     IF(BB$17&lt;Udfyldningsark!$T92,"gu",        "")),
IF(BB$17&lt;Udfyldningsark!$Q92, IF(BB$17&lt;Udfyldningsark!$Q92-10,"g","gu"),
IF(BB$17&lt;Udfyldningsark!$T92,"r",""
))))))))</f>
        <v/>
      </c>
      <c r="BC75" s="226" t="str">
        <f>IF(Udfyldningsark!$T92="","",
IF(BC$17=Udfyldningsark!$Q92,"s",
IF(BC$17=Udfyldningsark!$T92,"b",
IF(BC$17&lt;Udfyldningsark!$P92,"",
IF(Udfyldningsark!$T92&lt;Udfyldningsark!$Q92-10,IF(BC$17&lt;Udfyldningsark!$T92,"g",""),
IF(Udfyldningsark!$T92&lt;Udfyldningsark!$Q92,     IF(BC$17&lt;Udfyldningsark!$Q92-10,"g",     IF(BC$17&lt;Udfyldningsark!$T92,"gu",        "")),
IF(BC$17&lt;Udfyldningsark!$Q92, IF(BC$17&lt;Udfyldningsark!$Q92-10,"g","gu"),
IF(BC$17&lt;Udfyldningsark!$T92,"r",""
))))))))</f>
        <v/>
      </c>
      <c r="BD75" s="226" t="str">
        <f>IF(Udfyldningsark!$T92="","",
IF(BD$17=Udfyldningsark!$Q92,"s",
IF(BD$17=Udfyldningsark!$T92,"b",
IF(BD$17&lt;Udfyldningsark!$P92,"",
IF(Udfyldningsark!$T92&lt;Udfyldningsark!$Q92-10,IF(BD$17&lt;Udfyldningsark!$T92,"g",""),
IF(Udfyldningsark!$T92&lt;Udfyldningsark!$Q92,     IF(BD$17&lt;Udfyldningsark!$Q92-10,"g",     IF(BD$17&lt;Udfyldningsark!$T92,"gu",        "")),
IF(BD$17&lt;Udfyldningsark!$Q92, IF(BD$17&lt;Udfyldningsark!$Q92-10,"g","gu"),
IF(BD$17&lt;Udfyldningsark!$T92,"r",""
))))))))</f>
        <v/>
      </c>
      <c r="BE75" s="226" t="str">
        <f>IF(Udfyldningsark!$T92="","",
IF(BE$17=Udfyldningsark!$Q92,"s",
IF(BE$17=Udfyldningsark!$T92,"b",
IF(BE$17&lt;Udfyldningsark!$P92,"",
IF(Udfyldningsark!$T92&lt;Udfyldningsark!$Q92-10,IF(BE$17&lt;Udfyldningsark!$T92,"g",""),
IF(Udfyldningsark!$T92&lt;Udfyldningsark!$Q92,     IF(BE$17&lt;Udfyldningsark!$Q92-10,"g",     IF(BE$17&lt;Udfyldningsark!$T92,"gu",        "")),
IF(BE$17&lt;Udfyldningsark!$Q92, IF(BE$17&lt;Udfyldningsark!$Q92-10,"g","gu"),
IF(BE$17&lt;Udfyldningsark!$T92,"r",""
))))))))</f>
        <v/>
      </c>
      <c r="BF75" s="226" t="str">
        <f>IF(Udfyldningsark!$T92="","",
IF(BF$17=Udfyldningsark!$Q92,"s",
IF(BF$17=Udfyldningsark!$T92,"b",
IF(BF$17&lt;Udfyldningsark!$P92,"",
IF(Udfyldningsark!$T92&lt;Udfyldningsark!$Q92-10,IF(BF$17&lt;Udfyldningsark!$T92,"g",""),
IF(Udfyldningsark!$T92&lt;Udfyldningsark!$Q92,     IF(BF$17&lt;Udfyldningsark!$Q92-10,"g",     IF(BF$17&lt;Udfyldningsark!$T92,"gu",        "")),
IF(BF$17&lt;Udfyldningsark!$Q92, IF(BF$17&lt;Udfyldningsark!$Q92-10,"g","gu"),
IF(BF$17&lt;Udfyldningsark!$T92,"r",""
))))))))</f>
        <v/>
      </c>
      <c r="BG75" s="226" t="str">
        <f>IF(Udfyldningsark!$T92="","",
IF(BG$17=Udfyldningsark!$Q92,"s",
IF(BG$17=Udfyldningsark!$T92,"b",
IF(BG$17&lt;Udfyldningsark!$P92,"",
IF(Udfyldningsark!$T92&lt;Udfyldningsark!$Q92-10,IF(BG$17&lt;Udfyldningsark!$T92,"g",""),
IF(Udfyldningsark!$T92&lt;Udfyldningsark!$Q92,     IF(BG$17&lt;Udfyldningsark!$Q92-10,"g",     IF(BG$17&lt;Udfyldningsark!$T92,"gu",        "")),
IF(BG$17&lt;Udfyldningsark!$Q92, IF(BG$17&lt;Udfyldningsark!$Q92-10,"g","gu"),
IF(BG$17&lt;Udfyldningsark!$T92,"r",""
))))))))</f>
        <v/>
      </c>
      <c r="BH75" s="226" t="str">
        <f>IF(Udfyldningsark!$T92="","",
IF(BH$17=Udfyldningsark!$Q92,"s",
IF(BH$17=Udfyldningsark!$T92,"b",
IF(BH$17&lt;Udfyldningsark!$P92,"",
IF(Udfyldningsark!$T92&lt;Udfyldningsark!$Q92-10,IF(BH$17&lt;Udfyldningsark!$T92,"g",""),
IF(Udfyldningsark!$T92&lt;Udfyldningsark!$Q92,     IF(BH$17&lt;Udfyldningsark!$Q92-10,"g",     IF(BH$17&lt;Udfyldningsark!$T92,"gu",        "")),
IF(BH$17&lt;Udfyldningsark!$Q92, IF(BH$17&lt;Udfyldningsark!$Q92-10,"g","gu"),
IF(BH$17&lt;Udfyldningsark!$T92,"r",""
))))))))</f>
        <v/>
      </c>
      <c r="BI75" s="226" t="str">
        <f>IF(Udfyldningsark!$T92="","",
IF(BI$17=Udfyldningsark!$Q92,"s",
IF(BI$17=Udfyldningsark!$T92,"b",
IF(BI$17&lt;Udfyldningsark!$P92,"",
IF(Udfyldningsark!$T92&lt;Udfyldningsark!$Q92-10,IF(BI$17&lt;Udfyldningsark!$T92,"g",""),
IF(Udfyldningsark!$T92&lt;Udfyldningsark!$Q92,     IF(BI$17&lt;Udfyldningsark!$Q92-10,"g",     IF(BI$17&lt;Udfyldningsark!$T92,"gu",        "")),
IF(BI$17&lt;Udfyldningsark!$Q92, IF(BI$17&lt;Udfyldningsark!$Q92-10,"g","gu"),
IF(BI$17&lt;Udfyldningsark!$T92,"r",""
))))))))</f>
        <v/>
      </c>
      <c r="BJ75" s="226" t="str">
        <f>IF(Udfyldningsark!$T92="","",
IF(BJ$17=Udfyldningsark!$Q92,"s",
IF(BJ$17=Udfyldningsark!$T92,"b",
IF(BJ$17&lt;Udfyldningsark!$P92,"",
IF(Udfyldningsark!$T92&lt;Udfyldningsark!$Q92-10,IF(BJ$17&lt;Udfyldningsark!$T92,"g",""),
IF(Udfyldningsark!$T92&lt;Udfyldningsark!$Q92,     IF(BJ$17&lt;Udfyldningsark!$Q92-10,"g",     IF(BJ$17&lt;Udfyldningsark!$T92,"gu",        "")),
IF(BJ$17&lt;Udfyldningsark!$Q92, IF(BJ$17&lt;Udfyldningsark!$Q92-10,"g","gu"),
IF(BJ$17&lt;Udfyldningsark!$T92,"r",""
))))))))</f>
        <v/>
      </c>
      <c r="BK75" s="226" t="str">
        <f>IF(Udfyldningsark!$T92="","",
IF(BK$17=Udfyldningsark!$Q92,"s",
IF(BK$17=Udfyldningsark!$T92,"b",
IF(BK$17&lt;Udfyldningsark!$P92,"",
IF(Udfyldningsark!$T92&lt;Udfyldningsark!$Q92-10,IF(BK$17&lt;Udfyldningsark!$T92,"g",""),
IF(Udfyldningsark!$T92&lt;Udfyldningsark!$Q92,     IF(BK$17&lt;Udfyldningsark!$Q92-10,"g",     IF(BK$17&lt;Udfyldningsark!$T92,"gu",        "")),
IF(BK$17&lt;Udfyldningsark!$Q92, IF(BK$17&lt;Udfyldningsark!$Q92-10,"g","gu"),
IF(BK$17&lt;Udfyldningsark!$T92,"r",""
))))))))</f>
        <v/>
      </c>
      <c r="BL75" s="226" t="str">
        <f>IF(Udfyldningsark!$T92="","",
IF(BL$17=Udfyldningsark!$Q92,"s",
IF(BL$17=Udfyldningsark!$T92,"b",
IF(BL$17&lt;Udfyldningsark!$P92,"",
IF(Udfyldningsark!$T92&lt;Udfyldningsark!$Q92-10,IF(BL$17&lt;Udfyldningsark!$T92,"g",""),
IF(Udfyldningsark!$T92&lt;Udfyldningsark!$Q92,     IF(BL$17&lt;Udfyldningsark!$Q92-10,"g",     IF(BL$17&lt;Udfyldningsark!$T92,"gu",        "")),
IF(BL$17&lt;Udfyldningsark!$Q92, IF(BL$17&lt;Udfyldningsark!$Q92-10,"g","gu"),
IF(BL$17&lt;Udfyldningsark!$T92,"r",""
))))))))</f>
        <v/>
      </c>
      <c r="BM75" s="226" t="str">
        <f>IF(Udfyldningsark!$T92="","",
IF(BM$17=Udfyldningsark!$Q92,"s",
IF(BM$17=Udfyldningsark!$T92,"b",
IF(BM$17&lt;Udfyldningsark!$P92,"",
IF(Udfyldningsark!$T92&lt;Udfyldningsark!$Q92-10,IF(BM$17&lt;Udfyldningsark!$T92,"g",""),
IF(Udfyldningsark!$T92&lt;Udfyldningsark!$Q92,     IF(BM$17&lt;Udfyldningsark!$Q92-10,"g",     IF(BM$17&lt;Udfyldningsark!$T92,"gu",        "")),
IF(BM$17&lt;Udfyldningsark!$Q92, IF(BM$17&lt;Udfyldningsark!$Q92-10,"g","gu"),
IF(BM$17&lt;Udfyldningsark!$T92,"r",""
))))))))</f>
        <v/>
      </c>
      <c r="BN75" s="226" t="str">
        <f>IF(Udfyldningsark!$T92="","",
IF(BN$17=Udfyldningsark!$Q92,"s",
IF(BN$17=Udfyldningsark!$T92,"b",
IF(BN$17&lt;Udfyldningsark!$P92,"",
IF(Udfyldningsark!$T92&lt;Udfyldningsark!$Q92-10,IF(BN$17&lt;Udfyldningsark!$T92,"g",""),
IF(Udfyldningsark!$T92&lt;Udfyldningsark!$Q92,     IF(BN$17&lt;Udfyldningsark!$Q92-10,"g",     IF(BN$17&lt;Udfyldningsark!$T92,"gu",        "")),
IF(BN$17&lt;Udfyldningsark!$Q92, IF(BN$17&lt;Udfyldningsark!$Q92-10,"g","gu"),
IF(BN$17&lt;Udfyldningsark!$T92,"r",""
))))))))</f>
        <v/>
      </c>
      <c r="BO75" s="226" t="str">
        <f>IF(Udfyldningsark!$T92="","",
IF(BO$17=Udfyldningsark!$Q92,"s",
IF(BO$17=Udfyldningsark!$T92,"b",
IF(BO$17&lt;Udfyldningsark!$P92,"",
IF(Udfyldningsark!$T92&lt;Udfyldningsark!$Q92-10,IF(BO$17&lt;Udfyldningsark!$T92,"g",""),
IF(Udfyldningsark!$T92&lt;Udfyldningsark!$Q92,     IF(BO$17&lt;Udfyldningsark!$Q92-10,"g",     IF(BO$17&lt;Udfyldningsark!$T92,"gu",        "")),
IF(BO$17&lt;Udfyldningsark!$Q92, IF(BO$17&lt;Udfyldningsark!$Q92-10,"g","gu"),
IF(BO$17&lt;Udfyldningsark!$T92,"r",""
))))))))</f>
        <v/>
      </c>
      <c r="BP75" s="226" t="str">
        <f>IF(Udfyldningsark!$T92="","",
IF(BP$17=Udfyldningsark!$Q92,"s",
IF(BP$17=Udfyldningsark!$T92,"b",
IF(BP$17&lt;Udfyldningsark!$P92,"",
IF(Udfyldningsark!$T92&lt;Udfyldningsark!$Q92-10,IF(BP$17&lt;Udfyldningsark!$T92,"g",""),
IF(Udfyldningsark!$T92&lt;Udfyldningsark!$Q92,     IF(BP$17&lt;Udfyldningsark!$Q92-10,"g",     IF(BP$17&lt;Udfyldningsark!$T92,"gu",        "")),
IF(BP$17&lt;Udfyldningsark!$Q92, IF(BP$17&lt;Udfyldningsark!$Q92-10,"g","gu"),
IF(BP$17&lt;Udfyldningsark!$T92,"r",""
))))))))</f>
        <v/>
      </c>
      <c r="BQ75" s="226" t="str">
        <f>IF(Udfyldningsark!$T92="","",
IF(BQ$17=Udfyldningsark!$Q92,"s",
IF(BQ$17=Udfyldningsark!$T92,"b",
IF(BQ$17&lt;Udfyldningsark!$P92,"",
IF(Udfyldningsark!$T92&lt;Udfyldningsark!$Q92-10,IF(BQ$17&lt;Udfyldningsark!$T92,"g",""),
IF(Udfyldningsark!$T92&lt;Udfyldningsark!$Q92,     IF(BQ$17&lt;Udfyldningsark!$Q92-10,"g",     IF(BQ$17&lt;Udfyldningsark!$T92,"gu",        "")),
IF(BQ$17&lt;Udfyldningsark!$Q92, IF(BQ$17&lt;Udfyldningsark!$Q92-10,"g","gu"),
IF(BQ$17&lt;Udfyldningsark!$T92,"r",""
))))))))</f>
        <v/>
      </c>
      <c r="BR75" s="226" t="str">
        <f>IF(Udfyldningsark!$T92="","",
IF(BR$17=Udfyldningsark!$Q92,"s",
IF(BR$17=Udfyldningsark!$T92,"b",
IF(BR$17&lt;Udfyldningsark!$P92,"",
IF(Udfyldningsark!$T92&lt;Udfyldningsark!$Q92-10,IF(BR$17&lt;Udfyldningsark!$T92,"g",""),
IF(Udfyldningsark!$T92&lt;Udfyldningsark!$Q92,     IF(BR$17&lt;Udfyldningsark!$Q92-10,"g",     IF(BR$17&lt;Udfyldningsark!$T92,"gu",        "")),
IF(BR$17&lt;Udfyldningsark!$Q92, IF(BR$17&lt;Udfyldningsark!$Q92-10,"g","gu"),
IF(BR$17&lt;Udfyldningsark!$T92,"r",""
))))))))</f>
        <v/>
      </c>
      <c r="BS75" s="226" t="str">
        <f>IF(Udfyldningsark!$T92="","",
IF(BS$17=Udfyldningsark!$Q92,"s",
IF(BS$17=Udfyldningsark!$T92,"b",
IF(BS$17&lt;Udfyldningsark!$P92,"",
IF(Udfyldningsark!$T92&lt;Udfyldningsark!$Q92-10,IF(BS$17&lt;Udfyldningsark!$T92,"g",""),
IF(Udfyldningsark!$T92&lt;Udfyldningsark!$Q92,     IF(BS$17&lt;Udfyldningsark!$Q92-10,"g",     IF(BS$17&lt;Udfyldningsark!$T92,"gu",        "")),
IF(BS$17&lt;Udfyldningsark!$Q92, IF(BS$17&lt;Udfyldningsark!$Q92-10,"g","gu"),
IF(BS$17&lt;Udfyldningsark!$T92,"r",""
))))))))</f>
        <v/>
      </c>
      <c r="BT75" s="226" t="str">
        <f>IF(Udfyldningsark!$T92="","",
IF(BT$17=Udfyldningsark!$Q92,"s",
IF(BT$17=Udfyldningsark!$T92,"b",
IF(BT$17&lt;Udfyldningsark!$P92,"",
IF(Udfyldningsark!$T92&lt;Udfyldningsark!$Q92-10,IF(BT$17&lt;Udfyldningsark!$T92,"g",""),
IF(Udfyldningsark!$T92&lt;Udfyldningsark!$Q92,     IF(BT$17&lt;Udfyldningsark!$Q92-10,"g",     IF(BT$17&lt;Udfyldningsark!$T92,"gu",        "")),
IF(BT$17&lt;Udfyldningsark!$Q92, IF(BT$17&lt;Udfyldningsark!$Q92-10,"g","gu"),
IF(BT$17&lt;Udfyldningsark!$T92,"r",""
))))))))</f>
        <v/>
      </c>
      <c r="BU75" s="226" t="str">
        <f>IF(Udfyldningsark!$T92="","",
IF(BU$17=Udfyldningsark!$Q92,"s",
IF(BU$17=Udfyldningsark!$T92,"b",
IF(BU$17&lt;Udfyldningsark!$P92,"",
IF(Udfyldningsark!$T92&lt;Udfyldningsark!$Q92-10,IF(BU$17&lt;Udfyldningsark!$T92,"g",""),
IF(Udfyldningsark!$T92&lt;Udfyldningsark!$Q92,     IF(BU$17&lt;Udfyldningsark!$Q92-10,"g",     IF(BU$17&lt;Udfyldningsark!$T92,"gu",        "")),
IF(BU$17&lt;Udfyldningsark!$Q92, IF(BU$17&lt;Udfyldningsark!$Q92-10,"g","gu"),
IF(BU$17&lt;Udfyldningsark!$T92,"r",""
))))))))</f>
        <v/>
      </c>
      <c r="BV75" s="226" t="str">
        <f>IF(Udfyldningsark!$T92="","",
IF(BV$17=Udfyldningsark!$Q92,"s",
IF(BV$17=Udfyldningsark!$T92,"b",
IF(BV$17&lt;Udfyldningsark!$P92,"",
IF(Udfyldningsark!$T92&lt;Udfyldningsark!$Q92-10,IF(BV$17&lt;Udfyldningsark!$T92,"g",""),
IF(Udfyldningsark!$T92&lt;Udfyldningsark!$Q92,     IF(BV$17&lt;Udfyldningsark!$Q92-10,"g",     IF(BV$17&lt;Udfyldningsark!$T92,"gu",        "")),
IF(BV$17&lt;Udfyldningsark!$Q92, IF(BV$17&lt;Udfyldningsark!$Q92-10,"g","gu"),
IF(BV$17&lt;Udfyldningsark!$T92,"r",""
))))))))</f>
        <v/>
      </c>
      <c r="BW75" s="226" t="str">
        <f>IF(Udfyldningsark!$T92="","",
IF(BW$17=Udfyldningsark!$Q92,"s",
IF(BW$17=Udfyldningsark!$T92,"b",
IF(BW$17&lt;Udfyldningsark!$P92,"",
IF(Udfyldningsark!$T92&lt;Udfyldningsark!$Q92-10,IF(BW$17&lt;Udfyldningsark!$T92,"g",""),
IF(Udfyldningsark!$T92&lt;Udfyldningsark!$Q92,     IF(BW$17&lt;Udfyldningsark!$Q92-10,"g",     IF(BW$17&lt;Udfyldningsark!$T92,"gu",        "")),
IF(BW$17&lt;Udfyldningsark!$Q92, IF(BW$17&lt;Udfyldningsark!$Q92-10,"g","gu"),
IF(BW$17&lt;Udfyldningsark!$T92,"r",""
))))))))</f>
        <v/>
      </c>
      <c r="BX75" s="226" t="str">
        <f>IF(Udfyldningsark!$T92="","",
IF(BX$17=Udfyldningsark!$Q92,"s",
IF(BX$17=Udfyldningsark!$T92,"b",
IF(BX$17&lt;Udfyldningsark!$P92,"",
IF(Udfyldningsark!$T92&lt;Udfyldningsark!$Q92-10,IF(BX$17&lt;Udfyldningsark!$T92,"g",""),
IF(Udfyldningsark!$T92&lt;Udfyldningsark!$Q92,     IF(BX$17&lt;Udfyldningsark!$Q92-10,"g",     IF(BX$17&lt;Udfyldningsark!$T92,"gu",        "")),
IF(BX$17&lt;Udfyldningsark!$Q92, IF(BX$17&lt;Udfyldningsark!$Q92-10,"g","gu"),
IF(BX$17&lt;Udfyldningsark!$T92,"r",""
))))))))</f>
        <v/>
      </c>
      <c r="BY75" s="226" t="str">
        <f>IF(Udfyldningsark!$T92="","",
IF(BY$17=Udfyldningsark!$Q92,"s",
IF(BY$17=Udfyldningsark!$T92,"b",
IF(BY$17&lt;Udfyldningsark!$P92,"",
IF(Udfyldningsark!$T92&lt;Udfyldningsark!$Q92-10,IF(BY$17&lt;Udfyldningsark!$T92,"g",""),
IF(Udfyldningsark!$T92&lt;Udfyldningsark!$Q92,     IF(BY$17&lt;Udfyldningsark!$Q92-10,"g",     IF(BY$17&lt;Udfyldningsark!$T92,"gu",        "")),
IF(BY$17&lt;Udfyldningsark!$Q92, IF(BY$17&lt;Udfyldningsark!$Q92-10,"g","gu"),
IF(BY$17&lt;Udfyldningsark!$T92,"r",""
))))))))</f>
        <v/>
      </c>
      <c r="BZ75" s="226" t="str">
        <f>IF(Udfyldningsark!$T92="","",
IF(BZ$17=Udfyldningsark!$Q92,"s",
IF(BZ$17=Udfyldningsark!$T92,"b",
IF(BZ$17&lt;Udfyldningsark!$P92,"",
IF(Udfyldningsark!$T92&lt;Udfyldningsark!$Q92-10,IF(BZ$17&lt;Udfyldningsark!$T92,"g",""),
IF(Udfyldningsark!$T92&lt;Udfyldningsark!$Q92,     IF(BZ$17&lt;Udfyldningsark!$Q92-10,"g",     IF(BZ$17&lt;Udfyldningsark!$T92,"gu",        "")),
IF(BZ$17&lt;Udfyldningsark!$Q92, IF(BZ$17&lt;Udfyldningsark!$Q92-10,"g","gu"),
IF(BZ$17&lt;Udfyldningsark!$T92,"r",""
))))))))</f>
        <v/>
      </c>
      <c r="CA75" s="226" t="str">
        <f>IF(Udfyldningsark!$T92="","",
IF(CA$17=Udfyldningsark!$Q92,"s",
IF(CA$17=Udfyldningsark!$T92,"b",
IF(CA$17&lt;Udfyldningsark!$P92,"",
IF(Udfyldningsark!$T92&lt;Udfyldningsark!$Q92-10,IF(CA$17&lt;Udfyldningsark!$T92,"g",""),
IF(Udfyldningsark!$T92&lt;Udfyldningsark!$Q92,     IF(CA$17&lt;Udfyldningsark!$Q92-10,"g",     IF(CA$17&lt;Udfyldningsark!$T92,"gu",        "")),
IF(CA$17&lt;Udfyldningsark!$Q92, IF(CA$17&lt;Udfyldningsark!$Q92-10,"g","gu"),
IF(CA$17&lt;Udfyldningsark!$T92,"r",""
))))))))</f>
        <v/>
      </c>
      <c r="CB75" s="226" t="str">
        <f>IF(Udfyldningsark!$T92="","",
IF(CB$17=Udfyldningsark!$Q92,"s",
IF(CB$17=Udfyldningsark!$T92,"b",
IF(CB$17&lt;Udfyldningsark!$P92,"",
IF(Udfyldningsark!$T92&lt;Udfyldningsark!$Q92-10,IF(CB$17&lt;Udfyldningsark!$T92,"g",""),
IF(Udfyldningsark!$T92&lt;Udfyldningsark!$Q92,     IF(CB$17&lt;Udfyldningsark!$Q92-10,"g",     IF(CB$17&lt;Udfyldningsark!$T92,"gu",        "")),
IF(CB$17&lt;Udfyldningsark!$Q92, IF(CB$17&lt;Udfyldningsark!$Q92-10,"g","gu"),
IF(CB$17&lt;Udfyldningsark!$T92,"r",""
))))))))</f>
        <v/>
      </c>
      <c r="CC75" s="226" t="str">
        <f>IF(Udfyldningsark!$T92="","",
IF(CC$17=Udfyldningsark!$Q92,"s",
IF(CC$17=Udfyldningsark!$T92,"b",
IF(CC$17&lt;Udfyldningsark!$P92,"",
IF(Udfyldningsark!$T92&lt;Udfyldningsark!$Q92-10,IF(CC$17&lt;Udfyldningsark!$T92,"g",""),
IF(Udfyldningsark!$T92&lt;Udfyldningsark!$Q92,     IF(CC$17&lt;Udfyldningsark!$Q92-10,"g",     IF(CC$17&lt;Udfyldningsark!$T92,"gu",        "")),
IF(CC$17&lt;Udfyldningsark!$Q92, IF(CC$17&lt;Udfyldningsark!$Q92-10,"g","gu"),
IF(CC$17&lt;Udfyldningsark!$T92,"r",""
))))))))</f>
        <v/>
      </c>
      <c r="CD75" s="226" t="str">
        <f>IF(Udfyldningsark!$T92="","",
IF(CD$17=Udfyldningsark!$Q92,"s",
IF(CD$17=Udfyldningsark!$T92,"b",
IF(CD$17&lt;Udfyldningsark!$P92,"",
IF(Udfyldningsark!$T92&lt;Udfyldningsark!$Q92-10,IF(CD$17&lt;Udfyldningsark!$T92,"g",""),
IF(Udfyldningsark!$T92&lt;Udfyldningsark!$Q92,     IF(CD$17&lt;Udfyldningsark!$Q92-10,"g",     IF(CD$17&lt;Udfyldningsark!$T92,"gu",        "")),
IF(CD$17&lt;Udfyldningsark!$Q92, IF(CD$17&lt;Udfyldningsark!$Q92-10,"g","gu"),
IF(CD$17&lt;Udfyldningsark!$T92,"r",""
))))))))</f>
        <v/>
      </c>
      <c r="CE75" s="226" t="str">
        <f>IF(Udfyldningsark!$T92="","",
IF(CE$17=Udfyldningsark!$Q92,"s",
IF(CE$17=Udfyldningsark!$T92,"b",
IF(CE$17&lt;Udfyldningsark!$P92,"",
IF(Udfyldningsark!$T92&lt;Udfyldningsark!$Q92-10,IF(CE$17&lt;Udfyldningsark!$T92,"g",""),
IF(Udfyldningsark!$T92&lt;Udfyldningsark!$Q92,     IF(CE$17&lt;Udfyldningsark!$Q92-10,"g",     IF(CE$17&lt;Udfyldningsark!$T92,"gu",        "")),
IF(CE$17&lt;Udfyldningsark!$Q92, IF(CE$17&lt;Udfyldningsark!$Q92-10,"g","gu"),
IF(CE$17&lt;Udfyldningsark!$T92,"r",""
))))))))</f>
        <v/>
      </c>
      <c r="CF75" s="226" t="str">
        <f>IF(Udfyldningsark!$T92="","",
IF(CF$17=Udfyldningsark!$Q92,"s",
IF(CF$17=Udfyldningsark!$T92,"b",
IF(CF$17&lt;Udfyldningsark!$P92,"",
IF(Udfyldningsark!$T92&lt;Udfyldningsark!$Q92-10,IF(CF$17&lt;Udfyldningsark!$T92,"g",""),
IF(Udfyldningsark!$T92&lt;Udfyldningsark!$Q92,     IF(CF$17&lt;Udfyldningsark!$Q92-10,"g",     IF(CF$17&lt;Udfyldningsark!$T92,"gu",        "")),
IF(CF$17&lt;Udfyldningsark!$Q92, IF(CF$17&lt;Udfyldningsark!$Q92-10,"g","gu"),
IF(CF$17&lt;Udfyldningsark!$T92,"r",""
))))))))</f>
        <v/>
      </c>
      <c r="CG75" s="226" t="str">
        <f>IF(Udfyldningsark!$T92="","",
IF(CG$17=Udfyldningsark!$Q92,"s",
IF(CG$17=Udfyldningsark!$T92,"b",
IF(CG$17&lt;Udfyldningsark!$P92,"",
IF(Udfyldningsark!$T92&lt;Udfyldningsark!$Q92-10,IF(CG$17&lt;Udfyldningsark!$T92,"g",""),
IF(Udfyldningsark!$T92&lt;Udfyldningsark!$Q92,     IF(CG$17&lt;Udfyldningsark!$Q92-10,"g",     IF(CG$17&lt;Udfyldningsark!$T92,"gu",        "")),
IF(CG$17&lt;Udfyldningsark!$Q92, IF(CG$17&lt;Udfyldningsark!$Q92-10,"g","gu"),
IF(CG$17&lt;Udfyldningsark!$T92,"r",""
))))))))</f>
        <v/>
      </c>
      <c r="CH75" s="226" t="str">
        <f>IF(Udfyldningsark!$T92="","",
IF(CH$17=Udfyldningsark!$Q92,"s",
IF(CH$17=Udfyldningsark!$T92,"b",
IF(CH$17&lt;Udfyldningsark!$P92,"",
IF(Udfyldningsark!$T92&lt;Udfyldningsark!$Q92-10,IF(CH$17&lt;Udfyldningsark!$T92,"g",""),
IF(Udfyldningsark!$T92&lt;Udfyldningsark!$Q92,     IF(CH$17&lt;Udfyldningsark!$Q92-10,"g",     IF(CH$17&lt;Udfyldningsark!$T92,"gu",        "")),
IF(CH$17&lt;Udfyldningsark!$Q92, IF(CH$17&lt;Udfyldningsark!$Q92-10,"g","gu"),
IF(CH$17&lt;Udfyldningsark!$T92,"r",""
))))))))</f>
        <v/>
      </c>
      <c r="CI75" s="226" t="str">
        <f>IF(Udfyldningsark!$T92="","",
IF(CI$17=Udfyldningsark!$Q92,"s",
IF(CI$17=Udfyldningsark!$T92,"b",
IF(CI$17&lt;Udfyldningsark!$P92,"",
IF(Udfyldningsark!$T92&lt;Udfyldningsark!$Q92-10,IF(CI$17&lt;Udfyldningsark!$T92,"g",""),
IF(Udfyldningsark!$T92&lt;Udfyldningsark!$Q92,     IF(CI$17&lt;Udfyldningsark!$Q92-10,"g",     IF(CI$17&lt;Udfyldningsark!$T92,"gu",        "")),
IF(CI$17&lt;Udfyldningsark!$Q92, IF(CI$17&lt;Udfyldningsark!$Q92-10,"g","gu"),
IF(CI$17&lt;Udfyldningsark!$T92,"r",""
))))))))</f>
        <v/>
      </c>
      <c r="CJ75" s="226" t="str">
        <f>IF(Udfyldningsark!$T92="","",
IF(CJ$17=Udfyldningsark!$Q92,"s",
IF(CJ$17=Udfyldningsark!$T92,"b",
IF(CJ$17&lt;Udfyldningsark!$P92,"",
IF(Udfyldningsark!$T92&lt;Udfyldningsark!$Q92-10,IF(CJ$17&lt;Udfyldningsark!$T92,"g",""),
IF(Udfyldningsark!$T92&lt;Udfyldningsark!$Q92,     IF(CJ$17&lt;Udfyldningsark!$Q92-10,"g",     IF(CJ$17&lt;Udfyldningsark!$T92,"gu",        "")),
IF(CJ$17&lt;Udfyldningsark!$Q92, IF(CJ$17&lt;Udfyldningsark!$Q92-10,"g","gu"),
IF(CJ$17&lt;Udfyldningsark!$T92,"r",""
))))))))</f>
        <v/>
      </c>
      <c r="CK75" s="226" t="str">
        <f>IF(Udfyldningsark!$T92="","",
IF(CK$17=Udfyldningsark!$Q92,"s",
IF(CK$17=Udfyldningsark!$T92,"b",
IF(CK$17&lt;Udfyldningsark!$P92,"",
IF(Udfyldningsark!$T92&lt;Udfyldningsark!$Q92-10,IF(CK$17&lt;Udfyldningsark!$T92,"g",""),
IF(Udfyldningsark!$T92&lt;Udfyldningsark!$Q92,     IF(CK$17&lt;Udfyldningsark!$Q92-10,"g",     IF(CK$17&lt;Udfyldningsark!$T92,"gu",        "")),
IF(CK$17&lt;Udfyldningsark!$Q92, IF(CK$17&lt;Udfyldningsark!$Q92-10,"g","gu"),
IF(CK$17&lt;Udfyldningsark!$T92,"r",""
))))))))</f>
        <v/>
      </c>
      <c r="CL75" s="226" t="str">
        <f>IF(Udfyldningsark!$T92="","",
IF(CL$17=Udfyldningsark!$Q92,"s",
IF(CL$17=Udfyldningsark!$T92,"b",
IF(CL$17&lt;Udfyldningsark!$P92,"",
IF(Udfyldningsark!$T92&lt;Udfyldningsark!$Q92-10,IF(CL$17&lt;Udfyldningsark!$T92,"g",""),
IF(Udfyldningsark!$T92&lt;Udfyldningsark!$Q92,     IF(CL$17&lt;Udfyldningsark!$Q92-10,"g",     IF(CL$17&lt;Udfyldningsark!$T92,"gu",        "")),
IF(CL$17&lt;Udfyldningsark!$Q92, IF(CL$17&lt;Udfyldningsark!$Q92-10,"g","gu"),
IF(CL$17&lt;Udfyldningsark!$T92,"r",""
))))))))</f>
        <v/>
      </c>
      <c r="CM75" s="226" t="str">
        <f>IF(Udfyldningsark!$T92="","",
IF(CM$17=Udfyldningsark!$Q92,"s",
IF(CM$17=Udfyldningsark!$T92,"b",
IF(CM$17&lt;Udfyldningsark!$P92,"",
IF(Udfyldningsark!$T92&lt;Udfyldningsark!$Q92-10,IF(CM$17&lt;Udfyldningsark!$T92,"g",""),
IF(Udfyldningsark!$T92&lt;Udfyldningsark!$Q92,     IF(CM$17&lt;Udfyldningsark!$Q92-10,"g",     IF(CM$17&lt;Udfyldningsark!$T92,"gu",        "")),
IF(CM$17&lt;Udfyldningsark!$Q92, IF(CM$17&lt;Udfyldningsark!$Q92-10,"g","gu"),
IF(CM$17&lt;Udfyldningsark!$T92,"r",""
))))))))</f>
        <v/>
      </c>
      <c r="CN75" s="226" t="str">
        <f>IF(Udfyldningsark!$T92="","",
IF(CN$17=Udfyldningsark!$Q92,"s",
IF(CN$17=Udfyldningsark!$T92,"b",
IF(CN$17&lt;Udfyldningsark!$P92,"",
IF(Udfyldningsark!$T92&lt;Udfyldningsark!$Q92-10,IF(CN$17&lt;Udfyldningsark!$T92,"g",""),
IF(Udfyldningsark!$T92&lt;Udfyldningsark!$Q92,     IF(CN$17&lt;Udfyldningsark!$Q92-10,"g",     IF(CN$17&lt;Udfyldningsark!$T92,"gu",        "")),
IF(CN$17&lt;Udfyldningsark!$Q92, IF(CN$17&lt;Udfyldningsark!$Q92-10,"g","gu"),
IF(CN$17&lt;Udfyldningsark!$T92,"r",""
))))))))</f>
        <v/>
      </c>
      <c r="CO75" s="226" t="str">
        <f>IF(Udfyldningsark!$T92="","",
IF(CO$17=Udfyldningsark!$Q92,"s",
IF(CO$17=Udfyldningsark!$T92,"b",
IF(CO$17&lt;Udfyldningsark!$P92,"",
IF(Udfyldningsark!$T92&lt;Udfyldningsark!$Q92-10,IF(CO$17&lt;Udfyldningsark!$T92,"g",""),
IF(Udfyldningsark!$T92&lt;Udfyldningsark!$Q92,     IF(CO$17&lt;Udfyldningsark!$Q92-10,"g",     IF(CO$17&lt;Udfyldningsark!$T92,"gu",        "")),
IF(CO$17&lt;Udfyldningsark!$Q92, IF(CO$17&lt;Udfyldningsark!$Q92-10,"g","gu"),
IF(CO$17&lt;Udfyldningsark!$T92,"r",""
))))))))</f>
        <v/>
      </c>
      <c r="CP75" s="226" t="str">
        <f>IF(Udfyldningsark!$T92="","",
IF(CP$17=Udfyldningsark!$Q92,"s",
IF(CP$17=Udfyldningsark!$T92,"b",
IF(CP$17&lt;Udfyldningsark!$P92,"",
IF(Udfyldningsark!$T92&lt;Udfyldningsark!$Q92-10,IF(CP$17&lt;Udfyldningsark!$T92,"g",""),
IF(Udfyldningsark!$T92&lt;Udfyldningsark!$Q92,     IF(CP$17&lt;Udfyldningsark!$Q92-10,"g",     IF(CP$17&lt;Udfyldningsark!$T92,"gu",        "")),
IF(CP$17&lt;Udfyldningsark!$Q92, IF(CP$17&lt;Udfyldningsark!$Q92-10,"g","gu"),
IF(CP$17&lt;Udfyldningsark!$T92,"r",""
))))))))</f>
        <v/>
      </c>
      <c r="CQ75" s="226" t="str">
        <f>IF(Udfyldningsark!$T92="","",
IF(CQ$17=Udfyldningsark!$Q92,"s",
IF(CQ$17=Udfyldningsark!$T92,"b",
IF(CQ$17&lt;Udfyldningsark!$P92,"",
IF(Udfyldningsark!$T92&lt;Udfyldningsark!$Q92-10,IF(CQ$17&lt;Udfyldningsark!$T92,"g",""),
IF(Udfyldningsark!$T92&lt;Udfyldningsark!$Q92,     IF(CQ$17&lt;Udfyldningsark!$Q92-10,"g",     IF(CQ$17&lt;Udfyldningsark!$T92,"gu",        "")),
IF(CQ$17&lt;Udfyldningsark!$Q92, IF(CQ$17&lt;Udfyldningsark!$Q92-10,"g","gu"),
IF(CQ$17&lt;Udfyldningsark!$T92,"r",""
))))))))</f>
        <v/>
      </c>
      <c r="CR75" s="226" t="str">
        <f>IF(Udfyldningsark!$T92="","",
IF(CR$17=Udfyldningsark!$Q92,"s",
IF(CR$17=Udfyldningsark!$T92,"b",
IF(CR$17&lt;Udfyldningsark!$P92,"",
IF(Udfyldningsark!$T92&lt;Udfyldningsark!$Q92-10,IF(CR$17&lt;Udfyldningsark!$T92,"g",""),
IF(Udfyldningsark!$T92&lt;Udfyldningsark!$Q92,     IF(CR$17&lt;Udfyldningsark!$Q92-10,"g",     IF(CR$17&lt;Udfyldningsark!$T92,"gu",        "")),
IF(CR$17&lt;Udfyldningsark!$Q92, IF(CR$17&lt;Udfyldningsark!$Q92-10,"g","gu"),
IF(CR$17&lt;Udfyldningsark!$T92,"r",""
))))))))</f>
        <v/>
      </c>
      <c r="CS75" s="226" t="str">
        <f>IF(Udfyldningsark!$T92="","",
IF(CS$17=Udfyldningsark!$Q92,"s",
IF(CS$17=Udfyldningsark!$T92,"b",
IF(CS$17&lt;Udfyldningsark!$P92,"",
IF(Udfyldningsark!$T92&lt;Udfyldningsark!$Q92-10,IF(CS$17&lt;Udfyldningsark!$T92,"g",""),
IF(Udfyldningsark!$T92&lt;Udfyldningsark!$Q92,     IF(CS$17&lt;Udfyldningsark!$Q92-10,"g",     IF(CS$17&lt;Udfyldningsark!$T92,"gu",        "")),
IF(CS$17&lt;Udfyldningsark!$Q92, IF(CS$17&lt;Udfyldningsark!$Q92-10,"g","gu"),
IF(CS$17&lt;Udfyldningsark!$T92,"r",""
))))))))</f>
        <v/>
      </c>
      <c r="CT75" s="226" t="str">
        <f>IF(Udfyldningsark!$T92="","",
IF(CT$17=Udfyldningsark!$Q92,"s",
IF(CT$17=Udfyldningsark!$T92,"b",
IF(CT$17&lt;Udfyldningsark!$P92,"",
IF(Udfyldningsark!$T92&lt;Udfyldningsark!$Q92-10,IF(CT$17&lt;Udfyldningsark!$T92,"g",""),
IF(Udfyldningsark!$T92&lt;Udfyldningsark!$Q92,     IF(CT$17&lt;Udfyldningsark!$Q92-10,"g",     IF(CT$17&lt;Udfyldningsark!$T92,"gu",        "")),
IF(CT$17&lt;Udfyldningsark!$Q92, IF(CT$17&lt;Udfyldningsark!$Q92-10,"g","gu"),
IF(CT$17&lt;Udfyldningsark!$T92,"r",""
))))))))</f>
        <v/>
      </c>
      <c r="CU75" s="226" t="str">
        <f>IF(Udfyldningsark!$T92="","",
IF(CU$17=Udfyldningsark!$Q92,"s",
IF(CU$17=Udfyldningsark!$T92,"b",
IF(CU$17&lt;Udfyldningsark!$P92,"",
IF(Udfyldningsark!$T92&lt;Udfyldningsark!$Q92-10,IF(CU$17&lt;Udfyldningsark!$T92,"g",""),
IF(Udfyldningsark!$T92&lt;Udfyldningsark!$Q92,     IF(CU$17&lt;Udfyldningsark!$Q92-10,"g",     IF(CU$17&lt;Udfyldningsark!$T92,"gu",        "")),
IF(CU$17&lt;Udfyldningsark!$Q92, IF(CU$17&lt;Udfyldningsark!$Q92-10,"g","gu"),
IF(CU$17&lt;Udfyldningsark!$T92,"r",""
))))))))</f>
        <v/>
      </c>
      <c r="CV75" s="226" t="str">
        <f>IF(Udfyldningsark!$T92="","",
IF(CV$17=Udfyldningsark!$Q92,"s",
IF(CV$17=Udfyldningsark!$T92,"b",
IF(CV$17&lt;Udfyldningsark!$P92,"",
IF(Udfyldningsark!$T92&lt;Udfyldningsark!$Q92-10,IF(CV$17&lt;Udfyldningsark!$T92,"g",""),
IF(Udfyldningsark!$T92&lt;Udfyldningsark!$Q92,     IF(CV$17&lt;Udfyldningsark!$Q92-10,"g",     IF(CV$17&lt;Udfyldningsark!$T92,"gu",        "")),
IF(CV$17&lt;Udfyldningsark!$Q92, IF(CV$17&lt;Udfyldningsark!$Q92-10,"g","gu"),
IF(CV$17&lt;Udfyldningsark!$T92,"r",""
))))))))</f>
        <v/>
      </c>
      <c r="CW75" s="226" t="str">
        <f>IF(Udfyldningsark!$T92="","",
IF(CW$17=Udfyldningsark!$Q92,"s",
IF(CW$17=Udfyldningsark!$T92,"b",
IF(CW$17&lt;Udfyldningsark!$P92,"",
IF(Udfyldningsark!$T92&lt;Udfyldningsark!$Q92-10,IF(CW$17&lt;Udfyldningsark!$T92,"g",""),
IF(Udfyldningsark!$T92&lt;Udfyldningsark!$Q92,     IF(CW$17&lt;Udfyldningsark!$Q92-10,"g",     IF(CW$17&lt;Udfyldningsark!$T92,"gu",        "")),
IF(CW$17&lt;Udfyldningsark!$Q92, IF(CW$17&lt;Udfyldningsark!$Q92-10,"g","gu"),
IF(CW$17&lt;Udfyldningsark!$T92,"r",""
))))))))</f>
        <v/>
      </c>
      <c r="CX75" s="226" t="str">
        <f>IF(Udfyldningsark!$T92="","",
IF(CX$17=Udfyldningsark!$Q92,"s",
IF(CX$17=Udfyldningsark!$T92,"b",
IF(CX$17&lt;Udfyldningsark!$P92,"",
IF(Udfyldningsark!$T92&lt;Udfyldningsark!$Q92-10,IF(CX$17&lt;Udfyldningsark!$T92,"g",""),
IF(Udfyldningsark!$T92&lt;Udfyldningsark!$Q92,     IF(CX$17&lt;Udfyldningsark!$Q92-10,"g",     IF(CX$17&lt;Udfyldningsark!$T92,"gu",        "")),
IF(CX$17&lt;Udfyldningsark!$Q92, IF(CX$17&lt;Udfyldningsark!$Q92-10,"g","gu"),
IF(CX$17&lt;Udfyldningsark!$T92,"r",""
))))))))</f>
        <v/>
      </c>
      <c r="CY75" s="226" t="str">
        <f>IF(Udfyldningsark!$T92="","",
IF(CY$17=Udfyldningsark!$Q92,"s",
IF(CY$17=Udfyldningsark!$T92,"b",
IF(CY$17&lt;Udfyldningsark!$P92,"",
IF(Udfyldningsark!$T92&lt;Udfyldningsark!$Q92-10,IF(CY$17&lt;Udfyldningsark!$T92,"g",""),
IF(Udfyldningsark!$T92&lt;Udfyldningsark!$Q92,     IF(CY$17&lt;Udfyldningsark!$Q92-10,"g",     IF(CY$17&lt;Udfyldningsark!$T92,"gu",        "")),
IF(CY$17&lt;Udfyldningsark!$Q92, IF(CY$17&lt;Udfyldningsark!$Q92-10,"g","gu"),
IF(CY$17&lt;Udfyldningsark!$T92,"r",""
))))))))</f>
        <v/>
      </c>
      <c r="CZ75" s="226" t="str">
        <f>IF(Udfyldningsark!$T92="","",
IF(CZ$17=Udfyldningsark!$Q92,"s",
IF(CZ$17=Udfyldningsark!$T92,"b",
IF(CZ$17&lt;Udfyldningsark!$P92,"",
IF(Udfyldningsark!$T92&lt;Udfyldningsark!$Q92-10,IF(CZ$17&lt;Udfyldningsark!$T92,"g",""),
IF(Udfyldningsark!$T92&lt;Udfyldningsark!$Q92,     IF(CZ$17&lt;Udfyldningsark!$Q92-10,"g",     IF(CZ$17&lt;Udfyldningsark!$T92,"gu",        "")),
IF(CZ$17&lt;Udfyldningsark!$Q92, IF(CZ$17&lt;Udfyldningsark!$Q92-10,"g","gu"),
IF(CZ$17&lt;Udfyldningsark!$T92,"r",""
))))))))</f>
        <v/>
      </c>
      <c r="DA75" s="226" t="str">
        <f>IF(Udfyldningsark!$T92="","",
IF(DA$17=Udfyldningsark!$Q92,"s",
IF(DA$17=Udfyldningsark!$T92,"b",
IF(DA$17&lt;Udfyldningsark!$P92,"",
IF(Udfyldningsark!$T92&lt;Udfyldningsark!$Q92-10,IF(DA$17&lt;Udfyldningsark!$T92,"g",""),
IF(Udfyldningsark!$T92&lt;Udfyldningsark!$Q92,     IF(DA$17&lt;Udfyldningsark!$Q92-10,"g",     IF(DA$17&lt;Udfyldningsark!$T92,"gu",        "")),
IF(DA$17&lt;Udfyldningsark!$Q92, IF(DA$17&lt;Udfyldningsark!$Q92-10,"g","gu"),
IF(DA$17&lt;Udfyldningsark!$T92,"r",""
))))))))</f>
        <v/>
      </c>
      <c r="DB75" s="226" t="str">
        <f>IF(Udfyldningsark!$T92="","",
IF(DB$17=Udfyldningsark!$Q92,"s",
IF(DB$17=Udfyldningsark!$T92,"b",
IF(DB$17&lt;Udfyldningsark!$P92,"",
IF(Udfyldningsark!$T92&lt;Udfyldningsark!$Q92-10,IF(DB$17&lt;Udfyldningsark!$T92,"g",""),
IF(Udfyldningsark!$T92&lt;Udfyldningsark!$Q92,     IF(DB$17&lt;Udfyldningsark!$Q92-10,"g",     IF(DB$17&lt;Udfyldningsark!$T92,"gu",        "")),
IF(DB$17&lt;Udfyldningsark!$Q92, IF(DB$17&lt;Udfyldningsark!$Q92-10,"g","gu"),
IF(DB$17&lt;Udfyldningsark!$T92,"r",""
))))))))</f>
        <v/>
      </c>
      <c r="DC75" s="226" t="str">
        <f>IF(Udfyldningsark!$T92="","",
IF(DC$17=Udfyldningsark!$Q92,"s",
IF(DC$17=Udfyldningsark!$T92,"b",
IF(DC$17&lt;Udfyldningsark!$P92,"",
IF(Udfyldningsark!$T92&lt;Udfyldningsark!$Q92-10,IF(DC$17&lt;Udfyldningsark!$T92,"g",""),
IF(Udfyldningsark!$T92&lt;Udfyldningsark!$Q92,     IF(DC$17&lt;Udfyldningsark!$Q92-10,"g",     IF(DC$17&lt;Udfyldningsark!$T92,"gu",        "")),
IF(DC$17&lt;Udfyldningsark!$Q92, IF(DC$17&lt;Udfyldningsark!$Q92-10,"g","gu"),
IF(DC$17&lt;Udfyldningsark!$T92,"r",""
))))))))</f>
        <v/>
      </c>
      <c r="DD75" s="226" t="str">
        <f>IF(Udfyldningsark!$T92="","",
IF(DD$17=Udfyldningsark!$Q92,"s",
IF(DD$17=Udfyldningsark!$T92,"b",
IF(DD$17&lt;Udfyldningsark!$P92,"",
IF(Udfyldningsark!$T92&lt;Udfyldningsark!$Q92-10,IF(DD$17&lt;Udfyldningsark!$T92,"g",""),
IF(Udfyldningsark!$T92&lt;Udfyldningsark!$Q92,     IF(DD$17&lt;Udfyldningsark!$Q92-10,"g",     IF(DD$17&lt;Udfyldningsark!$T92,"gu",        "")),
IF(DD$17&lt;Udfyldningsark!$Q92, IF(DD$17&lt;Udfyldningsark!$Q92-10,"g","gu"),
IF(DD$17&lt;Udfyldningsark!$T92,"r",""
))))))))</f>
        <v/>
      </c>
      <c r="DE75" s="226" t="str">
        <f>IF(Udfyldningsark!$T92="","",
IF(DE$17=Udfyldningsark!$Q92,"s",
IF(DE$17=Udfyldningsark!$T92,"b",
IF(DE$17&lt;Udfyldningsark!$P92,"",
IF(Udfyldningsark!$T92&lt;Udfyldningsark!$Q92-10,IF(DE$17&lt;Udfyldningsark!$T92,"g",""),
IF(Udfyldningsark!$T92&lt;Udfyldningsark!$Q92,     IF(DE$17&lt;Udfyldningsark!$Q92-10,"g",     IF(DE$17&lt;Udfyldningsark!$T92,"gu",        "")),
IF(DE$17&lt;Udfyldningsark!$Q92, IF(DE$17&lt;Udfyldningsark!$Q92-10,"g","gu"),
IF(DE$17&lt;Udfyldningsark!$T92,"r",""
))))))))</f>
        <v/>
      </c>
      <c r="DF75" s="226" t="str">
        <f>IF(Udfyldningsark!$T92="","",
IF(DF$17=Udfyldningsark!$Q92,"s",
IF(DF$17=Udfyldningsark!$T92,"b",
IF(DF$17&lt;Udfyldningsark!$P92,"",
IF(Udfyldningsark!$T92&lt;Udfyldningsark!$Q92-10,IF(DF$17&lt;Udfyldningsark!$T92,"g",""),
IF(Udfyldningsark!$T92&lt;Udfyldningsark!$Q92,     IF(DF$17&lt;Udfyldningsark!$Q92-10,"g",     IF(DF$17&lt;Udfyldningsark!$T92,"gu",        "")),
IF(DF$17&lt;Udfyldningsark!$Q92, IF(DF$17&lt;Udfyldningsark!$Q92-10,"g","gu"),
IF(DF$17&lt;Udfyldningsark!$T92,"r",""
))))))))</f>
        <v/>
      </c>
      <c r="DG75" s="226" t="str">
        <f>IF(Udfyldningsark!$T92="","",
IF(DG$17=Udfyldningsark!$Q92,"s",
IF(DG$17=Udfyldningsark!$T92,"b",
IF(DG$17&lt;Udfyldningsark!$P92,"",
IF(Udfyldningsark!$T92&lt;Udfyldningsark!$Q92-10,IF(DG$17&lt;Udfyldningsark!$T92,"g",""),
IF(Udfyldningsark!$T92&lt;Udfyldningsark!$Q92,     IF(DG$17&lt;Udfyldningsark!$Q92-10,"g",     IF(DG$17&lt;Udfyldningsark!$T92,"gu",        "")),
IF(DG$17&lt;Udfyldningsark!$Q92, IF(DG$17&lt;Udfyldningsark!$Q92-10,"g","gu"),
IF(DG$17&lt;Udfyldningsark!$T92,"r",""
))))))))</f>
        <v/>
      </c>
      <c r="DH75" s="226" t="str">
        <f>IF(Udfyldningsark!$T92="","",
IF(DH$17=Udfyldningsark!$Q92,"s",
IF(DH$17=Udfyldningsark!$T92,"b",
IF(DH$17&lt;Udfyldningsark!$P92,"",
IF(Udfyldningsark!$T92&lt;Udfyldningsark!$Q92-10,IF(DH$17&lt;Udfyldningsark!$T92,"g",""),
IF(Udfyldningsark!$T92&lt;Udfyldningsark!$Q92,     IF(DH$17&lt;Udfyldningsark!$Q92-10,"g",     IF(DH$17&lt;Udfyldningsark!$T92,"gu",        "")),
IF(DH$17&lt;Udfyldningsark!$Q92, IF(DH$17&lt;Udfyldningsark!$Q92-10,"g","gu"),
IF(DH$17&lt;Udfyldningsark!$T92,"r",""
))))))))</f>
        <v/>
      </c>
      <c r="DI75" s="226" t="str">
        <f>IF(Udfyldningsark!$T92="","",
IF(DI$17=Udfyldningsark!$Q92,"s",
IF(DI$17=Udfyldningsark!$T92,"b",
IF(DI$17&lt;Udfyldningsark!$P92,"",
IF(Udfyldningsark!$T92&lt;Udfyldningsark!$Q92-10,IF(DI$17&lt;Udfyldningsark!$T92,"g",""),
IF(Udfyldningsark!$T92&lt;Udfyldningsark!$Q92,     IF(DI$17&lt;Udfyldningsark!$Q92-10,"g",     IF(DI$17&lt;Udfyldningsark!$T92,"gu",        "")),
IF(DI$17&lt;Udfyldningsark!$Q92, IF(DI$17&lt;Udfyldningsark!$Q92-10,"g","gu"),
IF(DI$17&lt;Udfyldningsark!$T92,"r",""
))))))))</f>
        <v/>
      </c>
      <c r="DJ75" s="226" t="str">
        <f>IF(Udfyldningsark!$T92="","",
IF(DJ$17=Udfyldningsark!$Q92,"s",
IF(DJ$17=Udfyldningsark!$T92,"b",
IF(DJ$17&lt;Udfyldningsark!$P92,"",
IF(Udfyldningsark!$T92&lt;Udfyldningsark!$Q92-10,IF(DJ$17&lt;Udfyldningsark!$T92,"g",""),
IF(Udfyldningsark!$T92&lt;Udfyldningsark!$Q92,     IF(DJ$17&lt;Udfyldningsark!$Q92-10,"g",     IF(DJ$17&lt;Udfyldningsark!$T92,"gu",        "")),
IF(DJ$17&lt;Udfyldningsark!$Q92, IF(DJ$17&lt;Udfyldningsark!$Q92-10,"g","gu"),
IF(DJ$17&lt;Udfyldningsark!$T92,"r",""
))))))))</f>
        <v/>
      </c>
      <c r="DK75" s="226" t="str">
        <f>IF(Udfyldningsark!$T92="","",
IF(DK$17=Udfyldningsark!$Q92,"s",
IF(DK$17=Udfyldningsark!$T92,"b",
IF(DK$17&lt;Udfyldningsark!$P92,"",
IF(Udfyldningsark!$T92&lt;Udfyldningsark!$Q92-10,IF(DK$17&lt;Udfyldningsark!$T92,"g",""),
IF(Udfyldningsark!$T92&lt;Udfyldningsark!$Q92,     IF(DK$17&lt;Udfyldningsark!$Q92-10,"g",     IF(DK$17&lt;Udfyldningsark!$T92,"gu",        "")),
IF(DK$17&lt;Udfyldningsark!$Q92, IF(DK$17&lt;Udfyldningsark!$Q92-10,"g","gu"),
IF(DK$17&lt;Udfyldningsark!$T92,"r",""
))))))))</f>
        <v/>
      </c>
      <c r="DL75" s="13"/>
      <c r="DM75" s="13"/>
    </row>
    <row r="76" spans="1:117" s="2" customFormat="1" ht="8.4499999999999993" customHeight="1" x14ac:dyDescent="0.2">
      <c r="A76" s="29"/>
      <c r="B76" s="56" t="str">
        <f>IF(Udfyldningsark!C93=1,Udfyldningsark!E93,"")</f>
        <v/>
      </c>
      <c r="C76" s="405" t="str">
        <f>IF(Udfyldningsark!I93="","",IF(Udfyldningsark!I93&gt;=1,Udfyldningsark!I93))</f>
        <v/>
      </c>
      <c r="D76" s="406"/>
      <c r="E76" s="407"/>
      <c r="F76" s="48"/>
      <c r="G76" s="276" t="str">
        <f>IF(Udfyldningsark!L93="","",IF(Udfyldningsark!L93&gt;=1,Udfyldningsark!L93))</f>
        <v/>
      </c>
      <c r="H76" s="48"/>
      <c r="I76" s="87" t="str">
        <f>IF(Udfyldningsark!P93="","",IF(Udfyldningsark!P93&gt;=1,Udfyldningsark!P93))</f>
        <v/>
      </c>
      <c r="J76" s="49"/>
      <c r="K76" s="88" t="str">
        <f>IF(Udfyldningsark!G93="","",IF(Udfyldningsark!G93=Data!$T$7,Data!$U$7,IF(Udfyldningsark!G93=Data!$T$8,Data!$U$8,IF(Udfyldningsark!G93=Data!$T$9,Data!$U$9,IF(Udfyldningsark!G93=Data!$T$10,Data!$U$10,IF(Udfyldningsark!G93=Data!$T$11,Data!$U$11,IF(Udfyldningsark!G93=Data!$T$12,Data!$U$12,IF(Udfyldningsark!G93=Data!$T$13,Data!$U$13,IF(Udfyldningsark!G93=Data!$T$14,Data!$U$14,IF(Udfyldningsark!G93=Data!$T$15,Data!$U$15,IF(Udfyldningsark!G93=Data!$T$16,Data!$U$16,IF(Udfyldningsark!G93=Data!$T$17,Data!$U$17,IF(Udfyldningsark!G93=Data!$T$18,Data!$U$18,IF(Udfyldningsark!G93=Data!$T$19,Data!$U$19,IF(Udfyldningsark!G93=Data!$T$20,Data!$U$20,IF(Udfyldningsark!G93=Data!$T$21,Data!$U$21,IF(Udfyldningsark!G93=Data!$T$22,Data!$U$22,IF(Udfyldningsark!G93=Data!$T$23,Data!$U$23,IF(Udfyldningsark!G93=Data!$T$24,Data!$U$24,IF(Udfyldningsark!G93=Data!$T$25,Data!$U$25,IF(Udfyldningsark!G93=Data!$T$26,Data!$U$26,IF(Udfyldningsark!G93=Data!$T$27,Data!$U$27))))))))))))))))))))))</f>
        <v/>
      </c>
      <c r="L76" s="49"/>
      <c r="M76" s="89" t="str">
        <f>IF(Udfyldningsark!G93="","",IF(Udfyldningsark!G93=Data!$T$7,Data!$V$7,IF(Udfyldningsark!G93=Data!$T$8,Data!$V$8,IF(Udfyldningsark!G93=Data!$T$9,Data!$V$9,IF(Udfyldningsark!G93=Data!$T$10,Data!$V$10,IF(Udfyldningsark!G93=Data!$T$11,Data!$V$11,IF(Udfyldningsark!G93=Data!$T$12,Data!$V$12,IF(Udfyldningsark!G93=Data!$T$13,Data!$V$13,IF(Udfyldningsark!G93=Data!$T$14,Data!$V$14,IF(Udfyldningsark!G93=Data!$T$15,Data!$V$15,IF(Udfyldningsark!G93=Data!$T$16,Data!$V$16,IF(Udfyldningsark!G93=Data!$T$17,Data!$V$17,IF(Udfyldningsark!G93=Data!$T$18,Data!$V$18,IF(Udfyldningsark!G93=Data!$T$19,Data!$V$19,IF(Udfyldningsark!G93=Data!$T$20,Data!$V$20,IF(Udfyldningsark!G93=Data!$T$21,Data!$V$21,IF(Udfyldningsark!G93=Data!$T$22,Data!$V$22,IF(Udfyldningsark!G93=Data!$T$23,Data!$V$23,IF(Udfyldningsark!G93=Data!$T$24,Data!$V$24,IF(Udfyldningsark!G93=Data!$T$25,Data!$V$25,IF(Udfyldningsark!G93=Data!$T$26,Data!$V$26,IF(Udfyldningsark!G93=Data!$T$27,Data!$V$27,))))))))))))))))))))))</f>
        <v/>
      </c>
      <c r="N76" s="20"/>
      <c r="O76" s="226" t="str">
        <f>IF(Udfyldningsark!$T93="","",
IF(O$17=Udfyldningsark!$Q93,"s",
IF(O$17=Udfyldningsark!$T93,"b",
IF(O$17&lt;Udfyldningsark!$P93,"",
IF(Udfyldningsark!$T93&lt;Udfyldningsark!$Q93-10,IF(O$17&lt;Udfyldningsark!$T93,"g",""),
IF(Udfyldningsark!$T93&lt;Udfyldningsark!$Q93,     IF(O$17&lt;Udfyldningsark!$Q93-10,"g",     IF(O$17&lt;Udfyldningsark!$T93,"gu",        "")),
IF(O$17&lt;Udfyldningsark!$Q93, IF(O$17&lt;Udfyldningsark!$Q93-10,"g","gu"),
IF(O$17&lt;Udfyldningsark!$T93,"r",""
))))))))</f>
        <v/>
      </c>
      <c r="P76" s="226" t="str">
        <f>IF(Udfyldningsark!$T93="","",
IF(P$17=Udfyldningsark!$Q93,"s",
IF(P$17=Udfyldningsark!$T93,"b",
IF(P$17&lt;Udfyldningsark!$P93,"",
IF(Udfyldningsark!$T93&lt;Udfyldningsark!$Q93-10,IF(P$17&lt;Udfyldningsark!$T93,"g",""),
IF(Udfyldningsark!$T93&lt;Udfyldningsark!$Q93,     IF(P$17&lt;Udfyldningsark!$Q93-10,"g",     IF(P$17&lt;Udfyldningsark!$T93,"gu",        "")),
IF(P$17&lt;Udfyldningsark!$Q93, IF(P$17&lt;Udfyldningsark!$Q93-10,"g","gu"),
IF(P$17&lt;Udfyldningsark!$T93,"r",""
))))))))</f>
        <v/>
      </c>
      <c r="Q76" s="226" t="str">
        <f>IF(Udfyldningsark!$T93="","",
IF(Q$17=Udfyldningsark!$Q93,"s",
IF(Q$17=Udfyldningsark!$T93,"b",
IF(Q$17&lt;Udfyldningsark!$P93,"",
IF(Udfyldningsark!$T93&lt;Udfyldningsark!$Q93-10,IF(Q$17&lt;Udfyldningsark!$T93,"g",""),
IF(Udfyldningsark!$T93&lt;Udfyldningsark!$Q93,     IF(Q$17&lt;Udfyldningsark!$Q93-10,"g",     IF(Q$17&lt;Udfyldningsark!$T93,"gu",        "")),
IF(Q$17&lt;Udfyldningsark!$Q93, IF(Q$17&lt;Udfyldningsark!$Q93-10,"g","gu"),
IF(Q$17&lt;Udfyldningsark!$T93,"r",""
))))))))</f>
        <v/>
      </c>
      <c r="R76" s="226" t="str">
        <f>IF(Udfyldningsark!$T93="","",
IF(R$17=Udfyldningsark!$Q93,"s",
IF(R$17=Udfyldningsark!$T93,"b",
IF(R$17&lt;Udfyldningsark!$P93,"",
IF(Udfyldningsark!$T93&lt;Udfyldningsark!$Q93-10,IF(R$17&lt;Udfyldningsark!$T93,"g",""),
IF(Udfyldningsark!$T93&lt;Udfyldningsark!$Q93,     IF(R$17&lt;Udfyldningsark!$Q93-10,"g",     IF(R$17&lt;Udfyldningsark!$T93,"gu",        "")),
IF(R$17&lt;Udfyldningsark!$Q93, IF(R$17&lt;Udfyldningsark!$Q93-10,"g","gu"),
IF(R$17&lt;Udfyldningsark!$T93,"r",""
))))))))</f>
        <v/>
      </c>
      <c r="S76" s="226" t="str">
        <f>IF(Udfyldningsark!$T93="","",
IF(S$17=Udfyldningsark!$Q93,"s",
IF(S$17=Udfyldningsark!$T93,"b",
IF(S$17&lt;Udfyldningsark!$P93,"",
IF(Udfyldningsark!$T93&lt;Udfyldningsark!$Q93-10,IF(S$17&lt;Udfyldningsark!$T93,"g",""),
IF(Udfyldningsark!$T93&lt;Udfyldningsark!$Q93,     IF(S$17&lt;Udfyldningsark!$Q93-10,"g",     IF(S$17&lt;Udfyldningsark!$T93,"gu",        "")),
IF(S$17&lt;Udfyldningsark!$Q93, IF(S$17&lt;Udfyldningsark!$Q93-10,"g","gu"),
IF(S$17&lt;Udfyldningsark!$T93,"r",""
))))))))</f>
        <v/>
      </c>
      <c r="T76" s="226" t="str">
        <f>IF(Udfyldningsark!$T93="","",
IF(T$17=Udfyldningsark!$Q93,"s",
IF(T$17=Udfyldningsark!$T93,"b",
IF(T$17&lt;Udfyldningsark!$P93,"",
IF(Udfyldningsark!$T93&lt;Udfyldningsark!$Q93-10,IF(T$17&lt;Udfyldningsark!$T93,"g",""),
IF(Udfyldningsark!$T93&lt;Udfyldningsark!$Q93,     IF(T$17&lt;Udfyldningsark!$Q93-10,"g",     IF(T$17&lt;Udfyldningsark!$T93,"gu",        "")),
IF(T$17&lt;Udfyldningsark!$Q93, IF(T$17&lt;Udfyldningsark!$Q93-10,"g","gu"),
IF(T$17&lt;Udfyldningsark!$T93,"r",""
))))))))</f>
        <v/>
      </c>
      <c r="U76" s="226" t="str">
        <f>IF(Udfyldningsark!$T93="","",
IF(U$17=Udfyldningsark!$Q93,"s",
IF(U$17=Udfyldningsark!$T93,"b",
IF(U$17&lt;Udfyldningsark!$P93,"",
IF(Udfyldningsark!$T93&lt;Udfyldningsark!$Q93-10,IF(U$17&lt;Udfyldningsark!$T93,"g",""),
IF(Udfyldningsark!$T93&lt;Udfyldningsark!$Q93,     IF(U$17&lt;Udfyldningsark!$Q93-10,"g",     IF(U$17&lt;Udfyldningsark!$T93,"gu",        "")),
IF(U$17&lt;Udfyldningsark!$Q93, IF(U$17&lt;Udfyldningsark!$Q93-10,"g","gu"),
IF(U$17&lt;Udfyldningsark!$T93,"r",""
))))))))</f>
        <v/>
      </c>
      <c r="V76" s="226" t="str">
        <f>IF(Udfyldningsark!$T93="","",
IF(V$17=Udfyldningsark!$Q93,"s",
IF(V$17=Udfyldningsark!$T93,"b",
IF(V$17&lt;Udfyldningsark!$P93,"",
IF(Udfyldningsark!$T93&lt;Udfyldningsark!$Q93-10,IF(V$17&lt;Udfyldningsark!$T93,"g",""),
IF(Udfyldningsark!$T93&lt;Udfyldningsark!$Q93,     IF(V$17&lt;Udfyldningsark!$Q93-10,"g",     IF(V$17&lt;Udfyldningsark!$T93,"gu",        "")),
IF(V$17&lt;Udfyldningsark!$Q93, IF(V$17&lt;Udfyldningsark!$Q93-10,"g","gu"),
IF(V$17&lt;Udfyldningsark!$T93,"r",""
))))))))</f>
        <v/>
      </c>
      <c r="W76" s="226" t="str">
        <f>IF(Udfyldningsark!$T93="","",
IF(W$17=Udfyldningsark!$Q93,"s",
IF(W$17=Udfyldningsark!$T93,"b",
IF(W$17&lt;Udfyldningsark!$P93,"",
IF(Udfyldningsark!$T93&lt;Udfyldningsark!$Q93-10,IF(W$17&lt;Udfyldningsark!$T93,"g",""),
IF(Udfyldningsark!$T93&lt;Udfyldningsark!$Q93,     IF(W$17&lt;Udfyldningsark!$Q93-10,"g",     IF(W$17&lt;Udfyldningsark!$T93,"gu",        "")),
IF(W$17&lt;Udfyldningsark!$Q93, IF(W$17&lt;Udfyldningsark!$Q93-10,"g","gu"),
IF(W$17&lt;Udfyldningsark!$T93,"r",""
))))))))</f>
        <v/>
      </c>
      <c r="X76" s="226" t="str">
        <f>IF(Udfyldningsark!$T93="","",
IF(X$17=Udfyldningsark!$Q93,"s",
IF(X$17=Udfyldningsark!$T93,"b",
IF(X$17&lt;Udfyldningsark!$P93,"",
IF(Udfyldningsark!$T93&lt;Udfyldningsark!$Q93-10,IF(X$17&lt;Udfyldningsark!$T93,"g",""),
IF(Udfyldningsark!$T93&lt;Udfyldningsark!$Q93,     IF(X$17&lt;Udfyldningsark!$Q93-10,"g",     IF(X$17&lt;Udfyldningsark!$T93,"gu",        "")),
IF(X$17&lt;Udfyldningsark!$Q93, IF(X$17&lt;Udfyldningsark!$Q93-10,"g","gu"),
IF(X$17&lt;Udfyldningsark!$T93,"r",""
))))))))</f>
        <v/>
      </c>
      <c r="Y76" s="226" t="str">
        <f>IF(Udfyldningsark!$T93="","",
IF(Y$17=Udfyldningsark!$Q93,"s",
IF(Y$17=Udfyldningsark!$T93,"b",
IF(Y$17&lt;Udfyldningsark!$P93,"",
IF(Udfyldningsark!$T93&lt;Udfyldningsark!$Q93-10,IF(Y$17&lt;Udfyldningsark!$T93,"g",""),
IF(Udfyldningsark!$T93&lt;Udfyldningsark!$Q93,     IF(Y$17&lt;Udfyldningsark!$Q93-10,"g",     IF(Y$17&lt;Udfyldningsark!$T93,"gu",        "")),
IF(Y$17&lt;Udfyldningsark!$Q93, IF(Y$17&lt;Udfyldningsark!$Q93-10,"g","gu"),
IF(Y$17&lt;Udfyldningsark!$T93,"r",""
))))))))</f>
        <v/>
      </c>
      <c r="Z76" s="226" t="str">
        <f>IF(Udfyldningsark!$T93="","",
IF(Z$17=Udfyldningsark!$Q93,"s",
IF(Z$17=Udfyldningsark!$T93,"b",
IF(Z$17&lt;Udfyldningsark!$P93,"",
IF(Udfyldningsark!$T93&lt;Udfyldningsark!$Q93-10,IF(Z$17&lt;Udfyldningsark!$T93,"g",""),
IF(Udfyldningsark!$T93&lt;Udfyldningsark!$Q93,     IF(Z$17&lt;Udfyldningsark!$Q93-10,"g",     IF(Z$17&lt;Udfyldningsark!$T93,"gu",        "")),
IF(Z$17&lt;Udfyldningsark!$Q93, IF(Z$17&lt;Udfyldningsark!$Q93-10,"g","gu"),
IF(Z$17&lt;Udfyldningsark!$T93,"r",""
))))))))</f>
        <v/>
      </c>
      <c r="AA76" s="226" t="str">
        <f>IF(Udfyldningsark!$T93="","",
IF(AA$17=Udfyldningsark!$Q93,"s",
IF(AA$17=Udfyldningsark!$T93,"b",
IF(AA$17&lt;Udfyldningsark!$P93,"",
IF(Udfyldningsark!$T93&lt;Udfyldningsark!$Q93-10,IF(AA$17&lt;Udfyldningsark!$T93,"g",""),
IF(Udfyldningsark!$T93&lt;Udfyldningsark!$Q93,     IF(AA$17&lt;Udfyldningsark!$Q93-10,"g",     IF(AA$17&lt;Udfyldningsark!$T93,"gu",        "")),
IF(AA$17&lt;Udfyldningsark!$Q93, IF(AA$17&lt;Udfyldningsark!$Q93-10,"g","gu"),
IF(AA$17&lt;Udfyldningsark!$T93,"r",""
))))))))</f>
        <v/>
      </c>
      <c r="AB76" s="226" t="str">
        <f>IF(Udfyldningsark!$T93="","",
IF(AB$17=Udfyldningsark!$Q93,"s",
IF(AB$17=Udfyldningsark!$T93,"b",
IF(AB$17&lt;Udfyldningsark!$P93,"",
IF(Udfyldningsark!$T93&lt;Udfyldningsark!$Q93-10,IF(AB$17&lt;Udfyldningsark!$T93,"g",""),
IF(Udfyldningsark!$T93&lt;Udfyldningsark!$Q93,     IF(AB$17&lt;Udfyldningsark!$Q93-10,"g",     IF(AB$17&lt;Udfyldningsark!$T93,"gu",        "")),
IF(AB$17&lt;Udfyldningsark!$Q93, IF(AB$17&lt;Udfyldningsark!$Q93-10,"g","gu"),
IF(AB$17&lt;Udfyldningsark!$T93,"r",""
))))))))</f>
        <v/>
      </c>
      <c r="AC76" s="226" t="str">
        <f>IF(Udfyldningsark!$T93="","",
IF(AC$17=Udfyldningsark!$Q93,"s",
IF(AC$17=Udfyldningsark!$T93,"b",
IF(AC$17&lt;Udfyldningsark!$P93,"",
IF(Udfyldningsark!$T93&lt;Udfyldningsark!$Q93-10,IF(AC$17&lt;Udfyldningsark!$T93,"g",""),
IF(Udfyldningsark!$T93&lt;Udfyldningsark!$Q93,     IF(AC$17&lt;Udfyldningsark!$Q93-10,"g",     IF(AC$17&lt;Udfyldningsark!$T93,"gu",        "")),
IF(AC$17&lt;Udfyldningsark!$Q93, IF(AC$17&lt;Udfyldningsark!$Q93-10,"g","gu"),
IF(AC$17&lt;Udfyldningsark!$T93,"r",""
))))))))</f>
        <v/>
      </c>
      <c r="AD76" s="226" t="str">
        <f>IF(Udfyldningsark!$T93="","",
IF(AD$17=Udfyldningsark!$Q93,"s",
IF(AD$17=Udfyldningsark!$T93,"b",
IF(AD$17&lt;Udfyldningsark!$P93,"",
IF(Udfyldningsark!$T93&lt;Udfyldningsark!$Q93-10,IF(AD$17&lt;Udfyldningsark!$T93,"g",""),
IF(Udfyldningsark!$T93&lt;Udfyldningsark!$Q93,     IF(AD$17&lt;Udfyldningsark!$Q93-10,"g",     IF(AD$17&lt;Udfyldningsark!$T93,"gu",        "")),
IF(AD$17&lt;Udfyldningsark!$Q93, IF(AD$17&lt;Udfyldningsark!$Q93-10,"g","gu"),
IF(AD$17&lt;Udfyldningsark!$T93,"r",""
))))))))</f>
        <v/>
      </c>
      <c r="AE76" s="226" t="str">
        <f>IF(Udfyldningsark!$T93="","",
IF(AE$17=Udfyldningsark!$Q93,"s",
IF(AE$17=Udfyldningsark!$T93,"b",
IF(AE$17&lt;Udfyldningsark!$P93,"",
IF(Udfyldningsark!$T93&lt;Udfyldningsark!$Q93-10,IF(AE$17&lt;Udfyldningsark!$T93,"g",""),
IF(Udfyldningsark!$T93&lt;Udfyldningsark!$Q93,     IF(AE$17&lt;Udfyldningsark!$Q93-10,"g",     IF(AE$17&lt;Udfyldningsark!$T93,"gu",        "")),
IF(AE$17&lt;Udfyldningsark!$Q93, IF(AE$17&lt;Udfyldningsark!$Q93-10,"g","gu"),
IF(AE$17&lt;Udfyldningsark!$T93,"r",""
))))))))</f>
        <v/>
      </c>
      <c r="AF76" s="226" t="str">
        <f>IF(Udfyldningsark!$T93="","",
IF(AF$17=Udfyldningsark!$Q93,"s",
IF(AF$17=Udfyldningsark!$T93,"b",
IF(AF$17&lt;Udfyldningsark!$P93,"",
IF(Udfyldningsark!$T93&lt;Udfyldningsark!$Q93-10,IF(AF$17&lt;Udfyldningsark!$T93,"g",""),
IF(Udfyldningsark!$T93&lt;Udfyldningsark!$Q93,     IF(AF$17&lt;Udfyldningsark!$Q93-10,"g",     IF(AF$17&lt;Udfyldningsark!$T93,"gu",        "")),
IF(AF$17&lt;Udfyldningsark!$Q93, IF(AF$17&lt;Udfyldningsark!$Q93-10,"g","gu"),
IF(AF$17&lt;Udfyldningsark!$T93,"r",""
))))))))</f>
        <v/>
      </c>
      <c r="AG76" s="226" t="str">
        <f>IF(Udfyldningsark!$T93="","",
IF(AG$17=Udfyldningsark!$Q93,"s",
IF(AG$17=Udfyldningsark!$T93,"b",
IF(AG$17&lt;Udfyldningsark!$P93,"",
IF(Udfyldningsark!$T93&lt;Udfyldningsark!$Q93-10,IF(AG$17&lt;Udfyldningsark!$T93,"g",""),
IF(Udfyldningsark!$T93&lt;Udfyldningsark!$Q93,     IF(AG$17&lt;Udfyldningsark!$Q93-10,"g",     IF(AG$17&lt;Udfyldningsark!$T93,"gu",        "")),
IF(AG$17&lt;Udfyldningsark!$Q93, IF(AG$17&lt;Udfyldningsark!$Q93-10,"g","gu"),
IF(AG$17&lt;Udfyldningsark!$T93,"r",""
))))))))</f>
        <v/>
      </c>
      <c r="AH76" s="226" t="str">
        <f>IF(Udfyldningsark!$T93="","",
IF(AH$17=Udfyldningsark!$Q93,"s",
IF(AH$17=Udfyldningsark!$T93,"b",
IF(AH$17&lt;Udfyldningsark!$P93,"",
IF(Udfyldningsark!$T93&lt;Udfyldningsark!$Q93-10,IF(AH$17&lt;Udfyldningsark!$T93,"g",""),
IF(Udfyldningsark!$T93&lt;Udfyldningsark!$Q93,     IF(AH$17&lt;Udfyldningsark!$Q93-10,"g",     IF(AH$17&lt;Udfyldningsark!$T93,"gu",        "")),
IF(AH$17&lt;Udfyldningsark!$Q93, IF(AH$17&lt;Udfyldningsark!$Q93-10,"g","gu"),
IF(AH$17&lt;Udfyldningsark!$T93,"r",""
))))))))</f>
        <v/>
      </c>
      <c r="AI76" s="226" t="str">
        <f>IF(Udfyldningsark!$T93="","",
IF(AI$17=Udfyldningsark!$Q93,"s",
IF(AI$17=Udfyldningsark!$T93,"b",
IF(AI$17&lt;Udfyldningsark!$P93,"",
IF(Udfyldningsark!$T93&lt;Udfyldningsark!$Q93-10,IF(AI$17&lt;Udfyldningsark!$T93,"g",""),
IF(Udfyldningsark!$T93&lt;Udfyldningsark!$Q93,     IF(AI$17&lt;Udfyldningsark!$Q93-10,"g",     IF(AI$17&lt;Udfyldningsark!$T93,"gu",        "")),
IF(AI$17&lt;Udfyldningsark!$Q93, IF(AI$17&lt;Udfyldningsark!$Q93-10,"g","gu"),
IF(AI$17&lt;Udfyldningsark!$T93,"r",""
))))))))</f>
        <v/>
      </c>
      <c r="AJ76" s="226" t="str">
        <f>IF(Udfyldningsark!$T93="","",
IF(AJ$17=Udfyldningsark!$Q93,"s",
IF(AJ$17=Udfyldningsark!$T93,"b",
IF(AJ$17&lt;Udfyldningsark!$P93,"",
IF(Udfyldningsark!$T93&lt;Udfyldningsark!$Q93-10,IF(AJ$17&lt;Udfyldningsark!$T93,"g",""),
IF(Udfyldningsark!$T93&lt;Udfyldningsark!$Q93,     IF(AJ$17&lt;Udfyldningsark!$Q93-10,"g",     IF(AJ$17&lt;Udfyldningsark!$T93,"gu",        "")),
IF(AJ$17&lt;Udfyldningsark!$Q93, IF(AJ$17&lt;Udfyldningsark!$Q93-10,"g","gu"),
IF(AJ$17&lt;Udfyldningsark!$T93,"r",""
))))))))</f>
        <v/>
      </c>
      <c r="AK76" s="226" t="str">
        <f>IF(Udfyldningsark!$T93="","",
IF(AK$17=Udfyldningsark!$Q93,"s",
IF(AK$17=Udfyldningsark!$T93,"b",
IF(AK$17&lt;Udfyldningsark!$P93,"",
IF(Udfyldningsark!$T93&lt;Udfyldningsark!$Q93-10,IF(AK$17&lt;Udfyldningsark!$T93,"g",""),
IF(Udfyldningsark!$T93&lt;Udfyldningsark!$Q93,     IF(AK$17&lt;Udfyldningsark!$Q93-10,"g",     IF(AK$17&lt;Udfyldningsark!$T93,"gu",        "")),
IF(AK$17&lt;Udfyldningsark!$Q93, IF(AK$17&lt;Udfyldningsark!$Q93-10,"g","gu"),
IF(AK$17&lt;Udfyldningsark!$T93,"r",""
))))))))</f>
        <v/>
      </c>
      <c r="AL76" s="226" t="str">
        <f>IF(Udfyldningsark!$T93="","",
IF(AL$17=Udfyldningsark!$Q93,"s",
IF(AL$17=Udfyldningsark!$T93,"b",
IF(AL$17&lt;Udfyldningsark!$P93,"",
IF(Udfyldningsark!$T93&lt;Udfyldningsark!$Q93-10,IF(AL$17&lt;Udfyldningsark!$T93,"g",""),
IF(Udfyldningsark!$T93&lt;Udfyldningsark!$Q93,     IF(AL$17&lt;Udfyldningsark!$Q93-10,"g",     IF(AL$17&lt;Udfyldningsark!$T93,"gu",        "")),
IF(AL$17&lt;Udfyldningsark!$Q93, IF(AL$17&lt;Udfyldningsark!$Q93-10,"g","gu"),
IF(AL$17&lt;Udfyldningsark!$T93,"r",""
))))))))</f>
        <v/>
      </c>
      <c r="AM76" s="226" t="str">
        <f>IF(Udfyldningsark!$T93="","",
IF(AM$17=Udfyldningsark!$Q93,"s",
IF(AM$17=Udfyldningsark!$T93,"b",
IF(AM$17&lt;Udfyldningsark!$P93,"",
IF(Udfyldningsark!$T93&lt;Udfyldningsark!$Q93-10,IF(AM$17&lt;Udfyldningsark!$T93,"g",""),
IF(Udfyldningsark!$T93&lt;Udfyldningsark!$Q93,     IF(AM$17&lt;Udfyldningsark!$Q93-10,"g",     IF(AM$17&lt;Udfyldningsark!$T93,"gu",        "")),
IF(AM$17&lt;Udfyldningsark!$Q93, IF(AM$17&lt;Udfyldningsark!$Q93-10,"g","gu"),
IF(AM$17&lt;Udfyldningsark!$T93,"r",""
))))))))</f>
        <v/>
      </c>
      <c r="AN76" s="226" t="str">
        <f>IF(Udfyldningsark!$T93="","",
IF(AN$17=Udfyldningsark!$Q93,"s",
IF(AN$17=Udfyldningsark!$T93,"b",
IF(AN$17&lt;Udfyldningsark!$P93,"",
IF(Udfyldningsark!$T93&lt;Udfyldningsark!$Q93-10,IF(AN$17&lt;Udfyldningsark!$T93,"g",""),
IF(Udfyldningsark!$T93&lt;Udfyldningsark!$Q93,     IF(AN$17&lt;Udfyldningsark!$Q93-10,"g",     IF(AN$17&lt;Udfyldningsark!$T93,"gu",        "")),
IF(AN$17&lt;Udfyldningsark!$Q93, IF(AN$17&lt;Udfyldningsark!$Q93-10,"g","gu"),
IF(AN$17&lt;Udfyldningsark!$T93,"r",""
))))))))</f>
        <v/>
      </c>
      <c r="AO76" s="226" t="str">
        <f>IF(Udfyldningsark!$T93="","",
IF(AO$17=Udfyldningsark!$Q93,"s",
IF(AO$17=Udfyldningsark!$T93,"b",
IF(AO$17&lt;Udfyldningsark!$P93,"",
IF(Udfyldningsark!$T93&lt;Udfyldningsark!$Q93-10,IF(AO$17&lt;Udfyldningsark!$T93,"g",""),
IF(Udfyldningsark!$T93&lt;Udfyldningsark!$Q93,     IF(AO$17&lt;Udfyldningsark!$Q93-10,"g",     IF(AO$17&lt;Udfyldningsark!$T93,"gu",        "")),
IF(AO$17&lt;Udfyldningsark!$Q93, IF(AO$17&lt;Udfyldningsark!$Q93-10,"g","gu"),
IF(AO$17&lt;Udfyldningsark!$T93,"r",""
))))))))</f>
        <v/>
      </c>
      <c r="AP76" s="226" t="str">
        <f>IF(Udfyldningsark!$T93="","",
IF(AP$17=Udfyldningsark!$Q93,"s",
IF(AP$17=Udfyldningsark!$T93,"b",
IF(AP$17&lt;Udfyldningsark!$P93,"",
IF(Udfyldningsark!$T93&lt;Udfyldningsark!$Q93-10,IF(AP$17&lt;Udfyldningsark!$T93,"g",""),
IF(Udfyldningsark!$T93&lt;Udfyldningsark!$Q93,     IF(AP$17&lt;Udfyldningsark!$Q93-10,"g",     IF(AP$17&lt;Udfyldningsark!$T93,"gu",        "")),
IF(AP$17&lt;Udfyldningsark!$Q93, IF(AP$17&lt;Udfyldningsark!$Q93-10,"g","gu"),
IF(AP$17&lt;Udfyldningsark!$T93,"r",""
))))))))</f>
        <v/>
      </c>
      <c r="AQ76" s="226" t="str">
        <f>IF(Udfyldningsark!$T93="","",
IF(AQ$17=Udfyldningsark!$Q93,"s",
IF(AQ$17=Udfyldningsark!$T93,"b",
IF(AQ$17&lt;Udfyldningsark!$P93,"",
IF(Udfyldningsark!$T93&lt;Udfyldningsark!$Q93-10,IF(AQ$17&lt;Udfyldningsark!$T93,"g",""),
IF(Udfyldningsark!$T93&lt;Udfyldningsark!$Q93,     IF(AQ$17&lt;Udfyldningsark!$Q93-10,"g",     IF(AQ$17&lt;Udfyldningsark!$T93,"gu",        "")),
IF(AQ$17&lt;Udfyldningsark!$Q93, IF(AQ$17&lt;Udfyldningsark!$Q93-10,"g","gu"),
IF(AQ$17&lt;Udfyldningsark!$T93,"r",""
))))))))</f>
        <v/>
      </c>
      <c r="AR76" s="226" t="str">
        <f>IF(Udfyldningsark!$T93="","",
IF(AR$17=Udfyldningsark!$Q93,"s",
IF(AR$17=Udfyldningsark!$T93,"b",
IF(AR$17&lt;Udfyldningsark!$P93,"",
IF(Udfyldningsark!$T93&lt;Udfyldningsark!$Q93-10,IF(AR$17&lt;Udfyldningsark!$T93,"g",""),
IF(Udfyldningsark!$T93&lt;Udfyldningsark!$Q93,     IF(AR$17&lt;Udfyldningsark!$Q93-10,"g",     IF(AR$17&lt;Udfyldningsark!$T93,"gu",        "")),
IF(AR$17&lt;Udfyldningsark!$Q93, IF(AR$17&lt;Udfyldningsark!$Q93-10,"g","gu"),
IF(AR$17&lt;Udfyldningsark!$T93,"r",""
))))))))</f>
        <v/>
      </c>
      <c r="AS76" s="226" t="str">
        <f>IF(Udfyldningsark!$T93="","",
IF(AS$17=Udfyldningsark!$Q93,"s",
IF(AS$17=Udfyldningsark!$T93,"b",
IF(AS$17&lt;Udfyldningsark!$P93,"",
IF(Udfyldningsark!$T93&lt;Udfyldningsark!$Q93-10,IF(AS$17&lt;Udfyldningsark!$T93,"g",""),
IF(Udfyldningsark!$T93&lt;Udfyldningsark!$Q93,     IF(AS$17&lt;Udfyldningsark!$Q93-10,"g",     IF(AS$17&lt;Udfyldningsark!$T93,"gu",        "")),
IF(AS$17&lt;Udfyldningsark!$Q93, IF(AS$17&lt;Udfyldningsark!$Q93-10,"g","gu"),
IF(AS$17&lt;Udfyldningsark!$T93,"r",""
))))))))</f>
        <v/>
      </c>
      <c r="AT76" s="226" t="str">
        <f>IF(Udfyldningsark!$T93="","",
IF(AT$17=Udfyldningsark!$Q93,"s",
IF(AT$17=Udfyldningsark!$T93,"b",
IF(AT$17&lt;Udfyldningsark!$P93,"",
IF(Udfyldningsark!$T93&lt;Udfyldningsark!$Q93-10,IF(AT$17&lt;Udfyldningsark!$T93,"g",""),
IF(Udfyldningsark!$T93&lt;Udfyldningsark!$Q93,     IF(AT$17&lt;Udfyldningsark!$Q93-10,"g",     IF(AT$17&lt;Udfyldningsark!$T93,"gu",        "")),
IF(AT$17&lt;Udfyldningsark!$Q93, IF(AT$17&lt;Udfyldningsark!$Q93-10,"g","gu"),
IF(AT$17&lt;Udfyldningsark!$T93,"r",""
))))))))</f>
        <v/>
      </c>
      <c r="AU76" s="226" t="str">
        <f>IF(Udfyldningsark!$T93="","",
IF(AU$17=Udfyldningsark!$Q93,"s",
IF(AU$17=Udfyldningsark!$T93,"b",
IF(AU$17&lt;Udfyldningsark!$P93,"",
IF(Udfyldningsark!$T93&lt;Udfyldningsark!$Q93-10,IF(AU$17&lt;Udfyldningsark!$T93,"g",""),
IF(Udfyldningsark!$T93&lt;Udfyldningsark!$Q93,     IF(AU$17&lt;Udfyldningsark!$Q93-10,"g",     IF(AU$17&lt;Udfyldningsark!$T93,"gu",        "")),
IF(AU$17&lt;Udfyldningsark!$Q93, IF(AU$17&lt;Udfyldningsark!$Q93-10,"g","gu"),
IF(AU$17&lt;Udfyldningsark!$T93,"r",""
))))))))</f>
        <v/>
      </c>
      <c r="AV76" s="226" t="str">
        <f>IF(Udfyldningsark!$T93="","",
IF(AV$17=Udfyldningsark!$Q93,"s",
IF(AV$17=Udfyldningsark!$T93,"b",
IF(AV$17&lt;Udfyldningsark!$P93,"",
IF(Udfyldningsark!$T93&lt;Udfyldningsark!$Q93-10,IF(AV$17&lt;Udfyldningsark!$T93,"g",""),
IF(Udfyldningsark!$T93&lt;Udfyldningsark!$Q93,     IF(AV$17&lt;Udfyldningsark!$Q93-10,"g",     IF(AV$17&lt;Udfyldningsark!$T93,"gu",        "")),
IF(AV$17&lt;Udfyldningsark!$Q93, IF(AV$17&lt;Udfyldningsark!$Q93-10,"g","gu"),
IF(AV$17&lt;Udfyldningsark!$T93,"r",""
))))))))</f>
        <v/>
      </c>
      <c r="AW76" s="226" t="str">
        <f>IF(Udfyldningsark!$T93="","",
IF(AW$17=Udfyldningsark!$Q93,"s",
IF(AW$17=Udfyldningsark!$T93,"b",
IF(AW$17&lt;Udfyldningsark!$P93,"",
IF(Udfyldningsark!$T93&lt;Udfyldningsark!$Q93-10,IF(AW$17&lt;Udfyldningsark!$T93,"g",""),
IF(Udfyldningsark!$T93&lt;Udfyldningsark!$Q93,     IF(AW$17&lt;Udfyldningsark!$Q93-10,"g",     IF(AW$17&lt;Udfyldningsark!$T93,"gu",        "")),
IF(AW$17&lt;Udfyldningsark!$Q93, IF(AW$17&lt;Udfyldningsark!$Q93-10,"g","gu"),
IF(AW$17&lt;Udfyldningsark!$T93,"r",""
))))))))</f>
        <v/>
      </c>
      <c r="AX76" s="226" t="str">
        <f>IF(Udfyldningsark!$T93="","",
IF(AX$17=Udfyldningsark!$Q93,"s",
IF(AX$17=Udfyldningsark!$T93,"b",
IF(AX$17&lt;Udfyldningsark!$P93,"",
IF(Udfyldningsark!$T93&lt;Udfyldningsark!$Q93-10,IF(AX$17&lt;Udfyldningsark!$T93,"g",""),
IF(Udfyldningsark!$T93&lt;Udfyldningsark!$Q93,     IF(AX$17&lt;Udfyldningsark!$Q93-10,"g",     IF(AX$17&lt;Udfyldningsark!$T93,"gu",        "")),
IF(AX$17&lt;Udfyldningsark!$Q93, IF(AX$17&lt;Udfyldningsark!$Q93-10,"g","gu"),
IF(AX$17&lt;Udfyldningsark!$T93,"r",""
))))))))</f>
        <v/>
      </c>
      <c r="AY76" s="226" t="str">
        <f>IF(Udfyldningsark!$T93="","",
IF(AY$17=Udfyldningsark!$Q93,"s",
IF(AY$17=Udfyldningsark!$T93,"b",
IF(AY$17&lt;Udfyldningsark!$P93,"",
IF(Udfyldningsark!$T93&lt;Udfyldningsark!$Q93-10,IF(AY$17&lt;Udfyldningsark!$T93,"g",""),
IF(Udfyldningsark!$T93&lt;Udfyldningsark!$Q93,     IF(AY$17&lt;Udfyldningsark!$Q93-10,"g",     IF(AY$17&lt;Udfyldningsark!$T93,"gu",        "")),
IF(AY$17&lt;Udfyldningsark!$Q93, IF(AY$17&lt;Udfyldningsark!$Q93-10,"g","gu"),
IF(AY$17&lt;Udfyldningsark!$T93,"r",""
))))))))</f>
        <v/>
      </c>
      <c r="AZ76" s="226" t="str">
        <f>IF(Udfyldningsark!$T93="","",
IF(AZ$17=Udfyldningsark!$Q93,"s",
IF(AZ$17=Udfyldningsark!$T93,"b",
IF(AZ$17&lt;Udfyldningsark!$P93,"",
IF(Udfyldningsark!$T93&lt;Udfyldningsark!$Q93-10,IF(AZ$17&lt;Udfyldningsark!$T93,"g",""),
IF(Udfyldningsark!$T93&lt;Udfyldningsark!$Q93,     IF(AZ$17&lt;Udfyldningsark!$Q93-10,"g",     IF(AZ$17&lt;Udfyldningsark!$T93,"gu",        "")),
IF(AZ$17&lt;Udfyldningsark!$Q93, IF(AZ$17&lt;Udfyldningsark!$Q93-10,"g","gu"),
IF(AZ$17&lt;Udfyldningsark!$T93,"r",""
))))))))</f>
        <v/>
      </c>
      <c r="BA76" s="226" t="str">
        <f>IF(Udfyldningsark!$T93="","",
IF(BA$17=Udfyldningsark!$Q93,"s",
IF(BA$17=Udfyldningsark!$T93,"b",
IF(BA$17&lt;Udfyldningsark!$P93,"",
IF(Udfyldningsark!$T93&lt;Udfyldningsark!$Q93-10,IF(BA$17&lt;Udfyldningsark!$T93,"g",""),
IF(Udfyldningsark!$T93&lt;Udfyldningsark!$Q93,     IF(BA$17&lt;Udfyldningsark!$Q93-10,"g",     IF(BA$17&lt;Udfyldningsark!$T93,"gu",        "")),
IF(BA$17&lt;Udfyldningsark!$Q93, IF(BA$17&lt;Udfyldningsark!$Q93-10,"g","gu"),
IF(BA$17&lt;Udfyldningsark!$T93,"r",""
))))))))</f>
        <v/>
      </c>
      <c r="BB76" s="226" t="str">
        <f>IF(Udfyldningsark!$T93="","",
IF(BB$17=Udfyldningsark!$Q93,"s",
IF(BB$17=Udfyldningsark!$T93,"b",
IF(BB$17&lt;Udfyldningsark!$P93,"",
IF(Udfyldningsark!$T93&lt;Udfyldningsark!$Q93-10,IF(BB$17&lt;Udfyldningsark!$T93,"g",""),
IF(Udfyldningsark!$T93&lt;Udfyldningsark!$Q93,     IF(BB$17&lt;Udfyldningsark!$Q93-10,"g",     IF(BB$17&lt;Udfyldningsark!$T93,"gu",        "")),
IF(BB$17&lt;Udfyldningsark!$Q93, IF(BB$17&lt;Udfyldningsark!$Q93-10,"g","gu"),
IF(BB$17&lt;Udfyldningsark!$T93,"r",""
))))))))</f>
        <v/>
      </c>
      <c r="BC76" s="226" t="str">
        <f>IF(Udfyldningsark!$T93="","",
IF(BC$17=Udfyldningsark!$Q93,"s",
IF(BC$17=Udfyldningsark!$T93,"b",
IF(BC$17&lt;Udfyldningsark!$P93,"",
IF(Udfyldningsark!$T93&lt;Udfyldningsark!$Q93-10,IF(BC$17&lt;Udfyldningsark!$T93,"g",""),
IF(Udfyldningsark!$T93&lt;Udfyldningsark!$Q93,     IF(BC$17&lt;Udfyldningsark!$Q93-10,"g",     IF(BC$17&lt;Udfyldningsark!$T93,"gu",        "")),
IF(BC$17&lt;Udfyldningsark!$Q93, IF(BC$17&lt;Udfyldningsark!$Q93-10,"g","gu"),
IF(BC$17&lt;Udfyldningsark!$T93,"r",""
))))))))</f>
        <v/>
      </c>
      <c r="BD76" s="226" t="str">
        <f>IF(Udfyldningsark!$T93="","",
IF(BD$17=Udfyldningsark!$Q93,"s",
IF(BD$17=Udfyldningsark!$T93,"b",
IF(BD$17&lt;Udfyldningsark!$P93,"",
IF(Udfyldningsark!$T93&lt;Udfyldningsark!$Q93-10,IF(BD$17&lt;Udfyldningsark!$T93,"g",""),
IF(Udfyldningsark!$T93&lt;Udfyldningsark!$Q93,     IF(BD$17&lt;Udfyldningsark!$Q93-10,"g",     IF(BD$17&lt;Udfyldningsark!$T93,"gu",        "")),
IF(BD$17&lt;Udfyldningsark!$Q93, IF(BD$17&lt;Udfyldningsark!$Q93-10,"g","gu"),
IF(BD$17&lt;Udfyldningsark!$T93,"r",""
))))))))</f>
        <v/>
      </c>
      <c r="BE76" s="226" t="str">
        <f>IF(Udfyldningsark!$T93="","",
IF(BE$17=Udfyldningsark!$Q93,"s",
IF(BE$17=Udfyldningsark!$T93,"b",
IF(BE$17&lt;Udfyldningsark!$P93,"",
IF(Udfyldningsark!$T93&lt;Udfyldningsark!$Q93-10,IF(BE$17&lt;Udfyldningsark!$T93,"g",""),
IF(Udfyldningsark!$T93&lt;Udfyldningsark!$Q93,     IF(BE$17&lt;Udfyldningsark!$Q93-10,"g",     IF(BE$17&lt;Udfyldningsark!$T93,"gu",        "")),
IF(BE$17&lt;Udfyldningsark!$Q93, IF(BE$17&lt;Udfyldningsark!$Q93-10,"g","gu"),
IF(BE$17&lt;Udfyldningsark!$T93,"r",""
))))))))</f>
        <v/>
      </c>
      <c r="BF76" s="226" t="str">
        <f>IF(Udfyldningsark!$T93="","",
IF(BF$17=Udfyldningsark!$Q93,"s",
IF(BF$17=Udfyldningsark!$T93,"b",
IF(BF$17&lt;Udfyldningsark!$P93,"",
IF(Udfyldningsark!$T93&lt;Udfyldningsark!$Q93-10,IF(BF$17&lt;Udfyldningsark!$T93,"g",""),
IF(Udfyldningsark!$T93&lt;Udfyldningsark!$Q93,     IF(BF$17&lt;Udfyldningsark!$Q93-10,"g",     IF(BF$17&lt;Udfyldningsark!$T93,"gu",        "")),
IF(BF$17&lt;Udfyldningsark!$Q93, IF(BF$17&lt;Udfyldningsark!$Q93-10,"g","gu"),
IF(BF$17&lt;Udfyldningsark!$T93,"r",""
))))))))</f>
        <v/>
      </c>
      <c r="BG76" s="226" t="str">
        <f>IF(Udfyldningsark!$T93="","",
IF(BG$17=Udfyldningsark!$Q93,"s",
IF(BG$17=Udfyldningsark!$T93,"b",
IF(BG$17&lt;Udfyldningsark!$P93,"",
IF(Udfyldningsark!$T93&lt;Udfyldningsark!$Q93-10,IF(BG$17&lt;Udfyldningsark!$T93,"g",""),
IF(Udfyldningsark!$T93&lt;Udfyldningsark!$Q93,     IF(BG$17&lt;Udfyldningsark!$Q93-10,"g",     IF(BG$17&lt;Udfyldningsark!$T93,"gu",        "")),
IF(BG$17&lt;Udfyldningsark!$Q93, IF(BG$17&lt;Udfyldningsark!$Q93-10,"g","gu"),
IF(BG$17&lt;Udfyldningsark!$T93,"r",""
))))))))</f>
        <v/>
      </c>
      <c r="BH76" s="226" t="str">
        <f>IF(Udfyldningsark!$T93="","",
IF(BH$17=Udfyldningsark!$Q93,"s",
IF(BH$17=Udfyldningsark!$T93,"b",
IF(BH$17&lt;Udfyldningsark!$P93,"",
IF(Udfyldningsark!$T93&lt;Udfyldningsark!$Q93-10,IF(BH$17&lt;Udfyldningsark!$T93,"g",""),
IF(Udfyldningsark!$T93&lt;Udfyldningsark!$Q93,     IF(BH$17&lt;Udfyldningsark!$Q93-10,"g",     IF(BH$17&lt;Udfyldningsark!$T93,"gu",        "")),
IF(BH$17&lt;Udfyldningsark!$Q93, IF(BH$17&lt;Udfyldningsark!$Q93-10,"g","gu"),
IF(BH$17&lt;Udfyldningsark!$T93,"r",""
))))))))</f>
        <v/>
      </c>
      <c r="BI76" s="226" t="str">
        <f>IF(Udfyldningsark!$T93="","",
IF(BI$17=Udfyldningsark!$Q93,"s",
IF(BI$17=Udfyldningsark!$T93,"b",
IF(BI$17&lt;Udfyldningsark!$P93,"",
IF(Udfyldningsark!$T93&lt;Udfyldningsark!$Q93-10,IF(BI$17&lt;Udfyldningsark!$T93,"g",""),
IF(Udfyldningsark!$T93&lt;Udfyldningsark!$Q93,     IF(BI$17&lt;Udfyldningsark!$Q93-10,"g",     IF(BI$17&lt;Udfyldningsark!$T93,"gu",        "")),
IF(BI$17&lt;Udfyldningsark!$Q93, IF(BI$17&lt;Udfyldningsark!$Q93-10,"g","gu"),
IF(BI$17&lt;Udfyldningsark!$T93,"r",""
))))))))</f>
        <v/>
      </c>
      <c r="BJ76" s="226" t="str">
        <f>IF(Udfyldningsark!$T93="","",
IF(BJ$17=Udfyldningsark!$Q93,"s",
IF(BJ$17=Udfyldningsark!$T93,"b",
IF(BJ$17&lt;Udfyldningsark!$P93,"",
IF(Udfyldningsark!$T93&lt;Udfyldningsark!$Q93-10,IF(BJ$17&lt;Udfyldningsark!$T93,"g",""),
IF(Udfyldningsark!$T93&lt;Udfyldningsark!$Q93,     IF(BJ$17&lt;Udfyldningsark!$Q93-10,"g",     IF(BJ$17&lt;Udfyldningsark!$T93,"gu",        "")),
IF(BJ$17&lt;Udfyldningsark!$Q93, IF(BJ$17&lt;Udfyldningsark!$Q93-10,"g","gu"),
IF(BJ$17&lt;Udfyldningsark!$T93,"r",""
))))))))</f>
        <v/>
      </c>
      <c r="BK76" s="226" t="str">
        <f>IF(Udfyldningsark!$T93="","",
IF(BK$17=Udfyldningsark!$Q93,"s",
IF(BK$17=Udfyldningsark!$T93,"b",
IF(BK$17&lt;Udfyldningsark!$P93,"",
IF(Udfyldningsark!$T93&lt;Udfyldningsark!$Q93-10,IF(BK$17&lt;Udfyldningsark!$T93,"g",""),
IF(Udfyldningsark!$T93&lt;Udfyldningsark!$Q93,     IF(BK$17&lt;Udfyldningsark!$Q93-10,"g",     IF(BK$17&lt;Udfyldningsark!$T93,"gu",        "")),
IF(BK$17&lt;Udfyldningsark!$Q93, IF(BK$17&lt;Udfyldningsark!$Q93-10,"g","gu"),
IF(BK$17&lt;Udfyldningsark!$T93,"r",""
))))))))</f>
        <v/>
      </c>
      <c r="BL76" s="226" t="str">
        <f>IF(Udfyldningsark!$T93="","",
IF(BL$17=Udfyldningsark!$Q93,"s",
IF(BL$17=Udfyldningsark!$T93,"b",
IF(BL$17&lt;Udfyldningsark!$P93,"",
IF(Udfyldningsark!$T93&lt;Udfyldningsark!$Q93-10,IF(BL$17&lt;Udfyldningsark!$T93,"g",""),
IF(Udfyldningsark!$T93&lt;Udfyldningsark!$Q93,     IF(BL$17&lt;Udfyldningsark!$Q93-10,"g",     IF(BL$17&lt;Udfyldningsark!$T93,"gu",        "")),
IF(BL$17&lt;Udfyldningsark!$Q93, IF(BL$17&lt;Udfyldningsark!$Q93-10,"g","gu"),
IF(BL$17&lt;Udfyldningsark!$T93,"r",""
))))))))</f>
        <v/>
      </c>
      <c r="BM76" s="226" t="str">
        <f>IF(Udfyldningsark!$T93="","",
IF(BM$17=Udfyldningsark!$Q93,"s",
IF(BM$17=Udfyldningsark!$T93,"b",
IF(BM$17&lt;Udfyldningsark!$P93,"",
IF(Udfyldningsark!$T93&lt;Udfyldningsark!$Q93-10,IF(BM$17&lt;Udfyldningsark!$T93,"g",""),
IF(Udfyldningsark!$T93&lt;Udfyldningsark!$Q93,     IF(BM$17&lt;Udfyldningsark!$Q93-10,"g",     IF(BM$17&lt;Udfyldningsark!$T93,"gu",        "")),
IF(BM$17&lt;Udfyldningsark!$Q93, IF(BM$17&lt;Udfyldningsark!$Q93-10,"g","gu"),
IF(BM$17&lt;Udfyldningsark!$T93,"r",""
))))))))</f>
        <v/>
      </c>
      <c r="BN76" s="226" t="str">
        <f>IF(Udfyldningsark!$T93="","",
IF(BN$17=Udfyldningsark!$Q93,"s",
IF(BN$17=Udfyldningsark!$T93,"b",
IF(BN$17&lt;Udfyldningsark!$P93,"",
IF(Udfyldningsark!$T93&lt;Udfyldningsark!$Q93-10,IF(BN$17&lt;Udfyldningsark!$T93,"g",""),
IF(Udfyldningsark!$T93&lt;Udfyldningsark!$Q93,     IF(BN$17&lt;Udfyldningsark!$Q93-10,"g",     IF(BN$17&lt;Udfyldningsark!$T93,"gu",        "")),
IF(BN$17&lt;Udfyldningsark!$Q93, IF(BN$17&lt;Udfyldningsark!$Q93-10,"g","gu"),
IF(BN$17&lt;Udfyldningsark!$T93,"r",""
))))))))</f>
        <v/>
      </c>
      <c r="BO76" s="226" t="str">
        <f>IF(Udfyldningsark!$T93="","",
IF(BO$17=Udfyldningsark!$Q93,"s",
IF(BO$17=Udfyldningsark!$T93,"b",
IF(BO$17&lt;Udfyldningsark!$P93,"",
IF(Udfyldningsark!$T93&lt;Udfyldningsark!$Q93-10,IF(BO$17&lt;Udfyldningsark!$T93,"g",""),
IF(Udfyldningsark!$T93&lt;Udfyldningsark!$Q93,     IF(BO$17&lt;Udfyldningsark!$Q93-10,"g",     IF(BO$17&lt;Udfyldningsark!$T93,"gu",        "")),
IF(BO$17&lt;Udfyldningsark!$Q93, IF(BO$17&lt;Udfyldningsark!$Q93-10,"g","gu"),
IF(BO$17&lt;Udfyldningsark!$T93,"r",""
))))))))</f>
        <v/>
      </c>
      <c r="BP76" s="226" t="str">
        <f>IF(Udfyldningsark!$T93="","",
IF(BP$17=Udfyldningsark!$Q93,"s",
IF(BP$17=Udfyldningsark!$T93,"b",
IF(BP$17&lt;Udfyldningsark!$P93,"",
IF(Udfyldningsark!$T93&lt;Udfyldningsark!$Q93-10,IF(BP$17&lt;Udfyldningsark!$T93,"g",""),
IF(Udfyldningsark!$T93&lt;Udfyldningsark!$Q93,     IF(BP$17&lt;Udfyldningsark!$Q93-10,"g",     IF(BP$17&lt;Udfyldningsark!$T93,"gu",        "")),
IF(BP$17&lt;Udfyldningsark!$Q93, IF(BP$17&lt;Udfyldningsark!$Q93-10,"g","gu"),
IF(BP$17&lt;Udfyldningsark!$T93,"r",""
))))))))</f>
        <v/>
      </c>
      <c r="BQ76" s="226" t="str">
        <f>IF(Udfyldningsark!$T93="","",
IF(BQ$17=Udfyldningsark!$Q93,"s",
IF(BQ$17=Udfyldningsark!$T93,"b",
IF(BQ$17&lt;Udfyldningsark!$P93,"",
IF(Udfyldningsark!$T93&lt;Udfyldningsark!$Q93-10,IF(BQ$17&lt;Udfyldningsark!$T93,"g",""),
IF(Udfyldningsark!$T93&lt;Udfyldningsark!$Q93,     IF(BQ$17&lt;Udfyldningsark!$Q93-10,"g",     IF(BQ$17&lt;Udfyldningsark!$T93,"gu",        "")),
IF(BQ$17&lt;Udfyldningsark!$Q93, IF(BQ$17&lt;Udfyldningsark!$Q93-10,"g","gu"),
IF(BQ$17&lt;Udfyldningsark!$T93,"r",""
))))))))</f>
        <v/>
      </c>
      <c r="BR76" s="226" t="str">
        <f>IF(Udfyldningsark!$T93="","",
IF(BR$17=Udfyldningsark!$Q93,"s",
IF(BR$17=Udfyldningsark!$T93,"b",
IF(BR$17&lt;Udfyldningsark!$P93,"",
IF(Udfyldningsark!$T93&lt;Udfyldningsark!$Q93-10,IF(BR$17&lt;Udfyldningsark!$T93,"g",""),
IF(Udfyldningsark!$T93&lt;Udfyldningsark!$Q93,     IF(BR$17&lt;Udfyldningsark!$Q93-10,"g",     IF(BR$17&lt;Udfyldningsark!$T93,"gu",        "")),
IF(BR$17&lt;Udfyldningsark!$Q93, IF(BR$17&lt;Udfyldningsark!$Q93-10,"g","gu"),
IF(BR$17&lt;Udfyldningsark!$T93,"r",""
))))))))</f>
        <v/>
      </c>
      <c r="BS76" s="226" t="str">
        <f>IF(Udfyldningsark!$T93="","",
IF(BS$17=Udfyldningsark!$Q93,"s",
IF(BS$17=Udfyldningsark!$T93,"b",
IF(BS$17&lt;Udfyldningsark!$P93,"",
IF(Udfyldningsark!$T93&lt;Udfyldningsark!$Q93-10,IF(BS$17&lt;Udfyldningsark!$T93,"g",""),
IF(Udfyldningsark!$T93&lt;Udfyldningsark!$Q93,     IF(BS$17&lt;Udfyldningsark!$Q93-10,"g",     IF(BS$17&lt;Udfyldningsark!$T93,"gu",        "")),
IF(BS$17&lt;Udfyldningsark!$Q93, IF(BS$17&lt;Udfyldningsark!$Q93-10,"g","gu"),
IF(BS$17&lt;Udfyldningsark!$T93,"r",""
))))))))</f>
        <v/>
      </c>
      <c r="BT76" s="226" t="str">
        <f>IF(Udfyldningsark!$T93="","",
IF(BT$17=Udfyldningsark!$Q93,"s",
IF(BT$17=Udfyldningsark!$T93,"b",
IF(BT$17&lt;Udfyldningsark!$P93,"",
IF(Udfyldningsark!$T93&lt;Udfyldningsark!$Q93-10,IF(BT$17&lt;Udfyldningsark!$T93,"g",""),
IF(Udfyldningsark!$T93&lt;Udfyldningsark!$Q93,     IF(BT$17&lt;Udfyldningsark!$Q93-10,"g",     IF(BT$17&lt;Udfyldningsark!$T93,"gu",        "")),
IF(BT$17&lt;Udfyldningsark!$Q93, IF(BT$17&lt;Udfyldningsark!$Q93-10,"g","gu"),
IF(BT$17&lt;Udfyldningsark!$T93,"r",""
))))))))</f>
        <v/>
      </c>
      <c r="BU76" s="226" t="str">
        <f>IF(Udfyldningsark!$T93="","",
IF(BU$17=Udfyldningsark!$Q93,"s",
IF(BU$17=Udfyldningsark!$T93,"b",
IF(BU$17&lt;Udfyldningsark!$P93,"",
IF(Udfyldningsark!$T93&lt;Udfyldningsark!$Q93-10,IF(BU$17&lt;Udfyldningsark!$T93,"g",""),
IF(Udfyldningsark!$T93&lt;Udfyldningsark!$Q93,     IF(BU$17&lt;Udfyldningsark!$Q93-10,"g",     IF(BU$17&lt;Udfyldningsark!$T93,"gu",        "")),
IF(BU$17&lt;Udfyldningsark!$Q93, IF(BU$17&lt;Udfyldningsark!$Q93-10,"g","gu"),
IF(BU$17&lt;Udfyldningsark!$T93,"r",""
))))))))</f>
        <v/>
      </c>
      <c r="BV76" s="226" t="str">
        <f>IF(Udfyldningsark!$T93="","",
IF(BV$17=Udfyldningsark!$Q93,"s",
IF(BV$17=Udfyldningsark!$T93,"b",
IF(BV$17&lt;Udfyldningsark!$P93,"",
IF(Udfyldningsark!$T93&lt;Udfyldningsark!$Q93-10,IF(BV$17&lt;Udfyldningsark!$T93,"g",""),
IF(Udfyldningsark!$T93&lt;Udfyldningsark!$Q93,     IF(BV$17&lt;Udfyldningsark!$Q93-10,"g",     IF(BV$17&lt;Udfyldningsark!$T93,"gu",        "")),
IF(BV$17&lt;Udfyldningsark!$Q93, IF(BV$17&lt;Udfyldningsark!$Q93-10,"g","gu"),
IF(BV$17&lt;Udfyldningsark!$T93,"r",""
))))))))</f>
        <v/>
      </c>
      <c r="BW76" s="226" t="str">
        <f>IF(Udfyldningsark!$T93="","",
IF(BW$17=Udfyldningsark!$Q93,"s",
IF(BW$17=Udfyldningsark!$T93,"b",
IF(BW$17&lt;Udfyldningsark!$P93,"",
IF(Udfyldningsark!$T93&lt;Udfyldningsark!$Q93-10,IF(BW$17&lt;Udfyldningsark!$T93,"g",""),
IF(Udfyldningsark!$T93&lt;Udfyldningsark!$Q93,     IF(BW$17&lt;Udfyldningsark!$Q93-10,"g",     IF(BW$17&lt;Udfyldningsark!$T93,"gu",        "")),
IF(BW$17&lt;Udfyldningsark!$Q93, IF(BW$17&lt;Udfyldningsark!$Q93-10,"g","gu"),
IF(BW$17&lt;Udfyldningsark!$T93,"r",""
))))))))</f>
        <v/>
      </c>
      <c r="BX76" s="226" t="str">
        <f>IF(Udfyldningsark!$T93="","",
IF(BX$17=Udfyldningsark!$Q93,"s",
IF(BX$17=Udfyldningsark!$T93,"b",
IF(BX$17&lt;Udfyldningsark!$P93,"",
IF(Udfyldningsark!$T93&lt;Udfyldningsark!$Q93-10,IF(BX$17&lt;Udfyldningsark!$T93,"g",""),
IF(Udfyldningsark!$T93&lt;Udfyldningsark!$Q93,     IF(BX$17&lt;Udfyldningsark!$Q93-10,"g",     IF(BX$17&lt;Udfyldningsark!$T93,"gu",        "")),
IF(BX$17&lt;Udfyldningsark!$Q93, IF(BX$17&lt;Udfyldningsark!$Q93-10,"g","gu"),
IF(BX$17&lt;Udfyldningsark!$T93,"r",""
))))))))</f>
        <v/>
      </c>
      <c r="BY76" s="226" t="str">
        <f>IF(Udfyldningsark!$T93="","",
IF(BY$17=Udfyldningsark!$Q93,"s",
IF(BY$17=Udfyldningsark!$T93,"b",
IF(BY$17&lt;Udfyldningsark!$P93,"",
IF(Udfyldningsark!$T93&lt;Udfyldningsark!$Q93-10,IF(BY$17&lt;Udfyldningsark!$T93,"g",""),
IF(Udfyldningsark!$T93&lt;Udfyldningsark!$Q93,     IF(BY$17&lt;Udfyldningsark!$Q93-10,"g",     IF(BY$17&lt;Udfyldningsark!$T93,"gu",        "")),
IF(BY$17&lt;Udfyldningsark!$Q93, IF(BY$17&lt;Udfyldningsark!$Q93-10,"g","gu"),
IF(BY$17&lt;Udfyldningsark!$T93,"r",""
))))))))</f>
        <v/>
      </c>
      <c r="BZ76" s="226" t="str">
        <f>IF(Udfyldningsark!$T93="","",
IF(BZ$17=Udfyldningsark!$Q93,"s",
IF(BZ$17=Udfyldningsark!$T93,"b",
IF(BZ$17&lt;Udfyldningsark!$P93,"",
IF(Udfyldningsark!$T93&lt;Udfyldningsark!$Q93-10,IF(BZ$17&lt;Udfyldningsark!$T93,"g",""),
IF(Udfyldningsark!$T93&lt;Udfyldningsark!$Q93,     IF(BZ$17&lt;Udfyldningsark!$Q93-10,"g",     IF(BZ$17&lt;Udfyldningsark!$T93,"gu",        "")),
IF(BZ$17&lt;Udfyldningsark!$Q93, IF(BZ$17&lt;Udfyldningsark!$Q93-10,"g","gu"),
IF(BZ$17&lt;Udfyldningsark!$T93,"r",""
))))))))</f>
        <v/>
      </c>
      <c r="CA76" s="226" t="str">
        <f>IF(Udfyldningsark!$T93="","",
IF(CA$17=Udfyldningsark!$Q93,"s",
IF(CA$17=Udfyldningsark!$T93,"b",
IF(CA$17&lt;Udfyldningsark!$P93,"",
IF(Udfyldningsark!$T93&lt;Udfyldningsark!$Q93-10,IF(CA$17&lt;Udfyldningsark!$T93,"g",""),
IF(Udfyldningsark!$T93&lt;Udfyldningsark!$Q93,     IF(CA$17&lt;Udfyldningsark!$Q93-10,"g",     IF(CA$17&lt;Udfyldningsark!$T93,"gu",        "")),
IF(CA$17&lt;Udfyldningsark!$Q93, IF(CA$17&lt;Udfyldningsark!$Q93-10,"g","gu"),
IF(CA$17&lt;Udfyldningsark!$T93,"r",""
))))))))</f>
        <v/>
      </c>
      <c r="CB76" s="226" t="str">
        <f>IF(Udfyldningsark!$T93="","",
IF(CB$17=Udfyldningsark!$Q93,"s",
IF(CB$17=Udfyldningsark!$T93,"b",
IF(CB$17&lt;Udfyldningsark!$P93,"",
IF(Udfyldningsark!$T93&lt;Udfyldningsark!$Q93-10,IF(CB$17&lt;Udfyldningsark!$T93,"g",""),
IF(Udfyldningsark!$T93&lt;Udfyldningsark!$Q93,     IF(CB$17&lt;Udfyldningsark!$Q93-10,"g",     IF(CB$17&lt;Udfyldningsark!$T93,"gu",        "")),
IF(CB$17&lt;Udfyldningsark!$Q93, IF(CB$17&lt;Udfyldningsark!$Q93-10,"g","gu"),
IF(CB$17&lt;Udfyldningsark!$T93,"r",""
))))))))</f>
        <v/>
      </c>
      <c r="CC76" s="226" t="str">
        <f>IF(Udfyldningsark!$T93="","",
IF(CC$17=Udfyldningsark!$Q93,"s",
IF(CC$17=Udfyldningsark!$T93,"b",
IF(CC$17&lt;Udfyldningsark!$P93,"",
IF(Udfyldningsark!$T93&lt;Udfyldningsark!$Q93-10,IF(CC$17&lt;Udfyldningsark!$T93,"g",""),
IF(Udfyldningsark!$T93&lt;Udfyldningsark!$Q93,     IF(CC$17&lt;Udfyldningsark!$Q93-10,"g",     IF(CC$17&lt;Udfyldningsark!$T93,"gu",        "")),
IF(CC$17&lt;Udfyldningsark!$Q93, IF(CC$17&lt;Udfyldningsark!$Q93-10,"g","gu"),
IF(CC$17&lt;Udfyldningsark!$T93,"r",""
))))))))</f>
        <v/>
      </c>
      <c r="CD76" s="226" t="str">
        <f>IF(Udfyldningsark!$T93="","",
IF(CD$17=Udfyldningsark!$Q93,"s",
IF(CD$17=Udfyldningsark!$T93,"b",
IF(CD$17&lt;Udfyldningsark!$P93,"",
IF(Udfyldningsark!$T93&lt;Udfyldningsark!$Q93-10,IF(CD$17&lt;Udfyldningsark!$T93,"g",""),
IF(Udfyldningsark!$T93&lt;Udfyldningsark!$Q93,     IF(CD$17&lt;Udfyldningsark!$Q93-10,"g",     IF(CD$17&lt;Udfyldningsark!$T93,"gu",        "")),
IF(CD$17&lt;Udfyldningsark!$Q93, IF(CD$17&lt;Udfyldningsark!$Q93-10,"g","gu"),
IF(CD$17&lt;Udfyldningsark!$T93,"r",""
))))))))</f>
        <v/>
      </c>
      <c r="CE76" s="226" t="str">
        <f>IF(Udfyldningsark!$T93="","",
IF(CE$17=Udfyldningsark!$Q93,"s",
IF(CE$17=Udfyldningsark!$T93,"b",
IF(CE$17&lt;Udfyldningsark!$P93,"",
IF(Udfyldningsark!$T93&lt;Udfyldningsark!$Q93-10,IF(CE$17&lt;Udfyldningsark!$T93,"g",""),
IF(Udfyldningsark!$T93&lt;Udfyldningsark!$Q93,     IF(CE$17&lt;Udfyldningsark!$Q93-10,"g",     IF(CE$17&lt;Udfyldningsark!$T93,"gu",        "")),
IF(CE$17&lt;Udfyldningsark!$Q93, IF(CE$17&lt;Udfyldningsark!$Q93-10,"g","gu"),
IF(CE$17&lt;Udfyldningsark!$T93,"r",""
))))))))</f>
        <v/>
      </c>
      <c r="CF76" s="226" t="str">
        <f>IF(Udfyldningsark!$T93="","",
IF(CF$17=Udfyldningsark!$Q93,"s",
IF(CF$17=Udfyldningsark!$T93,"b",
IF(CF$17&lt;Udfyldningsark!$P93,"",
IF(Udfyldningsark!$T93&lt;Udfyldningsark!$Q93-10,IF(CF$17&lt;Udfyldningsark!$T93,"g",""),
IF(Udfyldningsark!$T93&lt;Udfyldningsark!$Q93,     IF(CF$17&lt;Udfyldningsark!$Q93-10,"g",     IF(CF$17&lt;Udfyldningsark!$T93,"gu",        "")),
IF(CF$17&lt;Udfyldningsark!$Q93, IF(CF$17&lt;Udfyldningsark!$Q93-10,"g","gu"),
IF(CF$17&lt;Udfyldningsark!$T93,"r",""
))))))))</f>
        <v/>
      </c>
      <c r="CG76" s="226" t="str">
        <f>IF(Udfyldningsark!$T93="","",
IF(CG$17=Udfyldningsark!$Q93,"s",
IF(CG$17=Udfyldningsark!$T93,"b",
IF(CG$17&lt;Udfyldningsark!$P93,"",
IF(Udfyldningsark!$T93&lt;Udfyldningsark!$Q93-10,IF(CG$17&lt;Udfyldningsark!$T93,"g",""),
IF(Udfyldningsark!$T93&lt;Udfyldningsark!$Q93,     IF(CG$17&lt;Udfyldningsark!$Q93-10,"g",     IF(CG$17&lt;Udfyldningsark!$T93,"gu",        "")),
IF(CG$17&lt;Udfyldningsark!$Q93, IF(CG$17&lt;Udfyldningsark!$Q93-10,"g","gu"),
IF(CG$17&lt;Udfyldningsark!$T93,"r",""
))))))))</f>
        <v/>
      </c>
      <c r="CH76" s="226" t="str">
        <f>IF(Udfyldningsark!$T93="","",
IF(CH$17=Udfyldningsark!$Q93,"s",
IF(CH$17=Udfyldningsark!$T93,"b",
IF(CH$17&lt;Udfyldningsark!$P93,"",
IF(Udfyldningsark!$T93&lt;Udfyldningsark!$Q93-10,IF(CH$17&lt;Udfyldningsark!$T93,"g",""),
IF(Udfyldningsark!$T93&lt;Udfyldningsark!$Q93,     IF(CH$17&lt;Udfyldningsark!$Q93-10,"g",     IF(CH$17&lt;Udfyldningsark!$T93,"gu",        "")),
IF(CH$17&lt;Udfyldningsark!$Q93, IF(CH$17&lt;Udfyldningsark!$Q93-10,"g","gu"),
IF(CH$17&lt;Udfyldningsark!$T93,"r",""
))))))))</f>
        <v/>
      </c>
      <c r="CI76" s="226" t="str">
        <f>IF(Udfyldningsark!$T93="","",
IF(CI$17=Udfyldningsark!$Q93,"s",
IF(CI$17=Udfyldningsark!$T93,"b",
IF(CI$17&lt;Udfyldningsark!$P93,"",
IF(Udfyldningsark!$T93&lt;Udfyldningsark!$Q93-10,IF(CI$17&lt;Udfyldningsark!$T93,"g",""),
IF(Udfyldningsark!$T93&lt;Udfyldningsark!$Q93,     IF(CI$17&lt;Udfyldningsark!$Q93-10,"g",     IF(CI$17&lt;Udfyldningsark!$T93,"gu",        "")),
IF(CI$17&lt;Udfyldningsark!$Q93, IF(CI$17&lt;Udfyldningsark!$Q93-10,"g","gu"),
IF(CI$17&lt;Udfyldningsark!$T93,"r",""
))))))))</f>
        <v/>
      </c>
      <c r="CJ76" s="226" t="str">
        <f>IF(Udfyldningsark!$T93="","",
IF(CJ$17=Udfyldningsark!$Q93,"s",
IF(CJ$17=Udfyldningsark!$T93,"b",
IF(CJ$17&lt;Udfyldningsark!$P93,"",
IF(Udfyldningsark!$T93&lt;Udfyldningsark!$Q93-10,IF(CJ$17&lt;Udfyldningsark!$T93,"g",""),
IF(Udfyldningsark!$T93&lt;Udfyldningsark!$Q93,     IF(CJ$17&lt;Udfyldningsark!$Q93-10,"g",     IF(CJ$17&lt;Udfyldningsark!$T93,"gu",        "")),
IF(CJ$17&lt;Udfyldningsark!$Q93, IF(CJ$17&lt;Udfyldningsark!$Q93-10,"g","gu"),
IF(CJ$17&lt;Udfyldningsark!$T93,"r",""
))))))))</f>
        <v/>
      </c>
      <c r="CK76" s="226" t="str">
        <f>IF(Udfyldningsark!$T93="","",
IF(CK$17=Udfyldningsark!$Q93,"s",
IF(CK$17=Udfyldningsark!$T93,"b",
IF(CK$17&lt;Udfyldningsark!$P93,"",
IF(Udfyldningsark!$T93&lt;Udfyldningsark!$Q93-10,IF(CK$17&lt;Udfyldningsark!$T93,"g",""),
IF(Udfyldningsark!$T93&lt;Udfyldningsark!$Q93,     IF(CK$17&lt;Udfyldningsark!$Q93-10,"g",     IF(CK$17&lt;Udfyldningsark!$T93,"gu",        "")),
IF(CK$17&lt;Udfyldningsark!$Q93, IF(CK$17&lt;Udfyldningsark!$Q93-10,"g","gu"),
IF(CK$17&lt;Udfyldningsark!$T93,"r",""
))))))))</f>
        <v/>
      </c>
      <c r="CL76" s="226" t="str">
        <f>IF(Udfyldningsark!$T93="","",
IF(CL$17=Udfyldningsark!$Q93,"s",
IF(CL$17=Udfyldningsark!$T93,"b",
IF(CL$17&lt;Udfyldningsark!$P93,"",
IF(Udfyldningsark!$T93&lt;Udfyldningsark!$Q93-10,IF(CL$17&lt;Udfyldningsark!$T93,"g",""),
IF(Udfyldningsark!$T93&lt;Udfyldningsark!$Q93,     IF(CL$17&lt;Udfyldningsark!$Q93-10,"g",     IF(CL$17&lt;Udfyldningsark!$T93,"gu",        "")),
IF(CL$17&lt;Udfyldningsark!$Q93, IF(CL$17&lt;Udfyldningsark!$Q93-10,"g","gu"),
IF(CL$17&lt;Udfyldningsark!$T93,"r",""
))))))))</f>
        <v/>
      </c>
      <c r="CM76" s="226" t="str">
        <f>IF(Udfyldningsark!$T93="","",
IF(CM$17=Udfyldningsark!$Q93,"s",
IF(CM$17=Udfyldningsark!$T93,"b",
IF(CM$17&lt;Udfyldningsark!$P93,"",
IF(Udfyldningsark!$T93&lt;Udfyldningsark!$Q93-10,IF(CM$17&lt;Udfyldningsark!$T93,"g",""),
IF(Udfyldningsark!$T93&lt;Udfyldningsark!$Q93,     IF(CM$17&lt;Udfyldningsark!$Q93-10,"g",     IF(CM$17&lt;Udfyldningsark!$T93,"gu",        "")),
IF(CM$17&lt;Udfyldningsark!$Q93, IF(CM$17&lt;Udfyldningsark!$Q93-10,"g","gu"),
IF(CM$17&lt;Udfyldningsark!$T93,"r",""
))))))))</f>
        <v/>
      </c>
      <c r="CN76" s="226" t="str">
        <f>IF(Udfyldningsark!$T93="","",
IF(CN$17=Udfyldningsark!$Q93,"s",
IF(CN$17=Udfyldningsark!$T93,"b",
IF(CN$17&lt;Udfyldningsark!$P93,"",
IF(Udfyldningsark!$T93&lt;Udfyldningsark!$Q93-10,IF(CN$17&lt;Udfyldningsark!$T93,"g",""),
IF(Udfyldningsark!$T93&lt;Udfyldningsark!$Q93,     IF(CN$17&lt;Udfyldningsark!$Q93-10,"g",     IF(CN$17&lt;Udfyldningsark!$T93,"gu",        "")),
IF(CN$17&lt;Udfyldningsark!$Q93, IF(CN$17&lt;Udfyldningsark!$Q93-10,"g","gu"),
IF(CN$17&lt;Udfyldningsark!$T93,"r",""
))))))))</f>
        <v/>
      </c>
      <c r="CO76" s="226" t="str">
        <f>IF(Udfyldningsark!$T93="","",
IF(CO$17=Udfyldningsark!$Q93,"s",
IF(CO$17=Udfyldningsark!$T93,"b",
IF(CO$17&lt;Udfyldningsark!$P93,"",
IF(Udfyldningsark!$T93&lt;Udfyldningsark!$Q93-10,IF(CO$17&lt;Udfyldningsark!$T93,"g",""),
IF(Udfyldningsark!$T93&lt;Udfyldningsark!$Q93,     IF(CO$17&lt;Udfyldningsark!$Q93-10,"g",     IF(CO$17&lt;Udfyldningsark!$T93,"gu",        "")),
IF(CO$17&lt;Udfyldningsark!$Q93, IF(CO$17&lt;Udfyldningsark!$Q93-10,"g","gu"),
IF(CO$17&lt;Udfyldningsark!$T93,"r",""
))))))))</f>
        <v/>
      </c>
      <c r="CP76" s="226" t="str">
        <f>IF(Udfyldningsark!$T93="","",
IF(CP$17=Udfyldningsark!$Q93,"s",
IF(CP$17=Udfyldningsark!$T93,"b",
IF(CP$17&lt;Udfyldningsark!$P93,"",
IF(Udfyldningsark!$T93&lt;Udfyldningsark!$Q93-10,IF(CP$17&lt;Udfyldningsark!$T93,"g",""),
IF(Udfyldningsark!$T93&lt;Udfyldningsark!$Q93,     IF(CP$17&lt;Udfyldningsark!$Q93-10,"g",     IF(CP$17&lt;Udfyldningsark!$T93,"gu",        "")),
IF(CP$17&lt;Udfyldningsark!$Q93, IF(CP$17&lt;Udfyldningsark!$Q93-10,"g","gu"),
IF(CP$17&lt;Udfyldningsark!$T93,"r",""
))))))))</f>
        <v/>
      </c>
      <c r="CQ76" s="226" t="str">
        <f>IF(Udfyldningsark!$T93="","",
IF(CQ$17=Udfyldningsark!$Q93,"s",
IF(CQ$17=Udfyldningsark!$T93,"b",
IF(CQ$17&lt;Udfyldningsark!$P93,"",
IF(Udfyldningsark!$T93&lt;Udfyldningsark!$Q93-10,IF(CQ$17&lt;Udfyldningsark!$T93,"g",""),
IF(Udfyldningsark!$T93&lt;Udfyldningsark!$Q93,     IF(CQ$17&lt;Udfyldningsark!$Q93-10,"g",     IF(CQ$17&lt;Udfyldningsark!$T93,"gu",        "")),
IF(CQ$17&lt;Udfyldningsark!$Q93, IF(CQ$17&lt;Udfyldningsark!$Q93-10,"g","gu"),
IF(CQ$17&lt;Udfyldningsark!$T93,"r",""
))))))))</f>
        <v/>
      </c>
      <c r="CR76" s="226" t="str">
        <f>IF(Udfyldningsark!$T93="","",
IF(CR$17=Udfyldningsark!$Q93,"s",
IF(CR$17=Udfyldningsark!$T93,"b",
IF(CR$17&lt;Udfyldningsark!$P93,"",
IF(Udfyldningsark!$T93&lt;Udfyldningsark!$Q93-10,IF(CR$17&lt;Udfyldningsark!$T93,"g",""),
IF(Udfyldningsark!$T93&lt;Udfyldningsark!$Q93,     IF(CR$17&lt;Udfyldningsark!$Q93-10,"g",     IF(CR$17&lt;Udfyldningsark!$T93,"gu",        "")),
IF(CR$17&lt;Udfyldningsark!$Q93, IF(CR$17&lt;Udfyldningsark!$Q93-10,"g","gu"),
IF(CR$17&lt;Udfyldningsark!$T93,"r",""
))))))))</f>
        <v/>
      </c>
      <c r="CS76" s="226" t="str">
        <f>IF(Udfyldningsark!$T93="","",
IF(CS$17=Udfyldningsark!$Q93,"s",
IF(CS$17=Udfyldningsark!$T93,"b",
IF(CS$17&lt;Udfyldningsark!$P93,"",
IF(Udfyldningsark!$T93&lt;Udfyldningsark!$Q93-10,IF(CS$17&lt;Udfyldningsark!$T93,"g",""),
IF(Udfyldningsark!$T93&lt;Udfyldningsark!$Q93,     IF(CS$17&lt;Udfyldningsark!$Q93-10,"g",     IF(CS$17&lt;Udfyldningsark!$T93,"gu",        "")),
IF(CS$17&lt;Udfyldningsark!$Q93, IF(CS$17&lt;Udfyldningsark!$Q93-10,"g","gu"),
IF(CS$17&lt;Udfyldningsark!$T93,"r",""
))))))))</f>
        <v/>
      </c>
      <c r="CT76" s="226" t="str">
        <f>IF(Udfyldningsark!$T93="","",
IF(CT$17=Udfyldningsark!$Q93,"s",
IF(CT$17=Udfyldningsark!$T93,"b",
IF(CT$17&lt;Udfyldningsark!$P93,"",
IF(Udfyldningsark!$T93&lt;Udfyldningsark!$Q93-10,IF(CT$17&lt;Udfyldningsark!$T93,"g",""),
IF(Udfyldningsark!$T93&lt;Udfyldningsark!$Q93,     IF(CT$17&lt;Udfyldningsark!$Q93-10,"g",     IF(CT$17&lt;Udfyldningsark!$T93,"gu",        "")),
IF(CT$17&lt;Udfyldningsark!$Q93, IF(CT$17&lt;Udfyldningsark!$Q93-10,"g","gu"),
IF(CT$17&lt;Udfyldningsark!$T93,"r",""
))))))))</f>
        <v/>
      </c>
      <c r="CU76" s="226" t="str">
        <f>IF(Udfyldningsark!$T93="","",
IF(CU$17=Udfyldningsark!$Q93,"s",
IF(CU$17=Udfyldningsark!$T93,"b",
IF(CU$17&lt;Udfyldningsark!$P93,"",
IF(Udfyldningsark!$T93&lt;Udfyldningsark!$Q93-10,IF(CU$17&lt;Udfyldningsark!$T93,"g",""),
IF(Udfyldningsark!$T93&lt;Udfyldningsark!$Q93,     IF(CU$17&lt;Udfyldningsark!$Q93-10,"g",     IF(CU$17&lt;Udfyldningsark!$T93,"gu",        "")),
IF(CU$17&lt;Udfyldningsark!$Q93, IF(CU$17&lt;Udfyldningsark!$Q93-10,"g","gu"),
IF(CU$17&lt;Udfyldningsark!$T93,"r",""
))))))))</f>
        <v/>
      </c>
      <c r="CV76" s="226" t="str">
        <f>IF(Udfyldningsark!$T93="","",
IF(CV$17=Udfyldningsark!$Q93,"s",
IF(CV$17=Udfyldningsark!$T93,"b",
IF(CV$17&lt;Udfyldningsark!$P93,"",
IF(Udfyldningsark!$T93&lt;Udfyldningsark!$Q93-10,IF(CV$17&lt;Udfyldningsark!$T93,"g",""),
IF(Udfyldningsark!$T93&lt;Udfyldningsark!$Q93,     IF(CV$17&lt;Udfyldningsark!$Q93-10,"g",     IF(CV$17&lt;Udfyldningsark!$T93,"gu",        "")),
IF(CV$17&lt;Udfyldningsark!$Q93, IF(CV$17&lt;Udfyldningsark!$Q93-10,"g","gu"),
IF(CV$17&lt;Udfyldningsark!$T93,"r",""
))))))))</f>
        <v/>
      </c>
      <c r="CW76" s="226" t="str">
        <f>IF(Udfyldningsark!$T93="","",
IF(CW$17=Udfyldningsark!$Q93,"s",
IF(CW$17=Udfyldningsark!$T93,"b",
IF(CW$17&lt;Udfyldningsark!$P93,"",
IF(Udfyldningsark!$T93&lt;Udfyldningsark!$Q93-10,IF(CW$17&lt;Udfyldningsark!$T93,"g",""),
IF(Udfyldningsark!$T93&lt;Udfyldningsark!$Q93,     IF(CW$17&lt;Udfyldningsark!$Q93-10,"g",     IF(CW$17&lt;Udfyldningsark!$T93,"gu",        "")),
IF(CW$17&lt;Udfyldningsark!$Q93, IF(CW$17&lt;Udfyldningsark!$Q93-10,"g","gu"),
IF(CW$17&lt;Udfyldningsark!$T93,"r",""
))))))))</f>
        <v/>
      </c>
      <c r="CX76" s="226" t="str">
        <f>IF(Udfyldningsark!$T93="","",
IF(CX$17=Udfyldningsark!$Q93,"s",
IF(CX$17=Udfyldningsark!$T93,"b",
IF(CX$17&lt;Udfyldningsark!$P93,"",
IF(Udfyldningsark!$T93&lt;Udfyldningsark!$Q93-10,IF(CX$17&lt;Udfyldningsark!$T93,"g",""),
IF(Udfyldningsark!$T93&lt;Udfyldningsark!$Q93,     IF(CX$17&lt;Udfyldningsark!$Q93-10,"g",     IF(CX$17&lt;Udfyldningsark!$T93,"gu",        "")),
IF(CX$17&lt;Udfyldningsark!$Q93, IF(CX$17&lt;Udfyldningsark!$Q93-10,"g","gu"),
IF(CX$17&lt;Udfyldningsark!$T93,"r",""
))))))))</f>
        <v/>
      </c>
      <c r="CY76" s="226" t="str">
        <f>IF(Udfyldningsark!$T93="","",
IF(CY$17=Udfyldningsark!$Q93,"s",
IF(CY$17=Udfyldningsark!$T93,"b",
IF(CY$17&lt;Udfyldningsark!$P93,"",
IF(Udfyldningsark!$T93&lt;Udfyldningsark!$Q93-10,IF(CY$17&lt;Udfyldningsark!$T93,"g",""),
IF(Udfyldningsark!$T93&lt;Udfyldningsark!$Q93,     IF(CY$17&lt;Udfyldningsark!$Q93-10,"g",     IF(CY$17&lt;Udfyldningsark!$T93,"gu",        "")),
IF(CY$17&lt;Udfyldningsark!$Q93, IF(CY$17&lt;Udfyldningsark!$Q93-10,"g","gu"),
IF(CY$17&lt;Udfyldningsark!$T93,"r",""
))))))))</f>
        <v/>
      </c>
      <c r="CZ76" s="226" t="str">
        <f>IF(Udfyldningsark!$T93="","",
IF(CZ$17=Udfyldningsark!$Q93,"s",
IF(CZ$17=Udfyldningsark!$T93,"b",
IF(CZ$17&lt;Udfyldningsark!$P93,"",
IF(Udfyldningsark!$T93&lt;Udfyldningsark!$Q93-10,IF(CZ$17&lt;Udfyldningsark!$T93,"g",""),
IF(Udfyldningsark!$T93&lt;Udfyldningsark!$Q93,     IF(CZ$17&lt;Udfyldningsark!$Q93-10,"g",     IF(CZ$17&lt;Udfyldningsark!$T93,"gu",        "")),
IF(CZ$17&lt;Udfyldningsark!$Q93, IF(CZ$17&lt;Udfyldningsark!$Q93-10,"g","gu"),
IF(CZ$17&lt;Udfyldningsark!$T93,"r",""
))))))))</f>
        <v/>
      </c>
      <c r="DA76" s="226" t="str">
        <f>IF(Udfyldningsark!$T93="","",
IF(DA$17=Udfyldningsark!$Q93,"s",
IF(DA$17=Udfyldningsark!$T93,"b",
IF(DA$17&lt;Udfyldningsark!$P93,"",
IF(Udfyldningsark!$T93&lt;Udfyldningsark!$Q93-10,IF(DA$17&lt;Udfyldningsark!$T93,"g",""),
IF(Udfyldningsark!$T93&lt;Udfyldningsark!$Q93,     IF(DA$17&lt;Udfyldningsark!$Q93-10,"g",     IF(DA$17&lt;Udfyldningsark!$T93,"gu",        "")),
IF(DA$17&lt;Udfyldningsark!$Q93, IF(DA$17&lt;Udfyldningsark!$Q93-10,"g","gu"),
IF(DA$17&lt;Udfyldningsark!$T93,"r",""
))))))))</f>
        <v/>
      </c>
      <c r="DB76" s="226" t="str">
        <f>IF(Udfyldningsark!$T93="","",
IF(DB$17=Udfyldningsark!$Q93,"s",
IF(DB$17=Udfyldningsark!$T93,"b",
IF(DB$17&lt;Udfyldningsark!$P93,"",
IF(Udfyldningsark!$T93&lt;Udfyldningsark!$Q93-10,IF(DB$17&lt;Udfyldningsark!$T93,"g",""),
IF(Udfyldningsark!$T93&lt;Udfyldningsark!$Q93,     IF(DB$17&lt;Udfyldningsark!$Q93-10,"g",     IF(DB$17&lt;Udfyldningsark!$T93,"gu",        "")),
IF(DB$17&lt;Udfyldningsark!$Q93, IF(DB$17&lt;Udfyldningsark!$Q93-10,"g","gu"),
IF(DB$17&lt;Udfyldningsark!$T93,"r",""
))))))))</f>
        <v/>
      </c>
      <c r="DC76" s="226" t="str">
        <f>IF(Udfyldningsark!$T93="","",
IF(DC$17=Udfyldningsark!$Q93,"s",
IF(DC$17=Udfyldningsark!$T93,"b",
IF(DC$17&lt;Udfyldningsark!$P93,"",
IF(Udfyldningsark!$T93&lt;Udfyldningsark!$Q93-10,IF(DC$17&lt;Udfyldningsark!$T93,"g",""),
IF(Udfyldningsark!$T93&lt;Udfyldningsark!$Q93,     IF(DC$17&lt;Udfyldningsark!$Q93-10,"g",     IF(DC$17&lt;Udfyldningsark!$T93,"gu",        "")),
IF(DC$17&lt;Udfyldningsark!$Q93, IF(DC$17&lt;Udfyldningsark!$Q93-10,"g","gu"),
IF(DC$17&lt;Udfyldningsark!$T93,"r",""
))))))))</f>
        <v/>
      </c>
      <c r="DD76" s="226" t="str">
        <f>IF(Udfyldningsark!$T93="","",
IF(DD$17=Udfyldningsark!$Q93,"s",
IF(DD$17=Udfyldningsark!$T93,"b",
IF(DD$17&lt;Udfyldningsark!$P93,"",
IF(Udfyldningsark!$T93&lt;Udfyldningsark!$Q93-10,IF(DD$17&lt;Udfyldningsark!$T93,"g",""),
IF(Udfyldningsark!$T93&lt;Udfyldningsark!$Q93,     IF(DD$17&lt;Udfyldningsark!$Q93-10,"g",     IF(DD$17&lt;Udfyldningsark!$T93,"gu",        "")),
IF(DD$17&lt;Udfyldningsark!$Q93, IF(DD$17&lt;Udfyldningsark!$Q93-10,"g","gu"),
IF(DD$17&lt;Udfyldningsark!$T93,"r",""
))))))))</f>
        <v/>
      </c>
      <c r="DE76" s="226" t="str">
        <f>IF(Udfyldningsark!$T93="","",
IF(DE$17=Udfyldningsark!$Q93,"s",
IF(DE$17=Udfyldningsark!$T93,"b",
IF(DE$17&lt;Udfyldningsark!$P93,"",
IF(Udfyldningsark!$T93&lt;Udfyldningsark!$Q93-10,IF(DE$17&lt;Udfyldningsark!$T93,"g",""),
IF(Udfyldningsark!$T93&lt;Udfyldningsark!$Q93,     IF(DE$17&lt;Udfyldningsark!$Q93-10,"g",     IF(DE$17&lt;Udfyldningsark!$T93,"gu",        "")),
IF(DE$17&lt;Udfyldningsark!$Q93, IF(DE$17&lt;Udfyldningsark!$Q93-10,"g","gu"),
IF(DE$17&lt;Udfyldningsark!$T93,"r",""
))))))))</f>
        <v/>
      </c>
      <c r="DF76" s="226" t="str">
        <f>IF(Udfyldningsark!$T93="","",
IF(DF$17=Udfyldningsark!$Q93,"s",
IF(DF$17=Udfyldningsark!$T93,"b",
IF(DF$17&lt;Udfyldningsark!$P93,"",
IF(Udfyldningsark!$T93&lt;Udfyldningsark!$Q93-10,IF(DF$17&lt;Udfyldningsark!$T93,"g",""),
IF(Udfyldningsark!$T93&lt;Udfyldningsark!$Q93,     IF(DF$17&lt;Udfyldningsark!$Q93-10,"g",     IF(DF$17&lt;Udfyldningsark!$T93,"gu",        "")),
IF(DF$17&lt;Udfyldningsark!$Q93, IF(DF$17&lt;Udfyldningsark!$Q93-10,"g","gu"),
IF(DF$17&lt;Udfyldningsark!$T93,"r",""
))))))))</f>
        <v/>
      </c>
      <c r="DG76" s="226" t="str">
        <f>IF(Udfyldningsark!$T93="","",
IF(DG$17=Udfyldningsark!$Q93,"s",
IF(DG$17=Udfyldningsark!$T93,"b",
IF(DG$17&lt;Udfyldningsark!$P93,"",
IF(Udfyldningsark!$T93&lt;Udfyldningsark!$Q93-10,IF(DG$17&lt;Udfyldningsark!$T93,"g",""),
IF(Udfyldningsark!$T93&lt;Udfyldningsark!$Q93,     IF(DG$17&lt;Udfyldningsark!$Q93-10,"g",     IF(DG$17&lt;Udfyldningsark!$T93,"gu",        "")),
IF(DG$17&lt;Udfyldningsark!$Q93, IF(DG$17&lt;Udfyldningsark!$Q93-10,"g","gu"),
IF(DG$17&lt;Udfyldningsark!$T93,"r",""
))))))))</f>
        <v/>
      </c>
      <c r="DH76" s="226" t="str">
        <f>IF(Udfyldningsark!$T93="","",
IF(DH$17=Udfyldningsark!$Q93,"s",
IF(DH$17=Udfyldningsark!$T93,"b",
IF(DH$17&lt;Udfyldningsark!$P93,"",
IF(Udfyldningsark!$T93&lt;Udfyldningsark!$Q93-10,IF(DH$17&lt;Udfyldningsark!$T93,"g",""),
IF(Udfyldningsark!$T93&lt;Udfyldningsark!$Q93,     IF(DH$17&lt;Udfyldningsark!$Q93-10,"g",     IF(DH$17&lt;Udfyldningsark!$T93,"gu",        "")),
IF(DH$17&lt;Udfyldningsark!$Q93, IF(DH$17&lt;Udfyldningsark!$Q93-10,"g","gu"),
IF(DH$17&lt;Udfyldningsark!$T93,"r",""
))))))))</f>
        <v/>
      </c>
      <c r="DI76" s="226" t="str">
        <f>IF(Udfyldningsark!$T93="","",
IF(DI$17=Udfyldningsark!$Q93,"s",
IF(DI$17=Udfyldningsark!$T93,"b",
IF(DI$17&lt;Udfyldningsark!$P93,"",
IF(Udfyldningsark!$T93&lt;Udfyldningsark!$Q93-10,IF(DI$17&lt;Udfyldningsark!$T93,"g",""),
IF(Udfyldningsark!$T93&lt;Udfyldningsark!$Q93,     IF(DI$17&lt;Udfyldningsark!$Q93-10,"g",     IF(DI$17&lt;Udfyldningsark!$T93,"gu",        "")),
IF(DI$17&lt;Udfyldningsark!$Q93, IF(DI$17&lt;Udfyldningsark!$Q93-10,"g","gu"),
IF(DI$17&lt;Udfyldningsark!$T93,"r",""
))))))))</f>
        <v/>
      </c>
      <c r="DJ76" s="226" t="str">
        <f>IF(Udfyldningsark!$T93="","",
IF(DJ$17=Udfyldningsark!$Q93,"s",
IF(DJ$17=Udfyldningsark!$T93,"b",
IF(DJ$17&lt;Udfyldningsark!$P93,"",
IF(Udfyldningsark!$T93&lt;Udfyldningsark!$Q93-10,IF(DJ$17&lt;Udfyldningsark!$T93,"g",""),
IF(Udfyldningsark!$T93&lt;Udfyldningsark!$Q93,     IF(DJ$17&lt;Udfyldningsark!$Q93-10,"g",     IF(DJ$17&lt;Udfyldningsark!$T93,"gu",        "")),
IF(DJ$17&lt;Udfyldningsark!$Q93, IF(DJ$17&lt;Udfyldningsark!$Q93-10,"g","gu"),
IF(DJ$17&lt;Udfyldningsark!$T93,"r",""
))))))))</f>
        <v/>
      </c>
      <c r="DK76" s="226" t="str">
        <f>IF(Udfyldningsark!$T93="","",
IF(DK$17=Udfyldningsark!$Q93,"s",
IF(DK$17=Udfyldningsark!$T93,"b",
IF(DK$17&lt;Udfyldningsark!$P93,"",
IF(Udfyldningsark!$T93&lt;Udfyldningsark!$Q93-10,IF(DK$17&lt;Udfyldningsark!$T93,"g",""),
IF(Udfyldningsark!$T93&lt;Udfyldningsark!$Q93,     IF(DK$17&lt;Udfyldningsark!$Q93-10,"g",     IF(DK$17&lt;Udfyldningsark!$T93,"gu",        "")),
IF(DK$17&lt;Udfyldningsark!$Q93, IF(DK$17&lt;Udfyldningsark!$Q93-10,"g","gu"),
IF(DK$17&lt;Udfyldningsark!$T93,"r",""
))))))))</f>
        <v/>
      </c>
      <c r="DL76" s="13"/>
      <c r="DM76" s="13"/>
    </row>
    <row r="77" spans="1:117" s="2" customFormat="1" ht="8.4499999999999993" customHeight="1" x14ac:dyDescent="0.2">
      <c r="A77" s="29"/>
      <c r="B77" s="56" t="str">
        <f>IF(Udfyldningsark!C94=1,Udfyldningsark!E94,"")</f>
        <v/>
      </c>
      <c r="C77" s="405" t="str">
        <f>IF(Udfyldningsark!I94="","",IF(Udfyldningsark!I94&gt;=1,Udfyldningsark!I94))</f>
        <v/>
      </c>
      <c r="D77" s="406"/>
      <c r="E77" s="407"/>
      <c r="F77" s="48"/>
      <c r="G77" s="276" t="str">
        <f>IF(Udfyldningsark!L94="","",IF(Udfyldningsark!L94&gt;=1,Udfyldningsark!L94))</f>
        <v/>
      </c>
      <c r="H77" s="48"/>
      <c r="I77" s="87" t="str">
        <f>IF(Udfyldningsark!P94="","",IF(Udfyldningsark!P94&gt;=1,Udfyldningsark!P94))</f>
        <v/>
      </c>
      <c r="J77" s="49"/>
      <c r="K77" s="88" t="str">
        <f>IF(Udfyldningsark!G94="","",IF(Udfyldningsark!G94=Data!$T$7,Data!$U$7,IF(Udfyldningsark!G94=Data!$T$8,Data!$U$8,IF(Udfyldningsark!G94=Data!$T$9,Data!$U$9,IF(Udfyldningsark!G94=Data!$T$10,Data!$U$10,IF(Udfyldningsark!G94=Data!$T$11,Data!$U$11,IF(Udfyldningsark!G94=Data!$T$12,Data!$U$12,IF(Udfyldningsark!G94=Data!$T$13,Data!$U$13,IF(Udfyldningsark!G94=Data!$T$14,Data!$U$14,IF(Udfyldningsark!G94=Data!$T$15,Data!$U$15,IF(Udfyldningsark!G94=Data!$T$16,Data!$U$16,IF(Udfyldningsark!G94=Data!$T$17,Data!$U$17,IF(Udfyldningsark!G94=Data!$T$18,Data!$U$18,IF(Udfyldningsark!G94=Data!$T$19,Data!$U$19,IF(Udfyldningsark!G94=Data!$T$20,Data!$U$20,IF(Udfyldningsark!G94=Data!$T$21,Data!$U$21,IF(Udfyldningsark!G94=Data!$T$22,Data!$U$22,IF(Udfyldningsark!G94=Data!$T$23,Data!$U$23,IF(Udfyldningsark!G94=Data!$T$24,Data!$U$24,IF(Udfyldningsark!G94=Data!$T$25,Data!$U$25,IF(Udfyldningsark!G94=Data!$T$26,Data!$U$26,IF(Udfyldningsark!G94=Data!$T$27,Data!$U$27))))))))))))))))))))))</f>
        <v/>
      </c>
      <c r="L77" s="49"/>
      <c r="M77" s="89" t="str">
        <f>IF(Udfyldningsark!G94="","",IF(Udfyldningsark!G94=Data!$T$7,Data!$V$7,IF(Udfyldningsark!G94=Data!$T$8,Data!$V$8,IF(Udfyldningsark!G94=Data!$T$9,Data!$V$9,IF(Udfyldningsark!G94=Data!$T$10,Data!$V$10,IF(Udfyldningsark!G94=Data!$T$11,Data!$V$11,IF(Udfyldningsark!G94=Data!$T$12,Data!$V$12,IF(Udfyldningsark!G94=Data!$T$13,Data!$V$13,IF(Udfyldningsark!G94=Data!$T$14,Data!$V$14,IF(Udfyldningsark!G94=Data!$T$15,Data!$V$15,IF(Udfyldningsark!G94=Data!$T$16,Data!$V$16,IF(Udfyldningsark!G94=Data!$T$17,Data!$V$17,IF(Udfyldningsark!G94=Data!$T$18,Data!$V$18,IF(Udfyldningsark!G94=Data!$T$19,Data!$V$19,IF(Udfyldningsark!G94=Data!$T$20,Data!$V$20,IF(Udfyldningsark!G94=Data!$T$21,Data!$V$21,IF(Udfyldningsark!G94=Data!$T$22,Data!$V$22,IF(Udfyldningsark!G94=Data!$T$23,Data!$V$23,IF(Udfyldningsark!G94=Data!$T$24,Data!$V$24,IF(Udfyldningsark!G94=Data!$T$25,Data!$V$25,IF(Udfyldningsark!G94=Data!$T$26,Data!$V$26,IF(Udfyldningsark!G94=Data!$T$27,Data!$V$27,))))))))))))))))))))))</f>
        <v/>
      </c>
      <c r="N77" s="20"/>
      <c r="O77" s="226" t="str">
        <f>IF(Udfyldningsark!$T94="","",
IF(O$17=Udfyldningsark!$Q94,"s",
IF(O$17=Udfyldningsark!$T94,"b",
IF(O$17&lt;Udfyldningsark!$P94,"",
IF(Udfyldningsark!$T94&lt;Udfyldningsark!$Q94-10,IF(O$17&lt;Udfyldningsark!$T94,"g",""),
IF(Udfyldningsark!$T94&lt;Udfyldningsark!$Q94,     IF(O$17&lt;Udfyldningsark!$Q94-10,"g",     IF(O$17&lt;Udfyldningsark!$T94,"gu",        "")),
IF(O$17&lt;Udfyldningsark!$Q94, IF(O$17&lt;Udfyldningsark!$Q94-10,"g","gu"),
IF(O$17&lt;Udfyldningsark!$T94,"r",""
))))))))</f>
        <v/>
      </c>
      <c r="P77" s="226" t="str">
        <f>IF(Udfyldningsark!$T94="","",
IF(P$17=Udfyldningsark!$Q94,"s",
IF(P$17=Udfyldningsark!$T94,"b",
IF(P$17&lt;Udfyldningsark!$P94,"",
IF(Udfyldningsark!$T94&lt;Udfyldningsark!$Q94-10,IF(P$17&lt;Udfyldningsark!$T94,"g",""),
IF(Udfyldningsark!$T94&lt;Udfyldningsark!$Q94,     IF(P$17&lt;Udfyldningsark!$Q94-10,"g",     IF(P$17&lt;Udfyldningsark!$T94,"gu",        "")),
IF(P$17&lt;Udfyldningsark!$Q94, IF(P$17&lt;Udfyldningsark!$Q94-10,"g","gu"),
IF(P$17&lt;Udfyldningsark!$T94,"r",""
))))))))</f>
        <v/>
      </c>
      <c r="Q77" s="226" t="str">
        <f>IF(Udfyldningsark!$T94="","",
IF(Q$17=Udfyldningsark!$Q94,"s",
IF(Q$17=Udfyldningsark!$T94,"b",
IF(Q$17&lt;Udfyldningsark!$P94,"",
IF(Udfyldningsark!$T94&lt;Udfyldningsark!$Q94-10,IF(Q$17&lt;Udfyldningsark!$T94,"g",""),
IF(Udfyldningsark!$T94&lt;Udfyldningsark!$Q94,     IF(Q$17&lt;Udfyldningsark!$Q94-10,"g",     IF(Q$17&lt;Udfyldningsark!$T94,"gu",        "")),
IF(Q$17&lt;Udfyldningsark!$Q94, IF(Q$17&lt;Udfyldningsark!$Q94-10,"g","gu"),
IF(Q$17&lt;Udfyldningsark!$T94,"r",""
))))))))</f>
        <v/>
      </c>
      <c r="R77" s="226" t="str">
        <f>IF(Udfyldningsark!$T94="","",
IF(R$17=Udfyldningsark!$Q94,"s",
IF(R$17=Udfyldningsark!$T94,"b",
IF(R$17&lt;Udfyldningsark!$P94,"",
IF(Udfyldningsark!$T94&lt;Udfyldningsark!$Q94-10,IF(R$17&lt;Udfyldningsark!$T94,"g",""),
IF(Udfyldningsark!$T94&lt;Udfyldningsark!$Q94,     IF(R$17&lt;Udfyldningsark!$Q94-10,"g",     IF(R$17&lt;Udfyldningsark!$T94,"gu",        "")),
IF(R$17&lt;Udfyldningsark!$Q94, IF(R$17&lt;Udfyldningsark!$Q94-10,"g","gu"),
IF(R$17&lt;Udfyldningsark!$T94,"r",""
))))))))</f>
        <v/>
      </c>
      <c r="S77" s="226" t="str">
        <f>IF(Udfyldningsark!$T94="","",
IF(S$17=Udfyldningsark!$Q94,"s",
IF(S$17=Udfyldningsark!$T94,"b",
IF(S$17&lt;Udfyldningsark!$P94,"",
IF(Udfyldningsark!$T94&lt;Udfyldningsark!$Q94-10,IF(S$17&lt;Udfyldningsark!$T94,"g",""),
IF(Udfyldningsark!$T94&lt;Udfyldningsark!$Q94,     IF(S$17&lt;Udfyldningsark!$Q94-10,"g",     IF(S$17&lt;Udfyldningsark!$T94,"gu",        "")),
IF(S$17&lt;Udfyldningsark!$Q94, IF(S$17&lt;Udfyldningsark!$Q94-10,"g","gu"),
IF(S$17&lt;Udfyldningsark!$T94,"r",""
))))))))</f>
        <v/>
      </c>
      <c r="T77" s="226" t="str">
        <f>IF(Udfyldningsark!$T94="","",
IF(T$17=Udfyldningsark!$Q94,"s",
IF(T$17=Udfyldningsark!$T94,"b",
IF(T$17&lt;Udfyldningsark!$P94,"",
IF(Udfyldningsark!$T94&lt;Udfyldningsark!$Q94-10,IF(T$17&lt;Udfyldningsark!$T94,"g",""),
IF(Udfyldningsark!$T94&lt;Udfyldningsark!$Q94,     IF(T$17&lt;Udfyldningsark!$Q94-10,"g",     IF(T$17&lt;Udfyldningsark!$T94,"gu",        "")),
IF(T$17&lt;Udfyldningsark!$Q94, IF(T$17&lt;Udfyldningsark!$Q94-10,"g","gu"),
IF(T$17&lt;Udfyldningsark!$T94,"r",""
))))))))</f>
        <v/>
      </c>
      <c r="U77" s="226" t="str">
        <f>IF(Udfyldningsark!$T94="","",
IF(U$17=Udfyldningsark!$Q94,"s",
IF(U$17=Udfyldningsark!$T94,"b",
IF(U$17&lt;Udfyldningsark!$P94,"",
IF(Udfyldningsark!$T94&lt;Udfyldningsark!$Q94-10,IF(U$17&lt;Udfyldningsark!$T94,"g",""),
IF(Udfyldningsark!$T94&lt;Udfyldningsark!$Q94,     IF(U$17&lt;Udfyldningsark!$Q94-10,"g",     IF(U$17&lt;Udfyldningsark!$T94,"gu",        "")),
IF(U$17&lt;Udfyldningsark!$Q94, IF(U$17&lt;Udfyldningsark!$Q94-10,"g","gu"),
IF(U$17&lt;Udfyldningsark!$T94,"r",""
))))))))</f>
        <v/>
      </c>
      <c r="V77" s="226" t="str">
        <f>IF(Udfyldningsark!$T94="","",
IF(V$17=Udfyldningsark!$Q94,"s",
IF(V$17=Udfyldningsark!$T94,"b",
IF(V$17&lt;Udfyldningsark!$P94,"",
IF(Udfyldningsark!$T94&lt;Udfyldningsark!$Q94-10,IF(V$17&lt;Udfyldningsark!$T94,"g",""),
IF(Udfyldningsark!$T94&lt;Udfyldningsark!$Q94,     IF(V$17&lt;Udfyldningsark!$Q94-10,"g",     IF(V$17&lt;Udfyldningsark!$T94,"gu",        "")),
IF(V$17&lt;Udfyldningsark!$Q94, IF(V$17&lt;Udfyldningsark!$Q94-10,"g","gu"),
IF(V$17&lt;Udfyldningsark!$T94,"r",""
))))))))</f>
        <v/>
      </c>
      <c r="W77" s="226" t="str">
        <f>IF(Udfyldningsark!$T94="","",
IF(W$17=Udfyldningsark!$Q94,"s",
IF(W$17=Udfyldningsark!$T94,"b",
IF(W$17&lt;Udfyldningsark!$P94,"",
IF(Udfyldningsark!$T94&lt;Udfyldningsark!$Q94-10,IF(W$17&lt;Udfyldningsark!$T94,"g",""),
IF(Udfyldningsark!$T94&lt;Udfyldningsark!$Q94,     IF(W$17&lt;Udfyldningsark!$Q94-10,"g",     IF(W$17&lt;Udfyldningsark!$T94,"gu",        "")),
IF(W$17&lt;Udfyldningsark!$Q94, IF(W$17&lt;Udfyldningsark!$Q94-10,"g","gu"),
IF(W$17&lt;Udfyldningsark!$T94,"r",""
))))))))</f>
        <v/>
      </c>
      <c r="X77" s="226" t="str">
        <f>IF(Udfyldningsark!$T94="","",
IF(X$17=Udfyldningsark!$Q94,"s",
IF(X$17=Udfyldningsark!$T94,"b",
IF(X$17&lt;Udfyldningsark!$P94,"",
IF(Udfyldningsark!$T94&lt;Udfyldningsark!$Q94-10,IF(X$17&lt;Udfyldningsark!$T94,"g",""),
IF(Udfyldningsark!$T94&lt;Udfyldningsark!$Q94,     IF(X$17&lt;Udfyldningsark!$Q94-10,"g",     IF(X$17&lt;Udfyldningsark!$T94,"gu",        "")),
IF(X$17&lt;Udfyldningsark!$Q94, IF(X$17&lt;Udfyldningsark!$Q94-10,"g","gu"),
IF(X$17&lt;Udfyldningsark!$T94,"r",""
))))))))</f>
        <v/>
      </c>
      <c r="Y77" s="226" t="str">
        <f>IF(Udfyldningsark!$T94="","",
IF(Y$17=Udfyldningsark!$Q94,"s",
IF(Y$17=Udfyldningsark!$T94,"b",
IF(Y$17&lt;Udfyldningsark!$P94,"",
IF(Udfyldningsark!$T94&lt;Udfyldningsark!$Q94-10,IF(Y$17&lt;Udfyldningsark!$T94,"g",""),
IF(Udfyldningsark!$T94&lt;Udfyldningsark!$Q94,     IF(Y$17&lt;Udfyldningsark!$Q94-10,"g",     IF(Y$17&lt;Udfyldningsark!$T94,"gu",        "")),
IF(Y$17&lt;Udfyldningsark!$Q94, IF(Y$17&lt;Udfyldningsark!$Q94-10,"g","gu"),
IF(Y$17&lt;Udfyldningsark!$T94,"r",""
))))))))</f>
        <v/>
      </c>
      <c r="Z77" s="226" t="str">
        <f>IF(Udfyldningsark!$T94="","",
IF(Z$17=Udfyldningsark!$Q94,"s",
IF(Z$17=Udfyldningsark!$T94,"b",
IF(Z$17&lt;Udfyldningsark!$P94,"",
IF(Udfyldningsark!$T94&lt;Udfyldningsark!$Q94-10,IF(Z$17&lt;Udfyldningsark!$T94,"g",""),
IF(Udfyldningsark!$T94&lt;Udfyldningsark!$Q94,     IF(Z$17&lt;Udfyldningsark!$Q94-10,"g",     IF(Z$17&lt;Udfyldningsark!$T94,"gu",        "")),
IF(Z$17&lt;Udfyldningsark!$Q94, IF(Z$17&lt;Udfyldningsark!$Q94-10,"g","gu"),
IF(Z$17&lt;Udfyldningsark!$T94,"r",""
))))))))</f>
        <v/>
      </c>
      <c r="AA77" s="226" t="str">
        <f>IF(Udfyldningsark!$T94="","",
IF(AA$17=Udfyldningsark!$Q94,"s",
IF(AA$17=Udfyldningsark!$T94,"b",
IF(AA$17&lt;Udfyldningsark!$P94,"",
IF(Udfyldningsark!$T94&lt;Udfyldningsark!$Q94-10,IF(AA$17&lt;Udfyldningsark!$T94,"g",""),
IF(Udfyldningsark!$T94&lt;Udfyldningsark!$Q94,     IF(AA$17&lt;Udfyldningsark!$Q94-10,"g",     IF(AA$17&lt;Udfyldningsark!$T94,"gu",        "")),
IF(AA$17&lt;Udfyldningsark!$Q94, IF(AA$17&lt;Udfyldningsark!$Q94-10,"g","gu"),
IF(AA$17&lt;Udfyldningsark!$T94,"r",""
))))))))</f>
        <v/>
      </c>
      <c r="AB77" s="226" t="str">
        <f>IF(Udfyldningsark!$T94="","",
IF(AB$17=Udfyldningsark!$Q94,"s",
IF(AB$17=Udfyldningsark!$T94,"b",
IF(AB$17&lt;Udfyldningsark!$P94,"",
IF(Udfyldningsark!$T94&lt;Udfyldningsark!$Q94-10,IF(AB$17&lt;Udfyldningsark!$T94,"g",""),
IF(Udfyldningsark!$T94&lt;Udfyldningsark!$Q94,     IF(AB$17&lt;Udfyldningsark!$Q94-10,"g",     IF(AB$17&lt;Udfyldningsark!$T94,"gu",        "")),
IF(AB$17&lt;Udfyldningsark!$Q94, IF(AB$17&lt;Udfyldningsark!$Q94-10,"g","gu"),
IF(AB$17&lt;Udfyldningsark!$T94,"r",""
))))))))</f>
        <v/>
      </c>
      <c r="AC77" s="226" t="str">
        <f>IF(Udfyldningsark!$T94="","",
IF(AC$17=Udfyldningsark!$Q94,"s",
IF(AC$17=Udfyldningsark!$T94,"b",
IF(AC$17&lt;Udfyldningsark!$P94,"",
IF(Udfyldningsark!$T94&lt;Udfyldningsark!$Q94-10,IF(AC$17&lt;Udfyldningsark!$T94,"g",""),
IF(Udfyldningsark!$T94&lt;Udfyldningsark!$Q94,     IF(AC$17&lt;Udfyldningsark!$Q94-10,"g",     IF(AC$17&lt;Udfyldningsark!$T94,"gu",        "")),
IF(AC$17&lt;Udfyldningsark!$Q94, IF(AC$17&lt;Udfyldningsark!$Q94-10,"g","gu"),
IF(AC$17&lt;Udfyldningsark!$T94,"r",""
))))))))</f>
        <v/>
      </c>
      <c r="AD77" s="226" t="str">
        <f>IF(Udfyldningsark!$T94="","",
IF(AD$17=Udfyldningsark!$Q94,"s",
IF(AD$17=Udfyldningsark!$T94,"b",
IF(AD$17&lt;Udfyldningsark!$P94,"",
IF(Udfyldningsark!$T94&lt;Udfyldningsark!$Q94-10,IF(AD$17&lt;Udfyldningsark!$T94,"g",""),
IF(Udfyldningsark!$T94&lt;Udfyldningsark!$Q94,     IF(AD$17&lt;Udfyldningsark!$Q94-10,"g",     IF(AD$17&lt;Udfyldningsark!$T94,"gu",        "")),
IF(AD$17&lt;Udfyldningsark!$Q94, IF(AD$17&lt;Udfyldningsark!$Q94-10,"g","gu"),
IF(AD$17&lt;Udfyldningsark!$T94,"r",""
))))))))</f>
        <v/>
      </c>
      <c r="AE77" s="226" t="str">
        <f>IF(Udfyldningsark!$T94="","",
IF(AE$17=Udfyldningsark!$Q94,"s",
IF(AE$17=Udfyldningsark!$T94,"b",
IF(AE$17&lt;Udfyldningsark!$P94,"",
IF(Udfyldningsark!$T94&lt;Udfyldningsark!$Q94-10,IF(AE$17&lt;Udfyldningsark!$T94,"g",""),
IF(Udfyldningsark!$T94&lt;Udfyldningsark!$Q94,     IF(AE$17&lt;Udfyldningsark!$Q94-10,"g",     IF(AE$17&lt;Udfyldningsark!$T94,"gu",        "")),
IF(AE$17&lt;Udfyldningsark!$Q94, IF(AE$17&lt;Udfyldningsark!$Q94-10,"g","gu"),
IF(AE$17&lt;Udfyldningsark!$T94,"r",""
))))))))</f>
        <v/>
      </c>
      <c r="AF77" s="226" t="str">
        <f>IF(Udfyldningsark!$T94="","",
IF(AF$17=Udfyldningsark!$Q94,"s",
IF(AF$17=Udfyldningsark!$T94,"b",
IF(AF$17&lt;Udfyldningsark!$P94,"",
IF(Udfyldningsark!$T94&lt;Udfyldningsark!$Q94-10,IF(AF$17&lt;Udfyldningsark!$T94,"g",""),
IF(Udfyldningsark!$T94&lt;Udfyldningsark!$Q94,     IF(AF$17&lt;Udfyldningsark!$Q94-10,"g",     IF(AF$17&lt;Udfyldningsark!$T94,"gu",        "")),
IF(AF$17&lt;Udfyldningsark!$Q94, IF(AF$17&lt;Udfyldningsark!$Q94-10,"g","gu"),
IF(AF$17&lt;Udfyldningsark!$T94,"r",""
))))))))</f>
        <v/>
      </c>
      <c r="AG77" s="226" t="str">
        <f>IF(Udfyldningsark!$T94="","",
IF(AG$17=Udfyldningsark!$Q94,"s",
IF(AG$17=Udfyldningsark!$T94,"b",
IF(AG$17&lt;Udfyldningsark!$P94,"",
IF(Udfyldningsark!$T94&lt;Udfyldningsark!$Q94-10,IF(AG$17&lt;Udfyldningsark!$T94,"g",""),
IF(Udfyldningsark!$T94&lt;Udfyldningsark!$Q94,     IF(AG$17&lt;Udfyldningsark!$Q94-10,"g",     IF(AG$17&lt;Udfyldningsark!$T94,"gu",        "")),
IF(AG$17&lt;Udfyldningsark!$Q94, IF(AG$17&lt;Udfyldningsark!$Q94-10,"g","gu"),
IF(AG$17&lt;Udfyldningsark!$T94,"r",""
))))))))</f>
        <v/>
      </c>
      <c r="AH77" s="226" t="str">
        <f>IF(Udfyldningsark!$T94="","",
IF(AH$17=Udfyldningsark!$Q94,"s",
IF(AH$17=Udfyldningsark!$T94,"b",
IF(AH$17&lt;Udfyldningsark!$P94,"",
IF(Udfyldningsark!$T94&lt;Udfyldningsark!$Q94-10,IF(AH$17&lt;Udfyldningsark!$T94,"g",""),
IF(Udfyldningsark!$T94&lt;Udfyldningsark!$Q94,     IF(AH$17&lt;Udfyldningsark!$Q94-10,"g",     IF(AH$17&lt;Udfyldningsark!$T94,"gu",        "")),
IF(AH$17&lt;Udfyldningsark!$Q94, IF(AH$17&lt;Udfyldningsark!$Q94-10,"g","gu"),
IF(AH$17&lt;Udfyldningsark!$T94,"r",""
))))))))</f>
        <v/>
      </c>
      <c r="AI77" s="226" t="str">
        <f>IF(Udfyldningsark!$T94="","",
IF(AI$17=Udfyldningsark!$Q94,"s",
IF(AI$17=Udfyldningsark!$T94,"b",
IF(AI$17&lt;Udfyldningsark!$P94,"",
IF(Udfyldningsark!$T94&lt;Udfyldningsark!$Q94-10,IF(AI$17&lt;Udfyldningsark!$T94,"g",""),
IF(Udfyldningsark!$T94&lt;Udfyldningsark!$Q94,     IF(AI$17&lt;Udfyldningsark!$Q94-10,"g",     IF(AI$17&lt;Udfyldningsark!$T94,"gu",        "")),
IF(AI$17&lt;Udfyldningsark!$Q94, IF(AI$17&lt;Udfyldningsark!$Q94-10,"g","gu"),
IF(AI$17&lt;Udfyldningsark!$T94,"r",""
))))))))</f>
        <v/>
      </c>
      <c r="AJ77" s="226" t="str">
        <f>IF(Udfyldningsark!$T94="","",
IF(AJ$17=Udfyldningsark!$Q94,"s",
IF(AJ$17=Udfyldningsark!$T94,"b",
IF(AJ$17&lt;Udfyldningsark!$P94,"",
IF(Udfyldningsark!$T94&lt;Udfyldningsark!$Q94-10,IF(AJ$17&lt;Udfyldningsark!$T94,"g",""),
IF(Udfyldningsark!$T94&lt;Udfyldningsark!$Q94,     IF(AJ$17&lt;Udfyldningsark!$Q94-10,"g",     IF(AJ$17&lt;Udfyldningsark!$T94,"gu",        "")),
IF(AJ$17&lt;Udfyldningsark!$Q94, IF(AJ$17&lt;Udfyldningsark!$Q94-10,"g","gu"),
IF(AJ$17&lt;Udfyldningsark!$T94,"r",""
))))))))</f>
        <v/>
      </c>
      <c r="AK77" s="226" t="str">
        <f>IF(Udfyldningsark!$T94="","",
IF(AK$17=Udfyldningsark!$Q94,"s",
IF(AK$17=Udfyldningsark!$T94,"b",
IF(AK$17&lt;Udfyldningsark!$P94,"",
IF(Udfyldningsark!$T94&lt;Udfyldningsark!$Q94-10,IF(AK$17&lt;Udfyldningsark!$T94,"g",""),
IF(Udfyldningsark!$T94&lt;Udfyldningsark!$Q94,     IF(AK$17&lt;Udfyldningsark!$Q94-10,"g",     IF(AK$17&lt;Udfyldningsark!$T94,"gu",        "")),
IF(AK$17&lt;Udfyldningsark!$Q94, IF(AK$17&lt;Udfyldningsark!$Q94-10,"g","gu"),
IF(AK$17&lt;Udfyldningsark!$T94,"r",""
))))))))</f>
        <v/>
      </c>
      <c r="AL77" s="226" t="str">
        <f>IF(Udfyldningsark!$T94="","",
IF(AL$17=Udfyldningsark!$Q94,"s",
IF(AL$17=Udfyldningsark!$T94,"b",
IF(AL$17&lt;Udfyldningsark!$P94,"",
IF(Udfyldningsark!$T94&lt;Udfyldningsark!$Q94-10,IF(AL$17&lt;Udfyldningsark!$T94,"g",""),
IF(Udfyldningsark!$T94&lt;Udfyldningsark!$Q94,     IF(AL$17&lt;Udfyldningsark!$Q94-10,"g",     IF(AL$17&lt;Udfyldningsark!$T94,"gu",        "")),
IF(AL$17&lt;Udfyldningsark!$Q94, IF(AL$17&lt;Udfyldningsark!$Q94-10,"g","gu"),
IF(AL$17&lt;Udfyldningsark!$T94,"r",""
))))))))</f>
        <v/>
      </c>
      <c r="AM77" s="226" t="str">
        <f>IF(Udfyldningsark!$T94="","",
IF(AM$17=Udfyldningsark!$Q94,"s",
IF(AM$17=Udfyldningsark!$T94,"b",
IF(AM$17&lt;Udfyldningsark!$P94,"",
IF(Udfyldningsark!$T94&lt;Udfyldningsark!$Q94-10,IF(AM$17&lt;Udfyldningsark!$T94,"g",""),
IF(Udfyldningsark!$T94&lt;Udfyldningsark!$Q94,     IF(AM$17&lt;Udfyldningsark!$Q94-10,"g",     IF(AM$17&lt;Udfyldningsark!$T94,"gu",        "")),
IF(AM$17&lt;Udfyldningsark!$Q94, IF(AM$17&lt;Udfyldningsark!$Q94-10,"g","gu"),
IF(AM$17&lt;Udfyldningsark!$T94,"r",""
))))))))</f>
        <v/>
      </c>
      <c r="AN77" s="226" t="str">
        <f>IF(Udfyldningsark!$T94="","",
IF(AN$17=Udfyldningsark!$Q94,"s",
IF(AN$17=Udfyldningsark!$T94,"b",
IF(AN$17&lt;Udfyldningsark!$P94,"",
IF(Udfyldningsark!$T94&lt;Udfyldningsark!$Q94-10,IF(AN$17&lt;Udfyldningsark!$T94,"g",""),
IF(Udfyldningsark!$T94&lt;Udfyldningsark!$Q94,     IF(AN$17&lt;Udfyldningsark!$Q94-10,"g",     IF(AN$17&lt;Udfyldningsark!$T94,"gu",        "")),
IF(AN$17&lt;Udfyldningsark!$Q94, IF(AN$17&lt;Udfyldningsark!$Q94-10,"g","gu"),
IF(AN$17&lt;Udfyldningsark!$T94,"r",""
))))))))</f>
        <v/>
      </c>
      <c r="AO77" s="226" t="str">
        <f>IF(Udfyldningsark!$T94="","",
IF(AO$17=Udfyldningsark!$Q94,"s",
IF(AO$17=Udfyldningsark!$T94,"b",
IF(AO$17&lt;Udfyldningsark!$P94,"",
IF(Udfyldningsark!$T94&lt;Udfyldningsark!$Q94-10,IF(AO$17&lt;Udfyldningsark!$T94,"g",""),
IF(Udfyldningsark!$T94&lt;Udfyldningsark!$Q94,     IF(AO$17&lt;Udfyldningsark!$Q94-10,"g",     IF(AO$17&lt;Udfyldningsark!$T94,"gu",        "")),
IF(AO$17&lt;Udfyldningsark!$Q94, IF(AO$17&lt;Udfyldningsark!$Q94-10,"g","gu"),
IF(AO$17&lt;Udfyldningsark!$T94,"r",""
))))))))</f>
        <v/>
      </c>
      <c r="AP77" s="226" t="str">
        <f>IF(Udfyldningsark!$T94="","",
IF(AP$17=Udfyldningsark!$Q94,"s",
IF(AP$17=Udfyldningsark!$T94,"b",
IF(AP$17&lt;Udfyldningsark!$P94,"",
IF(Udfyldningsark!$T94&lt;Udfyldningsark!$Q94-10,IF(AP$17&lt;Udfyldningsark!$T94,"g",""),
IF(Udfyldningsark!$T94&lt;Udfyldningsark!$Q94,     IF(AP$17&lt;Udfyldningsark!$Q94-10,"g",     IF(AP$17&lt;Udfyldningsark!$T94,"gu",        "")),
IF(AP$17&lt;Udfyldningsark!$Q94, IF(AP$17&lt;Udfyldningsark!$Q94-10,"g","gu"),
IF(AP$17&lt;Udfyldningsark!$T94,"r",""
))))))))</f>
        <v/>
      </c>
      <c r="AQ77" s="226" t="str">
        <f>IF(Udfyldningsark!$T94="","",
IF(AQ$17=Udfyldningsark!$Q94,"s",
IF(AQ$17=Udfyldningsark!$T94,"b",
IF(AQ$17&lt;Udfyldningsark!$P94,"",
IF(Udfyldningsark!$T94&lt;Udfyldningsark!$Q94-10,IF(AQ$17&lt;Udfyldningsark!$T94,"g",""),
IF(Udfyldningsark!$T94&lt;Udfyldningsark!$Q94,     IF(AQ$17&lt;Udfyldningsark!$Q94-10,"g",     IF(AQ$17&lt;Udfyldningsark!$T94,"gu",        "")),
IF(AQ$17&lt;Udfyldningsark!$Q94, IF(AQ$17&lt;Udfyldningsark!$Q94-10,"g","gu"),
IF(AQ$17&lt;Udfyldningsark!$T94,"r",""
))))))))</f>
        <v/>
      </c>
      <c r="AR77" s="226" t="str">
        <f>IF(Udfyldningsark!$T94="","",
IF(AR$17=Udfyldningsark!$Q94,"s",
IF(AR$17=Udfyldningsark!$T94,"b",
IF(AR$17&lt;Udfyldningsark!$P94,"",
IF(Udfyldningsark!$T94&lt;Udfyldningsark!$Q94-10,IF(AR$17&lt;Udfyldningsark!$T94,"g",""),
IF(Udfyldningsark!$T94&lt;Udfyldningsark!$Q94,     IF(AR$17&lt;Udfyldningsark!$Q94-10,"g",     IF(AR$17&lt;Udfyldningsark!$T94,"gu",        "")),
IF(AR$17&lt;Udfyldningsark!$Q94, IF(AR$17&lt;Udfyldningsark!$Q94-10,"g","gu"),
IF(AR$17&lt;Udfyldningsark!$T94,"r",""
))))))))</f>
        <v/>
      </c>
      <c r="AS77" s="226" t="str">
        <f>IF(Udfyldningsark!$T94="","",
IF(AS$17=Udfyldningsark!$Q94,"s",
IF(AS$17=Udfyldningsark!$T94,"b",
IF(AS$17&lt;Udfyldningsark!$P94,"",
IF(Udfyldningsark!$T94&lt;Udfyldningsark!$Q94-10,IF(AS$17&lt;Udfyldningsark!$T94,"g",""),
IF(Udfyldningsark!$T94&lt;Udfyldningsark!$Q94,     IF(AS$17&lt;Udfyldningsark!$Q94-10,"g",     IF(AS$17&lt;Udfyldningsark!$T94,"gu",        "")),
IF(AS$17&lt;Udfyldningsark!$Q94, IF(AS$17&lt;Udfyldningsark!$Q94-10,"g","gu"),
IF(AS$17&lt;Udfyldningsark!$T94,"r",""
))))))))</f>
        <v/>
      </c>
      <c r="AT77" s="226" t="str">
        <f>IF(Udfyldningsark!$T94="","",
IF(AT$17=Udfyldningsark!$Q94,"s",
IF(AT$17=Udfyldningsark!$T94,"b",
IF(AT$17&lt;Udfyldningsark!$P94,"",
IF(Udfyldningsark!$T94&lt;Udfyldningsark!$Q94-10,IF(AT$17&lt;Udfyldningsark!$T94,"g",""),
IF(Udfyldningsark!$T94&lt;Udfyldningsark!$Q94,     IF(AT$17&lt;Udfyldningsark!$Q94-10,"g",     IF(AT$17&lt;Udfyldningsark!$T94,"gu",        "")),
IF(AT$17&lt;Udfyldningsark!$Q94, IF(AT$17&lt;Udfyldningsark!$Q94-10,"g","gu"),
IF(AT$17&lt;Udfyldningsark!$T94,"r",""
))))))))</f>
        <v/>
      </c>
      <c r="AU77" s="226" t="str">
        <f>IF(Udfyldningsark!$T94="","",
IF(AU$17=Udfyldningsark!$Q94,"s",
IF(AU$17=Udfyldningsark!$T94,"b",
IF(AU$17&lt;Udfyldningsark!$P94,"",
IF(Udfyldningsark!$T94&lt;Udfyldningsark!$Q94-10,IF(AU$17&lt;Udfyldningsark!$T94,"g",""),
IF(Udfyldningsark!$T94&lt;Udfyldningsark!$Q94,     IF(AU$17&lt;Udfyldningsark!$Q94-10,"g",     IF(AU$17&lt;Udfyldningsark!$T94,"gu",        "")),
IF(AU$17&lt;Udfyldningsark!$Q94, IF(AU$17&lt;Udfyldningsark!$Q94-10,"g","gu"),
IF(AU$17&lt;Udfyldningsark!$T94,"r",""
))))))))</f>
        <v/>
      </c>
      <c r="AV77" s="226" t="str">
        <f>IF(Udfyldningsark!$T94="","",
IF(AV$17=Udfyldningsark!$Q94,"s",
IF(AV$17=Udfyldningsark!$T94,"b",
IF(AV$17&lt;Udfyldningsark!$P94,"",
IF(Udfyldningsark!$T94&lt;Udfyldningsark!$Q94-10,IF(AV$17&lt;Udfyldningsark!$T94,"g",""),
IF(Udfyldningsark!$T94&lt;Udfyldningsark!$Q94,     IF(AV$17&lt;Udfyldningsark!$Q94-10,"g",     IF(AV$17&lt;Udfyldningsark!$T94,"gu",        "")),
IF(AV$17&lt;Udfyldningsark!$Q94, IF(AV$17&lt;Udfyldningsark!$Q94-10,"g","gu"),
IF(AV$17&lt;Udfyldningsark!$T94,"r",""
))))))))</f>
        <v/>
      </c>
      <c r="AW77" s="226" t="str">
        <f>IF(Udfyldningsark!$T94="","",
IF(AW$17=Udfyldningsark!$Q94,"s",
IF(AW$17=Udfyldningsark!$T94,"b",
IF(AW$17&lt;Udfyldningsark!$P94,"",
IF(Udfyldningsark!$T94&lt;Udfyldningsark!$Q94-10,IF(AW$17&lt;Udfyldningsark!$T94,"g",""),
IF(Udfyldningsark!$T94&lt;Udfyldningsark!$Q94,     IF(AW$17&lt;Udfyldningsark!$Q94-10,"g",     IF(AW$17&lt;Udfyldningsark!$T94,"gu",        "")),
IF(AW$17&lt;Udfyldningsark!$Q94, IF(AW$17&lt;Udfyldningsark!$Q94-10,"g","gu"),
IF(AW$17&lt;Udfyldningsark!$T94,"r",""
))))))))</f>
        <v/>
      </c>
      <c r="AX77" s="226" t="str">
        <f>IF(Udfyldningsark!$T94="","",
IF(AX$17=Udfyldningsark!$Q94,"s",
IF(AX$17=Udfyldningsark!$T94,"b",
IF(AX$17&lt;Udfyldningsark!$P94,"",
IF(Udfyldningsark!$T94&lt;Udfyldningsark!$Q94-10,IF(AX$17&lt;Udfyldningsark!$T94,"g",""),
IF(Udfyldningsark!$T94&lt;Udfyldningsark!$Q94,     IF(AX$17&lt;Udfyldningsark!$Q94-10,"g",     IF(AX$17&lt;Udfyldningsark!$T94,"gu",        "")),
IF(AX$17&lt;Udfyldningsark!$Q94, IF(AX$17&lt;Udfyldningsark!$Q94-10,"g","gu"),
IF(AX$17&lt;Udfyldningsark!$T94,"r",""
))))))))</f>
        <v/>
      </c>
      <c r="AY77" s="226" t="str">
        <f>IF(Udfyldningsark!$T94="","",
IF(AY$17=Udfyldningsark!$Q94,"s",
IF(AY$17=Udfyldningsark!$T94,"b",
IF(AY$17&lt;Udfyldningsark!$P94,"",
IF(Udfyldningsark!$T94&lt;Udfyldningsark!$Q94-10,IF(AY$17&lt;Udfyldningsark!$T94,"g",""),
IF(Udfyldningsark!$T94&lt;Udfyldningsark!$Q94,     IF(AY$17&lt;Udfyldningsark!$Q94-10,"g",     IF(AY$17&lt;Udfyldningsark!$T94,"gu",        "")),
IF(AY$17&lt;Udfyldningsark!$Q94, IF(AY$17&lt;Udfyldningsark!$Q94-10,"g","gu"),
IF(AY$17&lt;Udfyldningsark!$T94,"r",""
))))))))</f>
        <v/>
      </c>
      <c r="AZ77" s="226" t="str">
        <f>IF(Udfyldningsark!$T94="","",
IF(AZ$17=Udfyldningsark!$Q94,"s",
IF(AZ$17=Udfyldningsark!$T94,"b",
IF(AZ$17&lt;Udfyldningsark!$P94,"",
IF(Udfyldningsark!$T94&lt;Udfyldningsark!$Q94-10,IF(AZ$17&lt;Udfyldningsark!$T94,"g",""),
IF(Udfyldningsark!$T94&lt;Udfyldningsark!$Q94,     IF(AZ$17&lt;Udfyldningsark!$Q94-10,"g",     IF(AZ$17&lt;Udfyldningsark!$T94,"gu",        "")),
IF(AZ$17&lt;Udfyldningsark!$Q94, IF(AZ$17&lt;Udfyldningsark!$Q94-10,"g","gu"),
IF(AZ$17&lt;Udfyldningsark!$T94,"r",""
))))))))</f>
        <v/>
      </c>
      <c r="BA77" s="226" t="str">
        <f>IF(Udfyldningsark!$T94="","",
IF(BA$17=Udfyldningsark!$Q94,"s",
IF(BA$17=Udfyldningsark!$T94,"b",
IF(BA$17&lt;Udfyldningsark!$P94,"",
IF(Udfyldningsark!$T94&lt;Udfyldningsark!$Q94-10,IF(BA$17&lt;Udfyldningsark!$T94,"g",""),
IF(Udfyldningsark!$T94&lt;Udfyldningsark!$Q94,     IF(BA$17&lt;Udfyldningsark!$Q94-10,"g",     IF(BA$17&lt;Udfyldningsark!$T94,"gu",        "")),
IF(BA$17&lt;Udfyldningsark!$Q94, IF(BA$17&lt;Udfyldningsark!$Q94-10,"g","gu"),
IF(BA$17&lt;Udfyldningsark!$T94,"r",""
))))))))</f>
        <v/>
      </c>
      <c r="BB77" s="226" t="str">
        <f>IF(Udfyldningsark!$T94="","",
IF(BB$17=Udfyldningsark!$Q94,"s",
IF(BB$17=Udfyldningsark!$T94,"b",
IF(BB$17&lt;Udfyldningsark!$P94,"",
IF(Udfyldningsark!$T94&lt;Udfyldningsark!$Q94-10,IF(BB$17&lt;Udfyldningsark!$T94,"g",""),
IF(Udfyldningsark!$T94&lt;Udfyldningsark!$Q94,     IF(BB$17&lt;Udfyldningsark!$Q94-10,"g",     IF(BB$17&lt;Udfyldningsark!$T94,"gu",        "")),
IF(BB$17&lt;Udfyldningsark!$Q94, IF(BB$17&lt;Udfyldningsark!$Q94-10,"g","gu"),
IF(BB$17&lt;Udfyldningsark!$T94,"r",""
))))))))</f>
        <v/>
      </c>
      <c r="BC77" s="226" t="str">
        <f>IF(Udfyldningsark!$T94="","",
IF(BC$17=Udfyldningsark!$Q94,"s",
IF(BC$17=Udfyldningsark!$T94,"b",
IF(BC$17&lt;Udfyldningsark!$P94,"",
IF(Udfyldningsark!$T94&lt;Udfyldningsark!$Q94-10,IF(BC$17&lt;Udfyldningsark!$T94,"g",""),
IF(Udfyldningsark!$T94&lt;Udfyldningsark!$Q94,     IF(BC$17&lt;Udfyldningsark!$Q94-10,"g",     IF(BC$17&lt;Udfyldningsark!$T94,"gu",        "")),
IF(BC$17&lt;Udfyldningsark!$Q94, IF(BC$17&lt;Udfyldningsark!$Q94-10,"g","gu"),
IF(BC$17&lt;Udfyldningsark!$T94,"r",""
))))))))</f>
        <v/>
      </c>
      <c r="BD77" s="226" t="str">
        <f>IF(Udfyldningsark!$T94="","",
IF(BD$17=Udfyldningsark!$Q94,"s",
IF(BD$17=Udfyldningsark!$T94,"b",
IF(BD$17&lt;Udfyldningsark!$P94,"",
IF(Udfyldningsark!$T94&lt;Udfyldningsark!$Q94-10,IF(BD$17&lt;Udfyldningsark!$T94,"g",""),
IF(Udfyldningsark!$T94&lt;Udfyldningsark!$Q94,     IF(BD$17&lt;Udfyldningsark!$Q94-10,"g",     IF(BD$17&lt;Udfyldningsark!$T94,"gu",        "")),
IF(BD$17&lt;Udfyldningsark!$Q94, IF(BD$17&lt;Udfyldningsark!$Q94-10,"g","gu"),
IF(BD$17&lt;Udfyldningsark!$T94,"r",""
))))))))</f>
        <v/>
      </c>
      <c r="BE77" s="226" t="str">
        <f>IF(Udfyldningsark!$T94="","",
IF(BE$17=Udfyldningsark!$Q94,"s",
IF(BE$17=Udfyldningsark!$T94,"b",
IF(BE$17&lt;Udfyldningsark!$P94,"",
IF(Udfyldningsark!$T94&lt;Udfyldningsark!$Q94-10,IF(BE$17&lt;Udfyldningsark!$T94,"g",""),
IF(Udfyldningsark!$T94&lt;Udfyldningsark!$Q94,     IF(BE$17&lt;Udfyldningsark!$Q94-10,"g",     IF(BE$17&lt;Udfyldningsark!$T94,"gu",        "")),
IF(BE$17&lt;Udfyldningsark!$Q94, IF(BE$17&lt;Udfyldningsark!$Q94-10,"g","gu"),
IF(BE$17&lt;Udfyldningsark!$T94,"r",""
))))))))</f>
        <v/>
      </c>
      <c r="BF77" s="226" t="str">
        <f>IF(Udfyldningsark!$T94="","",
IF(BF$17=Udfyldningsark!$Q94,"s",
IF(BF$17=Udfyldningsark!$T94,"b",
IF(BF$17&lt;Udfyldningsark!$P94,"",
IF(Udfyldningsark!$T94&lt;Udfyldningsark!$Q94-10,IF(BF$17&lt;Udfyldningsark!$T94,"g",""),
IF(Udfyldningsark!$T94&lt;Udfyldningsark!$Q94,     IF(BF$17&lt;Udfyldningsark!$Q94-10,"g",     IF(BF$17&lt;Udfyldningsark!$T94,"gu",        "")),
IF(BF$17&lt;Udfyldningsark!$Q94, IF(BF$17&lt;Udfyldningsark!$Q94-10,"g","gu"),
IF(BF$17&lt;Udfyldningsark!$T94,"r",""
))))))))</f>
        <v/>
      </c>
      <c r="BG77" s="226" t="str">
        <f>IF(Udfyldningsark!$T94="","",
IF(BG$17=Udfyldningsark!$Q94,"s",
IF(BG$17=Udfyldningsark!$T94,"b",
IF(BG$17&lt;Udfyldningsark!$P94,"",
IF(Udfyldningsark!$T94&lt;Udfyldningsark!$Q94-10,IF(BG$17&lt;Udfyldningsark!$T94,"g",""),
IF(Udfyldningsark!$T94&lt;Udfyldningsark!$Q94,     IF(BG$17&lt;Udfyldningsark!$Q94-10,"g",     IF(BG$17&lt;Udfyldningsark!$T94,"gu",        "")),
IF(BG$17&lt;Udfyldningsark!$Q94, IF(BG$17&lt;Udfyldningsark!$Q94-10,"g","gu"),
IF(BG$17&lt;Udfyldningsark!$T94,"r",""
))))))))</f>
        <v/>
      </c>
      <c r="BH77" s="226" t="str">
        <f>IF(Udfyldningsark!$T94="","",
IF(BH$17=Udfyldningsark!$Q94,"s",
IF(BH$17=Udfyldningsark!$T94,"b",
IF(BH$17&lt;Udfyldningsark!$P94,"",
IF(Udfyldningsark!$T94&lt;Udfyldningsark!$Q94-10,IF(BH$17&lt;Udfyldningsark!$T94,"g",""),
IF(Udfyldningsark!$T94&lt;Udfyldningsark!$Q94,     IF(BH$17&lt;Udfyldningsark!$Q94-10,"g",     IF(BH$17&lt;Udfyldningsark!$T94,"gu",        "")),
IF(BH$17&lt;Udfyldningsark!$Q94, IF(BH$17&lt;Udfyldningsark!$Q94-10,"g","gu"),
IF(BH$17&lt;Udfyldningsark!$T94,"r",""
))))))))</f>
        <v/>
      </c>
      <c r="BI77" s="226" t="str">
        <f>IF(Udfyldningsark!$T94="","",
IF(BI$17=Udfyldningsark!$Q94,"s",
IF(BI$17=Udfyldningsark!$T94,"b",
IF(BI$17&lt;Udfyldningsark!$P94,"",
IF(Udfyldningsark!$T94&lt;Udfyldningsark!$Q94-10,IF(BI$17&lt;Udfyldningsark!$T94,"g",""),
IF(Udfyldningsark!$T94&lt;Udfyldningsark!$Q94,     IF(BI$17&lt;Udfyldningsark!$Q94-10,"g",     IF(BI$17&lt;Udfyldningsark!$T94,"gu",        "")),
IF(BI$17&lt;Udfyldningsark!$Q94, IF(BI$17&lt;Udfyldningsark!$Q94-10,"g","gu"),
IF(BI$17&lt;Udfyldningsark!$T94,"r",""
))))))))</f>
        <v/>
      </c>
      <c r="BJ77" s="226" t="str">
        <f>IF(Udfyldningsark!$T94="","",
IF(BJ$17=Udfyldningsark!$Q94,"s",
IF(BJ$17=Udfyldningsark!$T94,"b",
IF(BJ$17&lt;Udfyldningsark!$P94,"",
IF(Udfyldningsark!$T94&lt;Udfyldningsark!$Q94-10,IF(BJ$17&lt;Udfyldningsark!$T94,"g",""),
IF(Udfyldningsark!$T94&lt;Udfyldningsark!$Q94,     IF(BJ$17&lt;Udfyldningsark!$Q94-10,"g",     IF(BJ$17&lt;Udfyldningsark!$T94,"gu",        "")),
IF(BJ$17&lt;Udfyldningsark!$Q94, IF(BJ$17&lt;Udfyldningsark!$Q94-10,"g","gu"),
IF(BJ$17&lt;Udfyldningsark!$T94,"r",""
))))))))</f>
        <v/>
      </c>
      <c r="BK77" s="226" t="str">
        <f>IF(Udfyldningsark!$T94="","",
IF(BK$17=Udfyldningsark!$Q94,"s",
IF(BK$17=Udfyldningsark!$T94,"b",
IF(BK$17&lt;Udfyldningsark!$P94,"",
IF(Udfyldningsark!$T94&lt;Udfyldningsark!$Q94-10,IF(BK$17&lt;Udfyldningsark!$T94,"g",""),
IF(Udfyldningsark!$T94&lt;Udfyldningsark!$Q94,     IF(BK$17&lt;Udfyldningsark!$Q94-10,"g",     IF(BK$17&lt;Udfyldningsark!$T94,"gu",        "")),
IF(BK$17&lt;Udfyldningsark!$Q94, IF(BK$17&lt;Udfyldningsark!$Q94-10,"g","gu"),
IF(BK$17&lt;Udfyldningsark!$T94,"r",""
))))))))</f>
        <v/>
      </c>
      <c r="BL77" s="226" t="str">
        <f>IF(Udfyldningsark!$T94="","",
IF(BL$17=Udfyldningsark!$Q94,"s",
IF(BL$17=Udfyldningsark!$T94,"b",
IF(BL$17&lt;Udfyldningsark!$P94,"",
IF(Udfyldningsark!$T94&lt;Udfyldningsark!$Q94-10,IF(BL$17&lt;Udfyldningsark!$T94,"g",""),
IF(Udfyldningsark!$T94&lt;Udfyldningsark!$Q94,     IF(BL$17&lt;Udfyldningsark!$Q94-10,"g",     IF(BL$17&lt;Udfyldningsark!$T94,"gu",        "")),
IF(BL$17&lt;Udfyldningsark!$Q94, IF(BL$17&lt;Udfyldningsark!$Q94-10,"g","gu"),
IF(BL$17&lt;Udfyldningsark!$T94,"r",""
))))))))</f>
        <v/>
      </c>
      <c r="BM77" s="226" t="str">
        <f>IF(Udfyldningsark!$T94="","",
IF(BM$17=Udfyldningsark!$Q94,"s",
IF(BM$17=Udfyldningsark!$T94,"b",
IF(BM$17&lt;Udfyldningsark!$P94,"",
IF(Udfyldningsark!$T94&lt;Udfyldningsark!$Q94-10,IF(BM$17&lt;Udfyldningsark!$T94,"g",""),
IF(Udfyldningsark!$T94&lt;Udfyldningsark!$Q94,     IF(BM$17&lt;Udfyldningsark!$Q94-10,"g",     IF(BM$17&lt;Udfyldningsark!$T94,"gu",        "")),
IF(BM$17&lt;Udfyldningsark!$Q94, IF(BM$17&lt;Udfyldningsark!$Q94-10,"g","gu"),
IF(BM$17&lt;Udfyldningsark!$T94,"r",""
))))))))</f>
        <v/>
      </c>
      <c r="BN77" s="226" t="str">
        <f>IF(Udfyldningsark!$T94="","",
IF(BN$17=Udfyldningsark!$Q94,"s",
IF(BN$17=Udfyldningsark!$T94,"b",
IF(BN$17&lt;Udfyldningsark!$P94,"",
IF(Udfyldningsark!$T94&lt;Udfyldningsark!$Q94-10,IF(BN$17&lt;Udfyldningsark!$T94,"g",""),
IF(Udfyldningsark!$T94&lt;Udfyldningsark!$Q94,     IF(BN$17&lt;Udfyldningsark!$Q94-10,"g",     IF(BN$17&lt;Udfyldningsark!$T94,"gu",        "")),
IF(BN$17&lt;Udfyldningsark!$Q94, IF(BN$17&lt;Udfyldningsark!$Q94-10,"g","gu"),
IF(BN$17&lt;Udfyldningsark!$T94,"r",""
))))))))</f>
        <v/>
      </c>
      <c r="BO77" s="226" t="str">
        <f>IF(Udfyldningsark!$T94="","",
IF(BO$17=Udfyldningsark!$Q94,"s",
IF(BO$17=Udfyldningsark!$T94,"b",
IF(BO$17&lt;Udfyldningsark!$P94,"",
IF(Udfyldningsark!$T94&lt;Udfyldningsark!$Q94-10,IF(BO$17&lt;Udfyldningsark!$T94,"g",""),
IF(Udfyldningsark!$T94&lt;Udfyldningsark!$Q94,     IF(BO$17&lt;Udfyldningsark!$Q94-10,"g",     IF(BO$17&lt;Udfyldningsark!$T94,"gu",        "")),
IF(BO$17&lt;Udfyldningsark!$Q94, IF(BO$17&lt;Udfyldningsark!$Q94-10,"g","gu"),
IF(BO$17&lt;Udfyldningsark!$T94,"r",""
))))))))</f>
        <v/>
      </c>
      <c r="BP77" s="226" t="str">
        <f>IF(Udfyldningsark!$T94="","",
IF(BP$17=Udfyldningsark!$Q94,"s",
IF(BP$17=Udfyldningsark!$T94,"b",
IF(BP$17&lt;Udfyldningsark!$P94,"",
IF(Udfyldningsark!$T94&lt;Udfyldningsark!$Q94-10,IF(BP$17&lt;Udfyldningsark!$T94,"g",""),
IF(Udfyldningsark!$T94&lt;Udfyldningsark!$Q94,     IF(BP$17&lt;Udfyldningsark!$Q94-10,"g",     IF(BP$17&lt;Udfyldningsark!$T94,"gu",        "")),
IF(BP$17&lt;Udfyldningsark!$Q94, IF(BP$17&lt;Udfyldningsark!$Q94-10,"g","gu"),
IF(BP$17&lt;Udfyldningsark!$T94,"r",""
))))))))</f>
        <v/>
      </c>
      <c r="BQ77" s="226" t="str">
        <f>IF(Udfyldningsark!$T94="","",
IF(BQ$17=Udfyldningsark!$Q94,"s",
IF(BQ$17=Udfyldningsark!$T94,"b",
IF(BQ$17&lt;Udfyldningsark!$P94,"",
IF(Udfyldningsark!$T94&lt;Udfyldningsark!$Q94-10,IF(BQ$17&lt;Udfyldningsark!$T94,"g",""),
IF(Udfyldningsark!$T94&lt;Udfyldningsark!$Q94,     IF(BQ$17&lt;Udfyldningsark!$Q94-10,"g",     IF(BQ$17&lt;Udfyldningsark!$T94,"gu",        "")),
IF(BQ$17&lt;Udfyldningsark!$Q94, IF(BQ$17&lt;Udfyldningsark!$Q94-10,"g","gu"),
IF(BQ$17&lt;Udfyldningsark!$T94,"r",""
))))))))</f>
        <v/>
      </c>
      <c r="BR77" s="226" t="str">
        <f>IF(Udfyldningsark!$T94="","",
IF(BR$17=Udfyldningsark!$Q94,"s",
IF(BR$17=Udfyldningsark!$T94,"b",
IF(BR$17&lt;Udfyldningsark!$P94,"",
IF(Udfyldningsark!$T94&lt;Udfyldningsark!$Q94-10,IF(BR$17&lt;Udfyldningsark!$T94,"g",""),
IF(Udfyldningsark!$T94&lt;Udfyldningsark!$Q94,     IF(BR$17&lt;Udfyldningsark!$Q94-10,"g",     IF(BR$17&lt;Udfyldningsark!$T94,"gu",        "")),
IF(BR$17&lt;Udfyldningsark!$Q94, IF(BR$17&lt;Udfyldningsark!$Q94-10,"g","gu"),
IF(BR$17&lt;Udfyldningsark!$T94,"r",""
))))))))</f>
        <v/>
      </c>
      <c r="BS77" s="226" t="str">
        <f>IF(Udfyldningsark!$T94="","",
IF(BS$17=Udfyldningsark!$Q94,"s",
IF(BS$17=Udfyldningsark!$T94,"b",
IF(BS$17&lt;Udfyldningsark!$P94,"",
IF(Udfyldningsark!$T94&lt;Udfyldningsark!$Q94-10,IF(BS$17&lt;Udfyldningsark!$T94,"g",""),
IF(Udfyldningsark!$T94&lt;Udfyldningsark!$Q94,     IF(BS$17&lt;Udfyldningsark!$Q94-10,"g",     IF(BS$17&lt;Udfyldningsark!$T94,"gu",        "")),
IF(BS$17&lt;Udfyldningsark!$Q94, IF(BS$17&lt;Udfyldningsark!$Q94-10,"g","gu"),
IF(BS$17&lt;Udfyldningsark!$T94,"r",""
))))))))</f>
        <v/>
      </c>
      <c r="BT77" s="226" t="str">
        <f>IF(Udfyldningsark!$T94="","",
IF(BT$17=Udfyldningsark!$Q94,"s",
IF(BT$17=Udfyldningsark!$T94,"b",
IF(BT$17&lt;Udfyldningsark!$P94,"",
IF(Udfyldningsark!$T94&lt;Udfyldningsark!$Q94-10,IF(BT$17&lt;Udfyldningsark!$T94,"g",""),
IF(Udfyldningsark!$T94&lt;Udfyldningsark!$Q94,     IF(BT$17&lt;Udfyldningsark!$Q94-10,"g",     IF(BT$17&lt;Udfyldningsark!$T94,"gu",        "")),
IF(BT$17&lt;Udfyldningsark!$Q94, IF(BT$17&lt;Udfyldningsark!$Q94-10,"g","gu"),
IF(BT$17&lt;Udfyldningsark!$T94,"r",""
))))))))</f>
        <v/>
      </c>
      <c r="BU77" s="226" t="str">
        <f>IF(Udfyldningsark!$T94="","",
IF(BU$17=Udfyldningsark!$Q94,"s",
IF(BU$17=Udfyldningsark!$T94,"b",
IF(BU$17&lt;Udfyldningsark!$P94,"",
IF(Udfyldningsark!$T94&lt;Udfyldningsark!$Q94-10,IF(BU$17&lt;Udfyldningsark!$T94,"g",""),
IF(Udfyldningsark!$T94&lt;Udfyldningsark!$Q94,     IF(BU$17&lt;Udfyldningsark!$Q94-10,"g",     IF(BU$17&lt;Udfyldningsark!$T94,"gu",        "")),
IF(BU$17&lt;Udfyldningsark!$Q94, IF(BU$17&lt;Udfyldningsark!$Q94-10,"g","gu"),
IF(BU$17&lt;Udfyldningsark!$T94,"r",""
))))))))</f>
        <v/>
      </c>
      <c r="BV77" s="226" t="str">
        <f>IF(Udfyldningsark!$T94="","",
IF(BV$17=Udfyldningsark!$Q94,"s",
IF(BV$17=Udfyldningsark!$T94,"b",
IF(BV$17&lt;Udfyldningsark!$P94,"",
IF(Udfyldningsark!$T94&lt;Udfyldningsark!$Q94-10,IF(BV$17&lt;Udfyldningsark!$T94,"g",""),
IF(Udfyldningsark!$T94&lt;Udfyldningsark!$Q94,     IF(BV$17&lt;Udfyldningsark!$Q94-10,"g",     IF(BV$17&lt;Udfyldningsark!$T94,"gu",        "")),
IF(BV$17&lt;Udfyldningsark!$Q94, IF(BV$17&lt;Udfyldningsark!$Q94-10,"g","gu"),
IF(BV$17&lt;Udfyldningsark!$T94,"r",""
))))))))</f>
        <v/>
      </c>
      <c r="BW77" s="226" t="str">
        <f>IF(Udfyldningsark!$T94="","",
IF(BW$17=Udfyldningsark!$Q94,"s",
IF(BW$17=Udfyldningsark!$T94,"b",
IF(BW$17&lt;Udfyldningsark!$P94,"",
IF(Udfyldningsark!$T94&lt;Udfyldningsark!$Q94-10,IF(BW$17&lt;Udfyldningsark!$T94,"g",""),
IF(Udfyldningsark!$T94&lt;Udfyldningsark!$Q94,     IF(BW$17&lt;Udfyldningsark!$Q94-10,"g",     IF(BW$17&lt;Udfyldningsark!$T94,"gu",        "")),
IF(BW$17&lt;Udfyldningsark!$Q94, IF(BW$17&lt;Udfyldningsark!$Q94-10,"g","gu"),
IF(BW$17&lt;Udfyldningsark!$T94,"r",""
))))))))</f>
        <v/>
      </c>
      <c r="BX77" s="226" t="str">
        <f>IF(Udfyldningsark!$T94="","",
IF(BX$17=Udfyldningsark!$Q94,"s",
IF(BX$17=Udfyldningsark!$T94,"b",
IF(BX$17&lt;Udfyldningsark!$P94,"",
IF(Udfyldningsark!$T94&lt;Udfyldningsark!$Q94-10,IF(BX$17&lt;Udfyldningsark!$T94,"g",""),
IF(Udfyldningsark!$T94&lt;Udfyldningsark!$Q94,     IF(BX$17&lt;Udfyldningsark!$Q94-10,"g",     IF(BX$17&lt;Udfyldningsark!$T94,"gu",        "")),
IF(BX$17&lt;Udfyldningsark!$Q94, IF(BX$17&lt;Udfyldningsark!$Q94-10,"g","gu"),
IF(BX$17&lt;Udfyldningsark!$T94,"r",""
))))))))</f>
        <v/>
      </c>
      <c r="BY77" s="226" t="str">
        <f>IF(Udfyldningsark!$T94="","",
IF(BY$17=Udfyldningsark!$Q94,"s",
IF(BY$17=Udfyldningsark!$T94,"b",
IF(BY$17&lt;Udfyldningsark!$P94,"",
IF(Udfyldningsark!$T94&lt;Udfyldningsark!$Q94-10,IF(BY$17&lt;Udfyldningsark!$T94,"g",""),
IF(Udfyldningsark!$T94&lt;Udfyldningsark!$Q94,     IF(BY$17&lt;Udfyldningsark!$Q94-10,"g",     IF(BY$17&lt;Udfyldningsark!$T94,"gu",        "")),
IF(BY$17&lt;Udfyldningsark!$Q94, IF(BY$17&lt;Udfyldningsark!$Q94-10,"g","gu"),
IF(BY$17&lt;Udfyldningsark!$T94,"r",""
))))))))</f>
        <v/>
      </c>
      <c r="BZ77" s="226" t="str">
        <f>IF(Udfyldningsark!$T94="","",
IF(BZ$17=Udfyldningsark!$Q94,"s",
IF(BZ$17=Udfyldningsark!$T94,"b",
IF(BZ$17&lt;Udfyldningsark!$P94,"",
IF(Udfyldningsark!$T94&lt;Udfyldningsark!$Q94-10,IF(BZ$17&lt;Udfyldningsark!$T94,"g",""),
IF(Udfyldningsark!$T94&lt;Udfyldningsark!$Q94,     IF(BZ$17&lt;Udfyldningsark!$Q94-10,"g",     IF(BZ$17&lt;Udfyldningsark!$T94,"gu",        "")),
IF(BZ$17&lt;Udfyldningsark!$Q94, IF(BZ$17&lt;Udfyldningsark!$Q94-10,"g","gu"),
IF(BZ$17&lt;Udfyldningsark!$T94,"r",""
))))))))</f>
        <v/>
      </c>
      <c r="CA77" s="226" t="str">
        <f>IF(Udfyldningsark!$T94="","",
IF(CA$17=Udfyldningsark!$Q94,"s",
IF(CA$17=Udfyldningsark!$T94,"b",
IF(CA$17&lt;Udfyldningsark!$P94,"",
IF(Udfyldningsark!$T94&lt;Udfyldningsark!$Q94-10,IF(CA$17&lt;Udfyldningsark!$T94,"g",""),
IF(Udfyldningsark!$T94&lt;Udfyldningsark!$Q94,     IF(CA$17&lt;Udfyldningsark!$Q94-10,"g",     IF(CA$17&lt;Udfyldningsark!$T94,"gu",        "")),
IF(CA$17&lt;Udfyldningsark!$Q94, IF(CA$17&lt;Udfyldningsark!$Q94-10,"g","gu"),
IF(CA$17&lt;Udfyldningsark!$T94,"r",""
))))))))</f>
        <v/>
      </c>
      <c r="CB77" s="226" t="str">
        <f>IF(Udfyldningsark!$T94="","",
IF(CB$17=Udfyldningsark!$Q94,"s",
IF(CB$17=Udfyldningsark!$T94,"b",
IF(CB$17&lt;Udfyldningsark!$P94,"",
IF(Udfyldningsark!$T94&lt;Udfyldningsark!$Q94-10,IF(CB$17&lt;Udfyldningsark!$T94,"g",""),
IF(Udfyldningsark!$T94&lt;Udfyldningsark!$Q94,     IF(CB$17&lt;Udfyldningsark!$Q94-10,"g",     IF(CB$17&lt;Udfyldningsark!$T94,"gu",        "")),
IF(CB$17&lt;Udfyldningsark!$Q94, IF(CB$17&lt;Udfyldningsark!$Q94-10,"g","gu"),
IF(CB$17&lt;Udfyldningsark!$T94,"r",""
))))))))</f>
        <v/>
      </c>
      <c r="CC77" s="226" t="str">
        <f>IF(Udfyldningsark!$T94="","",
IF(CC$17=Udfyldningsark!$Q94,"s",
IF(CC$17=Udfyldningsark!$T94,"b",
IF(CC$17&lt;Udfyldningsark!$P94,"",
IF(Udfyldningsark!$T94&lt;Udfyldningsark!$Q94-10,IF(CC$17&lt;Udfyldningsark!$T94,"g",""),
IF(Udfyldningsark!$T94&lt;Udfyldningsark!$Q94,     IF(CC$17&lt;Udfyldningsark!$Q94-10,"g",     IF(CC$17&lt;Udfyldningsark!$T94,"gu",        "")),
IF(CC$17&lt;Udfyldningsark!$Q94, IF(CC$17&lt;Udfyldningsark!$Q94-10,"g","gu"),
IF(CC$17&lt;Udfyldningsark!$T94,"r",""
))))))))</f>
        <v/>
      </c>
      <c r="CD77" s="226" t="str">
        <f>IF(Udfyldningsark!$T94="","",
IF(CD$17=Udfyldningsark!$Q94,"s",
IF(CD$17=Udfyldningsark!$T94,"b",
IF(CD$17&lt;Udfyldningsark!$P94,"",
IF(Udfyldningsark!$T94&lt;Udfyldningsark!$Q94-10,IF(CD$17&lt;Udfyldningsark!$T94,"g",""),
IF(Udfyldningsark!$T94&lt;Udfyldningsark!$Q94,     IF(CD$17&lt;Udfyldningsark!$Q94-10,"g",     IF(CD$17&lt;Udfyldningsark!$T94,"gu",        "")),
IF(CD$17&lt;Udfyldningsark!$Q94, IF(CD$17&lt;Udfyldningsark!$Q94-10,"g","gu"),
IF(CD$17&lt;Udfyldningsark!$T94,"r",""
))))))))</f>
        <v/>
      </c>
      <c r="CE77" s="226" t="str">
        <f>IF(Udfyldningsark!$T94="","",
IF(CE$17=Udfyldningsark!$Q94,"s",
IF(CE$17=Udfyldningsark!$T94,"b",
IF(CE$17&lt;Udfyldningsark!$P94,"",
IF(Udfyldningsark!$T94&lt;Udfyldningsark!$Q94-10,IF(CE$17&lt;Udfyldningsark!$T94,"g",""),
IF(Udfyldningsark!$T94&lt;Udfyldningsark!$Q94,     IF(CE$17&lt;Udfyldningsark!$Q94-10,"g",     IF(CE$17&lt;Udfyldningsark!$T94,"gu",        "")),
IF(CE$17&lt;Udfyldningsark!$Q94, IF(CE$17&lt;Udfyldningsark!$Q94-10,"g","gu"),
IF(CE$17&lt;Udfyldningsark!$T94,"r",""
))))))))</f>
        <v/>
      </c>
      <c r="CF77" s="226" t="str">
        <f>IF(Udfyldningsark!$T94="","",
IF(CF$17=Udfyldningsark!$Q94,"s",
IF(CF$17=Udfyldningsark!$T94,"b",
IF(CF$17&lt;Udfyldningsark!$P94,"",
IF(Udfyldningsark!$T94&lt;Udfyldningsark!$Q94-10,IF(CF$17&lt;Udfyldningsark!$T94,"g",""),
IF(Udfyldningsark!$T94&lt;Udfyldningsark!$Q94,     IF(CF$17&lt;Udfyldningsark!$Q94-10,"g",     IF(CF$17&lt;Udfyldningsark!$T94,"gu",        "")),
IF(CF$17&lt;Udfyldningsark!$Q94, IF(CF$17&lt;Udfyldningsark!$Q94-10,"g","gu"),
IF(CF$17&lt;Udfyldningsark!$T94,"r",""
))))))))</f>
        <v/>
      </c>
      <c r="CG77" s="226" t="str">
        <f>IF(Udfyldningsark!$T94="","",
IF(CG$17=Udfyldningsark!$Q94,"s",
IF(CG$17=Udfyldningsark!$T94,"b",
IF(CG$17&lt;Udfyldningsark!$P94,"",
IF(Udfyldningsark!$T94&lt;Udfyldningsark!$Q94-10,IF(CG$17&lt;Udfyldningsark!$T94,"g",""),
IF(Udfyldningsark!$T94&lt;Udfyldningsark!$Q94,     IF(CG$17&lt;Udfyldningsark!$Q94-10,"g",     IF(CG$17&lt;Udfyldningsark!$T94,"gu",        "")),
IF(CG$17&lt;Udfyldningsark!$Q94, IF(CG$17&lt;Udfyldningsark!$Q94-10,"g","gu"),
IF(CG$17&lt;Udfyldningsark!$T94,"r",""
))))))))</f>
        <v/>
      </c>
      <c r="CH77" s="226" t="str">
        <f>IF(Udfyldningsark!$T94="","",
IF(CH$17=Udfyldningsark!$Q94,"s",
IF(CH$17=Udfyldningsark!$T94,"b",
IF(CH$17&lt;Udfyldningsark!$P94,"",
IF(Udfyldningsark!$T94&lt;Udfyldningsark!$Q94-10,IF(CH$17&lt;Udfyldningsark!$T94,"g",""),
IF(Udfyldningsark!$T94&lt;Udfyldningsark!$Q94,     IF(CH$17&lt;Udfyldningsark!$Q94-10,"g",     IF(CH$17&lt;Udfyldningsark!$T94,"gu",        "")),
IF(CH$17&lt;Udfyldningsark!$Q94, IF(CH$17&lt;Udfyldningsark!$Q94-10,"g","gu"),
IF(CH$17&lt;Udfyldningsark!$T94,"r",""
))))))))</f>
        <v/>
      </c>
      <c r="CI77" s="226" t="str">
        <f>IF(Udfyldningsark!$T94="","",
IF(CI$17=Udfyldningsark!$Q94,"s",
IF(CI$17=Udfyldningsark!$T94,"b",
IF(CI$17&lt;Udfyldningsark!$P94,"",
IF(Udfyldningsark!$T94&lt;Udfyldningsark!$Q94-10,IF(CI$17&lt;Udfyldningsark!$T94,"g",""),
IF(Udfyldningsark!$T94&lt;Udfyldningsark!$Q94,     IF(CI$17&lt;Udfyldningsark!$Q94-10,"g",     IF(CI$17&lt;Udfyldningsark!$T94,"gu",        "")),
IF(CI$17&lt;Udfyldningsark!$Q94, IF(CI$17&lt;Udfyldningsark!$Q94-10,"g","gu"),
IF(CI$17&lt;Udfyldningsark!$T94,"r",""
))))))))</f>
        <v/>
      </c>
      <c r="CJ77" s="226" t="str">
        <f>IF(Udfyldningsark!$T94="","",
IF(CJ$17=Udfyldningsark!$Q94,"s",
IF(CJ$17=Udfyldningsark!$T94,"b",
IF(CJ$17&lt;Udfyldningsark!$P94,"",
IF(Udfyldningsark!$T94&lt;Udfyldningsark!$Q94-10,IF(CJ$17&lt;Udfyldningsark!$T94,"g",""),
IF(Udfyldningsark!$T94&lt;Udfyldningsark!$Q94,     IF(CJ$17&lt;Udfyldningsark!$Q94-10,"g",     IF(CJ$17&lt;Udfyldningsark!$T94,"gu",        "")),
IF(CJ$17&lt;Udfyldningsark!$Q94, IF(CJ$17&lt;Udfyldningsark!$Q94-10,"g","gu"),
IF(CJ$17&lt;Udfyldningsark!$T94,"r",""
))))))))</f>
        <v/>
      </c>
      <c r="CK77" s="226" t="str">
        <f>IF(Udfyldningsark!$T94="","",
IF(CK$17=Udfyldningsark!$Q94,"s",
IF(CK$17=Udfyldningsark!$T94,"b",
IF(CK$17&lt;Udfyldningsark!$P94,"",
IF(Udfyldningsark!$T94&lt;Udfyldningsark!$Q94-10,IF(CK$17&lt;Udfyldningsark!$T94,"g",""),
IF(Udfyldningsark!$T94&lt;Udfyldningsark!$Q94,     IF(CK$17&lt;Udfyldningsark!$Q94-10,"g",     IF(CK$17&lt;Udfyldningsark!$T94,"gu",        "")),
IF(CK$17&lt;Udfyldningsark!$Q94, IF(CK$17&lt;Udfyldningsark!$Q94-10,"g","gu"),
IF(CK$17&lt;Udfyldningsark!$T94,"r",""
))))))))</f>
        <v/>
      </c>
      <c r="CL77" s="226" t="str">
        <f>IF(Udfyldningsark!$T94="","",
IF(CL$17=Udfyldningsark!$Q94,"s",
IF(CL$17=Udfyldningsark!$T94,"b",
IF(CL$17&lt;Udfyldningsark!$P94,"",
IF(Udfyldningsark!$T94&lt;Udfyldningsark!$Q94-10,IF(CL$17&lt;Udfyldningsark!$T94,"g",""),
IF(Udfyldningsark!$T94&lt;Udfyldningsark!$Q94,     IF(CL$17&lt;Udfyldningsark!$Q94-10,"g",     IF(CL$17&lt;Udfyldningsark!$T94,"gu",        "")),
IF(CL$17&lt;Udfyldningsark!$Q94, IF(CL$17&lt;Udfyldningsark!$Q94-10,"g","gu"),
IF(CL$17&lt;Udfyldningsark!$T94,"r",""
))))))))</f>
        <v/>
      </c>
      <c r="CM77" s="226" t="str">
        <f>IF(Udfyldningsark!$T94="","",
IF(CM$17=Udfyldningsark!$Q94,"s",
IF(CM$17=Udfyldningsark!$T94,"b",
IF(CM$17&lt;Udfyldningsark!$P94,"",
IF(Udfyldningsark!$T94&lt;Udfyldningsark!$Q94-10,IF(CM$17&lt;Udfyldningsark!$T94,"g",""),
IF(Udfyldningsark!$T94&lt;Udfyldningsark!$Q94,     IF(CM$17&lt;Udfyldningsark!$Q94-10,"g",     IF(CM$17&lt;Udfyldningsark!$T94,"gu",        "")),
IF(CM$17&lt;Udfyldningsark!$Q94, IF(CM$17&lt;Udfyldningsark!$Q94-10,"g","gu"),
IF(CM$17&lt;Udfyldningsark!$T94,"r",""
))))))))</f>
        <v/>
      </c>
      <c r="CN77" s="226" t="str">
        <f>IF(Udfyldningsark!$T94="","",
IF(CN$17=Udfyldningsark!$Q94,"s",
IF(CN$17=Udfyldningsark!$T94,"b",
IF(CN$17&lt;Udfyldningsark!$P94,"",
IF(Udfyldningsark!$T94&lt;Udfyldningsark!$Q94-10,IF(CN$17&lt;Udfyldningsark!$T94,"g",""),
IF(Udfyldningsark!$T94&lt;Udfyldningsark!$Q94,     IF(CN$17&lt;Udfyldningsark!$Q94-10,"g",     IF(CN$17&lt;Udfyldningsark!$T94,"gu",        "")),
IF(CN$17&lt;Udfyldningsark!$Q94, IF(CN$17&lt;Udfyldningsark!$Q94-10,"g","gu"),
IF(CN$17&lt;Udfyldningsark!$T94,"r",""
))))))))</f>
        <v/>
      </c>
      <c r="CO77" s="226" t="str">
        <f>IF(Udfyldningsark!$T94="","",
IF(CO$17=Udfyldningsark!$Q94,"s",
IF(CO$17=Udfyldningsark!$T94,"b",
IF(CO$17&lt;Udfyldningsark!$P94,"",
IF(Udfyldningsark!$T94&lt;Udfyldningsark!$Q94-10,IF(CO$17&lt;Udfyldningsark!$T94,"g",""),
IF(Udfyldningsark!$T94&lt;Udfyldningsark!$Q94,     IF(CO$17&lt;Udfyldningsark!$Q94-10,"g",     IF(CO$17&lt;Udfyldningsark!$T94,"gu",        "")),
IF(CO$17&lt;Udfyldningsark!$Q94, IF(CO$17&lt;Udfyldningsark!$Q94-10,"g","gu"),
IF(CO$17&lt;Udfyldningsark!$T94,"r",""
))))))))</f>
        <v/>
      </c>
      <c r="CP77" s="226" t="str">
        <f>IF(Udfyldningsark!$T94="","",
IF(CP$17=Udfyldningsark!$Q94,"s",
IF(CP$17=Udfyldningsark!$T94,"b",
IF(CP$17&lt;Udfyldningsark!$P94,"",
IF(Udfyldningsark!$T94&lt;Udfyldningsark!$Q94-10,IF(CP$17&lt;Udfyldningsark!$T94,"g",""),
IF(Udfyldningsark!$T94&lt;Udfyldningsark!$Q94,     IF(CP$17&lt;Udfyldningsark!$Q94-10,"g",     IF(CP$17&lt;Udfyldningsark!$T94,"gu",        "")),
IF(CP$17&lt;Udfyldningsark!$Q94, IF(CP$17&lt;Udfyldningsark!$Q94-10,"g","gu"),
IF(CP$17&lt;Udfyldningsark!$T94,"r",""
))))))))</f>
        <v/>
      </c>
      <c r="CQ77" s="226" t="str">
        <f>IF(Udfyldningsark!$T94="","",
IF(CQ$17=Udfyldningsark!$Q94,"s",
IF(CQ$17=Udfyldningsark!$T94,"b",
IF(CQ$17&lt;Udfyldningsark!$P94,"",
IF(Udfyldningsark!$T94&lt;Udfyldningsark!$Q94-10,IF(CQ$17&lt;Udfyldningsark!$T94,"g",""),
IF(Udfyldningsark!$T94&lt;Udfyldningsark!$Q94,     IF(CQ$17&lt;Udfyldningsark!$Q94-10,"g",     IF(CQ$17&lt;Udfyldningsark!$T94,"gu",        "")),
IF(CQ$17&lt;Udfyldningsark!$Q94, IF(CQ$17&lt;Udfyldningsark!$Q94-10,"g","gu"),
IF(CQ$17&lt;Udfyldningsark!$T94,"r",""
))))))))</f>
        <v/>
      </c>
      <c r="CR77" s="226" t="str">
        <f>IF(Udfyldningsark!$T94="","",
IF(CR$17=Udfyldningsark!$Q94,"s",
IF(CR$17=Udfyldningsark!$T94,"b",
IF(CR$17&lt;Udfyldningsark!$P94,"",
IF(Udfyldningsark!$T94&lt;Udfyldningsark!$Q94-10,IF(CR$17&lt;Udfyldningsark!$T94,"g",""),
IF(Udfyldningsark!$T94&lt;Udfyldningsark!$Q94,     IF(CR$17&lt;Udfyldningsark!$Q94-10,"g",     IF(CR$17&lt;Udfyldningsark!$T94,"gu",        "")),
IF(CR$17&lt;Udfyldningsark!$Q94, IF(CR$17&lt;Udfyldningsark!$Q94-10,"g","gu"),
IF(CR$17&lt;Udfyldningsark!$T94,"r",""
))))))))</f>
        <v/>
      </c>
      <c r="CS77" s="226" t="str">
        <f>IF(Udfyldningsark!$T94="","",
IF(CS$17=Udfyldningsark!$Q94,"s",
IF(CS$17=Udfyldningsark!$T94,"b",
IF(CS$17&lt;Udfyldningsark!$P94,"",
IF(Udfyldningsark!$T94&lt;Udfyldningsark!$Q94-10,IF(CS$17&lt;Udfyldningsark!$T94,"g",""),
IF(Udfyldningsark!$T94&lt;Udfyldningsark!$Q94,     IF(CS$17&lt;Udfyldningsark!$Q94-10,"g",     IF(CS$17&lt;Udfyldningsark!$T94,"gu",        "")),
IF(CS$17&lt;Udfyldningsark!$Q94, IF(CS$17&lt;Udfyldningsark!$Q94-10,"g","gu"),
IF(CS$17&lt;Udfyldningsark!$T94,"r",""
))))))))</f>
        <v/>
      </c>
      <c r="CT77" s="226" t="str">
        <f>IF(Udfyldningsark!$T94="","",
IF(CT$17=Udfyldningsark!$Q94,"s",
IF(CT$17=Udfyldningsark!$T94,"b",
IF(CT$17&lt;Udfyldningsark!$P94,"",
IF(Udfyldningsark!$T94&lt;Udfyldningsark!$Q94-10,IF(CT$17&lt;Udfyldningsark!$T94,"g",""),
IF(Udfyldningsark!$T94&lt;Udfyldningsark!$Q94,     IF(CT$17&lt;Udfyldningsark!$Q94-10,"g",     IF(CT$17&lt;Udfyldningsark!$T94,"gu",        "")),
IF(CT$17&lt;Udfyldningsark!$Q94, IF(CT$17&lt;Udfyldningsark!$Q94-10,"g","gu"),
IF(CT$17&lt;Udfyldningsark!$T94,"r",""
))))))))</f>
        <v/>
      </c>
      <c r="CU77" s="226" t="str">
        <f>IF(Udfyldningsark!$T94="","",
IF(CU$17=Udfyldningsark!$Q94,"s",
IF(CU$17=Udfyldningsark!$T94,"b",
IF(CU$17&lt;Udfyldningsark!$P94,"",
IF(Udfyldningsark!$T94&lt;Udfyldningsark!$Q94-10,IF(CU$17&lt;Udfyldningsark!$T94,"g",""),
IF(Udfyldningsark!$T94&lt;Udfyldningsark!$Q94,     IF(CU$17&lt;Udfyldningsark!$Q94-10,"g",     IF(CU$17&lt;Udfyldningsark!$T94,"gu",        "")),
IF(CU$17&lt;Udfyldningsark!$Q94, IF(CU$17&lt;Udfyldningsark!$Q94-10,"g","gu"),
IF(CU$17&lt;Udfyldningsark!$T94,"r",""
))))))))</f>
        <v/>
      </c>
      <c r="CV77" s="226" t="str">
        <f>IF(Udfyldningsark!$T94="","",
IF(CV$17=Udfyldningsark!$Q94,"s",
IF(CV$17=Udfyldningsark!$T94,"b",
IF(CV$17&lt;Udfyldningsark!$P94,"",
IF(Udfyldningsark!$T94&lt;Udfyldningsark!$Q94-10,IF(CV$17&lt;Udfyldningsark!$T94,"g",""),
IF(Udfyldningsark!$T94&lt;Udfyldningsark!$Q94,     IF(CV$17&lt;Udfyldningsark!$Q94-10,"g",     IF(CV$17&lt;Udfyldningsark!$T94,"gu",        "")),
IF(CV$17&lt;Udfyldningsark!$Q94, IF(CV$17&lt;Udfyldningsark!$Q94-10,"g","gu"),
IF(CV$17&lt;Udfyldningsark!$T94,"r",""
))))))))</f>
        <v/>
      </c>
      <c r="CW77" s="226" t="str">
        <f>IF(Udfyldningsark!$T94="","",
IF(CW$17=Udfyldningsark!$Q94,"s",
IF(CW$17=Udfyldningsark!$T94,"b",
IF(CW$17&lt;Udfyldningsark!$P94,"",
IF(Udfyldningsark!$T94&lt;Udfyldningsark!$Q94-10,IF(CW$17&lt;Udfyldningsark!$T94,"g",""),
IF(Udfyldningsark!$T94&lt;Udfyldningsark!$Q94,     IF(CW$17&lt;Udfyldningsark!$Q94-10,"g",     IF(CW$17&lt;Udfyldningsark!$T94,"gu",        "")),
IF(CW$17&lt;Udfyldningsark!$Q94, IF(CW$17&lt;Udfyldningsark!$Q94-10,"g","gu"),
IF(CW$17&lt;Udfyldningsark!$T94,"r",""
))))))))</f>
        <v/>
      </c>
      <c r="CX77" s="226" t="str">
        <f>IF(Udfyldningsark!$T94="","",
IF(CX$17=Udfyldningsark!$Q94,"s",
IF(CX$17=Udfyldningsark!$T94,"b",
IF(CX$17&lt;Udfyldningsark!$P94,"",
IF(Udfyldningsark!$T94&lt;Udfyldningsark!$Q94-10,IF(CX$17&lt;Udfyldningsark!$T94,"g",""),
IF(Udfyldningsark!$T94&lt;Udfyldningsark!$Q94,     IF(CX$17&lt;Udfyldningsark!$Q94-10,"g",     IF(CX$17&lt;Udfyldningsark!$T94,"gu",        "")),
IF(CX$17&lt;Udfyldningsark!$Q94, IF(CX$17&lt;Udfyldningsark!$Q94-10,"g","gu"),
IF(CX$17&lt;Udfyldningsark!$T94,"r",""
))))))))</f>
        <v/>
      </c>
      <c r="CY77" s="226" t="str">
        <f>IF(Udfyldningsark!$T94="","",
IF(CY$17=Udfyldningsark!$Q94,"s",
IF(CY$17=Udfyldningsark!$T94,"b",
IF(CY$17&lt;Udfyldningsark!$P94,"",
IF(Udfyldningsark!$T94&lt;Udfyldningsark!$Q94-10,IF(CY$17&lt;Udfyldningsark!$T94,"g",""),
IF(Udfyldningsark!$T94&lt;Udfyldningsark!$Q94,     IF(CY$17&lt;Udfyldningsark!$Q94-10,"g",     IF(CY$17&lt;Udfyldningsark!$T94,"gu",        "")),
IF(CY$17&lt;Udfyldningsark!$Q94, IF(CY$17&lt;Udfyldningsark!$Q94-10,"g","gu"),
IF(CY$17&lt;Udfyldningsark!$T94,"r",""
))))))))</f>
        <v/>
      </c>
      <c r="CZ77" s="226" t="str">
        <f>IF(Udfyldningsark!$T94="","",
IF(CZ$17=Udfyldningsark!$Q94,"s",
IF(CZ$17=Udfyldningsark!$T94,"b",
IF(CZ$17&lt;Udfyldningsark!$P94,"",
IF(Udfyldningsark!$T94&lt;Udfyldningsark!$Q94-10,IF(CZ$17&lt;Udfyldningsark!$T94,"g",""),
IF(Udfyldningsark!$T94&lt;Udfyldningsark!$Q94,     IF(CZ$17&lt;Udfyldningsark!$Q94-10,"g",     IF(CZ$17&lt;Udfyldningsark!$T94,"gu",        "")),
IF(CZ$17&lt;Udfyldningsark!$Q94, IF(CZ$17&lt;Udfyldningsark!$Q94-10,"g","gu"),
IF(CZ$17&lt;Udfyldningsark!$T94,"r",""
))))))))</f>
        <v/>
      </c>
      <c r="DA77" s="226" t="str">
        <f>IF(Udfyldningsark!$T94="","",
IF(DA$17=Udfyldningsark!$Q94,"s",
IF(DA$17=Udfyldningsark!$T94,"b",
IF(DA$17&lt;Udfyldningsark!$P94,"",
IF(Udfyldningsark!$T94&lt;Udfyldningsark!$Q94-10,IF(DA$17&lt;Udfyldningsark!$T94,"g",""),
IF(Udfyldningsark!$T94&lt;Udfyldningsark!$Q94,     IF(DA$17&lt;Udfyldningsark!$Q94-10,"g",     IF(DA$17&lt;Udfyldningsark!$T94,"gu",        "")),
IF(DA$17&lt;Udfyldningsark!$Q94, IF(DA$17&lt;Udfyldningsark!$Q94-10,"g","gu"),
IF(DA$17&lt;Udfyldningsark!$T94,"r",""
))))))))</f>
        <v/>
      </c>
      <c r="DB77" s="226" t="str">
        <f>IF(Udfyldningsark!$T94="","",
IF(DB$17=Udfyldningsark!$Q94,"s",
IF(DB$17=Udfyldningsark!$T94,"b",
IF(DB$17&lt;Udfyldningsark!$P94,"",
IF(Udfyldningsark!$T94&lt;Udfyldningsark!$Q94-10,IF(DB$17&lt;Udfyldningsark!$T94,"g",""),
IF(Udfyldningsark!$T94&lt;Udfyldningsark!$Q94,     IF(DB$17&lt;Udfyldningsark!$Q94-10,"g",     IF(DB$17&lt;Udfyldningsark!$T94,"gu",        "")),
IF(DB$17&lt;Udfyldningsark!$Q94, IF(DB$17&lt;Udfyldningsark!$Q94-10,"g","gu"),
IF(DB$17&lt;Udfyldningsark!$T94,"r",""
))))))))</f>
        <v/>
      </c>
      <c r="DC77" s="226" t="str">
        <f>IF(Udfyldningsark!$T94="","",
IF(DC$17=Udfyldningsark!$Q94,"s",
IF(DC$17=Udfyldningsark!$T94,"b",
IF(DC$17&lt;Udfyldningsark!$P94,"",
IF(Udfyldningsark!$T94&lt;Udfyldningsark!$Q94-10,IF(DC$17&lt;Udfyldningsark!$T94,"g",""),
IF(Udfyldningsark!$T94&lt;Udfyldningsark!$Q94,     IF(DC$17&lt;Udfyldningsark!$Q94-10,"g",     IF(DC$17&lt;Udfyldningsark!$T94,"gu",        "")),
IF(DC$17&lt;Udfyldningsark!$Q94, IF(DC$17&lt;Udfyldningsark!$Q94-10,"g","gu"),
IF(DC$17&lt;Udfyldningsark!$T94,"r",""
))))))))</f>
        <v/>
      </c>
      <c r="DD77" s="226" t="str">
        <f>IF(Udfyldningsark!$T94="","",
IF(DD$17=Udfyldningsark!$Q94,"s",
IF(DD$17=Udfyldningsark!$T94,"b",
IF(DD$17&lt;Udfyldningsark!$P94,"",
IF(Udfyldningsark!$T94&lt;Udfyldningsark!$Q94-10,IF(DD$17&lt;Udfyldningsark!$T94,"g",""),
IF(Udfyldningsark!$T94&lt;Udfyldningsark!$Q94,     IF(DD$17&lt;Udfyldningsark!$Q94-10,"g",     IF(DD$17&lt;Udfyldningsark!$T94,"gu",        "")),
IF(DD$17&lt;Udfyldningsark!$Q94, IF(DD$17&lt;Udfyldningsark!$Q94-10,"g","gu"),
IF(DD$17&lt;Udfyldningsark!$T94,"r",""
))))))))</f>
        <v/>
      </c>
      <c r="DE77" s="226" t="str">
        <f>IF(Udfyldningsark!$T94="","",
IF(DE$17=Udfyldningsark!$Q94,"s",
IF(DE$17=Udfyldningsark!$T94,"b",
IF(DE$17&lt;Udfyldningsark!$P94,"",
IF(Udfyldningsark!$T94&lt;Udfyldningsark!$Q94-10,IF(DE$17&lt;Udfyldningsark!$T94,"g",""),
IF(Udfyldningsark!$T94&lt;Udfyldningsark!$Q94,     IF(DE$17&lt;Udfyldningsark!$Q94-10,"g",     IF(DE$17&lt;Udfyldningsark!$T94,"gu",        "")),
IF(DE$17&lt;Udfyldningsark!$Q94, IF(DE$17&lt;Udfyldningsark!$Q94-10,"g","gu"),
IF(DE$17&lt;Udfyldningsark!$T94,"r",""
))))))))</f>
        <v/>
      </c>
      <c r="DF77" s="226" t="str">
        <f>IF(Udfyldningsark!$T94="","",
IF(DF$17=Udfyldningsark!$Q94,"s",
IF(DF$17=Udfyldningsark!$T94,"b",
IF(DF$17&lt;Udfyldningsark!$P94,"",
IF(Udfyldningsark!$T94&lt;Udfyldningsark!$Q94-10,IF(DF$17&lt;Udfyldningsark!$T94,"g",""),
IF(Udfyldningsark!$T94&lt;Udfyldningsark!$Q94,     IF(DF$17&lt;Udfyldningsark!$Q94-10,"g",     IF(DF$17&lt;Udfyldningsark!$T94,"gu",        "")),
IF(DF$17&lt;Udfyldningsark!$Q94, IF(DF$17&lt;Udfyldningsark!$Q94-10,"g","gu"),
IF(DF$17&lt;Udfyldningsark!$T94,"r",""
))))))))</f>
        <v/>
      </c>
      <c r="DG77" s="226" t="str">
        <f>IF(Udfyldningsark!$T94="","",
IF(DG$17=Udfyldningsark!$Q94,"s",
IF(DG$17=Udfyldningsark!$T94,"b",
IF(DG$17&lt;Udfyldningsark!$P94,"",
IF(Udfyldningsark!$T94&lt;Udfyldningsark!$Q94-10,IF(DG$17&lt;Udfyldningsark!$T94,"g",""),
IF(Udfyldningsark!$T94&lt;Udfyldningsark!$Q94,     IF(DG$17&lt;Udfyldningsark!$Q94-10,"g",     IF(DG$17&lt;Udfyldningsark!$T94,"gu",        "")),
IF(DG$17&lt;Udfyldningsark!$Q94, IF(DG$17&lt;Udfyldningsark!$Q94-10,"g","gu"),
IF(DG$17&lt;Udfyldningsark!$T94,"r",""
))))))))</f>
        <v/>
      </c>
      <c r="DH77" s="226" t="str">
        <f>IF(Udfyldningsark!$T94="","",
IF(DH$17=Udfyldningsark!$Q94,"s",
IF(DH$17=Udfyldningsark!$T94,"b",
IF(DH$17&lt;Udfyldningsark!$P94,"",
IF(Udfyldningsark!$T94&lt;Udfyldningsark!$Q94-10,IF(DH$17&lt;Udfyldningsark!$T94,"g",""),
IF(Udfyldningsark!$T94&lt;Udfyldningsark!$Q94,     IF(DH$17&lt;Udfyldningsark!$Q94-10,"g",     IF(DH$17&lt;Udfyldningsark!$T94,"gu",        "")),
IF(DH$17&lt;Udfyldningsark!$Q94, IF(DH$17&lt;Udfyldningsark!$Q94-10,"g","gu"),
IF(DH$17&lt;Udfyldningsark!$T94,"r",""
))))))))</f>
        <v/>
      </c>
      <c r="DI77" s="226" t="str">
        <f>IF(Udfyldningsark!$T94="","",
IF(DI$17=Udfyldningsark!$Q94,"s",
IF(DI$17=Udfyldningsark!$T94,"b",
IF(DI$17&lt;Udfyldningsark!$P94,"",
IF(Udfyldningsark!$T94&lt;Udfyldningsark!$Q94-10,IF(DI$17&lt;Udfyldningsark!$T94,"g",""),
IF(Udfyldningsark!$T94&lt;Udfyldningsark!$Q94,     IF(DI$17&lt;Udfyldningsark!$Q94-10,"g",     IF(DI$17&lt;Udfyldningsark!$T94,"gu",        "")),
IF(DI$17&lt;Udfyldningsark!$Q94, IF(DI$17&lt;Udfyldningsark!$Q94-10,"g","gu"),
IF(DI$17&lt;Udfyldningsark!$T94,"r",""
))))))))</f>
        <v/>
      </c>
      <c r="DJ77" s="226" t="str">
        <f>IF(Udfyldningsark!$T94="","",
IF(DJ$17=Udfyldningsark!$Q94,"s",
IF(DJ$17=Udfyldningsark!$T94,"b",
IF(DJ$17&lt;Udfyldningsark!$P94,"",
IF(Udfyldningsark!$T94&lt;Udfyldningsark!$Q94-10,IF(DJ$17&lt;Udfyldningsark!$T94,"g",""),
IF(Udfyldningsark!$T94&lt;Udfyldningsark!$Q94,     IF(DJ$17&lt;Udfyldningsark!$Q94-10,"g",     IF(DJ$17&lt;Udfyldningsark!$T94,"gu",        "")),
IF(DJ$17&lt;Udfyldningsark!$Q94, IF(DJ$17&lt;Udfyldningsark!$Q94-10,"g","gu"),
IF(DJ$17&lt;Udfyldningsark!$T94,"r",""
))))))))</f>
        <v/>
      </c>
      <c r="DK77" s="226" t="str">
        <f>IF(Udfyldningsark!$T94="","",
IF(DK$17=Udfyldningsark!$Q94,"s",
IF(DK$17=Udfyldningsark!$T94,"b",
IF(DK$17&lt;Udfyldningsark!$P94,"",
IF(Udfyldningsark!$T94&lt;Udfyldningsark!$Q94-10,IF(DK$17&lt;Udfyldningsark!$T94,"g",""),
IF(Udfyldningsark!$T94&lt;Udfyldningsark!$Q94,     IF(DK$17&lt;Udfyldningsark!$Q94-10,"g",     IF(DK$17&lt;Udfyldningsark!$T94,"gu",        "")),
IF(DK$17&lt;Udfyldningsark!$Q94, IF(DK$17&lt;Udfyldningsark!$Q94-10,"g","gu"),
IF(DK$17&lt;Udfyldningsark!$T94,"r",""
))))))))</f>
        <v/>
      </c>
      <c r="DL77" s="13"/>
      <c r="DM77" s="13"/>
    </row>
    <row r="78" spans="1:117" s="2" customFormat="1" ht="8.4499999999999993" customHeight="1" x14ac:dyDescent="0.2">
      <c r="A78" s="29"/>
      <c r="B78" s="56" t="str">
        <f>IF(Udfyldningsark!C95=1,Udfyldningsark!E95,"")</f>
        <v/>
      </c>
      <c r="C78" s="405" t="str">
        <f>IF(Udfyldningsark!I95="","",IF(Udfyldningsark!I95&gt;=1,Udfyldningsark!I95))</f>
        <v/>
      </c>
      <c r="D78" s="406"/>
      <c r="E78" s="407"/>
      <c r="F78" s="48"/>
      <c r="G78" s="276" t="str">
        <f>IF(Udfyldningsark!L95="","",IF(Udfyldningsark!L95&gt;=1,Udfyldningsark!L95))</f>
        <v/>
      </c>
      <c r="H78" s="48"/>
      <c r="I78" s="87" t="str">
        <f>IF(Udfyldningsark!P95="","",IF(Udfyldningsark!P95&gt;=1,Udfyldningsark!P95))</f>
        <v/>
      </c>
      <c r="J78" s="49"/>
      <c r="K78" s="88" t="str">
        <f>IF(Udfyldningsark!G95="","",IF(Udfyldningsark!G95=Data!$T$7,Data!$U$7,IF(Udfyldningsark!G95=Data!$T$8,Data!$U$8,IF(Udfyldningsark!G95=Data!$T$9,Data!$U$9,IF(Udfyldningsark!G95=Data!$T$10,Data!$U$10,IF(Udfyldningsark!G95=Data!$T$11,Data!$U$11,IF(Udfyldningsark!G95=Data!$T$12,Data!$U$12,IF(Udfyldningsark!G95=Data!$T$13,Data!$U$13,IF(Udfyldningsark!G95=Data!$T$14,Data!$U$14,IF(Udfyldningsark!G95=Data!$T$15,Data!$U$15,IF(Udfyldningsark!G95=Data!$T$16,Data!$U$16,IF(Udfyldningsark!G95=Data!$T$17,Data!$U$17,IF(Udfyldningsark!G95=Data!$T$18,Data!$U$18,IF(Udfyldningsark!G95=Data!$T$19,Data!$U$19,IF(Udfyldningsark!G95=Data!$T$20,Data!$U$20,IF(Udfyldningsark!G95=Data!$T$21,Data!$U$21,IF(Udfyldningsark!G95=Data!$T$22,Data!$U$22,IF(Udfyldningsark!G95=Data!$T$23,Data!$U$23,IF(Udfyldningsark!G95=Data!$T$24,Data!$U$24,IF(Udfyldningsark!G95=Data!$T$25,Data!$U$25,IF(Udfyldningsark!G95=Data!$T$26,Data!$U$26,IF(Udfyldningsark!G95=Data!$T$27,Data!$U$27))))))))))))))))))))))</f>
        <v/>
      </c>
      <c r="L78" s="49"/>
      <c r="M78" s="89" t="str">
        <f>IF(Udfyldningsark!G95="","",IF(Udfyldningsark!G95=Data!$T$7,Data!$V$7,IF(Udfyldningsark!G95=Data!$T$8,Data!$V$8,IF(Udfyldningsark!G95=Data!$T$9,Data!$V$9,IF(Udfyldningsark!G95=Data!$T$10,Data!$V$10,IF(Udfyldningsark!G95=Data!$T$11,Data!$V$11,IF(Udfyldningsark!G95=Data!$T$12,Data!$V$12,IF(Udfyldningsark!G95=Data!$T$13,Data!$V$13,IF(Udfyldningsark!G95=Data!$T$14,Data!$V$14,IF(Udfyldningsark!G95=Data!$T$15,Data!$V$15,IF(Udfyldningsark!G95=Data!$T$16,Data!$V$16,IF(Udfyldningsark!G95=Data!$T$17,Data!$V$17,IF(Udfyldningsark!G95=Data!$T$18,Data!$V$18,IF(Udfyldningsark!G95=Data!$T$19,Data!$V$19,IF(Udfyldningsark!G95=Data!$T$20,Data!$V$20,IF(Udfyldningsark!G95=Data!$T$21,Data!$V$21,IF(Udfyldningsark!G95=Data!$T$22,Data!$V$22,IF(Udfyldningsark!G95=Data!$T$23,Data!$V$23,IF(Udfyldningsark!G95=Data!$T$24,Data!$V$24,IF(Udfyldningsark!G95=Data!$T$25,Data!$V$25,IF(Udfyldningsark!G95=Data!$T$26,Data!$V$26,IF(Udfyldningsark!G95=Data!$T$27,Data!$V$27,))))))))))))))))))))))</f>
        <v/>
      </c>
      <c r="N78" s="20"/>
      <c r="O78" s="226" t="str">
        <f>IF(Udfyldningsark!$T95="","",
IF(O$17=Udfyldningsark!$Q95,"s",
IF(O$17=Udfyldningsark!$T95,"b",
IF(O$17&lt;Udfyldningsark!$P95,"",
IF(Udfyldningsark!$T95&lt;Udfyldningsark!$Q95-10,IF(O$17&lt;Udfyldningsark!$T95,"g",""),
IF(Udfyldningsark!$T95&lt;Udfyldningsark!$Q95,     IF(O$17&lt;Udfyldningsark!$Q95-10,"g",     IF(O$17&lt;Udfyldningsark!$T95,"gu",        "")),
IF(O$17&lt;Udfyldningsark!$Q95, IF(O$17&lt;Udfyldningsark!$Q95-10,"g","gu"),
IF(O$17&lt;Udfyldningsark!$T95,"r",""
))))))))</f>
        <v/>
      </c>
      <c r="P78" s="226" t="str">
        <f>IF(Udfyldningsark!$T95="","",
IF(P$17=Udfyldningsark!$Q95,"s",
IF(P$17=Udfyldningsark!$T95,"b",
IF(P$17&lt;Udfyldningsark!$P95,"",
IF(Udfyldningsark!$T95&lt;Udfyldningsark!$Q95-10,IF(P$17&lt;Udfyldningsark!$T95,"g",""),
IF(Udfyldningsark!$T95&lt;Udfyldningsark!$Q95,     IF(P$17&lt;Udfyldningsark!$Q95-10,"g",     IF(P$17&lt;Udfyldningsark!$T95,"gu",        "")),
IF(P$17&lt;Udfyldningsark!$Q95, IF(P$17&lt;Udfyldningsark!$Q95-10,"g","gu"),
IF(P$17&lt;Udfyldningsark!$T95,"r",""
))))))))</f>
        <v/>
      </c>
      <c r="Q78" s="226" t="str">
        <f>IF(Udfyldningsark!$T95="","",
IF(Q$17=Udfyldningsark!$Q95,"s",
IF(Q$17=Udfyldningsark!$T95,"b",
IF(Q$17&lt;Udfyldningsark!$P95,"",
IF(Udfyldningsark!$T95&lt;Udfyldningsark!$Q95-10,IF(Q$17&lt;Udfyldningsark!$T95,"g",""),
IF(Udfyldningsark!$T95&lt;Udfyldningsark!$Q95,     IF(Q$17&lt;Udfyldningsark!$Q95-10,"g",     IF(Q$17&lt;Udfyldningsark!$T95,"gu",        "")),
IF(Q$17&lt;Udfyldningsark!$Q95, IF(Q$17&lt;Udfyldningsark!$Q95-10,"g","gu"),
IF(Q$17&lt;Udfyldningsark!$T95,"r",""
))))))))</f>
        <v/>
      </c>
      <c r="R78" s="226" t="str">
        <f>IF(Udfyldningsark!$T95="","",
IF(R$17=Udfyldningsark!$Q95,"s",
IF(R$17=Udfyldningsark!$T95,"b",
IF(R$17&lt;Udfyldningsark!$P95,"",
IF(Udfyldningsark!$T95&lt;Udfyldningsark!$Q95-10,IF(R$17&lt;Udfyldningsark!$T95,"g",""),
IF(Udfyldningsark!$T95&lt;Udfyldningsark!$Q95,     IF(R$17&lt;Udfyldningsark!$Q95-10,"g",     IF(R$17&lt;Udfyldningsark!$T95,"gu",        "")),
IF(R$17&lt;Udfyldningsark!$Q95, IF(R$17&lt;Udfyldningsark!$Q95-10,"g","gu"),
IF(R$17&lt;Udfyldningsark!$T95,"r",""
))))))))</f>
        <v/>
      </c>
      <c r="S78" s="226" t="str">
        <f>IF(Udfyldningsark!$T95="","",
IF(S$17=Udfyldningsark!$Q95,"s",
IF(S$17=Udfyldningsark!$T95,"b",
IF(S$17&lt;Udfyldningsark!$P95,"",
IF(Udfyldningsark!$T95&lt;Udfyldningsark!$Q95-10,IF(S$17&lt;Udfyldningsark!$T95,"g",""),
IF(Udfyldningsark!$T95&lt;Udfyldningsark!$Q95,     IF(S$17&lt;Udfyldningsark!$Q95-10,"g",     IF(S$17&lt;Udfyldningsark!$T95,"gu",        "")),
IF(S$17&lt;Udfyldningsark!$Q95, IF(S$17&lt;Udfyldningsark!$Q95-10,"g","gu"),
IF(S$17&lt;Udfyldningsark!$T95,"r",""
))))))))</f>
        <v/>
      </c>
      <c r="T78" s="226" t="str">
        <f>IF(Udfyldningsark!$T95="","",
IF(T$17=Udfyldningsark!$Q95,"s",
IF(T$17=Udfyldningsark!$T95,"b",
IF(T$17&lt;Udfyldningsark!$P95,"",
IF(Udfyldningsark!$T95&lt;Udfyldningsark!$Q95-10,IF(T$17&lt;Udfyldningsark!$T95,"g",""),
IF(Udfyldningsark!$T95&lt;Udfyldningsark!$Q95,     IF(T$17&lt;Udfyldningsark!$Q95-10,"g",     IF(T$17&lt;Udfyldningsark!$T95,"gu",        "")),
IF(T$17&lt;Udfyldningsark!$Q95, IF(T$17&lt;Udfyldningsark!$Q95-10,"g","gu"),
IF(T$17&lt;Udfyldningsark!$T95,"r",""
))))))))</f>
        <v/>
      </c>
      <c r="U78" s="226" t="str">
        <f>IF(Udfyldningsark!$T95="","",
IF(U$17=Udfyldningsark!$Q95,"s",
IF(U$17=Udfyldningsark!$T95,"b",
IF(U$17&lt;Udfyldningsark!$P95,"",
IF(Udfyldningsark!$T95&lt;Udfyldningsark!$Q95-10,IF(U$17&lt;Udfyldningsark!$T95,"g",""),
IF(Udfyldningsark!$T95&lt;Udfyldningsark!$Q95,     IF(U$17&lt;Udfyldningsark!$Q95-10,"g",     IF(U$17&lt;Udfyldningsark!$T95,"gu",        "")),
IF(U$17&lt;Udfyldningsark!$Q95, IF(U$17&lt;Udfyldningsark!$Q95-10,"g","gu"),
IF(U$17&lt;Udfyldningsark!$T95,"r",""
))))))))</f>
        <v/>
      </c>
      <c r="V78" s="226" t="str">
        <f>IF(Udfyldningsark!$T95="","",
IF(V$17=Udfyldningsark!$Q95,"s",
IF(V$17=Udfyldningsark!$T95,"b",
IF(V$17&lt;Udfyldningsark!$P95,"",
IF(Udfyldningsark!$T95&lt;Udfyldningsark!$Q95-10,IF(V$17&lt;Udfyldningsark!$T95,"g",""),
IF(Udfyldningsark!$T95&lt;Udfyldningsark!$Q95,     IF(V$17&lt;Udfyldningsark!$Q95-10,"g",     IF(V$17&lt;Udfyldningsark!$T95,"gu",        "")),
IF(V$17&lt;Udfyldningsark!$Q95, IF(V$17&lt;Udfyldningsark!$Q95-10,"g","gu"),
IF(V$17&lt;Udfyldningsark!$T95,"r",""
))))))))</f>
        <v/>
      </c>
      <c r="W78" s="226" t="str">
        <f>IF(Udfyldningsark!$T95="","",
IF(W$17=Udfyldningsark!$Q95,"s",
IF(W$17=Udfyldningsark!$T95,"b",
IF(W$17&lt;Udfyldningsark!$P95,"",
IF(Udfyldningsark!$T95&lt;Udfyldningsark!$Q95-10,IF(W$17&lt;Udfyldningsark!$T95,"g",""),
IF(Udfyldningsark!$T95&lt;Udfyldningsark!$Q95,     IF(W$17&lt;Udfyldningsark!$Q95-10,"g",     IF(W$17&lt;Udfyldningsark!$T95,"gu",        "")),
IF(W$17&lt;Udfyldningsark!$Q95, IF(W$17&lt;Udfyldningsark!$Q95-10,"g","gu"),
IF(W$17&lt;Udfyldningsark!$T95,"r",""
))))))))</f>
        <v/>
      </c>
      <c r="X78" s="226" t="str">
        <f>IF(Udfyldningsark!$T95="","",
IF(X$17=Udfyldningsark!$Q95,"s",
IF(X$17=Udfyldningsark!$T95,"b",
IF(X$17&lt;Udfyldningsark!$P95,"",
IF(Udfyldningsark!$T95&lt;Udfyldningsark!$Q95-10,IF(X$17&lt;Udfyldningsark!$T95,"g",""),
IF(Udfyldningsark!$T95&lt;Udfyldningsark!$Q95,     IF(X$17&lt;Udfyldningsark!$Q95-10,"g",     IF(X$17&lt;Udfyldningsark!$T95,"gu",        "")),
IF(X$17&lt;Udfyldningsark!$Q95, IF(X$17&lt;Udfyldningsark!$Q95-10,"g","gu"),
IF(X$17&lt;Udfyldningsark!$T95,"r",""
))))))))</f>
        <v/>
      </c>
      <c r="Y78" s="226" t="str">
        <f>IF(Udfyldningsark!$T95="","",
IF(Y$17=Udfyldningsark!$Q95,"s",
IF(Y$17=Udfyldningsark!$T95,"b",
IF(Y$17&lt;Udfyldningsark!$P95,"",
IF(Udfyldningsark!$T95&lt;Udfyldningsark!$Q95-10,IF(Y$17&lt;Udfyldningsark!$T95,"g",""),
IF(Udfyldningsark!$T95&lt;Udfyldningsark!$Q95,     IF(Y$17&lt;Udfyldningsark!$Q95-10,"g",     IF(Y$17&lt;Udfyldningsark!$T95,"gu",        "")),
IF(Y$17&lt;Udfyldningsark!$Q95, IF(Y$17&lt;Udfyldningsark!$Q95-10,"g","gu"),
IF(Y$17&lt;Udfyldningsark!$T95,"r",""
))))))))</f>
        <v/>
      </c>
      <c r="Z78" s="226" t="str">
        <f>IF(Udfyldningsark!$T95="","",
IF(Z$17=Udfyldningsark!$Q95,"s",
IF(Z$17=Udfyldningsark!$T95,"b",
IF(Z$17&lt;Udfyldningsark!$P95,"",
IF(Udfyldningsark!$T95&lt;Udfyldningsark!$Q95-10,IF(Z$17&lt;Udfyldningsark!$T95,"g",""),
IF(Udfyldningsark!$T95&lt;Udfyldningsark!$Q95,     IF(Z$17&lt;Udfyldningsark!$Q95-10,"g",     IF(Z$17&lt;Udfyldningsark!$T95,"gu",        "")),
IF(Z$17&lt;Udfyldningsark!$Q95, IF(Z$17&lt;Udfyldningsark!$Q95-10,"g","gu"),
IF(Z$17&lt;Udfyldningsark!$T95,"r",""
))))))))</f>
        <v/>
      </c>
      <c r="AA78" s="226" t="str">
        <f>IF(Udfyldningsark!$T95="","",
IF(AA$17=Udfyldningsark!$Q95,"s",
IF(AA$17=Udfyldningsark!$T95,"b",
IF(AA$17&lt;Udfyldningsark!$P95,"",
IF(Udfyldningsark!$T95&lt;Udfyldningsark!$Q95-10,IF(AA$17&lt;Udfyldningsark!$T95,"g",""),
IF(Udfyldningsark!$T95&lt;Udfyldningsark!$Q95,     IF(AA$17&lt;Udfyldningsark!$Q95-10,"g",     IF(AA$17&lt;Udfyldningsark!$T95,"gu",        "")),
IF(AA$17&lt;Udfyldningsark!$Q95, IF(AA$17&lt;Udfyldningsark!$Q95-10,"g","gu"),
IF(AA$17&lt;Udfyldningsark!$T95,"r",""
))))))))</f>
        <v/>
      </c>
      <c r="AB78" s="226" t="str">
        <f>IF(Udfyldningsark!$T95="","",
IF(AB$17=Udfyldningsark!$Q95,"s",
IF(AB$17=Udfyldningsark!$T95,"b",
IF(AB$17&lt;Udfyldningsark!$P95,"",
IF(Udfyldningsark!$T95&lt;Udfyldningsark!$Q95-10,IF(AB$17&lt;Udfyldningsark!$T95,"g",""),
IF(Udfyldningsark!$T95&lt;Udfyldningsark!$Q95,     IF(AB$17&lt;Udfyldningsark!$Q95-10,"g",     IF(AB$17&lt;Udfyldningsark!$T95,"gu",        "")),
IF(AB$17&lt;Udfyldningsark!$Q95, IF(AB$17&lt;Udfyldningsark!$Q95-10,"g","gu"),
IF(AB$17&lt;Udfyldningsark!$T95,"r",""
))))))))</f>
        <v/>
      </c>
      <c r="AC78" s="226" t="str">
        <f>IF(Udfyldningsark!$T95="","",
IF(AC$17=Udfyldningsark!$Q95,"s",
IF(AC$17=Udfyldningsark!$T95,"b",
IF(AC$17&lt;Udfyldningsark!$P95,"",
IF(Udfyldningsark!$T95&lt;Udfyldningsark!$Q95-10,IF(AC$17&lt;Udfyldningsark!$T95,"g",""),
IF(Udfyldningsark!$T95&lt;Udfyldningsark!$Q95,     IF(AC$17&lt;Udfyldningsark!$Q95-10,"g",     IF(AC$17&lt;Udfyldningsark!$T95,"gu",        "")),
IF(AC$17&lt;Udfyldningsark!$Q95, IF(AC$17&lt;Udfyldningsark!$Q95-10,"g","gu"),
IF(AC$17&lt;Udfyldningsark!$T95,"r",""
))))))))</f>
        <v/>
      </c>
      <c r="AD78" s="226" t="str">
        <f>IF(Udfyldningsark!$T95="","",
IF(AD$17=Udfyldningsark!$Q95,"s",
IF(AD$17=Udfyldningsark!$T95,"b",
IF(AD$17&lt;Udfyldningsark!$P95,"",
IF(Udfyldningsark!$T95&lt;Udfyldningsark!$Q95-10,IF(AD$17&lt;Udfyldningsark!$T95,"g",""),
IF(Udfyldningsark!$T95&lt;Udfyldningsark!$Q95,     IF(AD$17&lt;Udfyldningsark!$Q95-10,"g",     IF(AD$17&lt;Udfyldningsark!$T95,"gu",        "")),
IF(AD$17&lt;Udfyldningsark!$Q95, IF(AD$17&lt;Udfyldningsark!$Q95-10,"g","gu"),
IF(AD$17&lt;Udfyldningsark!$T95,"r",""
))))))))</f>
        <v/>
      </c>
      <c r="AE78" s="226" t="str">
        <f>IF(Udfyldningsark!$T95="","",
IF(AE$17=Udfyldningsark!$Q95,"s",
IF(AE$17=Udfyldningsark!$T95,"b",
IF(AE$17&lt;Udfyldningsark!$P95,"",
IF(Udfyldningsark!$T95&lt;Udfyldningsark!$Q95-10,IF(AE$17&lt;Udfyldningsark!$T95,"g",""),
IF(Udfyldningsark!$T95&lt;Udfyldningsark!$Q95,     IF(AE$17&lt;Udfyldningsark!$Q95-10,"g",     IF(AE$17&lt;Udfyldningsark!$T95,"gu",        "")),
IF(AE$17&lt;Udfyldningsark!$Q95, IF(AE$17&lt;Udfyldningsark!$Q95-10,"g","gu"),
IF(AE$17&lt;Udfyldningsark!$T95,"r",""
))))))))</f>
        <v/>
      </c>
      <c r="AF78" s="226" t="str">
        <f>IF(Udfyldningsark!$T95="","",
IF(AF$17=Udfyldningsark!$Q95,"s",
IF(AF$17=Udfyldningsark!$T95,"b",
IF(AF$17&lt;Udfyldningsark!$P95,"",
IF(Udfyldningsark!$T95&lt;Udfyldningsark!$Q95-10,IF(AF$17&lt;Udfyldningsark!$T95,"g",""),
IF(Udfyldningsark!$T95&lt;Udfyldningsark!$Q95,     IF(AF$17&lt;Udfyldningsark!$Q95-10,"g",     IF(AF$17&lt;Udfyldningsark!$T95,"gu",        "")),
IF(AF$17&lt;Udfyldningsark!$Q95, IF(AF$17&lt;Udfyldningsark!$Q95-10,"g","gu"),
IF(AF$17&lt;Udfyldningsark!$T95,"r",""
))))))))</f>
        <v/>
      </c>
      <c r="AG78" s="226" t="str">
        <f>IF(Udfyldningsark!$T95="","",
IF(AG$17=Udfyldningsark!$Q95,"s",
IF(AG$17=Udfyldningsark!$T95,"b",
IF(AG$17&lt;Udfyldningsark!$P95,"",
IF(Udfyldningsark!$T95&lt;Udfyldningsark!$Q95-10,IF(AG$17&lt;Udfyldningsark!$T95,"g",""),
IF(Udfyldningsark!$T95&lt;Udfyldningsark!$Q95,     IF(AG$17&lt;Udfyldningsark!$Q95-10,"g",     IF(AG$17&lt;Udfyldningsark!$T95,"gu",        "")),
IF(AG$17&lt;Udfyldningsark!$Q95, IF(AG$17&lt;Udfyldningsark!$Q95-10,"g","gu"),
IF(AG$17&lt;Udfyldningsark!$T95,"r",""
))))))))</f>
        <v/>
      </c>
      <c r="AH78" s="226" t="str">
        <f>IF(Udfyldningsark!$T95="","",
IF(AH$17=Udfyldningsark!$Q95,"s",
IF(AH$17=Udfyldningsark!$T95,"b",
IF(AH$17&lt;Udfyldningsark!$P95,"",
IF(Udfyldningsark!$T95&lt;Udfyldningsark!$Q95-10,IF(AH$17&lt;Udfyldningsark!$T95,"g",""),
IF(Udfyldningsark!$T95&lt;Udfyldningsark!$Q95,     IF(AH$17&lt;Udfyldningsark!$Q95-10,"g",     IF(AH$17&lt;Udfyldningsark!$T95,"gu",        "")),
IF(AH$17&lt;Udfyldningsark!$Q95, IF(AH$17&lt;Udfyldningsark!$Q95-10,"g","gu"),
IF(AH$17&lt;Udfyldningsark!$T95,"r",""
))))))))</f>
        <v/>
      </c>
      <c r="AI78" s="226" t="str">
        <f>IF(Udfyldningsark!$T95="","",
IF(AI$17=Udfyldningsark!$Q95,"s",
IF(AI$17=Udfyldningsark!$T95,"b",
IF(AI$17&lt;Udfyldningsark!$P95,"",
IF(Udfyldningsark!$T95&lt;Udfyldningsark!$Q95-10,IF(AI$17&lt;Udfyldningsark!$T95,"g",""),
IF(Udfyldningsark!$T95&lt;Udfyldningsark!$Q95,     IF(AI$17&lt;Udfyldningsark!$Q95-10,"g",     IF(AI$17&lt;Udfyldningsark!$T95,"gu",        "")),
IF(AI$17&lt;Udfyldningsark!$Q95, IF(AI$17&lt;Udfyldningsark!$Q95-10,"g","gu"),
IF(AI$17&lt;Udfyldningsark!$T95,"r",""
))))))))</f>
        <v/>
      </c>
      <c r="AJ78" s="226" t="str">
        <f>IF(Udfyldningsark!$T95="","",
IF(AJ$17=Udfyldningsark!$Q95,"s",
IF(AJ$17=Udfyldningsark!$T95,"b",
IF(AJ$17&lt;Udfyldningsark!$P95,"",
IF(Udfyldningsark!$T95&lt;Udfyldningsark!$Q95-10,IF(AJ$17&lt;Udfyldningsark!$T95,"g",""),
IF(Udfyldningsark!$T95&lt;Udfyldningsark!$Q95,     IF(AJ$17&lt;Udfyldningsark!$Q95-10,"g",     IF(AJ$17&lt;Udfyldningsark!$T95,"gu",        "")),
IF(AJ$17&lt;Udfyldningsark!$Q95, IF(AJ$17&lt;Udfyldningsark!$Q95-10,"g","gu"),
IF(AJ$17&lt;Udfyldningsark!$T95,"r",""
))))))))</f>
        <v/>
      </c>
      <c r="AK78" s="226" t="str">
        <f>IF(Udfyldningsark!$T95="","",
IF(AK$17=Udfyldningsark!$Q95,"s",
IF(AK$17=Udfyldningsark!$T95,"b",
IF(AK$17&lt;Udfyldningsark!$P95,"",
IF(Udfyldningsark!$T95&lt;Udfyldningsark!$Q95-10,IF(AK$17&lt;Udfyldningsark!$T95,"g",""),
IF(Udfyldningsark!$T95&lt;Udfyldningsark!$Q95,     IF(AK$17&lt;Udfyldningsark!$Q95-10,"g",     IF(AK$17&lt;Udfyldningsark!$T95,"gu",        "")),
IF(AK$17&lt;Udfyldningsark!$Q95, IF(AK$17&lt;Udfyldningsark!$Q95-10,"g","gu"),
IF(AK$17&lt;Udfyldningsark!$T95,"r",""
))))))))</f>
        <v/>
      </c>
      <c r="AL78" s="226" t="str">
        <f>IF(Udfyldningsark!$T95="","",
IF(AL$17=Udfyldningsark!$Q95,"s",
IF(AL$17=Udfyldningsark!$T95,"b",
IF(AL$17&lt;Udfyldningsark!$P95,"",
IF(Udfyldningsark!$T95&lt;Udfyldningsark!$Q95-10,IF(AL$17&lt;Udfyldningsark!$T95,"g",""),
IF(Udfyldningsark!$T95&lt;Udfyldningsark!$Q95,     IF(AL$17&lt;Udfyldningsark!$Q95-10,"g",     IF(AL$17&lt;Udfyldningsark!$T95,"gu",        "")),
IF(AL$17&lt;Udfyldningsark!$Q95, IF(AL$17&lt;Udfyldningsark!$Q95-10,"g","gu"),
IF(AL$17&lt;Udfyldningsark!$T95,"r",""
))))))))</f>
        <v/>
      </c>
      <c r="AM78" s="226" t="str">
        <f>IF(Udfyldningsark!$T95="","",
IF(AM$17=Udfyldningsark!$Q95,"s",
IF(AM$17=Udfyldningsark!$T95,"b",
IF(AM$17&lt;Udfyldningsark!$P95,"",
IF(Udfyldningsark!$T95&lt;Udfyldningsark!$Q95-10,IF(AM$17&lt;Udfyldningsark!$T95,"g",""),
IF(Udfyldningsark!$T95&lt;Udfyldningsark!$Q95,     IF(AM$17&lt;Udfyldningsark!$Q95-10,"g",     IF(AM$17&lt;Udfyldningsark!$T95,"gu",        "")),
IF(AM$17&lt;Udfyldningsark!$Q95, IF(AM$17&lt;Udfyldningsark!$Q95-10,"g","gu"),
IF(AM$17&lt;Udfyldningsark!$T95,"r",""
))))))))</f>
        <v/>
      </c>
      <c r="AN78" s="226" t="str">
        <f>IF(Udfyldningsark!$T95="","",
IF(AN$17=Udfyldningsark!$Q95,"s",
IF(AN$17=Udfyldningsark!$T95,"b",
IF(AN$17&lt;Udfyldningsark!$P95,"",
IF(Udfyldningsark!$T95&lt;Udfyldningsark!$Q95-10,IF(AN$17&lt;Udfyldningsark!$T95,"g",""),
IF(Udfyldningsark!$T95&lt;Udfyldningsark!$Q95,     IF(AN$17&lt;Udfyldningsark!$Q95-10,"g",     IF(AN$17&lt;Udfyldningsark!$T95,"gu",        "")),
IF(AN$17&lt;Udfyldningsark!$Q95, IF(AN$17&lt;Udfyldningsark!$Q95-10,"g","gu"),
IF(AN$17&lt;Udfyldningsark!$T95,"r",""
))))))))</f>
        <v/>
      </c>
      <c r="AO78" s="226" t="str">
        <f>IF(Udfyldningsark!$T95="","",
IF(AO$17=Udfyldningsark!$Q95,"s",
IF(AO$17=Udfyldningsark!$T95,"b",
IF(AO$17&lt;Udfyldningsark!$P95,"",
IF(Udfyldningsark!$T95&lt;Udfyldningsark!$Q95-10,IF(AO$17&lt;Udfyldningsark!$T95,"g",""),
IF(Udfyldningsark!$T95&lt;Udfyldningsark!$Q95,     IF(AO$17&lt;Udfyldningsark!$Q95-10,"g",     IF(AO$17&lt;Udfyldningsark!$T95,"gu",        "")),
IF(AO$17&lt;Udfyldningsark!$Q95, IF(AO$17&lt;Udfyldningsark!$Q95-10,"g","gu"),
IF(AO$17&lt;Udfyldningsark!$T95,"r",""
))))))))</f>
        <v/>
      </c>
      <c r="AP78" s="226" t="str">
        <f>IF(Udfyldningsark!$T95="","",
IF(AP$17=Udfyldningsark!$Q95,"s",
IF(AP$17=Udfyldningsark!$T95,"b",
IF(AP$17&lt;Udfyldningsark!$P95,"",
IF(Udfyldningsark!$T95&lt;Udfyldningsark!$Q95-10,IF(AP$17&lt;Udfyldningsark!$T95,"g",""),
IF(Udfyldningsark!$T95&lt;Udfyldningsark!$Q95,     IF(AP$17&lt;Udfyldningsark!$Q95-10,"g",     IF(AP$17&lt;Udfyldningsark!$T95,"gu",        "")),
IF(AP$17&lt;Udfyldningsark!$Q95, IF(AP$17&lt;Udfyldningsark!$Q95-10,"g","gu"),
IF(AP$17&lt;Udfyldningsark!$T95,"r",""
))))))))</f>
        <v/>
      </c>
      <c r="AQ78" s="226" t="str">
        <f>IF(Udfyldningsark!$T95="","",
IF(AQ$17=Udfyldningsark!$Q95,"s",
IF(AQ$17=Udfyldningsark!$T95,"b",
IF(AQ$17&lt;Udfyldningsark!$P95,"",
IF(Udfyldningsark!$T95&lt;Udfyldningsark!$Q95-10,IF(AQ$17&lt;Udfyldningsark!$T95,"g",""),
IF(Udfyldningsark!$T95&lt;Udfyldningsark!$Q95,     IF(AQ$17&lt;Udfyldningsark!$Q95-10,"g",     IF(AQ$17&lt;Udfyldningsark!$T95,"gu",        "")),
IF(AQ$17&lt;Udfyldningsark!$Q95, IF(AQ$17&lt;Udfyldningsark!$Q95-10,"g","gu"),
IF(AQ$17&lt;Udfyldningsark!$T95,"r",""
))))))))</f>
        <v/>
      </c>
      <c r="AR78" s="226" t="str">
        <f>IF(Udfyldningsark!$T95="","",
IF(AR$17=Udfyldningsark!$Q95,"s",
IF(AR$17=Udfyldningsark!$T95,"b",
IF(AR$17&lt;Udfyldningsark!$P95,"",
IF(Udfyldningsark!$T95&lt;Udfyldningsark!$Q95-10,IF(AR$17&lt;Udfyldningsark!$T95,"g",""),
IF(Udfyldningsark!$T95&lt;Udfyldningsark!$Q95,     IF(AR$17&lt;Udfyldningsark!$Q95-10,"g",     IF(AR$17&lt;Udfyldningsark!$T95,"gu",        "")),
IF(AR$17&lt;Udfyldningsark!$Q95, IF(AR$17&lt;Udfyldningsark!$Q95-10,"g","gu"),
IF(AR$17&lt;Udfyldningsark!$T95,"r",""
))))))))</f>
        <v/>
      </c>
      <c r="AS78" s="226" t="str">
        <f>IF(Udfyldningsark!$T95="","",
IF(AS$17=Udfyldningsark!$Q95,"s",
IF(AS$17=Udfyldningsark!$T95,"b",
IF(AS$17&lt;Udfyldningsark!$P95,"",
IF(Udfyldningsark!$T95&lt;Udfyldningsark!$Q95-10,IF(AS$17&lt;Udfyldningsark!$T95,"g",""),
IF(Udfyldningsark!$T95&lt;Udfyldningsark!$Q95,     IF(AS$17&lt;Udfyldningsark!$Q95-10,"g",     IF(AS$17&lt;Udfyldningsark!$T95,"gu",        "")),
IF(AS$17&lt;Udfyldningsark!$Q95, IF(AS$17&lt;Udfyldningsark!$Q95-10,"g","gu"),
IF(AS$17&lt;Udfyldningsark!$T95,"r",""
))))))))</f>
        <v/>
      </c>
      <c r="AT78" s="226" t="str">
        <f>IF(Udfyldningsark!$T95="","",
IF(AT$17=Udfyldningsark!$Q95,"s",
IF(AT$17=Udfyldningsark!$T95,"b",
IF(AT$17&lt;Udfyldningsark!$P95,"",
IF(Udfyldningsark!$T95&lt;Udfyldningsark!$Q95-10,IF(AT$17&lt;Udfyldningsark!$T95,"g",""),
IF(Udfyldningsark!$T95&lt;Udfyldningsark!$Q95,     IF(AT$17&lt;Udfyldningsark!$Q95-10,"g",     IF(AT$17&lt;Udfyldningsark!$T95,"gu",        "")),
IF(AT$17&lt;Udfyldningsark!$Q95, IF(AT$17&lt;Udfyldningsark!$Q95-10,"g","gu"),
IF(AT$17&lt;Udfyldningsark!$T95,"r",""
))))))))</f>
        <v/>
      </c>
      <c r="AU78" s="226" t="str">
        <f>IF(Udfyldningsark!$T95="","",
IF(AU$17=Udfyldningsark!$Q95,"s",
IF(AU$17=Udfyldningsark!$T95,"b",
IF(AU$17&lt;Udfyldningsark!$P95,"",
IF(Udfyldningsark!$T95&lt;Udfyldningsark!$Q95-10,IF(AU$17&lt;Udfyldningsark!$T95,"g",""),
IF(Udfyldningsark!$T95&lt;Udfyldningsark!$Q95,     IF(AU$17&lt;Udfyldningsark!$Q95-10,"g",     IF(AU$17&lt;Udfyldningsark!$T95,"gu",        "")),
IF(AU$17&lt;Udfyldningsark!$Q95, IF(AU$17&lt;Udfyldningsark!$Q95-10,"g","gu"),
IF(AU$17&lt;Udfyldningsark!$T95,"r",""
))))))))</f>
        <v/>
      </c>
      <c r="AV78" s="226" t="str">
        <f>IF(Udfyldningsark!$T95="","",
IF(AV$17=Udfyldningsark!$Q95,"s",
IF(AV$17=Udfyldningsark!$T95,"b",
IF(AV$17&lt;Udfyldningsark!$P95,"",
IF(Udfyldningsark!$T95&lt;Udfyldningsark!$Q95-10,IF(AV$17&lt;Udfyldningsark!$T95,"g",""),
IF(Udfyldningsark!$T95&lt;Udfyldningsark!$Q95,     IF(AV$17&lt;Udfyldningsark!$Q95-10,"g",     IF(AV$17&lt;Udfyldningsark!$T95,"gu",        "")),
IF(AV$17&lt;Udfyldningsark!$Q95, IF(AV$17&lt;Udfyldningsark!$Q95-10,"g","gu"),
IF(AV$17&lt;Udfyldningsark!$T95,"r",""
))))))))</f>
        <v/>
      </c>
      <c r="AW78" s="226" t="str">
        <f>IF(Udfyldningsark!$T95="","",
IF(AW$17=Udfyldningsark!$Q95,"s",
IF(AW$17=Udfyldningsark!$T95,"b",
IF(AW$17&lt;Udfyldningsark!$P95,"",
IF(Udfyldningsark!$T95&lt;Udfyldningsark!$Q95-10,IF(AW$17&lt;Udfyldningsark!$T95,"g",""),
IF(Udfyldningsark!$T95&lt;Udfyldningsark!$Q95,     IF(AW$17&lt;Udfyldningsark!$Q95-10,"g",     IF(AW$17&lt;Udfyldningsark!$T95,"gu",        "")),
IF(AW$17&lt;Udfyldningsark!$Q95, IF(AW$17&lt;Udfyldningsark!$Q95-10,"g","gu"),
IF(AW$17&lt;Udfyldningsark!$T95,"r",""
))))))))</f>
        <v/>
      </c>
      <c r="AX78" s="226" t="str">
        <f>IF(Udfyldningsark!$T95="","",
IF(AX$17=Udfyldningsark!$Q95,"s",
IF(AX$17=Udfyldningsark!$T95,"b",
IF(AX$17&lt;Udfyldningsark!$P95,"",
IF(Udfyldningsark!$T95&lt;Udfyldningsark!$Q95-10,IF(AX$17&lt;Udfyldningsark!$T95,"g",""),
IF(Udfyldningsark!$T95&lt;Udfyldningsark!$Q95,     IF(AX$17&lt;Udfyldningsark!$Q95-10,"g",     IF(AX$17&lt;Udfyldningsark!$T95,"gu",        "")),
IF(AX$17&lt;Udfyldningsark!$Q95, IF(AX$17&lt;Udfyldningsark!$Q95-10,"g","gu"),
IF(AX$17&lt;Udfyldningsark!$T95,"r",""
))))))))</f>
        <v/>
      </c>
      <c r="AY78" s="226" t="str">
        <f>IF(Udfyldningsark!$T95="","",
IF(AY$17=Udfyldningsark!$Q95,"s",
IF(AY$17=Udfyldningsark!$T95,"b",
IF(AY$17&lt;Udfyldningsark!$P95,"",
IF(Udfyldningsark!$T95&lt;Udfyldningsark!$Q95-10,IF(AY$17&lt;Udfyldningsark!$T95,"g",""),
IF(Udfyldningsark!$T95&lt;Udfyldningsark!$Q95,     IF(AY$17&lt;Udfyldningsark!$Q95-10,"g",     IF(AY$17&lt;Udfyldningsark!$T95,"gu",        "")),
IF(AY$17&lt;Udfyldningsark!$Q95, IF(AY$17&lt;Udfyldningsark!$Q95-10,"g","gu"),
IF(AY$17&lt;Udfyldningsark!$T95,"r",""
))))))))</f>
        <v/>
      </c>
      <c r="AZ78" s="226" t="str">
        <f>IF(Udfyldningsark!$T95="","",
IF(AZ$17=Udfyldningsark!$Q95,"s",
IF(AZ$17=Udfyldningsark!$T95,"b",
IF(AZ$17&lt;Udfyldningsark!$P95,"",
IF(Udfyldningsark!$T95&lt;Udfyldningsark!$Q95-10,IF(AZ$17&lt;Udfyldningsark!$T95,"g",""),
IF(Udfyldningsark!$T95&lt;Udfyldningsark!$Q95,     IF(AZ$17&lt;Udfyldningsark!$Q95-10,"g",     IF(AZ$17&lt;Udfyldningsark!$T95,"gu",        "")),
IF(AZ$17&lt;Udfyldningsark!$Q95, IF(AZ$17&lt;Udfyldningsark!$Q95-10,"g","gu"),
IF(AZ$17&lt;Udfyldningsark!$T95,"r",""
))))))))</f>
        <v/>
      </c>
      <c r="BA78" s="226" t="str">
        <f>IF(Udfyldningsark!$T95="","",
IF(BA$17=Udfyldningsark!$Q95,"s",
IF(BA$17=Udfyldningsark!$T95,"b",
IF(BA$17&lt;Udfyldningsark!$P95,"",
IF(Udfyldningsark!$T95&lt;Udfyldningsark!$Q95-10,IF(BA$17&lt;Udfyldningsark!$T95,"g",""),
IF(Udfyldningsark!$T95&lt;Udfyldningsark!$Q95,     IF(BA$17&lt;Udfyldningsark!$Q95-10,"g",     IF(BA$17&lt;Udfyldningsark!$T95,"gu",        "")),
IF(BA$17&lt;Udfyldningsark!$Q95, IF(BA$17&lt;Udfyldningsark!$Q95-10,"g","gu"),
IF(BA$17&lt;Udfyldningsark!$T95,"r",""
))))))))</f>
        <v/>
      </c>
      <c r="BB78" s="226" t="str">
        <f>IF(Udfyldningsark!$T95="","",
IF(BB$17=Udfyldningsark!$Q95,"s",
IF(BB$17=Udfyldningsark!$T95,"b",
IF(BB$17&lt;Udfyldningsark!$P95,"",
IF(Udfyldningsark!$T95&lt;Udfyldningsark!$Q95-10,IF(BB$17&lt;Udfyldningsark!$T95,"g",""),
IF(Udfyldningsark!$T95&lt;Udfyldningsark!$Q95,     IF(BB$17&lt;Udfyldningsark!$Q95-10,"g",     IF(BB$17&lt;Udfyldningsark!$T95,"gu",        "")),
IF(BB$17&lt;Udfyldningsark!$Q95, IF(BB$17&lt;Udfyldningsark!$Q95-10,"g","gu"),
IF(BB$17&lt;Udfyldningsark!$T95,"r",""
))))))))</f>
        <v/>
      </c>
      <c r="BC78" s="226" t="str">
        <f>IF(Udfyldningsark!$T95="","",
IF(BC$17=Udfyldningsark!$Q95,"s",
IF(BC$17=Udfyldningsark!$T95,"b",
IF(BC$17&lt;Udfyldningsark!$P95,"",
IF(Udfyldningsark!$T95&lt;Udfyldningsark!$Q95-10,IF(BC$17&lt;Udfyldningsark!$T95,"g",""),
IF(Udfyldningsark!$T95&lt;Udfyldningsark!$Q95,     IF(BC$17&lt;Udfyldningsark!$Q95-10,"g",     IF(BC$17&lt;Udfyldningsark!$T95,"gu",        "")),
IF(BC$17&lt;Udfyldningsark!$Q95, IF(BC$17&lt;Udfyldningsark!$Q95-10,"g","gu"),
IF(BC$17&lt;Udfyldningsark!$T95,"r",""
))))))))</f>
        <v/>
      </c>
      <c r="BD78" s="226" t="str">
        <f>IF(Udfyldningsark!$T95="","",
IF(BD$17=Udfyldningsark!$Q95,"s",
IF(BD$17=Udfyldningsark!$T95,"b",
IF(BD$17&lt;Udfyldningsark!$P95,"",
IF(Udfyldningsark!$T95&lt;Udfyldningsark!$Q95-10,IF(BD$17&lt;Udfyldningsark!$T95,"g",""),
IF(Udfyldningsark!$T95&lt;Udfyldningsark!$Q95,     IF(BD$17&lt;Udfyldningsark!$Q95-10,"g",     IF(BD$17&lt;Udfyldningsark!$T95,"gu",        "")),
IF(BD$17&lt;Udfyldningsark!$Q95, IF(BD$17&lt;Udfyldningsark!$Q95-10,"g","gu"),
IF(BD$17&lt;Udfyldningsark!$T95,"r",""
))))))))</f>
        <v/>
      </c>
      <c r="BE78" s="226" t="str">
        <f>IF(Udfyldningsark!$T95="","",
IF(BE$17=Udfyldningsark!$Q95,"s",
IF(BE$17=Udfyldningsark!$T95,"b",
IF(BE$17&lt;Udfyldningsark!$P95,"",
IF(Udfyldningsark!$T95&lt;Udfyldningsark!$Q95-10,IF(BE$17&lt;Udfyldningsark!$T95,"g",""),
IF(Udfyldningsark!$T95&lt;Udfyldningsark!$Q95,     IF(BE$17&lt;Udfyldningsark!$Q95-10,"g",     IF(BE$17&lt;Udfyldningsark!$T95,"gu",        "")),
IF(BE$17&lt;Udfyldningsark!$Q95, IF(BE$17&lt;Udfyldningsark!$Q95-10,"g","gu"),
IF(BE$17&lt;Udfyldningsark!$T95,"r",""
))))))))</f>
        <v/>
      </c>
      <c r="BF78" s="226" t="str">
        <f>IF(Udfyldningsark!$T95="","",
IF(BF$17=Udfyldningsark!$Q95,"s",
IF(BF$17=Udfyldningsark!$T95,"b",
IF(BF$17&lt;Udfyldningsark!$P95,"",
IF(Udfyldningsark!$T95&lt;Udfyldningsark!$Q95-10,IF(BF$17&lt;Udfyldningsark!$T95,"g",""),
IF(Udfyldningsark!$T95&lt;Udfyldningsark!$Q95,     IF(BF$17&lt;Udfyldningsark!$Q95-10,"g",     IF(BF$17&lt;Udfyldningsark!$T95,"gu",        "")),
IF(BF$17&lt;Udfyldningsark!$Q95, IF(BF$17&lt;Udfyldningsark!$Q95-10,"g","gu"),
IF(BF$17&lt;Udfyldningsark!$T95,"r",""
))))))))</f>
        <v/>
      </c>
      <c r="BG78" s="226" t="str">
        <f>IF(Udfyldningsark!$T95="","",
IF(BG$17=Udfyldningsark!$Q95,"s",
IF(BG$17=Udfyldningsark!$T95,"b",
IF(BG$17&lt;Udfyldningsark!$P95,"",
IF(Udfyldningsark!$T95&lt;Udfyldningsark!$Q95-10,IF(BG$17&lt;Udfyldningsark!$T95,"g",""),
IF(Udfyldningsark!$T95&lt;Udfyldningsark!$Q95,     IF(BG$17&lt;Udfyldningsark!$Q95-10,"g",     IF(BG$17&lt;Udfyldningsark!$T95,"gu",        "")),
IF(BG$17&lt;Udfyldningsark!$Q95, IF(BG$17&lt;Udfyldningsark!$Q95-10,"g","gu"),
IF(BG$17&lt;Udfyldningsark!$T95,"r",""
))))))))</f>
        <v/>
      </c>
      <c r="BH78" s="226" t="str">
        <f>IF(Udfyldningsark!$T95="","",
IF(BH$17=Udfyldningsark!$Q95,"s",
IF(BH$17=Udfyldningsark!$T95,"b",
IF(BH$17&lt;Udfyldningsark!$P95,"",
IF(Udfyldningsark!$T95&lt;Udfyldningsark!$Q95-10,IF(BH$17&lt;Udfyldningsark!$T95,"g",""),
IF(Udfyldningsark!$T95&lt;Udfyldningsark!$Q95,     IF(BH$17&lt;Udfyldningsark!$Q95-10,"g",     IF(BH$17&lt;Udfyldningsark!$T95,"gu",        "")),
IF(BH$17&lt;Udfyldningsark!$Q95, IF(BH$17&lt;Udfyldningsark!$Q95-10,"g","gu"),
IF(BH$17&lt;Udfyldningsark!$T95,"r",""
))))))))</f>
        <v/>
      </c>
      <c r="BI78" s="226" t="str">
        <f>IF(Udfyldningsark!$T95="","",
IF(BI$17=Udfyldningsark!$Q95,"s",
IF(BI$17=Udfyldningsark!$T95,"b",
IF(BI$17&lt;Udfyldningsark!$P95,"",
IF(Udfyldningsark!$T95&lt;Udfyldningsark!$Q95-10,IF(BI$17&lt;Udfyldningsark!$T95,"g",""),
IF(Udfyldningsark!$T95&lt;Udfyldningsark!$Q95,     IF(BI$17&lt;Udfyldningsark!$Q95-10,"g",     IF(BI$17&lt;Udfyldningsark!$T95,"gu",        "")),
IF(BI$17&lt;Udfyldningsark!$Q95, IF(BI$17&lt;Udfyldningsark!$Q95-10,"g","gu"),
IF(BI$17&lt;Udfyldningsark!$T95,"r",""
))))))))</f>
        <v/>
      </c>
      <c r="BJ78" s="226" t="str">
        <f>IF(Udfyldningsark!$T95="","",
IF(BJ$17=Udfyldningsark!$Q95,"s",
IF(BJ$17=Udfyldningsark!$T95,"b",
IF(BJ$17&lt;Udfyldningsark!$P95,"",
IF(Udfyldningsark!$T95&lt;Udfyldningsark!$Q95-10,IF(BJ$17&lt;Udfyldningsark!$T95,"g",""),
IF(Udfyldningsark!$T95&lt;Udfyldningsark!$Q95,     IF(BJ$17&lt;Udfyldningsark!$Q95-10,"g",     IF(BJ$17&lt;Udfyldningsark!$T95,"gu",        "")),
IF(BJ$17&lt;Udfyldningsark!$Q95, IF(BJ$17&lt;Udfyldningsark!$Q95-10,"g","gu"),
IF(BJ$17&lt;Udfyldningsark!$T95,"r",""
))))))))</f>
        <v/>
      </c>
      <c r="BK78" s="226" t="str">
        <f>IF(Udfyldningsark!$T95="","",
IF(BK$17=Udfyldningsark!$Q95,"s",
IF(BK$17=Udfyldningsark!$T95,"b",
IF(BK$17&lt;Udfyldningsark!$P95,"",
IF(Udfyldningsark!$T95&lt;Udfyldningsark!$Q95-10,IF(BK$17&lt;Udfyldningsark!$T95,"g",""),
IF(Udfyldningsark!$T95&lt;Udfyldningsark!$Q95,     IF(BK$17&lt;Udfyldningsark!$Q95-10,"g",     IF(BK$17&lt;Udfyldningsark!$T95,"gu",        "")),
IF(BK$17&lt;Udfyldningsark!$Q95, IF(BK$17&lt;Udfyldningsark!$Q95-10,"g","gu"),
IF(BK$17&lt;Udfyldningsark!$T95,"r",""
))))))))</f>
        <v/>
      </c>
      <c r="BL78" s="226" t="str">
        <f>IF(Udfyldningsark!$T95="","",
IF(BL$17=Udfyldningsark!$Q95,"s",
IF(BL$17=Udfyldningsark!$T95,"b",
IF(BL$17&lt;Udfyldningsark!$P95,"",
IF(Udfyldningsark!$T95&lt;Udfyldningsark!$Q95-10,IF(BL$17&lt;Udfyldningsark!$T95,"g",""),
IF(Udfyldningsark!$T95&lt;Udfyldningsark!$Q95,     IF(BL$17&lt;Udfyldningsark!$Q95-10,"g",     IF(BL$17&lt;Udfyldningsark!$T95,"gu",        "")),
IF(BL$17&lt;Udfyldningsark!$Q95, IF(BL$17&lt;Udfyldningsark!$Q95-10,"g","gu"),
IF(BL$17&lt;Udfyldningsark!$T95,"r",""
))))))))</f>
        <v/>
      </c>
      <c r="BM78" s="226" t="str">
        <f>IF(Udfyldningsark!$T95="","",
IF(BM$17=Udfyldningsark!$Q95,"s",
IF(BM$17=Udfyldningsark!$T95,"b",
IF(BM$17&lt;Udfyldningsark!$P95,"",
IF(Udfyldningsark!$T95&lt;Udfyldningsark!$Q95-10,IF(BM$17&lt;Udfyldningsark!$T95,"g",""),
IF(Udfyldningsark!$T95&lt;Udfyldningsark!$Q95,     IF(BM$17&lt;Udfyldningsark!$Q95-10,"g",     IF(BM$17&lt;Udfyldningsark!$T95,"gu",        "")),
IF(BM$17&lt;Udfyldningsark!$Q95, IF(BM$17&lt;Udfyldningsark!$Q95-10,"g","gu"),
IF(BM$17&lt;Udfyldningsark!$T95,"r",""
))))))))</f>
        <v/>
      </c>
      <c r="BN78" s="226" t="str">
        <f>IF(Udfyldningsark!$T95="","",
IF(BN$17=Udfyldningsark!$Q95,"s",
IF(BN$17=Udfyldningsark!$T95,"b",
IF(BN$17&lt;Udfyldningsark!$P95,"",
IF(Udfyldningsark!$T95&lt;Udfyldningsark!$Q95-10,IF(BN$17&lt;Udfyldningsark!$T95,"g",""),
IF(Udfyldningsark!$T95&lt;Udfyldningsark!$Q95,     IF(BN$17&lt;Udfyldningsark!$Q95-10,"g",     IF(BN$17&lt;Udfyldningsark!$T95,"gu",        "")),
IF(BN$17&lt;Udfyldningsark!$Q95, IF(BN$17&lt;Udfyldningsark!$Q95-10,"g","gu"),
IF(BN$17&lt;Udfyldningsark!$T95,"r",""
))))))))</f>
        <v/>
      </c>
      <c r="BO78" s="226" t="str">
        <f>IF(Udfyldningsark!$T95="","",
IF(BO$17=Udfyldningsark!$Q95,"s",
IF(BO$17=Udfyldningsark!$T95,"b",
IF(BO$17&lt;Udfyldningsark!$P95,"",
IF(Udfyldningsark!$T95&lt;Udfyldningsark!$Q95-10,IF(BO$17&lt;Udfyldningsark!$T95,"g",""),
IF(Udfyldningsark!$T95&lt;Udfyldningsark!$Q95,     IF(BO$17&lt;Udfyldningsark!$Q95-10,"g",     IF(BO$17&lt;Udfyldningsark!$T95,"gu",        "")),
IF(BO$17&lt;Udfyldningsark!$Q95, IF(BO$17&lt;Udfyldningsark!$Q95-10,"g","gu"),
IF(BO$17&lt;Udfyldningsark!$T95,"r",""
))))))))</f>
        <v/>
      </c>
      <c r="BP78" s="226" t="str">
        <f>IF(Udfyldningsark!$T95="","",
IF(BP$17=Udfyldningsark!$Q95,"s",
IF(BP$17=Udfyldningsark!$T95,"b",
IF(BP$17&lt;Udfyldningsark!$P95,"",
IF(Udfyldningsark!$T95&lt;Udfyldningsark!$Q95-10,IF(BP$17&lt;Udfyldningsark!$T95,"g",""),
IF(Udfyldningsark!$T95&lt;Udfyldningsark!$Q95,     IF(BP$17&lt;Udfyldningsark!$Q95-10,"g",     IF(BP$17&lt;Udfyldningsark!$T95,"gu",        "")),
IF(BP$17&lt;Udfyldningsark!$Q95, IF(BP$17&lt;Udfyldningsark!$Q95-10,"g","gu"),
IF(BP$17&lt;Udfyldningsark!$T95,"r",""
))))))))</f>
        <v/>
      </c>
      <c r="BQ78" s="226" t="str">
        <f>IF(Udfyldningsark!$T95="","",
IF(BQ$17=Udfyldningsark!$Q95,"s",
IF(BQ$17=Udfyldningsark!$T95,"b",
IF(BQ$17&lt;Udfyldningsark!$P95,"",
IF(Udfyldningsark!$T95&lt;Udfyldningsark!$Q95-10,IF(BQ$17&lt;Udfyldningsark!$T95,"g",""),
IF(Udfyldningsark!$T95&lt;Udfyldningsark!$Q95,     IF(BQ$17&lt;Udfyldningsark!$Q95-10,"g",     IF(BQ$17&lt;Udfyldningsark!$T95,"gu",        "")),
IF(BQ$17&lt;Udfyldningsark!$Q95, IF(BQ$17&lt;Udfyldningsark!$Q95-10,"g","gu"),
IF(BQ$17&lt;Udfyldningsark!$T95,"r",""
))))))))</f>
        <v/>
      </c>
      <c r="BR78" s="226" t="str">
        <f>IF(Udfyldningsark!$T95="","",
IF(BR$17=Udfyldningsark!$Q95,"s",
IF(BR$17=Udfyldningsark!$T95,"b",
IF(BR$17&lt;Udfyldningsark!$P95,"",
IF(Udfyldningsark!$T95&lt;Udfyldningsark!$Q95-10,IF(BR$17&lt;Udfyldningsark!$T95,"g",""),
IF(Udfyldningsark!$T95&lt;Udfyldningsark!$Q95,     IF(BR$17&lt;Udfyldningsark!$Q95-10,"g",     IF(BR$17&lt;Udfyldningsark!$T95,"gu",        "")),
IF(BR$17&lt;Udfyldningsark!$Q95, IF(BR$17&lt;Udfyldningsark!$Q95-10,"g","gu"),
IF(BR$17&lt;Udfyldningsark!$T95,"r",""
))))))))</f>
        <v/>
      </c>
      <c r="BS78" s="226" t="str">
        <f>IF(Udfyldningsark!$T95="","",
IF(BS$17=Udfyldningsark!$Q95,"s",
IF(BS$17=Udfyldningsark!$T95,"b",
IF(BS$17&lt;Udfyldningsark!$P95,"",
IF(Udfyldningsark!$T95&lt;Udfyldningsark!$Q95-10,IF(BS$17&lt;Udfyldningsark!$T95,"g",""),
IF(Udfyldningsark!$T95&lt;Udfyldningsark!$Q95,     IF(BS$17&lt;Udfyldningsark!$Q95-10,"g",     IF(BS$17&lt;Udfyldningsark!$T95,"gu",        "")),
IF(BS$17&lt;Udfyldningsark!$Q95, IF(BS$17&lt;Udfyldningsark!$Q95-10,"g","gu"),
IF(BS$17&lt;Udfyldningsark!$T95,"r",""
))))))))</f>
        <v/>
      </c>
      <c r="BT78" s="226" t="str">
        <f>IF(Udfyldningsark!$T95="","",
IF(BT$17=Udfyldningsark!$Q95,"s",
IF(BT$17=Udfyldningsark!$T95,"b",
IF(BT$17&lt;Udfyldningsark!$P95,"",
IF(Udfyldningsark!$T95&lt;Udfyldningsark!$Q95-10,IF(BT$17&lt;Udfyldningsark!$T95,"g",""),
IF(Udfyldningsark!$T95&lt;Udfyldningsark!$Q95,     IF(BT$17&lt;Udfyldningsark!$Q95-10,"g",     IF(BT$17&lt;Udfyldningsark!$T95,"gu",        "")),
IF(BT$17&lt;Udfyldningsark!$Q95, IF(BT$17&lt;Udfyldningsark!$Q95-10,"g","gu"),
IF(BT$17&lt;Udfyldningsark!$T95,"r",""
))))))))</f>
        <v/>
      </c>
      <c r="BU78" s="226" t="str">
        <f>IF(Udfyldningsark!$T95="","",
IF(BU$17=Udfyldningsark!$Q95,"s",
IF(BU$17=Udfyldningsark!$T95,"b",
IF(BU$17&lt;Udfyldningsark!$P95,"",
IF(Udfyldningsark!$T95&lt;Udfyldningsark!$Q95-10,IF(BU$17&lt;Udfyldningsark!$T95,"g",""),
IF(Udfyldningsark!$T95&lt;Udfyldningsark!$Q95,     IF(BU$17&lt;Udfyldningsark!$Q95-10,"g",     IF(BU$17&lt;Udfyldningsark!$T95,"gu",        "")),
IF(BU$17&lt;Udfyldningsark!$Q95, IF(BU$17&lt;Udfyldningsark!$Q95-10,"g","gu"),
IF(BU$17&lt;Udfyldningsark!$T95,"r",""
))))))))</f>
        <v/>
      </c>
      <c r="BV78" s="226" t="str">
        <f>IF(Udfyldningsark!$T95="","",
IF(BV$17=Udfyldningsark!$Q95,"s",
IF(BV$17=Udfyldningsark!$T95,"b",
IF(BV$17&lt;Udfyldningsark!$P95,"",
IF(Udfyldningsark!$T95&lt;Udfyldningsark!$Q95-10,IF(BV$17&lt;Udfyldningsark!$T95,"g",""),
IF(Udfyldningsark!$T95&lt;Udfyldningsark!$Q95,     IF(BV$17&lt;Udfyldningsark!$Q95-10,"g",     IF(BV$17&lt;Udfyldningsark!$T95,"gu",        "")),
IF(BV$17&lt;Udfyldningsark!$Q95, IF(BV$17&lt;Udfyldningsark!$Q95-10,"g","gu"),
IF(BV$17&lt;Udfyldningsark!$T95,"r",""
))))))))</f>
        <v/>
      </c>
      <c r="BW78" s="226" t="str">
        <f>IF(Udfyldningsark!$T95="","",
IF(BW$17=Udfyldningsark!$Q95,"s",
IF(BW$17=Udfyldningsark!$T95,"b",
IF(BW$17&lt;Udfyldningsark!$P95,"",
IF(Udfyldningsark!$T95&lt;Udfyldningsark!$Q95-10,IF(BW$17&lt;Udfyldningsark!$T95,"g",""),
IF(Udfyldningsark!$T95&lt;Udfyldningsark!$Q95,     IF(BW$17&lt;Udfyldningsark!$Q95-10,"g",     IF(BW$17&lt;Udfyldningsark!$T95,"gu",        "")),
IF(BW$17&lt;Udfyldningsark!$Q95, IF(BW$17&lt;Udfyldningsark!$Q95-10,"g","gu"),
IF(BW$17&lt;Udfyldningsark!$T95,"r",""
))))))))</f>
        <v/>
      </c>
      <c r="BX78" s="226" t="str">
        <f>IF(Udfyldningsark!$T95="","",
IF(BX$17=Udfyldningsark!$Q95,"s",
IF(BX$17=Udfyldningsark!$T95,"b",
IF(BX$17&lt;Udfyldningsark!$P95,"",
IF(Udfyldningsark!$T95&lt;Udfyldningsark!$Q95-10,IF(BX$17&lt;Udfyldningsark!$T95,"g",""),
IF(Udfyldningsark!$T95&lt;Udfyldningsark!$Q95,     IF(BX$17&lt;Udfyldningsark!$Q95-10,"g",     IF(BX$17&lt;Udfyldningsark!$T95,"gu",        "")),
IF(BX$17&lt;Udfyldningsark!$Q95, IF(BX$17&lt;Udfyldningsark!$Q95-10,"g","gu"),
IF(BX$17&lt;Udfyldningsark!$T95,"r",""
))))))))</f>
        <v/>
      </c>
      <c r="BY78" s="226" t="str">
        <f>IF(Udfyldningsark!$T95="","",
IF(BY$17=Udfyldningsark!$Q95,"s",
IF(BY$17=Udfyldningsark!$T95,"b",
IF(BY$17&lt;Udfyldningsark!$P95,"",
IF(Udfyldningsark!$T95&lt;Udfyldningsark!$Q95-10,IF(BY$17&lt;Udfyldningsark!$T95,"g",""),
IF(Udfyldningsark!$T95&lt;Udfyldningsark!$Q95,     IF(BY$17&lt;Udfyldningsark!$Q95-10,"g",     IF(BY$17&lt;Udfyldningsark!$T95,"gu",        "")),
IF(BY$17&lt;Udfyldningsark!$Q95, IF(BY$17&lt;Udfyldningsark!$Q95-10,"g","gu"),
IF(BY$17&lt;Udfyldningsark!$T95,"r",""
))))))))</f>
        <v/>
      </c>
      <c r="BZ78" s="226" t="str">
        <f>IF(Udfyldningsark!$T95="","",
IF(BZ$17=Udfyldningsark!$Q95,"s",
IF(BZ$17=Udfyldningsark!$T95,"b",
IF(BZ$17&lt;Udfyldningsark!$P95,"",
IF(Udfyldningsark!$T95&lt;Udfyldningsark!$Q95-10,IF(BZ$17&lt;Udfyldningsark!$T95,"g",""),
IF(Udfyldningsark!$T95&lt;Udfyldningsark!$Q95,     IF(BZ$17&lt;Udfyldningsark!$Q95-10,"g",     IF(BZ$17&lt;Udfyldningsark!$T95,"gu",        "")),
IF(BZ$17&lt;Udfyldningsark!$Q95, IF(BZ$17&lt;Udfyldningsark!$Q95-10,"g","gu"),
IF(BZ$17&lt;Udfyldningsark!$T95,"r",""
))))))))</f>
        <v/>
      </c>
      <c r="CA78" s="226" t="str">
        <f>IF(Udfyldningsark!$T95="","",
IF(CA$17=Udfyldningsark!$Q95,"s",
IF(CA$17=Udfyldningsark!$T95,"b",
IF(CA$17&lt;Udfyldningsark!$P95,"",
IF(Udfyldningsark!$T95&lt;Udfyldningsark!$Q95-10,IF(CA$17&lt;Udfyldningsark!$T95,"g",""),
IF(Udfyldningsark!$T95&lt;Udfyldningsark!$Q95,     IF(CA$17&lt;Udfyldningsark!$Q95-10,"g",     IF(CA$17&lt;Udfyldningsark!$T95,"gu",        "")),
IF(CA$17&lt;Udfyldningsark!$Q95, IF(CA$17&lt;Udfyldningsark!$Q95-10,"g","gu"),
IF(CA$17&lt;Udfyldningsark!$T95,"r",""
))))))))</f>
        <v/>
      </c>
      <c r="CB78" s="226" t="str">
        <f>IF(Udfyldningsark!$T95="","",
IF(CB$17=Udfyldningsark!$Q95,"s",
IF(CB$17=Udfyldningsark!$T95,"b",
IF(CB$17&lt;Udfyldningsark!$P95,"",
IF(Udfyldningsark!$T95&lt;Udfyldningsark!$Q95-10,IF(CB$17&lt;Udfyldningsark!$T95,"g",""),
IF(Udfyldningsark!$T95&lt;Udfyldningsark!$Q95,     IF(CB$17&lt;Udfyldningsark!$Q95-10,"g",     IF(CB$17&lt;Udfyldningsark!$T95,"gu",        "")),
IF(CB$17&lt;Udfyldningsark!$Q95, IF(CB$17&lt;Udfyldningsark!$Q95-10,"g","gu"),
IF(CB$17&lt;Udfyldningsark!$T95,"r",""
))))))))</f>
        <v/>
      </c>
      <c r="CC78" s="226" t="str">
        <f>IF(Udfyldningsark!$T95="","",
IF(CC$17=Udfyldningsark!$Q95,"s",
IF(CC$17=Udfyldningsark!$T95,"b",
IF(CC$17&lt;Udfyldningsark!$P95,"",
IF(Udfyldningsark!$T95&lt;Udfyldningsark!$Q95-10,IF(CC$17&lt;Udfyldningsark!$T95,"g",""),
IF(Udfyldningsark!$T95&lt;Udfyldningsark!$Q95,     IF(CC$17&lt;Udfyldningsark!$Q95-10,"g",     IF(CC$17&lt;Udfyldningsark!$T95,"gu",        "")),
IF(CC$17&lt;Udfyldningsark!$Q95, IF(CC$17&lt;Udfyldningsark!$Q95-10,"g","gu"),
IF(CC$17&lt;Udfyldningsark!$T95,"r",""
))))))))</f>
        <v/>
      </c>
      <c r="CD78" s="226" t="str">
        <f>IF(Udfyldningsark!$T95="","",
IF(CD$17=Udfyldningsark!$Q95,"s",
IF(CD$17=Udfyldningsark!$T95,"b",
IF(CD$17&lt;Udfyldningsark!$P95,"",
IF(Udfyldningsark!$T95&lt;Udfyldningsark!$Q95-10,IF(CD$17&lt;Udfyldningsark!$T95,"g",""),
IF(Udfyldningsark!$T95&lt;Udfyldningsark!$Q95,     IF(CD$17&lt;Udfyldningsark!$Q95-10,"g",     IF(CD$17&lt;Udfyldningsark!$T95,"gu",        "")),
IF(CD$17&lt;Udfyldningsark!$Q95, IF(CD$17&lt;Udfyldningsark!$Q95-10,"g","gu"),
IF(CD$17&lt;Udfyldningsark!$T95,"r",""
))))))))</f>
        <v/>
      </c>
      <c r="CE78" s="226" t="str">
        <f>IF(Udfyldningsark!$T95="","",
IF(CE$17=Udfyldningsark!$Q95,"s",
IF(CE$17=Udfyldningsark!$T95,"b",
IF(CE$17&lt;Udfyldningsark!$P95,"",
IF(Udfyldningsark!$T95&lt;Udfyldningsark!$Q95-10,IF(CE$17&lt;Udfyldningsark!$T95,"g",""),
IF(Udfyldningsark!$T95&lt;Udfyldningsark!$Q95,     IF(CE$17&lt;Udfyldningsark!$Q95-10,"g",     IF(CE$17&lt;Udfyldningsark!$T95,"gu",        "")),
IF(CE$17&lt;Udfyldningsark!$Q95, IF(CE$17&lt;Udfyldningsark!$Q95-10,"g","gu"),
IF(CE$17&lt;Udfyldningsark!$T95,"r",""
))))))))</f>
        <v/>
      </c>
      <c r="CF78" s="226" t="str">
        <f>IF(Udfyldningsark!$T95="","",
IF(CF$17=Udfyldningsark!$Q95,"s",
IF(CF$17=Udfyldningsark!$T95,"b",
IF(CF$17&lt;Udfyldningsark!$P95,"",
IF(Udfyldningsark!$T95&lt;Udfyldningsark!$Q95-10,IF(CF$17&lt;Udfyldningsark!$T95,"g",""),
IF(Udfyldningsark!$T95&lt;Udfyldningsark!$Q95,     IF(CF$17&lt;Udfyldningsark!$Q95-10,"g",     IF(CF$17&lt;Udfyldningsark!$T95,"gu",        "")),
IF(CF$17&lt;Udfyldningsark!$Q95, IF(CF$17&lt;Udfyldningsark!$Q95-10,"g","gu"),
IF(CF$17&lt;Udfyldningsark!$T95,"r",""
))))))))</f>
        <v/>
      </c>
      <c r="CG78" s="226" t="str">
        <f>IF(Udfyldningsark!$T95="","",
IF(CG$17=Udfyldningsark!$Q95,"s",
IF(CG$17=Udfyldningsark!$T95,"b",
IF(CG$17&lt;Udfyldningsark!$P95,"",
IF(Udfyldningsark!$T95&lt;Udfyldningsark!$Q95-10,IF(CG$17&lt;Udfyldningsark!$T95,"g",""),
IF(Udfyldningsark!$T95&lt;Udfyldningsark!$Q95,     IF(CG$17&lt;Udfyldningsark!$Q95-10,"g",     IF(CG$17&lt;Udfyldningsark!$T95,"gu",        "")),
IF(CG$17&lt;Udfyldningsark!$Q95, IF(CG$17&lt;Udfyldningsark!$Q95-10,"g","gu"),
IF(CG$17&lt;Udfyldningsark!$T95,"r",""
))))))))</f>
        <v/>
      </c>
      <c r="CH78" s="226" t="str">
        <f>IF(Udfyldningsark!$T95="","",
IF(CH$17=Udfyldningsark!$Q95,"s",
IF(CH$17=Udfyldningsark!$T95,"b",
IF(CH$17&lt;Udfyldningsark!$P95,"",
IF(Udfyldningsark!$T95&lt;Udfyldningsark!$Q95-10,IF(CH$17&lt;Udfyldningsark!$T95,"g",""),
IF(Udfyldningsark!$T95&lt;Udfyldningsark!$Q95,     IF(CH$17&lt;Udfyldningsark!$Q95-10,"g",     IF(CH$17&lt;Udfyldningsark!$T95,"gu",        "")),
IF(CH$17&lt;Udfyldningsark!$Q95, IF(CH$17&lt;Udfyldningsark!$Q95-10,"g","gu"),
IF(CH$17&lt;Udfyldningsark!$T95,"r",""
))))))))</f>
        <v/>
      </c>
      <c r="CI78" s="226" t="str">
        <f>IF(Udfyldningsark!$T95="","",
IF(CI$17=Udfyldningsark!$Q95,"s",
IF(CI$17=Udfyldningsark!$T95,"b",
IF(CI$17&lt;Udfyldningsark!$P95,"",
IF(Udfyldningsark!$T95&lt;Udfyldningsark!$Q95-10,IF(CI$17&lt;Udfyldningsark!$T95,"g",""),
IF(Udfyldningsark!$T95&lt;Udfyldningsark!$Q95,     IF(CI$17&lt;Udfyldningsark!$Q95-10,"g",     IF(CI$17&lt;Udfyldningsark!$T95,"gu",        "")),
IF(CI$17&lt;Udfyldningsark!$Q95, IF(CI$17&lt;Udfyldningsark!$Q95-10,"g","gu"),
IF(CI$17&lt;Udfyldningsark!$T95,"r",""
))))))))</f>
        <v/>
      </c>
      <c r="CJ78" s="226" t="str">
        <f>IF(Udfyldningsark!$T95="","",
IF(CJ$17=Udfyldningsark!$Q95,"s",
IF(CJ$17=Udfyldningsark!$T95,"b",
IF(CJ$17&lt;Udfyldningsark!$P95,"",
IF(Udfyldningsark!$T95&lt;Udfyldningsark!$Q95-10,IF(CJ$17&lt;Udfyldningsark!$T95,"g",""),
IF(Udfyldningsark!$T95&lt;Udfyldningsark!$Q95,     IF(CJ$17&lt;Udfyldningsark!$Q95-10,"g",     IF(CJ$17&lt;Udfyldningsark!$T95,"gu",        "")),
IF(CJ$17&lt;Udfyldningsark!$Q95, IF(CJ$17&lt;Udfyldningsark!$Q95-10,"g","gu"),
IF(CJ$17&lt;Udfyldningsark!$T95,"r",""
))))))))</f>
        <v/>
      </c>
      <c r="CK78" s="226" t="str">
        <f>IF(Udfyldningsark!$T95="","",
IF(CK$17=Udfyldningsark!$Q95,"s",
IF(CK$17=Udfyldningsark!$T95,"b",
IF(CK$17&lt;Udfyldningsark!$P95,"",
IF(Udfyldningsark!$T95&lt;Udfyldningsark!$Q95-10,IF(CK$17&lt;Udfyldningsark!$T95,"g",""),
IF(Udfyldningsark!$T95&lt;Udfyldningsark!$Q95,     IF(CK$17&lt;Udfyldningsark!$Q95-10,"g",     IF(CK$17&lt;Udfyldningsark!$T95,"gu",        "")),
IF(CK$17&lt;Udfyldningsark!$Q95, IF(CK$17&lt;Udfyldningsark!$Q95-10,"g","gu"),
IF(CK$17&lt;Udfyldningsark!$T95,"r",""
))))))))</f>
        <v/>
      </c>
      <c r="CL78" s="226" t="str">
        <f>IF(Udfyldningsark!$T95="","",
IF(CL$17=Udfyldningsark!$Q95,"s",
IF(CL$17=Udfyldningsark!$T95,"b",
IF(CL$17&lt;Udfyldningsark!$P95,"",
IF(Udfyldningsark!$T95&lt;Udfyldningsark!$Q95-10,IF(CL$17&lt;Udfyldningsark!$T95,"g",""),
IF(Udfyldningsark!$T95&lt;Udfyldningsark!$Q95,     IF(CL$17&lt;Udfyldningsark!$Q95-10,"g",     IF(CL$17&lt;Udfyldningsark!$T95,"gu",        "")),
IF(CL$17&lt;Udfyldningsark!$Q95, IF(CL$17&lt;Udfyldningsark!$Q95-10,"g","gu"),
IF(CL$17&lt;Udfyldningsark!$T95,"r",""
))))))))</f>
        <v/>
      </c>
      <c r="CM78" s="226" t="str">
        <f>IF(Udfyldningsark!$T95="","",
IF(CM$17=Udfyldningsark!$Q95,"s",
IF(CM$17=Udfyldningsark!$T95,"b",
IF(CM$17&lt;Udfyldningsark!$P95,"",
IF(Udfyldningsark!$T95&lt;Udfyldningsark!$Q95-10,IF(CM$17&lt;Udfyldningsark!$T95,"g",""),
IF(Udfyldningsark!$T95&lt;Udfyldningsark!$Q95,     IF(CM$17&lt;Udfyldningsark!$Q95-10,"g",     IF(CM$17&lt;Udfyldningsark!$T95,"gu",        "")),
IF(CM$17&lt;Udfyldningsark!$Q95, IF(CM$17&lt;Udfyldningsark!$Q95-10,"g","gu"),
IF(CM$17&lt;Udfyldningsark!$T95,"r",""
))))))))</f>
        <v/>
      </c>
      <c r="CN78" s="226" t="str">
        <f>IF(Udfyldningsark!$T95="","",
IF(CN$17=Udfyldningsark!$Q95,"s",
IF(CN$17=Udfyldningsark!$T95,"b",
IF(CN$17&lt;Udfyldningsark!$P95,"",
IF(Udfyldningsark!$T95&lt;Udfyldningsark!$Q95-10,IF(CN$17&lt;Udfyldningsark!$T95,"g",""),
IF(Udfyldningsark!$T95&lt;Udfyldningsark!$Q95,     IF(CN$17&lt;Udfyldningsark!$Q95-10,"g",     IF(CN$17&lt;Udfyldningsark!$T95,"gu",        "")),
IF(CN$17&lt;Udfyldningsark!$Q95, IF(CN$17&lt;Udfyldningsark!$Q95-10,"g","gu"),
IF(CN$17&lt;Udfyldningsark!$T95,"r",""
))))))))</f>
        <v/>
      </c>
      <c r="CO78" s="226" t="str">
        <f>IF(Udfyldningsark!$T95="","",
IF(CO$17=Udfyldningsark!$Q95,"s",
IF(CO$17=Udfyldningsark!$T95,"b",
IF(CO$17&lt;Udfyldningsark!$P95,"",
IF(Udfyldningsark!$T95&lt;Udfyldningsark!$Q95-10,IF(CO$17&lt;Udfyldningsark!$T95,"g",""),
IF(Udfyldningsark!$T95&lt;Udfyldningsark!$Q95,     IF(CO$17&lt;Udfyldningsark!$Q95-10,"g",     IF(CO$17&lt;Udfyldningsark!$T95,"gu",        "")),
IF(CO$17&lt;Udfyldningsark!$Q95, IF(CO$17&lt;Udfyldningsark!$Q95-10,"g","gu"),
IF(CO$17&lt;Udfyldningsark!$T95,"r",""
))))))))</f>
        <v/>
      </c>
      <c r="CP78" s="226" t="str">
        <f>IF(Udfyldningsark!$T95="","",
IF(CP$17=Udfyldningsark!$Q95,"s",
IF(CP$17=Udfyldningsark!$T95,"b",
IF(CP$17&lt;Udfyldningsark!$P95,"",
IF(Udfyldningsark!$T95&lt;Udfyldningsark!$Q95-10,IF(CP$17&lt;Udfyldningsark!$T95,"g",""),
IF(Udfyldningsark!$T95&lt;Udfyldningsark!$Q95,     IF(CP$17&lt;Udfyldningsark!$Q95-10,"g",     IF(CP$17&lt;Udfyldningsark!$T95,"gu",        "")),
IF(CP$17&lt;Udfyldningsark!$Q95, IF(CP$17&lt;Udfyldningsark!$Q95-10,"g","gu"),
IF(CP$17&lt;Udfyldningsark!$T95,"r",""
))))))))</f>
        <v/>
      </c>
      <c r="CQ78" s="226" t="str">
        <f>IF(Udfyldningsark!$T95="","",
IF(CQ$17=Udfyldningsark!$Q95,"s",
IF(CQ$17=Udfyldningsark!$T95,"b",
IF(CQ$17&lt;Udfyldningsark!$P95,"",
IF(Udfyldningsark!$T95&lt;Udfyldningsark!$Q95-10,IF(CQ$17&lt;Udfyldningsark!$T95,"g",""),
IF(Udfyldningsark!$T95&lt;Udfyldningsark!$Q95,     IF(CQ$17&lt;Udfyldningsark!$Q95-10,"g",     IF(CQ$17&lt;Udfyldningsark!$T95,"gu",        "")),
IF(CQ$17&lt;Udfyldningsark!$Q95, IF(CQ$17&lt;Udfyldningsark!$Q95-10,"g","gu"),
IF(CQ$17&lt;Udfyldningsark!$T95,"r",""
))))))))</f>
        <v/>
      </c>
      <c r="CR78" s="226" t="str">
        <f>IF(Udfyldningsark!$T95="","",
IF(CR$17=Udfyldningsark!$Q95,"s",
IF(CR$17=Udfyldningsark!$T95,"b",
IF(CR$17&lt;Udfyldningsark!$P95,"",
IF(Udfyldningsark!$T95&lt;Udfyldningsark!$Q95-10,IF(CR$17&lt;Udfyldningsark!$T95,"g",""),
IF(Udfyldningsark!$T95&lt;Udfyldningsark!$Q95,     IF(CR$17&lt;Udfyldningsark!$Q95-10,"g",     IF(CR$17&lt;Udfyldningsark!$T95,"gu",        "")),
IF(CR$17&lt;Udfyldningsark!$Q95, IF(CR$17&lt;Udfyldningsark!$Q95-10,"g","gu"),
IF(CR$17&lt;Udfyldningsark!$T95,"r",""
))))))))</f>
        <v/>
      </c>
      <c r="CS78" s="226" t="str">
        <f>IF(Udfyldningsark!$T95="","",
IF(CS$17=Udfyldningsark!$Q95,"s",
IF(CS$17=Udfyldningsark!$T95,"b",
IF(CS$17&lt;Udfyldningsark!$P95,"",
IF(Udfyldningsark!$T95&lt;Udfyldningsark!$Q95-10,IF(CS$17&lt;Udfyldningsark!$T95,"g",""),
IF(Udfyldningsark!$T95&lt;Udfyldningsark!$Q95,     IF(CS$17&lt;Udfyldningsark!$Q95-10,"g",     IF(CS$17&lt;Udfyldningsark!$T95,"gu",        "")),
IF(CS$17&lt;Udfyldningsark!$Q95, IF(CS$17&lt;Udfyldningsark!$Q95-10,"g","gu"),
IF(CS$17&lt;Udfyldningsark!$T95,"r",""
))))))))</f>
        <v/>
      </c>
      <c r="CT78" s="226" t="str">
        <f>IF(Udfyldningsark!$T95="","",
IF(CT$17=Udfyldningsark!$Q95,"s",
IF(CT$17=Udfyldningsark!$T95,"b",
IF(CT$17&lt;Udfyldningsark!$P95,"",
IF(Udfyldningsark!$T95&lt;Udfyldningsark!$Q95-10,IF(CT$17&lt;Udfyldningsark!$T95,"g",""),
IF(Udfyldningsark!$T95&lt;Udfyldningsark!$Q95,     IF(CT$17&lt;Udfyldningsark!$Q95-10,"g",     IF(CT$17&lt;Udfyldningsark!$T95,"gu",        "")),
IF(CT$17&lt;Udfyldningsark!$Q95, IF(CT$17&lt;Udfyldningsark!$Q95-10,"g","gu"),
IF(CT$17&lt;Udfyldningsark!$T95,"r",""
))))))))</f>
        <v/>
      </c>
      <c r="CU78" s="226" t="str">
        <f>IF(Udfyldningsark!$T95="","",
IF(CU$17=Udfyldningsark!$Q95,"s",
IF(CU$17=Udfyldningsark!$T95,"b",
IF(CU$17&lt;Udfyldningsark!$P95,"",
IF(Udfyldningsark!$T95&lt;Udfyldningsark!$Q95-10,IF(CU$17&lt;Udfyldningsark!$T95,"g",""),
IF(Udfyldningsark!$T95&lt;Udfyldningsark!$Q95,     IF(CU$17&lt;Udfyldningsark!$Q95-10,"g",     IF(CU$17&lt;Udfyldningsark!$T95,"gu",        "")),
IF(CU$17&lt;Udfyldningsark!$Q95, IF(CU$17&lt;Udfyldningsark!$Q95-10,"g","gu"),
IF(CU$17&lt;Udfyldningsark!$T95,"r",""
))))))))</f>
        <v/>
      </c>
      <c r="CV78" s="226" t="str">
        <f>IF(Udfyldningsark!$T95="","",
IF(CV$17=Udfyldningsark!$Q95,"s",
IF(CV$17=Udfyldningsark!$T95,"b",
IF(CV$17&lt;Udfyldningsark!$P95,"",
IF(Udfyldningsark!$T95&lt;Udfyldningsark!$Q95-10,IF(CV$17&lt;Udfyldningsark!$T95,"g",""),
IF(Udfyldningsark!$T95&lt;Udfyldningsark!$Q95,     IF(CV$17&lt;Udfyldningsark!$Q95-10,"g",     IF(CV$17&lt;Udfyldningsark!$T95,"gu",        "")),
IF(CV$17&lt;Udfyldningsark!$Q95, IF(CV$17&lt;Udfyldningsark!$Q95-10,"g","gu"),
IF(CV$17&lt;Udfyldningsark!$T95,"r",""
))))))))</f>
        <v/>
      </c>
      <c r="CW78" s="226" t="str">
        <f>IF(Udfyldningsark!$T95="","",
IF(CW$17=Udfyldningsark!$Q95,"s",
IF(CW$17=Udfyldningsark!$T95,"b",
IF(CW$17&lt;Udfyldningsark!$P95,"",
IF(Udfyldningsark!$T95&lt;Udfyldningsark!$Q95-10,IF(CW$17&lt;Udfyldningsark!$T95,"g",""),
IF(Udfyldningsark!$T95&lt;Udfyldningsark!$Q95,     IF(CW$17&lt;Udfyldningsark!$Q95-10,"g",     IF(CW$17&lt;Udfyldningsark!$T95,"gu",        "")),
IF(CW$17&lt;Udfyldningsark!$Q95, IF(CW$17&lt;Udfyldningsark!$Q95-10,"g","gu"),
IF(CW$17&lt;Udfyldningsark!$T95,"r",""
))))))))</f>
        <v/>
      </c>
      <c r="CX78" s="226" t="str">
        <f>IF(Udfyldningsark!$T95="","",
IF(CX$17=Udfyldningsark!$Q95,"s",
IF(CX$17=Udfyldningsark!$T95,"b",
IF(CX$17&lt;Udfyldningsark!$P95,"",
IF(Udfyldningsark!$T95&lt;Udfyldningsark!$Q95-10,IF(CX$17&lt;Udfyldningsark!$T95,"g",""),
IF(Udfyldningsark!$T95&lt;Udfyldningsark!$Q95,     IF(CX$17&lt;Udfyldningsark!$Q95-10,"g",     IF(CX$17&lt;Udfyldningsark!$T95,"gu",        "")),
IF(CX$17&lt;Udfyldningsark!$Q95, IF(CX$17&lt;Udfyldningsark!$Q95-10,"g","gu"),
IF(CX$17&lt;Udfyldningsark!$T95,"r",""
))))))))</f>
        <v/>
      </c>
      <c r="CY78" s="226" t="str">
        <f>IF(Udfyldningsark!$T95="","",
IF(CY$17=Udfyldningsark!$Q95,"s",
IF(CY$17=Udfyldningsark!$T95,"b",
IF(CY$17&lt;Udfyldningsark!$P95,"",
IF(Udfyldningsark!$T95&lt;Udfyldningsark!$Q95-10,IF(CY$17&lt;Udfyldningsark!$T95,"g",""),
IF(Udfyldningsark!$T95&lt;Udfyldningsark!$Q95,     IF(CY$17&lt;Udfyldningsark!$Q95-10,"g",     IF(CY$17&lt;Udfyldningsark!$T95,"gu",        "")),
IF(CY$17&lt;Udfyldningsark!$Q95, IF(CY$17&lt;Udfyldningsark!$Q95-10,"g","gu"),
IF(CY$17&lt;Udfyldningsark!$T95,"r",""
))))))))</f>
        <v/>
      </c>
      <c r="CZ78" s="226" t="str">
        <f>IF(Udfyldningsark!$T95="","",
IF(CZ$17=Udfyldningsark!$Q95,"s",
IF(CZ$17=Udfyldningsark!$T95,"b",
IF(CZ$17&lt;Udfyldningsark!$P95,"",
IF(Udfyldningsark!$T95&lt;Udfyldningsark!$Q95-10,IF(CZ$17&lt;Udfyldningsark!$T95,"g",""),
IF(Udfyldningsark!$T95&lt;Udfyldningsark!$Q95,     IF(CZ$17&lt;Udfyldningsark!$Q95-10,"g",     IF(CZ$17&lt;Udfyldningsark!$T95,"gu",        "")),
IF(CZ$17&lt;Udfyldningsark!$Q95, IF(CZ$17&lt;Udfyldningsark!$Q95-10,"g","gu"),
IF(CZ$17&lt;Udfyldningsark!$T95,"r",""
))))))))</f>
        <v/>
      </c>
      <c r="DA78" s="226" t="str">
        <f>IF(Udfyldningsark!$T95="","",
IF(DA$17=Udfyldningsark!$Q95,"s",
IF(DA$17=Udfyldningsark!$T95,"b",
IF(DA$17&lt;Udfyldningsark!$P95,"",
IF(Udfyldningsark!$T95&lt;Udfyldningsark!$Q95-10,IF(DA$17&lt;Udfyldningsark!$T95,"g",""),
IF(Udfyldningsark!$T95&lt;Udfyldningsark!$Q95,     IF(DA$17&lt;Udfyldningsark!$Q95-10,"g",     IF(DA$17&lt;Udfyldningsark!$T95,"gu",        "")),
IF(DA$17&lt;Udfyldningsark!$Q95, IF(DA$17&lt;Udfyldningsark!$Q95-10,"g","gu"),
IF(DA$17&lt;Udfyldningsark!$T95,"r",""
))))))))</f>
        <v/>
      </c>
      <c r="DB78" s="226" t="str">
        <f>IF(Udfyldningsark!$T95="","",
IF(DB$17=Udfyldningsark!$Q95,"s",
IF(DB$17=Udfyldningsark!$T95,"b",
IF(DB$17&lt;Udfyldningsark!$P95,"",
IF(Udfyldningsark!$T95&lt;Udfyldningsark!$Q95-10,IF(DB$17&lt;Udfyldningsark!$T95,"g",""),
IF(Udfyldningsark!$T95&lt;Udfyldningsark!$Q95,     IF(DB$17&lt;Udfyldningsark!$Q95-10,"g",     IF(DB$17&lt;Udfyldningsark!$T95,"gu",        "")),
IF(DB$17&lt;Udfyldningsark!$Q95, IF(DB$17&lt;Udfyldningsark!$Q95-10,"g","gu"),
IF(DB$17&lt;Udfyldningsark!$T95,"r",""
))))))))</f>
        <v/>
      </c>
      <c r="DC78" s="226" t="str">
        <f>IF(Udfyldningsark!$T95="","",
IF(DC$17=Udfyldningsark!$Q95,"s",
IF(DC$17=Udfyldningsark!$T95,"b",
IF(DC$17&lt;Udfyldningsark!$P95,"",
IF(Udfyldningsark!$T95&lt;Udfyldningsark!$Q95-10,IF(DC$17&lt;Udfyldningsark!$T95,"g",""),
IF(Udfyldningsark!$T95&lt;Udfyldningsark!$Q95,     IF(DC$17&lt;Udfyldningsark!$Q95-10,"g",     IF(DC$17&lt;Udfyldningsark!$T95,"gu",        "")),
IF(DC$17&lt;Udfyldningsark!$Q95, IF(DC$17&lt;Udfyldningsark!$Q95-10,"g","gu"),
IF(DC$17&lt;Udfyldningsark!$T95,"r",""
))))))))</f>
        <v/>
      </c>
      <c r="DD78" s="226" t="str">
        <f>IF(Udfyldningsark!$T95="","",
IF(DD$17=Udfyldningsark!$Q95,"s",
IF(DD$17=Udfyldningsark!$T95,"b",
IF(DD$17&lt;Udfyldningsark!$P95,"",
IF(Udfyldningsark!$T95&lt;Udfyldningsark!$Q95-10,IF(DD$17&lt;Udfyldningsark!$T95,"g",""),
IF(Udfyldningsark!$T95&lt;Udfyldningsark!$Q95,     IF(DD$17&lt;Udfyldningsark!$Q95-10,"g",     IF(DD$17&lt;Udfyldningsark!$T95,"gu",        "")),
IF(DD$17&lt;Udfyldningsark!$Q95, IF(DD$17&lt;Udfyldningsark!$Q95-10,"g","gu"),
IF(DD$17&lt;Udfyldningsark!$T95,"r",""
))))))))</f>
        <v/>
      </c>
      <c r="DE78" s="226" t="str">
        <f>IF(Udfyldningsark!$T95="","",
IF(DE$17=Udfyldningsark!$Q95,"s",
IF(DE$17=Udfyldningsark!$T95,"b",
IF(DE$17&lt;Udfyldningsark!$P95,"",
IF(Udfyldningsark!$T95&lt;Udfyldningsark!$Q95-10,IF(DE$17&lt;Udfyldningsark!$T95,"g",""),
IF(Udfyldningsark!$T95&lt;Udfyldningsark!$Q95,     IF(DE$17&lt;Udfyldningsark!$Q95-10,"g",     IF(DE$17&lt;Udfyldningsark!$T95,"gu",        "")),
IF(DE$17&lt;Udfyldningsark!$Q95, IF(DE$17&lt;Udfyldningsark!$Q95-10,"g","gu"),
IF(DE$17&lt;Udfyldningsark!$T95,"r",""
))))))))</f>
        <v/>
      </c>
      <c r="DF78" s="226" t="str">
        <f>IF(Udfyldningsark!$T95="","",
IF(DF$17=Udfyldningsark!$Q95,"s",
IF(DF$17=Udfyldningsark!$T95,"b",
IF(DF$17&lt;Udfyldningsark!$P95,"",
IF(Udfyldningsark!$T95&lt;Udfyldningsark!$Q95-10,IF(DF$17&lt;Udfyldningsark!$T95,"g",""),
IF(Udfyldningsark!$T95&lt;Udfyldningsark!$Q95,     IF(DF$17&lt;Udfyldningsark!$Q95-10,"g",     IF(DF$17&lt;Udfyldningsark!$T95,"gu",        "")),
IF(DF$17&lt;Udfyldningsark!$Q95, IF(DF$17&lt;Udfyldningsark!$Q95-10,"g","gu"),
IF(DF$17&lt;Udfyldningsark!$T95,"r",""
))))))))</f>
        <v/>
      </c>
      <c r="DG78" s="226" t="str">
        <f>IF(Udfyldningsark!$T95="","",
IF(DG$17=Udfyldningsark!$Q95,"s",
IF(DG$17=Udfyldningsark!$T95,"b",
IF(DG$17&lt;Udfyldningsark!$P95,"",
IF(Udfyldningsark!$T95&lt;Udfyldningsark!$Q95-10,IF(DG$17&lt;Udfyldningsark!$T95,"g",""),
IF(Udfyldningsark!$T95&lt;Udfyldningsark!$Q95,     IF(DG$17&lt;Udfyldningsark!$Q95-10,"g",     IF(DG$17&lt;Udfyldningsark!$T95,"gu",        "")),
IF(DG$17&lt;Udfyldningsark!$Q95, IF(DG$17&lt;Udfyldningsark!$Q95-10,"g","gu"),
IF(DG$17&lt;Udfyldningsark!$T95,"r",""
))))))))</f>
        <v/>
      </c>
      <c r="DH78" s="226" t="str">
        <f>IF(Udfyldningsark!$T95="","",
IF(DH$17=Udfyldningsark!$Q95,"s",
IF(DH$17=Udfyldningsark!$T95,"b",
IF(DH$17&lt;Udfyldningsark!$P95,"",
IF(Udfyldningsark!$T95&lt;Udfyldningsark!$Q95-10,IF(DH$17&lt;Udfyldningsark!$T95,"g",""),
IF(Udfyldningsark!$T95&lt;Udfyldningsark!$Q95,     IF(DH$17&lt;Udfyldningsark!$Q95-10,"g",     IF(DH$17&lt;Udfyldningsark!$T95,"gu",        "")),
IF(DH$17&lt;Udfyldningsark!$Q95, IF(DH$17&lt;Udfyldningsark!$Q95-10,"g","gu"),
IF(DH$17&lt;Udfyldningsark!$T95,"r",""
))))))))</f>
        <v/>
      </c>
      <c r="DI78" s="226" t="str">
        <f>IF(Udfyldningsark!$T95="","",
IF(DI$17=Udfyldningsark!$Q95,"s",
IF(DI$17=Udfyldningsark!$T95,"b",
IF(DI$17&lt;Udfyldningsark!$P95,"",
IF(Udfyldningsark!$T95&lt;Udfyldningsark!$Q95-10,IF(DI$17&lt;Udfyldningsark!$T95,"g",""),
IF(Udfyldningsark!$T95&lt;Udfyldningsark!$Q95,     IF(DI$17&lt;Udfyldningsark!$Q95-10,"g",     IF(DI$17&lt;Udfyldningsark!$T95,"gu",        "")),
IF(DI$17&lt;Udfyldningsark!$Q95, IF(DI$17&lt;Udfyldningsark!$Q95-10,"g","gu"),
IF(DI$17&lt;Udfyldningsark!$T95,"r",""
))))))))</f>
        <v/>
      </c>
      <c r="DJ78" s="226" t="str">
        <f>IF(Udfyldningsark!$T95="","",
IF(DJ$17=Udfyldningsark!$Q95,"s",
IF(DJ$17=Udfyldningsark!$T95,"b",
IF(DJ$17&lt;Udfyldningsark!$P95,"",
IF(Udfyldningsark!$T95&lt;Udfyldningsark!$Q95-10,IF(DJ$17&lt;Udfyldningsark!$T95,"g",""),
IF(Udfyldningsark!$T95&lt;Udfyldningsark!$Q95,     IF(DJ$17&lt;Udfyldningsark!$Q95-10,"g",     IF(DJ$17&lt;Udfyldningsark!$T95,"gu",        "")),
IF(DJ$17&lt;Udfyldningsark!$Q95, IF(DJ$17&lt;Udfyldningsark!$Q95-10,"g","gu"),
IF(DJ$17&lt;Udfyldningsark!$T95,"r",""
))))))))</f>
        <v/>
      </c>
      <c r="DK78" s="226" t="str">
        <f>IF(Udfyldningsark!$T95="","",
IF(DK$17=Udfyldningsark!$Q95,"s",
IF(DK$17=Udfyldningsark!$T95,"b",
IF(DK$17&lt;Udfyldningsark!$P95,"",
IF(Udfyldningsark!$T95&lt;Udfyldningsark!$Q95-10,IF(DK$17&lt;Udfyldningsark!$T95,"g",""),
IF(Udfyldningsark!$T95&lt;Udfyldningsark!$Q95,     IF(DK$17&lt;Udfyldningsark!$Q95-10,"g",     IF(DK$17&lt;Udfyldningsark!$T95,"gu",        "")),
IF(DK$17&lt;Udfyldningsark!$Q95, IF(DK$17&lt;Udfyldningsark!$Q95-10,"g","gu"),
IF(DK$17&lt;Udfyldningsark!$T95,"r",""
))))))))</f>
        <v/>
      </c>
      <c r="DL78" s="13"/>
      <c r="DM78" s="13"/>
    </row>
    <row r="79" spans="1:117" s="2" customFormat="1" ht="8.4499999999999993" customHeight="1" x14ac:dyDescent="0.2">
      <c r="A79" s="29"/>
      <c r="B79" s="56" t="str">
        <f>IF(Udfyldningsark!C96=1,Udfyldningsark!E96,"")</f>
        <v/>
      </c>
      <c r="C79" s="405" t="str">
        <f>IF(Udfyldningsark!I96="","",IF(Udfyldningsark!I96&gt;=1,Udfyldningsark!I96))</f>
        <v/>
      </c>
      <c r="D79" s="406"/>
      <c r="E79" s="407"/>
      <c r="F79" s="48"/>
      <c r="G79" s="276" t="str">
        <f>IF(Udfyldningsark!L96="","",IF(Udfyldningsark!L96&gt;=1,Udfyldningsark!L96))</f>
        <v/>
      </c>
      <c r="H79" s="48"/>
      <c r="I79" s="87" t="str">
        <f>IF(Udfyldningsark!P96="","",IF(Udfyldningsark!P96&gt;=1,Udfyldningsark!P96))</f>
        <v/>
      </c>
      <c r="J79" s="49"/>
      <c r="K79" s="88" t="str">
        <f>IF(Udfyldningsark!G96="","",IF(Udfyldningsark!G96=Data!$T$7,Data!$U$7,IF(Udfyldningsark!G96=Data!$T$8,Data!$U$8,IF(Udfyldningsark!G96=Data!$T$9,Data!$U$9,IF(Udfyldningsark!G96=Data!$T$10,Data!$U$10,IF(Udfyldningsark!G96=Data!$T$11,Data!$U$11,IF(Udfyldningsark!G96=Data!$T$12,Data!$U$12,IF(Udfyldningsark!G96=Data!$T$13,Data!$U$13,IF(Udfyldningsark!G96=Data!$T$14,Data!$U$14,IF(Udfyldningsark!G96=Data!$T$15,Data!$U$15,IF(Udfyldningsark!G96=Data!$T$16,Data!$U$16,IF(Udfyldningsark!G96=Data!$T$17,Data!$U$17,IF(Udfyldningsark!G96=Data!$T$18,Data!$U$18,IF(Udfyldningsark!G96=Data!$T$19,Data!$U$19,IF(Udfyldningsark!G96=Data!$T$20,Data!$U$20,IF(Udfyldningsark!G96=Data!$T$21,Data!$U$21,IF(Udfyldningsark!G96=Data!$T$22,Data!$U$22,IF(Udfyldningsark!G96=Data!$T$23,Data!$U$23,IF(Udfyldningsark!G96=Data!$T$24,Data!$U$24,IF(Udfyldningsark!G96=Data!$T$25,Data!$U$25,IF(Udfyldningsark!G96=Data!$T$26,Data!$U$26,IF(Udfyldningsark!G96=Data!$T$27,Data!$U$27))))))))))))))))))))))</f>
        <v/>
      </c>
      <c r="L79" s="49"/>
      <c r="M79" s="89" t="str">
        <f>IF(Udfyldningsark!G96="","",IF(Udfyldningsark!G96=Data!$T$7,Data!$V$7,IF(Udfyldningsark!G96=Data!$T$8,Data!$V$8,IF(Udfyldningsark!G96=Data!$T$9,Data!$V$9,IF(Udfyldningsark!G96=Data!$T$10,Data!$V$10,IF(Udfyldningsark!G96=Data!$T$11,Data!$V$11,IF(Udfyldningsark!G96=Data!$T$12,Data!$V$12,IF(Udfyldningsark!G96=Data!$T$13,Data!$V$13,IF(Udfyldningsark!G96=Data!$T$14,Data!$V$14,IF(Udfyldningsark!G96=Data!$T$15,Data!$V$15,IF(Udfyldningsark!G96=Data!$T$16,Data!$V$16,IF(Udfyldningsark!G96=Data!$T$17,Data!$V$17,IF(Udfyldningsark!G96=Data!$T$18,Data!$V$18,IF(Udfyldningsark!G96=Data!$T$19,Data!$V$19,IF(Udfyldningsark!G96=Data!$T$20,Data!$V$20,IF(Udfyldningsark!G96=Data!$T$21,Data!$V$21,IF(Udfyldningsark!G96=Data!$T$22,Data!$V$22,IF(Udfyldningsark!G96=Data!$T$23,Data!$V$23,IF(Udfyldningsark!G96=Data!$T$24,Data!$V$24,IF(Udfyldningsark!G96=Data!$T$25,Data!$V$25,IF(Udfyldningsark!G96=Data!$T$26,Data!$V$26,IF(Udfyldningsark!G96=Data!$T$27,Data!$V$27,))))))))))))))))))))))</f>
        <v/>
      </c>
      <c r="N79" s="20"/>
      <c r="O79" s="226" t="str">
        <f>IF(Udfyldningsark!$T96="","",
IF(O$17=Udfyldningsark!$Q96,"s",
IF(O$17=Udfyldningsark!$T96,"b",
IF(O$17&lt;Udfyldningsark!$P96,"",
IF(Udfyldningsark!$T96&lt;Udfyldningsark!$Q96-10,IF(O$17&lt;Udfyldningsark!$T96,"g",""),
IF(Udfyldningsark!$T96&lt;Udfyldningsark!$Q96,     IF(O$17&lt;Udfyldningsark!$Q96-10,"g",     IF(O$17&lt;Udfyldningsark!$T96,"gu",        "")),
IF(O$17&lt;Udfyldningsark!$Q96, IF(O$17&lt;Udfyldningsark!$Q96-10,"g","gu"),
IF(O$17&lt;Udfyldningsark!$T96,"r",""
))))))))</f>
        <v/>
      </c>
      <c r="P79" s="226" t="str">
        <f>IF(Udfyldningsark!$T96="","",
IF(P$17=Udfyldningsark!$Q96,"s",
IF(P$17=Udfyldningsark!$T96,"b",
IF(P$17&lt;Udfyldningsark!$P96,"",
IF(Udfyldningsark!$T96&lt;Udfyldningsark!$Q96-10,IF(P$17&lt;Udfyldningsark!$T96,"g",""),
IF(Udfyldningsark!$T96&lt;Udfyldningsark!$Q96,     IF(P$17&lt;Udfyldningsark!$Q96-10,"g",     IF(P$17&lt;Udfyldningsark!$T96,"gu",        "")),
IF(P$17&lt;Udfyldningsark!$Q96, IF(P$17&lt;Udfyldningsark!$Q96-10,"g","gu"),
IF(P$17&lt;Udfyldningsark!$T96,"r",""
))))))))</f>
        <v/>
      </c>
      <c r="Q79" s="226" t="str">
        <f>IF(Udfyldningsark!$T96="","",
IF(Q$17=Udfyldningsark!$Q96,"s",
IF(Q$17=Udfyldningsark!$T96,"b",
IF(Q$17&lt;Udfyldningsark!$P96,"",
IF(Udfyldningsark!$T96&lt;Udfyldningsark!$Q96-10,IF(Q$17&lt;Udfyldningsark!$T96,"g",""),
IF(Udfyldningsark!$T96&lt;Udfyldningsark!$Q96,     IF(Q$17&lt;Udfyldningsark!$Q96-10,"g",     IF(Q$17&lt;Udfyldningsark!$T96,"gu",        "")),
IF(Q$17&lt;Udfyldningsark!$Q96, IF(Q$17&lt;Udfyldningsark!$Q96-10,"g","gu"),
IF(Q$17&lt;Udfyldningsark!$T96,"r",""
))))))))</f>
        <v/>
      </c>
      <c r="R79" s="226" t="str">
        <f>IF(Udfyldningsark!$T96="","",
IF(R$17=Udfyldningsark!$Q96,"s",
IF(R$17=Udfyldningsark!$T96,"b",
IF(R$17&lt;Udfyldningsark!$P96,"",
IF(Udfyldningsark!$T96&lt;Udfyldningsark!$Q96-10,IF(R$17&lt;Udfyldningsark!$T96,"g",""),
IF(Udfyldningsark!$T96&lt;Udfyldningsark!$Q96,     IF(R$17&lt;Udfyldningsark!$Q96-10,"g",     IF(R$17&lt;Udfyldningsark!$T96,"gu",        "")),
IF(R$17&lt;Udfyldningsark!$Q96, IF(R$17&lt;Udfyldningsark!$Q96-10,"g","gu"),
IF(R$17&lt;Udfyldningsark!$T96,"r",""
))))))))</f>
        <v/>
      </c>
      <c r="S79" s="226" t="str">
        <f>IF(Udfyldningsark!$T96="","",
IF(S$17=Udfyldningsark!$Q96,"s",
IF(S$17=Udfyldningsark!$T96,"b",
IF(S$17&lt;Udfyldningsark!$P96,"",
IF(Udfyldningsark!$T96&lt;Udfyldningsark!$Q96-10,IF(S$17&lt;Udfyldningsark!$T96,"g",""),
IF(Udfyldningsark!$T96&lt;Udfyldningsark!$Q96,     IF(S$17&lt;Udfyldningsark!$Q96-10,"g",     IF(S$17&lt;Udfyldningsark!$T96,"gu",        "")),
IF(S$17&lt;Udfyldningsark!$Q96, IF(S$17&lt;Udfyldningsark!$Q96-10,"g","gu"),
IF(S$17&lt;Udfyldningsark!$T96,"r",""
))))))))</f>
        <v/>
      </c>
      <c r="T79" s="226" t="str">
        <f>IF(Udfyldningsark!$T96="","",
IF(T$17=Udfyldningsark!$Q96,"s",
IF(T$17=Udfyldningsark!$T96,"b",
IF(T$17&lt;Udfyldningsark!$P96,"",
IF(Udfyldningsark!$T96&lt;Udfyldningsark!$Q96-10,IF(T$17&lt;Udfyldningsark!$T96,"g",""),
IF(Udfyldningsark!$T96&lt;Udfyldningsark!$Q96,     IF(T$17&lt;Udfyldningsark!$Q96-10,"g",     IF(T$17&lt;Udfyldningsark!$T96,"gu",        "")),
IF(T$17&lt;Udfyldningsark!$Q96, IF(T$17&lt;Udfyldningsark!$Q96-10,"g","gu"),
IF(T$17&lt;Udfyldningsark!$T96,"r",""
))))))))</f>
        <v/>
      </c>
      <c r="U79" s="226" t="str">
        <f>IF(Udfyldningsark!$T96="","",
IF(U$17=Udfyldningsark!$Q96,"s",
IF(U$17=Udfyldningsark!$T96,"b",
IF(U$17&lt;Udfyldningsark!$P96,"",
IF(Udfyldningsark!$T96&lt;Udfyldningsark!$Q96-10,IF(U$17&lt;Udfyldningsark!$T96,"g",""),
IF(Udfyldningsark!$T96&lt;Udfyldningsark!$Q96,     IF(U$17&lt;Udfyldningsark!$Q96-10,"g",     IF(U$17&lt;Udfyldningsark!$T96,"gu",        "")),
IF(U$17&lt;Udfyldningsark!$Q96, IF(U$17&lt;Udfyldningsark!$Q96-10,"g","gu"),
IF(U$17&lt;Udfyldningsark!$T96,"r",""
))))))))</f>
        <v/>
      </c>
      <c r="V79" s="226" t="str">
        <f>IF(Udfyldningsark!$T96="","",
IF(V$17=Udfyldningsark!$Q96,"s",
IF(V$17=Udfyldningsark!$T96,"b",
IF(V$17&lt;Udfyldningsark!$P96,"",
IF(Udfyldningsark!$T96&lt;Udfyldningsark!$Q96-10,IF(V$17&lt;Udfyldningsark!$T96,"g",""),
IF(Udfyldningsark!$T96&lt;Udfyldningsark!$Q96,     IF(V$17&lt;Udfyldningsark!$Q96-10,"g",     IF(V$17&lt;Udfyldningsark!$T96,"gu",        "")),
IF(V$17&lt;Udfyldningsark!$Q96, IF(V$17&lt;Udfyldningsark!$Q96-10,"g","gu"),
IF(V$17&lt;Udfyldningsark!$T96,"r",""
))))))))</f>
        <v/>
      </c>
      <c r="W79" s="226" t="str">
        <f>IF(Udfyldningsark!$T96="","",
IF(W$17=Udfyldningsark!$Q96,"s",
IF(W$17=Udfyldningsark!$T96,"b",
IF(W$17&lt;Udfyldningsark!$P96,"",
IF(Udfyldningsark!$T96&lt;Udfyldningsark!$Q96-10,IF(W$17&lt;Udfyldningsark!$T96,"g",""),
IF(Udfyldningsark!$T96&lt;Udfyldningsark!$Q96,     IF(W$17&lt;Udfyldningsark!$Q96-10,"g",     IF(W$17&lt;Udfyldningsark!$T96,"gu",        "")),
IF(W$17&lt;Udfyldningsark!$Q96, IF(W$17&lt;Udfyldningsark!$Q96-10,"g","gu"),
IF(W$17&lt;Udfyldningsark!$T96,"r",""
))))))))</f>
        <v/>
      </c>
      <c r="X79" s="226" t="str">
        <f>IF(Udfyldningsark!$T96="","",
IF(X$17=Udfyldningsark!$Q96,"s",
IF(X$17=Udfyldningsark!$T96,"b",
IF(X$17&lt;Udfyldningsark!$P96,"",
IF(Udfyldningsark!$T96&lt;Udfyldningsark!$Q96-10,IF(X$17&lt;Udfyldningsark!$T96,"g",""),
IF(Udfyldningsark!$T96&lt;Udfyldningsark!$Q96,     IF(X$17&lt;Udfyldningsark!$Q96-10,"g",     IF(X$17&lt;Udfyldningsark!$T96,"gu",        "")),
IF(X$17&lt;Udfyldningsark!$Q96, IF(X$17&lt;Udfyldningsark!$Q96-10,"g","gu"),
IF(X$17&lt;Udfyldningsark!$T96,"r",""
))))))))</f>
        <v/>
      </c>
      <c r="Y79" s="226" t="str">
        <f>IF(Udfyldningsark!$T96="","",
IF(Y$17=Udfyldningsark!$Q96,"s",
IF(Y$17=Udfyldningsark!$T96,"b",
IF(Y$17&lt;Udfyldningsark!$P96,"",
IF(Udfyldningsark!$T96&lt;Udfyldningsark!$Q96-10,IF(Y$17&lt;Udfyldningsark!$T96,"g",""),
IF(Udfyldningsark!$T96&lt;Udfyldningsark!$Q96,     IF(Y$17&lt;Udfyldningsark!$Q96-10,"g",     IF(Y$17&lt;Udfyldningsark!$T96,"gu",        "")),
IF(Y$17&lt;Udfyldningsark!$Q96, IF(Y$17&lt;Udfyldningsark!$Q96-10,"g","gu"),
IF(Y$17&lt;Udfyldningsark!$T96,"r",""
))))))))</f>
        <v/>
      </c>
      <c r="Z79" s="226" t="str">
        <f>IF(Udfyldningsark!$T96="","",
IF(Z$17=Udfyldningsark!$Q96,"s",
IF(Z$17=Udfyldningsark!$T96,"b",
IF(Z$17&lt;Udfyldningsark!$P96,"",
IF(Udfyldningsark!$T96&lt;Udfyldningsark!$Q96-10,IF(Z$17&lt;Udfyldningsark!$T96,"g",""),
IF(Udfyldningsark!$T96&lt;Udfyldningsark!$Q96,     IF(Z$17&lt;Udfyldningsark!$Q96-10,"g",     IF(Z$17&lt;Udfyldningsark!$T96,"gu",        "")),
IF(Z$17&lt;Udfyldningsark!$Q96, IF(Z$17&lt;Udfyldningsark!$Q96-10,"g","gu"),
IF(Z$17&lt;Udfyldningsark!$T96,"r",""
))))))))</f>
        <v/>
      </c>
      <c r="AA79" s="226" t="str">
        <f>IF(Udfyldningsark!$T96="","",
IF(AA$17=Udfyldningsark!$Q96,"s",
IF(AA$17=Udfyldningsark!$T96,"b",
IF(AA$17&lt;Udfyldningsark!$P96,"",
IF(Udfyldningsark!$T96&lt;Udfyldningsark!$Q96-10,IF(AA$17&lt;Udfyldningsark!$T96,"g",""),
IF(Udfyldningsark!$T96&lt;Udfyldningsark!$Q96,     IF(AA$17&lt;Udfyldningsark!$Q96-10,"g",     IF(AA$17&lt;Udfyldningsark!$T96,"gu",        "")),
IF(AA$17&lt;Udfyldningsark!$Q96, IF(AA$17&lt;Udfyldningsark!$Q96-10,"g","gu"),
IF(AA$17&lt;Udfyldningsark!$T96,"r",""
))))))))</f>
        <v/>
      </c>
      <c r="AB79" s="226" t="str">
        <f>IF(Udfyldningsark!$T96="","",
IF(AB$17=Udfyldningsark!$Q96,"s",
IF(AB$17=Udfyldningsark!$T96,"b",
IF(AB$17&lt;Udfyldningsark!$P96,"",
IF(Udfyldningsark!$T96&lt;Udfyldningsark!$Q96-10,IF(AB$17&lt;Udfyldningsark!$T96,"g",""),
IF(Udfyldningsark!$T96&lt;Udfyldningsark!$Q96,     IF(AB$17&lt;Udfyldningsark!$Q96-10,"g",     IF(AB$17&lt;Udfyldningsark!$T96,"gu",        "")),
IF(AB$17&lt;Udfyldningsark!$Q96, IF(AB$17&lt;Udfyldningsark!$Q96-10,"g","gu"),
IF(AB$17&lt;Udfyldningsark!$T96,"r",""
))))))))</f>
        <v/>
      </c>
      <c r="AC79" s="226" t="str">
        <f>IF(Udfyldningsark!$T96="","",
IF(AC$17=Udfyldningsark!$Q96,"s",
IF(AC$17=Udfyldningsark!$T96,"b",
IF(AC$17&lt;Udfyldningsark!$P96,"",
IF(Udfyldningsark!$T96&lt;Udfyldningsark!$Q96-10,IF(AC$17&lt;Udfyldningsark!$T96,"g",""),
IF(Udfyldningsark!$T96&lt;Udfyldningsark!$Q96,     IF(AC$17&lt;Udfyldningsark!$Q96-10,"g",     IF(AC$17&lt;Udfyldningsark!$T96,"gu",        "")),
IF(AC$17&lt;Udfyldningsark!$Q96, IF(AC$17&lt;Udfyldningsark!$Q96-10,"g","gu"),
IF(AC$17&lt;Udfyldningsark!$T96,"r",""
))))))))</f>
        <v/>
      </c>
      <c r="AD79" s="226" t="str">
        <f>IF(Udfyldningsark!$T96="","",
IF(AD$17=Udfyldningsark!$Q96,"s",
IF(AD$17=Udfyldningsark!$T96,"b",
IF(AD$17&lt;Udfyldningsark!$P96,"",
IF(Udfyldningsark!$T96&lt;Udfyldningsark!$Q96-10,IF(AD$17&lt;Udfyldningsark!$T96,"g",""),
IF(Udfyldningsark!$T96&lt;Udfyldningsark!$Q96,     IF(AD$17&lt;Udfyldningsark!$Q96-10,"g",     IF(AD$17&lt;Udfyldningsark!$T96,"gu",        "")),
IF(AD$17&lt;Udfyldningsark!$Q96, IF(AD$17&lt;Udfyldningsark!$Q96-10,"g","gu"),
IF(AD$17&lt;Udfyldningsark!$T96,"r",""
))))))))</f>
        <v/>
      </c>
      <c r="AE79" s="226" t="str">
        <f>IF(Udfyldningsark!$T96="","",
IF(AE$17=Udfyldningsark!$Q96,"s",
IF(AE$17=Udfyldningsark!$T96,"b",
IF(AE$17&lt;Udfyldningsark!$P96,"",
IF(Udfyldningsark!$T96&lt;Udfyldningsark!$Q96-10,IF(AE$17&lt;Udfyldningsark!$T96,"g",""),
IF(Udfyldningsark!$T96&lt;Udfyldningsark!$Q96,     IF(AE$17&lt;Udfyldningsark!$Q96-10,"g",     IF(AE$17&lt;Udfyldningsark!$T96,"gu",        "")),
IF(AE$17&lt;Udfyldningsark!$Q96, IF(AE$17&lt;Udfyldningsark!$Q96-10,"g","gu"),
IF(AE$17&lt;Udfyldningsark!$T96,"r",""
))))))))</f>
        <v/>
      </c>
      <c r="AF79" s="226" t="str">
        <f>IF(Udfyldningsark!$T96="","",
IF(AF$17=Udfyldningsark!$Q96,"s",
IF(AF$17=Udfyldningsark!$T96,"b",
IF(AF$17&lt;Udfyldningsark!$P96,"",
IF(Udfyldningsark!$T96&lt;Udfyldningsark!$Q96-10,IF(AF$17&lt;Udfyldningsark!$T96,"g",""),
IF(Udfyldningsark!$T96&lt;Udfyldningsark!$Q96,     IF(AF$17&lt;Udfyldningsark!$Q96-10,"g",     IF(AF$17&lt;Udfyldningsark!$T96,"gu",        "")),
IF(AF$17&lt;Udfyldningsark!$Q96, IF(AF$17&lt;Udfyldningsark!$Q96-10,"g","gu"),
IF(AF$17&lt;Udfyldningsark!$T96,"r",""
))))))))</f>
        <v/>
      </c>
      <c r="AG79" s="226" t="str">
        <f>IF(Udfyldningsark!$T96="","",
IF(AG$17=Udfyldningsark!$Q96,"s",
IF(AG$17=Udfyldningsark!$T96,"b",
IF(AG$17&lt;Udfyldningsark!$P96,"",
IF(Udfyldningsark!$T96&lt;Udfyldningsark!$Q96-10,IF(AG$17&lt;Udfyldningsark!$T96,"g",""),
IF(Udfyldningsark!$T96&lt;Udfyldningsark!$Q96,     IF(AG$17&lt;Udfyldningsark!$Q96-10,"g",     IF(AG$17&lt;Udfyldningsark!$T96,"gu",        "")),
IF(AG$17&lt;Udfyldningsark!$Q96, IF(AG$17&lt;Udfyldningsark!$Q96-10,"g","gu"),
IF(AG$17&lt;Udfyldningsark!$T96,"r",""
))))))))</f>
        <v/>
      </c>
      <c r="AH79" s="226" t="str">
        <f>IF(Udfyldningsark!$T96="","",
IF(AH$17=Udfyldningsark!$Q96,"s",
IF(AH$17=Udfyldningsark!$T96,"b",
IF(AH$17&lt;Udfyldningsark!$P96,"",
IF(Udfyldningsark!$T96&lt;Udfyldningsark!$Q96-10,IF(AH$17&lt;Udfyldningsark!$T96,"g",""),
IF(Udfyldningsark!$T96&lt;Udfyldningsark!$Q96,     IF(AH$17&lt;Udfyldningsark!$Q96-10,"g",     IF(AH$17&lt;Udfyldningsark!$T96,"gu",        "")),
IF(AH$17&lt;Udfyldningsark!$Q96, IF(AH$17&lt;Udfyldningsark!$Q96-10,"g","gu"),
IF(AH$17&lt;Udfyldningsark!$T96,"r",""
))))))))</f>
        <v/>
      </c>
      <c r="AI79" s="226" t="str">
        <f>IF(Udfyldningsark!$T96="","",
IF(AI$17=Udfyldningsark!$Q96,"s",
IF(AI$17=Udfyldningsark!$T96,"b",
IF(AI$17&lt;Udfyldningsark!$P96,"",
IF(Udfyldningsark!$T96&lt;Udfyldningsark!$Q96-10,IF(AI$17&lt;Udfyldningsark!$T96,"g",""),
IF(Udfyldningsark!$T96&lt;Udfyldningsark!$Q96,     IF(AI$17&lt;Udfyldningsark!$Q96-10,"g",     IF(AI$17&lt;Udfyldningsark!$T96,"gu",        "")),
IF(AI$17&lt;Udfyldningsark!$Q96, IF(AI$17&lt;Udfyldningsark!$Q96-10,"g","gu"),
IF(AI$17&lt;Udfyldningsark!$T96,"r",""
))))))))</f>
        <v/>
      </c>
      <c r="AJ79" s="226" t="str">
        <f>IF(Udfyldningsark!$T96="","",
IF(AJ$17=Udfyldningsark!$Q96,"s",
IF(AJ$17=Udfyldningsark!$T96,"b",
IF(AJ$17&lt;Udfyldningsark!$P96,"",
IF(Udfyldningsark!$T96&lt;Udfyldningsark!$Q96-10,IF(AJ$17&lt;Udfyldningsark!$T96,"g",""),
IF(Udfyldningsark!$T96&lt;Udfyldningsark!$Q96,     IF(AJ$17&lt;Udfyldningsark!$Q96-10,"g",     IF(AJ$17&lt;Udfyldningsark!$T96,"gu",        "")),
IF(AJ$17&lt;Udfyldningsark!$Q96, IF(AJ$17&lt;Udfyldningsark!$Q96-10,"g","gu"),
IF(AJ$17&lt;Udfyldningsark!$T96,"r",""
))))))))</f>
        <v/>
      </c>
      <c r="AK79" s="226" t="str">
        <f>IF(Udfyldningsark!$T96="","",
IF(AK$17=Udfyldningsark!$Q96,"s",
IF(AK$17=Udfyldningsark!$T96,"b",
IF(AK$17&lt;Udfyldningsark!$P96,"",
IF(Udfyldningsark!$T96&lt;Udfyldningsark!$Q96-10,IF(AK$17&lt;Udfyldningsark!$T96,"g",""),
IF(Udfyldningsark!$T96&lt;Udfyldningsark!$Q96,     IF(AK$17&lt;Udfyldningsark!$Q96-10,"g",     IF(AK$17&lt;Udfyldningsark!$T96,"gu",        "")),
IF(AK$17&lt;Udfyldningsark!$Q96, IF(AK$17&lt;Udfyldningsark!$Q96-10,"g","gu"),
IF(AK$17&lt;Udfyldningsark!$T96,"r",""
))))))))</f>
        <v/>
      </c>
      <c r="AL79" s="226" t="str">
        <f>IF(Udfyldningsark!$T96="","",
IF(AL$17=Udfyldningsark!$Q96,"s",
IF(AL$17=Udfyldningsark!$T96,"b",
IF(AL$17&lt;Udfyldningsark!$P96,"",
IF(Udfyldningsark!$T96&lt;Udfyldningsark!$Q96-10,IF(AL$17&lt;Udfyldningsark!$T96,"g",""),
IF(Udfyldningsark!$T96&lt;Udfyldningsark!$Q96,     IF(AL$17&lt;Udfyldningsark!$Q96-10,"g",     IF(AL$17&lt;Udfyldningsark!$T96,"gu",        "")),
IF(AL$17&lt;Udfyldningsark!$Q96, IF(AL$17&lt;Udfyldningsark!$Q96-10,"g","gu"),
IF(AL$17&lt;Udfyldningsark!$T96,"r",""
))))))))</f>
        <v/>
      </c>
      <c r="AM79" s="226" t="str">
        <f>IF(Udfyldningsark!$T96="","",
IF(AM$17=Udfyldningsark!$Q96,"s",
IF(AM$17=Udfyldningsark!$T96,"b",
IF(AM$17&lt;Udfyldningsark!$P96,"",
IF(Udfyldningsark!$T96&lt;Udfyldningsark!$Q96-10,IF(AM$17&lt;Udfyldningsark!$T96,"g",""),
IF(Udfyldningsark!$T96&lt;Udfyldningsark!$Q96,     IF(AM$17&lt;Udfyldningsark!$Q96-10,"g",     IF(AM$17&lt;Udfyldningsark!$T96,"gu",        "")),
IF(AM$17&lt;Udfyldningsark!$Q96, IF(AM$17&lt;Udfyldningsark!$Q96-10,"g","gu"),
IF(AM$17&lt;Udfyldningsark!$T96,"r",""
))))))))</f>
        <v/>
      </c>
      <c r="AN79" s="226" t="str">
        <f>IF(Udfyldningsark!$T96="","",
IF(AN$17=Udfyldningsark!$Q96,"s",
IF(AN$17=Udfyldningsark!$T96,"b",
IF(AN$17&lt;Udfyldningsark!$P96,"",
IF(Udfyldningsark!$T96&lt;Udfyldningsark!$Q96-10,IF(AN$17&lt;Udfyldningsark!$T96,"g",""),
IF(Udfyldningsark!$T96&lt;Udfyldningsark!$Q96,     IF(AN$17&lt;Udfyldningsark!$Q96-10,"g",     IF(AN$17&lt;Udfyldningsark!$T96,"gu",        "")),
IF(AN$17&lt;Udfyldningsark!$Q96, IF(AN$17&lt;Udfyldningsark!$Q96-10,"g","gu"),
IF(AN$17&lt;Udfyldningsark!$T96,"r",""
))))))))</f>
        <v/>
      </c>
      <c r="AO79" s="226" t="str">
        <f>IF(Udfyldningsark!$T96="","",
IF(AO$17=Udfyldningsark!$Q96,"s",
IF(AO$17=Udfyldningsark!$T96,"b",
IF(AO$17&lt;Udfyldningsark!$P96,"",
IF(Udfyldningsark!$T96&lt;Udfyldningsark!$Q96-10,IF(AO$17&lt;Udfyldningsark!$T96,"g",""),
IF(Udfyldningsark!$T96&lt;Udfyldningsark!$Q96,     IF(AO$17&lt;Udfyldningsark!$Q96-10,"g",     IF(AO$17&lt;Udfyldningsark!$T96,"gu",        "")),
IF(AO$17&lt;Udfyldningsark!$Q96, IF(AO$17&lt;Udfyldningsark!$Q96-10,"g","gu"),
IF(AO$17&lt;Udfyldningsark!$T96,"r",""
))))))))</f>
        <v/>
      </c>
      <c r="AP79" s="226" t="str">
        <f>IF(Udfyldningsark!$T96="","",
IF(AP$17=Udfyldningsark!$Q96,"s",
IF(AP$17=Udfyldningsark!$T96,"b",
IF(AP$17&lt;Udfyldningsark!$P96,"",
IF(Udfyldningsark!$T96&lt;Udfyldningsark!$Q96-10,IF(AP$17&lt;Udfyldningsark!$T96,"g",""),
IF(Udfyldningsark!$T96&lt;Udfyldningsark!$Q96,     IF(AP$17&lt;Udfyldningsark!$Q96-10,"g",     IF(AP$17&lt;Udfyldningsark!$T96,"gu",        "")),
IF(AP$17&lt;Udfyldningsark!$Q96, IF(AP$17&lt;Udfyldningsark!$Q96-10,"g","gu"),
IF(AP$17&lt;Udfyldningsark!$T96,"r",""
))))))))</f>
        <v/>
      </c>
      <c r="AQ79" s="226" t="str">
        <f>IF(Udfyldningsark!$T96="","",
IF(AQ$17=Udfyldningsark!$Q96,"s",
IF(AQ$17=Udfyldningsark!$T96,"b",
IF(AQ$17&lt;Udfyldningsark!$P96,"",
IF(Udfyldningsark!$T96&lt;Udfyldningsark!$Q96-10,IF(AQ$17&lt;Udfyldningsark!$T96,"g",""),
IF(Udfyldningsark!$T96&lt;Udfyldningsark!$Q96,     IF(AQ$17&lt;Udfyldningsark!$Q96-10,"g",     IF(AQ$17&lt;Udfyldningsark!$T96,"gu",        "")),
IF(AQ$17&lt;Udfyldningsark!$Q96, IF(AQ$17&lt;Udfyldningsark!$Q96-10,"g","gu"),
IF(AQ$17&lt;Udfyldningsark!$T96,"r",""
))))))))</f>
        <v/>
      </c>
      <c r="AR79" s="226" t="str">
        <f>IF(Udfyldningsark!$T96="","",
IF(AR$17=Udfyldningsark!$Q96,"s",
IF(AR$17=Udfyldningsark!$T96,"b",
IF(AR$17&lt;Udfyldningsark!$P96,"",
IF(Udfyldningsark!$T96&lt;Udfyldningsark!$Q96-10,IF(AR$17&lt;Udfyldningsark!$T96,"g",""),
IF(Udfyldningsark!$T96&lt;Udfyldningsark!$Q96,     IF(AR$17&lt;Udfyldningsark!$Q96-10,"g",     IF(AR$17&lt;Udfyldningsark!$T96,"gu",        "")),
IF(AR$17&lt;Udfyldningsark!$Q96, IF(AR$17&lt;Udfyldningsark!$Q96-10,"g","gu"),
IF(AR$17&lt;Udfyldningsark!$T96,"r",""
))))))))</f>
        <v/>
      </c>
      <c r="AS79" s="226" t="str">
        <f>IF(Udfyldningsark!$T96="","",
IF(AS$17=Udfyldningsark!$Q96,"s",
IF(AS$17=Udfyldningsark!$T96,"b",
IF(AS$17&lt;Udfyldningsark!$P96,"",
IF(Udfyldningsark!$T96&lt;Udfyldningsark!$Q96-10,IF(AS$17&lt;Udfyldningsark!$T96,"g",""),
IF(Udfyldningsark!$T96&lt;Udfyldningsark!$Q96,     IF(AS$17&lt;Udfyldningsark!$Q96-10,"g",     IF(AS$17&lt;Udfyldningsark!$T96,"gu",        "")),
IF(AS$17&lt;Udfyldningsark!$Q96, IF(AS$17&lt;Udfyldningsark!$Q96-10,"g","gu"),
IF(AS$17&lt;Udfyldningsark!$T96,"r",""
))))))))</f>
        <v/>
      </c>
      <c r="AT79" s="226" t="str">
        <f>IF(Udfyldningsark!$T96="","",
IF(AT$17=Udfyldningsark!$Q96,"s",
IF(AT$17=Udfyldningsark!$T96,"b",
IF(AT$17&lt;Udfyldningsark!$P96,"",
IF(Udfyldningsark!$T96&lt;Udfyldningsark!$Q96-10,IF(AT$17&lt;Udfyldningsark!$T96,"g",""),
IF(Udfyldningsark!$T96&lt;Udfyldningsark!$Q96,     IF(AT$17&lt;Udfyldningsark!$Q96-10,"g",     IF(AT$17&lt;Udfyldningsark!$T96,"gu",        "")),
IF(AT$17&lt;Udfyldningsark!$Q96, IF(AT$17&lt;Udfyldningsark!$Q96-10,"g","gu"),
IF(AT$17&lt;Udfyldningsark!$T96,"r",""
))))))))</f>
        <v/>
      </c>
      <c r="AU79" s="226" t="str">
        <f>IF(Udfyldningsark!$T96="","",
IF(AU$17=Udfyldningsark!$Q96,"s",
IF(AU$17=Udfyldningsark!$T96,"b",
IF(AU$17&lt;Udfyldningsark!$P96,"",
IF(Udfyldningsark!$T96&lt;Udfyldningsark!$Q96-10,IF(AU$17&lt;Udfyldningsark!$T96,"g",""),
IF(Udfyldningsark!$T96&lt;Udfyldningsark!$Q96,     IF(AU$17&lt;Udfyldningsark!$Q96-10,"g",     IF(AU$17&lt;Udfyldningsark!$T96,"gu",        "")),
IF(AU$17&lt;Udfyldningsark!$Q96, IF(AU$17&lt;Udfyldningsark!$Q96-10,"g","gu"),
IF(AU$17&lt;Udfyldningsark!$T96,"r",""
))))))))</f>
        <v/>
      </c>
      <c r="AV79" s="226" t="str">
        <f>IF(Udfyldningsark!$T96="","",
IF(AV$17=Udfyldningsark!$Q96,"s",
IF(AV$17=Udfyldningsark!$T96,"b",
IF(AV$17&lt;Udfyldningsark!$P96,"",
IF(Udfyldningsark!$T96&lt;Udfyldningsark!$Q96-10,IF(AV$17&lt;Udfyldningsark!$T96,"g",""),
IF(Udfyldningsark!$T96&lt;Udfyldningsark!$Q96,     IF(AV$17&lt;Udfyldningsark!$Q96-10,"g",     IF(AV$17&lt;Udfyldningsark!$T96,"gu",        "")),
IF(AV$17&lt;Udfyldningsark!$Q96, IF(AV$17&lt;Udfyldningsark!$Q96-10,"g","gu"),
IF(AV$17&lt;Udfyldningsark!$T96,"r",""
))))))))</f>
        <v/>
      </c>
      <c r="AW79" s="226" t="str">
        <f>IF(Udfyldningsark!$T96="","",
IF(AW$17=Udfyldningsark!$Q96,"s",
IF(AW$17=Udfyldningsark!$T96,"b",
IF(AW$17&lt;Udfyldningsark!$P96,"",
IF(Udfyldningsark!$T96&lt;Udfyldningsark!$Q96-10,IF(AW$17&lt;Udfyldningsark!$T96,"g",""),
IF(Udfyldningsark!$T96&lt;Udfyldningsark!$Q96,     IF(AW$17&lt;Udfyldningsark!$Q96-10,"g",     IF(AW$17&lt;Udfyldningsark!$T96,"gu",        "")),
IF(AW$17&lt;Udfyldningsark!$Q96, IF(AW$17&lt;Udfyldningsark!$Q96-10,"g","gu"),
IF(AW$17&lt;Udfyldningsark!$T96,"r",""
))))))))</f>
        <v/>
      </c>
      <c r="AX79" s="226" t="str">
        <f>IF(Udfyldningsark!$T96="","",
IF(AX$17=Udfyldningsark!$Q96,"s",
IF(AX$17=Udfyldningsark!$T96,"b",
IF(AX$17&lt;Udfyldningsark!$P96,"",
IF(Udfyldningsark!$T96&lt;Udfyldningsark!$Q96-10,IF(AX$17&lt;Udfyldningsark!$T96,"g",""),
IF(Udfyldningsark!$T96&lt;Udfyldningsark!$Q96,     IF(AX$17&lt;Udfyldningsark!$Q96-10,"g",     IF(AX$17&lt;Udfyldningsark!$T96,"gu",        "")),
IF(AX$17&lt;Udfyldningsark!$Q96, IF(AX$17&lt;Udfyldningsark!$Q96-10,"g","gu"),
IF(AX$17&lt;Udfyldningsark!$T96,"r",""
))))))))</f>
        <v/>
      </c>
      <c r="AY79" s="226" t="str">
        <f>IF(Udfyldningsark!$T96="","",
IF(AY$17=Udfyldningsark!$Q96,"s",
IF(AY$17=Udfyldningsark!$T96,"b",
IF(AY$17&lt;Udfyldningsark!$P96,"",
IF(Udfyldningsark!$T96&lt;Udfyldningsark!$Q96-10,IF(AY$17&lt;Udfyldningsark!$T96,"g",""),
IF(Udfyldningsark!$T96&lt;Udfyldningsark!$Q96,     IF(AY$17&lt;Udfyldningsark!$Q96-10,"g",     IF(AY$17&lt;Udfyldningsark!$T96,"gu",        "")),
IF(AY$17&lt;Udfyldningsark!$Q96, IF(AY$17&lt;Udfyldningsark!$Q96-10,"g","gu"),
IF(AY$17&lt;Udfyldningsark!$T96,"r",""
))))))))</f>
        <v/>
      </c>
      <c r="AZ79" s="226" t="str">
        <f>IF(Udfyldningsark!$T96="","",
IF(AZ$17=Udfyldningsark!$Q96,"s",
IF(AZ$17=Udfyldningsark!$T96,"b",
IF(AZ$17&lt;Udfyldningsark!$P96,"",
IF(Udfyldningsark!$T96&lt;Udfyldningsark!$Q96-10,IF(AZ$17&lt;Udfyldningsark!$T96,"g",""),
IF(Udfyldningsark!$T96&lt;Udfyldningsark!$Q96,     IF(AZ$17&lt;Udfyldningsark!$Q96-10,"g",     IF(AZ$17&lt;Udfyldningsark!$T96,"gu",        "")),
IF(AZ$17&lt;Udfyldningsark!$Q96, IF(AZ$17&lt;Udfyldningsark!$Q96-10,"g","gu"),
IF(AZ$17&lt;Udfyldningsark!$T96,"r",""
))))))))</f>
        <v/>
      </c>
      <c r="BA79" s="226" t="str">
        <f>IF(Udfyldningsark!$T96="","",
IF(BA$17=Udfyldningsark!$Q96,"s",
IF(BA$17=Udfyldningsark!$T96,"b",
IF(BA$17&lt;Udfyldningsark!$P96,"",
IF(Udfyldningsark!$T96&lt;Udfyldningsark!$Q96-10,IF(BA$17&lt;Udfyldningsark!$T96,"g",""),
IF(Udfyldningsark!$T96&lt;Udfyldningsark!$Q96,     IF(BA$17&lt;Udfyldningsark!$Q96-10,"g",     IF(BA$17&lt;Udfyldningsark!$T96,"gu",        "")),
IF(BA$17&lt;Udfyldningsark!$Q96, IF(BA$17&lt;Udfyldningsark!$Q96-10,"g","gu"),
IF(BA$17&lt;Udfyldningsark!$T96,"r",""
))))))))</f>
        <v/>
      </c>
      <c r="BB79" s="226" t="str">
        <f>IF(Udfyldningsark!$T96="","",
IF(BB$17=Udfyldningsark!$Q96,"s",
IF(BB$17=Udfyldningsark!$T96,"b",
IF(BB$17&lt;Udfyldningsark!$P96,"",
IF(Udfyldningsark!$T96&lt;Udfyldningsark!$Q96-10,IF(BB$17&lt;Udfyldningsark!$T96,"g",""),
IF(Udfyldningsark!$T96&lt;Udfyldningsark!$Q96,     IF(BB$17&lt;Udfyldningsark!$Q96-10,"g",     IF(BB$17&lt;Udfyldningsark!$T96,"gu",        "")),
IF(BB$17&lt;Udfyldningsark!$Q96, IF(BB$17&lt;Udfyldningsark!$Q96-10,"g","gu"),
IF(BB$17&lt;Udfyldningsark!$T96,"r",""
))))))))</f>
        <v/>
      </c>
      <c r="BC79" s="226" t="str">
        <f>IF(Udfyldningsark!$T96="","",
IF(BC$17=Udfyldningsark!$Q96,"s",
IF(BC$17=Udfyldningsark!$T96,"b",
IF(BC$17&lt;Udfyldningsark!$P96,"",
IF(Udfyldningsark!$T96&lt;Udfyldningsark!$Q96-10,IF(BC$17&lt;Udfyldningsark!$T96,"g",""),
IF(Udfyldningsark!$T96&lt;Udfyldningsark!$Q96,     IF(BC$17&lt;Udfyldningsark!$Q96-10,"g",     IF(BC$17&lt;Udfyldningsark!$T96,"gu",        "")),
IF(BC$17&lt;Udfyldningsark!$Q96, IF(BC$17&lt;Udfyldningsark!$Q96-10,"g","gu"),
IF(BC$17&lt;Udfyldningsark!$T96,"r",""
))))))))</f>
        <v/>
      </c>
      <c r="BD79" s="226" t="str">
        <f>IF(Udfyldningsark!$T96="","",
IF(BD$17=Udfyldningsark!$Q96,"s",
IF(BD$17=Udfyldningsark!$T96,"b",
IF(BD$17&lt;Udfyldningsark!$P96,"",
IF(Udfyldningsark!$T96&lt;Udfyldningsark!$Q96-10,IF(BD$17&lt;Udfyldningsark!$T96,"g",""),
IF(Udfyldningsark!$T96&lt;Udfyldningsark!$Q96,     IF(BD$17&lt;Udfyldningsark!$Q96-10,"g",     IF(BD$17&lt;Udfyldningsark!$T96,"gu",        "")),
IF(BD$17&lt;Udfyldningsark!$Q96, IF(BD$17&lt;Udfyldningsark!$Q96-10,"g","gu"),
IF(BD$17&lt;Udfyldningsark!$T96,"r",""
))))))))</f>
        <v/>
      </c>
      <c r="BE79" s="226" t="str">
        <f>IF(Udfyldningsark!$T96="","",
IF(BE$17=Udfyldningsark!$Q96,"s",
IF(BE$17=Udfyldningsark!$T96,"b",
IF(BE$17&lt;Udfyldningsark!$P96,"",
IF(Udfyldningsark!$T96&lt;Udfyldningsark!$Q96-10,IF(BE$17&lt;Udfyldningsark!$T96,"g",""),
IF(Udfyldningsark!$T96&lt;Udfyldningsark!$Q96,     IF(BE$17&lt;Udfyldningsark!$Q96-10,"g",     IF(BE$17&lt;Udfyldningsark!$T96,"gu",        "")),
IF(BE$17&lt;Udfyldningsark!$Q96, IF(BE$17&lt;Udfyldningsark!$Q96-10,"g","gu"),
IF(BE$17&lt;Udfyldningsark!$T96,"r",""
))))))))</f>
        <v/>
      </c>
      <c r="BF79" s="226" t="str">
        <f>IF(Udfyldningsark!$T96="","",
IF(BF$17=Udfyldningsark!$Q96,"s",
IF(BF$17=Udfyldningsark!$T96,"b",
IF(BF$17&lt;Udfyldningsark!$P96,"",
IF(Udfyldningsark!$T96&lt;Udfyldningsark!$Q96-10,IF(BF$17&lt;Udfyldningsark!$T96,"g",""),
IF(Udfyldningsark!$T96&lt;Udfyldningsark!$Q96,     IF(BF$17&lt;Udfyldningsark!$Q96-10,"g",     IF(BF$17&lt;Udfyldningsark!$T96,"gu",        "")),
IF(BF$17&lt;Udfyldningsark!$Q96, IF(BF$17&lt;Udfyldningsark!$Q96-10,"g","gu"),
IF(BF$17&lt;Udfyldningsark!$T96,"r",""
))))))))</f>
        <v/>
      </c>
      <c r="BG79" s="226" t="str">
        <f>IF(Udfyldningsark!$T96="","",
IF(BG$17=Udfyldningsark!$Q96,"s",
IF(BG$17=Udfyldningsark!$T96,"b",
IF(BG$17&lt;Udfyldningsark!$P96,"",
IF(Udfyldningsark!$T96&lt;Udfyldningsark!$Q96-10,IF(BG$17&lt;Udfyldningsark!$T96,"g",""),
IF(Udfyldningsark!$T96&lt;Udfyldningsark!$Q96,     IF(BG$17&lt;Udfyldningsark!$Q96-10,"g",     IF(BG$17&lt;Udfyldningsark!$T96,"gu",        "")),
IF(BG$17&lt;Udfyldningsark!$Q96, IF(BG$17&lt;Udfyldningsark!$Q96-10,"g","gu"),
IF(BG$17&lt;Udfyldningsark!$T96,"r",""
))))))))</f>
        <v/>
      </c>
      <c r="BH79" s="226" t="str">
        <f>IF(Udfyldningsark!$T96="","",
IF(BH$17=Udfyldningsark!$Q96,"s",
IF(BH$17=Udfyldningsark!$T96,"b",
IF(BH$17&lt;Udfyldningsark!$P96,"",
IF(Udfyldningsark!$T96&lt;Udfyldningsark!$Q96-10,IF(BH$17&lt;Udfyldningsark!$T96,"g",""),
IF(Udfyldningsark!$T96&lt;Udfyldningsark!$Q96,     IF(BH$17&lt;Udfyldningsark!$Q96-10,"g",     IF(BH$17&lt;Udfyldningsark!$T96,"gu",        "")),
IF(BH$17&lt;Udfyldningsark!$Q96, IF(BH$17&lt;Udfyldningsark!$Q96-10,"g","gu"),
IF(BH$17&lt;Udfyldningsark!$T96,"r",""
))))))))</f>
        <v/>
      </c>
      <c r="BI79" s="226" t="str">
        <f>IF(Udfyldningsark!$T96="","",
IF(BI$17=Udfyldningsark!$Q96,"s",
IF(BI$17=Udfyldningsark!$T96,"b",
IF(BI$17&lt;Udfyldningsark!$P96,"",
IF(Udfyldningsark!$T96&lt;Udfyldningsark!$Q96-10,IF(BI$17&lt;Udfyldningsark!$T96,"g",""),
IF(Udfyldningsark!$T96&lt;Udfyldningsark!$Q96,     IF(BI$17&lt;Udfyldningsark!$Q96-10,"g",     IF(BI$17&lt;Udfyldningsark!$T96,"gu",        "")),
IF(BI$17&lt;Udfyldningsark!$Q96, IF(BI$17&lt;Udfyldningsark!$Q96-10,"g","gu"),
IF(BI$17&lt;Udfyldningsark!$T96,"r",""
))))))))</f>
        <v/>
      </c>
      <c r="BJ79" s="226" t="str">
        <f>IF(Udfyldningsark!$T96="","",
IF(BJ$17=Udfyldningsark!$Q96,"s",
IF(BJ$17=Udfyldningsark!$T96,"b",
IF(BJ$17&lt;Udfyldningsark!$P96,"",
IF(Udfyldningsark!$T96&lt;Udfyldningsark!$Q96-10,IF(BJ$17&lt;Udfyldningsark!$T96,"g",""),
IF(Udfyldningsark!$T96&lt;Udfyldningsark!$Q96,     IF(BJ$17&lt;Udfyldningsark!$Q96-10,"g",     IF(BJ$17&lt;Udfyldningsark!$T96,"gu",        "")),
IF(BJ$17&lt;Udfyldningsark!$Q96, IF(BJ$17&lt;Udfyldningsark!$Q96-10,"g","gu"),
IF(BJ$17&lt;Udfyldningsark!$T96,"r",""
))))))))</f>
        <v/>
      </c>
      <c r="BK79" s="226" t="str">
        <f>IF(Udfyldningsark!$T96="","",
IF(BK$17=Udfyldningsark!$Q96,"s",
IF(BK$17=Udfyldningsark!$T96,"b",
IF(BK$17&lt;Udfyldningsark!$P96,"",
IF(Udfyldningsark!$T96&lt;Udfyldningsark!$Q96-10,IF(BK$17&lt;Udfyldningsark!$T96,"g",""),
IF(Udfyldningsark!$T96&lt;Udfyldningsark!$Q96,     IF(BK$17&lt;Udfyldningsark!$Q96-10,"g",     IF(BK$17&lt;Udfyldningsark!$T96,"gu",        "")),
IF(BK$17&lt;Udfyldningsark!$Q96, IF(BK$17&lt;Udfyldningsark!$Q96-10,"g","gu"),
IF(BK$17&lt;Udfyldningsark!$T96,"r",""
))))))))</f>
        <v/>
      </c>
      <c r="BL79" s="226" t="str">
        <f>IF(Udfyldningsark!$T96="","",
IF(BL$17=Udfyldningsark!$Q96,"s",
IF(BL$17=Udfyldningsark!$T96,"b",
IF(BL$17&lt;Udfyldningsark!$P96,"",
IF(Udfyldningsark!$T96&lt;Udfyldningsark!$Q96-10,IF(BL$17&lt;Udfyldningsark!$T96,"g",""),
IF(Udfyldningsark!$T96&lt;Udfyldningsark!$Q96,     IF(BL$17&lt;Udfyldningsark!$Q96-10,"g",     IF(BL$17&lt;Udfyldningsark!$T96,"gu",        "")),
IF(BL$17&lt;Udfyldningsark!$Q96, IF(BL$17&lt;Udfyldningsark!$Q96-10,"g","gu"),
IF(BL$17&lt;Udfyldningsark!$T96,"r",""
))))))))</f>
        <v/>
      </c>
      <c r="BM79" s="226" t="str">
        <f>IF(Udfyldningsark!$T96="","",
IF(BM$17=Udfyldningsark!$Q96,"s",
IF(BM$17=Udfyldningsark!$T96,"b",
IF(BM$17&lt;Udfyldningsark!$P96,"",
IF(Udfyldningsark!$T96&lt;Udfyldningsark!$Q96-10,IF(BM$17&lt;Udfyldningsark!$T96,"g",""),
IF(Udfyldningsark!$T96&lt;Udfyldningsark!$Q96,     IF(BM$17&lt;Udfyldningsark!$Q96-10,"g",     IF(BM$17&lt;Udfyldningsark!$T96,"gu",        "")),
IF(BM$17&lt;Udfyldningsark!$Q96, IF(BM$17&lt;Udfyldningsark!$Q96-10,"g","gu"),
IF(BM$17&lt;Udfyldningsark!$T96,"r",""
))))))))</f>
        <v/>
      </c>
      <c r="BN79" s="226" t="str">
        <f>IF(Udfyldningsark!$T96="","",
IF(BN$17=Udfyldningsark!$Q96,"s",
IF(BN$17=Udfyldningsark!$T96,"b",
IF(BN$17&lt;Udfyldningsark!$P96,"",
IF(Udfyldningsark!$T96&lt;Udfyldningsark!$Q96-10,IF(BN$17&lt;Udfyldningsark!$T96,"g",""),
IF(Udfyldningsark!$T96&lt;Udfyldningsark!$Q96,     IF(BN$17&lt;Udfyldningsark!$Q96-10,"g",     IF(BN$17&lt;Udfyldningsark!$T96,"gu",        "")),
IF(BN$17&lt;Udfyldningsark!$Q96, IF(BN$17&lt;Udfyldningsark!$Q96-10,"g","gu"),
IF(BN$17&lt;Udfyldningsark!$T96,"r",""
))))))))</f>
        <v/>
      </c>
      <c r="BO79" s="226" t="str">
        <f>IF(Udfyldningsark!$T96="","",
IF(BO$17=Udfyldningsark!$Q96,"s",
IF(BO$17=Udfyldningsark!$T96,"b",
IF(BO$17&lt;Udfyldningsark!$P96,"",
IF(Udfyldningsark!$T96&lt;Udfyldningsark!$Q96-10,IF(BO$17&lt;Udfyldningsark!$T96,"g",""),
IF(Udfyldningsark!$T96&lt;Udfyldningsark!$Q96,     IF(BO$17&lt;Udfyldningsark!$Q96-10,"g",     IF(BO$17&lt;Udfyldningsark!$T96,"gu",        "")),
IF(BO$17&lt;Udfyldningsark!$Q96, IF(BO$17&lt;Udfyldningsark!$Q96-10,"g","gu"),
IF(BO$17&lt;Udfyldningsark!$T96,"r",""
))))))))</f>
        <v/>
      </c>
      <c r="BP79" s="226" t="str">
        <f>IF(Udfyldningsark!$T96="","",
IF(BP$17=Udfyldningsark!$Q96,"s",
IF(BP$17=Udfyldningsark!$T96,"b",
IF(BP$17&lt;Udfyldningsark!$P96,"",
IF(Udfyldningsark!$T96&lt;Udfyldningsark!$Q96-10,IF(BP$17&lt;Udfyldningsark!$T96,"g",""),
IF(Udfyldningsark!$T96&lt;Udfyldningsark!$Q96,     IF(BP$17&lt;Udfyldningsark!$Q96-10,"g",     IF(BP$17&lt;Udfyldningsark!$T96,"gu",        "")),
IF(BP$17&lt;Udfyldningsark!$Q96, IF(BP$17&lt;Udfyldningsark!$Q96-10,"g","gu"),
IF(BP$17&lt;Udfyldningsark!$T96,"r",""
))))))))</f>
        <v/>
      </c>
      <c r="BQ79" s="226" t="str">
        <f>IF(Udfyldningsark!$T96="","",
IF(BQ$17=Udfyldningsark!$Q96,"s",
IF(BQ$17=Udfyldningsark!$T96,"b",
IF(BQ$17&lt;Udfyldningsark!$P96,"",
IF(Udfyldningsark!$T96&lt;Udfyldningsark!$Q96-10,IF(BQ$17&lt;Udfyldningsark!$T96,"g",""),
IF(Udfyldningsark!$T96&lt;Udfyldningsark!$Q96,     IF(BQ$17&lt;Udfyldningsark!$Q96-10,"g",     IF(BQ$17&lt;Udfyldningsark!$T96,"gu",        "")),
IF(BQ$17&lt;Udfyldningsark!$Q96, IF(BQ$17&lt;Udfyldningsark!$Q96-10,"g","gu"),
IF(BQ$17&lt;Udfyldningsark!$T96,"r",""
))))))))</f>
        <v/>
      </c>
      <c r="BR79" s="226" t="str">
        <f>IF(Udfyldningsark!$T96="","",
IF(BR$17=Udfyldningsark!$Q96,"s",
IF(BR$17=Udfyldningsark!$T96,"b",
IF(BR$17&lt;Udfyldningsark!$P96,"",
IF(Udfyldningsark!$T96&lt;Udfyldningsark!$Q96-10,IF(BR$17&lt;Udfyldningsark!$T96,"g",""),
IF(Udfyldningsark!$T96&lt;Udfyldningsark!$Q96,     IF(BR$17&lt;Udfyldningsark!$Q96-10,"g",     IF(BR$17&lt;Udfyldningsark!$T96,"gu",        "")),
IF(BR$17&lt;Udfyldningsark!$Q96, IF(BR$17&lt;Udfyldningsark!$Q96-10,"g","gu"),
IF(BR$17&lt;Udfyldningsark!$T96,"r",""
))))))))</f>
        <v/>
      </c>
      <c r="BS79" s="226" t="str">
        <f>IF(Udfyldningsark!$T96="","",
IF(BS$17=Udfyldningsark!$Q96,"s",
IF(BS$17=Udfyldningsark!$T96,"b",
IF(BS$17&lt;Udfyldningsark!$P96,"",
IF(Udfyldningsark!$T96&lt;Udfyldningsark!$Q96-10,IF(BS$17&lt;Udfyldningsark!$T96,"g",""),
IF(Udfyldningsark!$T96&lt;Udfyldningsark!$Q96,     IF(BS$17&lt;Udfyldningsark!$Q96-10,"g",     IF(BS$17&lt;Udfyldningsark!$T96,"gu",        "")),
IF(BS$17&lt;Udfyldningsark!$Q96, IF(BS$17&lt;Udfyldningsark!$Q96-10,"g","gu"),
IF(BS$17&lt;Udfyldningsark!$T96,"r",""
))))))))</f>
        <v/>
      </c>
      <c r="BT79" s="226" t="str">
        <f>IF(Udfyldningsark!$T96="","",
IF(BT$17=Udfyldningsark!$Q96,"s",
IF(BT$17=Udfyldningsark!$T96,"b",
IF(BT$17&lt;Udfyldningsark!$P96,"",
IF(Udfyldningsark!$T96&lt;Udfyldningsark!$Q96-10,IF(BT$17&lt;Udfyldningsark!$T96,"g",""),
IF(Udfyldningsark!$T96&lt;Udfyldningsark!$Q96,     IF(BT$17&lt;Udfyldningsark!$Q96-10,"g",     IF(BT$17&lt;Udfyldningsark!$T96,"gu",        "")),
IF(BT$17&lt;Udfyldningsark!$Q96, IF(BT$17&lt;Udfyldningsark!$Q96-10,"g","gu"),
IF(BT$17&lt;Udfyldningsark!$T96,"r",""
))))))))</f>
        <v/>
      </c>
      <c r="BU79" s="226" t="str">
        <f>IF(Udfyldningsark!$T96="","",
IF(BU$17=Udfyldningsark!$Q96,"s",
IF(BU$17=Udfyldningsark!$T96,"b",
IF(BU$17&lt;Udfyldningsark!$P96,"",
IF(Udfyldningsark!$T96&lt;Udfyldningsark!$Q96-10,IF(BU$17&lt;Udfyldningsark!$T96,"g",""),
IF(Udfyldningsark!$T96&lt;Udfyldningsark!$Q96,     IF(BU$17&lt;Udfyldningsark!$Q96-10,"g",     IF(BU$17&lt;Udfyldningsark!$T96,"gu",        "")),
IF(BU$17&lt;Udfyldningsark!$Q96, IF(BU$17&lt;Udfyldningsark!$Q96-10,"g","gu"),
IF(BU$17&lt;Udfyldningsark!$T96,"r",""
))))))))</f>
        <v/>
      </c>
      <c r="BV79" s="226" t="str">
        <f>IF(Udfyldningsark!$T96="","",
IF(BV$17=Udfyldningsark!$Q96,"s",
IF(BV$17=Udfyldningsark!$T96,"b",
IF(BV$17&lt;Udfyldningsark!$P96,"",
IF(Udfyldningsark!$T96&lt;Udfyldningsark!$Q96-10,IF(BV$17&lt;Udfyldningsark!$T96,"g",""),
IF(Udfyldningsark!$T96&lt;Udfyldningsark!$Q96,     IF(BV$17&lt;Udfyldningsark!$Q96-10,"g",     IF(BV$17&lt;Udfyldningsark!$T96,"gu",        "")),
IF(BV$17&lt;Udfyldningsark!$Q96, IF(BV$17&lt;Udfyldningsark!$Q96-10,"g","gu"),
IF(BV$17&lt;Udfyldningsark!$T96,"r",""
))))))))</f>
        <v/>
      </c>
      <c r="BW79" s="226" t="str">
        <f>IF(Udfyldningsark!$T96="","",
IF(BW$17=Udfyldningsark!$Q96,"s",
IF(BW$17=Udfyldningsark!$T96,"b",
IF(BW$17&lt;Udfyldningsark!$P96,"",
IF(Udfyldningsark!$T96&lt;Udfyldningsark!$Q96-10,IF(BW$17&lt;Udfyldningsark!$T96,"g",""),
IF(Udfyldningsark!$T96&lt;Udfyldningsark!$Q96,     IF(BW$17&lt;Udfyldningsark!$Q96-10,"g",     IF(BW$17&lt;Udfyldningsark!$T96,"gu",        "")),
IF(BW$17&lt;Udfyldningsark!$Q96, IF(BW$17&lt;Udfyldningsark!$Q96-10,"g","gu"),
IF(BW$17&lt;Udfyldningsark!$T96,"r",""
))))))))</f>
        <v/>
      </c>
      <c r="BX79" s="226" t="str">
        <f>IF(Udfyldningsark!$T96="","",
IF(BX$17=Udfyldningsark!$Q96,"s",
IF(BX$17=Udfyldningsark!$T96,"b",
IF(BX$17&lt;Udfyldningsark!$P96,"",
IF(Udfyldningsark!$T96&lt;Udfyldningsark!$Q96-10,IF(BX$17&lt;Udfyldningsark!$T96,"g",""),
IF(Udfyldningsark!$T96&lt;Udfyldningsark!$Q96,     IF(BX$17&lt;Udfyldningsark!$Q96-10,"g",     IF(BX$17&lt;Udfyldningsark!$T96,"gu",        "")),
IF(BX$17&lt;Udfyldningsark!$Q96, IF(BX$17&lt;Udfyldningsark!$Q96-10,"g","gu"),
IF(BX$17&lt;Udfyldningsark!$T96,"r",""
))))))))</f>
        <v/>
      </c>
      <c r="BY79" s="226" t="str">
        <f>IF(Udfyldningsark!$T96="","",
IF(BY$17=Udfyldningsark!$Q96,"s",
IF(BY$17=Udfyldningsark!$T96,"b",
IF(BY$17&lt;Udfyldningsark!$P96,"",
IF(Udfyldningsark!$T96&lt;Udfyldningsark!$Q96-10,IF(BY$17&lt;Udfyldningsark!$T96,"g",""),
IF(Udfyldningsark!$T96&lt;Udfyldningsark!$Q96,     IF(BY$17&lt;Udfyldningsark!$Q96-10,"g",     IF(BY$17&lt;Udfyldningsark!$T96,"gu",        "")),
IF(BY$17&lt;Udfyldningsark!$Q96, IF(BY$17&lt;Udfyldningsark!$Q96-10,"g","gu"),
IF(BY$17&lt;Udfyldningsark!$T96,"r",""
))))))))</f>
        <v/>
      </c>
      <c r="BZ79" s="226" t="str">
        <f>IF(Udfyldningsark!$T96="","",
IF(BZ$17=Udfyldningsark!$Q96,"s",
IF(BZ$17=Udfyldningsark!$T96,"b",
IF(BZ$17&lt;Udfyldningsark!$P96,"",
IF(Udfyldningsark!$T96&lt;Udfyldningsark!$Q96-10,IF(BZ$17&lt;Udfyldningsark!$T96,"g",""),
IF(Udfyldningsark!$T96&lt;Udfyldningsark!$Q96,     IF(BZ$17&lt;Udfyldningsark!$Q96-10,"g",     IF(BZ$17&lt;Udfyldningsark!$T96,"gu",        "")),
IF(BZ$17&lt;Udfyldningsark!$Q96, IF(BZ$17&lt;Udfyldningsark!$Q96-10,"g","gu"),
IF(BZ$17&lt;Udfyldningsark!$T96,"r",""
))))))))</f>
        <v/>
      </c>
      <c r="CA79" s="226" t="str">
        <f>IF(Udfyldningsark!$T96="","",
IF(CA$17=Udfyldningsark!$Q96,"s",
IF(CA$17=Udfyldningsark!$T96,"b",
IF(CA$17&lt;Udfyldningsark!$P96,"",
IF(Udfyldningsark!$T96&lt;Udfyldningsark!$Q96-10,IF(CA$17&lt;Udfyldningsark!$T96,"g",""),
IF(Udfyldningsark!$T96&lt;Udfyldningsark!$Q96,     IF(CA$17&lt;Udfyldningsark!$Q96-10,"g",     IF(CA$17&lt;Udfyldningsark!$T96,"gu",        "")),
IF(CA$17&lt;Udfyldningsark!$Q96, IF(CA$17&lt;Udfyldningsark!$Q96-10,"g","gu"),
IF(CA$17&lt;Udfyldningsark!$T96,"r",""
))))))))</f>
        <v/>
      </c>
      <c r="CB79" s="226" t="str">
        <f>IF(Udfyldningsark!$T96="","",
IF(CB$17=Udfyldningsark!$Q96,"s",
IF(CB$17=Udfyldningsark!$T96,"b",
IF(CB$17&lt;Udfyldningsark!$P96,"",
IF(Udfyldningsark!$T96&lt;Udfyldningsark!$Q96-10,IF(CB$17&lt;Udfyldningsark!$T96,"g",""),
IF(Udfyldningsark!$T96&lt;Udfyldningsark!$Q96,     IF(CB$17&lt;Udfyldningsark!$Q96-10,"g",     IF(CB$17&lt;Udfyldningsark!$T96,"gu",        "")),
IF(CB$17&lt;Udfyldningsark!$Q96, IF(CB$17&lt;Udfyldningsark!$Q96-10,"g","gu"),
IF(CB$17&lt;Udfyldningsark!$T96,"r",""
))))))))</f>
        <v/>
      </c>
      <c r="CC79" s="226" t="str">
        <f>IF(Udfyldningsark!$T96="","",
IF(CC$17=Udfyldningsark!$Q96,"s",
IF(CC$17=Udfyldningsark!$T96,"b",
IF(CC$17&lt;Udfyldningsark!$P96,"",
IF(Udfyldningsark!$T96&lt;Udfyldningsark!$Q96-10,IF(CC$17&lt;Udfyldningsark!$T96,"g",""),
IF(Udfyldningsark!$T96&lt;Udfyldningsark!$Q96,     IF(CC$17&lt;Udfyldningsark!$Q96-10,"g",     IF(CC$17&lt;Udfyldningsark!$T96,"gu",        "")),
IF(CC$17&lt;Udfyldningsark!$Q96, IF(CC$17&lt;Udfyldningsark!$Q96-10,"g","gu"),
IF(CC$17&lt;Udfyldningsark!$T96,"r",""
))))))))</f>
        <v/>
      </c>
      <c r="CD79" s="226" t="str">
        <f>IF(Udfyldningsark!$T96="","",
IF(CD$17=Udfyldningsark!$Q96,"s",
IF(CD$17=Udfyldningsark!$T96,"b",
IF(CD$17&lt;Udfyldningsark!$P96,"",
IF(Udfyldningsark!$T96&lt;Udfyldningsark!$Q96-10,IF(CD$17&lt;Udfyldningsark!$T96,"g",""),
IF(Udfyldningsark!$T96&lt;Udfyldningsark!$Q96,     IF(CD$17&lt;Udfyldningsark!$Q96-10,"g",     IF(CD$17&lt;Udfyldningsark!$T96,"gu",        "")),
IF(CD$17&lt;Udfyldningsark!$Q96, IF(CD$17&lt;Udfyldningsark!$Q96-10,"g","gu"),
IF(CD$17&lt;Udfyldningsark!$T96,"r",""
))))))))</f>
        <v/>
      </c>
      <c r="CE79" s="226" t="str">
        <f>IF(Udfyldningsark!$T96="","",
IF(CE$17=Udfyldningsark!$Q96,"s",
IF(CE$17=Udfyldningsark!$T96,"b",
IF(CE$17&lt;Udfyldningsark!$P96,"",
IF(Udfyldningsark!$T96&lt;Udfyldningsark!$Q96-10,IF(CE$17&lt;Udfyldningsark!$T96,"g",""),
IF(Udfyldningsark!$T96&lt;Udfyldningsark!$Q96,     IF(CE$17&lt;Udfyldningsark!$Q96-10,"g",     IF(CE$17&lt;Udfyldningsark!$T96,"gu",        "")),
IF(CE$17&lt;Udfyldningsark!$Q96, IF(CE$17&lt;Udfyldningsark!$Q96-10,"g","gu"),
IF(CE$17&lt;Udfyldningsark!$T96,"r",""
))))))))</f>
        <v/>
      </c>
      <c r="CF79" s="226" t="str">
        <f>IF(Udfyldningsark!$T96="","",
IF(CF$17=Udfyldningsark!$Q96,"s",
IF(CF$17=Udfyldningsark!$T96,"b",
IF(CF$17&lt;Udfyldningsark!$P96,"",
IF(Udfyldningsark!$T96&lt;Udfyldningsark!$Q96-10,IF(CF$17&lt;Udfyldningsark!$T96,"g",""),
IF(Udfyldningsark!$T96&lt;Udfyldningsark!$Q96,     IF(CF$17&lt;Udfyldningsark!$Q96-10,"g",     IF(CF$17&lt;Udfyldningsark!$T96,"gu",        "")),
IF(CF$17&lt;Udfyldningsark!$Q96, IF(CF$17&lt;Udfyldningsark!$Q96-10,"g","gu"),
IF(CF$17&lt;Udfyldningsark!$T96,"r",""
))))))))</f>
        <v/>
      </c>
      <c r="CG79" s="226" t="str">
        <f>IF(Udfyldningsark!$T96="","",
IF(CG$17=Udfyldningsark!$Q96,"s",
IF(CG$17=Udfyldningsark!$T96,"b",
IF(CG$17&lt;Udfyldningsark!$P96,"",
IF(Udfyldningsark!$T96&lt;Udfyldningsark!$Q96-10,IF(CG$17&lt;Udfyldningsark!$T96,"g",""),
IF(Udfyldningsark!$T96&lt;Udfyldningsark!$Q96,     IF(CG$17&lt;Udfyldningsark!$Q96-10,"g",     IF(CG$17&lt;Udfyldningsark!$T96,"gu",        "")),
IF(CG$17&lt;Udfyldningsark!$Q96, IF(CG$17&lt;Udfyldningsark!$Q96-10,"g","gu"),
IF(CG$17&lt;Udfyldningsark!$T96,"r",""
))))))))</f>
        <v/>
      </c>
      <c r="CH79" s="226" t="str">
        <f>IF(Udfyldningsark!$T96="","",
IF(CH$17=Udfyldningsark!$Q96,"s",
IF(CH$17=Udfyldningsark!$T96,"b",
IF(CH$17&lt;Udfyldningsark!$P96,"",
IF(Udfyldningsark!$T96&lt;Udfyldningsark!$Q96-10,IF(CH$17&lt;Udfyldningsark!$T96,"g",""),
IF(Udfyldningsark!$T96&lt;Udfyldningsark!$Q96,     IF(CH$17&lt;Udfyldningsark!$Q96-10,"g",     IF(CH$17&lt;Udfyldningsark!$T96,"gu",        "")),
IF(CH$17&lt;Udfyldningsark!$Q96, IF(CH$17&lt;Udfyldningsark!$Q96-10,"g","gu"),
IF(CH$17&lt;Udfyldningsark!$T96,"r",""
))))))))</f>
        <v/>
      </c>
      <c r="CI79" s="226" t="str">
        <f>IF(Udfyldningsark!$T96="","",
IF(CI$17=Udfyldningsark!$Q96,"s",
IF(CI$17=Udfyldningsark!$T96,"b",
IF(CI$17&lt;Udfyldningsark!$P96,"",
IF(Udfyldningsark!$T96&lt;Udfyldningsark!$Q96-10,IF(CI$17&lt;Udfyldningsark!$T96,"g",""),
IF(Udfyldningsark!$T96&lt;Udfyldningsark!$Q96,     IF(CI$17&lt;Udfyldningsark!$Q96-10,"g",     IF(CI$17&lt;Udfyldningsark!$T96,"gu",        "")),
IF(CI$17&lt;Udfyldningsark!$Q96, IF(CI$17&lt;Udfyldningsark!$Q96-10,"g","gu"),
IF(CI$17&lt;Udfyldningsark!$T96,"r",""
))))))))</f>
        <v/>
      </c>
      <c r="CJ79" s="226" t="str">
        <f>IF(Udfyldningsark!$T96="","",
IF(CJ$17=Udfyldningsark!$Q96,"s",
IF(CJ$17=Udfyldningsark!$T96,"b",
IF(CJ$17&lt;Udfyldningsark!$P96,"",
IF(Udfyldningsark!$T96&lt;Udfyldningsark!$Q96-10,IF(CJ$17&lt;Udfyldningsark!$T96,"g",""),
IF(Udfyldningsark!$T96&lt;Udfyldningsark!$Q96,     IF(CJ$17&lt;Udfyldningsark!$Q96-10,"g",     IF(CJ$17&lt;Udfyldningsark!$T96,"gu",        "")),
IF(CJ$17&lt;Udfyldningsark!$Q96, IF(CJ$17&lt;Udfyldningsark!$Q96-10,"g","gu"),
IF(CJ$17&lt;Udfyldningsark!$T96,"r",""
))))))))</f>
        <v/>
      </c>
      <c r="CK79" s="226" t="str">
        <f>IF(Udfyldningsark!$T96="","",
IF(CK$17=Udfyldningsark!$Q96,"s",
IF(CK$17=Udfyldningsark!$T96,"b",
IF(CK$17&lt;Udfyldningsark!$P96,"",
IF(Udfyldningsark!$T96&lt;Udfyldningsark!$Q96-10,IF(CK$17&lt;Udfyldningsark!$T96,"g",""),
IF(Udfyldningsark!$T96&lt;Udfyldningsark!$Q96,     IF(CK$17&lt;Udfyldningsark!$Q96-10,"g",     IF(CK$17&lt;Udfyldningsark!$T96,"gu",        "")),
IF(CK$17&lt;Udfyldningsark!$Q96, IF(CK$17&lt;Udfyldningsark!$Q96-10,"g","gu"),
IF(CK$17&lt;Udfyldningsark!$T96,"r",""
))))))))</f>
        <v/>
      </c>
      <c r="CL79" s="226" t="str">
        <f>IF(Udfyldningsark!$T96="","",
IF(CL$17=Udfyldningsark!$Q96,"s",
IF(CL$17=Udfyldningsark!$T96,"b",
IF(CL$17&lt;Udfyldningsark!$P96,"",
IF(Udfyldningsark!$T96&lt;Udfyldningsark!$Q96-10,IF(CL$17&lt;Udfyldningsark!$T96,"g",""),
IF(Udfyldningsark!$T96&lt;Udfyldningsark!$Q96,     IF(CL$17&lt;Udfyldningsark!$Q96-10,"g",     IF(CL$17&lt;Udfyldningsark!$T96,"gu",        "")),
IF(CL$17&lt;Udfyldningsark!$Q96, IF(CL$17&lt;Udfyldningsark!$Q96-10,"g","gu"),
IF(CL$17&lt;Udfyldningsark!$T96,"r",""
))))))))</f>
        <v/>
      </c>
      <c r="CM79" s="226" t="str">
        <f>IF(Udfyldningsark!$T96="","",
IF(CM$17=Udfyldningsark!$Q96,"s",
IF(CM$17=Udfyldningsark!$T96,"b",
IF(CM$17&lt;Udfyldningsark!$P96,"",
IF(Udfyldningsark!$T96&lt;Udfyldningsark!$Q96-10,IF(CM$17&lt;Udfyldningsark!$T96,"g",""),
IF(Udfyldningsark!$T96&lt;Udfyldningsark!$Q96,     IF(CM$17&lt;Udfyldningsark!$Q96-10,"g",     IF(CM$17&lt;Udfyldningsark!$T96,"gu",        "")),
IF(CM$17&lt;Udfyldningsark!$Q96, IF(CM$17&lt;Udfyldningsark!$Q96-10,"g","gu"),
IF(CM$17&lt;Udfyldningsark!$T96,"r",""
))))))))</f>
        <v/>
      </c>
      <c r="CN79" s="226" t="str">
        <f>IF(Udfyldningsark!$T96="","",
IF(CN$17=Udfyldningsark!$Q96,"s",
IF(CN$17=Udfyldningsark!$T96,"b",
IF(CN$17&lt;Udfyldningsark!$P96,"",
IF(Udfyldningsark!$T96&lt;Udfyldningsark!$Q96-10,IF(CN$17&lt;Udfyldningsark!$T96,"g",""),
IF(Udfyldningsark!$T96&lt;Udfyldningsark!$Q96,     IF(CN$17&lt;Udfyldningsark!$Q96-10,"g",     IF(CN$17&lt;Udfyldningsark!$T96,"gu",        "")),
IF(CN$17&lt;Udfyldningsark!$Q96, IF(CN$17&lt;Udfyldningsark!$Q96-10,"g","gu"),
IF(CN$17&lt;Udfyldningsark!$T96,"r",""
))))))))</f>
        <v/>
      </c>
      <c r="CO79" s="226" t="str">
        <f>IF(Udfyldningsark!$T96="","",
IF(CO$17=Udfyldningsark!$Q96,"s",
IF(CO$17=Udfyldningsark!$T96,"b",
IF(CO$17&lt;Udfyldningsark!$P96,"",
IF(Udfyldningsark!$T96&lt;Udfyldningsark!$Q96-10,IF(CO$17&lt;Udfyldningsark!$T96,"g",""),
IF(Udfyldningsark!$T96&lt;Udfyldningsark!$Q96,     IF(CO$17&lt;Udfyldningsark!$Q96-10,"g",     IF(CO$17&lt;Udfyldningsark!$T96,"gu",        "")),
IF(CO$17&lt;Udfyldningsark!$Q96, IF(CO$17&lt;Udfyldningsark!$Q96-10,"g","gu"),
IF(CO$17&lt;Udfyldningsark!$T96,"r",""
))))))))</f>
        <v/>
      </c>
      <c r="CP79" s="226" t="str">
        <f>IF(Udfyldningsark!$T96="","",
IF(CP$17=Udfyldningsark!$Q96,"s",
IF(CP$17=Udfyldningsark!$T96,"b",
IF(CP$17&lt;Udfyldningsark!$P96,"",
IF(Udfyldningsark!$T96&lt;Udfyldningsark!$Q96-10,IF(CP$17&lt;Udfyldningsark!$T96,"g",""),
IF(Udfyldningsark!$T96&lt;Udfyldningsark!$Q96,     IF(CP$17&lt;Udfyldningsark!$Q96-10,"g",     IF(CP$17&lt;Udfyldningsark!$T96,"gu",        "")),
IF(CP$17&lt;Udfyldningsark!$Q96, IF(CP$17&lt;Udfyldningsark!$Q96-10,"g","gu"),
IF(CP$17&lt;Udfyldningsark!$T96,"r",""
))))))))</f>
        <v/>
      </c>
      <c r="CQ79" s="226" t="str">
        <f>IF(Udfyldningsark!$T96="","",
IF(CQ$17=Udfyldningsark!$Q96,"s",
IF(CQ$17=Udfyldningsark!$T96,"b",
IF(CQ$17&lt;Udfyldningsark!$P96,"",
IF(Udfyldningsark!$T96&lt;Udfyldningsark!$Q96-10,IF(CQ$17&lt;Udfyldningsark!$T96,"g",""),
IF(Udfyldningsark!$T96&lt;Udfyldningsark!$Q96,     IF(CQ$17&lt;Udfyldningsark!$Q96-10,"g",     IF(CQ$17&lt;Udfyldningsark!$T96,"gu",        "")),
IF(CQ$17&lt;Udfyldningsark!$Q96, IF(CQ$17&lt;Udfyldningsark!$Q96-10,"g","gu"),
IF(CQ$17&lt;Udfyldningsark!$T96,"r",""
))))))))</f>
        <v/>
      </c>
      <c r="CR79" s="226" t="str">
        <f>IF(Udfyldningsark!$T96="","",
IF(CR$17=Udfyldningsark!$Q96,"s",
IF(CR$17=Udfyldningsark!$T96,"b",
IF(CR$17&lt;Udfyldningsark!$P96,"",
IF(Udfyldningsark!$T96&lt;Udfyldningsark!$Q96-10,IF(CR$17&lt;Udfyldningsark!$T96,"g",""),
IF(Udfyldningsark!$T96&lt;Udfyldningsark!$Q96,     IF(CR$17&lt;Udfyldningsark!$Q96-10,"g",     IF(CR$17&lt;Udfyldningsark!$T96,"gu",        "")),
IF(CR$17&lt;Udfyldningsark!$Q96, IF(CR$17&lt;Udfyldningsark!$Q96-10,"g","gu"),
IF(CR$17&lt;Udfyldningsark!$T96,"r",""
))))))))</f>
        <v/>
      </c>
      <c r="CS79" s="226" t="str">
        <f>IF(Udfyldningsark!$T96="","",
IF(CS$17=Udfyldningsark!$Q96,"s",
IF(CS$17=Udfyldningsark!$T96,"b",
IF(CS$17&lt;Udfyldningsark!$P96,"",
IF(Udfyldningsark!$T96&lt;Udfyldningsark!$Q96-10,IF(CS$17&lt;Udfyldningsark!$T96,"g",""),
IF(Udfyldningsark!$T96&lt;Udfyldningsark!$Q96,     IF(CS$17&lt;Udfyldningsark!$Q96-10,"g",     IF(CS$17&lt;Udfyldningsark!$T96,"gu",        "")),
IF(CS$17&lt;Udfyldningsark!$Q96, IF(CS$17&lt;Udfyldningsark!$Q96-10,"g","gu"),
IF(CS$17&lt;Udfyldningsark!$T96,"r",""
))))))))</f>
        <v/>
      </c>
      <c r="CT79" s="226" t="str">
        <f>IF(Udfyldningsark!$T96="","",
IF(CT$17=Udfyldningsark!$Q96,"s",
IF(CT$17=Udfyldningsark!$T96,"b",
IF(CT$17&lt;Udfyldningsark!$P96,"",
IF(Udfyldningsark!$T96&lt;Udfyldningsark!$Q96-10,IF(CT$17&lt;Udfyldningsark!$T96,"g",""),
IF(Udfyldningsark!$T96&lt;Udfyldningsark!$Q96,     IF(CT$17&lt;Udfyldningsark!$Q96-10,"g",     IF(CT$17&lt;Udfyldningsark!$T96,"gu",        "")),
IF(CT$17&lt;Udfyldningsark!$Q96, IF(CT$17&lt;Udfyldningsark!$Q96-10,"g","gu"),
IF(CT$17&lt;Udfyldningsark!$T96,"r",""
))))))))</f>
        <v/>
      </c>
      <c r="CU79" s="226" t="str">
        <f>IF(Udfyldningsark!$T96="","",
IF(CU$17=Udfyldningsark!$Q96,"s",
IF(CU$17=Udfyldningsark!$T96,"b",
IF(CU$17&lt;Udfyldningsark!$P96,"",
IF(Udfyldningsark!$T96&lt;Udfyldningsark!$Q96-10,IF(CU$17&lt;Udfyldningsark!$T96,"g",""),
IF(Udfyldningsark!$T96&lt;Udfyldningsark!$Q96,     IF(CU$17&lt;Udfyldningsark!$Q96-10,"g",     IF(CU$17&lt;Udfyldningsark!$T96,"gu",        "")),
IF(CU$17&lt;Udfyldningsark!$Q96, IF(CU$17&lt;Udfyldningsark!$Q96-10,"g","gu"),
IF(CU$17&lt;Udfyldningsark!$T96,"r",""
))))))))</f>
        <v/>
      </c>
      <c r="CV79" s="226" t="str">
        <f>IF(Udfyldningsark!$T96="","",
IF(CV$17=Udfyldningsark!$Q96,"s",
IF(CV$17=Udfyldningsark!$T96,"b",
IF(CV$17&lt;Udfyldningsark!$P96,"",
IF(Udfyldningsark!$T96&lt;Udfyldningsark!$Q96-10,IF(CV$17&lt;Udfyldningsark!$T96,"g",""),
IF(Udfyldningsark!$T96&lt;Udfyldningsark!$Q96,     IF(CV$17&lt;Udfyldningsark!$Q96-10,"g",     IF(CV$17&lt;Udfyldningsark!$T96,"gu",        "")),
IF(CV$17&lt;Udfyldningsark!$Q96, IF(CV$17&lt;Udfyldningsark!$Q96-10,"g","gu"),
IF(CV$17&lt;Udfyldningsark!$T96,"r",""
))))))))</f>
        <v/>
      </c>
      <c r="CW79" s="226" t="str">
        <f>IF(Udfyldningsark!$T96="","",
IF(CW$17=Udfyldningsark!$Q96,"s",
IF(CW$17=Udfyldningsark!$T96,"b",
IF(CW$17&lt;Udfyldningsark!$P96,"",
IF(Udfyldningsark!$T96&lt;Udfyldningsark!$Q96-10,IF(CW$17&lt;Udfyldningsark!$T96,"g",""),
IF(Udfyldningsark!$T96&lt;Udfyldningsark!$Q96,     IF(CW$17&lt;Udfyldningsark!$Q96-10,"g",     IF(CW$17&lt;Udfyldningsark!$T96,"gu",        "")),
IF(CW$17&lt;Udfyldningsark!$Q96, IF(CW$17&lt;Udfyldningsark!$Q96-10,"g","gu"),
IF(CW$17&lt;Udfyldningsark!$T96,"r",""
))))))))</f>
        <v/>
      </c>
      <c r="CX79" s="226" t="str">
        <f>IF(Udfyldningsark!$T96="","",
IF(CX$17=Udfyldningsark!$Q96,"s",
IF(CX$17=Udfyldningsark!$T96,"b",
IF(CX$17&lt;Udfyldningsark!$P96,"",
IF(Udfyldningsark!$T96&lt;Udfyldningsark!$Q96-10,IF(CX$17&lt;Udfyldningsark!$T96,"g",""),
IF(Udfyldningsark!$T96&lt;Udfyldningsark!$Q96,     IF(CX$17&lt;Udfyldningsark!$Q96-10,"g",     IF(CX$17&lt;Udfyldningsark!$T96,"gu",        "")),
IF(CX$17&lt;Udfyldningsark!$Q96, IF(CX$17&lt;Udfyldningsark!$Q96-10,"g","gu"),
IF(CX$17&lt;Udfyldningsark!$T96,"r",""
))))))))</f>
        <v/>
      </c>
      <c r="CY79" s="226" t="str">
        <f>IF(Udfyldningsark!$T96="","",
IF(CY$17=Udfyldningsark!$Q96,"s",
IF(CY$17=Udfyldningsark!$T96,"b",
IF(CY$17&lt;Udfyldningsark!$P96,"",
IF(Udfyldningsark!$T96&lt;Udfyldningsark!$Q96-10,IF(CY$17&lt;Udfyldningsark!$T96,"g",""),
IF(Udfyldningsark!$T96&lt;Udfyldningsark!$Q96,     IF(CY$17&lt;Udfyldningsark!$Q96-10,"g",     IF(CY$17&lt;Udfyldningsark!$T96,"gu",        "")),
IF(CY$17&lt;Udfyldningsark!$Q96, IF(CY$17&lt;Udfyldningsark!$Q96-10,"g","gu"),
IF(CY$17&lt;Udfyldningsark!$T96,"r",""
))))))))</f>
        <v/>
      </c>
      <c r="CZ79" s="226" t="str">
        <f>IF(Udfyldningsark!$T96="","",
IF(CZ$17=Udfyldningsark!$Q96,"s",
IF(CZ$17=Udfyldningsark!$T96,"b",
IF(CZ$17&lt;Udfyldningsark!$P96,"",
IF(Udfyldningsark!$T96&lt;Udfyldningsark!$Q96-10,IF(CZ$17&lt;Udfyldningsark!$T96,"g",""),
IF(Udfyldningsark!$T96&lt;Udfyldningsark!$Q96,     IF(CZ$17&lt;Udfyldningsark!$Q96-10,"g",     IF(CZ$17&lt;Udfyldningsark!$T96,"gu",        "")),
IF(CZ$17&lt;Udfyldningsark!$Q96, IF(CZ$17&lt;Udfyldningsark!$Q96-10,"g","gu"),
IF(CZ$17&lt;Udfyldningsark!$T96,"r",""
))))))))</f>
        <v/>
      </c>
      <c r="DA79" s="226" t="str">
        <f>IF(Udfyldningsark!$T96="","",
IF(DA$17=Udfyldningsark!$Q96,"s",
IF(DA$17=Udfyldningsark!$T96,"b",
IF(DA$17&lt;Udfyldningsark!$P96,"",
IF(Udfyldningsark!$T96&lt;Udfyldningsark!$Q96-10,IF(DA$17&lt;Udfyldningsark!$T96,"g",""),
IF(Udfyldningsark!$T96&lt;Udfyldningsark!$Q96,     IF(DA$17&lt;Udfyldningsark!$Q96-10,"g",     IF(DA$17&lt;Udfyldningsark!$T96,"gu",        "")),
IF(DA$17&lt;Udfyldningsark!$Q96, IF(DA$17&lt;Udfyldningsark!$Q96-10,"g","gu"),
IF(DA$17&lt;Udfyldningsark!$T96,"r",""
))))))))</f>
        <v/>
      </c>
      <c r="DB79" s="226" t="str">
        <f>IF(Udfyldningsark!$T96="","",
IF(DB$17=Udfyldningsark!$Q96,"s",
IF(DB$17=Udfyldningsark!$T96,"b",
IF(DB$17&lt;Udfyldningsark!$P96,"",
IF(Udfyldningsark!$T96&lt;Udfyldningsark!$Q96-10,IF(DB$17&lt;Udfyldningsark!$T96,"g",""),
IF(Udfyldningsark!$T96&lt;Udfyldningsark!$Q96,     IF(DB$17&lt;Udfyldningsark!$Q96-10,"g",     IF(DB$17&lt;Udfyldningsark!$T96,"gu",        "")),
IF(DB$17&lt;Udfyldningsark!$Q96, IF(DB$17&lt;Udfyldningsark!$Q96-10,"g","gu"),
IF(DB$17&lt;Udfyldningsark!$T96,"r",""
))))))))</f>
        <v/>
      </c>
      <c r="DC79" s="226" t="str">
        <f>IF(Udfyldningsark!$T96="","",
IF(DC$17=Udfyldningsark!$Q96,"s",
IF(DC$17=Udfyldningsark!$T96,"b",
IF(DC$17&lt;Udfyldningsark!$P96,"",
IF(Udfyldningsark!$T96&lt;Udfyldningsark!$Q96-10,IF(DC$17&lt;Udfyldningsark!$T96,"g",""),
IF(Udfyldningsark!$T96&lt;Udfyldningsark!$Q96,     IF(DC$17&lt;Udfyldningsark!$Q96-10,"g",     IF(DC$17&lt;Udfyldningsark!$T96,"gu",        "")),
IF(DC$17&lt;Udfyldningsark!$Q96, IF(DC$17&lt;Udfyldningsark!$Q96-10,"g","gu"),
IF(DC$17&lt;Udfyldningsark!$T96,"r",""
))))))))</f>
        <v/>
      </c>
      <c r="DD79" s="226" t="str">
        <f>IF(Udfyldningsark!$T96="","",
IF(DD$17=Udfyldningsark!$Q96,"s",
IF(DD$17=Udfyldningsark!$T96,"b",
IF(DD$17&lt;Udfyldningsark!$P96,"",
IF(Udfyldningsark!$T96&lt;Udfyldningsark!$Q96-10,IF(DD$17&lt;Udfyldningsark!$T96,"g",""),
IF(Udfyldningsark!$T96&lt;Udfyldningsark!$Q96,     IF(DD$17&lt;Udfyldningsark!$Q96-10,"g",     IF(DD$17&lt;Udfyldningsark!$T96,"gu",        "")),
IF(DD$17&lt;Udfyldningsark!$Q96, IF(DD$17&lt;Udfyldningsark!$Q96-10,"g","gu"),
IF(DD$17&lt;Udfyldningsark!$T96,"r",""
))))))))</f>
        <v/>
      </c>
      <c r="DE79" s="226" t="str">
        <f>IF(Udfyldningsark!$T96="","",
IF(DE$17=Udfyldningsark!$Q96,"s",
IF(DE$17=Udfyldningsark!$T96,"b",
IF(DE$17&lt;Udfyldningsark!$P96,"",
IF(Udfyldningsark!$T96&lt;Udfyldningsark!$Q96-10,IF(DE$17&lt;Udfyldningsark!$T96,"g",""),
IF(Udfyldningsark!$T96&lt;Udfyldningsark!$Q96,     IF(DE$17&lt;Udfyldningsark!$Q96-10,"g",     IF(DE$17&lt;Udfyldningsark!$T96,"gu",        "")),
IF(DE$17&lt;Udfyldningsark!$Q96, IF(DE$17&lt;Udfyldningsark!$Q96-10,"g","gu"),
IF(DE$17&lt;Udfyldningsark!$T96,"r",""
))))))))</f>
        <v/>
      </c>
      <c r="DF79" s="226" t="str">
        <f>IF(Udfyldningsark!$T96="","",
IF(DF$17=Udfyldningsark!$Q96,"s",
IF(DF$17=Udfyldningsark!$T96,"b",
IF(DF$17&lt;Udfyldningsark!$P96,"",
IF(Udfyldningsark!$T96&lt;Udfyldningsark!$Q96-10,IF(DF$17&lt;Udfyldningsark!$T96,"g",""),
IF(Udfyldningsark!$T96&lt;Udfyldningsark!$Q96,     IF(DF$17&lt;Udfyldningsark!$Q96-10,"g",     IF(DF$17&lt;Udfyldningsark!$T96,"gu",        "")),
IF(DF$17&lt;Udfyldningsark!$Q96, IF(DF$17&lt;Udfyldningsark!$Q96-10,"g","gu"),
IF(DF$17&lt;Udfyldningsark!$T96,"r",""
))))))))</f>
        <v/>
      </c>
      <c r="DG79" s="226" t="str">
        <f>IF(Udfyldningsark!$T96="","",
IF(DG$17=Udfyldningsark!$Q96,"s",
IF(DG$17=Udfyldningsark!$T96,"b",
IF(DG$17&lt;Udfyldningsark!$P96,"",
IF(Udfyldningsark!$T96&lt;Udfyldningsark!$Q96-10,IF(DG$17&lt;Udfyldningsark!$T96,"g",""),
IF(Udfyldningsark!$T96&lt;Udfyldningsark!$Q96,     IF(DG$17&lt;Udfyldningsark!$Q96-10,"g",     IF(DG$17&lt;Udfyldningsark!$T96,"gu",        "")),
IF(DG$17&lt;Udfyldningsark!$Q96, IF(DG$17&lt;Udfyldningsark!$Q96-10,"g","gu"),
IF(DG$17&lt;Udfyldningsark!$T96,"r",""
))))))))</f>
        <v/>
      </c>
      <c r="DH79" s="226" t="str">
        <f>IF(Udfyldningsark!$T96="","",
IF(DH$17=Udfyldningsark!$Q96,"s",
IF(DH$17=Udfyldningsark!$T96,"b",
IF(DH$17&lt;Udfyldningsark!$P96,"",
IF(Udfyldningsark!$T96&lt;Udfyldningsark!$Q96-10,IF(DH$17&lt;Udfyldningsark!$T96,"g",""),
IF(Udfyldningsark!$T96&lt;Udfyldningsark!$Q96,     IF(DH$17&lt;Udfyldningsark!$Q96-10,"g",     IF(DH$17&lt;Udfyldningsark!$T96,"gu",        "")),
IF(DH$17&lt;Udfyldningsark!$Q96, IF(DH$17&lt;Udfyldningsark!$Q96-10,"g","gu"),
IF(DH$17&lt;Udfyldningsark!$T96,"r",""
))))))))</f>
        <v/>
      </c>
      <c r="DI79" s="226" t="str">
        <f>IF(Udfyldningsark!$T96="","",
IF(DI$17=Udfyldningsark!$Q96,"s",
IF(DI$17=Udfyldningsark!$T96,"b",
IF(DI$17&lt;Udfyldningsark!$P96,"",
IF(Udfyldningsark!$T96&lt;Udfyldningsark!$Q96-10,IF(DI$17&lt;Udfyldningsark!$T96,"g",""),
IF(Udfyldningsark!$T96&lt;Udfyldningsark!$Q96,     IF(DI$17&lt;Udfyldningsark!$Q96-10,"g",     IF(DI$17&lt;Udfyldningsark!$T96,"gu",        "")),
IF(DI$17&lt;Udfyldningsark!$Q96, IF(DI$17&lt;Udfyldningsark!$Q96-10,"g","gu"),
IF(DI$17&lt;Udfyldningsark!$T96,"r",""
))))))))</f>
        <v/>
      </c>
      <c r="DJ79" s="226" t="str">
        <f>IF(Udfyldningsark!$T96="","",
IF(DJ$17=Udfyldningsark!$Q96,"s",
IF(DJ$17=Udfyldningsark!$T96,"b",
IF(DJ$17&lt;Udfyldningsark!$P96,"",
IF(Udfyldningsark!$T96&lt;Udfyldningsark!$Q96-10,IF(DJ$17&lt;Udfyldningsark!$T96,"g",""),
IF(Udfyldningsark!$T96&lt;Udfyldningsark!$Q96,     IF(DJ$17&lt;Udfyldningsark!$Q96-10,"g",     IF(DJ$17&lt;Udfyldningsark!$T96,"gu",        "")),
IF(DJ$17&lt;Udfyldningsark!$Q96, IF(DJ$17&lt;Udfyldningsark!$Q96-10,"g","gu"),
IF(DJ$17&lt;Udfyldningsark!$T96,"r",""
))))))))</f>
        <v/>
      </c>
      <c r="DK79" s="226" t="str">
        <f>IF(Udfyldningsark!$T96="","",
IF(DK$17=Udfyldningsark!$Q96,"s",
IF(DK$17=Udfyldningsark!$T96,"b",
IF(DK$17&lt;Udfyldningsark!$P96,"",
IF(Udfyldningsark!$T96&lt;Udfyldningsark!$Q96-10,IF(DK$17&lt;Udfyldningsark!$T96,"g",""),
IF(Udfyldningsark!$T96&lt;Udfyldningsark!$Q96,     IF(DK$17&lt;Udfyldningsark!$Q96-10,"g",     IF(DK$17&lt;Udfyldningsark!$T96,"gu",        "")),
IF(DK$17&lt;Udfyldningsark!$Q96, IF(DK$17&lt;Udfyldningsark!$Q96-10,"g","gu"),
IF(DK$17&lt;Udfyldningsark!$T96,"r",""
))))))))</f>
        <v/>
      </c>
      <c r="DL79" s="13"/>
      <c r="DM79" s="13"/>
    </row>
    <row r="80" spans="1:117" s="2" customFormat="1" ht="8.4499999999999993" customHeight="1" x14ac:dyDescent="0.2">
      <c r="A80" s="29"/>
      <c r="B80" s="56" t="str">
        <f>IF(Udfyldningsark!C97=1,Udfyldningsark!E97,"")</f>
        <v/>
      </c>
      <c r="C80" s="405" t="str">
        <f>IF(Udfyldningsark!I97="","",IF(Udfyldningsark!I97&gt;=1,Udfyldningsark!I97))</f>
        <v/>
      </c>
      <c r="D80" s="406"/>
      <c r="E80" s="407"/>
      <c r="F80" s="48"/>
      <c r="G80" s="276" t="str">
        <f>IF(Udfyldningsark!L97="","",IF(Udfyldningsark!L97&gt;=1,Udfyldningsark!L97))</f>
        <v/>
      </c>
      <c r="H80" s="48"/>
      <c r="I80" s="87" t="str">
        <f>IF(Udfyldningsark!P97="","",IF(Udfyldningsark!P97&gt;=1,Udfyldningsark!P97))</f>
        <v/>
      </c>
      <c r="J80" s="49"/>
      <c r="K80" s="88" t="str">
        <f>IF(Udfyldningsark!G97="","",IF(Udfyldningsark!G97=Data!$T$7,Data!$U$7,IF(Udfyldningsark!G97=Data!$T$8,Data!$U$8,IF(Udfyldningsark!G97=Data!$T$9,Data!$U$9,IF(Udfyldningsark!G97=Data!$T$10,Data!$U$10,IF(Udfyldningsark!G97=Data!$T$11,Data!$U$11,IF(Udfyldningsark!G97=Data!$T$12,Data!$U$12,IF(Udfyldningsark!G97=Data!$T$13,Data!$U$13,IF(Udfyldningsark!G97=Data!$T$14,Data!$U$14,IF(Udfyldningsark!G97=Data!$T$15,Data!$U$15,IF(Udfyldningsark!G97=Data!$T$16,Data!$U$16,IF(Udfyldningsark!G97=Data!$T$17,Data!$U$17,IF(Udfyldningsark!G97=Data!$T$18,Data!$U$18,IF(Udfyldningsark!G97=Data!$T$19,Data!$U$19,IF(Udfyldningsark!G97=Data!$T$20,Data!$U$20,IF(Udfyldningsark!G97=Data!$T$21,Data!$U$21,IF(Udfyldningsark!G97=Data!$T$22,Data!$U$22,IF(Udfyldningsark!G97=Data!$T$23,Data!$U$23,IF(Udfyldningsark!G97=Data!$T$24,Data!$U$24,IF(Udfyldningsark!G97=Data!$T$25,Data!$U$25,IF(Udfyldningsark!G97=Data!$T$26,Data!$U$26,IF(Udfyldningsark!G97=Data!$T$27,Data!$U$27))))))))))))))))))))))</f>
        <v/>
      </c>
      <c r="L80" s="49"/>
      <c r="M80" s="89" t="str">
        <f>IF(Udfyldningsark!G97="","",IF(Udfyldningsark!G97=Data!$T$7,Data!$V$7,IF(Udfyldningsark!G97=Data!$T$8,Data!$V$8,IF(Udfyldningsark!G97=Data!$T$9,Data!$V$9,IF(Udfyldningsark!G97=Data!$T$10,Data!$V$10,IF(Udfyldningsark!G97=Data!$T$11,Data!$V$11,IF(Udfyldningsark!G97=Data!$T$12,Data!$V$12,IF(Udfyldningsark!G97=Data!$T$13,Data!$V$13,IF(Udfyldningsark!G97=Data!$T$14,Data!$V$14,IF(Udfyldningsark!G97=Data!$T$15,Data!$V$15,IF(Udfyldningsark!G97=Data!$T$16,Data!$V$16,IF(Udfyldningsark!G97=Data!$T$17,Data!$V$17,IF(Udfyldningsark!G97=Data!$T$18,Data!$V$18,IF(Udfyldningsark!G97=Data!$T$19,Data!$V$19,IF(Udfyldningsark!G97=Data!$T$20,Data!$V$20,IF(Udfyldningsark!G97=Data!$T$21,Data!$V$21,IF(Udfyldningsark!G97=Data!$T$22,Data!$V$22,IF(Udfyldningsark!G97=Data!$T$23,Data!$V$23,IF(Udfyldningsark!G97=Data!$T$24,Data!$V$24,IF(Udfyldningsark!G97=Data!$T$25,Data!$V$25,IF(Udfyldningsark!G97=Data!$T$26,Data!$V$26,IF(Udfyldningsark!G97=Data!$T$27,Data!$V$27,))))))))))))))))))))))</f>
        <v/>
      </c>
      <c r="N80" s="20"/>
      <c r="O80" s="226" t="str">
        <f>IF(Udfyldningsark!$T97="","",
IF(O$17=Udfyldningsark!$Q97,"s",
IF(O$17=Udfyldningsark!$T97,"b",
IF(O$17&lt;Udfyldningsark!$P97,"",
IF(Udfyldningsark!$T97&lt;Udfyldningsark!$Q97-10,IF(O$17&lt;Udfyldningsark!$T97,"g",""),
IF(Udfyldningsark!$T97&lt;Udfyldningsark!$Q97,     IF(O$17&lt;Udfyldningsark!$Q97-10,"g",     IF(O$17&lt;Udfyldningsark!$T97,"gu",        "")),
IF(O$17&lt;Udfyldningsark!$Q97, IF(O$17&lt;Udfyldningsark!$Q97-10,"g","gu"),
IF(O$17&lt;Udfyldningsark!$T97,"r",""
))))))))</f>
        <v/>
      </c>
      <c r="P80" s="226" t="str">
        <f>IF(Udfyldningsark!$T97="","",
IF(P$17=Udfyldningsark!$Q97,"s",
IF(P$17=Udfyldningsark!$T97,"b",
IF(P$17&lt;Udfyldningsark!$P97,"",
IF(Udfyldningsark!$T97&lt;Udfyldningsark!$Q97-10,IF(P$17&lt;Udfyldningsark!$T97,"g",""),
IF(Udfyldningsark!$T97&lt;Udfyldningsark!$Q97,     IF(P$17&lt;Udfyldningsark!$Q97-10,"g",     IF(P$17&lt;Udfyldningsark!$T97,"gu",        "")),
IF(P$17&lt;Udfyldningsark!$Q97, IF(P$17&lt;Udfyldningsark!$Q97-10,"g","gu"),
IF(P$17&lt;Udfyldningsark!$T97,"r",""
))))))))</f>
        <v/>
      </c>
      <c r="Q80" s="226" t="str">
        <f>IF(Udfyldningsark!$T97="","",
IF(Q$17=Udfyldningsark!$Q97,"s",
IF(Q$17=Udfyldningsark!$T97,"b",
IF(Q$17&lt;Udfyldningsark!$P97,"",
IF(Udfyldningsark!$T97&lt;Udfyldningsark!$Q97-10,IF(Q$17&lt;Udfyldningsark!$T97,"g",""),
IF(Udfyldningsark!$T97&lt;Udfyldningsark!$Q97,     IF(Q$17&lt;Udfyldningsark!$Q97-10,"g",     IF(Q$17&lt;Udfyldningsark!$T97,"gu",        "")),
IF(Q$17&lt;Udfyldningsark!$Q97, IF(Q$17&lt;Udfyldningsark!$Q97-10,"g","gu"),
IF(Q$17&lt;Udfyldningsark!$T97,"r",""
))))))))</f>
        <v/>
      </c>
      <c r="R80" s="226" t="str">
        <f>IF(Udfyldningsark!$T97="","",
IF(R$17=Udfyldningsark!$Q97,"s",
IF(R$17=Udfyldningsark!$T97,"b",
IF(R$17&lt;Udfyldningsark!$P97,"",
IF(Udfyldningsark!$T97&lt;Udfyldningsark!$Q97-10,IF(R$17&lt;Udfyldningsark!$T97,"g",""),
IF(Udfyldningsark!$T97&lt;Udfyldningsark!$Q97,     IF(R$17&lt;Udfyldningsark!$Q97-10,"g",     IF(R$17&lt;Udfyldningsark!$T97,"gu",        "")),
IF(R$17&lt;Udfyldningsark!$Q97, IF(R$17&lt;Udfyldningsark!$Q97-10,"g","gu"),
IF(R$17&lt;Udfyldningsark!$T97,"r",""
))))))))</f>
        <v/>
      </c>
      <c r="S80" s="226" t="str">
        <f>IF(Udfyldningsark!$T97="","",
IF(S$17=Udfyldningsark!$Q97,"s",
IF(S$17=Udfyldningsark!$T97,"b",
IF(S$17&lt;Udfyldningsark!$P97,"",
IF(Udfyldningsark!$T97&lt;Udfyldningsark!$Q97-10,IF(S$17&lt;Udfyldningsark!$T97,"g",""),
IF(Udfyldningsark!$T97&lt;Udfyldningsark!$Q97,     IF(S$17&lt;Udfyldningsark!$Q97-10,"g",     IF(S$17&lt;Udfyldningsark!$T97,"gu",        "")),
IF(S$17&lt;Udfyldningsark!$Q97, IF(S$17&lt;Udfyldningsark!$Q97-10,"g","gu"),
IF(S$17&lt;Udfyldningsark!$T97,"r",""
))))))))</f>
        <v/>
      </c>
      <c r="T80" s="226" t="str">
        <f>IF(Udfyldningsark!$T97="","",
IF(T$17=Udfyldningsark!$Q97,"s",
IF(T$17=Udfyldningsark!$T97,"b",
IF(T$17&lt;Udfyldningsark!$P97,"",
IF(Udfyldningsark!$T97&lt;Udfyldningsark!$Q97-10,IF(T$17&lt;Udfyldningsark!$T97,"g",""),
IF(Udfyldningsark!$T97&lt;Udfyldningsark!$Q97,     IF(T$17&lt;Udfyldningsark!$Q97-10,"g",     IF(T$17&lt;Udfyldningsark!$T97,"gu",        "")),
IF(T$17&lt;Udfyldningsark!$Q97, IF(T$17&lt;Udfyldningsark!$Q97-10,"g","gu"),
IF(T$17&lt;Udfyldningsark!$T97,"r",""
))))))))</f>
        <v/>
      </c>
      <c r="U80" s="226" t="str">
        <f>IF(Udfyldningsark!$T97="","",
IF(U$17=Udfyldningsark!$Q97,"s",
IF(U$17=Udfyldningsark!$T97,"b",
IF(U$17&lt;Udfyldningsark!$P97,"",
IF(Udfyldningsark!$T97&lt;Udfyldningsark!$Q97-10,IF(U$17&lt;Udfyldningsark!$T97,"g",""),
IF(Udfyldningsark!$T97&lt;Udfyldningsark!$Q97,     IF(U$17&lt;Udfyldningsark!$Q97-10,"g",     IF(U$17&lt;Udfyldningsark!$T97,"gu",        "")),
IF(U$17&lt;Udfyldningsark!$Q97, IF(U$17&lt;Udfyldningsark!$Q97-10,"g","gu"),
IF(U$17&lt;Udfyldningsark!$T97,"r",""
))))))))</f>
        <v/>
      </c>
      <c r="V80" s="226" t="str">
        <f>IF(Udfyldningsark!$T97="","",
IF(V$17=Udfyldningsark!$Q97,"s",
IF(V$17=Udfyldningsark!$T97,"b",
IF(V$17&lt;Udfyldningsark!$P97,"",
IF(Udfyldningsark!$T97&lt;Udfyldningsark!$Q97-10,IF(V$17&lt;Udfyldningsark!$T97,"g",""),
IF(Udfyldningsark!$T97&lt;Udfyldningsark!$Q97,     IF(V$17&lt;Udfyldningsark!$Q97-10,"g",     IF(V$17&lt;Udfyldningsark!$T97,"gu",        "")),
IF(V$17&lt;Udfyldningsark!$Q97, IF(V$17&lt;Udfyldningsark!$Q97-10,"g","gu"),
IF(V$17&lt;Udfyldningsark!$T97,"r",""
))))))))</f>
        <v/>
      </c>
      <c r="W80" s="226" t="str">
        <f>IF(Udfyldningsark!$T97="","",
IF(W$17=Udfyldningsark!$Q97,"s",
IF(W$17=Udfyldningsark!$T97,"b",
IF(W$17&lt;Udfyldningsark!$P97,"",
IF(Udfyldningsark!$T97&lt;Udfyldningsark!$Q97-10,IF(W$17&lt;Udfyldningsark!$T97,"g",""),
IF(Udfyldningsark!$T97&lt;Udfyldningsark!$Q97,     IF(W$17&lt;Udfyldningsark!$Q97-10,"g",     IF(W$17&lt;Udfyldningsark!$T97,"gu",        "")),
IF(W$17&lt;Udfyldningsark!$Q97, IF(W$17&lt;Udfyldningsark!$Q97-10,"g","gu"),
IF(W$17&lt;Udfyldningsark!$T97,"r",""
))))))))</f>
        <v/>
      </c>
      <c r="X80" s="226" t="str">
        <f>IF(Udfyldningsark!$T97="","",
IF(X$17=Udfyldningsark!$Q97,"s",
IF(X$17=Udfyldningsark!$T97,"b",
IF(X$17&lt;Udfyldningsark!$P97,"",
IF(Udfyldningsark!$T97&lt;Udfyldningsark!$Q97-10,IF(X$17&lt;Udfyldningsark!$T97,"g",""),
IF(Udfyldningsark!$T97&lt;Udfyldningsark!$Q97,     IF(X$17&lt;Udfyldningsark!$Q97-10,"g",     IF(X$17&lt;Udfyldningsark!$T97,"gu",        "")),
IF(X$17&lt;Udfyldningsark!$Q97, IF(X$17&lt;Udfyldningsark!$Q97-10,"g","gu"),
IF(X$17&lt;Udfyldningsark!$T97,"r",""
))))))))</f>
        <v/>
      </c>
      <c r="Y80" s="226" t="str">
        <f>IF(Udfyldningsark!$T97="","",
IF(Y$17=Udfyldningsark!$Q97,"s",
IF(Y$17=Udfyldningsark!$T97,"b",
IF(Y$17&lt;Udfyldningsark!$P97,"",
IF(Udfyldningsark!$T97&lt;Udfyldningsark!$Q97-10,IF(Y$17&lt;Udfyldningsark!$T97,"g",""),
IF(Udfyldningsark!$T97&lt;Udfyldningsark!$Q97,     IF(Y$17&lt;Udfyldningsark!$Q97-10,"g",     IF(Y$17&lt;Udfyldningsark!$T97,"gu",        "")),
IF(Y$17&lt;Udfyldningsark!$Q97, IF(Y$17&lt;Udfyldningsark!$Q97-10,"g","gu"),
IF(Y$17&lt;Udfyldningsark!$T97,"r",""
))))))))</f>
        <v/>
      </c>
      <c r="Z80" s="226" t="str">
        <f>IF(Udfyldningsark!$T97="","",
IF(Z$17=Udfyldningsark!$Q97,"s",
IF(Z$17=Udfyldningsark!$T97,"b",
IF(Z$17&lt;Udfyldningsark!$P97,"",
IF(Udfyldningsark!$T97&lt;Udfyldningsark!$Q97-10,IF(Z$17&lt;Udfyldningsark!$T97,"g",""),
IF(Udfyldningsark!$T97&lt;Udfyldningsark!$Q97,     IF(Z$17&lt;Udfyldningsark!$Q97-10,"g",     IF(Z$17&lt;Udfyldningsark!$T97,"gu",        "")),
IF(Z$17&lt;Udfyldningsark!$Q97, IF(Z$17&lt;Udfyldningsark!$Q97-10,"g","gu"),
IF(Z$17&lt;Udfyldningsark!$T97,"r",""
))))))))</f>
        <v/>
      </c>
      <c r="AA80" s="226" t="str">
        <f>IF(Udfyldningsark!$T97="","",
IF(AA$17=Udfyldningsark!$Q97,"s",
IF(AA$17=Udfyldningsark!$T97,"b",
IF(AA$17&lt;Udfyldningsark!$P97,"",
IF(Udfyldningsark!$T97&lt;Udfyldningsark!$Q97-10,IF(AA$17&lt;Udfyldningsark!$T97,"g",""),
IF(Udfyldningsark!$T97&lt;Udfyldningsark!$Q97,     IF(AA$17&lt;Udfyldningsark!$Q97-10,"g",     IF(AA$17&lt;Udfyldningsark!$T97,"gu",        "")),
IF(AA$17&lt;Udfyldningsark!$Q97, IF(AA$17&lt;Udfyldningsark!$Q97-10,"g","gu"),
IF(AA$17&lt;Udfyldningsark!$T97,"r",""
))))))))</f>
        <v/>
      </c>
      <c r="AB80" s="226" t="str">
        <f>IF(Udfyldningsark!$T97="","",
IF(AB$17=Udfyldningsark!$Q97,"s",
IF(AB$17=Udfyldningsark!$T97,"b",
IF(AB$17&lt;Udfyldningsark!$P97,"",
IF(Udfyldningsark!$T97&lt;Udfyldningsark!$Q97-10,IF(AB$17&lt;Udfyldningsark!$T97,"g",""),
IF(Udfyldningsark!$T97&lt;Udfyldningsark!$Q97,     IF(AB$17&lt;Udfyldningsark!$Q97-10,"g",     IF(AB$17&lt;Udfyldningsark!$T97,"gu",        "")),
IF(AB$17&lt;Udfyldningsark!$Q97, IF(AB$17&lt;Udfyldningsark!$Q97-10,"g","gu"),
IF(AB$17&lt;Udfyldningsark!$T97,"r",""
))))))))</f>
        <v/>
      </c>
      <c r="AC80" s="226" t="str">
        <f>IF(Udfyldningsark!$T97="","",
IF(AC$17=Udfyldningsark!$Q97,"s",
IF(AC$17=Udfyldningsark!$T97,"b",
IF(AC$17&lt;Udfyldningsark!$P97,"",
IF(Udfyldningsark!$T97&lt;Udfyldningsark!$Q97-10,IF(AC$17&lt;Udfyldningsark!$T97,"g",""),
IF(Udfyldningsark!$T97&lt;Udfyldningsark!$Q97,     IF(AC$17&lt;Udfyldningsark!$Q97-10,"g",     IF(AC$17&lt;Udfyldningsark!$T97,"gu",        "")),
IF(AC$17&lt;Udfyldningsark!$Q97, IF(AC$17&lt;Udfyldningsark!$Q97-10,"g","gu"),
IF(AC$17&lt;Udfyldningsark!$T97,"r",""
))))))))</f>
        <v/>
      </c>
      <c r="AD80" s="226" t="str">
        <f>IF(Udfyldningsark!$T97="","",
IF(AD$17=Udfyldningsark!$Q97,"s",
IF(AD$17=Udfyldningsark!$T97,"b",
IF(AD$17&lt;Udfyldningsark!$P97,"",
IF(Udfyldningsark!$T97&lt;Udfyldningsark!$Q97-10,IF(AD$17&lt;Udfyldningsark!$T97,"g",""),
IF(Udfyldningsark!$T97&lt;Udfyldningsark!$Q97,     IF(AD$17&lt;Udfyldningsark!$Q97-10,"g",     IF(AD$17&lt;Udfyldningsark!$T97,"gu",        "")),
IF(AD$17&lt;Udfyldningsark!$Q97, IF(AD$17&lt;Udfyldningsark!$Q97-10,"g","gu"),
IF(AD$17&lt;Udfyldningsark!$T97,"r",""
))))))))</f>
        <v/>
      </c>
      <c r="AE80" s="226" t="str">
        <f>IF(Udfyldningsark!$T97="","",
IF(AE$17=Udfyldningsark!$Q97,"s",
IF(AE$17=Udfyldningsark!$T97,"b",
IF(AE$17&lt;Udfyldningsark!$P97,"",
IF(Udfyldningsark!$T97&lt;Udfyldningsark!$Q97-10,IF(AE$17&lt;Udfyldningsark!$T97,"g",""),
IF(Udfyldningsark!$T97&lt;Udfyldningsark!$Q97,     IF(AE$17&lt;Udfyldningsark!$Q97-10,"g",     IF(AE$17&lt;Udfyldningsark!$T97,"gu",        "")),
IF(AE$17&lt;Udfyldningsark!$Q97, IF(AE$17&lt;Udfyldningsark!$Q97-10,"g","gu"),
IF(AE$17&lt;Udfyldningsark!$T97,"r",""
))))))))</f>
        <v/>
      </c>
      <c r="AF80" s="226" t="str">
        <f>IF(Udfyldningsark!$T97="","",
IF(AF$17=Udfyldningsark!$Q97,"s",
IF(AF$17=Udfyldningsark!$T97,"b",
IF(AF$17&lt;Udfyldningsark!$P97,"",
IF(Udfyldningsark!$T97&lt;Udfyldningsark!$Q97-10,IF(AF$17&lt;Udfyldningsark!$T97,"g",""),
IF(Udfyldningsark!$T97&lt;Udfyldningsark!$Q97,     IF(AF$17&lt;Udfyldningsark!$Q97-10,"g",     IF(AF$17&lt;Udfyldningsark!$T97,"gu",        "")),
IF(AF$17&lt;Udfyldningsark!$Q97, IF(AF$17&lt;Udfyldningsark!$Q97-10,"g","gu"),
IF(AF$17&lt;Udfyldningsark!$T97,"r",""
))))))))</f>
        <v/>
      </c>
      <c r="AG80" s="226" t="str">
        <f>IF(Udfyldningsark!$T97="","",
IF(AG$17=Udfyldningsark!$Q97,"s",
IF(AG$17=Udfyldningsark!$T97,"b",
IF(AG$17&lt;Udfyldningsark!$P97,"",
IF(Udfyldningsark!$T97&lt;Udfyldningsark!$Q97-10,IF(AG$17&lt;Udfyldningsark!$T97,"g",""),
IF(Udfyldningsark!$T97&lt;Udfyldningsark!$Q97,     IF(AG$17&lt;Udfyldningsark!$Q97-10,"g",     IF(AG$17&lt;Udfyldningsark!$T97,"gu",        "")),
IF(AG$17&lt;Udfyldningsark!$Q97, IF(AG$17&lt;Udfyldningsark!$Q97-10,"g","gu"),
IF(AG$17&lt;Udfyldningsark!$T97,"r",""
))))))))</f>
        <v/>
      </c>
      <c r="AH80" s="226" t="str">
        <f>IF(Udfyldningsark!$T97="","",
IF(AH$17=Udfyldningsark!$Q97,"s",
IF(AH$17=Udfyldningsark!$T97,"b",
IF(AH$17&lt;Udfyldningsark!$P97,"",
IF(Udfyldningsark!$T97&lt;Udfyldningsark!$Q97-10,IF(AH$17&lt;Udfyldningsark!$T97,"g",""),
IF(Udfyldningsark!$T97&lt;Udfyldningsark!$Q97,     IF(AH$17&lt;Udfyldningsark!$Q97-10,"g",     IF(AH$17&lt;Udfyldningsark!$T97,"gu",        "")),
IF(AH$17&lt;Udfyldningsark!$Q97, IF(AH$17&lt;Udfyldningsark!$Q97-10,"g","gu"),
IF(AH$17&lt;Udfyldningsark!$T97,"r",""
))))))))</f>
        <v/>
      </c>
      <c r="AI80" s="226" t="str">
        <f>IF(Udfyldningsark!$T97="","",
IF(AI$17=Udfyldningsark!$Q97,"s",
IF(AI$17=Udfyldningsark!$T97,"b",
IF(AI$17&lt;Udfyldningsark!$P97,"",
IF(Udfyldningsark!$T97&lt;Udfyldningsark!$Q97-10,IF(AI$17&lt;Udfyldningsark!$T97,"g",""),
IF(Udfyldningsark!$T97&lt;Udfyldningsark!$Q97,     IF(AI$17&lt;Udfyldningsark!$Q97-10,"g",     IF(AI$17&lt;Udfyldningsark!$T97,"gu",        "")),
IF(AI$17&lt;Udfyldningsark!$Q97, IF(AI$17&lt;Udfyldningsark!$Q97-10,"g","gu"),
IF(AI$17&lt;Udfyldningsark!$T97,"r",""
))))))))</f>
        <v/>
      </c>
      <c r="AJ80" s="226" t="str">
        <f>IF(Udfyldningsark!$T97="","",
IF(AJ$17=Udfyldningsark!$Q97,"s",
IF(AJ$17=Udfyldningsark!$T97,"b",
IF(AJ$17&lt;Udfyldningsark!$P97,"",
IF(Udfyldningsark!$T97&lt;Udfyldningsark!$Q97-10,IF(AJ$17&lt;Udfyldningsark!$T97,"g",""),
IF(Udfyldningsark!$T97&lt;Udfyldningsark!$Q97,     IF(AJ$17&lt;Udfyldningsark!$Q97-10,"g",     IF(AJ$17&lt;Udfyldningsark!$T97,"gu",        "")),
IF(AJ$17&lt;Udfyldningsark!$Q97, IF(AJ$17&lt;Udfyldningsark!$Q97-10,"g","gu"),
IF(AJ$17&lt;Udfyldningsark!$T97,"r",""
))))))))</f>
        <v/>
      </c>
      <c r="AK80" s="226" t="str">
        <f>IF(Udfyldningsark!$T97="","",
IF(AK$17=Udfyldningsark!$Q97,"s",
IF(AK$17=Udfyldningsark!$T97,"b",
IF(AK$17&lt;Udfyldningsark!$P97,"",
IF(Udfyldningsark!$T97&lt;Udfyldningsark!$Q97-10,IF(AK$17&lt;Udfyldningsark!$T97,"g",""),
IF(Udfyldningsark!$T97&lt;Udfyldningsark!$Q97,     IF(AK$17&lt;Udfyldningsark!$Q97-10,"g",     IF(AK$17&lt;Udfyldningsark!$T97,"gu",        "")),
IF(AK$17&lt;Udfyldningsark!$Q97, IF(AK$17&lt;Udfyldningsark!$Q97-10,"g","gu"),
IF(AK$17&lt;Udfyldningsark!$T97,"r",""
))))))))</f>
        <v/>
      </c>
      <c r="AL80" s="226" t="str">
        <f>IF(Udfyldningsark!$T97="","",
IF(AL$17=Udfyldningsark!$Q97,"s",
IF(AL$17=Udfyldningsark!$T97,"b",
IF(AL$17&lt;Udfyldningsark!$P97,"",
IF(Udfyldningsark!$T97&lt;Udfyldningsark!$Q97-10,IF(AL$17&lt;Udfyldningsark!$T97,"g",""),
IF(Udfyldningsark!$T97&lt;Udfyldningsark!$Q97,     IF(AL$17&lt;Udfyldningsark!$Q97-10,"g",     IF(AL$17&lt;Udfyldningsark!$T97,"gu",        "")),
IF(AL$17&lt;Udfyldningsark!$Q97, IF(AL$17&lt;Udfyldningsark!$Q97-10,"g","gu"),
IF(AL$17&lt;Udfyldningsark!$T97,"r",""
))))))))</f>
        <v/>
      </c>
      <c r="AM80" s="226" t="str">
        <f>IF(Udfyldningsark!$T97="","",
IF(AM$17=Udfyldningsark!$Q97,"s",
IF(AM$17=Udfyldningsark!$T97,"b",
IF(AM$17&lt;Udfyldningsark!$P97,"",
IF(Udfyldningsark!$T97&lt;Udfyldningsark!$Q97-10,IF(AM$17&lt;Udfyldningsark!$T97,"g",""),
IF(Udfyldningsark!$T97&lt;Udfyldningsark!$Q97,     IF(AM$17&lt;Udfyldningsark!$Q97-10,"g",     IF(AM$17&lt;Udfyldningsark!$T97,"gu",        "")),
IF(AM$17&lt;Udfyldningsark!$Q97, IF(AM$17&lt;Udfyldningsark!$Q97-10,"g","gu"),
IF(AM$17&lt;Udfyldningsark!$T97,"r",""
))))))))</f>
        <v/>
      </c>
      <c r="AN80" s="226" t="str">
        <f>IF(Udfyldningsark!$T97="","",
IF(AN$17=Udfyldningsark!$Q97,"s",
IF(AN$17=Udfyldningsark!$T97,"b",
IF(AN$17&lt;Udfyldningsark!$P97,"",
IF(Udfyldningsark!$T97&lt;Udfyldningsark!$Q97-10,IF(AN$17&lt;Udfyldningsark!$T97,"g",""),
IF(Udfyldningsark!$T97&lt;Udfyldningsark!$Q97,     IF(AN$17&lt;Udfyldningsark!$Q97-10,"g",     IF(AN$17&lt;Udfyldningsark!$T97,"gu",        "")),
IF(AN$17&lt;Udfyldningsark!$Q97, IF(AN$17&lt;Udfyldningsark!$Q97-10,"g","gu"),
IF(AN$17&lt;Udfyldningsark!$T97,"r",""
))))))))</f>
        <v/>
      </c>
      <c r="AO80" s="226" t="str">
        <f>IF(Udfyldningsark!$T97="","",
IF(AO$17=Udfyldningsark!$Q97,"s",
IF(AO$17=Udfyldningsark!$T97,"b",
IF(AO$17&lt;Udfyldningsark!$P97,"",
IF(Udfyldningsark!$T97&lt;Udfyldningsark!$Q97-10,IF(AO$17&lt;Udfyldningsark!$T97,"g",""),
IF(Udfyldningsark!$T97&lt;Udfyldningsark!$Q97,     IF(AO$17&lt;Udfyldningsark!$Q97-10,"g",     IF(AO$17&lt;Udfyldningsark!$T97,"gu",        "")),
IF(AO$17&lt;Udfyldningsark!$Q97, IF(AO$17&lt;Udfyldningsark!$Q97-10,"g","gu"),
IF(AO$17&lt;Udfyldningsark!$T97,"r",""
))))))))</f>
        <v/>
      </c>
      <c r="AP80" s="226" t="str">
        <f>IF(Udfyldningsark!$T97="","",
IF(AP$17=Udfyldningsark!$Q97,"s",
IF(AP$17=Udfyldningsark!$T97,"b",
IF(AP$17&lt;Udfyldningsark!$P97,"",
IF(Udfyldningsark!$T97&lt;Udfyldningsark!$Q97-10,IF(AP$17&lt;Udfyldningsark!$T97,"g",""),
IF(Udfyldningsark!$T97&lt;Udfyldningsark!$Q97,     IF(AP$17&lt;Udfyldningsark!$Q97-10,"g",     IF(AP$17&lt;Udfyldningsark!$T97,"gu",        "")),
IF(AP$17&lt;Udfyldningsark!$Q97, IF(AP$17&lt;Udfyldningsark!$Q97-10,"g","gu"),
IF(AP$17&lt;Udfyldningsark!$T97,"r",""
))))))))</f>
        <v/>
      </c>
      <c r="AQ80" s="226" t="str">
        <f>IF(Udfyldningsark!$T97="","",
IF(AQ$17=Udfyldningsark!$Q97,"s",
IF(AQ$17=Udfyldningsark!$T97,"b",
IF(AQ$17&lt;Udfyldningsark!$P97,"",
IF(Udfyldningsark!$T97&lt;Udfyldningsark!$Q97-10,IF(AQ$17&lt;Udfyldningsark!$T97,"g",""),
IF(Udfyldningsark!$T97&lt;Udfyldningsark!$Q97,     IF(AQ$17&lt;Udfyldningsark!$Q97-10,"g",     IF(AQ$17&lt;Udfyldningsark!$T97,"gu",        "")),
IF(AQ$17&lt;Udfyldningsark!$Q97, IF(AQ$17&lt;Udfyldningsark!$Q97-10,"g","gu"),
IF(AQ$17&lt;Udfyldningsark!$T97,"r",""
))))))))</f>
        <v/>
      </c>
      <c r="AR80" s="226" t="str">
        <f>IF(Udfyldningsark!$T97="","",
IF(AR$17=Udfyldningsark!$Q97,"s",
IF(AR$17=Udfyldningsark!$T97,"b",
IF(AR$17&lt;Udfyldningsark!$P97,"",
IF(Udfyldningsark!$T97&lt;Udfyldningsark!$Q97-10,IF(AR$17&lt;Udfyldningsark!$T97,"g",""),
IF(Udfyldningsark!$T97&lt;Udfyldningsark!$Q97,     IF(AR$17&lt;Udfyldningsark!$Q97-10,"g",     IF(AR$17&lt;Udfyldningsark!$T97,"gu",        "")),
IF(AR$17&lt;Udfyldningsark!$Q97, IF(AR$17&lt;Udfyldningsark!$Q97-10,"g","gu"),
IF(AR$17&lt;Udfyldningsark!$T97,"r",""
))))))))</f>
        <v/>
      </c>
      <c r="AS80" s="226" t="str">
        <f>IF(Udfyldningsark!$T97="","",
IF(AS$17=Udfyldningsark!$Q97,"s",
IF(AS$17=Udfyldningsark!$T97,"b",
IF(AS$17&lt;Udfyldningsark!$P97,"",
IF(Udfyldningsark!$T97&lt;Udfyldningsark!$Q97-10,IF(AS$17&lt;Udfyldningsark!$T97,"g",""),
IF(Udfyldningsark!$T97&lt;Udfyldningsark!$Q97,     IF(AS$17&lt;Udfyldningsark!$Q97-10,"g",     IF(AS$17&lt;Udfyldningsark!$T97,"gu",        "")),
IF(AS$17&lt;Udfyldningsark!$Q97, IF(AS$17&lt;Udfyldningsark!$Q97-10,"g","gu"),
IF(AS$17&lt;Udfyldningsark!$T97,"r",""
))))))))</f>
        <v/>
      </c>
      <c r="AT80" s="226" t="str">
        <f>IF(Udfyldningsark!$T97="","",
IF(AT$17=Udfyldningsark!$Q97,"s",
IF(AT$17=Udfyldningsark!$T97,"b",
IF(AT$17&lt;Udfyldningsark!$P97,"",
IF(Udfyldningsark!$T97&lt;Udfyldningsark!$Q97-10,IF(AT$17&lt;Udfyldningsark!$T97,"g",""),
IF(Udfyldningsark!$T97&lt;Udfyldningsark!$Q97,     IF(AT$17&lt;Udfyldningsark!$Q97-10,"g",     IF(AT$17&lt;Udfyldningsark!$T97,"gu",        "")),
IF(AT$17&lt;Udfyldningsark!$Q97, IF(AT$17&lt;Udfyldningsark!$Q97-10,"g","gu"),
IF(AT$17&lt;Udfyldningsark!$T97,"r",""
))))))))</f>
        <v/>
      </c>
      <c r="AU80" s="226" t="str">
        <f>IF(Udfyldningsark!$T97="","",
IF(AU$17=Udfyldningsark!$Q97,"s",
IF(AU$17=Udfyldningsark!$T97,"b",
IF(AU$17&lt;Udfyldningsark!$P97,"",
IF(Udfyldningsark!$T97&lt;Udfyldningsark!$Q97-10,IF(AU$17&lt;Udfyldningsark!$T97,"g",""),
IF(Udfyldningsark!$T97&lt;Udfyldningsark!$Q97,     IF(AU$17&lt;Udfyldningsark!$Q97-10,"g",     IF(AU$17&lt;Udfyldningsark!$T97,"gu",        "")),
IF(AU$17&lt;Udfyldningsark!$Q97, IF(AU$17&lt;Udfyldningsark!$Q97-10,"g","gu"),
IF(AU$17&lt;Udfyldningsark!$T97,"r",""
))))))))</f>
        <v/>
      </c>
      <c r="AV80" s="226" t="str">
        <f>IF(Udfyldningsark!$T97="","",
IF(AV$17=Udfyldningsark!$Q97,"s",
IF(AV$17=Udfyldningsark!$T97,"b",
IF(AV$17&lt;Udfyldningsark!$P97,"",
IF(Udfyldningsark!$T97&lt;Udfyldningsark!$Q97-10,IF(AV$17&lt;Udfyldningsark!$T97,"g",""),
IF(Udfyldningsark!$T97&lt;Udfyldningsark!$Q97,     IF(AV$17&lt;Udfyldningsark!$Q97-10,"g",     IF(AV$17&lt;Udfyldningsark!$T97,"gu",        "")),
IF(AV$17&lt;Udfyldningsark!$Q97, IF(AV$17&lt;Udfyldningsark!$Q97-10,"g","gu"),
IF(AV$17&lt;Udfyldningsark!$T97,"r",""
))))))))</f>
        <v/>
      </c>
      <c r="AW80" s="226" t="str">
        <f>IF(Udfyldningsark!$T97="","",
IF(AW$17=Udfyldningsark!$Q97,"s",
IF(AW$17=Udfyldningsark!$T97,"b",
IF(AW$17&lt;Udfyldningsark!$P97,"",
IF(Udfyldningsark!$T97&lt;Udfyldningsark!$Q97-10,IF(AW$17&lt;Udfyldningsark!$T97,"g",""),
IF(Udfyldningsark!$T97&lt;Udfyldningsark!$Q97,     IF(AW$17&lt;Udfyldningsark!$Q97-10,"g",     IF(AW$17&lt;Udfyldningsark!$T97,"gu",        "")),
IF(AW$17&lt;Udfyldningsark!$Q97, IF(AW$17&lt;Udfyldningsark!$Q97-10,"g","gu"),
IF(AW$17&lt;Udfyldningsark!$T97,"r",""
))))))))</f>
        <v/>
      </c>
      <c r="AX80" s="226" t="str">
        <f>IF(Udfyldningsark!$T97="","",
IF(AX$17=Udfyldningsark!$Q97,"s",
IF(AX$17=Udfyldningsark!$T97,"b",
IF(AX$17&lt;Udfyldningsark!$P97,"",
IF(Udfyldningsark!$T97&lt;Udfyldningsark!$Q97-10,IF(AX$17&lt;Udfyldningsark!$T97,"g",""),
IF(Udfyldningsark!$T97&lt;Udfyldningsark!$Q97,     IF(AX$17&lt;Udfyldningsark!$Q97-10,"g",     IF(AX$17&lt;Udfyldningsark!$T97,"gu",        "")),
IF(AX$17&lt;Udfyldningsark!$Q97, IF(AX$17&lt;Udfyldningsark!$Q97-10,"g","gu"),
IF(AX$17&lt;Udfyldningsark!$T97,"r",""
))))))))</f>
        <v/>
      </c>
      <c r="AY80" s="226" t="str">
        <f>IF(Udfyldningsark!$T97="","",
IF(AY$17=Udfyldningsark!$Q97,"s",
IF(AY$17=Udfyldningsark!$T97,"b",
IF(AY$17&lt;Udfyldningsark!$P97,"",
IF(Udfyldningsark!$T97&lt;Udfyldningsark!$Q97-10,IF(AY$17&lt;Udfyldningsark!$T97,"g",""),
IF(Udfyldningsark!$T97&lt;Udfyldningsark!$Q97,     IF(AY$17&lt;Udfyldningsark!$Q97-10,"g",     IF(AY$17&lt;Udfyldningsark!$T97,"gu",        "")),
IF(AY$17&lt;Udfyldningsark!$Q97, IF(AY$17&lt;Udfyldningsark!$Q97-10,"g","gu"),
IF(AY$17&lt;Udfyldningsark!$T97,"r",""
))))))))</f>
        <v/>
      </c>
      <c r="AZ80" s="226" t="str">
        <f>IF(Udfyldningsark!$T97="","",
IF(AZ$17=Udfyldningsark!$Q97,"s",
IF(AZ$17=Udfyldningsark!$T97,"b",
IF(AZ$17&lt;Udfyldningsark!$P97,"",
IF(Udfyldningsark!$T97&lt;Udfyldningsark!$Q97-10,IF(AZ$17&lt;Udfyldningsark!$T97,"g",""),
IF(Udfyldningsark!$T97&lt;Udfyldningsark!$Q97,     IF(AZ$17&lt;Udfyldningsark!$Q97-10,"g",     IF(AZ$17&lt;Udfyldningsark!$T97,"gu",        "")),
IF(AZ$17&lt;Udfyldningsark!$Q97, IF(AZ$17&lt;Udfyldningsark!$Q97-10,"g","gu"),
IF(AZ$17&lt;Udfyldningsark!$T97,"r",""
))))))))</f>
        <v/>
      </c>
      <c r="BA80" s="226" t="str">
        <f>IF(Udfyldningsark!$T97="","",
IF(BA$17=Udfyldningsark!$Q97,"s",
IF(BA$17=Udfyldningsark!$T97,"b",
IF(BA$17&lt;Udfyldningsark!$P97,"",
IF(Udfyldningsark!$T97&lt;Udfyldningsark!$Q97-10,IF(BA$17&lt;Udfyldningsark!$T97,"g",""),
IF(Udfyldningsark!$T97&lt;Udfyldningsark!$Q97,     IF(BA$17&lt;Udfyldningsark!$Q97-10,"g",     IF(BA$17&lt;Udfyldningsark!$T97,"gu",        "")),
IF(BA$17&lt;Udfyldningsark!$Q97, IF(BA$17&lt;Udfyldningsark!$Q97-10,"g","gu"),
IF(BA$17&lt;Udfyldningsark!$T97,"r",""
))))))))</f>
        <v/>
      </c>
      <c r="BB80" s="226" t="str">
        <f>IF(Udfyldningsark!$T97="","",
IF(BB$17=Udfyldningsark!$Q97,"s",
IF(BB$17=Udfyldningsark!$T97,"b",
IF(BB$17&lt;Udfyldningsark!$P97,"",
IF(Udfyldningsark!$T97&lt;Udfyldningsark!$Q97-10,IF(BB$17&lt;Udfyldningsark!$T97,"g",""),
IF(Udfyldningsark!$T97&lt;Udfyldningsark!$Q97,     IF(BB$17&lt;Udfyldningsark!$Q97-10,"g",     IF(BB$17&lt;Udfyldningsark!$T97,"gu",        "")),
IF(BB$17&lt;Udfyldningsark!$Q97, IF(BB$17&lt;Udfyldningsark!$Q97-10,"g","gu"),
IF(BB$17&lt;Udfyldningsark!$T97,"r",""
))))))))</f>
        <v/>
      </c>
      <c r="BC80" s="226" t="str">
        <f>IF(Udfyldningsark!$T97="","",
IF(BC$17=Udfyldningsark!$Q97,"s",
IF(BC$17=Udfyldningsark!$T97,"b",
IF(BC$17&lt;Udfyldningsark!$P97,"",
IF(Udfyldningsark!$T97&lt;Udfyldningsark!$Q97-10,IF(BC$17&lt;Udfyldningsark!$T97,"g",""),
IF(Udfyldningsark!$T97&lt;Udfyldningsark!$Q97,     IF(BC$17&lt;Udfyldningsark!$Q97-10,"g",     IF(BC$17&lt;Udfyldningsark!$T97,"gu",        "")),
IF(BC$17&lt;Udfyldningsark!$Q97, IF(BC$17&lt;Udfyldningsark!$Q97-10,"g","gu"),
IF(BC$17&lt;Udfyldningsark!$T97,"r",""
))))))))</f>
        <v/>
      </c>
      <c r="BD80" s="226" t="str">
        <f>IF(Udfyldningsark!$T97="","",
IF(BD$17=Udfyldningsark!$Q97,"s",
IF(BD$17=Udfyldningsark!$T97,"b",
IF(BD$17&lt;Udfyldningsark!$P97,"",
IF(Udfyldningsark!$T97&lt;Udfyldningsark!$Q97-10,IF(BD$17&lt;Udfyldningsark!$T97,"g",""),
IF(Udfyldningsark!$T97&lt;Udfyldningsark!$Q97,     IF(BD$17&lt;Udfyldningsark!$Q97-10,"g",     IF(BD$17&lt;Udfyldningsark!$T97,"gu",        "")),
IF(BD$17&lt;Udfyldningsark!$Q97, IF(BD$17&lt;Udfyldningsark!$Q97-10,"g","gu"),
IF(BD$17&lt;Udfyldningsark!$T97,"r",""
))))))))</f>
        <v/>
      </c>
      <c r="BE80" s="226" t="str">
        <f>IF(Udfyldningsark!$T97="","",
IF(BE$17=Udfyldningsark!$Q97,"s",
IF(BE$17=Udfyldningsark!$T97,"b",
IF(BE$17&lt;Udfyldningsark!$P97,"",
IF(Udfyldningsark!$T97&lt;Udfyldningsark!$Q97-10,IF(BE$17&lt;Udfyldningsark!$T97,"g",""),
IF(Udfyldningsark!$T97&lt;Udfyldningsark!$Q97,     IF(BE$17&lt;Udfyldningsark!$Q97-10,"g",     IF(BE$17&lt;Udfyldningsark!$T97,"gu",        "")),
IF(BE$17&lt;Udfyldningsark!$Q97, IF(BE$17&lt;Udfyldningsark!$Q97-10,"g","gu"),
IF(BE$17&lt;Udfyldningsark!$T97,"r",""
))))))))</f>
        <v/>
      </c>
      <c r="BF80" s="226" t="str">
        <f>IF(Udfyldningsark!$T97="","",
IF(BF$17=Udfyldningsark!$Q97,"s",
IF(BF$17=Udfyldningsark!$T97,"b",
IF(BF$17&lt;Udfyldningsark!$P97,"",
IF(Udfyldningsark!$T97&lt;Udfyldningsark!$Q97-10,IF(BF$17&lt;Udfyldningsark!$T97,"g",""),
IF(Udfyldningsark!$T97&lt;Udfyldningsark!$Q97,     IF(BF$17&lt;Udfyldningsark!$Q97-10,"g",     IF(BF$17&lt;Udfyldningsark!$T97,"gu",        "")),
IF(BF$17&lt;Udfyldningsark!$Q97, IF(BF$17&lt;Udfyldningsark!$Q97-10,"g","gu"),
IF(BF$17&lt;Udfyldningsark!$T97,"r",""
))))))))</f>
        <v/>
      </c>
      <c r="BG80" s="226" t="str">
        <f>IF(Udfyldningsark!$T97="","",
IF(BG$17=Udfyldningsark!$Q97,"s",
IF(BG$17=Udfyldningsark!$T97,"b",
IF(BG$17&lt;Udfyldningsark!$P97,"",
IF(Udfyldningsark!$T97&lt;Udfyldningsark!$Q97-10,IF(BG$17&lt;Udfyldningsark!$T97,"g",""),
IF(Udfyldningsark!$T97&lt;Udfyldningsark!$Q97,     IF(BG$17&lt;Udfyldningsark!$Q97-10,"g",     IF(BG$17&lt;Udfyldningsark!$T97,"gu",        "")),
IF(BG$17&lt;Udfyldningsark!$Q97, IF(BG$17&lt;Udfyldningsark!$Q97-10,"g","gu"),
IF(BG$17&lt;Udfyldningsark!$T97,"r",""
))))))))</f>
        <v/>
      </c>
      <c r="BH80" s="226" t="str">
        <f>IF(Udfyldningsark!$T97="","",
IF(BH$17=Udfyldningsark!$Q97,"s",
IF(BH$17=Udfyldningsark!$T97,"b",
IF(BH$17&lt;Udfyldningsark!$P97,"",
IF(Udfyldningsark!$T97&lt;Udfyldningsark!$Q97-10,IF(BH$17&lt;Udfyldningsark!$T97,"g",""),
IF(Udfyldningsark!$T97&lt;Udfyldningsark!$Q97,     IF(BH$17&lt;Udfyldningsark!$Q97-10,"g",     IF(BH$17&lt;Udfyldningsark!$T97,"gu",        "")),
IF(BH$17&lt;Udfyldningsark!$Q97, IF(BH$17&lt;Udfyldningsark!$Q97-10,"g","gu"),
IF(BH$17&lt;Udfyldningsark!$T97,"r",""
))))))))</f>
        <v/>
      </c>
      <c r="BI80" s="226" t="str">
        <f>IF(Udfyldningsark!$T97="","",
IF(BI$17=Udfyldningsark!$Q97,"s",
IF(BI$17=Udfyldningsark!$T97,"b",
IF(BI$17&lt;Udfyldningsark!$P97,"",
IF(Udfyldningsark!$T97&lt;Udfyldningsark!$Q97-10,IF(BI$17&lt;Udfyldningsark!$T97,"g",""),
IF(Udfyldningsark!$T97&lt;Udfyldningsark!$Q97,     IF(BI$17&lt;Udfyldningsark!$Q97-10,"g",     IF(BI$17&lt;Udfyldningsark!$T97,"gu",        "")),
IF(BI$17&lt;Udfyldningsark!$Q97, IF(BI$17&lt;Udfyldningsark!$Q97-10,"g","gu"),
IF(BI$17&lt;Udfyldningsark!$T97,"r",""
))))))))</f>
        <v/>
      </c>
      <c r="BJ80" s="226" t="str">
        <f>IF(Udfyldningsark!$T97="","",
IF(BJ$17=Udfyldningsark!$Q97,"s",
IF(BJ$17=Udfyldningsark!$T97,"b",
IF(BJ$17&lt;Udfyldningsark!$P97,"",
IF(Udfyldningsark!$T97&lt;Udfyldningsark!$Q97-10,IF(BJ$17&lt;Udfyldningsark!$T97,"g",""),
IF(Udfyldningsark!$T97&lt;Udfyldningsark!$Q97,     IF(BJ$17&lt;Udfyldningsark!$Q97-10,"g",     IF(BJ$17&lt;Udfyldningsark!$T97,"gu",        "")),
IF(BJ$17&lt;Udfyldningsark!$Q97, IF(BJ$17&lt;Udfyldningsark!$Q97-10,"g","gu"),
IF(BJ$17&lt;Udfyldningsark!$T97,"r",""
))))))))</f>
        <v/>
      </c>
      <c r="BK80" s="226" t="str">
        <f>IF(Udfyldningsark!$T97="","",
IF(BK$17=Udfyldningsark!$Q97,"s",
IF(BK$17=Udfyldningsark!$T97,"b",
IF(BK$17&lt;Udfyldningsark!$P97,"",
IF(Udfyldningsark!$T97&lt;Udfyldningsark!$Q97-10,IF(BK$17&lt;Udfyldningsark!$T97,"g",""),
IF(Udfyldningsark!$T97&lt;Udfyldningsark!$Q97,     IF(BK$17&lt;Udfyldningsark!$Q97-10,"g",     IF(BK$17&lt;Udfyldningsark!$T97,"gu",        "")),
IF(BK$17&lt;Udfyldningsark!$Q97, IF(BK$17&lt;Udfyldningsark!$Q97-10,"g","gu"),
IF(BK$17&lt;Udfyldningsark!$T97,"r",""
))))))))</f>
        <v/>
      </c>
      <c r="BL80" s="226" t="str">
        <f>IF(Udfyldningsark!$T97="","",
IF(BL$17=Udfyldningsark!$Q97,"s",
IF(BL$17=Udfyldningsark!$T97,"b",
IF(BL$17&lt;Udfyldningsark!$P97,"",
IF(Udfyldningsark!$T97&lt;Udfyldningsark!$Q97-10,IF(BL$17&lt;Udfyldningsark!$T97,"g",""),
IF(Udfyldningsark!$T97&lt;Udfyldningsark!$Q97,     IF(BL$17&lt;Udfyldningsark!$Q97-10,"g",     IF(BL$17&lt;Udfyldningsark!$T97,"gu",        "")),
IF(BL$17&lt;Udfyldningsark!$Q97, IF(BL$17&lt;Udfyldningsark!$Q97-10,"g","gu"),
IF(BL$17&lt;Udfyldningsark!$T97,"r",""
))))))))</f>
        <v/>
      </c>
      <c r="BM80" s="226" t="str">
        <f>IF(Udfyldningsark!$T97="","",
IF(BM$17=Udfyldningsark!$Q97,"s",
IF(BM$17=Udfyldningsark!$T97,"b",
IF(BM$17&lt;Udfyldningsark!$P97,"",
IF(Udfyldningsark!$T97&lt;Udfyldningsark!$Q97-10,IF(BM$17&lt;Udfyldningsark!$T97,"g",""),
IF(Udfyldningsark!$T97&lt;Udfyldningsark!$Q97,     IF(BM$17&lt;Udfyldningsark!$Q97-10,"g",     IF(BM$17&lt;Udfyldningsark!$T97,"gu",        "")),
IF(BM$17&lt;Udfyldningsark!$Q97, IF(BM$17&lt;Udfyldningsark!$Q97-10,"g","gu"),
IF(BM$17&lt;Udfyldningsark!$T97,"r",""
))))))))</f>
        <v/>
      </c>
      <c r="BN80" s="226" t="str">
        <f>IF(Udfyldningsark!$T97="","",
IF(BN$17=Udfyldningsark!$Q97,"s",
IF(BN$17=Udfyldningsark!$T97,"b",
IF(BN$17&lt;Udfyldningsark!$P97,"",
IF(Udfyldningsark!$T97&lt;Udfyldningsark!$Q97-10,IF(BN$17&lt;Udfyldningsark!$T97,"g",""),
IF(Udfyldningsark!$T97&lt;Udfyldningsark!$Q97,     IF(BN$17&lt;Udfyldningsark!$Q97-10,"g",     IF(BN$17&lt;Udfyldningsark!$T97,"gu",        "")),
IF(BN$17&lt;Udfyldningsark!$Q97, IF(BN$17&lt;Udfyldningsark!$Q97-10,"g","gu"),
IF(BN$17&lt;Udfyldningsark!$T97,"r",""
))))))))</f>
        <v/>
      </c>
      <c r="BO80" s="226" t="str">
        <f>IF(Udfyldningsark!$T97="","",
IF(BO$17=Udfyldningsark!$Q97,"s",
IF(BO$17=Udfyldningsark!$T97,"b",
IF(BO$17&lt;Udfyldningsark!$P97,"",
IF(Udfyldningsark!$T97&lt;Udfyldningsark!$Q97-10,IF(BO$17&lt;Udfyldningsark!$T97,"g",""),
IF(Udfyldningsark!$T97&lt;Udfyldningsark!$Q97,     IF(BO$17&lt;Udfyldningsark!$Q97-10,"g",     IF(BO$17&lt;Udfyldningsark!$T97,"gu",        "")),
IF(BO$17&lt;Udfyldningsark!$Q97, IF(BO$17&lt;Udfyldningsark!$Q97-10,"g","gu"),
IF(BO$17&lt;Udfyldningsark!$T97,"r",""
))))))))</f>
        <v/>
      </c>
      <c r="BP80" s="226" t="str">
        <f>IF(Udfyldningsark!$T97="","",
IF(BP$17=Udfyldningsark!$Q97,"s",
IF(BP$17=Udfyldningsark!$T97,"b",
IF(BP$17&lt;Udfyldningsark!$P97,"",
IF(Udfyldningsark!$T97&lt;Udfyldningsark!$Q97-10,IF(BP$17&lt;Udfyldningsark!$T97,"g",""),
IF(Udfyldningsark!$T97&lt;Udfyldningsark!$Q97,     IF(BP$17&lt;Udfyldningsark!$Q97-10,"g",     IF(BP$17&lt;Udfyldningsark!$T97,"gu",        "")),
IF(BP$17&lt;Udfyldningsark!$Q97, IF(BP$17&lt;Udfyldningsark!$Q97-10,"g","gu"),
IF(BP$17&lt;Udfyldningsark!$T97,"r",""
))))))))</f>
        <v/>
      </c>
      <c r="BQ80" s="226" t="str">
        <f>IF(Udfyldningsark!$T97="","",
IF(BQ$17=Udfyldningsark!$Q97,"s",
IF(BQ$17=Udfyldningsark!$T97,"b",
IF(BQ$17&lt;Udfyldningsark!$P97,"",
IF(Udfyldningsark!$T97&lt;Udfyldningsark!$Q97-10,IF(BQ$17&lt;Udfyldningsark!$T97,"g",""),
IF(Udfyldningsark!$T97&lt;Udfyldningsark!$Q97,     IF(BQ$17&lt;Udfyldningsark!$Q97-10,"g",     IF(BQ$17&lt;Udfyldningsark!$T97,"gu",        "")),
IF(BQ$17&lt;Udfyldningsark!$Q97, IF(BQ$17&lt;Udfyldningsark!$Q97-10,"g","gu"),
IF(BQ$17&lt;Udfyldningsark!$T97,"r",""
))))))))</f>
        <v/>
      </c>
      <c r="BR80" s="226" t="str">
        <f>IF(Udfyldningsark!$T97="","",
IF(BR$17=Udfyldningsark!$Q97,"s",
IF(BR$17=Udfyldningsark!$T97,"b",
IF(BR$17&lt;Udfyldningsark!$P97,"",
IF(Udfyldningsark!$T97&lt;Udfyldningsark!$Q97-10,IF(BR$17&lt;Udfyldningsark!$T97,"g",""),
IF(Udfyldningsark!$T97&lt;Udfyldningsark!$Q97,     IF(BR$17&lt;Udfyldningsark!$Q97-10,"g",     IF(BR$17&lt;Udfyldningsark!$T97,"gu",        "")),
IF(BR$17&lt;Udfyldningsark!$Q97, IF(BR$17&lt;Udfyldningsark!$Q97-10,"g","gu"),
IF(BR$17&lt;Udfyldningsark!$T97,"r",""
))))))))</f>
        <v/>
      </c>
      <c r="BS80" s="226" t="str">
        <f>IF(Udfyldningsark!$T97="","",
IF(BS$17=Udfyldningsark!$Q97,"s",
IF(BS$17=Udfyldningsark!$T97,"b",
IF(BS$17&lt;Udfyldningsark!$P97,"",
IF(Udfyldningsark!$T97&lt;Udfyldningsark!$Q97-10,IF(BS$17&lt;Udfyldningsark!$T97,"g",""),
IF(Udfyldningsark!$T97&lt;Udfyldningsark!$Q97,     IF(BS$17&lt;Udfyldningsark!$Q97-10,"g",     IF(BS$17&lt;Udfyldningsark!$T97,"gu",        "")),
IF(BS$17&lt;Udfyldningsark!$Q97, IF(BS$17&lt;Udfyldningsark!$Q97-10,"g","gu"),
IF(BS$17&lt;Udfyldningsark!$T97,"r",""
))))))))</f>
        <v/>
      </c>
      <c r="BT80" s="226" t="str">
        <f>IF(Udfyldningsark!$T97="","",
IF(BT$17=Udfyldningsark!$Q97,"s",
IF(BT$17=Udfyldningsark!$T97,"b",
IF(BT$17&lt;Udfyldningsark!$P97,"",
IF(Udfyldningsark!$T97&lt;Udfyldningsark!$Q97-10,IF(BT$17&lt;Udfyldningsark!$T97,"g",""),
IF(Udfyldningsark!$T97&lt;Udfyldningsark!$Q97,     IF(BT$17&lt;Udfyldningsark!$Q97-10,"g",     IF(BT$17&lt;Udfyldningsark!$T97,"gu",        "")),
IF(BT$17&lt;Udfyldningsark!$Q97, IF(BT$17&lt;Udfyldningsark!$Q97-10,"g","gu"),
IF(BT$17&lt;Udfyldningsark!$T97,"r",""
))))))))</f>
        <v/>
      </c>
      <c r="BU80" s="226" t="str">
        <f>IF(Udfyldningsark!$T97="","",
IF(BU$17=Udfyldningsark!$Q97,"s",
IF(BU$17=Udfyldningsark!$T97,"b",
IF(BU$17&lt;Udfyldningsark!$P97,"",
IF(Udfyldningsark!$T97&lt;Udfyldningsark!$Q97-10,IF(BU$17&lt;Udfyldningsark!$T97,"g",""),
IF(Udfyldningsark!$T97&lt;Udfyldningsark!$Q97,     IF(BU$17&lt;Udfyldningsark!$Q97-10,"g",     IF(BU$17&lt;Udfyldningsark!$T97,"gu",        "")),
IF(BU$17&lt;Udfyldningsark!$Q97, IF(BU$17&lt;Udfyldningsark!$Q97-10,"g","gu"),
IF(BU$17&lt;Udfyldningsark!$T97,"r",""
))))))))</f>
        <v/>
      </c>
      <c r="BV80" s="226" t="str">
        <f>IF(Udfyldningsark!$T97="","",
IF(BV$17=Udfyldningsark!$Q97,"s",
IF(BV$17=Udfyldningsark!$T97,"b",
IF(BV$17&lt;Udfyldningsark!$P97,"",
IF(Udfyldningsark!$T97&lt;Udfyldningsark!$Q97-10,IF(BV$17&lt;Udfyldningsark!$T97,"g",""),
IF(Udfyldningsark!$T97&lt;Udfyldningsark!$Q97,     IF(BV$17&lt;Udfyldningsark!$Q97-10,"g",     IF(BV$17&lt;Udfyldningsark!$T97,"gu",        "")),
IF(BV$17&lt;Udfyldningsark!$Q97, IF(BV$17&lt;Udfyldningsark!$Q97-10,"g","gu"),
IF(BV$17&lt;Udfyldningsark!$T97,"r",""
))))))))</f>
        <v/>
      </c>
      <c r="BW80" s="226" t="str">
        <f>IF(Udfyldningsark!$T97="","",
IF(BW$17=Udfyldningsark!$Q97,"s",
IF(BW$17=Udfyldningsark!$T97,"b",
IF(BW$17&lt;Udfyldningsark!$P97,"",
IF(Udfyldningsark!$T97&lt;Udfyldningsark!$Q97-10,IF(BW$17&lt;Udfyldningsark!$T97,"g",""),
IF(Udfyldningsark!$T97&lt;Udfyldningsark!$Q97,     IF(BW$17&lt;Udfyldningsark!$Q97-10,"g",     IF(BW$17&lt;Udfyldningsark!$T97,"gu",        "")),
IF(BW$17&lt;Udfyldningsark!$Q97, IF(BW$17&lt;Udfyldningsark!$Q97-10,"g","gu"),
IF(BW$17&lt;Udfyldningsark!$T97,"r",""
))))))))</f>
        <v/>
      </c>
      <c r="BX80" s="226" t="str">
        <f>IF(Udfyldningsark!$T97="","",
IF(BX$17=Udfyldningsark!$Q97,"s",
IF(BX$17=Udfyldningsark!$T97,"b",
IF(BX$17&lt;Udfyldningsark!$P97,"",
IF(Udfyldningsark!$T97&lt;Udfyldningsark!$Q97-10,IF(BX$17&lt;Udfyldningsark!$T97,"g",""),
IF(Udfyldningsark!$T97&lt;Udfyldningsark!$Q97,     IF(BX$17&lt;Udfyldningsark!$Q97-10,"g",     IF(BX$17&lt;Udfyldningsark!$T97,"gu",        "")),
IF(BX$17&lt;Udfyldningsark!$Q97, IF(BX$17&lt;Udfyldningsark!$Q97-10,"g","gu"),
IF(BX$17&lt;Udfyldningsark!$T97,"r",""
))))))))</f>
        <v/>
      </c>
      <c r="BY80" s="226" t="str">
        <f>IF(Udfyldningsark!$T97="","",
IF(BY$17=Udfyldningsark!$Q97,"s",
IF(BY$17=Udfyldningsark!$T97,"b",
IF(BY$17&lt;Udfyldningsark!$P97,"",
IF(Udfyldningsark!$T97&lt;Udfyldningsark!$Q97-10,IF(BY$17&lt;Udfyldningsark!$T97,"g",""),
IF(Udfyldningsark!$T97&lt;Udfyldningsark!$Q97,     IF(BY$17&lt;Udfyldningsark!$Q97-10,"g",     IF(BY$17&lt;Udfyldningsark!$T97,"gu",        "")),
IF(BY$17&lt;Udfyldningsark!$Q97, IF(BY$17&lt;Udfyldningsark!$Q97-10,"g","gu"),
IF(BY$17&lt;Udfyldningsark!$T97,"r",""
))))))))</f>
        <v/>
      </c>
      <c r="BZ80" s="226" t="str">
        <f>IF(Udfyldningsark!$T97="","",
IF(BZ$17=Udfyldningsark!$Q97,"s",
IF(BZ$17=Udfyldningsark!$T97,"b",
IF(BZ$17&lt;Udfyldningsark!$P97,"",
IF(Udfyldningsark!$T97&lt;Udfyldningsark!$Q97-10,IF(BZ$17&lt;Udfyldningsark!$T97,"g",""),
IF(Udfyldningsark!$T97&lt;Udfyldningsark!$Q97,     IF(BZ$17&lt;Udfyldningsark!$Q97-10,"g",     IF(BZ$17&lt;Udfyldningsark!$T97,"gu",        "")),
IF(BZ$17&lt;Udfyldningsark!$Q97, IF(BZ$17&lt;Udfyldningsark!$Q97-10,"g","gu"),
IF(BZ$17&lt;Udfyldningsark!$T97,"r",""
))))))))</f>
        <v/>
      </c>
      <c r="CA80" s="226" t="str">
        <f>IF(Udfyldningsark!$T97="","",
IF(CA$17=Udfyldningsark!$Q97,"s",
IF(CA$17=Udfyldningsark!$T97,"b",
IF(CA$17&lt;Udfyldningsark!$P97,"",
IF(Udfyldningsark!$T97&lt;Udfyldningsark!$Q97-10,IF(CA$17&lt;Udfyldningsark!$T97,"g",""),
IF(Udfyldningsark!$T97&lt;Udfyldningsark!$Q97,     IF(CA$17&lt;Udfyldningsark!$Q97-10,"g",     IF(CA$17&lt;Udfyldningsark!$T97,"gu",        "")),
IF(CA$17&lt;Udfyldningsark!$Q97, IF(CA$17&lt;Udfyldningsark!$Q97-10,"g","gu"),
IF(CA$17&lt;Udfyldningsark!$T97,"r",""
))))))))</f>
        <v/>
      </c>
      <c r="CB80" s="226" t="str">
        <f>IF(Udfyldningsark!$T97="","",
IF(CB$17=Udfyldningsark!$Q97,"s",
IF(CB$17=Udfyldningsark!$T97,"b",
IF(CB$17&lt;Udfyldningsark!$P97,"",
IF(Udfyldningsark!$T97&lt;Udfyldningsark!$Q97-10,IF(CB$17&lt;Udfyldningsark!$T97,"g",""),
IF(Udfyldningsark!$T97&lt;Udfyldningsark!$Q97,     IF(CB$17&lt;Udfyldningsark!$Q97-10,"g",     IF(CB$17&lt;Udfyldningsark!$T97,"gu",        "")),
IF(CB$17&lt;Udfyldningsark!$Q97, IF(CB$17&lt;Udfyldningsark!$Q97-10,"g","gu"),
IF(CB$17&lt;Udfyldningsark!$T97,"r",""
))))))))</f>
        <v/>
      </c>
      <c r="CC80" s="226" t="str">
        <f>IF(Udfyldningsark!$T97="","",
IF(CC$17=Udfyldningsark!$Q97,"s",
IF(CC$17=Udfyldningsark!$T97,"b",
IF(CC$17&lt;Udfyldningsark!$P97,"",
IF(Udfyldningsark!$T97&lt;Udfyldningsark!$Q97-10,IF(CC$17&lt;Udfyldningsark!$T97,"g",""),
IF(Udfyldningsark!$T97&lt;Udfyldningsark!$Q97,     IF(CC$17&lt;Udfyldningsark!$Q97-10,"g",     IF(CC$17&lt;Udfyldningsark!$T97,"gu",        "")),
IF(CC$17&lt;Udfyldningsark!$Q97, IF(CC$17&lt;Udfyldningsark!$Q97-10,"g","gu"),
IF(CC$17&lt;Udfyldningsark!$T97,"r",""
))))))))</f>
        <v/>
      </c>
      <c r="CD80" s="226" t="str">
        <f>IF(Udfyldningsark!$T97="","",
IF(CD$17=Udfyldningsark!$Q97,"s",
IF(CD$17=Udfyldningsark!$T97,"b",
IF(CD$17&lt;Udfyldningsark!$P97,"",
IF(Udfyldningsark!$T97&lt;Udfyldningsark!$Q97-10,IF(CD$17&lt;Udfyldningsark!$T97,"g",""),
IF(Udfyldningsark!$T97&lt;Udfyldningsark!$Q97,     IF(CD$17&lt;Udfyldningsark!$Q97-10,"g",     IF(CD$17&lt;Udfyldningsark!$T97,"gu",        "")),
IF(CD$17&lt;Udfyldningsark!$Q97, IF(CD$17&lt;Udfyldningsark!$Q97-10,"g","gu"),
IF(CD$17&lt;Udfyldningsark!$T97,"r",""
))))))))</f>
        <v/>
      </c>
      <c r="CE80" s="226" t="str">
        <f>IF(Udfyldningsark!$T97="","",
IF(CE$17=Udfyldningsark!$Q97,"s",
IF(CE$17=Udfyldningsark!$T97,"b",
IF(CE$17&lt;Udfyldningsark!$P97,"",
IF(Udfyldningsark!$T97&lt;Udfyldningsark!$Q97-10,IF(CE$17&lt;Udfyldningsark!$T97,"g",""),
IF(Udfyldningsark!$T97&lt;Udfyldningsark!$Q97,     IF(CE$17&lt;Udfyldningsark!$Q97-10,"g",     IF(CE$17&lt;Udfyldningsark!$T97,"gu",        "")),
IF(CE$17&lt;Udfyldningsark!$Q97, IF(CE$17&lt;Udfyldningsark!$Q97-10,"g","gu"),
IF(CE$17&lt;Udfyldningsark!$T97,"r",""
))))))))</f>
        <v/>
      </c>
      <c r="CF80" s="226" t="str">
        <f>IF(Udfyldningsark!$T97="","",
IF(CF$17=Udfyldningsark!$Q97,"s",
IF(CF$17=Udfyldningsark!$T97,"b",
IF(CF$17&lt;Udfyldningsark!$P97,"",
IF(Udfyldningsark!$T97&lt;Udfyldningsark!$Q97-10,IF(CF$17&lt;Udfyldningsark!$T97,"g",""),
IF(Udfyldningsark!$T97&lt;Udfyldningsark!$Q97,     IF(CF$17&lt;Udfyldningsark!$Q97-10,"g",     IF(CF$17&lt;Udfyldningsark!$T97,"gu",        "")),
IF(CF$17&lt;Udfyldningsark!$Q97, IF(CF$17&lt;Udfyldningsark!$Q97-10,"g","gu"),
IF(CF$17&lt;Udfyldningsark!$T97,"r",""
))))))))</f>
        <v/>
      </c>
      <c r="CG80" s="226" t="str">
        <f>IF(Udfyldningsark!$T97="","",
IF(CG$17=Udfyldningsark!$Q97,"s",
IF(CG$17=Udfyldningsark!$T97,"b",
IF(CG$17&lt;Udfyldningsark!$P97,"",
IF(Udfyldningsark!$T97&lt;Udfyldningsark!$Q97-10,IF(CG$17&lt;Udfyldningsark!$T97,"g",""),
IF(Udfyldningsark!$T97&lt;Udfyldningsark!$Q97,     IF(CG$17&lt;Udfyldningsark!$Q97-10,"g",     IF(CG$17&lt;Udfyldningsark!$T97,"gu",        "")),
IF(CG$17&lt;Udfyldningsark!$Q97, IF(CG$17&lt;Udfyldningsark!$Q97-10,"g","gu"),
IF(CG$17&lt;Udfyldningsark!$T97,"r",""
))))))))</f>
        <v/>
      </c>
      <c r="CH80" s="226" t="str">
        <f>IF(Udfyldningsark!$T97="","",
IF(CH$17=Udfyldningsark!$Q97,"s",
IF(CH$17=Udfyldningsark!$T97,"b",
IF(CH$17&lt;Udfyldningsark!$P97,"",
IF(Udfyldningsark!$T97&lt;Udfyldningsark!$Q97-10,IF(CH$17&lt;Udfyldningsark!$T97,"g",""),
IF(Udfyldningsark!$T97&lt;Udfyldningsark!$Q97,     IF(CH$17&lt;Udfyldningsark!$Q97-10,"g",     IF(CH$17&lt;Udfyldningsark!$T97,"gu",        "")),
IF(CH$17&lt;Udfyldningsark!$Q97, IF(CH$17&lt;Udfyldningsark!$Q97-10,"g","gu"),
IF(CH$17&lt;Udfyldningsark!$T97,"r",""
))))))))</f>
        <v/>
      </c>
      <c r="CI80" s="226" t="str">
        <f>IF(Udfyldningsark!$T97="","",
IF(CI$17=Udfyldningsark!$Q97,"s",
IF(CI$17=Udfyldningsark!$T97,"b",
IF(CI$17&lt;Udfyldningsark!$P97,"",
IF(Udfyldningsark!$T97&lt;Udfyldningsark!$Q97-10,IF(CI$17&lt;Udfyldningsark!$T97,"g",""),
IF(Udfyldningsark!$T97&lt;Udfyldningsark!$Q97,     IF(CI$17&lt;Udfyldningsark!$Q97-10,"g",     IF(CI$17&lt;Udfyldningsark!$T97,"gu",        "")),
IF(CI$17&lt;Udfyldningsark!$Q97, IF(CI$17&lt;Udfyldningsark!$Q97-10,"g","gu"),
IF(CI$17&lt;Udfyldningsark!$T97,"r",""
))))))))</f>
        <v/>
      </c>
      <c r="CJ80" s="226" t="str">
        <f>IF(Udfyldningsark!$T97="","",
IF(CJ$17=Udfyldningsark!$Q97,"s",
IF(CJ$17=Udfyldningsark!$T97,"b",
IF(CJ$17&lt;Udfyldningsark!$P97,"",
IF(Udfyldningsark!$T97&lt;Udfyldningsark!$Q97-10,IF(CJ$17&lt;Udfyldningsark!$T97,"g",""),
IF(Udfyldningsark!$T97&lt;Udfyldningsark!$Q97,     IF(CJ$17&lt;Udfyldningsark!$Q97-10,"g",     IF(CJ$17&lt;Udfyldningsark!$T97,"gu",        "")),
IF(CJ$17&lt;Udfyldningsark!$Q97, IF(CJ$17&lt;Udfyldningsark!$Q97-10,"g","gu"),
IF(CJ$17&lt;Udfyldningsark!$T97,"r",""
))))))))</f>
        <v/>
      </c>
      <c r="CK80" s="226" t="str">
        <f>IF(Udfyldningsark!$T97="","",
IF(CK$17=Udfyldningsark!$Q97,"s",
IF(CK$17=Udfyldningsark!$T97,"b",
IF(CK$17&lt;Udfyldningsark!$P97,"",
IF(Udfyldningsark!$T97&lt;Udfyldningsark!$Q97-10,IF(CK$17&lt;Udfyldningsark!$T97,"g",""),
IF(Udfyldningsark!$T97&lt;Udfyldningsark!$Q97,     IF(CK$17&lt;Udfyldningsark!$Q97-10,"g",     IF(CK$17&lt;Udfyldningsark!$T97,"gu",        "")),
IF(CK$17&lt;Udfyldningsark!$Q97, IF(CK$17&lt;Udfyldningsark!$Q97-10,"g","gu"),
IF(CK$17&lt;Udfyldningsark!$T97,"r",""
))))))))</f>
        <v/>
      </c>
      <c r="CL80" s="226" t="str">
        <f>IF(Udfyldningsark!$T97="","",
IF(CL$17=Udfyldningsark!$Q97,"s",
IF(CL$17=Udfyldningsark!$T97,"b",
IF(CL$17&lt;Udfyldningsark!$P97,"",
IF(Udfyldningsark!$T97&lt;Udfyldningsark!$Q97-10,IF(CL$17&lt;Udfyldningsark!$T97,"g",""),
IF(Udfyldningsark!$T97&lt;Udfyldningsark!$Q97,     IF(CL$17&lt;Udfyldningsark!$Q97-10,"g",     IF(CL$17&lt;Udfyldningsark!$T97,"gu",        "")),
IF(CL$17&lt;Udfyldningsark!$Q97, IF(CL$17&lt;Udfyldningsark!$Q97-10,"g","gu"),
IF(CL$17&lt;Udfyldningsark!$T97,"r",""
))))))))</f>
        <v/>
      </c>
      <c r="CM80" s="226" t="str">
        <f>IF(Udfyldningsark!$T97="","",
IF(CM$17=Udfyldningsark!$Q97,"s",
IF(CM$17=Udfyldningsark!$T97,"b",
IF(CM$17&lt;Udfyldningsark!$P97,"",
IF(Udfyldningsark!$T97&lt;Udfyldningsark!$Q97-10,IF(CM$17&lt;Udfyldningsark!$T97,"g",""),
IF(Udfyldningsark!$T97&lt;Udfyldningsark!$Q97,     IF(CM$17&lt;Udfyldningsark!$Q97-10,"g",     IF(CM$17&lt;Udfyldningsark!$T97,"gu",        "")),
IF(CM$17&lt;Udfyldningsark!$Q97, IF(CM$17&lt;Udfyldningsark!$Q97-10,"g","gu"),
IF(CM$17&lt;Udfyldningsark!$T97,"r",""
))))))))</f>
        <v/>
      </c>
      <c r="CN80" s="226" t="str">
        <f>IF(Udfyldningsark!$T97="","",
IF(CN$17=Udfyldningsark!$Q97,"s",
IF(CN$17=Udfyldningsark!$T97,"b",
IF(CN$17&lt;Udfyldningsark!$P97,"",
IF(Udfyldningsark!$T97&lt;Udfyldningsark!$Q97-10,IF(CN$17&lt;Udfyldningsark!$T97,"g",""),
IF(Udfyldningsark!$T97&lt;Udfyldningsark!$Q97,     IF(CN$17&lt;Udfyldningsark!$Q97-10,"g",     IF(CN$17&lt;Udfyldningsark!$T97,"gu",        "")),
IF(CN$17&lt;Udfyldningsark!$Q97, IF(CN$17&lt;Udfyldningsark!$Q97-10,"g","gu"),
IF(CN$17&lt;Udfyldningsark!$T97,"r",""
))))))))</f>
        <v/>
      </c>
      <c r="CO80" s="226" t="str">
        <f>IF(Udfyldningsark!$T97="","",
IF(CO$17=Udfyldningsark!$Q97,"s",
IF(CO$17=Udfyldningsark!$T97,"b",
IF(CO$17&lt;Udfyldningsark!$P97,"",
IF(Udfyldningsark!$T97&lt;Udfyldningsark!$Q97-10,IF(CO$17&lt;Udfyldningsark!$T97,"g",""),
IF(Udfyldningsark!$T97&lt;Udfyldningsark!$Q97,     IF(CO$17&lt;Udfyldningsark!$Q97-10,"g",     IF(CO$17&lt;Udfyldningsark!$T97,"gu",        "")),
IF(CO$17&lt;Udfyldningsark!$Q97, IF(CO$17&lt;Udfyldningsark!$Q97-10,"g","gu"),
IF(CO$17&lt;Udfyldningsark!$T97,"r",""
))))))))</f>
        <v/>
      </c>
      <c r="CP80" s="226" t="str">
        <f>IF(Udfyldningsark!$T97="","",
IF(CP$17=Udfyldningsark!$Q97,"s",
IF(CP$17=Udfyldningsark!$T97,"b",
IF(CP$17&lt;Udfyldningsark!$P97,"",
IF(Udfyldningsark!$T97&lt;Udfyldningsark!$Q97-10,IF(CP$17&lt;Udfyldningsark!$T97,"g",""),
IF(Udfyldningsark!$T97&lt;Udfyldningsark!$Q97,     IF(CP$17&lt;Udfyldningsark!$Q97-10,"g",     IF(CP$17&lt;Udfyldningsark!$T97,"gu",        "")),
IF(CP$17&lt;Udfyldningsark!$Q97, IF(CP$17&lt;Udfyldningsark!$Q97-10,"g","gu"),
IF(CP$17&lt;Udfyldningsark!$T97,"r",""
))))))))</f>
        <v/>
      </c>
      <c r="CQ80" s="226" t="str">
        <f>IF(Udfyldningsark!$T97="","",
IF(CQ$17=Udfyldningsark!$Q97,"s",
IF(CQ$17=Udfyldningsark!$T97,"b",
IF(CQ$17&lt;Udfyldningsark!$P97,"",
IF(Udfyldningsark!$T97&lt;Udfyldningsark!$Q97-10,IF(CQ$17&lt;Udfyldningsark!$T97,"g",""),
IF(Udfyldningsark!$T97&lt;Udfyldningsark!$Q97,     IF(CQ$17&lt;Udfyldningsark!$Q97-10,"g",     IF(CQ$17&lt;Udfyldningsark!$T97,"gu",        "")),
IF(CQ$17&lt;Udfyldningsark!$Q97, IF(CQ$17&lt;Udfyldningsark!$Q97-10,"g","gu"),
IF(CQ$17&lt;Udfyldningsark!$T97,"r",""
))))))))</f>
        <v/>
      </c>
      <c r="CR80" s="226" t="str">
        <f>IF(Udfyldningsark!$T97="","",
IF(CR$17=Udfyldningsark!$Q97,"s",
IF(CR$17=Udfyldningsark!$T97,"b",
IF(CR$17&lt;Udfyldningsark!$P97,"",
IF(Udfyldningsark!$T97&lt;Udfyldningsark!$Q97-10,IF(CR$17&lt;Udfyldningsark!$T97,"g",""),
IF(Udfyldningsark!$T97&lt;Udfyldningsark!$Q97,     IF(CR$17&lt;Udfyldningsark!$Q97-10,"g",     IF(CR$17&lt;Udfyldningsark!$T97,"gu",        "")),
IF(CR$17&lt;Udfyldningsark!$Q97, IF(CR$17&lt;Udfyldningsark!$Q97-10,"g","gu"),
IF(CR$17&lt;Udfyldningsark!$T97,"r",""
))))))))</f>
        <v/>
      </c>
      <c r="CS80" s="226" t="str">
        <f>IF(Udfyldningsark!$T97="","",
IF(CS$17=Udfyldningsark!$Q97,"s",
IF(CS$17=Udfyldningsark!$T97,"b",
IF(CS$17&lt;Udfyldningsark!$P97,"",
IF(Udfyldningsark!$T97&lt;Udfyldningsark!$Q97-10,IF(CS$17&lt;Udfyldningsark!$T97,"g",""),
IF(Udfyldningsark!$T97&lt;Udfyldningsark!$Q97,     IF(CS$17&lt;Udfyldningsark!$Q97-10,"g",     IF(CS$17&lt;Udfyldningsark!$T97,"gu",        "")),
IF(CS$17&lt;Udfyldningsark!$Q97, IF(CS$17&lt;Udfyldningsark!$Q97-10,"g","gu"),
IF(CS$17&lt;Udfyldningsark!$T97,"r",""
))))))))</f>
        <v/>
      </c>
      <c r="CT80" s="226" t="str">
        <f>IF(Udfyldningsark!$T97="","",
IF(CT$17=Udfyldningsark!$Q97,"s",
IF(CT$17=Udfyldningsark!$T97,"b",
IF(CT$17&lt;Udfyldningsark!$P97,"",
IF(Udfyldningsark!$T97&lt;Udfyldningsark!$Q97-10,IF(CT$17&lt;Udfyldningsark!$T97,"g",""),
IF(Udfyldningsark!$T97&lt;Udfyldningsark!$Q97,     IF(CT$17&lt;Udfyldningsark!$Q97-10,"g",     IF(CT$17&lt;Udfyldningsark!$T97,"gu",        "")),
IF(CT$17&lt;Udfyldningsark!$Q97, IF(CT$17&lt;Udfyldningsark!$Q97-10,"g","gu"),
IF(CT$17&lt;Udfyldningsark!$T97,"r",""
))))))))</f>
        <v/>
      </c>
      <c r="CU80" s="226" t="str">
        <f>IF(Udfyldningsark!$T97="","",
IF(CU$17=Udfyldningsark!$Q97,"s",
IF(CU$17=Udfyldningsark!$T97,"b",
IF(CU$17&lt;Udfyldningsark!$P97,"",
IF(Udfyldningsark!$T97&lt;Udfyldningsark!$Q97-10,IF(CU$17&lt;Udfyldningsark!$T97,"g",""),
IF(Udfyldningsark!$T97&lt;Udfyldningsark!$Q97,     IF(CU$17&lt;Udfyldningsark!$Q97-10,"g",     IF(CU$17&lt;Udfyldningsark!$T97,"gu",        "")),
IF(CU$17&lt;Udfyldningsark!$Q97, IF(CU$17&lt;Udfyldningsark!$Q97-10,"g","gu"),
IF(CU$17&lt;Udfyldningsark!$T97,"r",""
))))))))</f>
        <v/>
      </c>
      <c r="CV80" s="226" t="str">
        <f>IF(Udfyldningsark!$T97="","",
IF(CV$17=Udfyldningsark!$Q97,"s",
IF(CV$17=Udfyldningsark!$T97,"b",
IF(CV$17&lt;Udfyldningsark!$P97,"",
IF(Udfyldningsark!$T97&lt;Udfyldningsark!$Q97-10,IF(CV$17&lt;Udfyldningsark!$T97,"g",""),
IF(Udfyldningsark!$T97&lt;Udfyldningsark!$Q97,     IF(CV$17&lt;Udfyldningsark!$Q97-10,"g",     IF(CV$17&lt;Udfyldningsark!$T97,"gu",        "")),
IF(CV$17&lt;Udfyldningsark!$Q97, IF(CV$17&lt;Udfyldningsark!$Q97-10,"g","gu"),
IF(CV$17&lt;Udfyldningsark!$T97,"r",""
))))))))</f>
        <v/>
      </c>
      <c r="CW80" s="226" t="str">
        <f>IF(Udfyldningsark!$T97="","",
IF(CW$17=Udfyldningsark!$Q97,"s",
IF(CW$17=Udfyldningsark!$T97,"b",
IF(CW$17&lt;Udfyldningsark!$P97,"",
IF(Udfyldningsark!$T97&lt;Udfyldningsark!$Q97-10,IF(CW$17&lt;Udfyldningsark!$T97,"g",""),
IF(Udfyldningsark!$T97&lt;Udfyldningsark!$Q97,     IF(CW$17&lt;Udfyldningsark!$Q97-10,"g",     IF(CW$17&lt;Udfyldningsark!$T97,"gu",        "")),
IF(CW$17&lt;Udfyldningsark!$Q97, IF(CW$17&lt;Udfyldningsark!$Q97-10,"g","gu"),
IF(CW$17&lt;Udfyldningsark!$T97,"r",""
))))))))</f>
        <v/>
      </c>
      <c r="CX80" s="226" t="str">
        <f>IF(Udfyldningsark!$T97="","",
IF(CX$17=Udfyldningsark!$Q97,"s",
IF(CX$17=Udfyldningsark!$T97,"b",
IF(CX$17&lt;Udfyldningsark!$P97,"",
IF(Udfyldningsark!$T97&lt;Udfyldningsark!$Q97-10,IF(CX$17&lt;Udfyldningsark!$T97,"g",""),
IF(Udfyldningsark!$T97&lt;Udfyldningsark!$Q97,     IF(CX$17&lt;Udfyldningsark!$Q97-10,"g",     IF(CX$17&lt;Udfyldningsark!$T97,"gu",        "")),
IF(CX$17&lt;Udfyldningsark!$Q97, IF(CX$17&lt;Udfyldningsark!$Q97-10,"g","gu"),
IF(CX$17&lt;Udfyldningsark!$T97,"r",""
))))))))</f>
        <v/>
      </c>
      <c r="CY80" s="226" t="str">
        <f>IF(Udfyldningsark!$T97="","",
IF(CY$17=Udfyldningsark!$Q97,"s",
IF(CY$17=Udfyldningsark!$T97,"b",
IF(CY$17&lt;Udfyldningsark!$P97,"",
IF(Udfyldningsark!$T97&lt;Udfyldningsark!$Q97-10,IF(CY$17&lt;Udfyldningsark!$T97,"g",""),
IF(Udfyldningsark!$T97&lt;Udfyldningsark!$Q97,     IF(CY$17&lt;Udfyldningsark!$Q97-10,"g",     IF(CY$17&lt;Udfyldningsark!$T97,"gu",        "")),
IF(CY$17&lt;Udfyldningsark!$Q97, IF(CY$17&lt;Udfyldningsark!$Q97-10,"g","gu"),
IF(CY$17&lt;Udfyldningsark!$T97,"r",""
))))))))</f>
        <v/>
      </c>
      <c r="CZ80" s="226" t="str">
        <f>IF(Udfyldningsark!$T97="","",
IF(CZ$17=Udfyldningsark!$Q97,"s",
IF(CZ$17=Udfyldningsark!$T97,"b",
IF(CZ$17&lt;Udfyldningsark!$P97,"",
IF(Udfyldningsark!$T97&lt;Udfyldningsark!$Q97-10,IF(CZ$17&lt;Udfyldningsark!$T97,"g",""),
IF(Udfyldningsark!$T97&lt;Udfyldningsark!$Q97,     IF(CZ$17&lt;Udfyldningsark!$Q97-10,"g",     IF(CZ$17&lt;Udfyldningsark!$T97,"gu",        "")),
IF(CZ$17&lt;Udfyldningsark!$Q97, IF(CZ$17&lt;Udfyldningsark!$Q97-10,"g","gu"),
IF(CZ$17&lt;Udfyldningsark!$T97,"r",""
))))))))</f>
        <v/>
      </c>
      <c r="DA80" s="226" t="str">
        <f>IF(Udfyldningsark!$T97="","",
IF(DA$17=Udfyldningsark!$Q97,"s",
IF(DA$17=Udfyldningsark!$T97,"b",
IF(DA$17&lt;Udfyldningsark!$P97,"",
IF(Udfyldningsark!$T97&lt;Udfyldningsark!$Q97-10,IF(DA$17&lt;Udfyldningsark!$T97,"g",""),
IF(Udfyldningsark!$T97&lt;Udfyldningsark!$Q97,     IF(DA$17&lt;Udfyldningsark!$Q97-10,"g",     IF(DA$17&lt;Udfyldningsark!$T97,"gu",        "")),
IF(DA$17&lt;Udfyldningsark!$Q97, IF(DA$17&lt;Udfyldningsark!$Q97-10,"g","gu"),
IF(DA$17&lt;Udfyldningsark!$T97,"r",""
))))))))</f>
        <v/>
      </c>
      <c r="DB80" s="226" t="str">
        <f>IF(Udfyldningsark!$T97="","",
IF(DB$17=Udfyldningsark!$Q97,"s",
IF(DB$17=Udfyldningsark!$T97,"b",
IF(DB$17&lt;Udfyldningsark!$P97,"",
IF(Udfyldningsark!$T97&lt;Udfyldningsark!$Q97-10,IF(DB$17&lt;Udfyldningsark!$T97,"g",""),
IF(Udfyldningsark!$T97&lt;Udfyldningsark!$Q97,     IF(DB$17&lt;Udfyldningsark!$Q97-10,"g",     IF(DB$17&lt;Udfyldningsark!$T97,"gu",        "")),
IF(DB$17&lt;Udfyldningsark!$Q97, IF(DB$17&lt;Udfyldningsark!$Q97-10,"g","gu"),
IF(DB$17&lt;Udfyldningsark!$T97,"r",""
))))))))</f>
        <v/>
      </c>
      <c r="DC80" s="226" t="str">
        <f>IF(Udfyldningsark!$T97="","",
IF(DC$17=Udfyldningsark!$Q97,"s",
IF(DC$17=Udfyldningsark!$T97,"b",
IF(DC$17&lt;Udfyldningsark!$P97,"",
IF(Udfyldningsark!$T97&lt;Udfyldningsark!$Q97-10,IF(DC$17&lt;Udfyldningsark!$T97,"g",""),
IF(Udfyldningsark!$T97&lt;Udfyldningsark!$Q97,     IF(DC$17&lt;Udfyldningsark!$Q97-10,"g",     IF(DC$17&lt;Udfyldningsark!$T97,"gu",        "")),
IF(DC$17&lt;Udfyldningsark!$Q97, IF(DC$17&lt;Udfyldningsark!$Q97-10,"g","gu"),
IF(DC$17&lt;Udfyldningsark!$T97,"r",""
))))))))</f>
        <v/>
      </c>
      <c r="DD80" s="226" t="str">
        <f>IF(Udfyldningsark!$T97="","",
IF(DD$17=Udfyldningsark!$Q97,"s",
IF(DD$17=Udfyldningsark!$T97,"b",
IF(DD$17&lt;Udfyldningsark!$P97,"",
IF(Udfyldningsark!$T97&lt;Udfyldningsark!$Q97-10,IF(DD$17&lt;Udfyldningsark!$T97,"g",""),
IF(Udfyldningsark!$T97&lt;Udfyldningsark!$Q97,     IF(DD$17&lt;Udfyldningsark!$Q97-10,"g",     IF(DD$17&lt;Udfyldningsark!$T97,"gu",        "")),
IF(DD$17&lt;Udfyldningsark!$Q97, IF(DD$17&lt;Udfyldningsark!$Q97-10,"g","gu"),
IF(DD$17&lt;Udfyldningsark!$T97,"r",""
))))))))</f>
        <v/>
      </c>
      <c r="DE80" s="226" t="str">
        <f>IF(Udfyldningsark!$T97="","",
IF(DE$17=Udfyldningsark!$Q97,"s",
IF(DE$17=Udfyldningsark!$T97,"b",
IF(DE$17&lt;Udfyldningsark!$P97,"",
IF(Udfyldningsark!$T97&lt;Udfyldningsark!$Q97-10,IF(DE$17&lt;Udfyldningsark!$T97,"g",""),
IF(Udfyldningsark!$T97&lt;Udfyldningsark!$Q97,     IF(DE$17&lt;Udfyldningsark!$Q97-10,"g",     IF(DE$17&lt;Udfyldningsark!$T97,"gu",        "")),
IF(DE$17&lt;Udfyldningsark!$Q97, IF(DE$17&lt;Udfyldningsark!$Q97-10,"g","gu"),
IF(DE$17&lt;Udfyldningsark!$T97,"r",""
))))))))</f>
        <v/>
      </c>
      <c r="DF80" s="226" t="str">
        <f>IF(Udfyldningsark!$T97="","",
IF(DF$17=Udfyldningsark!$Q97,"s",
IF(DF$17=Udfyldningsark!$T97,"b",
IF(DF$17&lt;Udfyldningsark!$P97,"",
IF(Udfyldningsark!$T97&lt;Udfyldningsark!$Q97-10,IF(DF$17&lt;Udfyldningsark!$T97,"g",""),
IF(Udfyldningsark!$T97&lt;Udfyldningsark!$Q97,     IF(DF$17&lt;Udfyldningsark!$Q97-10,"g",     IF(DF$17&lt;Udfyldningsark!$T97,"gu",        "")),
IF(DF$17&lt;Udfyldningsark!$Q97, IF(DF$17&lt;Udfyldningsark!$Q97-10,"g","gu"),
IF(DF$17&lt;Udfyldningsark!$T97,"r",""
))))))))</f>
        <v/>
      </c>
      <c r="DG80" s="226" t="str">
        <f>IF(Udfyldningsark!$T97="","",
IF(DG$17=Udfyldningsark!$Q97,"s",
IF(DG$17=Udfyldningsark!$T97,"b",
IF(DG$17&lt;Udfyldningsark!$P97,"",
IF(Udfyldningsark!$T97&lt;Udfyldningsark!$Q97-10,IF(DG$17&lt;Udfyldningsark!$T97,"g",""),
IF(Udfyldningsark!$T97&lt;Udfyldningsark!$Q97,     IF(DG$17&lt;Udfyldningsark!$Q97-10,"g",     IF(DG$17&lt;Udfyldningsark!$T97,"gu",        "")),
IF(DG$17&lt;Udfyldningsark!$Q97, IF(DG$17&lt;Udfyldningsark!$Q97-10,"g","gu"),
IF(DG$17&lt;Udfyldningsark!$T97,"r",""
))))))))</f>
        <v/>
      </c>
      <c r="DH80" s="226" t="str">
        <f>IF(Udfyldningsark!$T97="","",
IF(DH$17=Udfyldningsark!$Q97,"s",
IF(DH$17=Udfyldningsark!$T97,"b",
IF(DH$17&lt;Udfyldningsark!$P97,"",
IF(Udfyldningsark!$T97&lt;Udfyldningsark!$Q97-10,IF(DH$17&lt;Udfyldningsark!$T97,"g",""),
IF(Udfyldningsark!$T97&lt;Udfyldningsark!$Q97,     IF(DH$17&lt;Udfyldningsark!$Q97-10,"g",     IF(DH$17&lt;Udfyldningsark!$T97,"gu",        "")),
IF(DH$17&lt;Udfyldningsark!$Q97, IF(DH$17&lt;Udfyldningsark!$Q97-10,"g","gu"),
IF(DH$17&lt;Udfyldningsark!$T97,"r",""
))))))))</f>
        <v/>
      </c>
      <c r="DI80" s="226" t="str">
        <f>IF(Udfyldningsark!$T97="","",
IF(DI$17=Udfyldningsark!$Q97,"s",
IF(DI$17=Udfyldningsark!$T97,"b",
IF(DI$17&lt;Udfyldningsark!$P97,"",
IF(Udfyldningsark!$T97&lt;Udfyldningsark!$Q97-10,IF(DI$17&lt;Udfyldningsark!$T97,"g",""),
IF(Udfyldningsark!$T97&lt;Udfyldningsark!$Q97,     IF(DI$17&lt;Udfyldningsark!$Q97-10,"g",     IF(DI$17&lt;Udfyldningsark!$T97,"gu",        "")),
IF(DI$17&lt;Udfyldningsark!$Q97, IF(DI$17&lt;Udfyldningsark!$Q97-10,"g","gu"),
IF(DI$17&lt;Udfyldningsark!$T97,"r",""
))))))))</f>
        <v/>
      </c>
      <c r="DJ80" s="226" t="str">
        <f>IF(Udfyldningsark!$T97="","",
IF(DJ$17=Udfyldningsark!$Q97,"s",
IF(DJ$17=Udfyldningsark!$T97,"b",
IF(DJ$17&lt;Udfyldningsark!$P97,"",
IF(Udfyldningsark!$T97&lt;Udfyldningsark!$Q97-10,IF(DJ$17&lt;Udfyldningsark!$T97,"g",""),
IF(Udfyldningsark!$T97&lt;Udfyldningsark!$Q97,     IF(DJ$17&lt;Udfyldningsark!$Q97-10,"g",     IF(DJ$17&lt;Udfyldningsark!$T97,"gu",        "")),
IF(DJ$17&lt;Udfyldningsark!$Q97, IF(DJ$17&lt;Udfyldningsark!$Q97-10,"g","gu"),
IF(DJ$17&lt;Udfyldningsark!$T97,"r",""
))))))))</f>
        <v/>
      </c>
      <c r="DK80" s="226" t="str">
        <f>IF(Udfyldningsark!$T97="","",
IF(DK$17=Udfyldningsark!$Q97,"s",
IF(DK$17=Udfyldningsark!$T97,"b",
IF(DK$17&lt;Udfyldningsark!$P97,"",
IF(Udfyldningsark!$T97&lt;Udfyldningsark!$Q97-10,IF(DK$17&lt;Udfyldningsark!$T97,"g",""),
IF(Udfyldningsark!$T97&lt;Udfyldningsark!$Q97,     IF(DK$17&lt;Udfyldningsark!$Q97-10,"g",     IF(DK$17&lt;Udfyldningsark!$T97,"gu",        "")),
IF(DK$17&lt;Udfyldningsark!$Q97, IF(DK$17&lt;Udfyldningsark!$Q97-10,"g","gu"),
IF(DK$17&lt;Udfyldningsark!$T97,"r",""
))))))))</f>
        <v/>
      </c>
      <c r="DL80" s="13"/>
      <c r="DM80" s="13"/>
    </row>
    <row r="81" spans="1:117" s="2" customFormat="1" ht="8.4499999999999993" customHeight="1" x14ac:dyDescent="0.2">
      <c r="A81" s="29"/>
      <c r="B81" s="56" t="str">
        <f>IF(Udfyldningsark!C98=1,Udfyldningsark!E98,"")</f>
        <v/>
      </c>
      <c r="C81" s="405" t="str">
        <f>IF(Udfyldningsark!I98="","",IF(Udfyldningsark!I98&gt;=1,Udfyldningsark!I98))</f>
        <v/>
      </c>
      <c r="D81" s="406"/>
      <c r="E81" s="407"/>
      <c r="F81" s="48"/>
      <c r="G81" s="276" t="str">
        <f>IF(Udfyldningsark!L98="","",IF(Udfyldningsark!L98&gt;=1,Udfyldningsark!L98))</f>
        <v/>
      </c>
      <c r="H81" s="48"/>
      <c r="I81" s="87" t="str">
        <f>IF(Udfyldningsark!P98="","",IF(Udfyldningsark!P98&gt;=1,Udfyldningsark!P98))</f>
        <v/>
      </c>
      <c r="J81" s="49"/>
      <c r="K81" s="88" t="str">
        <f>IF(Udfyldningsark!G98="","",IF(Udfyldningsark!G98=Data!$T$7,Data!$U$7,IF(Udfyldningsark!G98=Data!$T$8,Data!$U$8,IF(Udfyldningsark!G98=Data!$T$9,Data!$U$9,IF(Udfyldningsark!G98=Data!$T$10,Data!$U$10,IF(Udfyldningsark!G98=Data!$T$11,Data!$U$11,IF(Udfyldningsark!G98=Data!$T$12,Data!$U$12,IF(Udfyldningsark!G98=Data!$T$13,Data!$U$13,IF(Udfyldningsark!G98=Data!$T$14,Data!$U$14,IF(Udfyldningsark!G98=Data!$T$15,Data!$U$15,IF(Udfyldningsark!G98=Data!$T$16,Data!$U$16,IF(Udfyldningsark!G98=Data!$T$17,Data!$U$17,IF(Udfyldningsark!G98=Data!$T$18,Data!$U$18,IF(Udfyldningsark!G98=Data!$T$19,Data!$U$19,IF(Udfyldningsark!G98=Data!$T$20,Data!$U$20,IF(Udfyldningsark!G98=Data!$T$21,Data!$U$21,IF(Udfyldningsark!G98=Data!$T$22,Data!$U$22,IF(Udfyldningsark!G98=Data!$T$23,Data!$U$23,IF(Udfyldningsark!G98=Data!$T$24,Data!$U$24,IF(Udfyldningsark!G98=Data!$T$25,Data!$U$25,IF(Udfyldningsark!G98=Data!$T$26,Data!$U$26,IF(Udfyldningsark!G98=Data!$T$27,Data!$U$27))))))))))))))))))))))</f>
        <v/>
      </c>
      <c r="L81" s="49"/>
      <c r="M81" s="89" t="str">
        <f>IF(Udfyldningsark!G98="","",IF(Udfyldningsark!G98=Data!$T$7,Data!$V$7,IF(Udfyldningsark!G98=Data!$T$8,Data!$V$8,IF(Udfyldningsark!G98=Data!$T$9,Data!$V$9,IF(Udfyldningsark!G98=Data!$T$10,Data!$V$10,IF(Udfyldningsark!G98=Data!$T$11,Data!$V$11,IF(Udfyldningsark!G98=Data!$T$12,Data!$V$12,IF(Udfyldningsark!G98=Data!$T$13,Data!$V$13,IF(Udfyldningsark!G98=Data!$T$14,Data!$V$14,IF(Udfyldningsark!G98=Data!$T$15,Data!$V$15,IF(Udfyldningsark!G98=Data!$T$16,Data!$V$16,IF(Udfyldningsark!G98=Data!$T$17,Data!$V$17,IF(Udfyldningsark!G98=Data!$T$18,Data!$V$18,IF(Udfyldningsark!G98=Data!$T$19,Data!$V$19,IF(Udfyldningsark!G98=Data!$T$20,Data!$V$20,IF(Udfyldningsark!G98=Data!$T$21,Data!$V$21,IF(Udfyldningsark!G98=Data!$T$22,Data!$V$22,IF(Udfyldningsark!G98=Data!$T$23,Data!$V$23,IF(Udfyldningsark!G98=Data!$T$24,Data!$V$24,IF(Udfyldningsark!G98=Data!$T$25,Data!$V$25,IF(Udfyldningsark!G98=Data!$T$26,Data!$V$26,IF(Udfyldningsark!G98=Data!$T$27,Data!$V$27,))))))))))))))))))))))</f>
        <v/>
      </c>
      <c r="N81" s="20"/>
      <c r="O81" s="226" t="str">
        <f>IF(Udfyldningsark!$T98="","",
IF(O$17=Udfyldningsark!$Q98,"s",
IF(O$17=Udfyldningsark!$T98,"b",
IF(O$17&lt;Udfyldningsark!$P98,"",
IF(Udfyldningsark!$T98&lt;Udfyldningsark!$Q98-10,IF(O$17&lt;Udfyldningsark!$T98,"g",""),
IF(Udfyldningsark!$T98&lt;Udfyldningsark!$Q98,     IF(O$17&lt;Udfyldningsark!$Q98-10,"g",     IF(O$17&lt;Udfyldningsark!$T98,"gu",        "")),
IF(O$17&lt;Udfyldningsark!$Q98, IF(O$17&lt;Udfyldningsark!$Q98-10,"g","gu"),
IF(O$17&lt;Udfyldningsark!$T98,"r",""
))))))))</f>
        <v/>
      </c>
      <c r="P81" s="226" t="str">
        <f>IF(Udfyldningsark!$T98="","",
IF(P$17=Udfyldningsark!$Q98,"s",
IF(P$17=Udfyldningsark!$T98,"b",
IF(P$17&lt;Udfyldningsark!$P98,"",
IF(Udfyldningsark!$T98&lt;Udfyldningsark!$Q98-10,IF(P$17&lt;Udfyldningsark!$T98,"g",""),
IF(Udfyldningsark!$T98&lt;Udfyldningsark!$Q98,     IF(P$17&lt;Udfyldningsark!$Q98-10,"g",     IF(P$17&lt;Udfyldningsark!$T98,"gu",        "")),
IF(P$17&lt;Udfyldningsark!$Q98, IF(P$17&lt;Udfyldningsark!$Q98-10,"g","gu"),
IF(P$17&lt;Udfyldningsark!$T98,"r",""
))))))))</f>
        <v/>
      </c>
      <c r="Q81" s="226" t="str">
        <f>IF(Udfyldningsark!$T98="","",
IF(Q$17=Udfyldningsark!$Q98,"s",
IF(Q$17=Udfyldningsark!$T98,"b",
IF(Q$17&lt;Udfyldningsark!$P98,"",
IF(Udfyldningsark!$T98&lt;Udfyldningsark!$Q98-10,IF(Q$17&lt;Udfyldningsark!$T98,"g",""),
IF(Udfyldningsark!$T98&lt;Udfyldningsark!$Q98,     IF(Q$17&lt;Udfyldningsark!$Q98-10,"g",     IF(Q$17&lt;Udfyldningsark!$T98,"gu",        "")),
IF(Q$17&lt;Udfyldningsark!$Q98, IF(Q$17&lt;Udfyldningsark!$Q98-10,"g","gu"),
IF(Q$17&lt;Udfyldningsark!$T98,"r",""
))))))))</f>
        <v/>
      </c>
      <c r="R81" s="226" t="str">
        <f>IF(Udfyldningsark!$T98="","",
IF(R$17=Udfyldningsark!$Q98,"s",
IF(R$17=Udfyldningsark!$T98,"b",
IF(R$17&lt;Udfyldningsark!$P98,"",
IF(Udfyldningsark!$T98&lt;Udfyldningsark!$Q98-10,IF(R$17&lt;Udfyldningsark!$T98,"g",""),
IF(Udfyldningsark!$T98&lt;Udfyldningsark!$Q98,     IF(R$17&lt;Udfyldningsark!$Q98-10,"g",     IF(R$17&lt;Udfyldningsark!$T98,"gu",        "")),
IF(R$17&lt;Udfyldningsark!$Q98, IF(R$17&lt;Udfyldningsark!$Q98-10,"g","gu"),
IF(R$17&lt;Udfyldningsark!$T98,"r",""
))))))))</f>
        <v/>
      </c>
      <c r="S81" s="226" t="str">
        <f>IF(Udfyldningsark!$T98="","",
IF(S$17=Udfyldningsark!$Q98,"s",
IF(S$17=Udfyldningsark!$T98,"b",
IF(S$17&lt;Udfyldningsark!$P98,"",
IF(Udfyldningsark!$T98&lt;Udfyldningsark!$Q98-10,IF(S$17&lt;Udfyldningsark!$T98,"g",""),
IF(Udfyldningsark!$T98&lt;Udfyldningsark!$Q98,     IF(S$17&lt;Udfyldningsark!$Q98-10,"g",     IF(S$17&lt;Udfyldningsark!$T98,"gu",        "")),
IF(S$17&lt;Udfyldningsark!$Q98, IF(S$17&lt;Udfyldningsark!$Q98-10,"g","gu"),
IF(S$17&lt;Udfyldningsark!$T98,"r",""
))))))))</f>
        <v/>
      </c>
      <c r="T81" s="226" t="str">
        <f>IF(Udfyldningsark!$T98="","",
IF(T$17=Udfyldningsark!$Q98,"s",
IF(T$17=Udfyldningsark!$T98,"b",
IF(T$17&lt;Udfyldningsark!$P98,"",
IF(Udfyldningsark!$T98&lt;Udfyldningsark!$Q98-10,IF(T$17&lt;Udfyldningsark!$T98,"g",""),
IF(Udfyldningsark!$T98&lt;Udfyldningsark!$Q98,     IF(T$17&lt;Udfyldningsark!$Q98-10,"g",     IF(T$17&lt;Udfyldningsark!$T98,"gu",        "")),
IF(T$17&lt;Udfyldningsark!$Q98, IF(T$17&lt;Udfyldningsark!$Q98-10,"g","gu"),
IF(T$17&lt;Udfyldningsark!$T98,"r",""
))))))))</f>
        <v/>
      </c>
      <c r="U81" s="226" t="str">
        <f>IF(Udfyldningsark!$T98="","",
IF(U$17=Udfyldningsark!$Q98,"s",
IF(U$17=Udfyldningsark!$T98,"b",
IF(U$17&lt;Udfyldningsark!$P98,"",
IF(Udfyldningsark!$T98&lt;Udfyldningsark!$Q98-10,IF(U$17&lt;Udfyldningsark!$T98,"g",""),
IF(Udfyldningsark!$T98&lt;Udfyldningsark!$Q98,     IF(U$17&lt;Udfyldningsark!$Q98-10,"g",     IF(U$17&lt;Udfyldningsark!$T98,"gu",        "")),
IF(U$17&lt;Udfyldningsark!$Q98, IF(U$17&lt;Udfyldningsark!$Q98-10,"g","gu"),
IF(U$17&lt;Udfyldningsark!$T98,"r",""
))))))))</f>
        <v/>
      </c>
      <c r="V81" s="226" t="str">
        <f>IF(Udfyldningsark!$T98="","",
IF(V$17=Udfyldningsark!$Q98,"s",
IF(V$17=Udfyldningsark!$T98,"b",
IF(V$17&lt;Udfyldningsark!$P98,"",
IF(Udfyldningsark!$T98&lt;Udfyldningsark!$Q98-10,IF(V$17&lt;Udfyldningsark!$T98,"g",""),
IF(Udfyldningsark!$T98&lt;Udfyldningsark!$Q98,     IF(V$17&lt;Udfyldningsark!$Q98-10,"g",     IF(V$17&lt;Udfyldningsark!$T98,"gu",        "")),
IF(V$17&lt;Udfyldningsark!$Q98, IF(V$17&lt;Udfyldningsark!$Q98-10,"g","gu"),
IF(V$17&lt;Udfyldningsark!$T98,"r",""
))))))))</f>
        <v/>
      </c>
      <c r="W81" s="226" t="str">
        <f>IF(Udfyldningsark!$T98="","",
IF(W$17=Udfyldningsark!$Q98,"s",
IF(W$17=Udfyldningsark!$T98,"b",
IF(W$17&lt;Udfyldningsark!$P98,"",
IF(Udfyldningsark!$T98&lt;Udfyldningsark!$Q98-10,IF(W$17&lt;Udfyldningsark!$T98,"g",""),
IF(Udfyldningsark!$T98&lt;Udfyldningsark!$Q98,     IF(W$17&lt;Udfyldningsark!$Q98-10,"g",     IF(W$17&lt;Udfyldningsark!$T98,"gu",        "")),
IF(W$17&lt;Udfyldningsark!$Q98, IF(W$17&lt;Udfyldningsark!$Q98-10,"g","gu"),
IF(W$17&lt;Udfyldningsark!$T98,"r",""
))))))))</f>
        <v/>
      </c>
      <c r="X81" s="226" t="str">
        <f>IF(Udfyldningsark!$T98="","",
IF(X$17=Udfyldningsark!$Q98,"s",
IF(X$17=Udfyldningsark!$T98,"b",
IF(X$17&lt;Udfyldningsark!$P98,"",
IF(Udfyldningsark!$T98&lt;Udfyldningsark!$Q98-10,IF(X$17&lt;Udfyldningsark!$T98,"g",""),
IF(Udfyldningsark!$T98&lt;Udfyldningsark!$Q98,     IF(X$17&lt;Udfyldningsark!$Q98-10,"g",     IF(X$17&lt;Udfyldningsark!$T98,"gu",        "")),
IF(X$17&lt;Udfyldningsark!$Q98, IF(X$17&lt;Udfyldningsark!$Q98-10,"g","gu"),
IF(X$17&lt;Udfyldningsark!$T98,"r",""
))))))))</f>
        <v/>
      </c>
      <c r="Y81" s="226" t="str">
        <f>IF(Udfyldningsark!$T98="","",
IF(Y$17=Udfyldningsark!$Q98,"s",
IF(Y$17=Udfyldningsark!$T98,"b",
IF(Y$17&lt;Udfyldningsark!$P98,"",
IF(Udfyldningsark!$T98&lt;Udfyldningsark!$Q98-10,IF(Y$17&lt;Udfyldningsark!$T98,"g",""),
IF(Udfyldningsark!$T98&lt;Udfyldningsark!$Q98,     IF(Y$17&lt;Udfyldningsark!$Q98-10,"g",     IF(Y$17&lt;Udfyldningsark!$T98,"gu",        "")),
IF(Y$17&lt;Udfyldningsark!$Q98, IF(Y$17&lt;Udfyldningsark!$Q98-10,"g","gu"),
IF(Y$17&lt;Udfyldningsark!$T98,"r",""
))))))))</f>
        <v/>
      </c>
      <c r="Z81" s="226" t="str">
        <f>IF(Udfyldningsark!$T98="","",
IF(Z$17=Udfyldningsark!$Q98,"s",
IF(Z$17=Udfyldningsark!$T98,"b",
IF(Z$17&lt;Udfyldningsark!$P98,"",
IF(Udfyldningsark!$T98&lt;Udfyldningsark!$Q98-10,IF(Z$17&lt;Udfyldningsark!$T98,"g",""),
IF(Udfyldningsark!$T98&lt;Udfyldningsark!$Q98,     IF(Z$17&lt;Udfyldningsark!$Q98-10,"g",     IF(Z$17&lt;Udfyldningsark!$T98,"gu",        "")),
IF(Z$17&lt;Udfyldningsark!$Q98, IF(Z$17&lt;Udfyldningsark!$Q98-10,"g","gu"),
IF(Z$17&lt;Udfyldningsark!$T98,"r",""
))))))))</f>
        <v/>
      </c>
      <c r="AA81" s="226" t="str">
        <f>IF(Udfyldningsark!$T98="","",
IF(AA$17=Udfyldningsark!$Q98,"s",
IF(AA$17=Udfyldningsark!$T98,"b",
IF(AA$17&lt;Udfyldningsark!$P98,"",
IF(Udfyldningsark!$T98&lt;Udfyldningsark!$Q98-10,IF(AA$17&lt;Udfyldningsark!$T98,"g",""),
IF(Udfyldningsark!$T98&lt;Udfyldningsark!$Q98,     IF(AA$17&lt;Udfyldningsark!$Q98-10,"g",     IF(AA$17&lt;Udfyldningsark!$T98,"gu",        "")),
IF(AA$17&lt;Udfyldningsark!$Q98, IF(AA$17&lt;Udfyldningsark!$Q98-10,"g","gu"),
IF(AA$17&lt;Udfyldningsark!$T98,"r",""
))))))))</f>
        <v/>
      </c>
      <c r="AB81" s="226" t="str">
        <f>IF(Udfyldningsark!$T98="","",
IF(AB$17=Udfyldningsark!$Q98,"s",
IF(AB$17=Udfyldningsark!$T98,"b",
IF(AB$17&lt;Udfyldningsark!$P98,"",
IF(Udfyldningsark!$T98&lt;Udfyldningsark!$Q98-10,IF(AB$17&lt;Udfyldningsark!$T98,"g",""),
IF(Udfyldningsark!$T98&lt;Udfyldningsark!$Q98,     IF(AB$17&lt;Udfyldningsark!$Q98-10,"g",     IF(AB$17&lt;Udfyldningsark!$T98,"gu",        "")),
IF(AB$17&lt;Udfyldningsark!$Q98, IF(AB$17&lt;Udfyldningsark!$Q98-10,"g","gu"),
IF(AB$17&lt;Udfyldningsark!$T98,"r",""
))))))))</f>
        <v/>
      </c>
      <c r="AC81" s="226" t="str">
        <f>IF(Udfyldningsark!$T98="","",
IF(AC$17=Udfyldningsark!$Q98,"s",
IF(AC$17=Udfyldningsark!$T98,"b",
IF(AC$17&lt;Udfyldningsark!$P98,"",
IF(Udfyldningsark!$T98&lt;Udfyldningsark!$Q98-10,IF(AC$17&lt;Udfyldningsark!$T98,"g",""),
IF(Udfyldningsark!$T98&lt;Udfyldningsark!$Q98,     IF(AC$17&lt;Udfyldningsark!$Q98-10,"g",     IF(AC$17&lt;Udfyldningsark!$T98,"gu",        "")),
IF(AC$17&lt;Udfyldningsark!$Q98, IF(AC$17&lt;Udfyldningsark!$Q98-10,"g","gu"),
IF(AC$17&lt;Udfyldningsark!$T98,"r",""
))))))))</f>
        <v/>
      </c>
      <c r="AD81" s="226" t="str">
        <f>IF(Udfyldningsark!$T98="","",
IF(AD$17=Udfyldningsark!$Q98,"s",
IF(AD$17=Udfyldningsark!$T98,"b",
IF(AD$17&lt;Udfyldningsark!$P98,"",
IF(Udfyldningsark!$T98&lt;Udfyldningsark!$Q98-10,IF(AD$17&lt;Udfyldningsark!$T98,"g",""),
IF(Udfyldningsark!$T98&lt;Udfyldningsark!$Q98,     IF(AD$17&lt;Udfyldningsark!$Q98-10,"g",     IF(AD$17&lt;Udfyldningsark!$T98,"gu",        "")),
IF(AD$17&lt;Udfyldningsark!$Q98, IF(AD$17&lt;Udfyldningsark!$Q98-10,"g","gu"),
IF(AD$17&lt;Udfyldningsark!$T98,"r",""
))))))))</f>
        <v/>
      </c>
      <c r="AE81" s="226" t="str">
        <f>IF(Udfyldningsark!$T98="","",
IF(AE$17=Udfyldningsark!$Q98,"s",
IF(AE$17=Udfyldningsark!$T98,"b",
IF(AE$17&lt;Udfyldningsark!$P98,"",
IF(Udfyldningsark!$T98&lt;Udfyldningsark!$Q98-10,IF(AE$17&lt;Udfyldningsark!$T98,"g",""),
IF(Udfyldningsark!$T98&lt;Udfyldningsark!$Q98,     IF(AE$17&lt;Udfyldningsark!$Q98-10,"g",     IF(AE$17&lt;Udfyldningsark!$T98,"gu",        "")),
IF(AE$17&lt;Udfyldningsark!$Q98, IF(AE$17&lt;Udfyldningsark!$Q98-10,"g","gu"),
IF(AE$17&lt;Udfyldningsark!$T98,"r",""
))))))))</f>
        <v/>
      </c>
      <c r="AF81" s="226" t="str">
        <f>IF(Udfyldningsark!$T98="","",
IF(AF$17=Udfyldningsark!$Q98,"s",
IF(AF$17=Udfyldningsark!$T98,"b",
IF(AF$17&lt;Udfyldningsark!$P98,"",
IF(Udfyldningsark!$T98&lt;Udfyldningsark!$Q98-10,IF(AF$17&lt;Udfyldningsark!$T98,"g",""),
IF(Udfyldningsark!$T98&lt;Udfyldningsark!$Q98,     IF(AF$17&lt;Udfyldningsark!$Q98-10,"g",     IF(AF$17&lt;Udfyldningsark!$T98,"gu",        "")),
IF(AF$17&lt;Udfyldningsark!$Q98, IF(AF$17&lt;Udfyldningsark!$Q98-10,"g","gu"),
IF(AF$17&lt;Udfyldningsark!$T98,"r",""
))))))))</f>
        <v/>
      </c>
      <c r="AG81" s="226" t="str">
        <f>IF(Udfyldningsark!$T98="","",
IF(AG$17=Udfyldningsark!$Q98,"s",
IF(AG$17=Udfyldningsark!$T98,"b",
IF(AG$17&lt;Udfyldningsark!$P98,"",
IF(Udfyldningsark!$T98&lt;Udfyldningsark!$Q98-10,IF(AG$17&lt;Udfyldningsark!$T98,"g",""),
IF(Udfyldningsark!$T98&lt;Udfyldningsark!$Q98,     IF(AG$17&lt;Udfyldningsark!$Q98-10,"g",     IF(AG$17&lt;Udfyldningsark!$T98,"gu",        "")),
IF(AG$17&lt;Udfyldningsark!$Q98, IF(AG$17&lt;Udfyldningsark!$Q98-10,"g","gu"),
IF(AG$17&lt;Udfyldningsark!$T98,"r",""
))))))))</f>
        <v/>
      </c>
      <c r="AH81" s="226" t="str">
        <f>IF(Udfyldningsark!$T98="","",
IF(AH$17=Udfyldningsark!$Q98,"s",
IF(AH$17=Udfyldningsark!$T98,"b",
IF(AH$17&lt;Udfyldningsark!$P98,"",
IF(Udfyldningsark!$T98&lt;Udfyldningsark!$Q98-10,IF(AH$17&lt;Udfyldningsark!$T98,"g",""),
IF(Udfyldningsark!$T98&lt;Udfyldningsark!$Q98,     IF(AH$17&lt;Udfyldningsark!$Q98-10,"g",     IF(AH$17&lt;Udfyldningsark!$T98,"gu",        "")),
IF(AH$17&lt;Udfyldningsark!$Q98, IF(AH$17&lt;Udfyldningsark!$Q98-10,"g","gu"),
IF(AH$17&lt;Udfyldningsark!$T98,"r",""
))))))))</f>
        <v/>
      </c>
      <c r="AI81" s="226" t="str">
        <f>IF(Udfyldningsark!$T98="","",
IF(AI$17=Udfyldningsark!$Q98,"s",
IF(AI$17=Udfyldningsark!$T98,"b",
IF(AI$17&lt;Udfyldningsark!$P98,"",
IF(Udfyldningsark!$T98&lt;Udfyldningsark!$Q98-10,IF(AI$17&lt;Udfyldningsark!$T98,"g",""),
IF(Udfyldningsark!$T98&lt;Udfyldningsark!$Q98,     IF(AI$17&lt;Udfyldningsark!$Q98-10,"g",     IF(AI$17&lt;Udfyldningsark!$T98,"gu",        "")),
IF(AI$17&lt;Udfyldningsark!$Q98, IF(AI$17&lt;Udfyldningsark!$Q98-10,"g","gu"),
IF(AI$17&lt;Udfyldningsark!$T98,"r",""
))))))))</f>
        <v/>
      </c>
      <c r="AJ81" s="226" t="str">
        <f>IF(Udfyldningsark!$T98="","",
IF(AJ$17=Udfyldningsark!$Q98,"s",
IF(AJ$17=Udfyldningsark!$T98,"b",
IF(AJ$17&lt;Udfyldningsark!$P98,"",
IF(Udfyldningsark!$T98&lt;Udfyldningsark!$Q98-10,IF(AJ$17&lt;Udfyldningsark!$T98,"g",""),
IF(Udfyldningsark!$T98&lt;Udfyldningsark!$Q98,     IF(AJ$17&lt;Udfyldningsark!$Q98-10,"g",     IF(AJ$17&lt;Udfyldningsark!$T98,"gu",        "")),
IF(AJ$17&lt;Udfyldningsark!$Q98, IF(AJ$17&lt;Udfyldningsark!$Q98-10,"g","gu"),
IF(AJ$17&lt;Udfyldningsark!$T98,"r",""
))))))))</f>
        <v/>
      </c>
      <c r="AK81" s="226" t="str">
        <f>IF(Udfyldningsark!$T98="","",
IF(AK$17=Udfyldningsark!$Q98,"s",
IF(AK$17=Udfyldningsark!$T98,"b",
IF(AK$17&lt;Udfyldningsark!$P98,"",
IF(Udfyldningsark!$T98&lt;Udfyldningsark!$Q98-10,IF(AK$17&lt;Udfyldningsark!$T98,"g",""),
IF(Udfyldningsark!$T98&lt;Udfyldningsark!$Q98,     IF(AK$17&lt;Udfyldningsark!$Q98-10,"g",     IF(AK$17&lt;Udfyldningsark!$T98,"gu",        "")),
IF(AK$17&lt;Udfyldningsark!$Q98, IF(AK$17&lt;Udfyldningsark!$Q98-10,"g","gu"),
IF(AK$17&lt;Udfyldningsark!$T98,"r",""
))))))))</f>
        <v/>
      </c>
      <c r="AL81" s="226" t="str">
        <f>IF(Udfyldningsark!$T98="","",
IF(AL$17=Udfyldningsark!$Q98,"s",
IF(AL$17=Udfyldningsark!$T98,"b",
IF(AL$17&lt;Udfyldningsark!$P98,"",
IF(Udfyldningsark!$T98&lt;Udfyldningsark!$Q98-10,IF(AL$17&lt;Udfyldningsark!$T98,"g",""),
IF(Udfyldningsark!$T98&lt;Udfyldningsark!$Q98,     IF(AL$17&lt;Udfyldningsark!$Q98-10,"g",     IF(AL$17&lt;Udfyldningsark!$T98,"gu",        "")),
IF(AL$17&lt;Udfyldningsark!$Q98, IF(AL$17&lt;Udfyldningsark!$Q98-10,"g","gu"),
IF(AL$17&lt;Udfyldningsark!$T98,"r",""
))))))))</f>
        <v/>
      </c>
      <c r="AM81" s="226" t="str">
        <f>IF(Udfyldningsark!$T98="","",
IF(AM$17=Udfyldningsark!$Q98,"s",
IF(AM$17=Udfyldningsark!$T98,"b",
IF(AM$17&lt;Udfyldningsark!$P98,"",
IF(Udfyldningsark!$T98&lt;Udfyldningsark!$Q98-10,IF(AM$17&lt;Udfyldningsark!$T98,"g",""),
IF(Udfyldningsark!$T98&lt;Udfyldningsark!$Q98,     IF(AM$17&lt;Udfyldningsark!$Q98-10,"g",     IF(AM$17&lt;Udfyldningsark!$T98,"gu",        "")),
IF(AM$17&lt;Udfyldningsark!$Q98, IF(AM$17&lt;Udfyldningsark!$Q98-10,"g","gu"),
IF(AM$17&lt;Udfyldningsark!$T98,"r",""
))))))))</f>
        <v/>
      </c>
      <c r="AN81" s="226" t="str">
        <f>IF(Udfyldningsark!$T98="","",
IF(AN$17=Udfyldningsark!$Q98,"s",
IF(AN$17=Udfyldningsark!$T98,"b",
IF(AN$17&lt;Udfyldningsark!$P98,"",
IF(Udfyldningsark!$T98&lt;Udfyldningsark!$Q98-10,IF(AN$17&lt;Udfyldningsark!$T98,"g",""),
IF(Udfyldningsark!$T98&lt;Udfyldningsark!$Q98,     IF(AN$17&lt;Udfyldningsark!$Q98-10,"g",     IF(AN$17&lt;Udfyldningsark!$T98,"gu",        "")),
IF(AN$17&lt;Udfyldningsark!$Q98, IF(AN$17&lt;Udfyldningsark!$Q98-10,"g","gu"),
IF(AN$17&lt;Udfyldningsark!$T98,"r",""
))))))))</f>
        <v/>
      </c>
      <c r="AO81" s="226" t="str">
        <f>IF(Udfyldningsark!$T98="","",
IF(AO$17=Udfyldningsark!$Q98,"s",
IF(AO$17=Udfyldningsark!$T98,"b",
IF(AO$17&lt;Udfyldningsark!$P98,"",
IF(Udfyldningsark!$T98&lt;Udfyldningsark!$Q98-10,IF(AO$17&lt;Udfyldningsark!$T98,"g",""),
IF(Udfyldningsark!$T98&lt;Udfyldningsark!$Q98,     IF(AO$17&lt;Udfyldningsark!$Q98-10,"g",     IF(AO$17&lt;Udfyldningsark!$T98,"gu",        "")),
IF(AO$17&lt;Udfyldningsark!$Q98, IF(AO$17&lt;Udfyldningsark!$Q98-10,"g","gu"),
IF(AO$17&lt;Udfyldningsark!$T98,"r",""
))))))))</f>
        <v/>
      </c>
      <c r="AP81" s="226" t="str">
        <f>IF(Udfyldningsark!$T98="","",
IF(AP$17=Udfyldningsark!$Q98,"s",
IF(AP$17=Udfyldningsark!$T98,"b",
IF(AP$17&lt;Udfyldningsark!$P98,"",
IF(Udfyldningsark!$T98&lt;Udfyldningsark!$Q98-10,IF(AP$17&lt;Udfyldningsark!$T98,"g",""),
IF(Udfyldningsark!$T98&lt;Udfyldningsark!$Q98,     IF(AP$17&lt;Udfyldningsark!$Q98-10,"g",     IF(AP$17&lt;Udfyldningsark!$T98,"gu",        "")),
IF(AP$17&lt;Udfyldningsark!$Q98, IF(AP$17&lt;Udfyldningsark!$Q98-10,"g","gu"),
IF(AP$17&lt;Udfyldningsark!$T98,"r",""
))))))))</f>
        <v/>
      </c>
      <c r="AQ81" s="226" t="str">
        <f>IF(Udfyldningsark!$T98="","",
IF(AQ$17=Udfyldningsark!$Q98,"s",
IF(AQ$17=Udfyldningsark!$T98,"b",
IF(AQ$17&lt;Udfyldningsark!$P98,"",
IF(Udfyldningsark!$T98&lt;Udfyldningsark!$Q98-10,IF(AQ$17&lt;Udfyldningsark!$T98,"g",""),
IF(Udfyldningsark!$T98&lt;Udfyldningsark!$Q98,     IF(AQ$17&lt;Udfyldningsark!$Q98-10,"g",     IF(AQ$17&lt;Udfyldningsark!$T98,"gu",        "")),
IF(AQ$17&lt;Udfyldningsark!$Q98, IF(AQ$17&lt;Udfyldningsark!$Q98-10,"g","gu"),
IF(AQ$17&lt;Udfyldningsark!$T98,"r",""
))))))))</f>
        <v/>
      </c>
      <c r="AR81" s="226" t="str">
        <f>IF(Udfyldningsark!$T98="","",
IF(AR$17=Udfyldningsark!$Q98,"s",
IF(AR$17=Udfyldningsark!$T98,"b",
IF(AR$17&lt;Udfyldningsark!$P98,"",
IF(Udfyldningsark!$T98&lt;Udfyldningsark!$Q98-10,IF(AR$17&lt;Udfyldningsark!$T98,"g",""),
IF(Udfyldningsark!$T98&lt;Udfyldningsark!$Q98,     IF(AR$17&lt;Udfyldningsark!$Q98-10,"g",     IF(AR$17&lt;Udfyldningsark!$T98,"gu",        "")),
IF(AR$17&lt;Udfyldningsark!$Q98, IF(AR$17&lt;Udfyldningsark!$Q98-10,"g","gu"),
IF(AR$17&lt;Udfyldningsark!$T98,"r",""
))))))))</f>
        <v/>
      </c>
      <c r="AS81" s="226" t="str">
        <f>IF(Udfyldningsark!$T98="","",
IF(AS$17=Udfyldningsark!$Q98,"s",
IF(AS$17=Udfyldningsark!$T98,"b",
IF(AS$17&lt;Udfyldningsark!$P98,"",
IF(Udfyldningsark!$T98&lt;Udfyldningsark!$Q98-10,IF(AS$17&lt;Udfyldningsark!$T98,"g",""),
IF(Udfyldningsark!$T98&lt;Udfyldningsark!$Q98,     IF(AS$17&lt;Udfyldningsark!$Q98-10,"g",     IF(AS$17&lt;Udfyldningsark!$T98,"gu",        "")),
IF(AS$17&lt;Udfyldningsark!$Q98, IF(AS$17&lt;Udfyldningsark!$Q98-10,"g","gu"),
IF(AS$17&lt;Udfyldningsark!$T98,"r",""
))))))))</f>
        <v/>
      </c>
      <c r="AT81" s="226" t="str">
        <f>IF(Udfyldningsark!$T98="","",
IF(AT$17=Udfyldningsark!$Q98,"s",
IF(AT$17=Udfyldningsark!$T98,"b",
IF(AT$17&lt;Udfyldningsark!$P98,"",
IF(Udfyldningsark!$T98&lt;Udfyldningsark!$Q98-10,IF(AT$17&lt;Udfyldningsark!$T98,"g",""),
IF(Udfyldningsark!$T98&lt;Udfyldningsark!$Q98,     IF(AT$17&lt;Udfyldningsark!$Q98-10,"g",     IF(AT$17&lt;Udfyldningsark!$T98,"gu",        "")),
IF(AT$17&lt;Udfyldningsark!$Q98, IF(AT$17&lt;Udfyldningsark!$Q98-10,"g","gu"),
IF(AT$17&lt;Udfyldningsark!$T98,"r",""
))))))))</f>
        <v/>
      </c>
      <c r="AU81" s="226" t="str">
        <f>IF(Udfyldningsark!$T98="","",
IF(AU$17=Udfyldningsark!$Q98,"s",
IF(AU$17=Udfyldningsark!$T98,"b",
IF(AU$17&lt;Udfyldningsark!$P98,"",
IF(Udfyldningsark!$T98&lt;Udfyldningsark!$Q98-10,IF(AU$17&lt;Udfyldningsark!$T98,"g",""),
IF(Udfyldningsark!$T98&lt;Udfyldningsark!$Q98,     IF(AU$17&lt;Udfyldningsark!$Q98-10,"g",     IF(AU$17&lt;Udfyldningsark!$T98,"gu",        "")),
IF(AU$17&lt;Udfyldningsark!$Q98, IF(AU$17&lt;Udfyldningsark!$Q98-10,"g","gu"),
IF(AU$17&lt;Udfyldningsark!$T98,"r",""
))))))))</f>
        <v/>
      </c>
      <c r="AV81" s="226" t="str">
        <f>IF(Udfyldningsark!$T98="","",
IF(AV$17=Udfyldningsark!$Q98,"s",
IF(AV$17=Udfyldningsark!$T98,"b",
IF(AV$17&lt;Udfyldningsark!$P98,"",
IF(Udfyldningsark!$T98&lt;Udfyldningsark!$Q98-10,IF(AV$17&lt;Udfyldningsark!$T98,"g",""),
IF(Udfyldningsark!$T98&lt;Udfyldningsark!$Q98,     IF(AV$17&lt;Udfyldningsark!$Q98-10,"g",     IF(AV$17&lt;Udfyldningsark!$T98,"gu",        "")),
IF(AV$17&lt;Udfyldningsark!$Q98, IF(AV$17&lt;Udfyldningsark!$Q98-10,"g","gu"),
IF(AV$17&lt;Udfyldningsark!$T98,"r",""
))))))))</f>
        <v/>
      </c>
      <c r="AW81" s="226" t="str">
        <f>IF(Udfyldningsark!$T98="","",
IF(AW$17=Udfyldningsark!$Q98,"s",
IF(AW$17=Udfyldningsark!$T98,"b",
IF(AW$17&lt;Udfyldningsark!$P98,"",
IF(Udfyldningsark!$T98&lt;Udfyldningsark!$Q98-10,IF(AW$17&lt;Udfyldningsark!$T98,"g",""),
IF(Udfyldningsark!$T98&lt;Udfyldningsark!$Q98,     IF(AW$17&lt;Udfyldningsark!$Q98-10,"g",     IF(AW$17&lt;Udfyldningsark!$T98,"gu",        "")),
IF(AW$17&lt;Udfyldningsark!$Q98, IF(AW$17&lt;Udfyldningsark!$Q98-10,"g","gu"),
IF(AW$17&lt;Udfyldningsark!$T98,"r",""
))))))))</f>
        <v/>
      </c>
      <c r="AX81" s="226" t="str">
        <f>IF(Udfyldningsark!$T98="","",
IF(AX$17=Udfyldningsark!$Q98,"s",
IF(AX$17=Udfyldningsark!$T98,"b",
IF(AX$17&lt;Udfyldningsark!$P98,"",
IF(Udfyldningsark!$T98&lt;Udfyldningsark!$Q98-10,IF(AX$17&lt;Udfyldningsark!$T98,"g",""),
IF(Udfyldningsark!$T98&lt;Udfyldningsark!$Q98,     IF(AX$17&lt;Udfyldningsark!$Q98-10,"g",     IF(AX$17&lt;Udfyldningsark!$T98,"gu",        "")),
IF(AX$17&lt;Udfyldningsark!$Q98, IF(AX$17&lt;Udfyldningsark!$Q98-10,"g","gu"),
IF(AX$17&lt;Udfyldningsark!$T98,"r",""
))))))))</f>
        <v/>
      </c>
      <c r="AY81" s="226" t="str">
        <f>IF(Udfyldningsark!$T98="","",
IF(AY$17=Udfyldningsark!$Q98,"s",
IF(AY$17=Udfyldningsark!$T98,"b",
IF(AY$17&lt;Udfyldningsark!$P98,"",
IF(Udfyldningsark!$T98&lt;Udfyldningsark!$Q98-10,IF(AY$17&lt;Udfyldningsark!$T98,"g",""),
IF(Udfyldningsark!$T98&lt;Udfyldningsark!$Q98,     IF(AY$17&lt;Udfyldningsark!$Q98-10,"g",     IF(AY$17&lt;Udfyldningsark!$T98,"gu",        "")),
IF(AY$17&lt;Udfyldningsark!$Q98, IF(AY$17&lt;Udfyldningsark!$Q98-10,"g","gu"),
IF(AY$17&lt;Udfyldningsark!$T98,"r",""
))))))))</f>
        <v/>
      </c>
      <c r="AZ81" s="226" t="str">
        <f>IF(Udfyldningsark!$T98="","",
IF(AZ$17=Udfyldningsark!$Q98,"s",
IF(AZ$17=Udfyldningsark!$T98,"b",
IF(AZ$17&lt;Udfyldningsark!$P98,"",
IF(Udfyldningsark!$T98&lt;Udfyldningsark!$Q98-10,IF(AZ$17&lt;Udfyldningsark!$T98,"g",""),
IF(Udfyldningsark!$T98&lt;Udfyldningsark!$Q98,     IF(AZ$17&lt;Udfyldningsark!$Q98-10,"g",     IF(AZ$17&lt;Udfyldningsark!$T98,"gu",        "")),
IF(AZ$17&lt;Udfyldningsark!$Q98, IF(AZ$17&lt;Udfyldningsark!$Q98-10,"g","gu"),
IF(AZ$17&lt;Udfyldningsark!$T98,"r",""
))))))))</f>
        <v/>
      </c>
      <c r="BA81" s="226" t="str">
        <f>IF(Udfyldningsark!$T98="","",
IF(BA$17=Udfyldningsark!$Q98,"s",
IF(BA$17=Udfyldningsark!$T98,"b",
IF(BA$17&lt;Udfyldningsark!$P98,"",
IF(Udfyldningsark!$T98&lt;Udfyldningsark!$Q98-10,IF(BA$17&lt;Udfyldningsark!$T98,"g",""),
IF(Udfyldningsark!$T98&lt;Udfyldningsark!$Q98,     IF(BA$17&lt;Udfyldningsark!$Q98-10,"g",     IF(BA$17&lt;Udfyldningsark!$T98,"gu",        "")),
IF(BA$17&lt;Udfyldningsark!$Q98, IF(BA$17&lt;Udfyldningsark!$Q98-10,"g","gu"),
IF(BA$17&lt;Udfyldningsark!$T98,"r",""
))))))))</f>
        <v/>
      </c>
      <c r="BB81" s="226" t="str">
        <f>IF(Udfyldningsark!$T98="","",
IF(BB$17=Udfyldningsark!$Q98,"s",
IF(BB$17=Udfyldningsark!$T98,"b",
IF(BB$17&lt;Udfyldningsark!$P98,"",
IF(Udfyldningsark!$T98&lt;Udfyldningsark!$Q98-10,IF(BB$17&lt;Udfyldningsark!$T98,"g",""),
IF(Udfyldningsark!$T98&lt;Udfyldningsark!$Q98,     IF(BB$17&lt;Udfyldningsark!$Q98-10,"g",     IF(BB$17&lt;Udfyldningsark!$T98,"gu",        "")),
IF(BB$17&lt;Udfyldningsark!$Q98, IF(BB$17&lt;Udfyldningsark!$Q98-10,"g","gu"),
IF(BB$17&lt;Udfyldningsark!$T98,"r",""
))))))))</f>
        <v/>
      </c>
      <c r="BC81" s="226" t="str">
        <f>IF(Udfyldningsark!$T98="","",
IF(BC$17=Udfyldningsark!$Q98,"s",
IF(BC$17=Udfyldningsark!$T98,"b",
IF(BC$17&lt;Udfyldningsark!$P98,"",
IF(Udfyldningsark!$T98&lt;Udfyldningsark!$Q98-10,IF(BC$17&lt;Udfyldningsark!$T98,"g",""),
IF(Udfyldningsark!$T98&lt;Udfyldningsark!$Q98,     IF(BC$17&lt;Udfyldningsark!$Q98-10,"g",     IF(BC$17&lt;Udfyldningsark!$T98,"gu",        "")),
IF(BC$17&lt;Udfyldningsark!$Q98, IF(BC$17&lt;Udfyldningsark!$Q98-10,"g","gu"),
IF(BC$17&lt;Udfyldningsark!$T98,"r",""
))))))))</f>
        <v/>
      </c>
      <c r="BD81" s="226" t="str">
        <f>IF(Udfyldningsark!$T98="","",
IF(BD$17=Udfyldningsark!$Q98,"s",
IF(BD$17=Udfyldningsark!$T98,"b",
IF(BD$17&lt;Udfyldningsark!$P98,"",
IF(Udfyldningsark!$T98&lt;Udfyldningsark!$Q98-10,IF(BD$17&lt;Udfyldningsark!$T98,"g",""),
IF(Udfyldningsark!$T98&lt;Udfyldningsark!$Q98,     IF(BD$17&lt;Udfyldningsark!$Q98-10,"g",     IF(BD$17&lt;Udfyldningsark!$T98,"gu",        "")),
IF(BD$17&lt;Udfyldningsark!$Q98, IF(BD$17&lt;Udfyldningsark!$Q98-10,"g","gu"),
IF(BD$17&lt;Udfyldningsark!$T98,"r",""
))))))))</f>
        <v/>
      </c>
      <c r="BE81" s="226" t="str">
        <f>IF(Udfyldningsark!$T98="","",
IF(BE$17=Udfyldningsark!$Q98,"s",
IF(BE$17=Udfyldningsark!$T98,"b",
IF(BE$17&lt;Udfyldningsark!$P98,"",
IF(Udfyldningsark!$T98&lt;Udfyldningsark!$Q98-10,IF(BE$17&lt;Udfyldningsark!$T98,"g",""),
IF(Udfyldningsark!$T98&lt;Udfyldningsark!$Q98,     IF(BE$17&lt;Udfyldningsark!$Q98-10,"g",     IF(BE$17&lt;Udfyldningsark!$T98,"gu",        "")),
IF(BE$17&lt;Udfyldningsark!$Q98, IF(BE$17&lt;Udfyldningsark!$Q98-10,"g","gu"),
IF(BE$17&lt;Udfyldningsark!$T98,"r",""
))))))))</f>
        <v/>
      </c>
      <c r="BF81" s="226" t="str">
        <f>IF(Udfyldningsark!$T98="","",
IF(BF$17=Udfyldningsark!$Q98,"s",
IF(BF$17=Udfyldningsark!$T98,"b",
IF(BF$17&lt;Udfyldningsark!$P98,"",
IF(Udfyldningsark!$T98&lt;Udfyldningsark!$Q98-10,IF(BF$17&lt;Udfyldningsark!$T98,"g",""),
IF(Udfyldningsark!$T98&lt;Udfyldningsark!$Q98,     IF(BF$17&lt;Udfyldningsark!$Q98-10,"g",     IF(BF$17&lt;Udfyldningsark!$T98,"gu",        "")),
IF(BF$17&lt;Udfyldningsark!$Q98, IF(BF$17&lt;Udfyldningsark!$Q98-10,"g","gu"),
IF(BF$17&lt;Udfyldningsark!$T98,"r",""
))))))))</f>
        <v/>
      </c>
      <c r="BG81" s="226" t="str">
        <f>IF(Udfyldningsark!$T98="","",
IF(BG$17=Udfyldningsark!$Q98,"s",
IF(BG$17=Udfyldningsark!$T98,"b",
IF(BG$17&lt;Udfyldningsark!$P98,"",
IF(Udfyldningsark!$T98&lt;Udfyldningsark!$Q98-10,IF(BG$17&lt;Udfyldningsark!$T98,"g",""),
IF(Udfyldningsark!$T98&lt;Udfyldningsark!$Q98,     IF(BG$17&lt;Udfyldningsark!$Q98-10,"g",     IF(BG$17&lt;Udfyldningsark!$T98,"gu",        "")),
IF(BG$17&lt;Udfyldningsark!$Q98, IF(BG$17&lt;Udfyldningsark!$Q98-10,"g","gu"),
IF(BG$17&lt;Udfyldningsark!$T98,"r",""
))))))))</f>
        <v/>
      </c>
      <c r="BH81" s="226" t="str">
        <f>IF(Udfyldningsark!$T98="","",
IF(BH$17=Udfyldningsark!$Q98,"s",
IF(BH$17=Udfyldningsark!$T98,"b",
IF(BH$17&lt;Udfyldningsark!$P98,"",
IF(Udfyldningsark!$T98&lt;Udfyldningsark!$Q98-10,IF(BH$17&lt;Udfyldningsark!$T98,"g",""),
IF(Udfyldningsark!$T98&lt;Udfyldningsark!$Q98,     IF(BH$17&lt;Udfyldningsark!$Q98-10,"g",     IF(BH$17&lt;Udfyldningsark!$T98,"gu",        "")),
IF(BH$17&lt;Udfyldningsark!$Q98, IF(BH$17&lt;Udfyldningsark!$Q98-10,"g","gu"),
IF(BH$17&lt;Udfyldningsark!$T98,"r",""
))))))))</f>
        <v/>
      </c>
      <c r="BI81" s="226" t="str">
        <f>IF(Udfyldningsark!$T98="","",
IF(BI$17=Udfyldningsark!$Q98,"s",
IF(BI$17=Udfyldningsark!$T98,"b",
IF(BI$17&lt;Udfyldningsark!$P98,"",
IF(Udfyldningsark!$T98&lt;Udfyldningsark!$Q98-10,IF(BI$17&lt;Udfyldningsark!$T98,"g",""),
IF(Udfyldningsark!$T98&lt;Udfyldningsark!$Q98,     IF(BI$17&lt;Udfyldningsark!$Q98-10,"g",     IF(BI$17&lt;Udfyldningsark!$T98,"gu",        "")),
IF(BI$17&lt;Udfyldningsark!$Q98, IF(BI$17&lt;Udfyldningsark!$Q98-10,"g","gu"),
IF(BI$17&lt;Udfyldningsark!$T98,"r",""
))))))))</f>
        <v/>
      </c>
      <c r="BJ81" s="226" t="str">
        <f>IF(Udfyldningsark!$T98="","",
IF(BJ$17=Udfyldningsark!$Q98,"s",
IF(BJ$17=Udfyldningsark!$T98,"b",
IF(BJ$17&lt;Udfyldningsark!$P98,"",
IF(Udfyldningsark!$T98&lt;Udfyldningsark!$Q98-10,IF(BJ$17&lt;Udfyldningsark!$T98,"g",""),
IF(Udfyldningsark!$T98&lt;Udfyldningsark!$Q98,     IF(BJ$17&lt;Udfyldningsark!$Q98-10,"g",     IF(BJ$17&lt;Udfyldningsark!$T98,"gu",        "")),
IF(BJ$17&lt;Udfyldningsark!$Q98, IF(BJ$17&lt;Udfyldningsark!$Q98-10,"g","gu"),
IF(BJ$17&lt;Udfyldningsark!$T98,"r",""
))))))))</f>
        <v/>
      </c>
      <c r="BK81" s="226" t="str">
        <f>IF(Udfyldningsark!$T98="","",
IF(BK$17=Udfyldningsark!$Q98,"s",
IF(BK$17=Udfyldningsark!$T98,"b",
IF(BK$17&lt;Udfyldningsark!$P98,"",
IF(Udfyldningsark!$T98&lt;Udfyldningsark!$Q98-10,IF(BK$17&lt;Udfyldningsark!$T98,"g",""),
IF(Udfyldningsark!$T98&lt;Udfyldningsark!$Q98,     IF(BK$17&lt;Udfyldningsark!$Q98-10,"g",     IF(BK$17&lt;Udfyldningsark!$T98,"gu",        "")),
IF(BK$17&lt;Udfyldningsark!$Q98, IF(BK$17&lt;Udfyldningsark!$Q98-10,"g","gu"),
IF(BK$17&lt;Udfyldningsark!$T98,"r",""
))))))))</f>
        <v/>
      </c>
      <c r="BL81" s="226" t="str">
        <f>IF(Udfyldningsark!$T98="","",
IF(BL$17=Udfyldningsark!$Q98,"s",
IF(BL$17=Udfyldningsark!$T98,"b",
IF(BL$17&lt;Udfyldningsark!$P98,"",
IF(Udfyldningsark!$T98&lt;Udfyldningsark!$Q98-10,IF(BL$17&lt;Udfyldningsark!$T98,"g",""),
IF(Udfyldningsark!$T98&lt;Udfyldningsark!$Q98,     IF(BL$17&lt;Udfyldningsark!$Q98-10,"g",     IF(BL$17&lt;Udfyldningsark!$T98,"gu",        "")),
IF(BL$17&lt;Udfyldningsark!$Q98, IF(BL$17&lt;Udfyldningsark!$Q98-10,"g","gu"),
IF(BL$17&lt;Udfyldningsark!$T98,"r",""
))))))))</f>
        <v/>
      </c>
      <c r="BM81" s="226" t="str">
        <f>IF(Udfyldningsark!$T98="","",
IF(BM$17=Udfyldningsark!$Q98,"s",
IF(BM$17=Udfyldningsark!$T98,"b",
IF(BM$17&lt;Udfyldningsark!$P98,"",
IF(Udfyldningsark!$T98&lt;Udfyldningsark!$Q98-10,IF(BM$17&lt;Udfyldningsark!$T98,"g",""),
IF(Udfyldningsark!$T98&lt;Udfyldningsark!$Q98,     IF(BM$17&lt;Udfyldningsark!$Q98-10,"g",     IF(BM$17&lt;Udfyldningsark!$T98,"gu",        "")),
IF(BM$17&lt;Udfyldningsark!$Q98, IF(BM$17&lt;Udfyldningsark!$Q98-10,"g","gu"),
IF(BM$17&lt;Udfyldningsark!$T98,"r",""
))))))))</f>
        <v/>
      </c>
      <c r="BN81" s="226" t="str">
        <f>IF(Udfyldningsark!$T98="","",
IF(BN$17=Udfyldningsark!$Q98,"s",
IF(BN$17=Udfyldningsark!$T98,"b",
IF(BN$17&lt;Udfyldningsark!$P98,"",
IF(Udfyldningsark!$T98&lt;Udfyldningsark!$Q98-10,IF(BN$17&lt;Udfyldningsark!$T98,"g",""),
IF(Udfyldningsark!$T98&lt;Udfyldningsark!$Q98,     IF(BN$17&lt;Udfyldningsark!$Q98-10,"g",     IF(BN$17&lt;Udfyldningsark!$T98,"gu",        "")),
IF(BN$17&lt;Udfyldningsark!$Q98, IF(BN$17&lt;Udfyldningsark!$Q98-10,"g","gu"),
IF(BN$17&lt;Udfyldningsark!$T98,"r",""
))))))))</f>
        <v/>
      </c>
      <c r="BO81" s="226" t="str">
        <f>IF(Udfyldningsark!$T98="","",
IF(BO$17=Udfyldningsark!$Q98,"s",
IF(BO$17=Udfyldningsark!$T98,"b",
IF(BO$17&lt;Udfyldningsark!$P98,"",
IF(Udfyldningsark!$T98&lt;Udfyldningsark!$Q98-10,IF(BO$17&lt;Udfyldningsark!$T98,"g",""),
IF(Udfyldningsark!$T98&lt;Udfyldningsark!$Q98,     IF(BO$17&lt;Udfyldningsark!$Q98-10,"g",     IF(BO$17&lt;Udfyldningsark!$T98,"gu",        "")),
IF(BO$17&lt;Udfyldningsark!$Q98, IF(BO$17&lt;Udfyldningsark!$Q98-10,"g","gu"),
IF(BO$17&lt;Udfyldningsark!$T98,"r",""
))))))))</f>
        <v/>
      </c>
      <c r="BP81" s="226" t="str">
        <f>IF(Udfyldningsark!$T98="","",
IF(BP$17=Udfyldningsark!$Q98,"s",
IF(BP$17=Udfyldningsark!$T98,"b",
IF(BP$17&lt;Udfyldningsark!$P98,"",
IF(Udfyldningsark!$T98&lt;Udfyldningsark!$Q98-10,IF(BP$17&lt;Udfyldningsark!$T98,"g",""),
IF(Udfyldningsark!$T98&lt;Udfyldningsark!$Q98,     IF(BP$17&lt;Udfyldningsark!$Q98-10,"g",     IF(BP$17&lt;Udfyldningsark!$T98,"gu",        "")),
IF(BP$17&lt;Udfyldningsark!$Q98, IF(BP$17&lt;Udfyldningsark!$Q98-10,"g","gu"),
IF(BP$17&lt;Udfyldningsark!$T98,"r",""
))))))))</f>
        <v/>
      </c>
      <c r="BQ81" s="226" t="str">
        <f>IF(Udfyldningsark!$T98="","",
IF(BQ$17=Udfyldningsark!$Q98,"s",
IF(BQ$17=Udfyldningsark!$T98,"b",
IF(BQ$17&lt;Udfyldningsark!$P98,"",
IF(Udfyldningsark!$T98&lt;Udfyldningsark!$Q98-10,IF(BQ$17&lt;Udfyldningsark!$T98,"g",""),
IF(Udfyldningsark!$T98&lt;Udfyldningsark!$Q98,     IF(BQ$17&lt;Udfyldningsark!$Q98-10,"g",     IF(BQ$17&lt;Udfyldningsark!$T98,"gu",        "")),
IF(BQ$17&lt;Udfyldningsark!$Q98, IF(BQ$17&lt;Udfyldningsark!$Q98-10,"g","gu"),
IF(BQ$17&lt;Udfyldningsark!$T98,"r",""
))))))))</f>
        <v/>
      </c>
      <c r="BR81" s="226" t="str">
        <f>IF(Udfyldningsark!$T98="","",
IF(BR$17=Udfyldningsark!$Q98,"s",
IF(BR$17=Udfyldningsark!$T98,"b",
IF(BR$17&lt;Udfyldningsark!$P98,"",
IF(Udfyldningsark!$T98&lt;Udfyldningsark!$Q98-10,IF(BR$17&lt;Udfyldningsark!$T98,"g",""),
IF(Udfyldningsark!$T98&lt;Udfyldningsark!$Q98,     IF(BR$17&lt;Udfyldningsark!$Q98-10,"g",     IF(BR$17&lt;Udfyldningsark!$T98,"gu",        "")),
IF(BR$17&lt;Udfyldningsark!$Q98, IF(BR$17&lt;Udfyldningsark!$Q98-10,"g","gu"),
IF(BR$17&lt;Udfyldningsark!$T98,"r",""
))))))))</f>
        <v/>
      </c>
      <c r="BS81" s="226" t="str">
        <f>IF(Udfyldningsark!$T98="","",
IF(BS$17=Udfyldningsark!$Q98,"s",
IF(BS$17=Udfyldningsark!$T98,"b",
IF(BS$17&lt;Udfyldningsark!$P98,"",
IF(Udfyldningsark!$T98&lt;Udfyldningsark!$Q98-10,IF(BS$17&lt;Udfyldningsark!$T98,"g",""),
IF(Udfyldningsark!$T98&lt;Udfyldningsark!$Q98,     IF(BS$17&lt;Udfyldningsark!$Q98-10,"g",     IF(BS$17&lt;Udfyldningsark!$T98,"gu",        "")),
IF(BS$17&lt;Udfyldningsark!$Q98, IF(BS$17&lt;Udfyldningsark!$Q98-10,"g","gu"),
IF(BS$17&lt;Udfyldningsark!$T98,"r",""
))))))))</f>
        <v/>
      </c>
      <c r="BT81" s="226" t="str">
        <f>IF(Udfyldningsark!$T98="","",
IF(BT$17=Udfyldningsark!$Q98,"s",
IF(BT$17=Udfyldningsark!$T98,"b",
IF(BT$17&lt;Udfyldningsark!$P98,"",
IF(Udfyldningsark!$T98&lt;Udfyldningsark!$Q98-10,IF(BT$17&lt;Udfyldningsark!$T98,"g",""),
IF(Udfyldningsark!$T98&lt;Udfyldningsark!$Q98,     IF(BT$17&lt;Udfyldningsark!$Q98-10,"g",     IF(BT$17&lt;Udfyldningsark!$T98,"gu",        "")),
IF(BT$17&lt;Udfyldningsark!$Q98, IF(BT$17&lt;Udfyldningsark!$Q98-10,"g","gu"),
IF(BT$17&lt;Udfyldningsark!$T98,"r",""
))))))))</f>
        <v/>
      </c>
      <c r="BU81" s="226" t="str">
        <f>IF(Udfyldningsark!$T98="","",
IF(BU$17=Udfyldningsark!$Q98,"s",
IF(BU$17=Udfyldningsark!$T98,"b",
IF(BU$17&lt;Udfyldningsark!$P98,"",
IF(Udfyldningsark!$T98&lt;Udfyldningsark!$Q98-10,IF(BU$17&lt;Udfyldningsark!$T98,"g",""),
IF(Udfyldningsark!$T98&lt;Udfyldningsark!$Q98,     IF(BU$17&lt;Udfyldningsark!$Q98-10,"g",     IF(BU$17&lt;Udfyldningsark!$T98,"gu",        "")),
IF(BU$17&lt;Udfyldningsark!$Q98, IF(BU$17&lt;Udfyldningsark!$Q98-10,"g","gu"),
IF(BU$17&lt;Udfyldningsark!$T98,"r",""
))))))))</f>
        <v/>
      </c>
      <c r="BV81" s="226" t="str">
        <f>IF(Udfyldningsark!$T98="","",
IF(BV$17=Udfyldningsark!$Q98,"s",
IF(BV$17=Udfyldningsark!$T98,"b",
IF(BV$17&lt;Udfyldningsark!$P98,"",
IF(Udfyldningsark!$T98&lt;Udfyldningsark!$Q98-10,IF(BV$17&lt;Udfyldningsark!$T98,"g",""),
IF(Udfyldningsark!$T98&lt;Udfyldningsark!$Q98,     IF(BV$17&lt;Udfyldningsark!$Q98-10,"g",     IF(BV$17&lt;Udfyldningsark!$T98,"gu",        "")),
IF(BV$17&lt;Udfyldningsark!$Q98, IF(BV$17&lt;Udfyldningsark!$Q98-10,"g","gu"),
IF(BV$17&lt;Udfyldningsark!$T98,"r",""
))))))))</f>
        <v/>
      </c>
      <c r="BW81" s="226" t="str">
        <f>IF(Udfyldningsark!$T98="","",
IF(BW$17=Udfyldningsark!$Q98,"s",
IF(BW$17=Udfyldningsark!$T98,"b",
IF(BW$17&lt;Udfyldningsark!$P98,"",
IF(Udfyldningsark!$T98&lt;Udfyldningsark!$Q98-10,IF(BW$17&lt;Udfyldningsark!$T98,"g",""),
IF(Udfyldningsark!$T98&lt;Udfyldningsark!$Q98,     IF(BW$17&lt;Udfyldningsark!$Q98-10,"g",     IF(BW$17&lt;Udfyldningsark!$T98,"gu",        "")),
IF(BW$17&lt;Udfyldningsark!$Q98, IF(BW$17&lt;Udfyldningsark!$Q98-10,"g","gu"),
IF(BW$17&lt;Udfyldningsark!$T98,"r",""
))))))))</f>
        <v/>
      </c>
      <c r="BX81" s="226" t="str">
        <f>IF(Udfyldningsark!$T98="","",
IF(BX$17=Udfyldningsark!$Q98,"s",
IF(BX$17=Udfyldningsark!$T98,"b",
IF(BX$17&lt;Udfyldningsark!$P98,"",
IF(Udfyldningsark!$T98&lt;Udfyldningsark!$Q98-10,IF(BX$17&lt;Udfyldningsark!$T98,"g",""),
IF(Udfyldningsark!$T98&lt;Udfyldningsark!$Q98,     IF(BX$17&lt;Udfyldningsark!$Q98-10,"g",     IF(BX$17&lt;Udfyldningsark!$T98,"gu",        "")),
IF(BX$17&lt;Udfyldningsark!$Q98, IF(BX$17&lt;Udfyldningsark!$Q98-10,"g","gu"),
IF(BX$17&lt;Udfyldningsark!$T98,"r",""
))))))))</f>
        <v/>
      </c>
      <c r="BY81" s="226" t="str">
        <f>IF(Udfyldningsark!$T98="","",
IF(BY$17=Udfyldningsark!$Q98,"s",
IF(BY$17=Udfyldningsark!$T98,"b",
IF(BY$17&lt;Udfyldningsark!$P98,"",
IF(Udfyldningsark!$T98&lt;Udfyldningsark!$Q98-10,IF(BY$17&lt;Udfyldningsark!$T98,"g",""),
IF(Udfyldningsark!$T98&lt;Udfyldningsark!$Q98,     IF(BY$17&lt;Udfyldningsark!$Q98-10,"g",     IF(BY$17&lt;Udfyldningsark!$T98,"gu",        "")),
IF(BY$17&lt;Udfyldningsark!$Q98, IF(BY$17&lt;Udfyldningsark!$Q98-10,"g","gu"),
IF(BY$17&lt;Udfyldningsark!$T98,"r",""
))))))))</f>
        <v/>
      </c>
      <c r="BZ81" s="226" t="str">
        <f>IF(Udfyldningsark!$T98="","",
IF(BZ$17=Udfyldningsark!$Q98,"s",
IF(BZ$17=Udfyldningsark!$T98,"b",
IF(BZ$17&lt;Udfyldningsark!$P98,"",
IF(Udfyldningsark!$T98&lt;Udfyldningsark!$Q98-10,IF(BZ$17&lt;Udfyldningsark!$T98,"g",""),
IF(Udfyldningsark!$T98&lt;Udfyldningsark!$Q98,     IF(BZ$17&lt;Udfyldningsark!$Q98-10,"g",     IF(BZ$17&lt;Udfyldningsark!$T98,"gu",        "")),
IF(BZ$17&lt;Udfyldningsark!$Q98, IF(BZ$17&lt;Udfyldningsark!$Q98-10,"g","gu"),
IF(BZ$17&lt;Udfyldningsark!$T98,"r",""
))))))))</f>
        <v/>
      </c>
      <c r="CA81" s="226" t="str">
        <f>IF(Udfyldningsark!$T98="","",
IF(CA$17=Udfyldningsark!$Q98,"s",
IF(CA$17=Udfyldningsark!$T98,"b",
IF(CA$17&lt;Udfyldningsark!$P98,"",
IF(Udfyldningsark!$T98&lt;Udfyldningsark!$Q98-10,IF(CA$17&lt;Udfyldningsark!$T98,"g",""),
IF(Udfyldningsark!$T98&lt;Udfyldningsark!$Q98,     IF(CA$17&lt;Udfyldningsark!$Q98-10,"g",     IF(CA$17&lt;Udfyldningsark!$T98,"gu",        "")),
IF(CA$17&lt;Udfyldningsark!$Q98, IF(CA$17&lt;Udfyldningsark!$Q98-10,"g","gu"),
IF(CA$17&lt;Udfyldningsark!$T98,"r",""
))))))))</f>
        <v/>
      </c>
      <c r="CB81" s="226" t="str">
        <f>IF(Udfyldningsark!$T98="","",
IF(CB$17=Udfyldningsark!$Q98,"s",
IF(CB$17=Udfyldningsark!$T98,"b",
IF(CB$17&lt;Udfyldningsark!$P98,"",
IF(Udfyldningsark!$T98&lt;Udfyldningsark!$Q98-10,IF(CB$17&lt;Udfyldningsark!$T98,"g",""),
IF(Udfyldningsark!$T98&lt;Udfyldningsark!$Q98,     IF(CB$17&lt;Udfyldningsark!$Q98-10,"g",     IF(CB$17&lt;Udfyldningsark!$T98,"gu",        "")),
IF(CB$17&lt;Udfyldningsark!$Q98, IF(CB$17&lt;Udfyldningsark!$Q98-10,"g","gu"),
IF(CB$17&lt;Udfyldningsark!$T98,"r",""
))))))))</f>
        <v/>
      </c>
      <c r="CC81" s="226" t="str">
        <f>IF(Udfyldningsark!$T98="","",
IF(CC$17=Udfyldningsark!$Q98,"s",
IF(CC$17=Udfyldningsark!$T98,"b",
IF(CC$17&lt;Udfyldningsark!$P98,"",
IF(Udfyldningsark!$T98&lt;Udfyldningsark!$Q98-10,IF(CC$17&lt;Udfyldningsark!$T98,"g",""),
IF(Udfyldningsark!$T98&lt;Udfyldningsark!$Q98,     IF(CC$17&lt;Udfyldningsark!$Q98-10,"g",     IF(CC$17&lt;Udfyldningsark!$T98,"gu",        "")),
IF(CC$17&lt;Udfyldningsark!$Q98, IF(CC$17&lt;Udfyldningsark!$Q98-10,"g","gu"),
IF(CC$17&lt;Udfyldningsark!$T98,"r",""
))))))))</f>
        <v/>
      </c>
      <c r="CD81" s="226" t="str">
        <f>IF(Udfyldningsark!$T98="","",
IF(CD$17=Udfyldningsark!$Q98,"s",
IF(CD$17=Udfyldningsark!$T98,"b",
IF(CD$17&lt;Udfyldningsark!$P98,"",
IF(Udfyldningsark!$T98&lt;Udfyldningsark!$Q98-10,IF(CD$17&lt;Udfyldningsark!$T98,"g",""),
IF(Udfyldningsark!$T98&lt;Udfyldningsark!$Q98,     IF(CD$17&lt;Udfyldningsark!$Q98-10,"g",     IF(CD$17&lt;Udfyldningsark!$T98,"gu",        "")),
IF(CD$17&lt;Udfyldningsark!$Q98, IF(CD$17&lt;Udfyldningsark!$Q98-10,"g","gu"),
IF(CD$17&lt;Udfyldningsark!$T98,"r",""
))))))))</f>
        <v/>
      </c>
      <c r="CE81" s="226" t="str">
        <f>IF(Udfyldningsark!$T98="","",
IF(CE$17=Udfyldningsark!$Q98,"s",
IF(CE$17=Udfyldningsark!$T98,"b",
IF(CE$17&lt;Udfyldningsark!$P98,"",
IF(Udfyldningsark!$T98&lt;Udfyldningsark!$Q98-10,IF(CE$17&lt;Udfyldningsark!$T98,"g",""),
IF(Udfyldningsark!$T98&lt;Udfyldningsark!$Q98,     IF(CE$17&lt;Udfyldningsark!$Q98-10,"g",     IF(CE$17&lt;Udfyldningsark!$T98,"gu",        "")),
IF(CE$17&lt;Udfyldningsark!$Q98, IF(CE$17&lt;Udfyldningsark!$Q98-10,"g","gu"),
IF(CE$17&lt;Udfyldningsark!$T98,"r",""
))))))))</f>
        <v/>
      </c>
      <c r="CF81" s="226" t="str">
        <f>IF(Udfyldningsark!$T98="","",
IF(CF$17=Udfyldningsark!$Q98,"s",
IF(CF$17=Udfyldningsark!$T98,"b",
IF(CF$17&lt;Udfyldningsark!$P98,"",
IF(Udfyldningsark!$T98&lt;Udfyldningsark!$Q98-10,IF(CF$17&lt;Udfyldningsark!$T98,"g",""),
IF(Udfyldningsark!$T98&lt;Udfyldningsark!$Q98,     IF(CF$17&lt;Udfyldningsark!$Q98-10,"g",     IF(CF$17&lt;Udfyldningsark!$T98,"gu",        "")),
IF(CF$17&lt;Udfyldningsark!$Q98, IF(CF$17&lt;Udfyldningsark!$Q98-10,"g","gu"),
IF(CF$17&lt;Udfyldningsark!$T98,"r",""
))))))))</f>
        <v/>
      </c>
      <c r="CG81" s="226" t="str">
        <f>IF(Udfyldningsark!$T98="","",
IF(CG$17=Udfyldningsark!$Q98,"s",
IF(CG$17=Udfyldningsark!$T98,"b",
IF(CG$17&lt;Udfyldningsark!$P98,"",
IF(Udfyldningsark!$T98&lt;Udfyldningsark!$Q98-10,IF(CG$17&lt;Udfyldningsark!$T98,"g",""),
IF(Udfyldningsark!$T98&lt;Udfyldningsark!$Q98,     IF(CG$17&lt;Udfyldningsark!$Q98-10,"g",     IF(CG$17&lt;Udfyldningsark!$T98,"gu",        "")),
IF(CG$17&lt;Udfyldningsark!$Q98, IF(CG$17&lt;Udfyldningsark!$Q98-10,"g","gu"),
IF(CG$17&lt;Udfyldningsark!$T98,"r",""
))))))))</f>
        <v/>
      </c>
      <c r="CH81" s="226" t="str">
        <f>IF(Udfyldningsark!$T98="","",
IF(CH$17=Udfyldningsark!$Q98,"s",
IF(CH$17=Udfyldningsark!$T98,"b",
IF(CH$17&lt;Udfyldningsark!$P98,"",
IF(Udfyldningsark!$T98&lt;Udfyldningsark!$Q98-10,IF(CH$17&lt;Udfyldningsark!$T98,"g",""),
IF(Udfyldningsark!$T98&lt;Udfyldningsark!$Q98,     IF(CH$17&lt;Udfyldningsark!$Q98-10,"g",     IF(CH$17&lt;Udfyldningsark!$T98,"gu",        "")),
IF(CH$17&lt;Udfyldningsark!$Q98, IF(CH$17&lt;Udfyldningsark!$Q98-10,"g","gu"),
IF(CH$17&lt;Udfyldningsark!$T98,"r",""
))))))))</f>
        <v/>
      </c>
      <c r="CI81" s="226" t="str">
        <f>IF(Udfyldningsark!$T98="","",
IF(CI$17=Udfyldningsark!$Q98,"s",
IF(CI$17=Udfyldningsark!$T98,"b",
IF(CI$17&lt;Udfyldningsark!$P98,"",
IF(Udfyldningsark!$T98&lt;Udfyldningsark!$Q98-10,IF(CI$17&lt;Udfyldningsark!$T98,"g",""),
IF(Udfyldningsark!$T98&lt;Udfyldningsark!$Q98,     IF(CI$17&lt;Udfyldningsark!$Q98-10,"g",     IF(CI$17&lt;Udfyldningsark!$T98,"gu",        "")),
IF(CI$17&lt;Udfyldningsark!$Q98, IF(CI$17&lt;Udfyldningsark!$Q98-10,"g","gu"),
IF(CI$17&lt;Udfyldningsark!$T98,"r",""
))))))))</f>
        <v/>
      </c>
      <c r="CJ81" s="226" t="str">
        <f>IF(Udfyldningsark!$T98="","",
IF(CJ$17=Udfyldningsark!$Q98,"s",
IF(CJ$17=Udfyldningsark!$T98,"b",
IF(CJ$17&lt;Udfyldningsark!$P98,"",
IF(Udfyldningsark!$T98&lt;Udfyldningsark!$Q98-10,IF(CJ$17&lt;Udfyldningsark!$T98,"g",""),
IF(Udfyldningsark!$T98&lt;Udfyldningsark!$Q98,     IF(CJ$17&lt;Udfyldningsark!$Q98-10,"g",     IF(CJ$17&lt;Udfyldningsark!$T98,"gu",        "")),
IF(CJ$17&lt;Udfyldningsark!$Q98, IF(CJ$17&lt;Udfyldningsark!$Q98-10,"g","gu"),
IF(CJ$17&lt;Udfyldningsark!$T98,"r",""
))))))))</f>
        <v/>
      </c>
      <c r="CK81" s="226" t="str">
        <f>IF(Udfyldningsark!$T98="","",
IF(CK$17=Udfyldningsark!$Q98,"s",
IF(CK$17=Udfyldningsark!$T98,"b",
IF(CK$17&lt;Udfyldningsark!$P98,"",
IF(Udfyldningsark!$T98&lt;Udfyldningsark!$Q98-10,IF(CK$17&lt;Udfyldningsark!$T98,"g",""),
IF(Udfyldningsark!$T98&lt;Udfyldningsark!$Q98,     IF(CK$17&lt;Udfyldningsark!$Q98-10,"g",     IF(CK$17&lt;Udfyldningsark!$T98,"gu",        "")),
IF(CK$17&lt;Udfyldningsark!$Q98, IF(CK$17&lt;Udfyldningsark!$Q98-10,"g","gu"),
IF(CK$17&lt;Udfyldningsark!$T98,"r",""
))))))))</f>
        <v/>
      </c>
      <c r="CL81" s="226" t="str">
        <f>IF(Udfyldningsark!$T98="","",
IF(CL$17=Udfyldningsark!$Q98,"s",
IF(CL$17=Udfyldningsark!$T98,"b",
IF(CL$17&lt;Udfyldningsark!$P98,"",
IF(Udfyldningsark!$T98&lt;Udfyldningsark!$Q98-10,IF(CL$17&lt;Udfyldningsark!$T98,"g",""),
IF(Udfyldningsark!$T98&lt;Udfyldningsark!$Q98,     IF(CL$17&lt;Udfyldningsark!$Q98-10,"g",     IF(CL$17&lt;Udfyldningsark!$T98,"gu",        "")),
IF(CL$17&lt;Udfyldningsark!$Q98, IF(CL$17&lt;Udfyldningsark!$Q98-10,"g","gu"),
IF(CL$17&lt;Udfyldningsark!$T98,"r",""
))))))))</f>
        <v/>
      </c>
      <c r="CM81" s="226" t="str">
        <f>IF(Udfyldningsark!$T98="","",
IF(CM$17=Udfyldningsark!$Q98,"s",
IF(CM$17=Udfyldningsark!$T98,"b",
IF(CM$17&lt;Udfyldningsark!$P98,"",
IF(Udfyldningsark!$T98&lt;Udfyldningsark!$Q98-10,IF(CM$17&lt;Udfyldningsark!$T98,"g",""),
IF(Udfyldningsark!$T98&lt;Udfyldningsark!$Q98,     IF(CM$17&lt;Udfyldningsark!$Q98-10,"g",     IF(CM$17&lt;Udfyldningsark!$T98,"gu",        "")),
IF(CM$17&lt;Udfyldningsark!$Q98, IF(CM$17&lt;Udfyldningsark!$Q98-10,"g","gu"),
IF(CM$17&lt;Udfyldningsark!$T98,"r",""
))))))))</f>
        <v/>
      </c>
      <c r="CN81" s="226" t="str">
        <f>IF(Udfyldningsark!$T98="","",
IF(CN$17=Udfyldningsark!$Q98,"s",
IF(CN$17=Udfyldningsark!$T98,"b",
IF(CN$17&lt;Udfyldningsark!$P98,"",
IF(Udfyldningsark!$T98&lt;Udfyldningsark!$Q98-10,IF(CN$17&lt;Udfyldningsark!$T98,"g",""),
IF(Udfyldningsark!$T98&lt;Udfyldningsark!$Q98,     IF(CN$17&lt;Udfyldningsark!$Q98-10,"g",     IF(CN$17&lt;Udfyldningsark!$T98,"gu",        "")),
IF(CN$17&lt;Udfyldningsark!$Q98, IF(CN$17&lt;Udfyldningsark!$Q98-10,"g","gu"),
IF(CN$17&lt;Udfyldningsark!$T98,"r",""
))))))))</f>
        <v/>
      </c>
      <c r="CO81" s="226" t="str">
        <f>IF(Udfyldningsark!$T98="","",
IF(CO$17=Udfyldningsark!$Q98,"s",
IF(CO$17=Udfyldningsark!$T98,"b",
IF(CO$17&lt;Udfyldningsark!$P98,"",
IF(Udfyldningsark!$T98&lt;Udfyldningsark!$Q98-10,IF(CO$17&lt;Udfyldningsark!$T98,"g",""),
IF(Udfyldningsark!$T98&lt;Udfyldningsark!$Q98,     IF(CO$17&lt;Udfyldningsark!$Q98-10,"g",     IF(CO$17&lt;Udfyldningsark!$T98,"gu",        "")),
IF(CO$17&lt;Udfyldningsark!$Q98, IF(CO$17&lt;Udfyldningsark!$Q98-10,"g","gu"),
IF(CO$17&lt;Udfyldningsark!$T98,"r",""
))))))))</f>
        <v/>
      </c>
      <c r="CP81" s="226" t="str">
        <f>IF(Udfyldningsark!$T98="","",
IF(CP$17=Udfyldningsark!$Q98,"s",
IF(CP$17=Udfyldningsark!$T98,"b",
IF(CP$17&lt;Udfyldningsark!$P98,"",
IF(Udfyldningsark!$T98&lt;Udfyldningsark!$Q98-10,IF(CP$17&lt;Udfyldningsark!$T98,"g",""),
IF(Udfyldningsark!$T98&lt;Udfyldningsark!$Q98,     IF(CP$17&lt;Udfyldningsark!$Q98-10,"g",     IF(CP$17&lt;Udfyldningsark!$T98,"gu",        "")),
IF(CP$17&lt;Udfyldningsark!$Q98, IF(CP$17&lt;Udfyldningsark!$Q98-10,"g","gu"),
IF(CP$17&lt;Udfyldningsark!$T98,"r",""
))))))))</f>
        <v/>
      </c>
      <c r="CQ81" s="226" t="str">
        <f>IF(Udfyldningsark!$T98="","",
IF(CQ$17=Udfyldningsark!$Q98,"s",
IF(CQ$17=Udfyldningsark!$T98,"b",
IF(CQ$17&lt;Udfyldningsark!$P98,"",
IF(Udfyldningsark!$T98&lt;Udfyldningsark!$Q98-10,IF(CQ$17&lt;Udfyldningsark!$T98,"g",""),
IF(Udfyldningsark!$T98&lt;Udfyldningsark!$Q98,     IF(CQ$17&lt;Udfyldningsark!$Q98-10,"g",     IF(CQ$17&lt;Udfyldningsark!$T98,"gu",        "")),
IF(CQ$17&lt;Udfyldningsark!$Q98, IF(CQ$17&lt;Udfyldningsark!$Q98-10,"g","gu"),
IF(CQ$17&lt;Udfyldningsark!$T98,"r",""
))))))))</f>
        <v/>
      </c>
      <c r="CR81" s="226" t="str">
        <f>IF(Udfyldningsark!$T98="","",
IF(CR$17=Udfyldningsark!$Q98,"s",
IF(CR$17=Udfyldningsark!$T98,"b",
IF(CR$17&lt;Udfyldningsark!$P98,"",
IF(Udfyldningsark!$T98&lt;Udfyldningsark!$Q98-10,IF(CR$17&lt;Udfyldningsark!$T98,"g",""),
IF(Udfyldningsark!$T98&lt;Udfyldningsark!$Q98,     IF(CR$17&lt;Udfyldningsark!$Q98-10,"g",     IF(CR$17&lt;Udfyldningsark!$T98,"gu",        "")),
IF(CR$17&lt;Udfyldningsark!$Q98, IF(CR$17&lt;Udfyldningsark!$Q98-10,"g","gu"),
IF(CR$17&lt;Udfyldningsark!$T98,"r",""
))))))))</f>
        <v/>
      </c>
      <c r="CS81" s="226" t="str">
        <f>IF(Udfyldningsark!$T98="","",
IF(CS$17=Udfyldningsark!$Q98,"s",
IF(CS$17=Udfyldningsark!$T98,"b",
IF(CS$17&lt;Udfyldningsark!$P98,"",
IF(Udfyldningsark!$T98&lt;Udfyldningsark!$Q98-10,IF(CS$17&lt;Udfyldningsark!$T98,"g",""),
IF(Udfyldningsark!$T98&lt;Udfyldningsark!$Q98,     IF(CS$17&lt;Udfyldningsark!$Q98-10,"g",     IF(CS$17&lt;Udfyldningsark!$T98,"gu",        "")),
IF(CS$17&lt;Udfyldningsark!$Q98, IF(CS$17&lt;Udfyldningsark!$Q98-10,"g","gu"),
IF(CS$17&lt;Udfyldningsark!$T98,"r",""
))))))))</f>
        <v/>
      </c>
      <c r="CT81" s="226" t="str">
        <f>IF(Udfyldningsark!$T98="","",
IF(CT$17=Udfyldningsark!$Q98,"s",
IF(CT$17=Udfyldningsark!$T98,"b",
IF(CT$17&lt;Udfyldningsark!$P98,"",
IF(Udfyldningsark!$T98&lt;Udfyldningsark!$Q98-10,IF(CT$17&lt;Udfyldningsark!$T98,"g",""),
IF(Udfyldningsark!$T98&lt;Udfyldningsark!$Q98,     IF(CT$17&lt;Udfyldningsark!$Q98-10,"g",     IF(CT$17&lt;Udfyldningsark!$T98,"gu",        "")),
IF(CT$17&lt;Udfyldningsark!$Q98, IF(CT$17&lt;Udfyldningsark!$Q98-10,"g","gu"),
IF(CT$17&lt;Udfyldningsark!$T98,"r",""
))))))))</f>
        <v/>
      </c>
      <c r="CU81" s="226" t="str">
        <f>IF(Udfyldningsark!$T98="","",
IF(CU$17=Udfyldningsark!$Q98,"s",
IF(CU$17=Udfyldningsark!$T98,"b",
IF(CU$17&lt;Udfyldningsark!$P98,"",
IF(Udfyldningsark!$T98&lt;Udfyldningsark!$Q98-10,IF(CU$17&lt;Udfyldningsark!$T98,"g",""),
IF(Udfyldningsark!$T98&lt;Udfyldningsark!$Q98,     IF(CU$17&lt;Udfyldningsark!$Q98-10,"g",     IF(CU$17&lt;Udfyldningsark!$T98,"gu",        "")),
IF(CU$17&lt;Udfyldningsark!$Q98, IF(CU$17&lt;Udfyldningsark!$Q98-10,"g","gu"),
IF(CU$17&lt;Udfyldningsark!$T98,"r",""
))))))))</f>
        <v/>
      </c>
      <c r="CV81" s="226" t="str">
        <f>IF(Udfyldningsark!$T98="","",
IF(CV$17=Udfyldningsark!$Q98,"s",
IF(CV$17=Udfyldningsark!$T98,"b",
IF(CV$17&lt;Udfyldningsark!$P98,"",
IF(Udfyldningsark!$T98&lt;Udfyldningsark!$Q98-10,IF(CV$17&lt;Udfyldningsark!$T98,"g",""),
IF(Udfyldningsark!$T98&lt;Udfyldningsark!$Q98,     IF(CV$17&lt;Udfyldningsark!$Q98-10,"g",     IF(CV$17&lt;Udfyldningsark!$T98,"gu",        "")),
IF(CV$17&lt;Udfyldningsark!$Q98, IF(CV$17&lt;Udfyldningsark!$Q98-10,"g","gu"),
IF(CV$17&lt;Udfyldningsark!$T98,"r",""
))))))))</f>
        <v/>
      </c>
      <c r="CW81" s="226" t="str">
        <f>IF(Udfyldningsark!$T98="","",
IF(CW$17=Udfyldningsark!$Q98,"s",
IF(CW$17=Udfyldningsark!$T98,"b",
IF(CW$17&lt;Udfyldningsark!$P98,"",
IF(Udfyldningsark!$T98&lt;Udfyldningsark!$Q98-10,IF(CW$17&lt;Udfyldningsark!$T98,"g",""),
IF(Udfyldningsark!$T98&lt;Udfyldningsark!$Q98,     IF(CW$17&lt;Udfyldningsark!$Q98-10,"g",     IF(CW$17&lt;Udfyldningsark!$T98,"gu",        "")),
IF(CW$17&lt;Udfyldningsark!$Q98, IF(CW$17&lt;Udfyldningsark!$Q98-10,"g","gu"),
IF(CW$17&lt;Udfyldningsark!$T98,"r",""
))))))))</f>
        <v/>
      </c>
      <c r="CX81" s="226" t="str">
        <f>IF(Udfyldningsark!$T98="","",
IF(CX$17=Udfyldningsark!$Q98,"s",
IF(CX$17=Udfyldningsark!$T98,"b",
IF(CX$17&lt;Udfyldningsark!$P98,"",
IF(Udfyldningsark!$T98&lt;Udfyldningsark!$Q98-10,IF(CX$17&lt;Udfyldningsark!$T98,"g",""),
IF(Udfyldningsark!$T98&lt;Udfyldningsark!$Q98,     IF(CX$17&lt;Udfyldningsark!$Q98-10,"g",     IF(CX$17&lt;Udfyldningsark!$T98,"gu",        "")),
IF(CX$17&lt;Udfyldningsark!$Q98, IF(CX$17&lt;Udfyldningsark!$Q98-10,"g","gu"),
IF(CX$17&lt;Udfyldningsark!$T98,"r",""
))))))))</f>
        <v/>
      </c>
      <c r="CY81" s="226" t="str">
        <f>IF(Udfyldningsark!$T98="","",
IF(CY$17=Udfyldningsark!$Q98,"s",
IF(CY$17=Udfyldningsark!$T98,"b",
IF(CY$17&lt;Udfyldningsark!$P98,"",
IF(Udfyldningsark!$T98&lt;Udfyldningsark!$Q98-10,IF(CY$17&lt;Udfyldningsark!$T98,"g",""),
IF(Udfyldningsark!$T98&lt;Udfyldningsark!$Q98,     IF(CY$17&lt;Udfyldningsark!$Q98-10,"g",     IF(CY$17&lt;Udfyldningsark!$T98,"gu",        "")),
IF(CY$17&lt;Udfyldningsark!$Q98, IF(CY$17&lt;Udfyldningsark!$Q98-10,"g","gu"),
IF(CY$17&lt;Udfyldningsark!$T98,"r",""
))))))))</f>
        <v/>
      </c>
      <c r="CZ81" s="226" t="str">
        <f>IF(Udfyldningsark!$T98="","",
IF(CZ$17=Udfyldningsark!$Q98,"s",
IF(CZ$17=Udfyldningsark!$T98,"b",
IF(CZ$17&lt;Udfyldningsark!$P98,"",
IF(Udfyldningsark!$T98&lt;Udfyldningsark!$Q98-10,IF(CZ$17&lt;Udfyldningsark!$T98,"g",""),
IF(Udfyldningsark!$T98&lt;Udfyldningsark!$Q98,     IF(CZ$17&lt;Udfyldningsark!$Q98-10,"g",     IF(CZ$17&lt;Udfyldningsark!$T98,"gu",        "")),
IF(CZ$17&lt;Udfyldningsark!$Q98, IF(CZ$17&lt;Udfyldningsark!$Q98-10,"g","gu"),
IF(CZ$17&lt;Udfyldningsark!$T98,"r",""
))))))))</f>
        <v/>
      </c>
      <c r="DA81" s="226" t="str">
        <f>IF(Udfyldningsark!$T98="","",
IF(DA$17=Udfyldningsark!$Q98,"s",
IF(DA$17=Udfyldningsark!$T98,"b",
IF(DA$17&lt;Udfyldningsark!$P98,"",
IF(Udfyldningsark!$T98&lt;Udfyldningsark!$Q98-10,IF(DA$17&lt;Udfyldningsark!$T98,"g",""),
IF(Udfyldningsark!$T98&lt;Udfyldningsark!$Q98,     IF(DA$17&lt;Udfyldningsark!$Q98-10,"g",     IF(DA$17&lt;Udfyldningsark!$T98,"gu",        "")),
IF(DA$17&lt;Udfyldningsark!$Q98, IF(DA$17&lt;Udfyldningsark!$Q98-10,"g","gu"),
IF(DA$17&lt;Udfyldningsark!$T98,"r",""
))))))))</f>
        <v/>
      </c>
      <c r="DB81" s="226" t="str">
        <f>IF(Udfyldningsark!$T98="","",
IF(DB$17=Udfyldningsark!$Q98,"s",
IF(DB$17=Udfyldningsark!$T98,"b",
IF(DB$17&lt;Udfyldningsark!$P98,"",
IF(Udfyldningsark!$T98&lt;Udfyldningsark!$Q98-10,IF(DB$17&lt;Udfyldningsark!$T98,"g",""),
IF(Udfyldningsark!$T98&lt;Udfyldningsark!$Q98,     IF(DB$17&lt;Udfyldningsark!$Q98-10,"g",     IF(DB$17&lt;Udfyldningsark!$T98,"gu",        "")),
IF(DB$17&lt;Udfyldningsark!$Q98, IF(DB$17&lt;Udfyldningsark!$Q98-10,"g","gu"),
IF(DB$17&lt;Udfyldningsark!$T98,"r",""
))))))))</f>
        <v/>
      </c>
      <c r="DC81" s="226" t="str">
        <f>IF(Udfyldningsark!$T98="","",
IF(DC$17=Udfyldningsark!$Q98,"s",
IF(DC$17=Udfyldningsark!$T98,"b",
IF(DC$17&lt;Udfyldningsark!$P98,"",
IF(Udfyldningsark!$T98&lt;Udfyldningsark!$Q98-10,IF(DC$17&lt;Udfyldningsark!$T98,"g",""),
IF(Udfyldningsark!$T98&lt;Udfyldningsark!$Q98,     IF(DC$17&lt;Udfyldningsark!$Q98-10,"g",     IF(DC$17&lt;Udfyldningsark!$T98,"gu",        "")),
IF(DC$17&lt;Udfyldningsark!$Q98, IF(DC$17&lt;Udfyldningsark!$Q98-10,"g","gu"),
IF(DC$17&lt;Udfyldningsark!$T98,"r",""
))))))))</f>
        <v/>
      </c>
      <c r="DD81" s="226" t="str">
        <f>IF(Udfyldningsark!$T98="","",
IF(DD$17=Udfyldningsark!$Q98,"s",
IF(DD$17=Udfyldningsark!$T98,"b",
IF(DD$17&lt;Udfyldningsark!$P98,"",
IF(Udfyldningsark!$T98&lt;Udfyldningsark!$Q98-10,IF(DD$17&lt;Udfyldningsark!$T98,"g",""),
IF(Udfyldningsark!$T98&lt;Udfyldningsark!$Q98,     IF(DD$17&lt;Udfyldningsark!$Q98-10,"g",     IF(DD$17&lt;Udfyldningsark!$T98,"gu",        "")),
IF(DD$17&lt;Udfyldningsark!$Q98, IF(DD$17&lt;Udfyldningsark!$Q98-10,"g","gu"),
IF(DD$17&lt;Udfyldningsark!$T98,"r",""
))))))))</f>
        <v/>
      </c>
      <c r="DE81" s="226" t="str">
        <f>IF(Udfyldningsark!$T98="","",
IF(DE$17=Udfyldningsark!$Q98,"s",
IF(DE$17=Udfyldningsark!$T98,"b",
IF(DE$17&lt;Udfyldningsark!$P98,"",
IF(Udfyldningsark!$T98&lt;Udfyldningsark!$Q98-10,IF(DE$17&lt;Udfyldningsark!$T98,"g",""),
IF(Udfyldningsark!$T98&lt;Udfyldningsark!$Q98,     IF(DE$17&lt;Udfyldningsark!$Q98-10,"g",     IF(DE$17&lt;Udfyldningsark!$T98,"gu",        "")),
IF(DE$17&lt;Udfyldningsark!$Q98, IF(DE$17&lt;Udfyldningsark!$Q98-10,"g","gu"),
IF(DE$17&lt;Udfyldningsark!$T98,"r",""
))))))))</f>
        <v/>
      </c>
      <c r="DF81" s="226" t="str">
        <f>IF(Udfyldningsark!$T98="","",
IF(DF$17=Udfyldningsark!$Q98,"s",
IF(DF$17=Udfyldningsark!$T98,"b",
IF(DF$17&lt;Udfyldningsark!$P98,"",
IF(Udfyldningsark!$T98&lt;Udfyldningsark!$Q98-10,IF(DF$17&lt;Udfyldningsark!$T98,"g",""),
IF(Udfyldningsark!$T98&lt;Udfyldningsark!$Q98,     IF(DF$17&lt;Udfyldningsark!$Q98-10,"g",     IF(DF$17&lt;Udfyldningsark!$T98,"gu",        "")),
IF(DF$17&lt;Udfyldningsark!$Q98, IF(DF$17&lt;Udfyldningsark!$Q98-10,"g","gu"),
IF(DF$17&lt;Udfyldningsark!$T98,"r",""
))))))))</f>
        <v/>
      </c>
      <c r="DG81" s="226" t="str">
        <f>IF(Udfyldningsark!$T98="","",
IF(DG$17=Udfyldningsark!$Q98,"s",
IF(DG$17=Udfyldningsark!$T98,"b",
IF(DG$17&lt;Udfyldningsark!$P98,"",
IF(Udfyldningsark!$T98&lt;Udfyldningsark!$Q98-10,IF(DG$17&lt;Udfyldningsark!$T98,"g",""),
IF(Udfyldningsark!$T98&lt;Udfyldningsark!$Q98,     IF(DG$17&lt;Udfyldningsark!$Q98-10,"g",     IF(DG$17&lt;Udfyldningsark!$T98,"gu",        "")),
IF(DG$17&lt;Udfyldningsark!$Q98, IF(DG$17&lt;Udfyldningsark!$Q98-10,"g","gu"),
IF(DG$17&lt;Udfyldningsark!$T98,"r",""
))))))))</f>
        <v/>
      </c>
      <c r="DH81" s="226" t="str">
        <f>IF(Udfyldningsark!$T98="","",
IF(DH$17=Udfyldningsark!$Q98,"s",
IF(DH$17=Udfyldningsark!$T98,"b",
IF(DH$17&lt;Udfyldningsark!$P98,"",
IF(Udfyldningsark!$T98&lt;Udfyldningsark!$Q98-10,IF(DH$17&lt;Udfyldningsark!$T98,"g",""),
IF(Udfyldningsark!$T98&lt;Udfyldningsark!$Q98,     IF(DH$17&lt;Udfyldningsark!$Q98-10,"g",     IF(DH$17&lt;Udfyldningsark!$T98,"gu",        "")),
IF(DH$17&lt;Udfyldningsark!$Q98, IF(DH$17&lt;Udfyldningsark!$Q98-10,"g","gu"),
IF(DH$17&lt;Udfyldningsark!$T98,"r",""
))))))))</f>
        <v/>
      </c>
      <c r="DI81" s="226" t="str">
        <f>IF(Udfyldningsark!$T98="","",
IF(DI$17=Udfyldningsark!$Q98,"s",
IF(DI$17=Udfyldningsark!$T98,"b",
IF(DI$17&lt;Udfyldningsark!$P98,"",
IF(Udfyldningsark!$T98&lt;Udfyldningsark!$Q98-10,IF(DI$17&lt;Udfyldningsark!$T98,"g",""),
IF(Udfyldningsark!$T98&lt;Udfyldningsark!$Q98,     IF(DI$17&lt;Udfyldningsark!$Q98-10,"g",     IF(DI$17&lt;Udfyldningsark!$T98,"gu",        "")),
IF(DI$17&lt;Udfyldningsark!$Q98, IF(DI$17&lt;Udfyldningsark!$Q98-10,"g","gu"),
IF(DI$17&lt;Udfyldningsark!$T98,"r",""
))))))))</f>
        <v/>
      </c>
      <c r="DJ81" s="226" t="str">
        <f>IF(Udfyldningsark!$T98="","",
IF(DJ$17=Udfyldningsark!$Q98,"s",
IF(DJ$17=Udfyldningsark!$T98,"b",
IF(DJ$17&lt;Udfyldningsark!$P98,"",
IF(Udfyldningsark!$T98&lt;Udfyldningsark!$Q98-10,IF(DJ$17&lt;Udfyldningsark!$T98,"g",""),
IF(Udfyldningsark!$T98&lt;Udfyldningsark!$Q98,     IF(DJ$17&lt;Udfyldningsark!$Q98-10,"g",     IF(DJ$17&lt;Udfyldningsark!$T98,"gu",        "")),
IF(DJ$17&lt;Udfyldningsark!$Q98, IF(DJ$17&lt;Udfyldningsark!$Q98-10,"g","gu"),
IF(DJ$17&lt;Udfyldningsark!$T98,"r",""
))))))))</f>
        <v/>
      </c>
      <c r="DK81" s="226" t="str">
        <f>IF(Udfyldningsark!$T98="","",
IF(DK$17=Udfyldningsark!$Q98,"s",
IF(DK$17=Udfyldningsark!$T98,"b",
IF(DK$17&lt;Udfyldningsark!$P98,"",
IF(Udfyldningsark!$T98&lt;Udfyldningsark!$Q98-10,IF(DK$17&lt;Udfyldningsark!$T98,"g",""),
IF(Udfyldningsark!$T98&lt;Udfyldningsark!$Q98,     IF(DK$17&lt;Udfyldningsark!$Q98-10,"g",     IF(DK$17&lt;Udfyldningsark!$T98,"gu",        "")),
IF(DK$17&lt;Udfyldningsark!$Q98, IF(DK$17&lt;Udfyldningsark!$Q98-10,"g","gu"),
IF(DK$17&lt;Udfyldningsark!$T98,"r",""
))))))))</f>
        <v/>
      </c>
      <c r="DL81" s="13"/>
      <c r="DM81" s="13"/>
    </row>
    <row r="82" spans="1:117" s="2" customFormat="1" ht="8.4499999999999993" customHeight="1" x14ac:dyDescent="0.2">
      <c r="A82" s="29"/>
      <c r="B82" s="56" t="str">
        <f>IF(Udfyldningsark!C99=1,Udfyldningsark!E99,"")</f>
        <v/>
      </c>
      <c r="C82" s="405" t="str">
        <f>IF(Udfyldningsark!I99="","",IF(Udfyldningsark!I99&gt;=1,Udfyldningsark!I99))</f>
        <v/>
      </c>
      <c r="D82" s="406"/>
      <c r="E82" s="407"/>
      <c r="F82" s="48"/>
      <c r="G82" s="276" t="str">
        <f>IF(Udfyldningsark!L99="","",IF(Udfyldningsark!L99&gt;=1,Udfyldningsark!L99))</f>
        <v/>
      </c>
      <c r="H82" s="48"/>
      <c r="I82" s="87" t="str">
        <f>IF(Udfyldningsark!P99="","",IF(Udfyldningsark!P99&gt;=1,Udfyldningsark!P99))</f>
        <v/>
      </c>
      <c r="J82" s="49"/>
      <c r="K82" s="88" t="str">
        <f>IF(Udfyldningsark!G99="","",IF(Udfyldningsark!G99=Data!$T$7,Data!$U$7,IF(Udfyldningsark!G99=Data!$T$8,Data!$U$8,IF(Udfyldningsark!G99=Data!$T$9,Data!$U$9,IF(Udfyldningsark!G99=Data!$T$10,Data!$U$10,IF(Udfyldningsark!G99=Data!$T$11,Data!$U$11,IF(Udfyldningsark!G99=Data!$T$12,Data!$U$12,IF(Udfyldningsark!G99=Data!$T$13,Data!$U$13,IF(Udfyldningsark!G99=Data!$T$14,Data!$U$14,IF(Udfyldningsark!G99=Data!$T$15,Data!$U$15,IF(Udfyldningsark!G99=Data!$T$16,Data!$U$16,IF(Udfyldningsark!G99=Data!$T$17,Data!$U$17,IF(Udfyldningsark!G99=Data!$T$18,Data!$U$18,IF(Udfyldningsark!G99=Data!$T$19,Data!$U$19,IF(Udfyldningsark!G99=Data!$T$20,Data!$U$20,IF(Udfyldningsark!G99=Data!$T$21,Data!$U$21,IF(Udfyldningsark!G99=Data!$T$22,Data!$U$22,IF(Udfyldningsark!G99=Data!$T$23,Data!$U$23,IF(Udfyldningsark!G99=Data!$T$24,Data!$U$24,IF(Udfyldningsark!G99=Data!$T$25,Data!$U$25,IF(Udfyldningsark!G99=Data!$T$26,Data!$U$26,IF(Udfyldningsark!G99=Data!$T$27,Data!$U$27))))))))))))))))))))))</f>
        <v/>
      </c>
      <c r="L82" s="49"/>
      <c r="M82" s="89" t="str">
        <f>IF(Udfyldningsark!G99="","",IF(Udfyldningsark!G99=Data!$T$7,Data!$V$7,IF(Udfyldningsark!G99=Data!$T$8,Data!$V$8,IF(Udfyldningsark!G99=Data!$T$9,Data!$V$9,IF(Udfyldningsark!G99=Data!$T$10,Data!$V$10,IF(Udfyldningsark!G99=Data!$T$11,Data!$V$11,IF(Udfyldningsark!G99=Data!$T$12,Data!$V$12,IF(Udfyldningsark!G99=Data!$T$13,Data!$V$13,IF(Udfyldningsark!G99=Data!$T$14,Data!$V$14,IF(Udfyldningsark!G99=Data!$T$15,Data!$V$15,IF(Udfyldningsark!G99=Data!$T$16,Data!$V$16,IF(Udfyldningsark!G99=Data!$T$17,Data!$V$17,IF(Udfyldningsark!G99=Data!$T$18,Data!$V$18,IF(Udfyldningsark!G99=Data!$T$19,Data!$V$19,IF(Udfyldningsark!G99=Data!$T$20,Data!$V$20,IF(Udfyldningsark!G99=Data!$T$21,Data!$V$21,IF(Udfyldningsark!G99=Data!$T$22,Data!$V$22,IF(Udfyldningsark!G99=Data!$T$23,Data!$V$23,IF(Udfyldningsark!G99=Data!$T$24,Data!$V$24,IF(Udfyldningsark!G99=Data!$T$25,Data!$V$25,IF(Udfyldningsark!G99=Data!$T$26,Data!$V$26,IF(Udfyldningsark!G99=Data!$T$27,Data!$V$27,))))))))))))))))))))))</f>
        <v/>
      </c>
      <c r="N82" s="20"/>
      <c r="O82" s="226" t="str">
        <f>IF(Udfyldningsark!$T99="","",
IF(O$17=Udfyldningsark!$Q99,"s",
IF(O$17=Udfyldningsark!$T99,"b",
IF(O$17&lt;Udfyldningsark!$P99,"",
IF(Udfyldningsark!$T99&lt;Udfyldningsark!$Q99-10,IF(O$17&lt;Udfyldningsark!$T99,"g",""),
IF(Udfyldningsark!$T99&lt;Udfyldningsark!$Q99,     IF(O$17&lt;Udfyldningsark!$Q99-10,"g",     IF(O$17&lt;Udfyldningsark!$T99,"gu",        "")),
IF(O$17&lt;Udfyldningsark!$Q99, IF(O$17&lt;Udfyldningsark!$Q99-10,"g","gu"),
IF(O$17&lt;Udfyldningsark!$T99,"r",""
))))))))</f>
        <v/>
      </c>
      <c r="P82" s="226" t="str">
        <f>IF(Udfyldningsark!$T99="","",
IF(P$17=Udfyldningsark!$Q99,"s",
IF(P$17=Udfyldningsark!$T99,"b",
IF(P$17&lt;Udfyldningsark!$P99,"",
IF(Udfyldningsark!$T99&lt;Udfyldningsark!$Q99-10,IF(P$17&lt;Udfyldningsark!$T99,"g",""),
IF(Udfyldningsark!$T99&lt;Udfyldningsark!$Q99,     IF(P$17&lt;Udfyldningsark!$Q99-10,"g",     IF(P$17&lt;Udfyldningsark!$T99,"gu",        "")),
IF(P$17&lt;Udfyldningsark!$Q99, IF(P$17&lt;Udfyldningsark!$Q99-10,"g","gu"),
IF(P$17&lt;Udfyldningsark!$T99,"r",""
))))))))</f>
        <v/>
      </c>
      <c r="Q82" s="226" t="str">
        <f>IF(Udfyldningsark!$T99="","",
IF(Q$17=Udfyldningsark!$Q99,"s",
IF(Q$17=Udfyldningsark!$T99,"b",
IF(Q$17&lt;Udfyldningsark!$P99,"",
IF(Udfyldningsark!$T99&lt;Udfyldningsark!$Q99-10,IF(Q$17&lt;Udfyldningsark!$T99,"g",""),
IF(Udfyldningsark!$T99&lt;Udfyldningsark!$Q99,     IF(Q$17&lt;Udfyldningsark!$Q99-10,"g",     IF(Q$17&lt;Udfyldningsark!$T99,"gu",        "")),
IF(Q$17&lt;Udfyldningsark!$Q99, IF(Q$17&lt;Udfyldningsark!$Q99-10,"g","gu"),
IF(Q$17&lt;Udfyldningsark!$T99,"r",""
))))))))</f>
        <v/>
      </c>
      <c r="R82" s="226" t="str">
        <f>IF(Udfyldningsark!$T99="","",
IF(R$17=Udfyldningsark!$Q99,"s",
IF(R$17=Udfyldningsark!$T99,"b",
IF(R$17&lt;Udfyldningsark!$P99,"",
IF(Udfyldningsark!$T99&lt;Udfyldningsark!$Q99-10,IF(R$17&lt;Udfyldningsark!$T99,"g",""),
IF(Udfyldningsark!$T99&lt;Udfyldningsark!$Q99,     IF(R$17&lt;Udfyldningsark!$Q99-10,"g",     IF(R$17&lt;Udfyldningsark!$T99,"gu",        "")),
IF(R$17&lt;Udfyldningsark!$Q99, IF(R$17&lt;Udfyldningsark!$Q99-10,"g","gu"),
IF(R$17&lt;Udfyldningsark!$T99,"r",""
))))))))</f>
        <v/>
      </c>
      <c r="S82" s="226" t="str">
        <f>IF(Udfyldningsark!$T99="","",
IF(S$17=Udfyldningsark!$Q99,"s",
IF(S$17=Udfyldningsark!$T99,"b",
IF(S$17&lt;Udfyldningsark!$P99,"",
IF(Udfyldningsark!$T99&lt;Udfyldningsark!$Q99-10,IF(S$17&lt;Udfyldningsark!$T99,"g",""),
IF(Udfyldningsark!$T99&lt;Udfyldningsark!$Q99,     IF(S$17&lt;Udfyldningsark!$Q99-10,"g",     IF(S$17&lt;Udfyldningsark!$T99,"gu",        "")),
IF(S$17&lt;Udfyldningsark!$Q99, IF(S$17&lt;Udfyldningsark!$Q99-10,"g","gu"),
IF(S$17&lt;Udfyldningsark!$T99,"r",""
))))))))</f>
        <v/>
      </c>
      <c r="T82" s="226" t="str">
        <f>IF(Udfyldningsark!$T99="","",
IF(T$17=Udfyldningsark!$Q99,"s",
IF(T$17=Udfyldningsark!$T99,"b",
IF(T$17&lt;Udfyldningsark!$P99,"",
IF(Udfyldningsark!$T99&lt;Udfyldningsark!$Q99-10,IF(T$17&lt;Udfyldningsark!$T99,"g",""),
IF(Udfyldningsark!$T99&lt;Udfyldningsark!$Q99,     IF(T$17&lt;Udfyldningsark!$Q99-10,"g",     IF(T$17&lt;Udfyldningsark!$T99,"gu",        "")),
IF(T$17&lt;Udfyldningsark!$Q99, IF(T$17&lt;Udfyldningsark!$Q99-10,"g","gu"),
IF(T$17&lt;Udfyldningsark!$T99,"r",""
))))))))</f>
        <v/>
      </c>
      <c r="U82" s="226" t="str">
        <f>IF(Udfyldningsark!$T99="","",
IF(U$17=Udfyldningsark!$Q99,"s",
IF(U$17=Udfyldningsark!$T99,"b",
IF(U$17&lt;Udfyldningsark!$P99,"",
IF(Udfyldningsark!$T99&lt;Udfyldningsark!$Q99-10,IF(U$17&lt;Udfyldningsark!$T99,"g",""),
IF(Udfyldningsark!$T99&lt;Udfyldningsark!$Q99,     IF(U$17&lt;Udfyldningsark!$Q99-10,"g",     IF(U$17&lt;Udfyldningsark!$T99,"gu",        "")),
IF(U$17&lt;Udfyldningsark!$Q99, IF(U$17&lt;Udfyldningsark!$Q99-10,"g","gu"),
IF(U$17&lt;Udfyldningsark!$T99,"r",""
))))))))</f>
        <v/>
      </c>
      <c r="V82" s="226" t="str">
        <f>IF(Udfyldningsark!$T99="","",
IF(V$17=Udfyldningsark!$Q99,"s",
IF(V$17=Udfyldningsark!$T99,"b",
IF(V$17&lt;Udfyldningsark!$P99,"",
IF(Udfyldningsark!$T99&lt;Udfyldningsark!$Q99-10,IF(V$17&lt;Udfyldningsark!$T99,"g",""),
IF(Udfyldningsark!$T99&lt;Udfyldningsark!$Q99,     IF(V$17&lt;Udfyldningsark!$Q99-10,"g",     IF(V$17&lt;Udfyldningsark!$T99,"gu",        "")),
IF(V$17&lt;Udfyldningsark!$Q99, IF(V$17&lt;Udfyldningsark!$Q99-10,"g","gu"),
IF(V$17&lt;Udfyldningsark!$T99,"r",""
))))))))</f>
        <v/>
      </c>
      <c r="W82" s="226" t="str">
        <f>IF(Udfyldningsark!$T99="","",
IF(W$17=Udfyldningsark!$Q99,"s",
IF(W$17=Udfyldningsark!$T99,"b",
IF(W$17&lt;Udfyldningsark!$P99,"",
IF(Udfyldningsark!$T99&lt;Udfyldningsark!$Q99-10,IF(W$17&lt;Udfyldningsark!$T99,"g",""),
IF(Udfyldningsark!$T99&lt;Udfyldningsark!$Q99,     IF(W$17&lt;Udfyldningsark!$Q99-10,"g",     IF(W$17&lt;Udfyldningsark!$T99,"gu",        "")),
IF(W$17&lt;Udfyldningsark!$Q99, IF(W$17&lt;Udfyldningsark!$Q99-10,"g","gu"),
IF(W$17&lt;Udfyldningsark!$T99,"r",""
))))))))</f>
        <v/>
      </c>
      <c r="X82" s="226" t="str">
        <f>IF(Udfyldningsark!$T99="","",
IF(X$17=Udfyldningsark!$Q99,"s",
IF(X$17=Udfyldningsark!$T99,"b",
IF(X$17&lt;Udfyldningsark!$P99,"",
IF(Udfyldningsark!$T99&lt;Udfyldningsark!$Q99-10,IF(X$17&lt;Udfyldningsark!$T99,"g",""),
IF(Udfyldningsark!$T99&lt;Udfyldningsark!$Q99,     IF(X$17&lt;Udfyldningsark!$Q99-10,"g",     IF(X$17&lt;Udfyldningsark!$T99,"gu",        "")),
IF(X$17&lt;Udfyldningsark!$Q99, IF(X$17&lt;Udfyldningsark!$Q99-10,"g","gu"),
IF(X$17&lt;Udfyldningsark!$T99,"r",""
))))))))</f>
        <v/>
      </c>
      <c r="Y82" s="226" t="str">
        <f>IF(Udfyldningsark!$T99="","",
IF(Y$17=Udfyldningsark!$Q99,"s",
IF(Y$17=Udfyldningsark!$T99,"b",
IF(Y$17&lt;Udfyldningsark!$P99,"",
IF(Udfyldningsark!$T99&lt;Udfyldningsark!$Q99-10,IF(Y$17&lt;Udfyldningsark!$T99,"g",""),
IF(Udfyldningsark!$T99&lt;Udfyldningsark!$Q99,     IF(Y$17&lt;Udfyldningsark!$Q99-10,"g",     IF(Y$17&lt;Udfyldningsark!$T99,"gu",        "")),
IF(Y$17&lt;Udfyldningsark!$Q99, IF(Y$17&lt;Udfyldningsark!$Q99-10,"g","gu"),
IF(Y$17&lt;Udfyldningsark!$T99,"r",""
))))))))</f>
        <v/>
      </c>
      <c r="Z82" s="226" t="str">
        <f>IF(Udfyldningsark!$T99="","",
IF(Z$17=Udfyldningsark!$Q99,"s",
IF(Z$17=Udfyldningsark!$T99,"b",
IF(Z$17&lt;Udfyldningsark!$P99,"",
IF(Udfyldningsark!$T99&lt;Udfyldningsark!$Q99-10,IF(Z$17&lt;Udfyldningsark!$T99,"g",""),
IF(Udfyldningsark!$T99&lt;Udfyldningsark!$Q99,     IF(Z$17&lt;Udfyldningsark!$Q99-10,"g",     IF(Z$17&lt;Udfyldningsark!$T99,"gu",        "")),
IF(Z$17&lt;Udfyldningsark!$Q99, IF(Z$17&lt;Udfyldningsark!$Q99-10,"g","gu"),
IF(Z$17&lt;Udfyldningsark!$T99,"r",""
))))))))</f>
        <v/>
      </c>
      <c r="AA82" s="226" t="str">
        <f>IF(Udfyldningsark!$T99="","",
IF(AA$17=Udfyldningsark!$Q99,"s",
IF(AA$17=Udfyldningsark!$T99,"b",
IF(AA$17&lt;Udfyldningsark!$P99,"",
IF(Udfyldningsark!$T99&lt;Udfyldningsark!$Q99-10,IF(AA$17&lt;Udfyldningsark!$T99,"g",""),
IF(Udfyldningsark!$T99&lt;Udfyldningsark!$Q99,     IF(AA$17&lt;Udfyldningsark!$Q99-10,"g",     IF(AA$17&lt;Udfyldningsark!$T99,"gu",        "")),
IF(AA$17&lt;Udfyldningsark!$Q99, IF(AA$17&lt;Udfyldningsark!$Q99-10,"g","gu"),
IF(AA$17&lt;Udfyldningsark!$T99,"r",""
))))))))</f>
        <v/>
      </c>
      <c r="AB82" s="226" t="str">
        <f>IF(Udfyldningsark!$T99="","",
IF(AB$17=Udfyldningsark!$Q99,"s",
IF(AB$17=Udfyldningsark!$T99,"b",
IF(AB$17&lt;Udfyldningsark!$P99,"",
IF(Udfyldningsark!$T99&lt;Udfyldningsark!$Q99-10,IF(AB$17&lt;Udfyldningsark!$T99,"g",""),
IF(Udfyldningsark!$T99&lt;Udfyldningsark!$Q99,     IF(AB$17&lt;Udfyldningsark!$Q99-10,"g",     IF(AB$17&lt;Udfyldningsark!$T99,"gu",        "")),
IF(AB$17&lt;Udfyldningsark!$Q99, IF(AB$17&lt;Udfyldningsark!$Q99-10,"g","gu"),
IF(AB$17&lt;Udfyldningsark!$T99,"r",""
))))))))</f>
        <v/>
      </c>
      <c r="AC82" s="226" t="str">
        <f>IF(Udfyldningsark!$T99="","",
IF(AC$17=Udfyldningsark!$Q99,"s",
IF(AC$17=Udfyldningsark!$T99,"b",
IF(AC$17&lt;Udfyldningsark!$P99,"",
IF(Udfyldningsark!$T99&lt;Udfyldningsark!$Q99-10,IF(AC$17&lt;Udfyldningsark!$T99,"g",""),
IF(Udfyldningsark!$T99&lt;Udfyldningsark!$Q99,     IF(AC$17&lt;Udfyldningsark!$Q99-10,"g",     IF(AC$17&lt;Udfyldningsark!$T99,"gu",        "")),
IF(AC$17&lt;Udfyldningsark!$Q99, IF(AC$17&lt;Udfyldningsark!$Q99-10,"g","gu"),
IF(AC$17&lt;Udfyldningsark!$T99,"r",""
))))))))</f>
        <v/>
      </c>
      <c r="AD82" s="226" t="str">
        <f>IF(Udfyldningsark!$T99="","",
IF(AD$17=Udfyldningsark!$Q99,"s",
IF(AD$17=Udfyldningsark!$T99,"b",
IF(AD$17&lt;Udfyldningsark!$P99,"",
IF(Udfyldningsark!$T99&lt;Udfyldningsark!$Q99-10,IF(AD$17&lt;Udfyldningsark!$T99,"g",""),
IF(Udfyldningsark!$T99&lt;Udfyldningsark!$Q99,     IF(AD$17&lt;Udfyldningsark!$Q99-10,"g",     IF(AD$17&lt;Udfyldningsark!$T99,"gu",        "")),
IF(AD$17&lt;Udfyldningsark!$Q99, IF(AD$17&lt;Udfyldningsark!$Q99-10,"g","gu"),
IF(AD$17&lt;Udfyldningsark!$T99,"r",""
))))))))</f>
        <v/>
      </c>
      <c r="AE82" s="226" t="str">
        <f>IF(Udfyldningsark!$T99="","",
IF(AE$17=Udfyldningsark!$Q99,"s",
IF(AE$17=Udfyldningsark!$T99,"b",
IF(AE$17&lt;Udfyldningsark!$P99,"",
IF(Udfyldningsark!$T99&lt;Udfyldningsark!$Q99-10,IF(AE$17&lt;Udfyldningsark!$T99,"g",""),
IF(Udfyldningsark!$T99&lt;Udfyldningsark!$Q99,     IF(AE$17&lt;Udfyldningsark!$Q99-10,"g",     IF(AE$17&lt;Udfyldningsark!$T99,"gu",        "")),
IF(AE$17&lt;Udfyldningsark!$Q99, IF(AE$17&lt;Udfyldningsark!$Q99-10,"g","gu"),
IF(AE$17&lt;Udfyldningsark!$T99,"r",""
))))))))</f>
        <v/>
      </c>
      <c r="AF82" s="226" t="str">
        <f>IF(Udfyldningsark!$T99="","",
IF(AF$17=Udfyldningsark!$Q99,"s",
IF(AF$17=Udfyldningsark!$T99,"b",
IF(AF$17&lt;Udfyldningsark!$P99,"",
IF(Udfyldningsark!$T99&lt;Udfyldningsark!$Q99-10,IF(AF$17&lt;Udfyldningsark!$T99,"g",""),
IF(Udfyldningsark!$T99&lt;Udfyldningsark!$Q99,     IF(AF$17&lt;Udfyldningsark!$Q99-10,"g",     IF(AF$17&lt;Udfyldningsark!$T99,"gu",        "")),
IF(AF$17&lt;Udfyldningsark!$Q99, IF(AF$17&lt;Udfyldningsark!$Q99-10,"g","gu"),
IF(AF$17&lt;Udfyldningsark!$T99,"r",""
))))))))</f>
        <v/>
      </c>
      <c r="AG82" s="226" t="str">
        <f>IF(Udfyldningsark!$T99="","",
IF(AG$17=Udfyldningsark!$Q99,"s",
IF(AG$17=Udfyldningsark!$T99,"b",
IF(AG$17&lt;Udfyldningsark!$P99,"",
IF(Udfyldningsark!$T99&lt;Udfyldningsark!$Q99-10,IF(AG$17&lt;Udfyldningsark!$T99,"g",""),
IF(Udfyldningsark!$T99&lt;Udfyldningsark!$Q99,     IF(AG$17&lt;Udfyldningsark!$Q99-10,"g",     IF(AG$17&lt;Udfyldningsark!$T99,"gu",        "")),
IF(AG$17&lt;Udfyldningsark!$Q99, IF(AG$17&lt;Udfyldningsark!$Q99-10,"g","gu"),
IF(AG$17&lt;Udfyldningsark!$T99,"r",""
))))))))</f>
        <v/>
      </c>
      <c r="AH82" s="226" t="str">
        <f>IF(Udfyldningsark!$T99="","",
IF(AH$17=Udfyldningsark!$Q99,"s",
IF(AH$17=Udfyldningsark!$T99,"b",
IF(AH$17&lt;Udfyldningsark!$P99,"",
IF(Udfyldningsark!$T99&lt;Udfyldningsark!$Q99-10,IF(AH$17&lt;Udfyldningsark!$T99,"g",""),
IF(Udfyldningsark!$T99&lt;Udfyldningsark!$Q99,     IF(AH$17&lt;Udfyldningsark!$Q99-10,"g",     IF(AH$17&lt;Udfyldningsark!$T99,"gu",        "")),
IF(AH$17&lt;Udfyldningsark!$Q99, IF(AH$17&lt;Udfyldningsark!$Q99-10,"g","gu"),
IF(AH$17&lt;Udfyldningsark!$T99,"r",""
))))))))</f>
        <v/>
      </c>
      <c r="AI82" s="226" t="str">
        <f>IF(Udfyldningsark!$T99="","",
IF(AI$17=Udfyldningsark!$Q99,"s",
IF(AI$17=Udfyldningsark!$T99,"b",
IF(AI$17&lt;Udfyldningsark!$P99,"",
IF(Udfyldningsark!$T99&lt;Udfyldningsark!$Q99-10,IF(AI$17&lt;Udfyldningsark!$T99,"g",""),
IF(Udfyldningsark!$T99&lt;Udfyldningsark!$Q99,     IF(AI$17&lt;Udfyldningsark!$Q99-10,"g",     IF(AI$17&lt;Udfyldningsark!$T99,"gu",        "")),
IF(AI$17&lt;Udfyldningsark!$Q99, IF(AI$17&lt;Udfyldningsark!$Q99-10,"g","gu"),
IF(AI$17&lt;Udfyldningsark!$T99,"r",""
))))))))</f>
        <v/>
      </c>
      <c r="AJ82" s="226" t="str">
        <f>IF(Udfyldningsark!$T99="","",
IF(AJ$17=Udfyldningsark!$Q99,"s",
IF(AJ$17=Udfyldningsark!$T99,"b",
IF(AJ$17&lt;Udfyldningsark!$P99,"",
IF(Udfyldningsark!$T99&lt;Udfyldningsark!$Q99-10,IF(AJ$17&lt;Udfyldningsark!$T99,"g",""),
IF(Udfyldningsark!$T99&lt;Udfyldningsark!$Q99,     IF(AJ$17&lt;Udfyldningsark!$Q99-10,"g",     IF(AJ$17&lt;Udfyldningsark!$T99,"gu",        "")),
IF(AJ$17&lt;Udfyldningsark!$Q99, IF(AJ$17&lt;Udfyldningsark!$Q99-10,"g","gu"),
IF(AJ$17&lt;Udfyldningsark!$T99,"r",""
))))))))</f>
        <v/>
      </c>
      <c r="AK82" s="226" t="str">
        <f>IF(Udfyldningsark!$T99="","",
IF(AK$17=Udfyldningsark!$Q99,"s",
IF(AK$17=Udfyldningsark!$T99,"b",
IF(AK$17&lt;Udfyldningsark!$P99,"",
IF(Udfyldningsark!$T99&lt;Udfyldningsark!$Q99-10,IF(AK$17&lt;Udfyldningsark!$T99,"g",""),
IF(Udfyldningsark!$T99&lt;Udfyldningsark!$Q99,     IF(AK$17&lt;Udfyldningsark!$Q99-10,"g",     IF(AK$17&lt;Udfyldningsark!$T99,"gu",        "")),
IF(AK$17&lt;Udfyldningsark!$Q99, IF(AK$17&lt;Udfyldningsark!$Q99-10,"g","gu"),
IF(AK$17&lt;Udfyldningsark!$T99,"r",""
))))))))</f>
        <v/>
      </c>
      <c r="AL82" s="226" t="str">
        <f>IF(Udfyldningsark!$T99="","",
IF(AL$17=Udfyldningsark!$Q99,"s",
IF(AL$17=Udfyldningsark!$T99,"b",
IF(AL$17&lt;Udfyldningsark!$P99,"",
IF(Udfyldningsark!$T99&lt;Udfyldningsark!$Q99-10,IF(AL$17&lt;Udfyldningsark!$T99,"g",""),
IF(Udfyldningsark!$T99&lt;Udfyldningsark!$Q99,     IF(AL$17&lt;Udfyldningsark!$Q99-10,"g",     IF(AL$17&lt;Udfyldningsark!$T99,"gu",        "")),
IF(AL$17&lt;Udfyldningsark!$Q99, IF(AL$17&lt;Udfyldningsark!$Q99-10,"g","gu"),
IF(AL$17&lt;Udfyldningsark!$T99,"r",""
))))))))</f>
        <v/>
      </c>
      <c r="AM82" s="226" t="str">
        <f>IF(Udfyldningsark!$T99="","",
IF(AM$17=Udfyldningsark!$Q99,"s",
IF(AM$17=Udfyldningsark!$T99,"b",
IF(AM$17&lt;Udfyldningsark!$P99,"",
IF(Udfyldningsark!$T99&lt;Udfyldningsark!$Q99-10,IF(AM$17&lt;Udfyldningsark!$T99,"g",""),
IF(Udfyldningsark!$T99&lt;Udfyldningsark!$Q99,     IF(AM$17&lt;Udfyldningsark!$Q99-10,"g",     IF(AM$17&lt;Udfyldningsark!$T99,"gu",        "")),
IF(AM$17&lt;Udfyldningsark!$Q99, IF(AM$17&lt;Udfyldningsark!$Q99-10,"g","gu"),
IF(AM$17&lt;Udfyldningsark!$T99,"r",""
))))))))</f>
        <v/>
      </c>
      <c r="AN82" s="226" t="str">
        <f>IF(Udfyldningsark!$T99="","",
IF(AN$17=Udfyldningsark!$Q99,"s",
IF(AN$17=Udfyldningsark!$T99,"b",
IF(AN$17&lt;Udfyldningsark!$P99,"",
IF(Udfyldningsark!$T99&lt;Udfyldningsark!$Q99-10,IF(AN$17&lt;Udfyldningsark!$T99,"g",""),
IF(Udfyldningsark!$T99&lt;Udfyldningsark!$Q99,     IF(AN$17&lt;Udfyldningsark!$Q99-10,"g",     IF(AN$17&lt;Udfyldningsark!$T99,"gu",        "")),
IF(AN$17&lt;Udfyldningsark!$Q99, IF(AN$17&lt;Udfyldningsark!$Q99-10,"g","gu"),
IF(AN$17&lt;Udfyldningsark!$T99,"r",""
))))))))</f>
        <v/>
      </c>
      <c r="AO82" s="226" t="str">
        <f>IF(Udfyldningsark!$T99="","",
IF(AO$17=Udfyldningsark!$Q99,"s",
IF(AO$17=Udfyldningsark!$T99,"b",
IF(AO$17&lt;Udfyldningsark!$P99,"",
IF(Udfyldningsark!$T99&lt;Udfyldningsark!$Q99-10,IF(AO$17&lt;Udfyldningsark!$T99,"g",""),
IF(Udfyldningsark!$T99&lt;Udfyldningsark!$Q99,     IF(AO$17&lt;Udfyldningsark!$Q99-10,"g",     IF(AO$17&lt;Udfyldningsark!$T99,"gu",        "")),
IF(AO$17&lt;Udfyldningsark!$Q99, IF(AO$17&lt;Udfyldningsark!$Q99-10,"g","gu"),
IF(AO$17&lt;Udfyldningsark!$T99,"r",""
))))))))</f>
        <v/>
      </c>
      <c r="AP82" s="226" t="str">
        <f>IF(Udfyldningsark!$T99="","",
IF(AP$17=Udfyldningsark!$Q99,"s",
IF(AP$17=Udfyldningsark!$T99,"b",
IF(AP$17&lt;Udfyldningsark!$P99,"",
IF(Udfyldningsark!$T99&lt;Udfyldningsark!$Q99-10,IF(AP$17&lt;Udfyldningsark!$T99,"g",""),
IF(Udfyldningsark!$T99&lt;Udfyldningsark!$Q99,     IF(AP$17&lt;Udfyldningsark!$Q99-10,"g",     IF(AP$17&lt;Udfyldningsark!$T99,"gu",        "")),
IF(AP$17&lt;Udfyldningsark!$Q99, IF(AP$17&lt;Udfyldningsark!$Q99-10,"g","gu"),
IF(AP$17&lt;Udfyldningsark!$T99,"r",""
))))))))</f>
        <v/>
      </c>
      <c r="AQ82" s="226" t="str">
        <f>IF(Udfyldningsark!$T99="","",
IF(AQ$17=Udfyldningsark!$Q99,"s",
IF(AQ$17=Udfyldningsark!$T99,"b",
IF(AQ$17&lt;Udfyldningsark!$P99,"",
IF(Udfyldningsark!$T99&lt;Udfyldningsark!$Q99-10,IF(AQ$17&lt;Udfyldningsark!$T99,"g",""),
IF(Udfyldningsark!$T99&lt;Udfyldningsark!$Q99,     IF(AQ$17&lt;Udfyldningsark!$Q99-10,"g",     IF(AQ$17&lt;Udfyldningsark!$T99,"gu",        "")),
IF(AQ$17&lt;Udfyldningsark!$Q99, IF(AQ$17&lt;Udfyldningsark!$Q99-10,"g","gu"),
IF(AQ$17&lt;Udfyldningsark!$T99,"r",""
))))))))</f>
        <v/>
      </c>
      <c r="AR82" s="226" t="str">
        <f>IF(Udfyldningsark!$T99="","",
IF(AR$17=Udfyldningsark!$Q99,"s",
IF(AR$17=Udfyldningsark!$T99,"b",
IF(AR$17&lt;Udfyldningsark!$P99,"",
IF(Udfyldningsark!$T99&lt;Udfyldningsark!$Q99-10,IF(AR$17&lt;Udfyldningsark!$T99,"g",""),
IF(Udfyldningsark!$T99&lt;Udfyldningsark!$Q99,     IF(AR$17&lt;Udfyldningsark!$Q99-10,"g",     IF(AR$17&lt;Udfyldningsark!$T99,"gu",        "")),
IF(AR$17&lt;Udfyldningsark!$Q99, IF(AR$17&lt;Udfyldningsark!$Q99-10,"g","gu"),
IF(AR$17&lt;Udfyldningsark!$T99,"r",""
))))))))</f>
        <v/>
      </c>
      <c r="AS82" s="226" t="str">
        <f>IF(Udfyldningsark!$T99="","",
IF(AS$17=Udfyldningsark!$Q99,"s",
IF(AS$17=Udfyldningsark!$T99,"b",
IF(AS$17&lt;Udfyldningsark!$P99,"",
IF(Udfyldningsark!$T99&lt;Udfyldningsark!$Q99-10,IF(AS$17&lt;Udfyldningsark!$T99,"g",""),
IF(Udfyldningsark!$T99&lt;Udfyldningsark!$Q99,     IF(AS$17&lt;Udfyldningsark!$Q99-10,"g",     IF(AS$17&lt;Udfyldningsark!$T99,"gu",        "")),
IF(AS$17&lt;Udfyldningsark!$Q99, IF(AS$17&lt;Udfyldningsark!$Q99-10,"g","gu"),
IF(AS$17&lt;Udfyldningsark!$T99,"r",""
))))))))</f>
        <v/>
      </c>
      <c r="AT82" s="226" t="str">
        <f>IF(Udfyldningsark!$T99="","",
IF(AT$17=Udfyldningsark!$Q99,"s",
IF(AT$17=Udfyldningsark!$T99,"b",
IF(AT$17&lt;Udfyldningsark!$P99,"",
IF(Udfyldningsark!$T99&lt;Udfyldningsark!$Q99-10,IF(AT$17&lt;Udfyldningsark!$T99,"g",""),
IF(Udfyldningsark!$T99&lt;Udfyldningsark!$Q99,     IF(AT$17&lt;Udfyldningsark!$Q99-10,"g",     IF(AT$17&lt;Udfyldningsark!$T99,"gu",        "")),
IF(AT$17&lt;Udfyldningsark!$Q99, IF(AT$17&lt;Udfyldningsark!$Q99-10,"g","gu"),
IF(AT$17&lt;Udfyldningsark!$T99,"r",""
))))))))</f>
        <v/>
      </c>
      <c r="AU82" s="226" t="str">
        <f>IF(Udfyldningsark!$T99="","",
IF(AU$17=Udfyldningsark!$Q99,"s",
IF(AU$17=Udfyldningsark!$T99,"b",
IF(AU$17&lt;Udfyldningsark!$P99,"",
IF(Udfyldningsark!$T99&lt;Udfyldningsark!$Q99-10,IF(AU$17&lt;Udfyldningsark!$T99,"g",""),
IF(Udfyldningsark!$T99&lt;Udfyldningsark!$Q99,     IF(AU$17&lt;Udfyldningsark!$Q99-10,"g",     IF(AU$17&lt;Udfyldningsark!$T99,"gu",        "")),
IF(AU$17&lt;Udfyldningsark!$Q99, IF(AU$17&lt;Udfyldningsark!$Q99-10,"g","gu"),
IF(AU$17&lt;Udfyldningsark!$T99,"r",""
))))))))</f>
        <v/>
      </c>
      <c r="AV82" s="226" t="str">
        <f>IF(Udfyldningsark!$T99="","",
IF(AV$17=Udfyldningsark!$Q99,"s",
IF(AV$17=Udfyldningsark!$T99,"b",
IF(AV$17&lt;Udfyldningsark!$P99,"",
IF(Udfyldningsark!$T99&lt;Udfyldningsark!$Q99-10,IF(AV$17&lt;Udfyldningsark!$T99,"g",""),
IF(Udfyldningsark!$T99&lt;Udfyldningsark!$Q99,     IF(AV$17&lt;Udfyldningsark!$Q99-10,"g",     IF(AV$17&lt;Udfyldningsark!$T99,"gu",        "")),
IF(AV$17&lt;Udfyldningsark!$Q99, IF(AV$17&lt;Udfyldningsark!$Q99-10,"g","gu"),
IF(AV$17&lt;Udfyldningsark!$T99,"r",""
))))))))</f>
        <v/>
      </c>
      <c r="AW82" s="226" t="str">
        <f>IF(Udfyldningsark!$T99="","",
IF(AW$17=Udfyldningsark!$Q99,"s",
IF(AW$17=Udfyldningsark!$T99,"b",
IF(AW$17&lt;Udfyldningsark!$P99,"",
IF(Udfyldningsark!$T99&lt;Udfyldningsark!$Q99-10,IF(AW$17&lt;Udfyldningsark!$T99,"g",""),
IF(Udfyldningsark!$T99&lt;Udfyldningsark!$Q99,     IF(AW$17&lt;Udfyldningsark!$Q99-10,"g",     IF(AW$17&lt;Udfyldningsark!$T99,"gu",        "")),
IF(AW$17&lt;Udfyldningsark!$Q99, IF(AW$17&lt;Udfyldningsark!$Q99-10,"g","gu"),
IF(AW$17&lt;Udfyldningsark!$T99,"r",""
))))))))</f>
        <v/>
      </c>
      <c r="AX82" s="226" t="str">
        <f>IF(Udfyldningsark!$T99="","",
IF(AX$17=Udfyldningsark!$Q99,"s",
IF(AX$17=Udfyldningsark!$T99,"b",
IF(AX$17&lt;Udfyldningsark!$P99,"",
IF(Udfyldningsark!$T99&lt;Udfyldningsark!$Q99-10,IF(AX$17&lt;Udfyldningsark!$T99,"g",""),
IF(Udfyldningsark!$T99&lt;Udfyldningsark!$Q99,     IF(AX$17&lt;Udfyldningsark!$Q99-10,"g",     IF(AX$17&lt;Udfyldningsark!$T99,"gu",        "")),
IF(AX$17&lt;Udfyldningsark!$Q99, IF(AX$17&lt;Udfyldningsark!$Q99-10,"g","gu"),
IF(AX$17&lt;Udfyldningsark!$T99,"r",""
))))))))</f>
        <v/>
      </c>
      <c r="AY82" s="226" t="str">
        <f>IF(Udfyldningsark!$T99="","",
IF(AY$17=Udfyldningsark!$Q99,"s",
IF(AY$17=Udfyldningsark!$T99,"b",
IF(AY$17&lt;Udfyldningsark!$P99,"",
IF(Udfyldningsark!$T99&lt;Udfyldningsark!$Q99-10,IF(AY$17&lt;Udfyldningsark!$T99,"g",""),
IF(Udfyldningsark!$T99&lt;Udfyldningsark!$Q99,     IF(AY$17&lt;Udfyldningsark!$Q99-10,"g",     IF(AY$17&lt;Udfyldningsark!$T99,"gu",        "")),
IF(AY$17&lt;Udfyldningsark!$Q99, IF(AY$17&lt;Udfyldningsark!$Q99-10,"g","gu"),
IF(AY$17&lt;Udfyldningsark!$T99,"r",""
))))))))</f>
        <v/>
      </c>
      <c r="AZ82" s="226" t="str">
        <f>IF(Udfyldningsark!$T99="","",
IF(AZ$17=Udfyldningsark!$Q99,"s",
IF(AZ$17=Udfyldningsark!$T99,"b",
IF(AZ$17&lt;Udfyldningsark!$P99,"",
IF(Udfyldningsark!$T99&lt;Udfyldningsark!$Q99-10,IF(AZ$17&lt;Udfyldningsark!$T99,"g",""),
IF(Udfyldningsark!$T99&lt;Udfyldningsark!$Q99,     IF(AZ$17&lt;Udfyldningsark!$Q99-10,"g",     IF(AZ$17&lt;Udfyldningsark!$T99,"gu",        "")),
IF(AZ$17&lt;Udfyldningsark!$Q99, IF(AZ$17&lt;Udfyldningsark!$Q99-10,"g","gu"),
IF(AZ$17&lt;Udfyldningsark!$T99,"r",""
))))))))</f>
        <v/>
      </c>
      <c r="BA82" s="226" t="str">
        <f>IF(Udfyldningsark!$T99="","",
IF(BA$17=Udfyldningsark!$Q99,"s",
IF(BA$17=Udfyldningsark!$T99,"b",
IF(BA$17&lt;Udfyldningsark!$P99,"",
IF(Udfyldningsark!$T99&lt;Udfyldningsark!$Q99-10,IF(BA$17&lt;Udfyldningsark!$T99,"g",""),
IF(Udfyldningsark!$T99&lt;Udfyldningsark!$Q99,     IF(BA$17&lt;Udfyldningsark!$Q99-10,"g",     IF(BA$17&lt;Udfyldningsark!$T99,"gu",        "")),
IF(BA$17&lt;Udfyldningsark!$Q99, IF(BA$17&lt;Udfyldningsark!$Q99-10,"g","gu"),
IF(BA$17&lt;Udfyldningsark!$T99,"r",""
))))))))</f>
        <v/>
      </c>
      <c r="BB82" s="226" t="str">
        <f>IF(Udfyldningsark!$T99="","",
IF(BB$17=Udfyldningsark!$Q99,"s",
IF(BB$17=Udfyldningsark!$T99,"b",
IF(BB$17&lt;Udfyldningsark!$P99,"",
IF(Udfyldningsark!$T99&lt;Udfyldningsark!$Q99-10,IF(BB$17&lt;Udfyldningsark!$T99,"g",""),
IF(Udfyldningsark!$T99&lt;Udfyldningsark!$Q99,     IF(BB$17&lt;Udfyldningsark!$Q99-10,"g",     IF(BB$17&lt;Udfyldningsark!$T99,"gu",        "")),
IF(BB$17&lt;Udfyldningsark!$Q99, IF(BB$17&lt;Udfyldningsark!$Q99-10,"g","gu"),
IF(BB$17&lt;Udfyldningsark!$T99,"r",""
))))))))</f>
        <v/>
      </c>
      <c r="BC82" s="226" t="str">
        <f>IF(Udfyldningsark!$T99="","",
IF(BC$17=Udfyldningsark!$Q99,"s",
IF(BC$17=Udfyldningsark!$T99,"b",
IF(BC$17&lt;Udfyldningsark!$P99,"",
IF(Udfyldningsark!$T99&lt;Udfyldningsark!$Q99-10,IF(BC$17&lt;Udfyldningsark!$T99,"g",""),
IF(Udfyldningsark!$T99&lt;Udfyldningsark!$Q99,     IF(BC$17&lt;Udfyldningsark!$Q99-10,"g",     IF(BC$17&lt;Udfyldningsark!$T99,"gu",        "")),
IF(BC$17&lt;Udfyldningsark!$Q99, IF(BC$17&lt;Udfyldningsark!$Q99-10,"g","gu"),
IF(BC$17&lt;Udfyldningsark!$T99,"r",""
))))))))</f>
        <v/>
      </c>
      <c r="BD82" s="226" t="str">
        <f>IF(Udfyldningsark!$T99="","",
IF(BD$17=Udfyldningsark!$Q99,"s",
IF(BD$17=Udfyldningsark!$T99,"b",
IF(BD$17&lt;Udfyldningsark!$P99,"",
IF(Udfyldningsark!$T99&lt;Udfyldningsark!$Q99-10,IF(BD$17&lt;Udfyldningsark!$T99,"g",""),
IF(Udfyldningsark!$T99&lt;Udfyldningsark!$Q99,     IF(BD$17&lt;Udfyldningsark!$Q99-10,"g",     IF(BD$17&lt;Udfyldningsark!$T99,"gu",        "")),
IF(BD$17&lt;Udfyldningsark!$Q99, IF(BD$17&lt;Udfyldningsark!$Q99-10,"g","gu"),
IF(BD$17&lt;Udfyldningsark!$T99,"r",""
))))))))</f>
        <v/>
      </c>
      <c r="BE82" s="226" t="str">
        <f>IF(Udfyldningsark!$T99="","",
IF(BE$17=Udfyldningsark!$Q99,"s",
IF(BE$17=Udfyldningsark!$T99,"b",
IF(BE$17&lt;Udfyldningsark!$P99,"",
IF(Udfyldningsark!$T99&lt;Udfyldningsark!$Q99-10,IF(BE$17&lt;Udfyldningsark!$T99,"g",""),
IF(Udfyldningsark!$T99&lt;Udfyldningsark!$Q99,     IF(BE$17&lt;Udfyldningsark!$Q99-10,"g",     IF(BE$17&lt;Udfyldningsark!$T99,"gu",        "")),
IF(BE$17&lt;Udfyldningsark!$Q99, IF(BE$17&lt;Udfyldningsark!$Q99-10,"g","gu"),
IF(BE$17&lt;Udfyldningsark!$T99,"r",""
))))))))</f>
        <v/>
      </c>
      <c r="BF82" s="226" t="str">
        <f>IF(Udfyldningsark!$T99="","",
IF(BF$17=Udfyldningsark!$Q99,"s",
IF(BF$17=Udfyldningsark!$T99,"b",
IF(BF$17&lt;Udfyldningsark!$P99,"",
IF(Udfyldningsark!$T99&lt;Udfyldningsark!$Q99-10,IF(BF$17&lt;Udfyldningsark!$T99,"g",""),
IF(Udfyldningsark!$T99&lt;Udfyldningsark!$Q99,     IF(BF$17&lt;Udfyldningsark!$Q99-10,"g",     IF(BF$17&lt;Udfyldningsark!$T99,"gu",        "")),
IF(BF$17&lt;Udfyldningsark!$Q99, IF(BF$17&lt;Udfyldningsark!$Q99-10,"g","gu"),
IF(BF$17&lt;Udfyldningsark!$T99,"r",""
))))))))</f>
        <v/>
      </c>
      <c r="BG82" s="226" t="str">
        <f>IF(Udfyldningsark!$T99="","",
IF(BG$17=Udfyldningsark!$Q99,"s",
IF(BG$17=Udfyldningsark!$T99,"b",
IF(BG$17&lt;Udfyldningsark!$P99,"",
IF(Udfyldningsark!$T99&lt;Udfyldningsark!$Q99-10,IF(BG$17&lt;Udfyldningsark!$T99,"g",""),
IF(Udfyldningsark!$T99&lt;Udfyldningsark!$Q99,     IF(BG$17&lt;Udfyldningsark!$Q99-10,"g",     IF(BG$17&lt;Udfyldningsark!$T99,"gu",        "")),
IF(BG$17&lt;Udfyldningsark!$Q99, IF(BG$17&lt;Udfyldningsark!$Q99-10,"g","gu"),
IF(BG$17&lt;Udfyldningsark!$T99,"r",""
))))))))</f>
        <v/>
      </c>
      <c r="BH82" s="226" t="str">
        <f>IF(Udfyldningsark!$T99="","",
IF(BH$17=Udfyldningsark!$Q99,"s",
IF(BH$17=Udfyldningsark!$T99,"b",
IF(BH$17&lt;Udfyldningsark!$P99,"",
IF(Udfyldningsark!$T99&lt;Udfyldningsark!$Q99-10,IF(BH$17&lt;Udfyldningsark!$T99,"g",""),
IF(Udfyldningsark!$T99&lt;Udfyldningsark!$Q99,     IF(BH$17&lt;Udfyldningsark!$Q99-10,"g",     IF(BH$17&lt;Udfyldningsark!$T99,"gu",        "")),
IF(BH$17&lt;Udfyldningsark!$Q99, IF(BH$17&lt;Udfyldningsark!$Q99-10,"g","gu"),
IF(BH$17&lt;Udfyldningsark!$T99,"r",""
))))))))</f>
        <v/>
      </c>
      <c r="BI82" s="226" t="str">
        <f>IF(Udfyldningsark!$T99="","",
IF(BI$17=Udfyldningsark!$Q99,"s",
IF(BI$17=Udfyldningsark!$T99,"b",
IF(BI$17&lt;Udfyldningsark!$P99,"",
IF(Udfyldningsark!$T99&lt;Udfyldningsark!$Q99-10,IF(BI$17&lt;Udfyldningsark!$T99,"g",""),
IF(Udfyldningsark!$T99&lt;Udfyldningsark!$Q99,     IF(BI$17&lt;Udfyldningsark!$Q99-10,"g",     IF(BI$17&lt;Udfyldningsark!$T99,"gu",        "")),
IF(BI$17&lt;Udfyldningsark!$Q99, IF(BI$17&lt;Udfyldningsark!$Q99-10,"g","gu"),
IF(BI$17&lt;Udfyldningsark!$T99,"r",""
))))))))</f>
        <v/>
      </c>
      <c r="BJ82" s="226" t="str">
        <f>IF(Udfyldningsark!$T99="","",
IF(BJ$17=Udfyldningsark!$Q99,"s",
IF(BJ$17=Udfyldningsark!$T99,"b",
IF(BJ$17&lt;Udfyldningsark!$P99,"",
IF(Udfyldningsark!$T99&lt;Udfyldningsark!$Q99-10,IF(BJ$17&lt;Udfyldningsark!$T99,"g",""),
IF(Udfyldningsark!$T99&lt;Udfyldningsark!$Q99,     IF(BJ$17&lt;Udfyldningsark!$Q99-10,"g",     IF(BJ$17&lt;Udfyldningsark!$T99,"gu",        "")),
IF(BJ$17&lt;Udfyldningsark!$Q99, IF(BJ$17&lt;Udfyldningsark!$Q99-10,"g","gu"),
IF(BJ$17&lt;Udfyldningsark!$T99,"r",""
))))))))</f>
        <v/>
      </c>
      <c r="BK82" s="226" t="str">
        <f>IF(Udfyldningsark!$T99="","",
IF(BK$17=Udfyldningsark!$Q99,"s",
IF(BK$17=Udfyldningsark!$T99,"b",
IF(BK$17&lt;Udfyldningsark!$P99,"",
IF(Udfyldningsark!$T99&lt;Udfyldningsark!$Q99-10,IF(BK$17&lt;Udfyldningsark!$T99,"g",""),
IF(Udfyldningsark!$T99&lt;Udfyldningsark!$Q99,     IF(BK$17&lt;Udfyldningsark!$Q99-10,"g",     IF(BK$17&lt;Udfyldningsark!$T99,"gu",        "")),
IF(BK$17&lt;Udfyldningsark!$Q99, IF(BK$17&lt;Udfyldningsark!$Q99-10,"g","gu"),
IF(BK$17&lt;Udfyldningsark!$T99,"r",""
))))))))</f>
        <v/>
      </c>
      <c r="BL82" s="226" t="str">
        <f>IF(Udfyldningsark!$T99="","",
IF(BL$17=Udfyldningsark!$Q99,"s",
IF(BL$17=Udfyldningsark!$T99,"b",
IF(BL$17&lt;Udfyldningsark!$P99,"",
IF(Udfyldningsark!$T99&lt;Udfyldningsark!$Q99-10,IF(BL$17&lt;Udfyldningsark!$T99,"g",""),
IF(Udfyldningsark!$T99&lt;Udfyldningsark!$Q99,     IF(BL$17&lt;Udfyldningsark!$Q99-10,"g",     IF(BL$17&lt;Udfyldningsark!$T99,"gu",        "")),
IF(BL$17&lt;Udfyldningsark!$Q99, IF(BL$17&lt;Udfyldningsark!$Q99-10,"g","gu"),
IF(BL$17&lt;Udfyldningsark!$T99,"r",""
))))))))</f>
        <v/>
      </c>
      <c r="BM82" s="226" t="str">
        <f>IF(Udfyldningsark!$T99="","",
IF(BM$17=Udfyldningsark!$Q99,"s",
IF(BM$17=Udfyldningsark!$T99,"b",
IF(BM$17&lt;Udfyldningsark!$P99,"",
IF(Udfyldningsark!$T99&lt;Udfyldningsark!$Q99-10,IF(BM$17&lt;Udfyldningsark!$T99,"g",""),
IF(Udfyldningsark!$T99&lt;Udfyldningsark!$Q99,     IF(BM$17&lt;Udfyldningsark!$Q99-10,"g",     IF(BM$17&lt;Udfyldningsark!$T99,"gu",        "")),
IF(BM$17&lt;Udfyldningsark!$Q99, IF(BM$17&lt;Udfyldningsark!$Q99-10,"g","gu"),
IF(BM$17&lt;Udfyldningsark!$T99,"r",""
))))))))</f>
        <v/>
      </c>
      <c r="BN82" s="226" t="str">
        <f>IF(Udfyldningsark!$T99="","",
IF(BN$17=Udfyldningsark!$Q99,"s",
IF(BN$17=Udfyldningsark!$T99,"b",
IF(BN$17&lt;Udfyldningsark!$P99,"",
IF(Udfyldningsark!$T99&lt;Udfyldningsark!$Q99-10,IF(BN$17&lt;Udfyldningsark!$T99,"g",""),
IF(Udfyldningsark!$T99&lt;Udfyldningsark!$Q99,     IF(BN$17&lt;Udfyldningsark!$Q99-10,"g",     IF(BN$17&lt;Udfyldningsark!$T99,"gu",        "")),
IF(BN$17&lt;Udfyldningsark!$Q99, IF(BN$17&lt;Udfyldningsark!$Q99-10,"g","gu"),
IF(BN$17&lt;Udfyldningsark!$T99,"r",""
))))))))</f>
        <v/>
      </c>
      <c r="BO82" s="226" t="str">
        <f>IF(Udfyldningsark!$T99="","",
IF(BO$17=Udfyldningsark!$Q99,"s",
IF(BO$17=Udfyldningsark!$T99,"b",
IF(BO$17&lt;Udfyldningsark!$P99,"",
IF(Udfyldningsark!$T99&lt;Udfyldningsark!$Q99-10,IF(BO$17&lt;Udfyldningsark!$T99,"g",""),
IF(Udfyldningsark!$T99&lt;Udfyldningsark!$Q99,     IF(BO$17&lt;Udfyldningsark!$Q99-10,"g",     IF(BO$17&lt;Udfyldningsark!$T99,"gu",        "")),
IF(BO$17&lt;Udfyldningsark!$Q99, IF(BO$17&lt;Udfyldningsark!$Q99-10,"g","gu"),
IF(BO$17&lt;Udfyldningsark!$T99,"r",""
))))))))</f>
        <v/>
      </c>
      <c r="BP82" s="226" t="str">
        <f>IF(Udfyldningsark!$T99="","",
IF(BP$17=Udfyldningsark!$Q99,"s",
IF(BP$17=Udfyldningsark!$T99,"b",
IF(BP$17&lt;Udfyldningsark!$P99,"",
IF(Udfyldningsark!$T99&lt;Udfyldningsark!$Q99-10,IF(BP$17&lt;Udfyldningsark!$T99,"g",""),
IF(Udfyldningsark!$T99&lt;Udfyldningsark!$Q99,     IF(BP$17&lt;Udfyldningsark!$Q99-10,"g",     IF(BP$17&lt;Udfyldningsark!$T99,"gu",        "")),
IF(BP$17&lt;Udfyldningsark!$Q99, IF(BP$17&lt;Udfyldningsark!$Q99-10,"g","gu"),
IF(BP$17&lt;Udfyldningsark!$T99,"r",""
))))))))</f>
        <v/>
      </c>
      <c r="BQ82" s="226" t="str">
        <f>IF(Udfyldningsark!$T99="","",
IF(BQ$17=Udfyldningsark!$Q99,"s",
IF(BQ$17=Udfyldningsark!$T99,"b",
IF(BQ$17&lt;Udfyldningsark!$P99,"",
IF(Udfyldningsark!$T99&lt;Udfyldningsark!$Q99-10,IF(BQ$17&lt;Udfyldningsark!$T99,"g",""),
IF(Udfyldningsark!$T99&lt;Udfyldningsark!$Q99,     IF(BQ$17&lt;Udfyldningsark!$Q99-10,"g",     IF(BQ$17&lt;Udfyldningsark!$T99,"gu",        "")),
IF(BQ$17&lt;Udfyldningsark!$Q99, IF(BQ$17&lt;Udfyldningsark!$Q99-10,"g","gu"),
IF(BQ$17&lt;Udfyldningsark!$T99,"r",""
))))))))</f>
        <v/>
      </c>
      <c r="BR82" s="226" t="str">
        <f>IF(Udfyldningsark!$T99="","",
IF(BR$17=Udfyldningsark!$Q99,"s",
IF(BR$17=Udfyldningsark!$T99,"b",
IF(BR$17&lt;Udfyldningsark!$P99,"",
IF(Udfyldningsark!$T99&lt;Udfyldningsark!$Q99-10,IF(BR$17&lt;Udfyldningsark!$T99,"g",""),
IF(Udfyldningsark!$T99&lt;Udfyldningsark!$Q99,     IF(BR$17&lt;Udfyldningsark!$Q99-10,"g",     IF(BR$17&lt;Udfyldningsark!$T99,"gu",        "")),
IF(BR$17&lt;Udfyldningsark!$Q99, IF(BR$17&lt;Udfyldningsark!$Q99-10,"g","gu"),
IF(BR$17&lt;Udfyldningsark!$T99,"r",""
))))))))</f>
        <v/>
      </c>
      <c r="BS82" s="226" t="str">
        <f>IF(Udfyldningsark!$T99="","",
IF(BS$17=Udfyldningsark!$Q99,"s",
IF(BS$17=Udfyldningsark!$T99,"b",
IF(BS$17&lt;Udfyldningsark!$P99,"",
IF(Udfyldningsark!$T99&lt;Udfyldningsark!$Q99-10,IF(BS$17&lt;Udfyldningsark!$T99,"g",""),
IF(Udfyldningsark!$T99&lt;Udfyldningsark!$Q99,     IF(BS$17&lt;Udfyldningsark!$Q99-10,"g",     IF(BS$17&lt;Udfyldningsark!$T99,"gu",        "")),
IF(BS$17&lt;Udfyldningsark!$Q99, IF(BS$17&lt;Udfyldningsark!$Q99-10,"g","gu"),
IF(BS$17&lt;Udfyldningsark!$T99,"r",""
))))))))</f>
        <v/>
      </c>
      <c r="BT82" s="226" t="str">
        <f>IF(Udfyldningsark!$T99="","",
IF(BT$17=Udfyldningsark!$Q99,"s",
IF(BT$17=Udfyldningsark!$T99,"b",
IF(BT$17&lt;Udfyldningsark!$P99,"",
IF(Udfyldningsark!$T99&lt;Udfyldningsark!$Q99-10,IF(BT$17&lt;Udfyldningsark!$T99,"g",""),
IF(Udfyldningsark!$T99&lt;Udfyldningsark!$Q99,     IF(BT$17&lt;Udfyldningsark!$Q99-10,"g",     IF(BT$17&lt;Udfyldningsark!$T99,"gu",        "")),
IF(BT$17&lt;Udfyldningsark!$Q99, IF(BT$17&lt;Udfyldningsark!$Q99-10,"g","gu"),
IF(BT$17&lt;Udfyldningsark!$T99,"r",""
))))))))</f>
        <v/>
      </c>
      <c r="BU82" s="226" t="str">
        <f>IF(Udfyldningsark!$T99="","",
IF(BU$17=Udfyldningsark!$Q99,"s",
IF(BU$17=Udfyldningsark!$T99,"b",
IF(BU$17&lt;Udfyldningsark!$P99,"",
IF(Udfyldningsark!$T99&lt;Udfyldningsark!$Q99-10,IF(BU$17&lt;Udfyldningsark!$T99,"g",""),
IF(Udfyldningsark!$T99&lt;Udfyldningsark!$Q99,     IF(BU$17&lt;Udfyldningsark!$Q99-10,"g",     IF(BU$17&lt;Udfyldningsark!$T99,"gu",        "")),
IF(BU$17&lt;Udfyldningsark!$Q99, IF(BU$17&lt;Udfyldningsark!$Q99-10,"g","gu"),
IF(BU$17&lt;Udfyldningsark!$T99,"r",""
))))))))</f>
        <v/>
      </c>
      <c r="BV82" s="226" t="str">
        <f>IF(Udfyldningsark!$T99="","",
IF(BV$17=Udfyldningsark!$Q99,"s",
IF(BV$17=Udfyldningsark!$T99,"b",
IF(BV$17&lt;Udfyldningsark!$P99,"",
IF(Udfyldningsark!$T99&lt;Udfyldningsark!$Q99-10,IF(BV$17&lt;Udfyldningsark!$T99,"g",""),
IF(Udfyldningsark!$T99&lt;Udfyldningsark!$Q99,     IF(BV$17&lt;Udfyldningsark!$Q99-10,"g",     IF(BV$17&lt;Udfyldningsark!$T99,"gu",        "")),
IF(BV$17&lt;Udfyldningsark!$Q99, IF(BV$17&lt;Udfyldningsark!$Q99-10,"g","gu"),
IF(BV$17&lt;Udfyldningsark!$T99,"r",""
))))))))</f>
        <v/>
      </c>
      <c r="BW82" s="226" t="str">
        <f>IF(Udfyldningsark!$T99="","",
IF(BW$17=Udfyldningsark!$Q99,"s",
IF(BW$17=Udfyldningsark!$T99,"b",
IF(BW$17&lt;Udfyldningsark!$P99,"",
IF(Udfyldningsark!$T99&lt;Udfyldningsark!$Q99-10,IF(BW$17&lt;Udfyldningsark!$T99,"g",""),
IF(Udfyldningsark!$T99&lt;Udfyldningsark!$Q99,     IF(BW$17&lt;Udfyldningsark!$Q99-10,"g",     IF(BW$17&lt;Udfyldningsark!$T99,"gu",        "")),
IF(BW$17&lt;Udfyldningsark!$Q99, IF(BW$17&lt;Udfyldningsark!$Q99-10,"g","gu"),
IF(BW$17&lt;Udfyldningsark!$T99,"r",""
))))))))</f>
        <v/>
      </c>
      <c r="BX82" s="226" t="str">
        <f>IF(Udfyldningsark!$T99="","",
IF(BX$17=Udfyldningsark!$Q99,"s",
IF(BX$17=Udfyldningsark!$T99,"b",
IF(BX$17&lt;Udfyldningsark!$P99,"",
IF(Udfyldningsark!$T99&lt;Udfyldningsark!$Q99-10,IF(BX$17&lt;Udfyldningsark!$T99,"g",""),
IF(Udfyldningsark!$T99&lt;Udfyldningsark!$Q99,     IF(BX$17&lt;Udfyldningsark!$Q99-10,"g",     IF(BX$17&lt;Udfyldningsark!$T99,"gu",        "")),
IF(BX$17&lt;Udfyldningsark!$Q99, IF(BX$17&lt;Udfyldningsark!$Q99-10,"g","gu"),
IF(BX$17&lt;Udfyldningsark!$T99,"r",""
))))))))</f>
        <v/>
      </c>
      <c r="BY82" s="226" t="str">
        <f>IF(Udfyldningsark!$T99="","",
IF(BY$17=Udfyldningsark!$Q99,"s",
IF(BY$17=Udfyldningsark!$T99,"b",
IF(BY$17&lt;Udfyldningsark!$P99,"",
IF(Udfyldningsark!$T99&lt;Udfyldningsark!$Q99-10,IF(BY$17&lt;Udfyldningsark!$T99,"g",""),
IF(Udfyldningsark!$T99&lt;Udfyldningsark!$Q99,     IF(BY$17&lt;Udfyldningsark!$Q99-10,"g",     IF(BY$17&lt;Udfyldningsark!$T99,"gu",        "")),
IF(BY$17&lt;Udfyldningsark!$Q99, IF(BY$17&lt;Udfyldningsark!$Q99-10,"g","gu"),
IF(BY$17&lt;Udfyldningsark!$T99,"r",""
))))))))</f>
        <v/>
      </c>
      <c r="BZ82" s="226" t="str">
        <f>IF(Udfyldningsark!$T99="","",
IF(BZ$17=Udfyldningsark!$Q99,"s",
IF(BZ$17=Udfyldningsark!$T99,"b",
IF(BZ$17&lt;Udfyldningsark!$P99,"",
IF(Udfyldningsark!$T99&lt;Udfyldningsark!$Q99-10,IF(BZ$17&lt;Udfyldningsark!$T99,"g",""),
IF(Udfyldningsark!$T99&lt;Udfyldningsark!$Q99,     IF(BZ$17&lt;Udfyldningsark!$Q99-10,"g",     IF(BZ$17&lt;Udfyldningsark!$T99,"gu",        "")),
IF(BZ$17&lt;Udfyldningsark!$Q99, IF(BZ$17&lt;Udfyldningsark!$Q99-10,"g","gu"),
IF(BZ$17&lt;Udfyldningsark!$T99,"r",""
))))))))</f>
        <v/>
      </c>
      <c r="CA82" s="226" t="str">
        <f>IF(Udfyldningsark!$T99="","",
IF(CA$17=Udfyldningsark!$Q99,"s",
IF(CA$17=Udfyldningsark!$T99,"b",
IF(CA$17&lt;Udfyldningsark!$P99,"",
IF(Udfyldningsark!$T99&lt;Udfyldningsark!$Q99-10,IF(CA$17&lt;Udfyldningsark!$T99,"g",""),
IF(Udfyldningsark!$T99&lt;Udfyldningsark!$Q99,     IF(CA$17&lt;Udfyldningsark!$Q99-10,"g",     IF(CA$17&lt;Udfyldningsark!$T99,"gu",        "")),
IF(CA$17&lt;Udfyldningsark!$Q99, IF(CA$17&lt;Udfyldningsark!$Q99-10,"g","gu"),
IF(CA$17&lt;Udfyldningsark!$T99,"r",""
))))))))</f>
        <v/>
      </c>
      <c r="CB82" s="226" t="str">
        <f>IF(Udfyldningsark!$T99="","",
IF(CB$17=Udfyldningsark!$Q99,"s",
IF(CB$17=Udfyldningsark!$T99,"b",
IF(CB$17&lt;Udfyldningsark!$P99,"",
IF(Udfyldningsark!$T99&lt;Udfyldningsark!$Q99-10,IF(CB$17&lt;Udfyldningsark!$T99,"g",""),
IF(Udfyldningsark!$T99&lt;Udfyldningsark!$Q99,     IF(CB$17&lt;Udfyldningsark!$Q99-10,"g",     IF(CB$17&lt;Udfyldningsark!$T99,"gu",        "")),
IF(CB$17&lt;Udfyldningsark!$Q99, IF(CB$17&lt;Udfyldningsark!$Q99-10,"g","gu"),
IF(CB$17&lt;Udfyldningsark!$T99,"r",""
))))))))</f>
        <v/>
      </c>
      <c r="CC82" s="226" t="str">
        <f>IF(Udfyldningsark!$T99="","",
IF(CC$17=Udfyldningsark!$Q99,"s",
IF(CC$17=Udfyldningsark!$T99,"b",
IF(CC$17&lt;Udfyldningsark!$P99,"",
IF(Udfyldningsark!$T99&lt;Udfyldningsark!$Q99-10,IF(CC$17&lt;Udfyldningsark!$T99,"g",""),
IF(Udfyldningsark!$T99&lt;Udfyldningsark!$Q99,     IF(CC$17&lt;Udfyldningsark!$Q99-10,"g",     IF(CC$17&lt;Udfyldningsark!$T99,"gu",        "")),
IF(CC$17&lt;Udfyldningsark!$Q99, IF(CC$17&lt;Udfyldningsark!$Q99-10,"g","gu"),
IF(CC$17&lt;Udfyldningsark!$T99,"r",""
))))))))</f>
        <v/>
      </c>
      <c r="CD82" s="226" t="str">
        <f>IF(Udfyldningsark!$T99="","",
IF(CD$17=Udfyldningsark!$Q99,"s",
IF(CD$17=Udfyldningsark!$T99,"b",
IF(CD$17&lt;Udfyldningsark!$P99,"",
IF(Udfyldningsark!$T99&lt;Udfyldningsark!$Q99-10,IF(CD$17&lt;Udfyldningsark!$T99,"g",""),
IF(Udfyldningsark!$T99&lt;Udfyldningsark!$Q99,     IF(CD$17&lt;Udfyldningsark!$Q99-10,"g",     IF(CD$17&lt;Udfyldningsark!$T99,"gu",        "")),
IF(CD$17&lt;Udfyldningsark!$Q99, IF(CD$17&lt;Udfyldningsark!$Q99-10,"g","gu"),
IF(CD$17&lt;Udfyldningsark!$T99,"r",""
))))))))</f>
        <v/>
      </c>
      <c r="CE82" s="226" t="str">
        <f>IF(Udfyldningsark!$T99="","",
IF(CE$17=Udfyldningsark!$Q99,"s",
IF(CE$17=Udfyldningsark!$T99,"b",
IF(CE$17&lt;Udfyldningsark!$P99,"",
IF(Udfyldningsark!$T99&lt;Udfyldningsark!$Q99-10,IF(CE$17&lt;Udfyldningsark!$T99,"g",""),
IF(Udfyldningsark!$T99&lt;Udfyldningsark!$Q99,     IF(CE$17&lt;Udfyldningsark!$Q99-10,"g",     IF(CE$17&lt;Udfyldningsark!$T99,"gu",        "")),
IF(CE$17&lt;Udfyldningsark!$Q99, IF(CE$17&lt;Udfyldningsark!$Q99-10,"g","gu"),
IF(CE$17&lt;Udfyldningsark!$T99,"r",""
))))))))</f>
        <v/>
      </c>
      <c r="CF82" s="226" t="str">
        <f>IF(Udfyldningsark!$T99="","",
IF(CF$17=Udfyldningsark!$Q99,"s",
IF(CF$17=Udfyldningsark!$T99,"b",
IF(CF$17&lt;Udfyldningsark!$P99,"",
IF(Udfyldningsark!$T99&lt;Udfyldningsark!$Q99-10,IF(CF$17&lt;Udfyldningsark!$T99,"g",""),
IF(Udfyldningsark!$T99&lt;Udfyldningsark!$Q99,     IF(CF$17&lt;Udfyldningsark!$Q99-10,"g",     IF(CF$17&lt;Udfyldningsark!$T99,"gu",        "")),
IF(CF$17&lt;Udfyldningsark!$Q99, IF(CF$17&lt;Udfyldningsark!$Q99-10,"g","gu"),
IF(CF$17&lt;Udfyldningsark!$T99,"r",""
))))))))</f>
        <v/>
      </c>
      <c r="CG82" s="226" t="str">
        <f>IF(Udfyldningsark!$T99="","",
IF(CG$17=Udfyldningsark!$Q99,"s",
IF(CG$17=Udfyldningsark!$T99,"b",
IF(CG$17&lt;Udfyldningsark!$P99,"",
IF(Udfyldningsark!$T99&lt;Udfyldningsark!$Q99-10,IF(CG$17&lt;Udfyldningsark!$T99,"g",""),
IF(Udfyldningsark!$T99&lt;Udfyldningsark!$Q99,     IF(CG$17&lt;Udfyldningsark!$Q99-10,"g",     IF(CG$17&lt;Udfyldningsark!$T99,"gu",        "")),
IF(CG$17&lt;Udfyldningsark!$Q99, IF(CG$17&lt;Udfyldningsark!$Q99-10,"g","gu"),
IF(CG$17&lt;Udfyldningsark!$T99,"r",""
))))))))</f>
        <v/>
      </c>
      <c r="CH82" s="226" t="str">
        <f>IF(Udfyldningsark!$T99="","",
IF(CH$17=Udfyldningsark!$Q99,"s",
IF(CH$17=Udfyldningsark!$T99,"b",
IF(CH$17&lt;Udfyldningsark!$P99,"",
IF(Udfyldningsark!$T99&lt;Udfyldningsark!$Q99-10,IF(CH$17&lt;Udfyldningsark!$T99,"g",""),
IF(Udfyldningsark!$T99&lt;Udfyldningsark!$Q99,     IF(CH$17&lt;Udfyldningsark!$Q99-10,"g",     IF(CH$17&lt;Udfyldningsark!$T99,"gu",        "")),
IF(CH$17&lt;Udfyldningsark!$Q99, IF(CH$17&lt;Udfyldningsark!$Q99-10,"g","gu"),
IF(CH$17&lt;Udfyldningsark!$T99,"r",""
))))))))</f>
        <v/>
      </c>
      <c r="CI82" s="226" t="str">
        <f>IF(Udfyldningsark!$T99="","",
IF(CI$17=Udfyldningsark!$Q99,"s",
IF(CI$17=Udfyldningsark!$T99,"b",
IF(CI$17&lt;Udfyldningsark!$P99,"",
IF(Udfyldningsark!$T99&lt;Udfyldningsark!$Q99-10,IF(CI$17&lt;Udfyldningsark!$T99,"g",""),
IF(Udfyldningsark!$T99&lt;Udfyldningsark!$Q99,     IF(CI$17&lt;Udfyldningsark!$Q99-10,"g",     IF(CI$17&lt;Udfyldningsark!$T99,"gu",        "")),
IF(CI$17&lt;Udfyldningsark!$Q99, IF(CI$17&lt;Udfyldningsark!$Q99-10,"g","gu"),
IF(CI$17&lt;Udfyldningsark!$T99,"r",""
))))))))</f>
        <v/>
      </c>
      <c r="CJ82" s="226" t="str">
        <f>IF(Udfyldningsark!$T99="","",
IF(CJ$17=Udfyldningsark!$Q99,"s",
IF(CJ$17=Udfyldningsark!$T99,"b",
IF(CJ$17&lt;Udfyldningsark!$P99,"",
IF(Udfyldningsark!$T99&lt;Udfyldningsark!$Q99-10,IF(CJ$17&lt;Udfyldningsark!$T99,"g",""),
IF(Udfyldningsark!$T99&lt;Udfyldningsark!$Q99,     IF(CJ$17&lt;Udfyldningsark!$Q99-10,"g",     IF(CJ$17&lt;Udfyldningsark!$T99,"gu",        "")),
IF(CJ$17&lt;Udfyldningsark!$Q99, IF(CJ$17&lt;Udfyldningsark!$Q99-10,"g","gu"),
IF(CJ$17&lt;Udfyldningsark!$T99,"r",""
))))))))</f>
        <v/>
      </c>
      <c r="CK82" s="226" t="str">
        <f>IF(Udfyldningsark!$T99="","",
IF(CK$17=Udfyldningsark!$Q99,"s",
IF(CK$17=Udfyldningsark!$T99,"b",
IF(CK$17&lt;Udfyldningsark!$P99,"",
IF(Udfyldningsark!$T99&lt;Udfyldningsark!$Q99-10,IF(CK$17&lt;Udfyldningsark!$T99,"g",""),
IF(Udfyldningsark!$T99&lt;Udfyldningsark!$Q99,     IF(CK$17&lt;Udfyldningsark!$Q99-10,"g",     IF(CK$17&lt;Udfyldningsark!$T99,"gu",        "")),
IF(CK$17&lt;Udfyldningsark!$Q99, IF(CK$17&lt;Udfyldningsark!$Q99-10,"g","gu"),
IF(CK$17&lt;Udfyldningsark!$T99,"r",""
))))))))</f>
        <v/>
      </c>
      <c r="CL82" s="226" t="str">
        <f>IF(Udfyldningsark!$T99="","",
IF(CL$17=Udfyldningsark!$Q99,"s",
IF(CL$17=Udfyldningsark!$T99,"b",
IF(CL$17&lt;Udfyldningsark!$P99,"",
IF(Udfyldningsark!$T99&lt;Udfyldningsark!$Q99-10,IF(CL$17&lt;Udfyldningsark!$T99,"g",""),
IF(Udfyldningsark!$T99&lt;Udfyldningsark!$Q99,     IF(CL$17&lt;Udfyldningsark!$Q99-10,"g",     IF(CL$17&lt;Udfyldningsark!$T99,"gu",        "")),
IF(CL$17&lt;Udfyldningsark!$Q99, IF(CL$17&lt;Udfyldningsark!$Q99-10,"g","gu"),
IF(CL$17&lt;Udfyldningsark!$T99,"r",""
))))))))</f>
        <v/>
      </c>
      <c r="CM82" s="226" t="str">
        <f>IF(Udfyldningsark!$T99="","",
IF(CM$17=Udfyldningsark!$Q99,"s",
IF(CM$17=Udfyldningsark!$T99,"b",
IF(CM$17&lt;Udfyldningsark!$P99,"",
IF(Udfyldningsark!$T99&lt;Udfyldningsark!$Q99-10,IF(CM$17&lt;Udfyldningsark!$T99,"g",""),
IF(Udfyldningsark!$T99&lt;Udfyldningsark!$Q99,     IF(CM$17&lt;Udfyldningsark!$Q99-10,"g",     IF(CM$17&lt;Udfyldningsark!$T99,"gu",        "")),
IF(CM$17&lt;Udfyldningsark!$Q99, IF(CM$17&lt;Udfyldningsark!$Q99-10,"g","gu"),
IF(CM$17&lt;Udfyldningsark!$T99,"r",""
))))))))</f>
        <v/>
      </c>
      <c r="CN82" s="226" t="str">
        <f>IF(Udfyldningsark!$T99="","",
IF(CN$17=Udfyldningsark!$Q99,"s",
IF(CN$17=Udfyldningsark!$T99,"b",
IF(CN$17&lt;Udfyldningsark!$P99,"",
IF(Udfyldningsark!$T99&lt;Udfyldningsark!$Q99-10,IF(CN$17&lt;Udfyldningsark!$T99,"g",""),
IF(Udfyldningsark!$T99&lt;Udfyldningsark!$Q99,     IF(CN$17&lt;Udfyldningsark!$Q99-10,"g",     IF(CN$17&lt;Udfyldningsark!$T99,"gu",        "")),
IF(CN$17&lt;Udfyldningsark!$Q99, IF(CN$17&lt;Udfyldningsark!$Q99-10,"g","gu"),
IF(CN$17&lt;Udfyldningsark!$T99,"r",""
))))))))</f>
        <v/>
      </c>
      <c r="CO82" s="226" t="str">
        <f>IF(Udfyldningsark!$T99="","",
IF(CO$17=Udfyldningsark!$Q99,"s",
IF(CO$17=Udfyldningsark!$T99,"b",
IF(CO$17&lt;Udfyldningsark!$P99,"",
IF(Udfyldningsark!$T99&lt;Udfyldningsark!$Q99-10,IF(CO$17&lt;Udfyldningsark!$T99,"g",""),
IF(Udfyldningsark!$T99&lt;Udfyldningsark!$Q99,     IF(CO$17&lt;Udfyldningsark!$Q99-10,"g",     IF(CO$17&lt;Udfyldningsark!$T99,"gu",        "")),
IF(CO$17&lt;Udfyldningsark!$Q99, IF(CO$17&lt;Udfyldningsark!$Q99-10,"g","gu"),
IF(CO$17&lt;Udfyldningsark!$T99,"r",""
))))))))</f>
        <v/>
      </c>
      <c r="CP82" s="226" t="str">
        <f>IF(Udfyldningsark!$T99="","",
IF(CP$17=Udfyldningsark!$Q99,"s",
IF(CP$17=Udfyldningsark!$T99,"b",
IF(CP$17&lt;Udfyldningsark!$P99,"",
IF(Udfyldningsark!$T99&lt;Udfyldningsark!$Q99-10,IF(CP$17&lt;Udfyldningsark!$T99,"g",""),
IF(Udfyldningsark!$T99&lt;Udfyldningsark!$Q99,     IF(CP$17&lt;Udfyldningsark!$Q99-10,"g",     IF(CP$17&lt;Udfyldningsark!$T99,"gu",        "")),
IF(CP$17&lt;Udfyldningsark!$Q99, IF(CP$17&lt;Udfyldningsark!$Q99-10,"g","gu"),
IF(CP$17&lt;Udfyldningsark!$T99,"r",""
))))))))</f>
        <v/>
      </c>
      <c r="CQ82" s="226" t="str">
        <f>IF(Udfyldningsark!$T99="","",
IF(CQ$17=Udfyldningsark!$Q99,"s",
IF(CQ$17=Udfyldningsark!$T99,"b",
IF(CQ$17&lt;Udfyldningsark!$P99,"",
IF(Udfyldningsark!$T99&lt;Udfyldningsark!$Q99-10,IF(CQ$17&lt;Udfyldningsark!$T99,"g",""),
IF(Udfyldningsark!$T99&lt;Udfyldningsark!$Q99,     IF(CQ$17&lt;Udfyldningsark!$Q99-10,"g",     IF(CQ$17&lt;Udfyldningsark!$T99,"gu",        "")),
IF(CQ$17&lt;Udfyldningsark!$Q99, IF(CQ$17&lt;Udfyldningsark!$Q99-10,"g","gu"),
IF(CQ$17&lt;Udfyldningsark!$T99,"r",""
))))))))</f>
        <v/>
      </c>
      <c r="CR82" s="226" t="str">
        <f>IF(Udfyldningsark!$T99="","",
IF(CR$17=Udfyldningsark!$Q99,"s",
IF(CR$17=Udfyldningsark!$T99,"b",
IF(CR$17&lt;Udfyldningsark!$P99,"",
IF(Udfyldningsark!$T99&lt;Udfyldningsark!$Q99-10,IF(CR$17&lt;Udfyldningsark!$T99,"g",""),
IF(Udfyldningsark!$T99&lt;Udfyldningsark!$Q99,     IF(CR$17&lt;Udfyldningsark!$Q99-10,"g",     IF(CR$17&lt;Udfyldningsark!$T99,"gu",        "")),
IF(CR$17&lt;Udfyldningsark!$Q99, IF(CR$17&lt;Udfyldningsark!$Q99-10,"g","gu"),
IF(CR$17&lt;Udfyldningsark!$T99,"r",""
))))))))</f>
        <v/>
      </c>
      <c r="CS82" s="226" t="str">
        <f>IF(Udfyldningsark!$T99="","",
IF(CS$17=Udfyldningsark!$Q99,"s",
IF(CS$17=Udfyldningsark!$T99,"b",
IF(CS$17&lt;Udfyldningsark!$P99,"",
IF(Udfyldningsark!$T99&lt;Udfyldningsark!$Q99-10,IF(CS$17&lt;Udfyldningsark!$T99,"g",""),
IF(Udfyldningsark!$T99&lt;Udfyldningsark!$Q99,     IF(CS$17&lt;Udfyldningsark!$Q99-10,"g",     IF(CS$17&lt;Udfyldningsark!$T99,"gu",        "")),
IF(CS$17&lt;Udfyldningsark!$Q99, IF(CS$17&lt;Udfyldningsark!$Q99-10,"g","gu"),
IF(CS$17&lt;Udfyldningsark!$T99,"r",""
))))))))</f>
        <v/>
      </c>
      <c r="CT82" s="226" t="str">
        <f>IF(Udfyldningsark!$T99="","",
IF(CT$17=Udfyldningsark!$Q99,"s",
IF(CT$17=Udfyldningsark!$T99,"b",
IF(CT$17&lt;Udfyldningsark!$P99,"",
IF(Udfyldningsark!$T99&lt;Udfyldningsark!$Q99-10,IF(CT$17&lt;Udfyldningsark!$T99,"g",""),
IF(Udfyldningsark!$T99&lt;Udfyldningsark!$Q99,     IF(CT$17&lt;Udfyldningsark!$Q99-10,"g",     IF(CT$17&lt;Udfyldningsark!$T99,"gu",        "")),
IF(CT$17&lt;Udfyldningsark!$Q99, IF(CT$17&lt;Udfyldningsark!$Q99-10,"g","gu"),
IF(CT$17&lt;Udfyldningsark!$T99,"r",""
))))))))</f>
        <v/>
      </c>
      <c r="CU82" s="226" t="str">
        <f>IF(Udfyldningsark!$T99="","",
IF(CU$17=Udfyldningsark!$Q99,"s",
IF(CU$17=Udfyldningsark!$T99,"b",
IF(CU$17&lt;Udfyldningsark!$P99,"",
IF(Udfyldningsark!$T99&lt;Udfyldningsark!$Q99-10,IF(CU$17&lt;Udfyldningsark!$T99,"g",""),
IF(Udfyldningsark!$T99&lt;Udfyldningsark!$Q99,     IF(CU$17&lt;Udfyldningsark!$Q99-10,"g",     IF(CU$17&lt;Udfyldningsark!$T99,"gu",        "")),
IF(CU$17&lt;Udfyldningsark!$Q99, IF(CU$17&lt;Udfyldningsark!$Q99-10,"g","gu"),
IF(CU$17&lt;Udfyldningsark!$T99,"r",""
))))))))</f>
        <v/>
      </c>
      <c r="CV82" s="226" t="str">
        <f>IF(Udfyldningsark!$T99="","",
IF(CV$17=Udfyldningsark!$Q99,"s",
IF(CV$17=Udfyldningsark!$T99,"b",
IF(CV$17&lt;Udfyldningsark!$P99,"",
IF(Udfyldningsark!$T99&lt;Udfyldningsark!$Q99-10,IF(CV$17&lt;Udfyldningsark!$T99,"g",""),
IF(Udfyldningsark!$T99&lt;Udfyldningsark!$Q99,     IF(CV$17&lt;Udfyldningsark!$Q99-10,"g",     IF(CV$17&lt;Udfyldningsark!$T99,"gu",        "")),
IF(CV$17&lt;Udfyldningsark!$Q99, IF(CV$17&lt;Udfyldningsark!$Q99-10,"g","gu"),
IF(CV$17&lt;Udfyldningsark!$T99,"r",""
))))))))</f>
        <v/>
      </c>
      <c r="CW82" s="226" t="str">
        <f>IF(Udfyldningsark!$T99="","",
IF(CW$17=Udfyldningsark!$Q99,"s",
IF(CW$17=Udfyldningsark!$T99,"b",
IF(CW$17&lt;Udfyldningsark!$P99,"",
IF(Udfyldningsark!$T99&lt;Udfyldningsark!$Q99-10,IF(CW$17&lt;Udfyldningsark!$T99,"g",""),
IF(Udfyldningsark!$T99&lt;Udfyldningsark!$Q99,     IF(CW$17&lt;Udfyldningsark!$Q99-10,"g",     IF(CW$17&lt;Udfyldningsark!$T99,"gu",        "")),
IF(CW$17&lt;Udfyldningsark!$Q99, IF(CW$17&lt;Udfyldningsark!$Q99-10,"g","gu"),
IF(CW$17&lt;Udfyldningsark!$T99,"r",""
))))))))</f>
        <v/>
      </c>
      <c r="CX82" s="226" t="str">
        <f>IF(Udfyldningsark!$T99="","",
IF(CX$17=Udfyldningsark!$Q99,"s",
IF(CX$17=Udfyldningsark!$T99,"b",
IF(CX$17&lt;Udfyldningsark!$P99,"",
IF(Udfyldningsark!$T99&lt;Udfyldningsark!$Q99-10,IF(CX$17&lt;Udfyldningsark!$T99,"g",""),
IF(Udfyldningsark!$T99&lt;Udfyldningsark!$Q99,     IF(CX$17&lt;Udfyldningsark!$Q99-10,"g",     IF(CX$17&lt;Udfyldningsark!$T99,"gu",        "")),
IF(CX$17&lt;Udfyldningsark!$Q99, IF(CX$17&lt;Udfyldningsark!$Q99-10,"g","gu"),
IF(CX$17&lt;Udfyldningsark!$T99,"r",""
))))))))</f>
        <v/>
      </c>
      <c r="CY82" s="226" t="str">
        <f>IF(Udfyldningsark!$T99="","",
IF(CY$17=Udfyldningsark!$Q99,"s",
IF(CY$17=Udfyldningsark!$T99,"b",
IF(CY$17&lt;Udfyldningsark!$P99,"",
IF(Udfyldningsark!$T99&lt;Udfyldningsark!$Q99-10,IF(CY$17&lt;Udfyldningsark!$T99,"g",""),
IF(Udfyldningsark!$T99&lt;Udfyldningsark!$Q99,     IF(CY$17&lt;Udfyldningsark!$Q99-10,"g",     IF(CY$17&lt;Udfyldningsark!$T99,"gu",        "")),
IF(CY$17&lt;Udfyldningsark!$Q99, IF(CY$17&lt;Udfyldningsark!$Q99-10,"g","gu"),
IF(CY$17&lt;Udfyldningsark!$T99,"r",""
))))))))</f>
        <v/>
      </c>
      <c r="CZ82" s="226" t="str">
        <f>IF(Udfyldningsark!$T99="","",
IF(CZ$17=Udfyldningsark!$Q99,"s",
IF(CZ$17=Udfyldningsark!$T99,"b",
IF(CZ$17&lt;Udfyldningsark!$P99,"",
IF(Udfyldningsark!$T99&lt;Udfyldningsark!$Q99-10,IF(CZ$17&lt;Udfyldningsark!$T99,"g",""),
IF(Udfyldningsark!$T99&lt;Udfyldningsark!$Q99,     IF(CZ$17&lt;Udfyldningsark!$Q99-10,"g",     IF(CZ$17&lt;Udfyldningsark!$T99,"gu",        "")),
IF(CZ$17&lt;Udfyldningsark!$Q99, IF(CZ$17&lt;Udfyldningsark!$Q99-10,"g","gu"),
IF(CZ$17&lt;Udfyldningsark!$T99,"r",""
))))))))</f>
        <v/>
      </c>
      <c r="DA82" s="226" t="str">
        <f>IF(Udfyldningsark!$T99="","",
IF(DA$17=Udfyldningsark!$Q99,"s",
IF(DA$17=Udfyldningsark!$T99,"b",
IF(DA$17&lt;Udfyldningsark!$P99,"",
IF(Udfyldningsark!$T99&lt;Udfyldningsark!$Q99-10,IF(DA$17&lt;Udfyldningsark!$T99,"g",""),
IF(Udfyldningsark!$T99&lt;Udfyldningsark!$Q99,     IF(DA$17&lt;Udfyldningsark!$Q99-10,"g",     IF(DA$17&lt;Udfyldningsark!$T99,"gu",        "")),
IF(DA$17&lt;Udfyldningsark!$Q99, IF(DA$17&lt;Udfyldningsark!$Q99-10,"g","gu"),
IF(DA$17&lt;Udfyldningsark!$T99,"r",""
))))))))</f>
        <v/>
      </c>
      <c r="DB82" s="226" t="str">
        <f>IF(Udfyldningsark!$T99="","",
IF(DB$17=Udfyldningsark!$Q99,"s",
IF(DB$17=Udfyldningsark!$T99,"b",
IF(DB$17&lt;Udfyldningsark!$P99,"",
IF(Udfyldningsark!$T99&lt;Udfyldningsark!$Q99-10,IF(DB$17&lt;Udfyldningsark!$T99,"g",""),
IF(Udfyldningsark!$T99&lt;Udfyldningsark!$Q99,     IF(DB$17&lt;Udfyldningsark!$Q99-10,"g",     IF(DB$17&lt;Udfyldningsark!$T99,"gu",        "")),
IF(DB$17&lt;Udfyldningsark!$Q99, IF(DB$17&lt;Udfyldningsark!$Q99-10,"g","gu"),
IF(DB$17&lt;Udfyldningsark!$T99,"r",""
))))))))</f>
        <v/>
      </c>
      <c r="DC82" s="226" t="str">
        <f>IF(Udfyldningsark!$T99="","",
IF(DC$17=Udfyldningsark!$Q99,"s",
IF(DC$17=Udfyldningsark!$T99,"b",
IF(DC$17&lt;Udfyldningsark!$P99,"",
IF(Udfyldningsark!$T99&lt;Udfyldningsark!$Q99-10,IF(DC$17&lt;Udfyldningsark!$T99,"g",""),
IF(Udfyldningsark!$T99&lt;Udfyldningsark!$Q99,     IF(DC$17&lt;Udfyldningsark!$Q99-10,"g",     IF(DC$17&lt;Udfyldningsark!$T99,"gu",        "")),
IF(DC$17&lt;Udfyldningsark!$Q99, IF(DC$17&lt;Udfyldningsark!$Q99-10,"g","gu"),
IF(DC$17&lt;Udfyldningsark!$T99,"r",""
))))))))</f>
        <v/>
      </c>
      <c r="DD82" s="226" t="str">
        <f>IF(Udfyldningsark!$T99="","",
IF(DD$17=Udfyldningsark!$Q99,"s",
IF(DD$17=Udfyldningsark!$T99,"b",
IF(DD$17&lt;Udfyldningsark!$P99,"",
IF(Udfyldningsark!$T99&lt;Udfyldningsark!$Q99-10,IF(DD$17&lt;Udfyldningsark!$T99,"g",""),
IF(Udfyldningsark!$T99&lt;Udfyldningsark!$Q99,     IF(DD$17&lt;Udfyldningsark!$Q99-10,"g",     IF(DD$17&lt;Udfyldningsark!$T99,"gu",        "")),
IF(DD$17&lt;Udfyldningsark!$Q99, IF(DD$17&lt;Udfyldningsark!$Q99-10,"g","gu"),
IF(DD$17&lt;Udfyldningsark!$T99,"r",""
))))))))</f>
        <v/>
      </c>
      <c r="DE82" s="226" t="str">
        <f>IF(Udfyldningsark!$T99="","",
IF(DE$17=Udfyldningsark!$Q99,"s",
IF(DE$17=Udfyldningsark!$T99,"b",
IF(DE$17&lt;Udfyldningsark!$P99,"",
IF(Udfyldningsark!$T99&lt;Udfyldningsark!$Q99-10,IF(DE$17&lt;Udfyldningsark!$T99,"g",""),
IF(Udfyldningsark!$T99&lt;Udfyldningsark!$Q99,     IF(DE$17&lt;Udfyldningsark!$Q99-10,"g",     IF(DE$17&lt;Udfyldningsark!$T99,"gu",        "")),
IF(DE$17&lt;Udfyldningsark!$Q99, IF(DE$17&lt;Udfyldningsark!$Q99-10,"g","gu"),
IF(DE$17&lt;Udfyldningsark!$T99,"r",""
))))))))</f>
        <v/>
      </c>
      <c r="DF82" s="226" t="str">
        <f>IF(Udfyldningsark!$T99="","",
IF(DF$17=Udfyldningsark!$Q99,"s",
IF(DF$17=Udfyldningsark!$T99,"b",
IF(DF$17&lt;Udfyldningsark!$P99,"",
IF(Udfyldningsark!$T99&lt;Udfyldningsark!$Q99-10,IF(DF$17&lt;Udfyldningsark!$T99,"g",""),
IF(Udfyldningsark!$T99&lt;Udfyldningsark!$Q99,     IF(DF$17&lt;Udfyldningsark!$Q99-10,"g",     IF(DF$17&lt;Udfyldningsark!$T99,"gu",        "")),
IF(DF$17&lt;Udfyldningsark!$Q99, IF(DF$17&lt;Udfyldningsark!$Q99-10,"g","gu"),
IF(DF$17&lt;Udfyldningsark!$T99,"r",""
))))))))</f>
        <v/>
      </c>
      <c r="DG82" s="226" t="str">
        <f>IF(Udfyldningsark!$T99="","",
IF(DG$17=Udfyldningsark!$Q99,"s",
IF(DG$17=Udfyldningsark!$T99,"b",
IF(DG$17&lt;Udfyldningsark!$P99,"",
IF(Udfyldningsark!$T99&lt;Udfyldningsark!$Q99-10,IF(DG$17&lt;Udfyldningsark!$T99,"g",""),
IF(Udfyldningsark!$T99&lt;Udfyldningsark!$Q99,     IF(DG$17&lt;Udfyldningsark!$Q99-10,"g",     IF(DG$17&lt;Udfyldningsark!$T99,"gu",        "")),
IF(DG$17&lt;Udfyldningsark!$Q99, IF(DG$17&lt;Udfyldningsark!$Q99-10,"g","gu"),
IF(DG$17&lt;Udfyldningsark!$T99,"r",""
))))))))</f>
        <v/>
      </c>
      <c r="DH82" s="226" t="str">
        <f>IF(Udfyldningsark!$T99="","",
IF(DH$17=Udfyldningsark!$Q99,"s",
IF(DH$17=Udfyldningsark!$T99,"b",
IF(DH$17&lt;Udfyldningsark!$P99,"",
IF(Udfyldningsark!$T99&lt;Udfyldningsark!$Q99-10,IF(DH$17&lt;Udfyldningsark!$T99,"g",""),
IF(Udfyldningsark!$T99&lt;Udfyldningsark!$Q99,     IF(DH$17&lt;Udfyldningsark!$Q99-10,"g",     IF(DH$17&lt;Udfyldningsark!$T99,"gu",        "")),
IF(DH$17&lt;Udfyldningsark!$Q99, IF(DH$17&lt;Udfyldningsark!$Q99-10,"g","gu"),
IF(DH$17&lt;Udfyldningsark!$T99,"r",""
))))))))</f>
        <v/>
      </c>
      <c r="DI82" s="226" t="str">
        <f>IF(Udfyldningsark!$T99="","",
IF(DI$17=Udfyldningsark!$Q99,"s",
IF(DI$17=Udfyldningsark!$T99,"b",
IF(DI$17&lt;Udfyldningsark!$P99,"",
IF(Udfyldningsark!$T99&lt;Udfyldningsark!$Q99-10,IF(DI$17&lt;Udfyldningsark!$T99,"g",""),
IF(Udfyldningsark!$T99&lt;Udfyldningsark!$Q99,     IF(DI$17&lt;Udfyldningsark!$Q99-10,"g",     IF(DI$17&lt;Udfyldningsark!$T99,"gu",        "")),
IF(DI$17&lt;Udfyldningsark!$Q99, IF(DI$17&lt;Udfyldningsark!$Q99-10,"g","gu"),
IF(DI$17&lt;Udfyldningsark!$T99,"r",""
))))))))</f>
        <v/>
      </c>
      <c r="DJ82" s="226" t="str">
        <f>IF(Udfyldningsark!$T99="","",
IF(DJ$17=Udfyldningsark!$Q99,"s",
IF(DJ$17=Udfyldningsark!$T99,"b",
IF(DJ$17&lt;Udfyldningsark!$P99,"",
IF(Udfyldningsark!$T99&lt;Udfyldningsark!$Q99-10,IF(DJ$17&lt;Udfyldningsark!$T99,"g",""),
IF(Udfyldningsark!$T99&lt;Udfyldningsark!$Q99,     IF(DJ$17&lt;Udfyldningsark!$Q99-10,"g",     IF(DJ$17&lt;Udfyldningsark!$T99,"gu",        "")),
IF(DJ$17&lt;Udfyldningsark!$Q99, IF(DJ$17&lt;Udfyldningsark!$Q99-10,"g","gu"),
IF(DJ$17&lt;Udfyldningsark!$T99,"r",""
))))))))</f>
        <v/>
      </c>
      <c r="DK82" s="226" t="str">
        <f>IF(Udfyldningsark!$T99="","",
IF(DK$17=Udfyldningsark!$Q99,"s",
IF(DK$17=Udfyldningsark!$T99,"b",
IF(DK$17&lt;Udfyldningsark!$P99,"",
IF(Udfyldningsark!$T99&lt;Udfyldningsark!$Q99-10,IF(DK$17&lt;Udfyldningsark!$T99,"g",""),
IF(Udfyldningsark!$T99&lt;Udfyldningsark!$Q99,     IF(DK$17&lt;Udfyldningsark!$Q99-10,"g",     IF(DK$17&lt;Udfyldningsark!$T99,"gu",        "")),
IF(DK$17&lt;Udfyldningsark!$Q99, IF(DK$17&lt;Udfyldningsark!$Q99-10,"g","gu"),
IF(DK$17&lt;Udfyldningsark!$T99,"r",""
))))))))</f>
        <v/>
      </c>
      <c r="DL82" s="13"/>
      <c r="DM82" s="13"/>
    </row>
    <row r="83" spans="1:117" s="2" customFormat="1" ht="8.4499999999999993" customHeight="1" x14ac:dyDescent="0.2">
      <c r="A83" s="29"/>
      <c r="B83" s="56" t="str">
        <f>IF(Udfyldningsark!C100=1,Udfyldningsark!E100,"")</f>
        <v/>
      </c>
      <c r="C83" s="405" t="str">
        <f>IF(Udfyldningsark!I100="","",IF(Udfyldningsark!I100&gt;=1,Udfyldningsark!I100))</f>
        <v/>
      </c>
      <c r="D83" s="406"/>
      <c r="E83" s="407"/>
      <c r="F83" s="48"/>
      <c r="G83" s="276" t="str">
        <f>IF(Udfyldningsark!L100="","",IF(Udfyldningsark!L100&gt;=1,Udfyldningsark!L100))</f>
        <v/>
      </c>
      <c r="H83" s="48"/>
      <c r="I83" s="87" t="str">
        <f>IF(Udfyldningsark!P100="","",IF(Udfyldningsark!P100&gt;=1,Udfyldningsark!P100))</f>
        <v/>
      </c>
      <c r="J83" s="49"/>
      <c r="K83" s="88" t="str">
        <f>IF(Udfyldningsark!G100="","",IF(Udfyldningsark!G100=Data!$T$7,Data!$U$7,IF(Udfyldningsark!G100=Data!$T$8,Data!$U$8,IF(Udfyldningsark!G100=Data!$T$9,Data!$U$9,IF(Udfyldningsark!G100=Data!$T$10,Data!$U$10,IF(Udfyldningsark!G100=Data!$T$11,Data!$U$11,IF(Udfyldningsark!G100=Data!$T$12,Data!$U$12,IF(Udfyldningsark!G100=Data!$T$13,Data!$U$13,IF(Udfyldningsark!G100=Data!$T$14,Data!$U$14,IF(Udfyldningsark!G100=Data!$T$15,Data!$U$15,IF(Udfyldningsark!G100=Data!$T$16,Data!$U$16,IF(Udfyldningsark!G100=Data!$T$17,Data!$U$17,IF(Udfyldningsark!G100=Data!$T$18,Data!$U$18,IF(Udfyldningsark!G100=Data!$T$19,Data!$U$19,IF(Udfyldningsark!G100=Data!$T$20,Data!$U$20,IF(Udfyldningsark!G100=Data!$T$21,Data!$U$21,IF(Udfyldningsark!G100=Data!$T$22,Data!$U$22,IF(Udfyldningsark!G100=Data!$T$23,Data!$U$23,IF(Udfyldningsark!G100=Data!$T$24,Data!$U$24,IF(Udfyldningsark!G100=Data!$T$25,Data!$U$25,IF(Udfyldningsark!G100=Data!$T$26,Data!$U$26,IF(Udfyldningsark!G100=Data!$T$27,Data!$U$27))))))))))))))))))))))</f>
        <v/>
      </c>
      <c r="L83" s="49"/>
      <c r="M83" s="89" t="str">
        <f>IF(Udfyldningsark!G100="","",IF(Udfyldningsark!G100=Data!$T$7,Data!$V$7,IF(Udfyldningsark!G100=Data!$T$8,Data!$V$8,IF(Udfyldningsark!G100=Data!$T$9,Data!$V$9,IF(Udfyldningsark!G100=Data!$T$10,Data!$V$10,IF(Udfyldningsark!G100=Data!$T$11,Data!$V$11,IF(Udfyldningsark!G100=Data!$T$12,Data!$V$12,IF(Udfyldningsark!G100=Data!$T$13,Data!$V$13,IF(Udfyldningsark!G100=Data!$T$14,Data!$V$14,IF(Udfyldningsark!G100=Data!$T$15,Data!$V$15,IF(Udfyldningsark!G100=Data!$T$16,Data!$V$16,IF(Udfyldningsark!G100=Data!$T$17,Data!$V$17,IF(Udfyldningsark!G100=Data!$T$18,Data!$V$18,IF(Udfyldningsark!G100=Data!$T$19,Data!$V$19,IF(Udfyldningsark!G100=Data!$T$20,Data!$V$20,IF(Udfyldningsark!G100=Data!$T$21,Data!$V$21,IF(Udfyldningsark!G100=Data!$T$22,Data!$V$22,IF(Udfyldningsark!G100=Data!$T$23,Data!$V$23,IF(Udfyldningsark!G100=Data!$T$24,Data!$V$24,IF(Udfyldningsark!G100=Data!$T$25,Data!$V$25,IF(Udfyldningsark!G100=Data!$T$26,Data!$V$26,IF(Udfyldningsark!G100=Data!$T$27,Data!$V$27,))))))))))))))))))))))</f>
        <v/>
      </c>
      <c r="N83" s="20"/>
      <c r="O83" s="226" t="str">
        <f>IF(Udfyldningsark!$T100="","",
IF(O$17=Udfyldningsark!$Q100,"s",
IF(O$17=Udfyldningsark!$T100,"b",
IF(O$17&lt;Udfyldningsark!$P100,"",
IF(Udfyldningsark!$T100&lt;Udfyldningsark!$Q100-10,IF(O$17&lt;Udfyldningsark!$T100,"g",""),
IF(Udfyldningsark!$T100&lt;Udfyldningsark!$Q100,     IF(O$17&lt;Udfyldningsark!$Q100-10,"g",     IF(O$17&lt;Udfyldningsark!$T100,"gu",        "")),
IF(O$17&lt;Udfyldningsark!$Q100, IF(O$17&lt;Udfyldningsark!$Q100-10,"g","gu"),
IF(O$17&lt;Udfyldningsark!$T100,"r",""
))))))))</f>
        <v/>
      </c>
      <c r="P83" s="226" t="str">
        <f>IF(Udfyldningsark!$T100="","",
IF(P$17=Udfyldningsark!$Q100,"s",
IF(P$17=Udfyldningsark!$T100,"b",
IF(P$17&lt;Udfyldningsark!$P100,"",
IF(Udfyldningsark!$T100&lt;Udfyldningsark!$Q100-10,IF(P$17&lt;Udfyldningsark!$T100,"g",""),
IF(Udfyldningsark!$T100&lt;Udfyldningsark!$Q100,     IF(P$17&lt;Udfyldningsark!$Q100-10,"g",     IF(P$17&lt;Udfyldningsark!$T100,"gu",        "")),
IF(P$17&lt;Udfyldningsark!$Q100, IF(P$17&lt;Udfyldningsark!$Q100-10,"g","gu"),
IF(P$17&lt;Udfyldningsark!$T100,"r",""
))))))))</f>
        <v/>
      </c>
      <c r="Q83" s="226" t="str">
        <f>IF(Udfyldningsark!$T100="","",
IF(Q$17=Udfyldningsark!$Q100,"s",
IF(Q$17=Udfyldningsark!$T100,"b",
IF(Q$17&lt;Udfyldningsark!$P100,"",
IF(Udfyldningsark!$T100&lt;Udfyldningsark!$Q100-10,IF(Q$17&lt;Udfyldningsark!$T100,"g",""),
IF(Udfyldningsark!$T100&lt;Udfyldningsark!$Q100,     IF(Q$17&lt;Udfyldningsark!$Q100-10,"g",     IF(Q$17&lt;Udfyldningsark!$T100,"gu",        "")),
IF(Q$17&lt;Udfyldningsark!$Q100, IF(Q$17&lt;Udfyldningsark!$Q100-10,"g","gu"),
IF(Q$17&lt;Udfyldningsark!$T100,"r",""
))))))))</f>
        <v/>
      </c>
      <c r="R83" s="226" t="str">
        <f>IF(Udfyldningsark!$T100="","",
IF(R$17=Udfyldningsark!$Q100,"s",
IF(R$17=Udfyldningsark!$T100,"b",
IF(R$17&lt;Udfyldningsark!$P100,"",
IF(Udfyldningsark!$T100&lt;Udfyldningsark!$Q100-10,IF(R$17&lt;Udfyldningsark!$T100,"g",""),
IF(Udfyldningsark!$T100&lt;Udfyldningsark!$Q100,     IF(R$17&lt;Udfyldningsark!$Q100-10,"g",     IF(R$17&lt;Udfyldningsark!$T100,"gu",        "")),
IF(R$17&lt;Udfyldningsark!$Q100, IF(R$17&lt;Udfyldningsark!$Q100-10,"g","gu"),
IF(R$17&lt;Udfyldningsark!$T100,"r",""
))))))))</f>
        <v/>
      </c>
      <c r="S83" s="226" t="str">
        <f>IF(Udfyldningsark!$T100="","",
IF(S$17=Udfyldningsark!$Q100,"s",
IF(S$17=Udfyldningsark!$T100,"b",
IF(S$17&lt;Udfyldningsark!$P100,"",
IF(Udfyldningsark!$T100&lt;Udfyldningsark!$Q100-10,IF(S$17&lt;Udfyldningsark!$T100,"g",""),
IF(Udfyldningsark!$T100&lt;Udfyldningsark!$Q100,     IF(S$17&lt;Udfyldningsark!$Q100-10,"g",     IF(S$17&lt;Udfyldningsark!$T100,"gu",        "")),
IF(S$17&lt;Udfyldningsark!$Q100, IF(S$17&lt;Udfyldningsark!$Q100-10,"g","gu"),
IF(S$17&lt;Udfyldningsark!$T100,"r",""
))))))))</f>
        <v/>
      </c>
      <c r="T83" s="226" t="str">
        <f>IF(Udfyldningsark!$T100="","",
IF(T$17=Udfyldningsark!$Q100,"s",
IF(T$17=Udfyldningsark!$T100,"b",
IF(T$17&lt;Udfyldningsark!$P100,"",
IF(Udfyldningsark!$T100&lt;Udfyldningsark!$Q100-10,IF(T$17&lt;Udfyldningsark!$T100,"g",""),
IF(Udfyldningsark!$T100&lt;Udfyldningsark!$Q100,     IF(T$17&lt;Udfyldningsark!$Q100-10,"g",     IF(T$17&lt;Udfyldningsark!$T100,"gu",        "")),
IF(T$17&lt;Udfyldningsark!$Q100, IF(T$17&lt;Udfyldningsark!$Q100-10,"g","gu"),
IF(T$17&lt;Udfyldningsark!$T100,"r",""
))))))))</f>
        <v/>
      </c>
      <c r="U83" s="226" t="str">
        <f>IF(Udfyldningsark!$T100="","",
IF(U$17=Udfyldningsark!$Q100,"s",
IF(U$17=Udfyldningsark!$T100,"b",
IF(U$17&lt;Udfyldningsark!$P100,"",
IF(Udfyldningsark!$T100&lt;Udfyldningsark!$Q100-10,IF(U$17&lt;Udfyldningsark!$T100,"g",""),
IF(Udfyldningsark!$T100&lt;Udfyldningsark!$Q100,     IF(U$17&lt;Udfyldningsark!$Q100-10,"g",     IF(U$17&lt;Udfyldningsark!$T100,"gu",        "")),
IF(U$17&lt;Udfyldningsark!$Q100, IF(U$17&lt;Udfyldningsark!$Q100-10,"g","gu"),
IF(U$17&lt;Udfyldningsark!$T100,"r",""
))))))))</f>
        <v/>
      </c>
      <c r="V83" s="226" t="str">
        <f>IF(Udfyldningsark!$T100="","",
IF(V$17=Udfyldningsark!$Q100,"s",
IF(V$17=Udfyldningsark!$T100,"b",
IF(V$17&lt;Udfyldningsark!$P100,"",
IF(Udfyldningsark!$T100&lt;Udfyldningsark!$Q100-10,IF(V$17&lt;Udfyldningsark!$T100,"g",""),
IF(Udfyldningsark!$T100&lt;Udfyldningsark!$Q100,     IF(V$17&lt;Udfyldningsark!$Q100-10,"g",     IF(V$17&lt;Udfyldningsark!$T100,"gu",        "")),
IF(V$17&lt;Udfyldningsark!$Q100, IF(V$17&lt;Udfyldningsark!$Q100-10,"g","gu"),
IF(V$17&lt;Udfyldningsark!$T100,"r",""
))))))))</f>
        <v/>
      </c>
      <c r="W83" s="226" t="str">
        <f>IF(Udfyldningsark!$T100="","",
IF(W$17=Udfyldningsark!$Q100,"s",
IF(W$17=Udfyldningsark!$T100,"b",
IF(W$17&lt;Udfyldningsark!$P100,"",
IF(Udfyldningsark!$T100&lt;Udfyldningsark!$Q100-10,IF(W$17&lt;Udfyldningsark!$T100,"g",""),
IF(Udfyldningsark!$T100&lt;Udfyldningsark!$Q100,     IF(W$17&lt;Udfyldningsark!$Q100-10,"g",     IF(W$17&lt;Udfyldningsark!$T100,"gu",        "")),
IF(W$17&lt;Udfyldningsark!$Q100, IF(W$17&lt;Udfyldningsark!$Q100-10,"g","gu"),
IF(W$17&lt;Udfyldningsark!$T100,"r",""
))))))))</f>
        <v/>
      </c>
      <c r="X83" s="226" t="str">
        <f>IF(Udfyldningsark!$T100="","",
IF(X$17=Udfyldningsark!$Q100,"s",
IF(X$17=Udfyldningsark!$T100,"b",
IF(X$17&lt;Udfyldningsark!$P100,"",
IF(Udfyldningsark!$T100&lt;Udfyldningsark!$Q100-10,IF(X$17&lt;Udfyldningsark!$T100,"g",""),
IF(Udfyldningsark!$T100&lt;Udfyldningsark!$Q100,     IF(X$17&lt;Udfyldningsark!$Q100-10,"g",     IF(X$17&lt;Udfyldningsark!$T100,"gu",        "")),
IF(X$17&lt;Udfyldningsark!$Q100, IF(X$17&lt;Udfyldningsark!$Q100-10,"g","gu"),
IF(X$17&lt;Udfyldningsark!$T100,"r",""
))))))))</f>
        <v/>
      </c>
      <c r="Y83" s="226" t="str">
        <f>IF(Udfyldningsark!$T100="","",
IF(Y$17=Udfyldningsark!$Q100,"s",
IF(Y$17=Udfyldningsark!$T100,"b",
IF(Y$17&lt;Udfyldningsark!$P100,"",
IF(Udfyldningsark!$T100&lt;Udfyldningsark!$Q100-10,IF(Y$17&lt;Udfyldningsark!$T100,"g",""),
IF(Udfyldningsark!$T100&lt;Udfyldningsark!$Q100,     IF(Y$17&lt;Udfyldningsark!$Q100-10,"g",     IF(Y$17&lt;Udfyldningsark!$T100,"gu",        "")),
IF(Y$17&lt;Udfyldningsark!$Q100, IF(Y$17&lt;Udfyldningsark!$Q100-10,"g","gu"),
IF(Y$17&lt;Udfyldningsark!$T100,"r",""
))))))))</f>
        <v/>
      </c>
      <c r="Z83" s="226" t="str">
        <f>IF(Udfyldningsark!$T100="","",
IF(Z$17=Udfyldningsark!$Q100,"s",
IF(Z$17=Udfyldningsark!$T100,"b",
IF(Z$17&lt;Udfyldningsark!$P100,"",
IF(Udfyldningsark!$T100&lt;Udfyldningsark!$Q100-10,IF(Z$17&lt;Udfyldningsark!$T100,"g",""),
IF(Udfyldningsark!$T100&lt;Udfyldningsark!$Q100,     IF(Z$17&lt;Udfyldningsark!$Q100-10,"g",     IF(Z$17&lt;Udfyldningsark!$T100,"gu",        "")),
IF(Z$17&lt;Udfyldningsark!$Q100, IF(Z$17&lt;Udfyldningsark!$Q100-10,"g","gu"),
IF(Z$17&lt;Udfyldningsark!$T100,"r",""
))))))))</f>
        <v/>
      </c>
      <c r="AA83" s="226" t="str">
        <f>IF(Udfyldningsark!$T100="","",
IF(AA$17=Udfyldningsark!$Q100,"s",
IF(AA$17=Udfyldningsark!$T100,"b",
IF(AA$17&lt;Udfyldningsark!$P100,"",
IF(Udfyldningsark!$T100&lt;Udfyldningsark!$Q100-10,IF(AA$17&lt;Udfyldningsark!$T100,"g",""),
IF(Udfyldningsark!$T100&lt;Udfyldningsark!$Q100,     IF(AA$17&lt;Udfyldningsark!$Q100-10,"g",     IF(AA$17&lt;Udfyldningsark!$T100,"gu",        "")),
IF(AA$17&lt;Udfyldningsark!$Q100, IF(AA$17&lt;Udfyldningsark!$Q100-10,"g","gu"),
IF(AA$17&lt;Udfyldningsark!$T100,"r",""
))))))))</f>
        <v/>
      </c>
      <c r="AB83" s="226" t="str">
        <f>IF(Udfyldningsark!$T100="","",
IF(AB$17=Udfyldningsark!$Q100,"s",
IF(AB$17=Udfyldningsark!$T100,"b",
IF(AB$17&lt;Udfyldningsark!$P100,"",
IF(Udfyldningsark!$T100&lt;Udfyldningsark!$Q100-10,IF(AB$17&lt;Udfyldningsark!$T100,"g",""),
IF(Udfyldningsark!$T100&lt;Udfyldningsark!$Q100,     IF(AB$17&lt;Udfyldningsark!$Q100-10,"g",     IF(AB$17&lt;Udfyldningsark!$T100,"gu",        "")),
IF(AB$17&lt;Udfyldningsark!$Q100, IF(AB$17&lt;Udfyldningsark!$Q100-10,"g","gu"),
IF(AB$17&lt;Udfyldningsark!$T100,"r",""
))))))))</f>
        <v/>
      </c>
      <c r="AC83" s="226" t="str">
        <f>IF(Udfyldningsark!$T100="","",
IF(AC$17=Udfyldningsark!$Q100,"s",
IF(AC$17=Udfyldningsark!$T100,"b",
IF(AC$17&lt;Udfyldningsark!$P100,"",
IF(Udfyldningsark!$T100&lt;Udfyldningsark!$Q100-10,IF(AC$17&lt;Udfyldningsark!$T100,"g",""),
IF(Udfyldningsark!$T100&lt;Udfyldningsark!$Q100,     IF(AC$17&lt;Udfyldningsark!$Q100-10,"g",     IF(AC$17&lt;Udfyldningsark!$T100,"gu",        "")),
IF(AC$17&lt;Udfyldningsark!$Q100, IF(AC$17&lt;Udfyldningsark!$Q100-10,"g","gu"),
IF(AC$17&lt;Udfyldningsark!$T100,"r",""
))))))))</f>
        <v/>
      </c>
      <c r="AD83" s="226" t="str">
        <f>IF(Udfyldningsark!$T100="","",
IF(AD$17=Udfyldningsark!$Q100,"s",
IF(AD$17=Udfyldningsark!$T100,"b",
IF(AD$17&lt;Udfyldningsark!$P100,"",
IF(Udfyldningsark!$T100&lt;Udfyldningsark!$Q100-10,IF(AD$17&lt;Udfyldningsark!$T100,"g",""),
IF(Udfyldningsark!$T100&lt;Udfyldningsark!$Q100,     IF(AD$17&lt;Udfyldningsark!$Q100-10,"g",     IF(AD$17&lt;Udfyldningsark!$T100,"gu",        "")),
IF(AD$17&lt;Udfyldningsark!$Q100, IF(AD$17&lt;Udfyldningsark!$Q100-10,"g","gu"),
IF(AD$17&lt;Udfyldningsark!$T100,"r",""
))))))))</f>
        <v/>
      </c>
      <c r="AE83" s="226" t="str">
        <f>IF(Udfyldningsark!$T100="","",
IF(AE$17=Udfyldningsark!$Q100,"s",
IF(AE$17=Udfyldningsark!$T100,"b",
IF(AE$17&lt;Udfyldningsark!$P100,"",
IF(Udfyldningsark!$T100&lt;Udfyldningsark!$Q100-10,IF(AE$17&lt;Udfyldningsark!$T100,"g",""),
IF(Udfyldningsark!$T100&lt;Udfyldningsark!$Q100,     IF(AE$17&lt;Udfyldningsark!$Q100-10,"g",     IF(AE$17&lt;Udfyldningsark!$T100,"gu",        "")),
IF(AE$17&lt;Udfyldningsark!$Q100, IF(AE$17&lt;Udfyldningsark!$Q100-10,"g","gu"),
IF(AE$17&lt;Udfyldningsark!$T100,"r",""
))))))))</f>
        <v/>
      </c>
      <c r="AF83" s="226" t="str">
        <f>IF(Udfyldningsark!$T100="","",
IF(AF$17=Udfyldningsark!$Q100,"s",
IF(AF$17=Udfyldningsark!$T100,"b",
IF(AF$17&lt;Udfyldningsark!$P100,"",
IF(Udfyldningsark!$T100&lt;Udfyldningsark!$Q100-10,IF(AF$17&lt;Udfyldningsark!$T100,"g",""),
IF(Udfyldningsark!$T100&lt;Udfyldningsark!$Q100,     IF(AF$17&lt;Udfyldningsark!$Q100-10,"g",     IF(AF$17&lt;Udfyldningsark!$T100,"gu",        "")),
IF(AF$17&lt;Udfyldningsark!$Q100, IF(AF$17&lt;Udfyldningsark!$Q100-10,"g","gu"),
IF(AF$17&lt;Udfyldningsark!$T100,"r",""
))))))))</f>
        <v/>
      </c>
      <c r="AG83" s="226" t="str">
        <f>IF(Udfyldningsark!$T100="","",
IF(AG$17=Udfyldningsark!$Q100,"s",
IF(AG$17=Udfyldningsark!$T100,"b",
IF(AG$17&lt;Udfyldningsark!$P100,"",
IF(Udfyldningsark!$T100&lt;Udfyldningsark!$Q100-10,IF(AG$17&lt;Udfyldningsark!$T100,"g",""),
IF(Udfyldningsark!$T100&lt;Udfyldningsark!$Q100,     IF(AG$17&lt;Udfyldningsark!$Q100-10,"g",     IF(AG$17&lt;Udfyldningsark!$T100,"gu",        "")),
IF(AG$17&lt;Udfyldningsark!$Q100, IF(AG$17&lt;Udfyldningsark!$Q100-10,"g","gu"),
IF(AG$17&lt;Udfyldningsark!$T100,"r",""
))))))))</f>
        <v/>
      </c>
      <c r="AH83" s="226" t="str">
        <f>IF(Udfyldningsark!$T100="","",
IF(AH$17=Udfyldningsark!$Q100,"s",
IF(AH$17=Udfyldningsark!$T100,"b",
IF(AH$17&lt;Udfyldningsark!$P100,"",
IF(Udfyldningsark!$T100&lt;Udfyldningsark!$Q100-10,IF(AH$17&lt;Udfyldningsark!$T100,"g",""),
IF(Udfyldningsark!$T100&lt;Udfyldningsark!$Q100,     IF(AH$17&lt;Udfyldningsark!$Q100-10,"g",     IF(AH$17&lt;Udfyldningsark!$T100,"gu",        "")),
IF(AH$17&lt;Udfyldningsark!$Q100, IF(AH$17&lt;Udfyldningsark!$Q100-10,"g","gu"),
IF(AH$17&lt;Udfyldningsark!$T100,"r",""
))))))))</f>
        <v/>
      </c>
      <c r="AI83" s="226" t="str">
        <f>IF(Udfyldningsark!$T100="","",
IF(AI$17=Udfyldningsark!$Q100,"s",
IF(AI$17=Udfyldningsark!$T100,"b",
IF(AI$17&lt;Udfyldningsark!$P100,"",
IF(Udfyldningsark!$T100&lt;Udfyldningsark!$Q100-10,IF(AI$17&lt;Udfyldningsark!$T100,"g",""),
IF(Udfyldningsark!$T100&lt;Udfyldningsark!$Q100,     IF(AI$17&lt;Udfyldningsark!$Q100-10,"g",     IF(AI$17&lt;Udfyldningsark!$T100,"gu",        "")),
IF(AI$17&lt;Udfyldningsark!$Q100, IF(AI$17&lt;Udfyldningsark!$Q100-10,"g","gu"),
IF(AI$17&lt;Udfyldningsark!$T100,"r",""
))))))))</f>
        <v/>
      </c>
      <c r="AJ83" s="226" t="str">
        <f>IF(Udfyldningsark!$T100="","",
IF(AJ$17=Udfyldningsark!$Q100,"s",
IF(AJ$17=Udfyldningsark!$T100,"b",
IF(AJ$17&lt;Udfyldningsark!$P100,"",
IF(Udfyldningsark!$T100&lt;Udfyldningsark!$Q100-10,IF(AJ$17&lt;Udfyldningsark!$T100,"g",""),
IF(Udfyldningsark!$T100&lt;Udfyldningsark!$Q100,     IF(AJ$17&lt;Udfyldningsark!$Q100-10,"g",     IF(AJ$17&lt;Udfyldningsark!$T100,"gu",        "")),
IF(AJ$17&lt;Udfyldningsark!$Q100, IF(AJ$17&lt;Udfyldningsark!$Q100-10,"g","gu"),
IF(AJ$17&lt;Udfyldningsark!$T100,"r",""
))))))))</f>
        <v/>
      </c>
      <c r="AK83" s="226" t="str">
        <f>IF(Udfyldningsark!$T100="","",
IF(AK$17=Udfyldningsark!$Q100,"s",
IF(AK$17=Udfyldningsark!$T100,"b",
IF(AK$17&lt;Udfyldningsark!$P100,"",
IF(Udfyldningsark!$T100&lt;Udfyldningsark!$Q100-10,IF(AK$17&lt;Udfyldningsark!$T100,"g",""),
IF(Udfyldningsark!$T100&lt;Udfyldningsark!$Q100,     IF(AK$17&lt;Udfyldningsark!$Q100-10,"g",     IF(AK$17&lt;Udfyldningsark!$T100,"gu",        "")),
IF(AK$17&lt;Udfyldningsark!$Q100, IF(AK$17&lt;Udfyldningsark!$Q100-10,"g","gu"),
IF(AK$17&lt;Udfyldningsark!$T100,"r",""
))))))))</f>
        <v/>
      </c>
      <c r="AL83" s="226" t="str">
        <f>IF(Udfyldningsark!$T100="","",
IF(AL$17=Udfyldningsark!$Q100,"s",
IF(AL$17=Udfyldningsark!$T100,"b",
IF(AL$17&lt;Udfyldningsark!$P100,"",
IF(Udfyldningsark!$T100&lt;Udfyldningsark!$Q100-10,IF(AL$17&lt;Udfyldningsark!$T100,"g",""),
IF(Udfyldningsark!$T100&lt;Udfyldningsark!$Q100,     IF(AL$17&lt;Udfyldningsark!$Q100-10,"g",     IF(AL$17&lt;Udfyldningsark!$T100,"gu",        "")),
IF(AL$17&lt;Udfyldningsark!$Q100, IF(AL$17&lt;Udfyldningsark!$Q100-10,"g","gu"),
IF(AL$17&lt;Udfyldningsark!$T100,"r",""
))))))))</f>
        <v/>
      </c>
      <c r="AM83" s="226" t="str">
        <f>IF(Udfyldningsark!$T100="","",
IF(AM$17=Udfyldningsark!$Q100,"s",
IF(AM$17=Udfyldningsark!$T100,"b",
IF(AM$17&lt;Udfyldningsark!$P100,"",
IF(Udfyldningsark!$T100&lt;Udfyldningsark!$Q100-10,IF(AM$17&lt;Udfyldningsark!$T100,"g",""),
IF(Udfyldningsark!$T100&lt;Udfyldningsark!$Q100,     IF(AM$17&lt;Udfyldningsark!$Q100-10,"g",     IF(AM$17&lt;Udfyldningsark!$T100,"gu",        "")),
IF(AM$17&lt;Udfyldningsark!$Q100, IF(AM$17&lt;Udfyldningsark!$Q100-10,"g","gu"),
IF(AM$17&lt;Udfyldningsark!$T100,"r",""
))))))))</f>
        <v/>
      </c>
      <c r="AN83" s="226" t="str">
        <f>IF(Udfyldningsark!$T100="","",
IF(AN$17=Udfyldningsark!$Q100,"s",
IF(AN$17=Udfyldningsark!$T100,"b",
IF(AN$17&lt;Udfyldningsark!$P100,"",
IF(Udfyldningsark!$T100&lt;Udfyldningsark!$Q100-10,IF(AN$17&lt;Udfyldningsark!$T100,"g",""),
IF(Udfyldningsark!$T100&lt;Udfyldningsark!$Q100,     IF(AN$17&lt;Udfyldningsark!$Q100-10,"g",     IF(AN$17&lt;Udfyldningsark!$T100,"gu",        "")),
IF(AN$17&lt;Udfyldningsark!$Q100, IF(AN$17&lt;Udfyldningsark!$Q100-10,"g","gu"),
IF(AN$17&lt;Udfyldningsark!$T100,"r",""
))))))))</f>
        <v/>
      </c>
      <c r="AO83" s="226" t="str">
        <f>IF(Udfyldningsark!$T100="","",
IF(AO$17=Udfyldningsark!$Q100,"s",
IF(AO$17=Udfyldningsark!$T100,"b",
IF(AO$17&lt;Udfyldningsark!$P100,"",
IF(Udfyldningsark!$T100&lt;Udfyldningsark!$Q100-10,IF(AO$17&lt;Udfyldningsark!$T100,"g",""),
IF(Udfyldningsark!$T100&lt;Udfyldningsark!$Q100,     IF(AO$17&lt;Udfyldningsark!$Q100-10,"g",     IF(AO$17&lt;Udfyldningsark!$T100,"gu",        "")),
IF(AO$17&lt;Udfyldningsark!$Q100, IF(AO$17&lt;Udfyldningsark!$Q100-10,"g","gu"),
IF(AO$17&lt;Udfyldningsark!$T100,"r",""
))))))))</f>
        <v/>
      </c>
      <c r="AP83" s="226" t="str">
        <f>IF(Udfyldningsark!$T100="","",
IF(AP$17=Udfyldningsark!$Q100,"s",
IF(AP$17=Udfyldningsark!$T100,"b",
IF(AP$17&lt;Udfyldningsark!$P100,"",
IF(Udfyldningsark!$T100&lt;Udfyldningsark!$Q100-10,IF(AP$17&lt;Udfyldningsark!$T100,"g",""),
IF(Udfyldningsark!$T100&lt;Udfyldningsark!$Q100,     IF(AP$17&lt;Udfyldningsark!$Q100-10,"g",     IF(AP$17&lt;Udfyldningsark!$T100,"gu",        "")),
IF(AP$17&lt;Udfyldningsark!$Q100, IF(AP$17&lt;Udfyldningsark!$Q100-10,"g","gu"),
IF(AP$17&lt;Udfyldningsark!$T100,"r",""
))))))))</f>
        <v/>
      </c>
      <c r="AQ83" s="226" t="str">
        <f>IF(Udfyldningsark!$T100="","",
IF(AQ$17=Udfyldningsark!$Q100,"s",
IF(AQ$17=Udfyldningsark!$T100,"b",
IF(AQ$17&lt;Udfyldningsark!$P100,"",
IF(Udfyldningsark!$T100&lt;Udfyldningsark!$Q100-10,IF(AQ$17&lt;Udfyldningsark!$T100,"g",""),
IF(Udfyldningsark!$T100&lt;Udfyldningsark!$Q100,     IF(AQ$17&lt;Udfyldningsark!$Q100-10,"g",     IF(AQ$17&lt;Udfyldningsark!$T100,"gu",        "")),
IF(AQ$17&lt;Udfyldningsark!$Q100, IF(AQ$17&lt;Udfyldningsark!$Q100-10,"g","gu"),
IF(AQ$17&lt;Udfyldningsark!$T100,"r",""
))))))))</f>
        <v/>
      </c>
      <c r="AR83" s="226" t="str">
        <f>IF(Udfyldningsark!$T100="","",
IF(AR$17=Udfyldningsark!$Q100,"s",
IF(AR$17=Udfyldningsark!$T100,"b",
IF(AR$17&lt;Udfyldningsark!$P100,"",
IF(Udfyldningsark!$T100&lt;Udfyldningsark!$Q100-10,IF(AR$17&lt;Udfyldningsark!$T100,"g",""),
IF(Udfyldningsark!$T100&lt;Udfyldningsark!$Q100,     IF(AR$17&lt;Udfyldningsark!$Q100-10,"g",     IF(AR$17&lt;Udfyldningsark!$T100,"gu",        "")),
IF(AR$17&lt;Udfyldningsark!$Q100, IF(AR$17&lt;Udfyldningsark!$Q100-10,"g","gu"),
IF(AR$17&lt;Udfyldningsark!$T100,"r",""
))))))))</f>
        <v/>
      </c>
      <c r="AS83" s="226" t="str">
        <f>IF(Udfyldningsark!$T100="","",
IF(AS$17=Udfyldningsark!$Q100,"s",
IF(AS$17=Udfyldningsark!$T100,"b",
IF(AS$17&lt;Udfyldningsark!$P100,"",
IF(Udfyldningsark!$T100&lt;Udfyldningsark!$Q100-10,IF(AS$17&lt;Udfyldningsark!$T100,"g",""),
IF(Udfyldningsark!$T100&lt;Udfyldningsark!$Q100,     IF(AS$17&lt;Udfyldningsark!$Q100-10,"g",     IF(AS$17&lt;Udfyldningsark!$T100,"gu",        "")),
IF(AS$17&lt;Udfyldningsark!$Q100, IF(AS$17&lt;Udfyldningsark!$Q100-10,"g","gu"),
IF(AS$17&lt;Udfyldningsark!$T100,"r",""
))))))))</f>
        <v/>
      </c>
      <c r="AT83" s="226" t="str">
        <f>IF(Udfyldningsark!$T100="","",
IF(AT$17=Udfyldningsark!$Q100,"s",
IF(AT$17=Udfyldningsark!$T100,"b",
IF(AT$17&lt;Udfyldningsark!$P100,"",
IF(Udfyldningsark!$T100&lt;Udfyldningsark!$Q100-10,IF(AT$17&lt;Udfyldningsark!$T100,"g",""),
IF(Udfyldningsark!$T100&lt;Udfyldningsark!$Q100,     IF(AT$17&lt;Udfyldningsark!$Q100-10,"g",     IF(AT$17&lt;Udfyldningsark!$T100,"gu",        "")),
IF(AT$17&lt;Udfyldningsark!$Q100, IF(AT$17&lt;Udfyldningsark!$Q100-10,"g","gu"),
IF(AT$17&lt;Udfyldningsark!$T100,"r",""
))))))))</f>
        <v/>
      </c>
      <c r="AU83" s="226" t="str">
        <f>IF(Udfyldningsark!$T100="","",
IF(AU$17=Udfyldningsark!$Q100,"s",
IF(AU$17=Udfyldningsark!$T100,"b",
IF(AU$17&lt;Udfyldningsark!$P100,"",
IF(Udfyldningsark!$T100&lt;Udfyldningsark!$Q100-10,IF(AU$17&lt;Udfyldningsark!$T100,"g",""),
IF(Udfyldningsark!$T100&lt;Udfyldningsark!$Q100,     IF(AU$17&lt;Udfyldningsark!$Q100-10,"g",     IF(AU$17&lt;Udfyldningsark!$T100,"gu",        "")),
IF(AU$17&lt;Udfyldningsark!$Q100, IF(AU$17&lt;Udfyldningsark!$Q100-10,"g","gu"),
IF(AU$17&lt;Udfyldningsark!$T100,"r",""
))))))))</f>
        <v/>
      </c>
      <c r="AV83" s="226" t="str">
        <f>IF(Udfyldningsark!$T100="","",
IF(AV$17=Udfyldningsark!$Q100,"s",
IF(AV$17=Udfyldningsark!$T100,"b",
IF(AV$17&lt;Udfyldningsark!$P100,"",
IF(Udfyldningsark!$T100&lt;Udfyldningsark!$Q100-10,IF(AV$17&lt;Udfyldningsark!$T100,"g",""),
IF(Udfyldningsark!$T100&lt;Udfyldningsark!$Q100,     IF(AV$17&lt;Udfyldningsark!$Q100-10,"g",     IF(AV$17&lt;Udfyldningsark!$T100,"gu",        "")),
IF(AV$17&lt;Udfyldningsark!$Q100, IF(AV$17&lt;Udfyldningsark!$Q100-10,"g","gu"),
IF(AV$17&lt;Udfyldningsark!$T100,"r",""
))))))))</f>
        <v/>
      </c>
      <c r="AW83" s="226" t="str">
        <f>IF(Udfyldningsark!$T100="","",
IF(AW$17=Udfyldningsark!$Q100,"s",
IF(AW$17=Udfyldningsark!$T100,"b",
IF(AW$17&lt;Udfyldningsark!$P100,"",
IF(Udfyldningsark!$T100&lt;Udfyldningsark!$Q100-10,IF(AW$17&lt;Udfyldningsark!$T100,"g",""),
IF(Udfyldningsark!$T100&lt;Udfyldningsark!$Q100,     IF(AW$17&lt;Udfyldningsark!$Q100-10,"g",     IF(AW$17&lt;Udfyldningsark!$T100,"gu",        "")),
IF(AW$17&lt;Udfyldningsark!$Q100, IF(AW$17&lt;Udfyldningsark!$Q100-10,"g","gu"),
IF(AW$17&lt;Udfyldningsark!$T100,"r",""
))))))))</f>
        <v/>
      </c>
      <c r="AX83" s="226" t="str">
        <f>IF(Udfyldningsark!$T100="","",
IF(AX$17=Udfyldningsark!$Q100,"s",
IF(AX$17=Udfyldningsark!$T100,"b",
IF(AX$17&lt;Udfyldningsark!$P100,"",
IF(Udfyldningsark!$T100&lt;Udfyldningsark!$Q100-10,IF(AX$17&lt;Udfyldningsark!$T100,"g",""),
IF(Udfyldningsark!$T100&lt;Udfyldningsark!$Q100,     IF(AX$17&lt;Udfyldningsark!$Q100-10,"g",     IF(AX$17&lt;Udfyldningsark!$T100,"gu",        "")),
IF(AX$17&lt;Udfyldningsark!$Q100, IF(AX$17&lt;Udfyldningsark!$Q100-10,"g","gu"),
IF(AX$17&lt;Udfyldningsark!$T100,"r",""
))))))))</f>
        <v/>
      </c>
      <c r="AY83" s="226" t="str">
        <f>IF(Udfyldningsark!$T100="","",
IF(AY$17=Udfyldningsark!$Q100,"s",
IF(AY$17=Udfyldningsark!$T100,"b",
IF(AY$17&lt;Udfyldningsark!$P100,"",
IF(Udfyldningsark!$T100&lt;Udfyldningsark!$Q100-10,IF(AY$17&lt;Udfyldningsark!$T100,"g",""),
IF(Udfyldningsark!$T100&lt;Udfyldningsark!$Q100,     IF(AY$17&lt;Udfyldningsark!$Q100-10,"g",     IF(AY$17&lt;Udfyldningsark!$T100,"gu",        "")),
IF(AY$17&lt;Udfyldningsark!$Q100, IF(AY$17&lt;Udfyldningsark!$Q100-10,"g","gu"),
IF(AY$17&lt;Udfyldningsark!$T100,"r",""
))))))))</f>
        <v/>
      </c>
      <c r="AZ83" s="226" t="str">
        <f>IF(Udfyldningsark!$T100="","",
IF(AZ$17=Udfyldningsark!$Q100,"s",
IF(AZ$17=Udfyldningsark!$T100,"b",
IF(AZ$17&lt;Udfyldningsark!$P100,"",
IF(Udfyldningsark!$T100&lt;Udfyldningsark!$Q100-10,IF(AZ$17&lt;Udfyldningsark!$T100,"g",""),
IF(Udfyldningsark!$T100&lt;Udfyldningsark!$Q100,     IF(AZ$17&lt;Udfyldningsark!$Q100-10,"g",     IF(AZ$17&lt;Udfyldningsark!$T100,"gu",        "")),
IF(AZ$17&lt;Udfyldningsark!$Q100, IF(AZ$17&lt;Udfyldningsark!$Q100-10,"g","gu"),
IF(AZ$17&lt;Udfyldningsark!$T100,"r",""
))))))))</f>
        <v/>
      </c>
      <c r="BA83" s="226" t="str">
        <f>IF(Udfyldningsark!$T100="","",
IF(BA$17=Udfyldningsark!$Q100,"s",
IF(BA$17=Udfyldningsark!$T100,"b",
IF(BA$17&lt;Udfyldningsark!$P100,"",
IF(Udfyldningsark!$T100&lt;Udfyldningsark!$Q100-10,IF(BA$17&lt;Udfyldningsark!$T100,"g",""),
IF(Udfyldningsark!$T100&lt;Udfyldningsark!$Q100,     IF(BA$17&lt;Udfyldningsark!$Q100-10,"g",     IF(BA$17&lt;Udfyldningsark!$T100,"gu",        "")),
IF(BA$17&lt;Udfyldningsark!$Q100, IF(BA$17&lt;Udfyldningsark!$Q100-10,"g","gu"),
IF(BA$17&lt;Udfyldningsark!$T100,"r",""
))))))))</f>
        <v/>
      </c>
      <c r="BB83" s="226" t="str">
        <f>IF(Udfyldningsark!$T100="","",
IF(BB$17=Udfyldningsark!$Q100,"s",
IF(BB$17=Udfyldningsark!$T100,"b",
IF(BB$17&lt;Udfyldningsark!$P100,"",
IF(Udfyldningsark!$T100&lt;Udfyldningsark!$Q100-10,IF(BB$17&lt;Udfyldningsark!$T100,"g",""),
IF(Udfyldningsark!$T100&lt;Udfyldningsark!$Q100,     IF(BB$17&lt;Udfyldningsark!$Q100-10,"g",     IF(BB$17&lt;Udfyldningsark!$T100,"gu",        "")),
IF(BB$17&lt;Udfyldningsark!$Q100, IF(BB$17&lt;Udfyldningsark!$Q100-10,"g","gu"),
IF(BB$17&lt;Udfyldningsark!$T100,"r",""
))))))))</f>
        <v/>
      </c>
      <c r="BC83" s="226" t="str">
        <f>IF(Udfyldningsark!$T100="","",
IF(BC$17=Udfyldningsark!$Q100,"s",
IF(BC$17=Udfyldningsark!$T100,"b",
IF(BC$17&lt;Udfyldningsark!$P100,"",
IF(Udfyldningsark!$T100&lt;Udfyldningsark!$Q100-10,IF(BC$17&lt;Udfyldningsark!$T100,"g",""),
IF(Udfyldningsark!$T100&lt;Udfyldningsark!$Q100,     IF(BC$17&lt;Udfyldningsark!$Q100-10,"g",     IF(BC$17&lt;Udfyldningsark!$T100,"gu",        "")),
IF(BC$17&lt;Udfyldningsark!$Q100, IF(BC$17&lt;Udfyldningsark!$Q100-10,"g","gu"),
IF(BC$17&lt;Udfyldningsark!$T100,"r",""
))))))))</f>
        <v/>
      </c>
      <c r="BD83" s="226" t="str">
        <f>IF(Udfyldningsark!$T100="","",
IF(BD$17=Udfyldningsark!$Q100,"s",
IF(BD$17=Udfyldningsark!$T100,"b",
IF(BD$17&lt;Udfyldningsark!$P100,"",
IF(Udfyldningsark!$T100&lt;Udfyldningsark!$Q100-10,IF(BD$17&lt;Udfyldningsark!$T100,"g",""),
IF(Udfyldningsark!$T100&lt;Udfyldningsark!$Q100,     IF(BD$17&lt;Udfyldningsark!$Q100-10,"g",     IF(BD$17&lt;Udfyldningsark!$T100,"gu",        "")),
IF(BD$17&lt;Udfyldningsark!$Q100, IF(BD$17&lt;Udfyldningsark!$Q100-10,"g","gu"),
IF(BD$17&lt;Udfyldningsark!$T100,"r",""
))))))))</f>
        <v/>
      </c>
      <c r="BE83" s="226" t="str">
        <f>IF(Udfyldningsark!$T100="","",
IF(BE$17=Udfyldningsark!$Q100,"s",
IF(BE$17=Udfyldningsark!$T100,"b",
IF(BE$17&lt;Udfyldningsark!$P100,"",
IF(Udfyldningsark!$T100&lt;Udfyldningsark!$Q100-10,IF(BE$17&lt;Udfyldningsark!$T100,"g",""),
IF(Udfyldningsark!$T100&lt;Udfyldningsark!$Q100,     IF(BE$17&lt;Udfyldningsark!$Q100-10,"g",     IF(BE$17&lt;Udfyldningsark!$T100,"gu",        "")),
IF(BE$17&lt;Udfyldningsark!$Q100, IF(BE$17&lt;Udfyldningsark!$Q100-10,"g","gu"),
IF(BE$17&lt;Udfyldningsark!$T100,"r",""
))))))))</f>
        <v/>
      </c>
      <c r="BF83" s="226" t="str">
        <f>IF(Udfyldningsark!$T100="","",
IF(BF$17=Udfyldningsark!$Q100,"s",
IF(BF$17=Udfyldningsark!$T100,"b",
IF(BF$17&lt;Udfyldningsark!$P100,"",
IF(Udfyldningsark!$T100&lt;Udfyldningsark!$Q100-10,IF(BF$17&lt;Udfyldningsark!$T100,"g",""),
IF(Udfyldningsark!$T100&lt;Udfyldningsark!$Q100,     IF(BF$17&lt;Udfyldningsark!$Q100-10,"g",     IF(BF$17&lt;Udfyldningsark!$T100,"gu",        "")),
IF(BF$17&lt;Udfyldningsark!$Q100, IF(BF$17&lt;Udfyldningsark!$Q100-10,"g","gu"),
IF(BF$17&lt;Udfyldningsark!$T100,"r",""
))))))))</f>
        <v/>
      </c>
      <c r="BG83" s="226" t="str">
        <f>IF(Udfyldningsark!$T100="","",
IF(BG$17=Udfyldningsark!$Q100,"s",
IF(BG$17=Udfyldningsark!$T100,"b",
IF(BG$17&lt;Udfyldningsark!$P100,"",
IF(Udfyldningsark!$T100&lt;Udfyldningsark!$Q100-10,IF(BG$17&lt;Udfyldningsark!$T100,"g",""),
IF(Udfyldningsark!$T100&lt;Udfyldningsark!$Q100,     IF(BG$17&lt;Udfyldningsark!$Q100-10,"g",     IF(BG$17&lt;Udfyldningsark!$T100,"gu",        "")),
IF(BG$17&lt;Udfyldningsark!$Q100, IF(BG$17&lt;Udfyldningsark!$Q100-10,"g","gu"),
IF(BG$17&lt;Udfyldningsark!$T100,"r",""
))))))))</f>
        <v/>
      </c>
      <c r="BH83" s="226" t="str">
        <f>IF(Udfyldningsark!$T100="","",
IF(BH$17=Udfyldningsark!$Q100,"s",
IF(BH$17=Udfyldningsark!$T100,"b",
IF(BH$17&lt;Udfyldningsark!$P100,"",
IF(Udfyldningsark!$T100&lt;Udfyldningsark!$Q100-10,IF(BH$17&lt;Udfyldningsark!$T100,"g",""),
IF(Udfyldningsark!$T100&lt;Udfyldningsark!$Q100,     IF(BH$17&lt;Udfyldningsark!$Q100-10,"g",     IF(BH$17&lt;Udfyldningsark!$T100,"gu",        "")),
IF(BH$17&lt;Udfyldningsark!$Q100, IF(BH$17&lt;Udfyldningsark!$Q100-10,"g","gu"),
IF(BH$17&lt;Udfyldningsark!$T100,"r",""
))))))))</f>
        <v/>
      </c>
      <c r="BI83" s="226" t="str">
        <f>IF(Udfyldningsark!$T100="","",
IF(BI$17=Udfyldningsark!$Q100,"s",
IF(BI$17=Udfyldningsark!$T100,"b",
IF(BI$17&lt;Udfyldningsark!$P100,"",
IF(Udfyldningsark!$T100&lt;Udfyldningsark!$Q100-10,IF(BI$17&lt;Udfyldningsark!$T100,"g",""),
IF(Udfyldningsark!$T100&lt;Udfyldningsark!$Q100,     IF(BI$17&lt;Udfyldningsark!$Q100-10,"g",     IF(BI$17&lt;Udfyldningsark!$T100,"gu",        "")),
IF(BI$17&lt;Udfyldningsark!$Q100, IF(BI$17&lt;Udfyldningsark!$Q100-10,"g","gu"),
IF(BI$17&lt;Udfyldningsark!$T100,"r",""
))))))))</f>
        <v/>
      </c>
      <c r="BJ83" s="226" t="str">
        <f>IF(Udfyldningsark!$T100="","",
IF(BJ$17=Udfyldningsark!$Q100,"s",
IF(BJ$17=Udfyldningsark!$T100,"b",
IF(BJ$17&lt;Udfyldningsark!$P100,"",
IF(Udfyldningsark!$T100&lt;Udfyldningsark!$Q100-10,IF(BJ$17&lt;Udfyldningsark!$T100,"g",""),
IF(Udfyldningsark!$T100&lt;Udfyldningsark!$Q100,     IF(BJ$17&lt;Udfyldningsark!$Q100-10,"g",     IF(BJ$17&lt;Udfyldningsark!$T100,"gu",        "")),
IF(BJ$17&lt;Udfyldningsark!$Q100, IF(BJ$17&lt;Udfyldningsark!$Q100-10,"g","gu"),
IF(BJ$17&lt;Udfyldningsark!$T100,"r",""
))))))))</f>
        <v/>
      </c>
      <c r="BK83" s="226" t="str">
        <f>IF(Udfyldningsark!$T100="","",
IF(BK$17=Udfyldningsark!$Q100,"s",
IF(BK$17=Udfyldningsark!$T100,"b",
IF(BK$17&lt;Udfyldningsark!$P100,"",
IF(Udfyldningsark!$T100&lt;Udfyldningsark!$Q100-10,IF(BK$17&lt;Udfyldningsark!$T100,"g",""),
IF(Udfyldningsark!$T100&lt;Udfyldningsark!$Q100,     IF(BK$17&lt;Udfyldningsark!$Q100-10,"g",     IF(BK$17&lt;Udfyldningsark!$T100,"gu",        "")),
IF(BK$17&lt;Udfyldningsark!$Q100, IF(BK$17&lt;Udfyldningsark!$Q100-10,"g","gu"),
IF(BK$17&lt;Udfyldningsark!$T100,"r",""
))))))))</f>
        <v/>
      </c>
      <c r="BL83" s="226" t="str">
        <f>IF(Udfyldningsark!$T100="","",
IF(BL$17=Udfyldningsark!$Q100,"s",
IF(BL$17=Udfyldningsark!$T100,"b",
IF(BL$17&lt;Udfyldningsark!$P100,"",
IF(Udfyldningsark!$T100&lt;Udfyldningsark!$Q100-10,IF(BL$17&lt;Udfyldningsark!$T100,"g",""),
IF(Udfyldningsark!$T100&lt;Udfyldningsark!$Q100,     IF(BL$17&lt;Udfyldningsark!$Q100-10,"g",     IF(BL$17&lt;Udfyldningsark!$T100,"gu",        "")),
IF(BL$17&lt;Udfyldningsark!$Q100, IF(BL$17&lt;Udfyldningsark!$Q100-10,"g","gu"),
IF(BL$17&lt;Udfyldningsark!$T100,"r",""
))))))))</f>
        <v/>
      </c>
      <c r="BM83" s="226" t="str">
        <f>IF(Udfyldningsark!$T100="","",
IF(BM$17=Udfyldningsark!$Q100,"s",
IF(BM$17=Udfyldningsark!$T100,"b",
IF(BM$17&lt;Udfyldningsark!$P100,"",
IF(Udfyldningsark!$T100&lt;Udfyldningsark!$Q100-10,IF(BM$17&lt;Udfyldningsark!$T100,"g",""),
IF(Udfyldningsark!$T100&lt;Udfyldningsark!$Q100,     IF(BM$17&lt;Udfyldningsark!$Q100-10,"g",     IF(BM$17&lt;Udfyldningsark!$T100,"gu",        "")),
IF(BM$17&lt;Udfyldningsark!$Q100, IF(BM$17&lt;Udfyldningsark!$Q100-10,"g","gu"),
IF(BM$17&lt;Udfyldningsark!$T100,"r",""
))))))))</f>
        <v/>
      </c>
      <c r="BN83" s="226" t="str">
        <f>IF(Udfyldningsark!$T100="","",
IF(BN$17=Udfyldningsark!$Q100,"s",
IF(BN$17=Udfyldningsark!$T100,"b",
IF(BN$17&lt;Udfyldningsark!$P100,"",
IF(Udfyldningsark!$T100&lt;Udfyldningsark!$Q100-10,IF(BN$17&lt;Udfyldningsark!$T100,"g",""),
IF(Udfyldningsark!$T100&lt;Udfyldningsark!$Q100,     IF(BN$17&lt;Udfyldningsark!$Q100-10,"g",     IF(BN$17&lt;Udfyldningsark!$T100,"gu",        "")),
IF(BN$17&lt;Udfyldningsark!$Q100, IF(BN$17&lt;Udfyldningsark!$Q100-10,"g","gu"),
IF(BN$17&lt;Udfyldningsark!$T100,"r",""
))))))))</f>
        <v/>
      </c>
      <c r="BO83" s="226" t="str">
        <f>IF(Udfyldningsark!$T100="","",
IF(BO$17=Udfyldningsark!$Q100,"s",
IF(BO$17=Udfyldningsark!$T100,"b",
IF(BO$17&lt;Udfyldningsark!$P100,"",
IF(Udfyldningsark!$T100&lt;Udfyldningsark!$Q100-10,IF(BO$17&lt;Udfyldningsark!$T100,"g",""),
IF(Udfyldningsark!$T100&lt;Udfyldningsark!$Q100,     IF(BO$17&lt;Udfyldningsark!$Q100-10,"g",     IF(BO$17&lt;Udfyldningsark!$T100,"gu",        "")),
IF(BO$17&lt;Udfyldningsark!$Q100, IF(BO$17&lt;Udfyldningsark!$Q100-10,"g","gu"),
IF(BO$17&lt;Udfyldningsark!$T100,"r",""
))))))))</f>
        <v/>
      </c>
      <c r="BP83" s="226" t="str">
        <f>IF(Udfyldningsark!$T100="","",
IF(BP$17=Udfyldningsark!$Q100,"s",
IF(BP$17=Udfyldningsark!$T100,"b",
IF(BP$17&lt;Udfyldningsark!$P100,"",
IF(Udfyldningsark!$T100&lt;Udfyldningsark!$Q100-10,IF(BP$17&lt;Udfyldningsark!$T100,"g",""),
IF(Udfyldningsark!$T100&lt;Udfyldningsark!$Q100,     IF(BP$17&lt;Udfyldningsark!$Q100-10,"g",     IF(BP$17&lt;Udfyldningsark!$T100,"gu",        "")),
IF(BP$17&lt;Udfyldningsark!$Q100, IF(BP$17&lt;Udfyldningsark!$Q100-10,"g","gu"),
IF(BP$17&lt;Udfyldningsark!$T100,"r",""
))))))))</f>
        <v/>
      </c>
      <c r="BQ83" s="226" t="str">
        <f>IF(Udfyldningsark!$T100="","",
IF(BQ$17=Udfyldningsark!$Q100,"s",
IF(BQ$17=Udfyldningsark!$T100,"b",
IF(BQ$17&lt;Udfyldningsark!$P100,"",
IF(Udfyldningsark!$T100&lt;Udfyldningsark!$Q100-10,IF(BQ$17&lt;Udfyldningsark!$T100,"g",""),
IF(Udfyldningsark!$T100&lt;Udfyldningsark!$Q100,     IF(BQ$17&lt;Udfyldningsark!$Q100-10,"g",     IF(BQ$17&lt;Udfyldningsark!$T100,"gu",        "")),
IF(BQ$17&lt;Udfyldningsark!$Q100, IF(BQ$17&lt;Udfyldningsark!$Q100-10,"g","gu"),
IF(BQ$17&lt;Udfyldningsark!$T100,"r",""
))))))))</f>
        <v/>
      </c>
      <c r="BR83" s="226" t="str">
        <f>IF(Udfyldningsark!$T100="","",
IF(BR$17=Udfyldningsark!$Q100,"s",
IF(BR$17=Udfyldningsark!$T100,"b",
IF(BR$17&lt;Udfyldningsark!$P100,"",
IF(Udfyldningsark!$T100&lt;Udfyldningsark!$Q100-10,IF(BR$17&lt;Udfyldningsark!$T100,"g",""),
IF(Udfyldningsark!$T100&lt;Udfyldningsark!$Q100,     IF(BR$17&lt;Udfyldningsark!$Q100-10,"g",     IF(BR$17&lt;Udfyldningsark!$T100,"gu",        "")),
IF(BR$17&lt;Udfyldningsark!$Q100, IF(BR$17&lt;Udfyldningsark!$Q100-10,"g","gu"),
IF(BR$17&lt;Udfyldningsark!$T100,"r",""
))))))))</f>
        <v/>
      </c>
      <c r="BS83" s="226" t="str">
        <f>IF(Udfyldningsark!$T100="","",
IF(BS$17=Udfyldningsark!$Q100,"s",
IF(BS$17=Udfyldningsark!$T100,"b",
IF(BS$17&lt;Udfyldningsark!$P100,"",
IF(Udfyldningsark!$T100&lt;Udfyldningsark!$Q100-10,IF(BS$17&lt;Udfyldningsark!$T100,"g",""),
IF(Udfyldningsark!$T100&lt;Udfyldningsark!$Q100,     IF(BS$17&lt;Udfyldningsark!$Q100-10,"g",     IF(BS$17&lt;Udfyldningsark!$T100,"gu",        "")),
IF(BS$17&lt;Udfyldningsark!$Q100, IF(BS$17&lt;Udfyldningsark!$Q100-10,"g","gu"),
IF(BS$17&lt;Udfyldningsark!$T100,"r",""
))))))))</f>
        <v/>
      </c>
      <c r="BT83" s="226" t="str">
        <f>IF(Udfyldningsark!$T100="","",
IF(BT$17=Udfyldningsark!$Q100,"s",
IF(BT$17=Udfyldningsark!$T100,"b",
IF(BT$17&lt;Udfyldningsark!$P100,"",
IF(Udfyldningsark!$T100&lt;Udfyldningsark!$Q100-10,IF(BT$17&lt;Udfyldningsark!$T100,"g",""),
IF(Udfyldningsark!$T100&lt;Udfyldningsark!$Q100,     IF(BT$17&lt;Udfyldningsark!$Q100-10,"g",     IF(BT$17&lt;Udfyldningsark!$T100,"gu",        "")),
IF(BT$17&lt;Udfyldningsark!$Q100, IF(BT$17&lt;Udfyldningsark!$Q100-10,"g","gu"),
IF(BT$17&lt;Udfyldningsark!$T100,"r",""
))))))))</f>
        <v/>
      </c>
      <c r="BU83" s="226" t="str">
        <f>IF(Udfyldningsark!$T100="","",
IF(BU$17=Udfyldningsark!$Q100,"s",
IF(BU$17=Udfyldningsark!$T100,"b",
IF(BU$17&lt;Udfyldningsark!$P100,"",
IF(Udfyldningsark!$T100&lt;Udfyldningsark!$Q100-10,IF(BU$17&lt;Udfyldningsark!$T100,"g",""),
IF(Udfyldningsark!$T100&lt;Udfyldningsark!$Q100,     IF(BU$17&lt;Udfyldningsark!$Q100-10,"g",     IF(BU$17&lt;Udfyldningsark!$T100,"gu",        "")),
IF(BU$17&lt;Udfyldningsark!$Q100, IF(BU$17&lt;Udfyldningsark!$Q100-10,"g","gu"),
IF(BU$17&lt;Udfyldningsark!$T100,"r",""
))))))))</f>
        <v/>
      </c>
      <c r="BV83" s="226" t="str">
        <f>IF(Udfyldningsark!$T100="","",
IF(BV$17=Udfyldningsark!$Q100,"s",
IF(BV$17=Udfyldningsark!$T100,"b",
IF(BV$17&lt;Udfyldningsark!$P100,"",
IF(Udfyldningsark!$T100&lt;Udfyldningsark!$Q100-10,IF(BV$17&lt;Udfyldningsark!$T100,"g",""),
IF(Udfyldningsark!$T100&lt;Udfyldningsark!$Q100,     IF(BV$17&lt;Udfyldningsark!$Q100-10,"g",     IF(BV$17&lt;Udfyldningsark!$T100,"gu",        "")),
IF(BV$17&lt;Udfyldningsark!$Q100, IF(BV$17&lt;Udfyldningsark!$Q100-10,"g","gu"),
IF(BV$17&lt;Udfyldningsark!$T100,"r",""
))))))))</f>
        <v/>
      </c>
      <c r="BW83" s="226" t="str">
        <f>IF(Udfyldningsark!$T100="","",
IF(BW$17=Udfyldningsark!$Q100,"s",
IF(BW$17=Udfyldningsark!$T100,"b",
IF(BW$17&lt;Udfyldningsark!$P100,"",
IF(Udfyldningsark!$T100&lt;Udfyldningsark!$Q100-10,IF(BW$17&lt;Udfyldningsark!$T100,"g",""),
IF(Udfyldningsark!$T100&lt;Udfyldningsark!$Q100,     IF(BW$17&lt;Udfyldningsark!$Q100-10,"g",     IF(BW$17&lt;Udfyldningsark!$T100,"gu",        "")),
IF(BW$17&lt;Udfyldningsark!$Q100, IF(BW$17&lt;Udfyldningsark!$Q100-10,"g","gu"),
IF(BW$17&lt;Udfyldningsark!$T100,"r",""
))))))))</f>
        <v/>
      </c>
      <c r="BX83" s="226" t="str">
        <f>IF(Udfyldningsark!$T100="","",
IF(BX$17=Udfyldningsark!$Q100,"s",
IF(BX$17=Udfyldningsark!$T100,"b",
IF(BX$17&lt;Udfyldningsark!$P100,"",
IF(Udfyldningsark!$T100&lt;Udfyldningsark!$Q100-10,IF(BX$17&lt;Udfyldningsark!$T100,"g",""),
IF(Udfyldningsark!$T100&lt;Udfyldningsark!$Q100,     IF(BX$17&lt;Udfyldningsark!$Q100-10,"g",     IF(BX$17&lt;Udfyldningsark!$T100,"gu",        "")),
IF(BX$17&lt;Udfyldningsark!$Q100, IF(BX$17&lt;Udfyldningsark!$Q100-10,"g","gu"),
IF(BX$17&lt;Udfyldningsark!$T100,"r",""
))))))))</f>
        <v/>
      </c>
      <c r="BY83" s="226" t="str">
        <f>IF(Udfyldningsark!$T100="","",
IF(BY$17=Udfyldningsark!$Q100,"s",
IF(BY$17=Udfyldningsark!$T100,"b",
IF(BY$17&lt;Udfyldningsark!$P100,"",
IF(Udfyldningsark!$T100&lt;Udfyldningsark!$Q100-10,IF(BY$17&lt;Udfyldningsark!$T100,"g",""),
IF(Udfyldningsark!$T100&lt;Udfyldningsark!$Q100,     IF(BY$17&lt;Udfyldningsark!$Q100-10,"g",     IF(BY$17&lt;Udfyldningsark!$T100,"gu",        "")),
IF(BY$17&lt;Udfyldningsark!$Q100, IF(BY$17&lt;Udfyldningsark!$Q100-10,"g","gu"),
IF(BY$17&lt;Udfyldningsark!$T100,"r",""
))))))))</f>
        <v/>
      </c>
      <c r="BZ83" s="226" t="str">
        <f>IF(Udfyldningsark!$T100="","",
IF(BZ$17=Udfyldningsark!$Q100,"s",
IF(BZ$17=Udfyldningsark!$T100,"b",
IF(BZ$17&lt;Udfyldningsark!$P100,"",
IF(Udfyldningsark!$T100&lt;Udfyldningsark!$Q100-10,IF(BZ$17&lt;Udfyldningsark!$T100,"g",""),
IF(Udfyldningsark!$T100&lt;Udfyldningsark!$Q100,     IF(BZ$17&lt;Udfyldningsark!$Q100-10,"g",     IF(BZ$17&lt;Udfyldningsark!$T100,"gu",        "")),
IF(BZ$17&lt;Udfyldningsark!$Q100, IF(BZ$17&lt;Udfyldningsark!$Q100-10,"g","gu"),
IF(BZ$17&lt;Udfyldningsark!$T100,"r",""
))))))))</f>
        <v/>
      </c>
      <c r="CA83" s="226" t="str">
        <f>IF(Udfyldningsark!$T100="","",
IF(CA$17=Udfyldningsark!$Q100,"s",
IF(CA$17=Udfyldningsark!$T100,"b",
IF(CA$17&lt;Udfyldningsark!$P100,"",
IF(Udfyldningsark!$T100&lt;Udfyldningsark!$Q100-10,IF(CA$17&lt;Udfyldningsark!$T100,"g",""),
IF(Udfyldningsark!$T100&lt;Udfyldningsark!$Q100,     IF(CA$17&lt;Udfyldningsark!$Q100-10,"g",     IF(CA$17&lt;Udfyldningsark!$T100,"gu",        "")),
IF(CA$17&lt;Udfyldningsark!$Q100, IF(CA$17&lt;Udfyldningsark!$Q100-10,"g","gu"),
IF(CA$17&lt;Udfyldningsark!$T100,"r",""
))))))))</f>
        <v/>
      </c>
      <c r="CB83" s="226" t="str">
        <f>IF(Udfyldningsark!$T100="","",
IF(CB$17=Udfyldningsark!$Q100,"s",
IF(CB$17=Udfyldningsark!$T100,"b",
IF(CB$17&lt;Udfyldningsark!$P100,"",
IF(Udfyldningsark!$T100&lt;Udfyldningsark!$Q100-10,IF(CB$17&lt;Udfyldningsark!$T100,"g",""),
IF(Udfyldningsark!$T100&lt;Udfyldningsark!$Q100,     IF(CB$17&lt;Udfyldningsark!$Q100-10,"g",     IF(CB$17&lt;Udfyldningsark!$T100,"gu",        "")),
IF(CB$17&lt;Udfyldningsark!$Q100, IF(CB$17&lt;Udfyldningsark!$Q100-10,"g","gu"),
IF(CB$17&lt;Udfyldningsark!$T100,"r",""
))))))))</f>
        <v/>
      </c>
      <c r="CC83" s="226" t="str">
        <f>IF(Udfyldningsark!$T100="","",
IF(CC$17=Udfyldningsark!$Q100,"s",
IF(CC$17=Udfyldningsark!$T100,"b",
IF(CC$17&lt;Udfyldningsark!$P100,"",
IF(Udfyldningsark!$T100&lt;Udfyldningsark!$Q100-10,IF(CC$17&lt;Udfyldningsark!$T100,"g",""),
IF(Udfyldningsark!$T100&lt;Udfyldningsark!$Q100,     IF(CC$17&lt;Udfyldningsark!$Q100-10,"g",     IF(CC$17&lt;Udfyldningsark!$T100,"gu",        "")),
IF(CC$17&lt;Udfyldningsark!$Q100, IF(CC$17&lt;Udfyldningsark!$Q100-10,"g","gu"),
IF(CC$17&lt;Udfyldningsark!$T100,"r",""
))))))))</f>
        <v/>
      </c>
      <c r="CD83" s="226" t="str">
        <f>IF(Udfyldningsark!$T100="","",
IF(CD$17=Udfyldningsark!$Q100,"s",
IF(CD$17=Udfyldningsark!$T100,"b",
IF(CD$17&lt;Udfyldningsark!$P100,"",
IF(Udfyldningsark!$T100&lt;Udfyldningsark!$Q100-10,IF(CD$17&lt;Udfyldningsark!$T100,"g",""),
IF(Udfyldningsark!$T100&lt;Udfyldningsark!$Q100,     IF(CD$17&lt;Udfyldningsark!$Q100-10,"g",     IF(CD$17&lt;Udfyldningsark!$T100,"gu",        "")),
IF(CD$17&lt;Udfyldningsark!$Q100, IF(CD$17&lt;Udfyldningsark!$Q100-10,"g","gu"),
IF(CD$17&lt;Udfyldningsark!$T100,"r",""
))))))))</f>
        <v/>
      </c>
      <c r="CE83" s="226" t="str">
        <f>IF(Udfyldningsark!$T100="","",
IF(CE$17=Udfyldningsark!$Q100,"s",
IF(CE$17=Udfyldningsark!$T100,"b",
IF(CE$17&lt;Udfyldningsark!$P100,"",
IF(Udfyldningsark!$T100&lt;Udfyldningsark!$Q100-10,IF(CE$17&lt;Udfyldningsark!$T100,"g",""),
IF(Udfyldningsark!$T100&lt;Udfyldningsark!$Q100,     IF(CE$17&lt;Udfyldningsark!$Q100-10,"g",     IF(CE$17&lt;Udfyldningsark!$T100,"gu",        "")),
IF(CE$17&lt;Udfyldningsark!$Q100, IF(CE$17&lt;Udfyldningsark!$Q100-10,"g","gu"),
IF(CE$17&lt;Udfyldningsark!$T100,"r",""
))))))))</f>
        <v/>
      </c>
      <c r="CF83" s="226" t="str">
        <f>IF(Udfyldningsark!$T100="","",
IF(CF$17=Udfyldningsark!$Q100,"s",
IF(CF$17=Udfyldningsark!$T100,"b",
IF(CF$17&lt;Udfyldningsark!$P100,"",
IF(Udfyldningsark!$T100&lt;Udfyldningsark!$Q100-10,IF(CF$17&lt;Udfyldningsark!$T100,"g",""),
IF(Udfyldningsark!$T100&lt;Udfyldningsark!$Q100,     IF(CF$17&lt;Udfyldningsark!$Q100-10,"g",     IF(CF$17&lt;Udfyldningsark!$T100,"gu",        "")),
IF(CF$17&lt;Udfyldningsark!$Q100, IF(CF$17&lt;Udfyldningsark!$Q100-10,"g","gu"),
IF(CF$17&lt;Udfyldningsark!$T100,"r",""
))))))))</f>
        <v/>
      </c>
      <c r="CG83" s="226" t="str">
        <f>IF(Udfyldningsark!$T100="","",
IF(CG$17=Udfyldningsark!$Q100,"s",
IF(CG$17=Udfyldningsark!$T100,"b",
IF(CG$17&lt;Udfyldningsark!$P100,"",
IF(Udfyldningsark!$T100&lt;Udfyldningsark!$Q100-10,IF(CG$17&lt;Udfyldningsark!$T100,"g",""),
IF(Udfyldningsark!$T100&lt;Udfyldningsark!$Q100,     IF(CG$17&lt;Udfyldningsark!$Q100-10,"g",     IF(CG$17&lt;Udfyldningsark!$T100,"gu",        "")),
IF(CG$17&lt;Udfyldningsark!$Q100, IF(CG$17&lt;Udfyldningsark!$Q100-10,"g","gu"),
IF(CG$17&lt;Udfyldningsark!$T100,"r",""
))))))))</f>
        <v/>
      </c>
      <c r="CH83" s="226" t="str">
        <f>IF(Udfyldningsark!$T100="","",
IF(CH$17=Udfyldningsark!$Q100,"s",
IF(CH$17=Udfyldningsark!$T100,"b",
IF(CH$17&lt;Udfyldningsark!$P100,"",
IF(Udfyldningsark!$T100&lt;Udfyldningsark!$Q100-10,IF(CH$17&lt;Udfyldningsark!$T100,"g",""),
IF(Udfyldningsark!$T100&lt;Udfyldningsark!$Q100,     IF(CH$17&lt;Udfyldningsark!$Q100-10,"g",     IF(CH$17&lt;Udfyldningsark!$T100,"gu",        "")),
IF(CH$17&lt;Udfyldningsark!$Q100, IF(CH$17&lt;Udfyldningsark!$Q100-10,"g","gu"),
IF(CH$17&lt;Udfyldningsark!$T100,"r",""
))))))))</f>
        <v/>
      </c>
      <c r="CI83" s="226" t="str">
        <f>IF(Udfyldningsark!$T100="","",
IF(CI$17=Udfyldningsark!$Q100,"s",
IF(CI$17=Udfyldningsark!$T100,"b",
IF(CI$17&lt;Udfyldningsark!$P100,"",
IF(Udfyldningsark!$T100&lt;Udfyldningsark!$Q100-10,IF(CI$17&lt;Udfyldningsark!$T100,"g",""),
IF(Udfyldningsark!$T100&lt;Udfyldningsark!$Q100,     IF(CI$17&lt;Udfyldningsark!$Q100-10,"g",     IF(CI$17&lt;Udfyldningsark!$T100,"gu",        "")),
IF(CI$17&lt;Udfyldningsark!$Q100, IF(CI$17&lt;Udfyldningsark!$Q100-10,"g","gu"),
IF(CI$17&lt;Udfyldningsark!$T100,"r",""
))))))))</f>
        <v/>
      </c>
      <c r="CJ83" s="226" t="str">
        <f>IF(Udfyldningsark!$T100="","",
IF(CJ$17=Udfyldningsark!$Q100,"s",
IF(CJ$17=Udfyldningsark!$T100,"b",
IF(CJ$17&lt;Udfyldningsark!$P100,"",
IF(Udfyldningsark!$T100&lt;Udfyldningsark!$Q100-10,IF(CJ$17&lt;Udfyldningsark!$T100,"g",""),
IF(Udfyldningsark!$T100&lt;Udfyldningsark!$Q100,     IF(CJ$17&lt;Udfyldningsark!$Q100-10,"g",     IF(CJ$17&lt;Udfyldningsark!$T100,"gu",        "")),
IF(CJ$17&lt;Udfyldningsark!$Q100, IF(CJ$17&lt;Udfyldningsark!$Q100-10,"g","gu"),
IF(CJ$17&lt;Udfyldningsark!$T100,"r",""
))))))))</f>
        <v/>
      </c>
      <c r="CK83" s="226" t="str">
        <f>IF(Udfyldningsark!$T100="","",
IF(CK$17=Udfyldningsark!$Q100,"s",
IF(CK$17=Udfyldningsark!$T100,"b",
IF(CK$17&lt;Udfyldningsark!$P100,"",
IF(Udfyldningsark!$T100&lt;Udfyldningsark!$Q100-10,IF(CK$17&lt;Udfyldningsark!$T100,"g",""),
IF(Udfyldningsark!$T100&lt;Udfyldningsark!$Q100,     IF(CK$17&lt;Udfyldningsark!$Q100-10,"g",     IF(CK$17&lt;Udfyldningsark!$T100,"gu",        "")),
IF(CK$17&lt;Udfyldningsark!$Q100, IF(CK$17&lt;Udfyldningsark!$Q100-10,"g","gu"),
IF(CK$17&lt;Udfyldningsark!$T100,"r",""
))))))))</f>
        <v/>
      </c>
      <c r="CL83" s="226" t="str">
        <f>IF(Udfyldningsark!$T100="","",
IF(CL$17=Udfyldningsark!$Q100,"s",
IF(CL$17=Udfyldningsark!$T100,"b",
IF(CL$17&lt;Udfyldningsark!$P100,"",
IF(Udfyldningsark!$T100&lt;Udfyldningsark!$Q100-10,IF(CL$17&lt;Udfyldningsark!$T100,"g",""),
IF(Udfyldningsark!$T100&lt;Udfyldningsark!$Q100,     IF(CL$17&lt;Udfyldningsark!$Q100-10,"g",     IF(CL$17&lt;Udfyldningsark!$T100,"gu",        "")),
IF(CL$17&lt;Udfyldningsark!$Q100, IF(CL$17&lt;Udfyldningsark!$Q100-10,"g","gu"),
IF(CL$17&lt;Udfyldningsark!$T100,"r",""
))))))))</f>
        <v/>
      </c>
      <c r="CM83" s="226" t="str">
        <f>IF(Udfyldningsark!$T100="","",
IF(CM$17=Udfyldningsark!$Q100,"s",
IF(CM$17=Udfyldningsark!$T100,"b",
IF(CM$17&lt;Udfyldningsark!$P100,"",
IF(Udfyldningsark!$T100&lt;Udfyldningsark!$Q100-10,IF(CM$17&lt;Udfyldningsark!$T100,"g",""),
IF(Udfyldningsark!$T100&lt;Udfyldningsark!$Q100,     IF(CM$17&lt;Udfyldningsark!$Q100-10,"g",     IF(CM$17&lt;Udfyldningsark!$T100,"gu",        "")),
IF(CM$17&lt;Udfyldningsark!$Q100, IF(CM$17&lt;Udfyldningsark!$Q100-10,"g","gu"),
IF(CM$17&lt;Udfyldningsark!$T100,"r",""
))))))))</f>
        <v/>
      </c>
      <c r="CN83" s="226" t="str">
        <f>IF(Udfyldningsark!$T100="","",
IF(CN$17=Udfyldningsark!$Q100,"s",
IF(CN$17=Udfyldningsark!$T100,"b",
IF(CN$17&lt;Udfyldningsark!$P100,"",
IF(Udfyldningsark!$T100&lt;Udfyldningsark!$Q100-10,IF(CN$17&lt;Udfyldningsark!$T100,"g",""),
IF(Udfyldningsark!$T100&lt;Udfyldningsark!$Q100,     IF(CN$17&lt;Udfyldningsark!$Q100-10,"g",     IF(CN$17&lt;Udfyldningsark!$T100,"gu",        "")),
IF(CN$17&lt;Udfyldningsark!$Q100, IF(CN$17&lt;Udfyldningsark!$Q100-10,"g","gu"),
IF(CN$17&lt;Udfyldningsark!$T100,"r",""
))))))))</f>
        <v/>
      </c>
      <c r="CO83" s="226" t="str">
        <f>IF(Udfyldningsark!$T100="","",
IF(CO$17=Udfyldningsark!$Q100,"s",
IF(CO$17=Udfyldningsark!$T100,"b",
IF(CO$17&lt;Udfyldningsark!$P100,"",
IF(Udfyldningsark!$T100&lt;Udfyldningsark!$Q100-10,IF(CO$17&lt;Udfyldningsark!$T100,"g",""),
IF(Udfyldningsark!$T100&lt;Udfyldningsark!$Q100,     IF(CO$17&lt;Udfyldningsark!$Q100-10,"g",     IF(CO$17&lt;Udfyldningsark!$T100,"gu",        "")),
IF(CO$17&lt;Udfyldningsark!$Q100, IF(CO$17&lt;Udfyldningsark!$Q100-10,"g","gu"),
IF(CO$17&lt;Udfyldningsark!$T100,"r",""
))))))))</f>
        <v/>
      </c>
      <c r="CP83" s="226" t="str">
        <f>IF(Udfyldningsark!$T100="","",
IF(CP$17=Udfyldningsark!$Q100,"s",
IF(CP$17=Udfyldningsark!$T100,"b",
IF(CP$17&lt;Udfyldningsark!$P100,"",
IF(Udfyldningsark!$T100&lt;Udfyldningsark!$Q100-10,IF(CP$17&lt;Udfyldningsark!$T100,"g",""),
IF(Udfyldningsark!$T100&lt;Udfyldningsark!$Q100,     IF(CP$17&lt;Udfyldningsark!$Q100-10,"g",     IF(CP$17&lt;Udfyldningsark!$T100,"gu",        "")),
IF(CP$17&lt;Udfyldningsark!$Q100, IF(CP$17&lt;Udfyldningsark!$Q100-10,"g","gu"),
IF(CP$17&lt;Udfyldningsark!$T100,"r",""
))))))))</f>
        <v/>
      </c>
      <c r="CQ83" s="226" t="str">
        <f>IF(Udfyldningsark!$T100="","",
IF(CQ$17=Udfyldningsark!$Q100,"s",
IF(CQ$17=Udfyldningsark!$T100,"b",
IF(CQ$17&lt;Udfyldningsark!$P100,"",
IF(Udfyldningsark!$T100&lt;Udfyldningsark!$Q100-10,IF(CQ$17&lt;Udfyldningsark!$T100,"g",""),
IF(Udfyldningsark!$T100&lt;Udfyldningsark!$Q100,     IF(CQ$17&lt;Udfyldningsark!$Q100-10,"g",     IF(CQ$17&lt;Udfyldningsark!$T100,"gu",        "")),
IF(CQ$17&lt;Udfyldningsark!$Q100, IF(CQ$17&lt;Udfyldningsark!$Q100-10,"g","gu"),
IF(CQ$17&lt;Udfyldningsark!$T100,"r",""
))))))))</f>
        <v/>
      </c>
      <c r="CR83" s="226" t="str">
        <f>IF(Udfyldningsark!$T100="","",
IF(CR$17=Udfyldningsark!$Q100,"s",
IF(CR$17=Udfyldningsark!$T100,"b",
IF(CR$17&lt;Udfyldningsark!$P100,"",
IF(Udfyldningsark!$T100&lt;Udfyldningsark!$Q100-10,IF(CR$17&lt;Udfyldningsark!$T100,"g",""),
IF(Udfyldningsark!$T100&lt;Udfyldningsark!$Q100,     IF(CR$17&lt;Udfyldningsark!$Q100-10,"g",     IF(CR$17&lt;Udfyldningsark!$T100,"gu",        "")),
IF(CR$17&lt;Udfyldningsark!$Q100, IF(CR$17&lt;Udfyldningsark!$Q100-10,"g","gu"),
IF(CR$17&lt;Udfyldningsark!$T100,"r",""
))))))))</f>
        <v/>
      </c>
      <c r="CS83" s="226" t="str">
        <f>IF(Udfyldningsark!$T100="","",
IF(CS$17=Udfyldningsark!$Q100,"s",
IF(CS$17=Udfyldningsark!$T100,"b",
IF(CS$17&lt;Udfyldningsark!$P100,"",
IF(Udfyldningsark!$T100&lt;Udfyldningsark!$Q100-10,IF(CS$17&lt;Udfyldningsark!$T100,"g",""),
IF(Udfyldningsark!$T100&lt;Udfyldningsark!$Q100,     IF(CS$17&lt;Udfyldningsark!$Q100-10,"g",     IF(CS$17&lt;Udfyldningsark!$T100,"gu",        "")),
IF(CS$17&lt;Udfyldningsark!$Q100, IF(CS$17&lt;Udfyldningsark!$Q100-10,"g","gu"),
IF(CS$17&lt;Udfyldningsark!$T100,"r",""
))))))))</f>
        <v/>
      </c>
      <c r="CT83" s="226" t="str">
        <f>IF(Udfyldningsark!$T100="","",
IF(CT$17=Udfyldningsark!$Q100,"s",
IF(CT$17=Udfyldningsark!$T100,"b",
IF(CT$17&lt;Udfyldningsark!$P100,"",
IF(Udfyldningsark!$T100&lt;Udfyldningsark!$Q100-10,IF(CT$17&lt;Udfyldningsark!$T100,"g",""),
IF(Udfyldningsark!$T100&lt;Udfyldningsark!$Q100,     IF(CT$17&lt;Udfyldningsark!$Q100-10,"g",     IF(CT$17&lt;Udfyldningsark!$T100,"gu",        "")),
IF(CT$17&lt;Udfyldningsark!$Q100, IF(CT$17&lt;Udfyldningsark!$Q100-10,"g","gu"),
IF(CT$17&lt;Udfyldningsark!$T100,"r",""
))))))))</f>
        <v/>
      </c>
      <c r="CU83" s="226" t="str">
        <f>IF(Udfyldningsark!$T100="","",
IF(CU$17=Udfyldningsark!$Q100,"s",
IF(CU$17=Udfyldningsark!$T100,"b",
IF(CU$17&lt;Udfyldningsark!$P100,"",
IF(Udfyldningsark!$T100&lt;Udfyldningsark!$Q100-10,IF(CU$17&lt;Udfyldningsark!$T100,"g",""),
IF(Udfyldningsark!$T100&lt;Udfyldningsark!$Q100,     IF(CU$17&lt;Udfyldningsark!$Q100-10,"g",     IF(CU$17&lt;Udfyldningsark!$T100,"gu",        "")),
IF(CU$17&lt;Udfyldningsark!$Q100, IF(CU$17&lt;Udfyldningsark!$Q100-10,"g","gu"),
IF(CU$17&lt;Udfyldningsark!$T100,"r",""
))))))))</f>
        <v/>
      </c>
      <c r="CV83" s="226" t="str">
        <f>IF(Udfyldningsark!$T100="","",
IF(CV$17=Udfyldningsark!$Q100,"s",
IF(CV$17=Udfyldningsark!$T100,"b",
IF(CV$17&lt;Udfyldningsark!$P100,"",
IF(Udfyldningsark!$T100&lt;Udfyldningsark!$Q100-10,IF(CV$17&lt;Udfyldningsark!$T100,"g",""),
IF(Udfyldningsark!$T100&lt;Udfyldningsark!$Q100,     IF(CV$17&lt;Udfyldningsark!$Q100-10,"g",     IF(CV$17&lt;Udfyldningsark!$T100,"gu",        "")),
IF(CV$17&lt;Udfyldningsark!$Q100, IF(CV$17&lt;Udfyldningsark!$Q100-10,"g","gu"),
IF(CV$17&lt;Udfyldningsark!$T100,"r",""
))))))))</f>
        <v/>
      </c>
      <c r="CW83" s="226" t="str">
        <f>IF(Udfyldningsark!$T100="","",
IF(CW$17=Udfyldningsark!$Q100,"s",
IF(CW$17=Udfyldningsark!$T100,"b",
IF(CW$17&lt;Udfyldningsark!$P100,"",
IF(Udfyldningsark!$T100&lt;Udfyldningsark!$Q100-10,IF(CW$17&lt;Udfyldningsark!$T100,"g",""),
IF(Udfyldningsark!$T100&lt;Udfyldningsark!$Q100,     IF(CW$17&lt;Udfyldningsark!$Q100-10,"g",     IF(CW$17&lt;Udfyldningsark!$T100,"gu",        "")),
IF(CW$17&lt;Udfyldningsark!$Q100, IF(CW$17&lt;Udfyldningsark!$Q100-10,"g","gu"),
IF(CW$17&lt;Udfyldningsark!$T100,"r",""
))))))))</f>
        <v/>
      </c>
      <c r="CX83" s="226" t="str">
        <f>IF(Udfyldningsark!$T100="","",
IF(CX$17=Udfyldningsark!$Q100,"s",
IF(CX$17=Udfyldningsark!$T100,"b",
IF(CX$17&lt;Udfyldningsark!$P100,"",
IF(Udfyldningsark!$T100&lt;Udfyldningsark!$Q100-10,IF(CX$17&lt;Udfyldningsark!$T100,"g",""),
IF(Udfyldningsark!$T100&lt;Udfyldningsark!$Q100,     IF(CX$17&lt;Udfyldningsark!$Q100-10,"g",     IF(CX$17&lt;Udfyldningsark!$T100,"gu",        "")),
IF(CX$17&lt;Udfyldningsark!$Q100, IF(CX$17&lt;Udfyldningsark!$Q100-10,"g","gu"),
IF(CX$17&lt;Udfyldningsark!$T100,"r",""
))))))))</f>
        <v/>
      </c>
      <c r="CY83" s="226" t="str">
        <f>IF(Udfyldningsark!$T100="","",
IF(CY$17=Udfyldningsark!$Q100,"s",
IF(CY$17=Udfyldningsark!$T100,"b",
IF(CY$17&lt;Udfyldningsark!$P100,"",
IF(Udfyldningsark!$T100&lt;Udfyldningsark!$Q100-10,IF(CY$17&lt;Udfyldningsark!$T100,"g",""),
IF(Udfyldningsark!$T100&lt;Udfyldningsark!$Q100,     IF(CY$17&lt;Udfyldningsark!$Q100-10,"g",     IF(CY$17&lt;Udfyldningsark!$T100,"gu",        "")),
IF(CY$17&lt;Udfyldningsark!$Q100, IF(CY$17&lt;Udfyldningsark!$Q100-10,"g","gu"),
IF(CY$17&lt;Udfyldningsark!$T100,"r",""
))))))))</f>
        <v/>
      </c>
      <c r="CZ83" s="226" t="str">
        <f>IF(Udfyldningsark!$T100="","",
IF(CZ$17=Udfyldningsark!$Q100,"s",
IF(CZ$17=Udfyldningsark!$T100,"b",
IF(CZ$17&lt;Udfyldningsark!$P100,"",
IF(Udfyldningsark!$T100&lt;Udfyldningsark!$Q100-10,IF(CZ$17&lt;Udfyldningsark!$T100,"g",""),
IF(Udfyldningsark!$T100&lt;Udfyldningsark!$Q100,     IF(CZ$17&lt;Udfyldningsark!$Q100-10,"g",     IF(CZ$17&lt;Udfyldningsark!$T100,"gu",        "")),
IF(CZ$17&lt;Udfyldningsark!$Q100, IF(CZ$17&lt;Udfyldningsark!$Q100-10,"g","gu"),
IF(CZ$17&lt;Udfyldningsark!$T100,"r",""
))))))))</f>
        <v/>
      </c>
      <c r="DA83" s="226" t="str">
        <f>IF(Udfyldningsark!$T100="","",
IF(DA$17=Udfyldningsark!$Q100,"s",
IF(DA$17=Udfyldningsark!$T100,"b",
IF(DA$17&lt;Udfyldningsark!$P100,"",
IF(Udfyldningsark!$T100&lt;Udfyldningsark!$Q100-10,IF(DA$17&lt;Udfyldningsark!$T100,"g",""),
IF(Udfyldningsark!$T100&lt;Udfyldningsark!$Q100,     IF(DA$17&lt;Udfyldningsark!$Q100-10,"g",     IF(DA$17&lt;Udfyldningsark!$T100,"gu",        "")),
IF(DA$17&lt;Udfyldningsark!$Q100, IF(DA$17&lt;Udfyldningsark!$Q100-10,"g","gu"),
IF(DA$17&lt;Udfyldningsark!$T100,"r",""
))))))))</f>
        <v/>
      </c>
      <c r="DB83" s="226" t="str">
        <f>IF(Udfyldningsark!$T100="","",
IF(DB$17=Udfyldningsark!$Q100,"s",
IF(DB$17=Udfyldningsark!$T100,"b",
IF(DB$17&lt;Udfyldningsark!$P100,"",
IF(Udfyldningsark!$T100&lt;Udfyldningsark!$Q100-10,IF(DB$17&lt;Udfyldningsark!$T100,"g",""),
IF(Udfyldningsark!$T100&lt;Udfyldningsark!$Q100,     IF(DB$17&lt;Udfyldningsark!$Q100-10,"g",     IF(DB$17&lt;Udfyldningsark!$T100,"gu",        "")),
IF(DB$17&lt;Udfyldningsark!$Q100, IF(DB$17&lt;Udfyldningsark!$Q100-10,"g","gu"),
IF(DB$17&lt;Udfyldningsark!$T100,"r",""
))))))))</f>
        <v/>
      </c>
      <c r="DC83" s="226" t="str">
        <f>IF(Udfyldningsark!$T100="","",
IF(DC$17=Udfyldningsark!$Q100,"s",
IF(DC$17=Udfyldningsark!$T100,"b",
IF(DC$17&lt;Udfyldningsark!$P100,"",
IF(Udfyldningsark!$T100&lt;Udfyldningsark!$Q100-10,IF(DC$17&lt;Udfyldningsark!$T100,"g",""),
IF(Udfyldningsark!$T100&lt;Udfyldningsark!$Q100,     IF(DC$17&lt;Udfyldningsark!$Q100-10,"g",     IF(DC$17&lt;Udfyldningsark!$T100,"gu",        "")),
IF(DC$17&lt;Udfyldningsark!$Q100, IF(DC$17&lt;Udfyldningsark!$Q100-10,"g","gu"),
IF(DC$17&lt;Udfyldningsark!$T100,"r",""
))))))))</f>
        <v/>
      </c>
      <c r="DD83" s="226" t="str">
        <f>IF(Udfyldningsark!$T100="","",
IF(DD$17=Udfyldningsark!$Q100,"s",
IF(DD$17=Udfyldningsark!$T100,"b",
IF(DD$17&lt;Udfyldningsark!$P100,"",
IF(Udfyldningsark!$T100&lt;Udfyldningsark!$Q100-10,IF(DD$17&lt;Udfyldningsark!$T100,"g",""),
IF(Udfyldningsark!$T100&lt;Udfyldningsark!$Q100,     IF(DD$17&lt;Udfyldningsark!$Q100-10,"g",     IF(DD$17&lt;Udfyldningsark!$T100,"gu",        "")),
IF(DD$17&lt;Udfyldningsark!$Q100, IF(DD$17&lt;Udfyldningsark!$Q100-10,"g","gu"),
IF(DD$17&lt;Udfyldningsark!$T100,"r",""
))))))))</f>
        <v/>
      </c>
      <c r="DE83" s="226" t="str">
        <f>IF(Udfyldningsark!$T100="","",
IF(DE$17=Udfyldningsark!$Q100,"s",
IF(DE$17=Udfyldningsark!$T100,"b",
IF(DE$17&lt;Udfyldningsark!$P100,"",
IF(Udfyldningsark!$T100&lt;Udfyldningsark!$Q100-10,IF(DE$17&lt;Udfyldningsark!$T100,"g",""),
IF(Udfyldningsark!$T100&lt;Udfyldningsark!$Q100,     IF(DE$17&lt;Udfyldningsark!$Q100-10,"g",     IF(DE$17&lt;Udfyldningsark!$T100,"gu",        "")),
IF(DE$17&lt;Udfyldningsark!$Q100, IF(DE$17&lt;Udfyldningsark!$Q100-10,"g","gu"),
IF(DE$17&lt;Udfyldningsark!$T100,"r",""
))))))))</f>
        <v/>
      </c>
      <c r="DF83" s="226" t="str">
        <f>IF(Udfyldningsark!$T100="","",
IF(DF$17=Udfyldningsark!$Q100,"s",
IF(DF$17=Udfyldningsark!$T100,"b",
IF(DF$17&lt;Udfyldningsark!$P100,"",
IF(Udfyldningsark!$T100&lt;Udfyldningsark!$Q100-10,IF(DF$17&lt;Udfyldningsark!$T100,"g",""),
IF(Udfyldningsark!$T100&lt;Udfyldningsark!$Q100,     IF(DF$17&lt;Udfyldningsark!$Q100-10,"g",     IF(DF$17&lt;Udfyldningsark!$T100,"gu",        "")),
IF(DF$17&lt;Udfyldningsark!$Q100, IF(DF$17&lt;Udfyldningsark!$Q100-10,"g","gu"),
IF(DF$17&lt;Udfyldningsark!$T100,"r",""
))))))))</f>
        <v/>
      </c>
      <c r="DG83" s="226" t="str">
        <f>IF(Udfyldningsark!$T100="","",
IF(DG$17=Udfyldningsark!$Q100,"s",
IF(DG$17=Udfyldningsark!$T100,"b",
IF(DG$17&lt;Udfyldningsark!$P100,"",
IF(Udfyldningsark!$T100&lt;Udfyldningsark!$Q100-10,IF(DG$17&lt;Udfyldningsark!$T100,"g",""),
IF(Udfyldningsark!$T100&lt;Udfyldningsark!$Q100,     IF(DG$17&lt;Udfyldningsark!$Q100-10,"g",     IF(DG$17&lt;Udfyldningsark!$T100,"gu",        "")),
IF(DG$17&lt;Udfyldningsark!$Q100, IF(DG$17&lt;Udfyldningsark!$Q100-10,"g","gu"),
IF(DG$17&lt;Udfyldningsark!$T100,"r",""
))))))))</f>
        <v/>
      </c>
      <c r="DH83" s="226" t="str">
        <f>IF(Udfyldningsark!$T100="","",
IF(DH$17=Udfyldningsark!$Q100,"s",
IF(DH$17=Udfyldningsark!$T100,"b",
IF(DH$17&lt;Udfyldningsark!$P100,"",
IF(Udfyldningsark!$T100&lt;Udfyldningsark!$Q100-10,IF(DH$17&lt;Udfyldningsark!$T100,"g",""),
IF(Udfyldningsark!$T100&lt;Udfyldningsark!$Q100,     IF(DH$17&lt;Udfyldningsark!$Q100-10,"g",     IF(DH$17&lt;Udfyldningsark!$T100,"gu",        "")),
IF(DH$17&lt;Udfyldningsark!$Q100, IF(DH$17&lt;Udfyldningsark!$Q100-10,"g","gu"),
IF(DH$17&lt;Udfyldningsark!$T100,"r",""
))))))))</f>
        <v/>
      </c>
      <c r="DI83" s="226" t="str">
        <f>IF(Udfyldningsark!$T100="","",
IF(DI$17=Udfyldningsark!$Q100,"s",
IF(DI$17=Udfyldningsark!$T100,"b",
IF(DI$17&lt;Udfyldningsark!$P100,"",
IF(Udfyldningsark!$T100&lt;Udfyldningsark!$Q100-10,IF(DI$17&lt;Udfyldningsark!$T100,"g",""),
IF(Udfyldningsark!$T100&lt;Udfyldningsark!$Q100,     IF(DI$17&lt;Udfyldningsark!$Q100-10,"g",     IF(DI$17&lt;Udfyldningsark!$T100,"gu",        "")),
IF(DI$17&lt;Udfyldningsark!$Q100, IF(DI$17&lt;Udfyldningsark!$Q100-10,"g","gu"),
IF(DI$17&lt;Udfyldningsark!$T100,"r",""
))))))))</f>
        <v/>
      </c>
      <c r="DJ83" s="226" t="str">
        <f>IF(Udfyldningsark!$T100="","",
IF(DJ$17=Udfyldningsark!$Q100,"s",
IF(DJ$17=Udfyldningsark!$T100,"b",
IF(DJ$17&lt;Udfyldningsark!$P100,"",
IF(Udfyldningsark!$T100&lt;Udfyldningsark!$Q100-10,IF(DJ$17&lt;Udfyldningsark!$T100,"g",""),
IF(Udfyldningsark!$T100&lt;Udfyldningsark!$Q100,     IF(DJ$17&lt;Udfyldningsark!$Q100-10,"g",     IF(DJ$17&lt;Udfyldningsark!$T100,"gu",        "")),
IF(DJ$17&lt;Udfyldningsark!$Q100, IF(DJ$17&lt;Udfyldningsark!$Q100-10,"g","gu"),
IF(DJ$17&lt;Udfyldningsark!$T100,"r",""
))))))))</f>
        <v/>
      </c>
      <c r="DK83" s="226" t="str">
        <f>IF(Udfyldningsark!$T100="","",
IF(DK$17=Udfyldningsark!$Q100,"s",
IF(DK$17=Udfyldningsark!$T100,"b",
IF(DK$17&lt;Udfyldningsark!$P100,"",
IF(Udfyldningsark!$T100&lt;Udfyldningsark!$Q100-10,IF(DK$17&lt;Udfyldningsark!$T100,"g",""),
IF(Udfyldningsark!$T100&lt;Udfyldningsark!$Q100,     IF(DK$17&lt;Udfyldningsark!$Q100-10,"g",     IF(DK$17&lt;Udfyldningsark!$T100,"gu",        "")),
IF(DK$17&lt;Udfyldningsark!$Q100, IF(DK$17&lt;Udfyldningsark!$Q100-10,"g","gu"),
IF(DK$17&lt;Udfyldningsark!$T100,"r",""
))))))))</f>
        <v/>
      </c>
      <c r="DL83" s="13"/>
      <c r="DM83" s="13"/>
    </row>
    <row r="84" spans="1:117" s="2" customFormat="1" ht="8.4499999999999993" customHeight="1" x14ac:dyDescent="0.2">
      <c r="A84" s="29"/>
      <c r="B84" s="56" t="str">
        <f>IF(Udfyldningsark!C101=1,Udfyldningsark!E101,"")</f>
        <v/>
      </c>
      <c r="C84" s="405" t="str">
        <f>IF(Udfyldningsark!I101="","",IF(Udfyldningsark!I101&gt;=1,Udfyldningsark!I101))</f>
        <v/>
      </c>
      <c r="D84" s="406"/>
      <c r="E84" s="407"/>
      <c r="F84" s="48"/>
      <c r="G84" s="276" t="str">
        <f>IF(Udfyldningsark!L101="","",IF(Udfyldningsark!L101&gt;=1,Udfyldningsark!L101))</f>
        <v/>
      </c>
      <c r="H84" s="48"/>
      <c r="I84" s="87" t="str">
        <f>IF(Udfyldningsark!P101="","",IF(Udfyldningsark!P101&gt;=1,Udfyldningsark!P101))</f>
        <v/>
      </c>
      <c r="J84" s="49"/>
      <c r="K84" s="88" t="str">
        <f>IF(Udfyldningsark!G101="","",IF(Udfyldningsark!G101=Data!$T$7,Data!$U$7,IF(Udfyldningsark!G101=Data!$T$8,Data!$U$8,IF(Udfyldningsark!G101=Data!$T$9,Data!$U$9,IF(Udfyldningsark!G101=Data!$T$10,Data!$U$10,IF(Udfyldningsark!G101=Data!$T$11,Data!$U$11,IF(Udfyldningsark!G101=Data!$T$12,Data!$U$12,IF(Udfyldningsark!G101=Data!$T$13,Data!$U$13,IF(Udfyldningsark!G101=Data!$T$14,Data!$U$14,IF(Udfyldningsark!G101=Data!$T$15,Data!$U$15,IF(Udfyldningsark!G101=Data!$T$16,Data!$U$16,IF(Udfyldningsark!G101=Data!$T$17,Data!$U$17,IF(Udfyldningsark!G101=Data!$T$18,Data!$U$18,IF(Udfyldningsark!G101=Data!$T$19,Data!$U$19,IF(Udfyldningsark!G101=Data!$T$20,Data!$U$20,IF(Udfyldningsark!G101=Data!$T$21,Data!$U$21,IF(Udfyldningsark!G101=Data!$T$22,Data!$U$22,IF(Udfyldningsark!G101=Data!$T$23,Data!$U$23,IF(Udfyldningsark!G101=Data!$T$24,Data!$U$24,IF(Udfyldningsark!G101=Data!$T$25,Data!$U$25,IF(Udfyldningsark!G101=Data!$T$26,Data!$U$26,IF(Udfyldningsark!G101=Data!$T$27,Data!$U$27))))))))))))))))))))))</f>
        <v/>
      </c>
      <c r="L84" s="49"/>
      <c r="M84" s="89" t="str">
        <f>IF(Udfyldningsark!G101="","",IF(Udfyldningsark!G101=Data!$T$7,Data!$V$7,IF(Udfyldningsark!G101=Data!$T$8,Data!$V$8,IF(Udfyldningsark!G101=Data!$T$9,Data!$V$9,IF(Udfyldningsark!G101=Data!$T$10,Data!$V$10,IF(Udfyldningsark!G101=Data!$T$11,Data!$V$11,IF(Udfyldningsark!G101=Data!$T$12,Data!$V$12,IF(Udfyldningsark!G101=Data!$T$13,Data!$V$13,IF(Udfyldningsark!G101=Data!$T$14,Data!$V$14,IF(Udfyldningsark!G101=Data!$T$15,Data!$V$15,IF(Udfyldningsark!G101=Data!$T$16,Data!$V$16,IF(Udfyldningsark!G101=Data!$T$17,Data!$V$17,IF(Udfyldningsark!G101=Data!$T$18,Data!$V$18,IF(Udfyldningsark!G101=Data!$T$19,Data!$V$19,IF(Udfyldningsark!G101=Data!$T$20,Data!$V$20,IF(Udfyldningsark!G101=Data!$T$21,Data!$V$21,IF(Udfyldningsark!G101=Data!$T$22,Data!$V$22,IF(Udfyldningsark!G101=Data!$T$23,Data!$V$23,IF(Udfyldningsark!G101=Data!$T$24,Data!$V$24,IF(Udfyldningsark!G101=Data!$T$25,Data!$V$25,IF(Udfyldningsark!G101=Data!$T$26,Data!$V$26,IF(Udfyldningsark!G101=Data!$T$27,Data!$V$27,))))))))))))))))))))))</f>
        <v/>
      </c>
      <c r="N84" s="20"/>
      <c r="O84" s="226" t="str">
        <f>IF(Udfyldningsark!$T101="","",
IF(O$17=Udfyldningsark!$Q101,"s",
IF(O$17=Udfyldningsark!$T101,"b",
IF(O$17&lt;Udfyldningsark!$P101,"",
IF(Udfyldningsark!$T101&lt;Udfyldningsark!$Q101-10,IF(O$17&lt;Udfyldningsark!$T101,"g",""),
IF(Udfyldningsark!$T101&lt;Udfyldningsark!$Q101,     IF(O$17&lt;Udfyldningsark!$Q101-10,"g",     IF(O$17&lt;Udfyldningsark!$T101,"gu",        "")),
IF(O$17&lt;Udfyldningsark!$Q101, IF(O$17&lt;Udfyldningsark!$Q101-10,"g","gu"),
IF(O$17&lt;Udfyldningsark!$T101,"r",""
))))))))</f>
        <v/>
      </c>
      <c r="P84" s="226" t="str">
        <f>IF(Udfyldningsark!$T101="","",
IF(P$17=Udfyldningsark!$Q101,"s",
IF(P$17=Udfyldningsark!$T101,"b",
IF(P$17&lt;Udfyldningsark!$P101,"",
IF(Udfyldningsark!$T101&lt;Udfyldningsark!$Q101-10,IF(P$17&lt;Udfyldningsark!$T101,"g",""),
IF(Udfyldningsark!$T101&lt;Udfyldningsark!$Q101,     IF(P$17&lt;Udfyldningsark!$Q101-10,"g",     IF(P$17&lt;Udfyldningsark!$T101,"gu",        "")),
IF(P$17&lt;Udfyldningsark!$Q101, IF(P$17&lt;Udfyldningsark!$Q101-10,"g","gu"),
IF(P$17&lt;Udfyldningsark!$T101,"r",""
))))))))</f>
        <v/>
      </c>
      <c r="Q84" s="226" t="str">
        <f>IF(Udfyldningsark!$T101="","",
IF(Q$17=Udfyldningsark!$Q101,"s",
IF(Q$17=Udfyldningsark!$T101,"b",
IF(Q$17&lt;Udfyldningsark!$P101,"",
IF(Udfyldningsark!$T101&lt;Udfyldningsark!$Q101-10,IF(Q$17&lt;Udfyldningsark!$T101,"g",""),
IF(Udfyldningsark!$T101&lt;Udfyldningsark!$Q101,     IF(Q$17&lt;Udfyldningsark!$Q101-10,"g",     IF(Q$17&lt;Udfyldningsark!$T101,"gu",        "")),
IF(Q$17&lt;Udfyldningsark!$Q101, IF(Q$17&lt;Udfyldningsark!$Q101-10,"g","gu"),
IF(Q$17&lt;Udfyldningsark!$T101,"r",""
))))))))</f>
        <v/>
      </c>
      <c r="R84" s="226" t="str">
        <f>IF(Udfyldningsark!$T101="","",
IF(R$17=Udfyldningsark!$Q101,"s",
IF(R$17=Udfyldningsark!$T101,"b",
IF(R$17&lt;Udfyldningsark!$P101,"",
IF(Udfyldningsark!$T101&lt;Udfyldningsark!$Q101-10,IF(R$17&lt;Udfyldningsark!$T101,"g",""),
IF(Udfyldningsark!$T101&lt;Udfyldningsark!$Q101,     IF(R$17&lt;Udfyldningsark!$Q101-10,"g",     IF(R$17&lt;Udfyldningsark!$T101,"gu",        "")),
IF(R$17&lt;Udfyldningsark!$Q101, IF(R$17&lt;Udfyldningsark!$Q101-10,"g","gu"),
IF(R$17&lt;Udfyldningsark!$T101,"r",""
))))))))</f>
        <v/>
      </c>
      <c r="S84" s="226" t="str">
        <f>IF(Udfyldningsark!$T101="","",
IF(S$17=Udfyldningsark!$Q101,"s",
IF(S$17=Udfyldningsark!$T101,"b",
IF(S$17&lt;Udfyldningsark!$P101,"",
IF(Udfyldningsark!$T101&lt;Udfyldningsark!$Q101-10,IF(S$17&lt;Udfyldningsark!$T101,"g",""),
IF(Udfyldningsark!$T101&lt;Udfyldningsark!$Q101,     IF(S$17&lt;Udfyldningsark!$Q101-10,"g",     IF(S$17&lt;Udfyldningsark!$T101,"gu",        "")),
IF(S$17&lt;Udfyldningsark!$Q101, IF(S$17&lt;Udfyldningsark!$Q101-10,"g","gu"),
IF(S$17&lt;Udfyldningsark!$T101,"r",""
))))))))</f>
        <v/>
      </c>
      <c r="T84" s="226" t="str">
        <f>IF(Udfyldningsark!$T101="","",
IF(T$17=Udfyldningsark!$Q101,"s",
IF(T$17=Udfyldningsark!$T101,"b",
IF(T$17&lt;Udfyldningsark!$P101,"",
IF(Udfyldningsark!$T101&lt;Udfyldningsark!$Q101-10,IF(T$17&lt;Udfyldningsark!$T101,"g",""),
IF(Udfyldningsark!$T101&lt;Udfyldningsark!$Q101,     IF(T$17&lt;Udfyldningsark!$Q101-10,"g",     IF(T$17&lt;Udfyldningsark!$T101,"gu",        "")),
IF(T$17&lt;Udfyldningsark!$Q101, IF(T$17&lt;Udfyldningsark!$Q101-10,"g","gu"),
IF(T$17&lt;Udfyldningsark!$T101,"r",""
))))))))</f>
        <v/>
      </c>
      <c r="U84" s="226" t="str">
        <f>IF(Udfyldningsark!$T101="","",
IF(U$17=Udfyldningsark!$Q101,"s",
IF(U$17=Udfyldningsark!$T101,"b",
IF(U$17&lt;Udfyldningsark!$P101,"",
IF(Udfyldningsark!$T101&lt;Udfyldningsark!$Q101-10,IF(U$17&lt;Udfyldningsark!$T101,"g",""),
IF(Udfyldningsark!$T101&lt;Udfyldningsark!$Q101,     IF(U$17&lt;Udfyldningsark!$Q101-10,"g",     IF(U$17&lt;Udfyldningsark!$T101,"gu",        "")),
IF(U$17&lt;Udfyldningsark!$Q101, IF(U$17&lt;Udfyldningsark!$Q101-10,"g","gu"),
IF(U$17&lt;Udfyldningsark!$T101,"r",""
))))))))</f>
        <v/>
      </c>
      <c r="V84" s="226" t="str">
        <f>IF(Udfyldningsark!$T101="","",
IF(V$17=Udfyldningsark!$Q101,"s",
IF(V$17=Udfyldningsark!$T101,"b",
IF(V$17&lt;Udfyldningsark!$P101,"",
IF(Udfyldningsark!$T101&lt;Udfyldningsark!$Q101-10,IF(V$17&lt;Udfyldningsark!$T101,"g",""),
IF(Udfyldningsark!$T101&lt;Udfyldningsark!$Q101,     IF(V$17&lt;Udfyldningsark!$Q101-10,"g",     IF(V$17&lt;Udfyldningsark!$T101,"gu",        "")),
IF(V$17&lt;Udfyldningsark!$Q101, IF(V$17&lt;Udfyldningsark!$Q101-10,"g","gu"),
IF(V$17&lt;Udfyldningsark!$T101,"r",""
))))))))</f>
        <v/>
      </c>
      <c r="W84" s="226" t="str">
        <f>IF(Udfyldningsark!$T101="","",
IF(W$17=Udfyldningsark!$Q101,"s",
IF(W$17=Udfyldningsark!$T101,"b",
IF(W$17&lt;Udfyldningsark!$P101,"",
IF(Udfyldningsark!$T101&lt;Udfyldningsark!$Q101-10,IF(W$17&lt;Udfyldningsark!$T101,"g",""),
IF(Udfyldningsark!$T101&lt;Udfyldningsark!$Q101,     IF(W$17&lt;Udfyldningsark!$Q101-10,"g",     IF(W$17&lt;Udfyldningsark!$T101,"gu",        "")),
IF(W$17&lt;Udfyldningsark!$Q101, IF(W$17&lt;Udfyldningsark!$Q101-10,"g","gu"),
IF(W$17&lt;Udfyldningsark!$T101,"r",""
))))))))</f>
        <v/>
      </c>
      <c r="X84" s="226" t="str">
        <f>IF(Udfyldningsark!$T101="","",
IF(X$17=Udfyldningsark!$Q101,"s",
IF(X$17=Udfyldningsark!$T101,"b",
IF(X$17&lt;Udfyldningsark!$P101,"",
IF(Udfyldningsark!$T101&lt;Udfyldningsark!$Q101-10,IF(X$17&lt;Udfyldningsark!$T101,"g",""),
IF(Udfyldningsark!$T101&lt;Udfyldningsark!$Q101,     IF(X$17&lt;Udfyldningsark!$Q101-10,"g",     IF(X$17&lt;Udfyldningsark!$T101,"gu",        "")),
IF(X$17&lt;Udfyldningsark!$Q101, IF(X$17&lt;Udfyldningsark!$Q101-10,"g","gu"),
IF(X$17&lt;Udfyldningsark!$T101,"r",""
))))))))</f>
        <v/>
      </c>
      <c r="Y84" s="226" t="str">
        <f>IF(Udfyldningsark!$T101="","",
IF(Y$17=Udfyldningsark!$Q101,"s",
IF(Y$17=Udfyldningsark!$T101,"b",
IF(Y$17&lt;Udfyldningsark!$P101,"",
IF(Udfyldningsark!$T101&lt;Udfyldningsark!$Q101-10,IF(Y$17&lt;Udfyldningsark!$T101,"g",""),
IF(Udfyldningsark!$T101&lt;Udfyldningsark!$Q101,     IF(Y$17&lt;Udfyldningsark!$Q101-10,"g",     IF(Y$17&lt;Udfyldningsark!$T101,"gu",        "")),
IF(Y$17&lt;Udfyldningsark!$Q101, IF(Y$17&lt;Udfyldningsark!$Q101-10,"g","gu"),
IF(Y$17&lt;Udfyldningsark!$T101,"r",""
))))))))</f>
        <v/>
      </c>
      <c r="Z84" s="226" t="str">
        <f>IF(Udfyldningsark!$T101="","",
IF(Z$17=Udfyldningsark!$Q101,"s",
IF(Z$17=Udfyldningsark!$T101,"b",
IF(Z$17&lt;Udfyldningsark!$P101,"",
IF(Udfyldningsark!$T101&lt;Udfyldningsark!$Q101-10,IF(Z$17&lt;Udfyldningsark!$T101,"g",""),
IF(Udfyldningsark!$T101&lt;Udfyldningsark!$Q101,     IF(Z$17&lt;Udfyldningsark!$Q101-10,"g",     IF(Z$17&lt;Udfyldningsark!$T101,"gu",        "")),
IF(Z$17&lt;Udfyldningsark!$Q101, IF(Z$17&lt;Udfyldningsark!$Q101-10,"g","gu"),
IF(Z$17&lt;Udfyldningsark!$T101,"r",""
))))))))</f>
        <v/>
      </c>
      <c r="AA84" s="226" t="str">
        <f>IF(Udfyldningsark!$T101="","",
IF(AA$17=Udfyldningsark!$Q101,"s",
IF(AA$17=Udfyldningsark!$T101,"b",
IF(AA$17&lt;Udfyldningsark!$P101,"",
IF(Udfyldningsark!$T101&lt;Udfyldningsark!$Q101-10,IF(AA$17&lt;Udfyldningsark!$T101,"g",""),
IF(Udfyldningsark!$T101&lt;Udfyldningsark!$Q101,     IF(AA$17&lt;Udfyldningsark!$Q101-10,"g",     IF(AA$17&lt;Udfyldningsark!$T101,"gu",        "")),
IF(AA$17&lt;Udfyldningsark!$Q101, IF(AA$17&lt;Udfyldningsark!$Q101-10,"g","gu"),
IF(AA$17&lt;Udfyldningsark!$T101,"r",""
))))))))</f>
        <v/>
      </c>
      <c r="AB84" s="226" t="str">
        <f>IF(Udfyldningsark!$T101="","",
IF(AB$17=Udfyldningsark!$Q101,"s",
IF(AB$17=Udfyldningsark!$T101,"b",
IF(AB$17&lt;Udfyldningsark!$P101,"",
IF(Udfyldningsark!$T101&lt;Udfyldningsark!$Q101-10,IF(AB$17&lt;Udfyldningsark!$T101,"g",""),
IF(Udfyldningsark!$T101&lt;Udfyldningsark!$Q101,     IF(AB$17&lt;Udfyldningsark!$Q101-10,"g",     IF(AB$17&lt;Udfyldningsark!$T101,"gu",        "")),
IF(AB$17&lt;Udfyldningsark!$Q101, IF(AB$17&lt;Udfyldningsark!$Q101-10,"g","gu"),
IF(AB$17&lt;Udfyldningsark!$T101,"r",""
))))))))</f>
        <v/>
      </c>
      <c r="AC84" s="226" t="str">
        <f>IF(Udfyldningsark!$T101="","",
IF(AC$17=Udfyldningsark!$Q101,"s",
IF(AC$17=Udfyldningsark!$T101,"b",
IF(AC$17&lt;Udfyldningsark!$P101,"",
IF(Udfyldningsark!$T101&lt;Udfyldningsark!$Q101-10,IF(AC$17&lt;Udfyldningsark!$T101,"g",""),
IF(Udfyldningsark!$T101&lt;Udfyldningsark!$Q101,     IF(AC$17&lt;Udfyldningsark!$Q101-10,"g",     IF(AC$17&lt;Udfyldningsark!$T101,"gu",        "")),
IF(AC$17&lt;Udfyldningsark!$Q101, IF(AC$17&lt;Udfyldningsark!$Q101-10,"g","gu"),
IF(AC$17&lt;Udfyldningsark!$T101,"r",""
))))))))</f>
        <v/>
      </c>
      <c r="AD84" s="226" t="str">
        <f>IF(Udfyldningsark!$T101="","",
IF(AD$17=Udfyldningsark!$Q101,"s",
IF(AD$17=Udfyldningsark!$T101,"b",
IF(AD$17&lt;Udfyldningsark!$P101,"",
IF(Udfyldningsark!$T101&lt;Udfyldningsark!$Q101-10,IF(AD$17&lt;Udfyldningsark!$T101,"g",""),
IF(Udfyldningsark!$T101&lt;Udfyldningsark!$Q101,     IF(AD$17&lt;Udfyldningsark!$Q101-10,"g",     IF(AD$17&lt;Udfyldningsark!$T101,"gu",        "")),
IF(AD$17&lt;Udfyldningsark!$Q101, IF(AD$17&lt;Udfyldningsark!$Q101-10,"g","gu"),
IF(AD$17&lt;Udfyldningsark!$T101,"r",""
))))))))</f>
        <v/>
      </c>
      <c r="AE84" s="226" t="str">
        <f>IF(Udfyldningsark!$T101="","",
IF(AE$17=Udfyldningsark!$Q101,"s",
IF(AE$17=Udfyldningsark!$T101,"b",
IF(AE$17&lt;Udfyldningsark!$P101,"",
IF(Udfyldningsark!$T101&lt;Udfyldningsark!$Q101-10,IF(AE$17&lt;Udfyldningsark!$T101,"g",""),
IF(Udfyldningsark!$T101&lt;Udfyldningsark!$Q101,     IF(AE$17&lt;Udfyldningsark!$Q101-10,"g",     IF(AE$17&lt;Udfyldningsark!$T101,"gu",        "")),
IF(AE$17&lt;Udfyldningsark!$Q101, IF(AE$17&lt;Udfyldningsark!$Q101-10,"g","gu"),
IF(AE$17&lt;Udfyldningsark!$T101,"r",""
))))))))</f>
        <v/>
      </c>
      <c r="AF84" s="226" t="str">
        <f>IF(Udfyldningsark!$T101="","",
IF(AF$17=Udfyldningsark!$Q101,"s",
IF(AF$17=Udfyldningsark!$T101,"b",
IF(AF$17&lt;Udfyldningsark!$P101,"",
IF(Udfyldningsark!$T101&lt;Udfyldningsark!$Q101-10,IF(AF$17&lt;Udfyldningsark!$T101,"g",""),
IF(Udfyldningsark!$T101&lt;Udfyldningsark!$Q101,     IF(AF$17&lt;Udfyldningsark!$Q101-10,"g",     IF(AF$17&lt;Udfyldningsark!$T101,"gu",        "")),
IF(AF$17&lt;Udfyldningsark!$Q101, IF(AF$17&lt;Udfyldningsark!$Q101-10,"g","gu"),
IF(AF$17&lt;Udfyldningsark!$T101,"r",""
))))))))</f>
        <v/>
      </c>
      <c r="AG84" s="226" t="str">
        <f>IF(Udfyldningsark!$T101="","",
IF(AG$17=Udfyldningsark!$Q101,"s",
IF(AG$17=Udfyldningsark!$T101,"b",
IF(AG$17&lt;Udfyldningsark!$P101,"",
IF(Udfyldningsark!$T101&lt;Udfyldningsark!$Q101-10,IF(AG$17&lt;Udfyldningsark!$T101,"g",""),
IF(Udfyldningsark!$T101&lt;Udfyldningsark!$Q101,     IF(AG$17&lt;Udfyldningsark!$Q101-10,"g",     IF(AG$17&lt;Udfyldningsark!$T101,"gu",        "")),
IF(AG$17&lt;Udfyldningsark!$Q101, IF(AG$17&lt;Udfyldningsark!$Q101-10,"g","gu"),
IF(AG$17&lt;Udfyldningsark!$T101,"r",""
))))))))</f>
        <v/>
      </c>
      <c r="AH84" s="226" t="str">
        <f>IF(Udfyldningsark!$T101="","",
IF(AH$17=Udfyldningsark!$Q101,"s",
IF(AH$17=Udfyldningsark!$T101,"b",
IF(AH$17&lt;Udfyldningsark!$P101,"",
IF(Udfyldningsark!$T101&lt;Udfyldningsark!$Q101-10,IF(AH$17&lt;Udfyldningsark!$T101,"g",""),
IF(Udfyldningsark!$T101&lt;Udfyldningsark!$Q101,     IF(AH$17&lt;Udfyldningsark!$Q101-10,"g",     IF(AH$17&lt;Udfyldningsark!$T101,"gu",        "")),
IF(AH$17&lt;Udfyldningsark!$Q101, IF(AH$17&lt;Udfyldningsark!$Q101-10,"g","gu"),
IF(AH$17&lt;Udfyldningsark!$T101,"r",""
))))))))</f>
        <v/>
      </c>
      <c r="AI84" s="226" t="str">
        <f>IF(Udfyldningsark!$T101="","",
IF(AI$17=Udfyldningsark!$Q101,"s",
IF(AI$17=Udfyldningsark!$T101,"b",
IF(AI$17&lt;Udfyldningsark!$P101,"",
IF(Udfyldningsark!$T101&lt;Udfyldningsark!$Q101-10,IF(AI$17&lt;Udfyldningsark!$T101,"g",""),
IF(Udfyldningsark!$T101&lt;Udfyldningsark!$Q101,     IF(AI$17&lt;Udfyldningsark!$Q101-10,"g",     IF(AI$17&lt;Udfyldningsark!$T101,"gu",        "")),
IF(AI$17&lt;Udfyldningsark!$Q101, IF(AI$17&lt;Udfyldningsark!$Q101-10,"g","gu"),
IF(AI$17&lt;Udfyldningsark!$T101,"r",""
))))))))</f>
        <v/>
      </c>
      <c r="AJ84" s="226" t="str">
        <f>IF(Udfyldningsark!$T101="","",
IF(AJ$17=Udfyldningsark!$Q101,"s",
IF(AJ$17=Udfyldningsark!$T101,"b",
IF(AJ$17&lt;Udfyldningsark!$P101,"",
IF(Udfyldningsark!$T101&lt;Udfyldningsark!$Q101-10,IF(AJ$17&lt;Udfyldningsark!$T101,"g",""),
IF(Udfyldningsark!$T101&lt;Udfyldningsark!$Q101,     IF(AJ$17&lt;Udfyldningsark!$Q101-10,"g",     IF(AJ$17&lt;Udfyldningsark!$T101,"gu",        "")),
IF(AJ$17&lt;Udfyldningsark!$Q101, IF(AJ$17&lt;Udfyldningsark!$Q101-10,"g","gu"),
IF(AJ$17&lt;Udfyldningsark!$T101,"r",""
))))))))</f>
        <v/>
      </c>
      <c r="AK84" s="226" t="str">
        <f>IF(Udfyldningsark!$T101="","",
IF(AK$17=Udfyldningsark!$Q101,"s",
IF(AK$17=Udfyldningsark!$T101,"b",
IF(AK$17&lt;Udfyldningsark!$P101,"",
IF(Udfyldningsark!$T101&lt;Udfyldningsark!$Q101-10,IF(AK$17&lt;Udfyldningsark!$T101,"g",""),
IF(Udfyldningsark!$T101&lt;Udfyldningsark!$Q101,     IF(AK$17&lt;Udfyldningsark!$Q101-10,"g",     IF(AK$17&lt;Udfyldningsark!$T101,"gu",        "")),
IF(AK$17&lt;Udfyldningsark!$Q101, IF(AK$17&lt;Udfyldningsark!$Q101-10,"g","gu"),
IF(AK$17&lt;Udfyldningsark!$T101,"r",""
))))))))</f>
        <v/>
      </c>
      <c r="AL84" s="226" t="str">
        <f>IF(Udfyldningsark!$T101="","",
IF(AL$17=Udfyldningsark!$Q101,"s",
IF(AL$17=Udfyldningsark!$T101,"b",
IF(AL$17&lt;Udfyldningsark!$P101,"",
IF(Udfyldningsark!$T101&lt;Udfyldningsark!$Q101-10,IF(AL$17&lt;Udfyldningsark!$T101,"g",""),
IF(Udfyldningsark!$T101&lt;Udfyldningsark!$Q101,     IF(AL$17&lt;Udfyldningsark!$Q101-10,"g",     IF(AL$17&lt;Udfyldningsark!$T101,"gu",        "")),
IF(AL$17&lt;Udfyldningsark!$Q101, IF(AL$17&lt;Udfyldningsark!$Q101-10,"g","gu"),
IF(AL$17&lt;Udfyldningsark!$T101,"r",""
))))))))</f>
        <v/>
      </c>
      <c r="AM84" s="226" t="str">
        <f>IF(Udfyldningsark!$T101="","",
IF(AM$17=Udfyldningsark!$Q101,"s",
IF(AM$17=Udfyldningsark!$T101,"b",
IF(AM$17&lt;Udfyldningsark!$P101,"",
IF(Udfyldningsark!$T101&lt;Udfyldningsark!$Q101-10,IF(AM$17&lt;Udfyldningsark!$T101,"g",""),
IF(Udfyldningsark!$T101&lt;Udfyldningsark!$Q101,     IF(AM$17&lt;Udfyldningsark!$Q101-10,"g",     IF(AM$17&lt;Udfyldningsark!$T101,"gu",        "")),
IF(AM$17&lt;Udfyldningsark!$Q101, IF(AM$17&lt;Udfyldningsark!$Q101-10,"g","gu"),
IF(AM$17&lt;Udfyldningsark!$T101,"r",""
))))))))</f>
        <v/>
      </c>
      <c r="AN84" s="226" t="str">
        <f>IF(Udfyldningsark!$T101="","",
IF(AN$17=Udfyldningsark!$Q101,"s",
IF(AN$17=Udfyldningsark!$T101,"b",
IF(AN$17&lt;Udfyldningsark!$P101,"",
IF(Udfyldningsark!$T101&lt;Udfyldningsark!$Q101-10,IF(AN$17&lt;Udfyldningsark!$T101,"g",""),
IF(Udfyldningsark!$T101&lt;Udfyldningsark!$Q101,     IF(AN$17&lt;Udfyldningsark!$Q101-10,"g",     IF(AN$17&lt;Udfyldningsark!$T101,"gu",        "")),
IF(AN$17&lt;Udfyldningsark!$Q101, IF(AN$17&lt;Udfyldningsark!$Q101-10,"g","gu"),
IF(AN$17&lt;Udfyldningsark!$T101,"r",""
))))))))</f>
        <v/>
      </c>
      <c r="AO84" s="226" t="str">
        <f>IF(Udfyldningsark!$T101="","",
IF(AO$17=Udfyldningsark!$Q101,"s",
IF(AO$17=Udfyldningsark!$T101,"b",
IF(AO$17&lt;Udfyldningsark!$P101,"",
IF(Udfyldningsark!$T101&lt;Udfyldningsark!$Q101-10,IF(AO$17&lt;Udfyldningsark!$T101,"g",""),
IF(Udfyldningsark!$T101&lt;Udfyldningsark!$Q101,     IF(AO$17&lt;Udfyldningsark!$Q101-10,"g",     IF(AO$17&lt;Udfyldningsark!$T101,"gu",        "")),
IF(AO$17&lt;Udfyldningsark!$Q101, IF(AO$17&lt;Udfyldningsark!$Q101-10,"g","gu"),
IF(AO$17&lt;Udfyldningsark!$T101,"r",""
))))))))</f>
        <v/>
      </c>
      <c r="AP84" s="226" t="str">
        <f>IF(Udfyldningsark!$T101="","",
IF(AP$17=Udfyldningsark!$Q101,"s",
IF(AP$17=Udfyldningsark!$T101,"b",
IF(AP$17&lt;Udfyldningsark!$P101,"",
IF(Udfyldningsark!$T101&lt;Udfyldningsark!$Q101-10,IF(AP$17&lt;Udfyldningsark!$T101,"g",""),
IF(Udfyldningsark!$T101&lt;Udfyldningsark!$Q101,     IF(AP$17&lt;Udfyldningsark!$Q101-10,"g",     IF(AP$17&lt;Udfyldningsark!$T101,"gu",        "")),
IF(AP$17&lt;Udfyldningsark!$Q101, IF(AP$17&lt;Udfyldningsark!$Q101-10,"g","gu"),
IF(AP$17&lt;Udfyldningsark!$T101,"r",""
))))))))</f>
        <v/>
      </c>
      <c r="AQ84" s="226" t="str">
        <f>IF(Udfyldningsark!$T101="","",
IF(AQ$17=Udfyldningsark!$Q101,"s",
IF(AQ$17=Udfyldningsark!$T101,"b",
IF(AQ$17&lt;Udfyldningsark!$P101,"",
IF(Udfyldningsark!$T101&lt;Udfyldningsark!$Q101-10,IF(AQ$17&lt;Udfyldningsark!$T101,"g",""),
IF(Udfyldningsark!$T101&lt;Udfyldningsark!$Q101,     IF(AQ$17&lt;Udfyldningsark!$Q101-10,"g",     IF(AQ$17&lt;Udfyldningsark!$T101,"gu",        "")),
IF(AQ$17&lt;Udfyldningsark!$Q101, IF(AQ$17&lt;Udfyldningsark!$Q101-10,"g","gu"),
IF(AQ$17&lt;Udfyldningsark!$T101,"r",""
))))))))</f>
        <v/>
      </c>
      <c r="AR84" s="226" t="str">
        <f>IF(Udfyldningsark!$T101="","",
IF(AR$17=Udfyldningsark!$Q101,"s",
IF(AR$17=Udfyldningsark!$T101,"b",
IF(AR$17&lt;Udfyldningsark!$P101,"",
IF(Udfyldningsark!$T101&lt;Udfyldningsark!$Q101-10,IF(AR$17&lt;Udfyldningsark!$T101,"g",""),
IF(Udfyldningsark!$T101&lt;Udfyldningsark!$Q101,     IF(AR$17&lt;Udfyldningsark!$Q101-10,"g",     IF(AR$17&lt;Udfyldningsark!$T101,"gu",        "")),
IF(AR$17&lt;Udfyldningsark!$Q101, IF(AR$17&lt;Udfyldningsark!$Q101-10,"g","gu"),
IF(AR$17&lt;Udfyldningsark!$T101,"r",""
))))))))</f>
        <v/>
      </c>
      <c r="AS84" s="226" t="str">
        <f>IF(Udfyldningsark!$T101="","",
IF(AS$17=Udfyldningsark!$Q101,"s",
IF(AS$17=Udfyldningsark!$T101,"b",
IF(AS$17&lt;Udfyldningsark!$P101,"",
IF(Udfyldningsark!$T101&lt;Udfyldningsark!$Q101-10,IF(AS$17&lt;Udfyldningsark!$T101,"g",""),
IF(Udfyldningsark!$T101&lt;Udfyldningsark!$Q101,     IF(AS$17&lt;Udfyldningsark!$Q101-10,"g",     IF(AS$17&lt;Udfyldningsark!$T101,"gu",        "")),
IF(AS$17&lt;Udfyldningsark!$Q101, IF(AS$17&lt;Udfyldningsark!$Q101-10,"g","gu"),
IF(AS$17&lt;Udfyldningsark!$T101,"r",""
))))))))</f>
        <v/>
      </c>
      <c r="AT84" s="226" t="str">
        <f>IF(Udfyldningsark!$T101="","",
IF(AT$17=Udfyldningsark!$Q101,"s",
IF(AT$17=Udfyldningsark!$T101,"b",
IF(AT$17&lt;Udfyldningsark!$P101,"",
IF(Udfyldningsark!$T101&lt;Udfyldningsark!$Q101-10,IF(AT$17&lt;Udfyldningsark!$T101,"g",""),
IF(Udfyldningsark!$T101&lt;Udfyldningsark!$Q101,     IF(AT$17&lt;Udfyldningsark!$Q101-10,"g",     IF(AT$17&lt;Udfyldningsark!$T101,"gu",        "")),
IF(AT$17&lt;Udfyldningsark!$Q101, IF(AT$17&lt;Udfyldningsark!$Q101-10,"g","gu"),
IF(AT$17&lt;Udfyldningsark!$T101,"r",""
))))))))</f>
        <v/>
      </c>
      <c r="AU84" s="226" t="str">
        <f>IF(Udfyldningsark!$T101="","",
IF(AU$17=Udfyldningsark!$Q101,"s",
IF(AU$17=Udfyldningsark!$T101,"b",
IF(AU$17&lt;Udfyldningsark!$P101,"",
IF(Udfyldningsark!$T101&lt;Udfyldningsark!$Q101-10,IF(AU$17&lt;Udfyldningsark!$T101,"g",""),
IF(Udfyldningsark!$T101&lt;Udfyldningsark!$Q101,     IF(AU$17&lt;Udfyldningsark!$Q101-10,"g",     IF(AU$17&lt;Udfyldningsark!$T101,"gu",        "")),
IF(AU$17&lt;Udfyldningsark!$Q101, IF(AU$17&lt;Udfyldningsark!$Q101-10,"g","gu"),
IF(AU$17&lt;Udfyldningsark!$T101,"r",""
))))))))</f>
        <v/>
      </c>
      <c r="AV84" s="226" t="str">
        <f>IF(Udfyldningsark!$T101="","",
IF(AV$17=Udfyldningsark!$Q101,"s",
IF(AV$17=Udfyldningsark!$T101,"b",
IF(AV$17&lt;Udfyldningsark!$P101,"",
IF(Udfyldningsark!$T101&lt;Udfyldningsark!$Q101-10,IF(AV$17&lt;Udfyldningsark!$T101,"g",""),
IF(Udfyldningsark!$T101&lt;Udfyldningsark!$Q101,     IF(AV$17&lt;Udfyldningsark!$Q101-10,"g",     IF(AV$17&lt;Udfyldningsark!$T101,"gu",        "")),
IF(AV$17&lt;Udfyldningsark!$Q101, IF(AV$17&lt;Udfyldningsark!$Q101-10,"g","gu"),
IF(AV$17&lt;Udfyldningsark!$T101,"r",""
))))))))</f>
        <v/>
      </c>
      <c r="AW84" s="226" t="str">
        <f>IF(Udfyldningsark!$T101="","",
IF(AW$17=Udfyldningsark!$Q101,"s",
IF(AW$17=Udfyldningsark!$T101,"b",
IF(AW$17&lt;Udfyldningsark!$P101,"",
IF(Udfyldningsark!$T101&lt;Udfyldningsark!$Q101-10,IF(AW$17&lt;Udfyldningsark!$T101,"g",""),
IF(Udfyldningsark!$T101&lt;Udfyldningsark!$Q101,     IF(AW$17&lt;Udfyldningsark!$Q101-10,"g",     IF(AW$17&lt;Udfyldningsark!$T101,"gu",        "")),
IF(AW$17&lt;Udfyldningsark!$Q101, IF(AW$17&lt;Udfyldningsark!$Q101-10,"g","gu"),
IF(AW$17&lt;Udfyldningsark!$T101,"r",""
))))))))</f>
        <v/>
      </c>
      <c r="AX84" s="226" t="str">
        <f>IF(Udfyldningsark!$T101="","",
IF(AX$17=Udfyldningsark!$Q101,"s",
IF(AX$17=Udfyldningsark!$T101,"b",
IF(AX$17&lt;Udfyldningsark!$P101,"",
IF(Udfyldningsark!$T101&lt;Udfyldningsark!$Q101-10,IF(AX$17&lt;Udfyldningsark!$T101,"g",""),
IF(Udfyldningsark!$T101&lt;Udfyldningsark!$Q101,     IF(AX$17&lt;Udfyldningsark!$Q101-10,"g",     IF(AX$17&lt;Udfyldningsark!$T101,"gu",        "")),
IF(AX$17&lt;Udfyldningsark!$Q101, IF(AX$17&lt;Udfyldningsark!$Q101-10,"g","gu"),
IF(AX$17&lt;Udfyldningsark!$T101,"r",""
))))))))</f>
        <v/>
      </c>
      <c r="AY84" s="226" t="str">
        <f>IF(Udfyldningsark!$T101="","",
IF(AY$17=Udfyldningsark!$Q101,"s",
IF(AY$17=Udfyldningsark!$T101,"b",
IF(AY$17&lt;Udfyldningsark!$P101,"",
IF(Udfyldningsark!$T101&lt;Udfyldningsark!$Q101-10,IF(AY$17&lt;Udfyldningsark!$T101,"g",""),
IF(Udfyldningsark!$T101&lt;Udfyldningsark!$Q101,     IF(AY$17&lt;Udfyldningsark!$Q101-10,"g",     IF(AY$17&lt;Udfyldningsark!$T101,"gu",        "")),
IF(AY$17&lt;Udfyldningsark!$Q101, IF(AY$17&lt;Udfyldningsark!$Q101-10,"g","gu"),
IF(AY$17&lt;Udfyldningsark!$T101,"r",""
))))))))</f>
        <v/>
      </c>
      <c r="AZ84" s="226" t="str">
        <f>IF(Udfyldningsark!$T101="","",
IF(AZ$17=Udfyldningsark!$Q101,"s",
IF(AZ$17=Udfyldningsark!$T101,"b",
IF(AZ$17&lt;Udfyldningsark!$P101,"",
IF(Udfyldningsark!$T101&lt;Udfyldningsark!$Q101-10,IF(AZ$17&lt;Udfyldningsark!$T101,"g",""),
IF(Udfyldningsark!$T101&lt;Udfyldningsark!$Q101,     IF(AZ$17&lt;Udfyldningsark!$Q101-10,"g",     IF(AZ$17&lt;Udfyldningsark!$T101,"gu",        "")),
IF(AZ$17&lt;Udfyldningsark!$Q101, IF(AZ$17&lt;Udfyldningsark!$Q101-10,"g","gu"),
IF(AZ$17&lt;Udfyldningsark!$T101,"r",""
))))))))</f>
        <v/>
      </c>
      <c r="BA84" s="226" t="str">
        <f>IF(Udfyldningsark!$T101="","",
IF(BA$17=Udfyldningsark!$Q101,"s",
IF(BA$17=Udfyldningsark!$T101,"b",
IF(BA$17&lt;Udfyldningsark!$P101,"",
IF(Udfyldningsark!$T101&lt;Udfyldningsark!$Q101-10,IF(BA$17&lt;Udfyldningsark!$T101,"g",""),
IF(Udfyldningsark!$T101&lt;Udfyldningsark!$Q101,     IF(BA$17&lt;Udfyldningsark!$Q101-10,"g",     IF(BA$17&lt;Udfyldningsark!$T101,"gu",        "")),
IF(BA$17&lt;Udfyldningsark!$Q101, IF(BA$17&lt;Udfyldningsark!$Q101-10,"g","gu"),
IF(BA$17&lt;Udfyldningsark!$T101,"r",""
))))))))</f>
        <v/>
      </c>
      <c r="BB84" s="226" t="str">
        <f>IF(Udfyldningsark!$T101="","",
IF(BB$17=Udfyldningsark!$Q101,"s",
IF(BB$17=Udfyldningsark!$T101,"b",
IF(BB$17&lt;Udfyldningsark!$P101,"",
IF(Udfyldningsark!$T101&lt;Udfyldningsark!$Q101-10,IF(BB$17&lt;Udfyldningsark!$T101,"g",""),
IF(Udfyldningsark!$T101&lt;Udfyldningsark!$Q101,     IF(BB$17&lt;Udfyldningsark!$Q101-10,"g",     IF(BB$17&lt;Udfyldningsark!$T101,"gu",        "")),
IF(BB$17&lt;Udfyldningsark!$Q101, IF(BB$17&lt;Udfyldningsark!$Q101-10,"g","gu"),
IF(BB$17&lt;Udfyldningsark!$T101,"r",""
))))))))</f>
        <v/>
      </c>
      <c r="BC84" s="226" t="str">
        <f>IF(Udfyldningsark!$T101="","",
IF(BC$17=Udfyldningsark!$Q101,"s",
IF(BC$17=Udfyldningsark!$T101,"b",
IF(BC$17&lt;Udfyldningsark!$P101,"",
IF(Udfyldningsark!$T101&lt;Udfyldningsark!$Q101-10,IF(BC$17&lt;Udfyldningsark!$T101,"g",""),
IF(Udfyldningsark!$T101&lt;Udfyldningsark!$Q101,     IF(BC$17&lt;Udfyldningsark!$Q101-10,"g",     IF(BC$17&lt;Udfyldningsark!$T101,"gu",        "")),
IF(BC$17&lt;Udfyldningsark!$Q101, IF(BC$17&lt;Udfyldningsark!$Q101-10,"g","gu"),
IF(BC$17&lt;Udfyldningsark!$T101,"r",""
))))))))</f>
        <v/>
      </c>
      <c r="BD84" s="226" t="str">
        <f>IF(Udfyldningsark!$T101="","",
IF(BD$17=Udfyldningsark!$Q101,"s",
IF(BD$17=Udfyldningsark!$T101,"b",
IF(BD$17&lt;Udfyldningsark!$P101,"",
IF(Udfyldningsark!$T101&lt;Udfyldningsark!$Q101-10,IF(BD$17&lt;Udfyldningsark!$T101,"g",""),
IF(Udfyldningsark!$T101&lt;Udfyldningsark!$Q101,     IF(BD$17&lt;Udfyldningsark!$Q101-10,"g",     IF(BD$17&lt;Udfyldningsark!$T101,"gu",        "")),
IF(BD$17&lt;Udfyldningsark!$Q101, IF(BD$17&lt;Udfyldningsark!$Q101-10,"g","gu"),
IF(BD$17&lt;Udfyldningsark!$T101,"r",""
))))))))</f>
        <v/>
      </c>
      <c r="BE84" s="226" t="str">
        <f>IF(Udfyldningsark!$T101="","",
IF(BE$17=Udfyldningsark!$Q101,"s",
IF(BE$17=Udfyldningsark!$T101,"b",
IF(BE$17&lt;Udfyldningsark!$P101,"",
IF(Udfyldningsark!$T101&lt;Udfyldningsark!$Q101-10,IF(BE$17&lt;Udfyldningsark!$T101,"g",""),
IF(Udfyldningsark!$T101&lt;Udfyldningsark!$Q101,     IF(BE$17&lt;Udfyldningsark!$Q101-10,"g",     IF(BE$17&lt;Udfyldningsark!$T101,"gu",        "")),
IF(BE$17&lt;Udfyldningsark!$Q101, IF(BE$17&lt;Udfyldningsark!$Q101-10,"g","gu"),
IF(BE$17&lt;Udfyldningsark!$T101,"r",""
))))))))</f>
        <v/>
      </c>
      <c r="BF84" s="226" t="str">
        <f>IF(Udfyldningsark!$T101="","",
IF(BF$17=Udfyldningsark!$Q101,"s",
IF(BF$17=Udfyldningsark!$T101,"b",
IF(BF$17&lt;Udfyldningsark!$P101,"",
IF(Udfyldningsark!$T101&lt;Udfyldningsark!$Q101-10,IF(BF$17&lt;Udfyldningsark!$T101,"g",""),
IF(Udfyldningsark!$T101&lt;Udfyldningsark!$Q101,     IF(BF$17&lt;Udfyldningsark!$Q101-10,"g",     IF(BF$17&lt;Udfyldningsark!$T101,"gu",        "")),
IF(BF$17&lt;Udfyldningsark!$Q101, IF(BF$17&lt;Udfyldningsark!$Q101-10,"g","gu"),
IF(BF$17&lt;Udfyldningsark!$T101,"r",""
))))))))</f>
        <v/>
      </c>
      <c r="BG84" s="226" t="str">
        <f>IF(Udfyldningsark!$T101="","",
IF(BG$17=Udfyldningsark!$Q101,"s",
IF(BG$17=Udfyldningsark!$T101,"b",
IF(BG$17&lt;Udfyldningsark!$P101,"",
IF(Udfyldningsark!$T101&lt;Udfyldningsark!$Q101-10,IF(BG$17&lt;Udfyldningsark!$T101,"g",""),
IF(Udfyldningsark!$T101&lt;Udfyldningsark!$Q101,     IF(BG$17&lt;Udfyldningsark!$Q101-10,"g",     IF(BG$17&lt;Udfyldningsark!$T101,"gu",        "")),
IF(BG$17&lt;Udfyldningsark!$Q101, IF(BG$17&lt;Udfyldningsark!$Q101-10,"g","gu"),
IF(BG$17&lt;Udfyldningsark!$T101,"r",""
))))))))</f>
        <v/>
      </c>
      <c r="BH84" s="226" t="str">
        <f>IF(Udfyldningsark!$T101="","",
IF(BH$17=Udfyldningsark!$Q101,"s",
IF(BH$17=Udfyldningsark!$T101,"b",
IF(BH$17&lt;Udfyldningsark!$P101,"",
IF(Udfyldningsark!$T101&lt;Udfyldningsark!$Q101-10,IF(BH$17&lt;Udfyldningsark!$T101,"g",""),
IF(Udfyldningsark!$T101&lt;Udfyldningsark!$Q101,     IF(BH$17&lt;Udfyldningsark!$Q101-10,"g",     IF(BH$17&lt;Udfyldningsark!$T101,"gu",        "")),
IF(BH$17&lt;Udfyldningsark!$Q101, IF(BH$17&lt;Udfyldningsark!$Q101-10,"g","gu"),
IF(BH$17&lt;Udfyldningsark!$T101,"r",""
))))))))</f>
        <v/>
      </c>
      <c r="BI84" s="226" t="str">
        <f>IF(Udfyldningsark!$T101="","",
IF(BI$17=Udfyldningsark!$Q101,"s",
IF(BI$17=Udfyldningsark!$T101,"b",
IF(BI$17&lt;Udfyldningsark!$P101,"",
IF(Udfyldningsark!$T101&lt;Udfyldningsark!$Q101-10,IF(BI$17&lt;Udfyldningsark!$T101,"g",""),
IF(Udfyldningsark!$T101&lt;Udfyldningsark!$Q101,     IF(BI$17&lt;Udfyldningsark!$Q101-10,"g",     IF(BI$17&lt;Udfyldningsark!$T101,"gu",        "")),
IF(BI$17&lt;Udfyldningsark!$Q101, IF(BI$17&lt;Udfyldningsark!$Q101-10,"g","gu"),
IF(BI$17&lt;Udfyldningsark!$T101,"r",""
))))))))</f>
        <v/>
      </c>
      <c r="BJ84" s="226" t="str">
        <f>IF(Udfyldningsark!$T101="","",
IF(BJ$17=Udfyldningsark!$Q101,"s",
IF(BJ$17=Udfyldningsark!$T101,"b",
IF(BJ$17&lt;Udfyldningsark!$P101,"",
IF(Udfyldningsark!$T101&lt;Udfyldningsark!$Q101-10,IF(BJ$17&lt;Udfyldningsark!$T101,"g",""),
IF(Udfyldningsark!$T101&lt;Udfyldningsark!$Q101,     IF(BJ$17&lt;Udfyldningsark!$Q101-10,"g",     IF(BJ$17&lt;Udfyldningsark!$T101,"gu",        "")),
IF(BJ$17&lt;Udfyldningsark!$Q101, IF(BJ$17&lt;Udfyldningsark!$Q101-10,"g","gu"),
IF(BJ$17&lt;Udfyldningsark!$T101,"r",""
))))))))</f>
        <v/>
      </c>
      <c r="BK84" s="226" t="str">
        <f>IF(Udfyldningsark!$T101="","",
IF(BK$17=Udfyldningsark!$Q101,"s",
IF(BK$17=Udfyldningsark!$T101,"b",
IF(BK$17&lt;Udfyldningsark!$P101,"",
IF(Udfyldningsark!$T101&lt;Udfyldningsark!$Q101-10,IF(BK$17&lt;Udfyldningsark!$T101,"g",""),
IF(Udfyldningsark!$T101&lt;Udfyldningsark!$Q101,     IF(BK$17&lt;Udfyldningsark!$Q101-10,"g",     IF(BK$17&lt;Udfyldningsark!$T101,"gu",        "")),
IF(BK$17&lt;Udfyldningsark!$Q101, IF(BK$17&lt;Udfyldningsark!$Q101-10,"g","gu"),
IF(BK$17&lt;Udfyldningsark!$T101,"r",""
))))))))</f>
        <v/>
      </c>
      <c r="BL84" s="226" t="str">
        <f>IF(Udfyldningsark!$T101="","",
IF(BL$17=Udfyldningsark!$Q101,"s",
IF(BL$17=Udfyldningsark!$T101,"b",
IF(BL$17&lt;Udfyldningsark!$P101,"",
IF(Udfyldningsark!$T101&lt;Udfyldningsark!$Q101-10,IF(BL$17&lt;Udfyldningsark!$T101,"g",""),
IF(Udfyldningsark!$T101&lt;Udfyldningsark!$Q101,     IF(BL$17&lt;Udfyldningsark!$Q101-10,"g",     IF(BL$17&lt;Udfyldningsark!$T101,"gu",        "")),
IF(BL$17&lt;Udfyldningsark!$Q101, IF(BL$17&lt;Udfyldningsark!$Q101-10,"g","gu"),
IF(BL$17&lt;Udfyldningsark!$T101,"r",""
))))))))</f>
        <v/>
      </c>
      <c r="BM84" s="226" t="str">
        <f>IF(Udfyldningsark!$T101="","",
IF(BM$17=Udfyldningsark!$Q101,"s",
IF(BM$17=Udfyldningsark!$T101,"b",
IF(BM$17&lt;Udfyldningsark!$P101,"",
IF(Udfyldningsark!$T101&lt;Udfyldningsark!$Q101-10,IF(BM$17&lt;Udfyldningsark!$T101,"g",""),
IF(Udfyldningsark!$T101&lt;Udfyldningsark!$Q101,     IF(BM$17&lt;Udfyldningsark!$Q101-10,"g",     IF(BM$17&lt;Udfyldningsark!$T101,"gu",        "")),
IF(BM$17&lt;Udfyldningsark!$Q101, IF(BM$17&lt;Udfyldningsark!$Q101-10,"g","gu"),
IF(BM$17&lt;Udfyldningsark!$T101,"r",""
))))))))</f>
        <v/>
      </c>
      <c r="BN84" s="226" t="str">
        <f>IF(Udfyldningsark!$T101="","",
IF(BN$17=Udfyldningsark!$Q101,"s",
IF(BN$17=Udfyldningsark!$T101,"b",
IF(BN$17&lt;Udfyldningsark!$P101,"",
IF(Udfyldningsark!$T101&lt;Udfyldningsark!$Q101-10,IF(BN$17&lt;Udfyldningsark!$T101,"g",""),
IF(Udfyldningsark!$T101&lt;Udfyldningsark!$Q101,     IF(BN$17&lt;Udfyldningsark!$Q101-10,"g",     IF(BN$17&lt;Udfyldningsark!$T101,"gu",        "")),
IF(BN$17&lt;Udfyldningsark!$Q101, IF(BN$17&lt;Udfyldningsark!$Q101-10,"g","gu"),
IF(BN$17&lt;Udfyldningsark!$T101,"r",""
))))))))</f>
        <v/>
      </c>
      <c r="BO84" s="226" t="str">
        <f>IF(Udfyldningsark!$T101="","",
IF(BO$17=Udfyldningsark!$Q101,"s",
IF(BO$17=Udfyldningsark!$T101,"b",
IF(BO$17&lt;Udfyldningsark!$P101,"",
IF(Udfyldningsark!$T101&lt;Udfyldningsark!$Q101-10,IF(BO$17&lt;Udfyldningsark!$T101,"g",""),
IF(Udfyldningsark!$T101&lt;Udfyldningsark!$Q101,     IF(BO$17&lt;Udfyldningsark!$Q101-10,"g",     IF(BO$17&lt;Udfyldningsark!$T101,"gu",        "")),
IF(BO$17&lt;Udfyldningsark!$Q101, IF(BO$17&lt;Udfyldningsark!$Q101-10,"g","gu"),
IF(BO$17&lt;Udfyldningsark!$T101,"r",""
))))))))</f>
        <v/>
      </c>
      <c r="BP84" s="226" t="str">
        <f>IF(Udfyldningsark!$T101="","",
IF(BP$17=Udfyldningsark!$Q101,"s",
IF(BP$17=Udfyldningsark!$T101,"b",
IF(BP$17&lt;Udfyldningsark!$P101,"",
IF(Udfyldningsark!$T101&lt;Udfyldningsark!$Q101-10,IF(BP$17&lt;Udfyldningsark!$T101,"g",""),
IF(Udfyldningsark!$T101&lt;Udfyldningsark!$Q101,     IF(BP$17&lt;Udfyldningsark!$Q101-10,"g",     IF(BP$17&lt;Udfyldningsark!$T101,"gu",        "")),
IF(BP$17&lt;Udfyldningsark!$Q101, IF(BP$17&lt;Udfyldningsark!$Q101-10,"g","gu"),
IF(BP$17&lt;Udfyldningsark!$T101,"r",""
))))))))</f>
        <v/>
      </c>
      <c r="BQ84" s="226" t="str">
        <f>IF(Udfyldningsark!$T101="","",
IF(BQ$17=Udfyldningsark!$Q101,"s",
IF(BQ$17=Udfyldningsark!$T101,"b",
IF(BQ$17&lt;Udfyldningsark!$P101,"",
IF(Udfyldningsark!$T101&lt;Udfyldningsark!$Q101-10,IF(BQ$17&lt;Udfyldningsark!$T101,"g",""),
IF(Udfyldningsark!$T101&lt;Udfyldningsark!$Q101,     IF(BQ$17&lt;Udfyldningsark!$Q101-10,"g",     IF(BQ$17&lt;Udfyldningsark!$T101,"gu",        "")),
IF(BQ$17&lt;Udfyldningsark!$Q101, IF(BQ$17&lt;Udfyldningsark!$Q101-10,"g","gu"),
IF(BQ$17&lt;Udfyldningsark!$T101,"r",""
))))))))</f>
        <v/>
      </c>
      <c r="BR84" s="226" t="str">
        <f>IF(Udfyldningsark!$T101="","",
IF(BR$17=Udfyldningsark!$Q101,"s",
IF(BR$17=Udfyldningsark!$T101,"b",
IF(BR$17&lt;Udfyldningsark!$P101,"",
IF(Udfyldningsark!$T101&lt;Udfyldningsark!$Q101-10,IF(BR$17&lt;Udfyldningsark!$T101,"g",""),
IF(Udfyldningsark!$T101&lt;Udfyldningsark!$Q101,     IF(BR$17&lt;Udfyldningsark!$Q101-10,"g",     IF(BR$17&lt;Udfyldningsark!$T101,"gu",        "")),
IF(BR$17&lt;Udfyldningsark!$Q101, IF(BR$17&lt;Udfyldningsark!$Q101-10,"g","gu"),
IF(BR$17&lt;Udfyldningsark!$T101,"r",""
))))))))</f>
        <v/>
      </c>
      <c r="BS84" s="226" t="str">
        <f>IF(Udfyldningsark!$T101="","",
IF(BS$17=Udfyldningsark!$Q101,"s",
IF(BS$17=Udfyldningsark!$T101,"b",
IF(BS$17&lt;Udfyldningsark!$P101,"",
IF(Udfyldningsark!$T101&lt;Udfyldningsark!$Q101-10,IF(BS$17&lt;Udfyldningsark!$T101,"g",""),
IF(Udfyldningsark!$T101&lt;Udfyldningsark!$Q101,     IF(BS$17&lt;Udfyldningsark!$Q101-10,"g",     IF(BS$17&lt;Udfyldningsark!$T101,"gu",        "")),
IF(BS$17&lt;Udfyldningsark!$Q101, IF(BS$17&lt;Udfyldningsark!$Q101-10,"g","gu"),
IF(BS$17&lt;Udfyldningsark!$T101,"r",""
))))))))</f>
        <v/>
      </c>
      <c r="BT84" s="226" t="str">
        <f>IF(Udfyldningsark!$T101="","",
IF(BT$17=Udfyldningsark!$Q101,"s",
IF(BT$17=Udfyldningsark!$T101,"b",
IF(BT$17&lt;Udfyldningsark!$P101,"",
IF(Udfyldningsark!$T101&lt;Udfyldningsark!$Q101-10,IF(BT$17&lt;Udfyldningsark!$T101,"g",""),
IF(Udfyldningsark!$T101&lt;Udfyldningsark!$Q101,     IF(BT$17&lt;Udfyldningsark!$Q101-10,"g",     IF(BT$17&lt;Udfyldningsark!$T101,"gu",        "")),
IF(BT$17&lt;Udfyldningsark!$Q101, IF(BT$17&lt;Udfyldningsark!$Q101-10,"g","gu"),
IF(BT$17&lt;Udfyldningsark!$T101,"r",""
))))))))</f>
        <v/>
      </c>
      <c r="BU84" s="226" t="str">
        <f>IF(Udfyldningsark!$T101="","",
IF(BU$17=Udfyldningsark!$Q101,"s",
IF(BU$17=Udfyldningsark!$T101,"b",
IF(BU$17&lt;Udfyldningsark!$P101,"",
IF(Udfyldningsark!$T101&lt;Udfyldningsark!$Q101-10,IF(BU$17&lt;Udfyldningsark!$T101,"g",""),
IF(Udfyldningsark!$T101&lt;Udfyldningsark!$Q101,     IF(BU$17&lt;Udfyldningsark!$Q101-10,"g",     IF(BU$17&lt;Udfyldningsark!$T101,"gu",        "")),
IF(BU$17&lt;Udfyldningsark!$Q101, IF(BU$17&lt;Udfyldningsark!$Q101-10,"g","gu"),
IF(BU$17&lt;Udfyldningsark!$T101,"r",""
))))))))</f>
        <v/>
      </c>
      <c r="BV84" s="226" t="str">
        <f>IF(Udfyldningsark!$T101="","",
IF(BV$17=Udfyldningsark!$Q101,"s",
IF(BV$17=Udfyldningsark!$T101,"b",
IF(BV$17&lt;Udfyldningsark!$P101,"",
IF(Udfyldningsark!$T101&lt;Udfyldningsark!$Q101-10,IF(BV$17&lt;Udfyldningsark!$T101,"g",""),
IF(Udfyldningsark!$T101&lt;Udfyldningsark!$Q101,     IF(BV$17&lt;Udfyldningsark!$Q101-10,"g",     IF(BV$17&lt;Udfyldningsark!$T101,"gu",        "")),
IF(BV$17&lt;Udfyldningsark!$Q101, IF(BV$17&lt;Udfyldningsark!$Q101-10,"g","gu"),
IF(BV$17&lt;Udfyldningsark!$T101,"r",""
))))))))</f>
        <v/>
      </c>
      <c r="BW84" s="226" t="str">
        <f>IF(Udfyldningsark!$T101="","",
IF(BW$17=Udfyldningsark!$Q101,"s",
IF(BW$17=Udfyldningsark!$T101,"b",
IF(BW$17&lt;Udfyldningsark!$P101,"",
IF(Udfyldningsark!$T101&lt;Udfyldningsark!$Q101-10,IF(BW$17&lt;Udfyldningsark!$T101,"g",""),
IF(Udfyldningsark!$T101&lt;Udfyldningsark!$Q101,     IF(BW$17&lt;Udfyldningsark!$Q101-10,"g",     IF(BW$17&lt;Udfyldningsark!$T101,"gu",        "")),
IF(BW$17&lt;Udfyldningsark!$Q101, IF(BW$17&lt;Udfyldningsark!$Q101-10,"g","gu"),
IF(BW$17&lt;Udfyldningsark!$T101,"r",""
))))))))</f>
        <v/>
      </c>
      <c r="BX84" s="226" t="str">
        <f>IF(Udfyldningsark!$T101="","",
IF(BX$17=Udfyldningsark!$Q101,"s",
IF(BX$17=Udfyldningsark!$T101,"b",
IF(BX$17&lt;Udfyldningsark!$P101,"",
IF(Udfyldningsark!$T101&lt;Udfyldningsark!$Q101-10,IF(BX$17&lt;Udfyldningsark!$T101,"g",""),
IF(Udfyldningsark!$T101&lt;Udfyldningsark!$Q101,     IF(BX$17&lt;Udfyldningsark!$Q101-10,"g",     IF(BX$17&lt;Udfyldningsark!$T101,"gu",        "")),
IF(BX$17&lt;Udfyldningsark!$Q101, IF(BX$17&lt;Udfyldningsark!$Q101-10,"g","gu"),
IF(BX$17&lt;Udfyldningsark!$T101,"r",""
))))))))</f>
        <v/>
      </c>
      <c r="BY84" s="226" t="str">
        <f>IF(Udfyldningsark!$T101="","",
IF(BY$17=Udfyldningsark!$Q101,"s",
IF(BY$17=Udfyldningsark!$T101,"b",
IF(BY$17&lt;Udfyldningsark!$P101,"",
IF(Udfyldningsark!$T101&lt;Udfyldningsark!$Q101-10,IF(BY$17&lt;Udfyldningsark!$T101,"g",""),
IF(Udfyldningsark!$T101&lt;Udfyldningsark!$Q101,     IF(BY$17&lt;Udfyldningsark!$Q101-10,"g",     IF(BY$17&lt;Udfyldningsark!$T101,"gu",        "")),
IF(BY$17&lt;Udfyldningsark!$Q101, IF(BY$17&lt;Udfyldningsark!$Q101-10,"g","gu"),
IF(BY$17&lt;Udfyldningsark!$T101,"r",""
))))))))</f>
        <v/>
      </c>
      <c r="BZ84" s="226" t="str">
        <f>IF(Udfyldningsark!$T101="","",
IF(BZ$17=Udfyldningsark!$Q101,"s",
IF(BZ$17=Udfyldningsark!$T101,"b",
IF(BZ$17&lt;Udfyldningsark!$P101,"",
IF(Udfyldningsark!$T101&lt;Udfyldningsark!$Q101-10,IF(BZ$17&lt;Udfyldningsark!$T101,"g",""),
IF(Udfyldningsark!$T101&lt;Udfyldningsark!$Q101,     IF(BZ$17&lt;Udfyldningsark!$Q101-10,"g",     IF(BZ$17&lt;Udfyldningsark!$T101,"gu",        "")),
IF(BZ$17&lt;Udfyldningsark!$Q101, IF(BZ$17&lt;Udfyldningsark!$Q101-10,"g","gu"),
IF(BZ$17&lt;Udfyldningsark!$T101,"r",""
))))))))</f>
        <v/>
      </c>
      <c r="CA84" s="226" t="str">
        <f>IF(Udfyldningsark!$T101="","",
IF(CA$17=Udfyldningsark!$Q101,"s",
IF(CA$17=Udfyldningsark!$T101,"b",
IF(CA$17&lt;Udfyldningsark!$P101,"",
IF(Udfyldningsark!$T101&lt;Udfyldningsark!$Q101-10,IF(CA$17&lt;Udfyldningsark!$T101,"g",""),
IF(Udfyldningsark!$T101&lt;Udfyldningsark!$Q101,     IF(CA$17&lt;Udfyldningsark!$Q101-10,"g",     IF(CA$17&lt;Udfyldningsark!$T101,"gu",        "")),
IF(CA$17&lt;Udfyldningsark!$Q101, IF(CA$17&lt;Udfyldningsark!$Q101-10,"g","gu"),
IF(CA$17&lt;Udfyldningsark!$T101,"r",""
))))))))</f>
        <v/>
      </c>
      <c r="CB84" s="226" t="str">
        <f>IF(Udfyldningsark!$T101="","",
IF(CB$17=Udfyldningsark!$Q101,"s",
IF(CB$17=Udfyldningsark!$T101,"b",
IF(CB$17&lt;Udfyldningsark!$P101,"",
IF(Udfyldningsark!$T101&lt;Udfyldningsark!$Q101-10,IF(CB$17&lt;Udfyldningsark!$T101,"g",""),
IF(Udfyldningsark!$T101&lt;Udfyldningsark!$Q101,     IF(CB$17&lt;Udfyldningsark!$Q101-10,"g",     IF(CB$17&lt;Udfyldningsark!$T101,"gu",        "")),
IF(CB$17&lt;Udfyldningsark!$Q101, IF(CB$17&lt;Udfyldningsark!$Q101-10,"g","gu"),
IF(CB$17&lt;Udfyldningsark!$T101,"r",""
))))))))</f>
        <v/>
      </c>
      <c r="CC84" s="226" t="str">
        <f>IF(Udfyldningsark!$T101="","",
IF(CC$17=Udfyldningsark!$Q101,"s",
IF(CC$17=Udfyldningsark!$T101,"b",
IF(CC$17&lt;Udfyldningsark!$P101,"",
IF(Udfyldningsark!$T101&lt;Udfyldningsark!$Q101-10,IF(CC$17&lt;Udfyldningsark!$T101,"g",""),
IF(Udfyldningsark!$T101&lt;Udfyldningsark!$Q101,     IF(CC$17&lt;Udfyldningsark!$Q101-10,"g",     IF(CC$17&lt;Udfyldningsark!$T101,"gu",        "")),
IF(CC$17&lt;Udfyldningsark!$Q101, IF(CC$17&lt;Udfyldningsark!$Q101-10,"g","gu"),
IF(CC$17&lt;Udfyldningsark!$T101,"r",""
))))))))</f>
        <v/>
      </c>
      <c r="CD84" s="226" t="str">
        <f>IF(Udfyldningsark!$T101="","",
IF(CD$17=Udfyldningsark!$Q101,"s",
IF(CD$17=Udfyldningsark!$T101,"b",
IF(CD$17&lt;Udfyldningsark!$P101,"",
IF(Udfyldningsark!$T101&lt;Udfyldningsark!$Q101-10,IF(CD$17&lt;Udfyldningsark!$T101,"g",""),
IF(Udfyldningsark!$T101&lt;Udfyldningsark!$Q101,     IF(CD$17&lt;Udfyldningsark!$Q101-10,"g",     IF(CD$17&lt;Udfyldningsark!$T101,"gu",        "")),
IF(CD$17&lt;Udfyldningsark!$Q101, IF(CD$17&lt;Udfyldningsark!$Q101-10,"g","gu"),
IF(CD$17&lt;Udfyldningsark!$T101,"r",""
))))))))</f>
        <v/>
      </c>
      <c r="CE84" s="226" t="str">
        <f>IF(Udfyldningsark!$T101="","",
IF(CE$17=Udfyldningsark!$Q101,"s",
IF(CE$17=Udfyldningsark!$T101,"b",
IF(CE$17&lt;Udfyldningsark!$P101,"",
IF(Udfyldningsark!$T101&lt;Udfyldningsark!$Q101-10,IF(CE$17&lt;Udfyldningsark!$T101,"g",""),
IF(Udfyldningsark!$T101&lt;Udfyldningsark!$Q101,     IF(CE$17&lt;Udfyldningsark!$Q101-10,"g",     IF(CE$17&lt;Udfyldningsark!$T101,"gu",        "")),
IF(CE$17&lt;Udfyldningsark!$Q101, IF(CE$17&lt;Udfyldningsark!$Q101-10,"g","gu"),
IF(CE$17&lt;Udfyldningsark!$T101,"r",""
))))))))</f>
        <v/>
      </c>
      <c r="CF84" s="226" t="str">
        <f>IF(Udfyldningsark!$T101="","",
IF(CF$17=Udfyldningsark!$Q101,"s",
IF(CF$17=Udfyldningsark!$T101,"b",
IF(CF$17&lt;Udfyldningsark!$P101,"",
IF(Udfyldningsark!$T101&lt;Udfyldningsark!$Q101-10,IF(CF$17&lt;Udfyldningsark!$T101,"g",""),
IF(Udfyldningsark!$T101&lt;Udfyldningsark!$Q101,     IF(CF$17&lt;Udfyldningsark!$Q101-10,"g",     IF(CF$17&lt;Udfyldningsark!$T101,"gu",        "")),
IF(CF$17&lt;Udfyldningsark!$Q101, IF(CF$17&lt;Udfyldningsark!$Q101-10,"g","gu"),
IF(CF$17&lt;Udfyldningsark!$T101,"r",""
))))))))</f>
        <v/>
      </c>
      <c r="CG84" s="226" t="str">
        <f>IF(Udfyldningsark!$T101="","",
IF(CG$17=Udfyldningsark!$Q101,"s",
IF(CG$17=Udfyldningsark!$T101,"b",
IF(CG$17&lt;Udfyldningsark!$P101,"",
IF(Udfyldningsark!$T101&lt;Udfyldningsark!$Q101-10,IF(CG$17&lt;Udfyldningsark!$T101,"g",""),
IF(Udfyldningsark!$T101&lt;Udfyldningsark!$Q101,     IF(CG$17&lt;Udfyldningsark!$Q101-10,"g",     IF(CG$17&lt;Udfyldningsark!$T101,"gu",        "")),
IF(CG$17&lt;Udfyldningsark!$Q101, IF(CG$17&lt;Udfyldningsark!$Q101-10,"g","gu"),
IF(CG$17&lt;Udfyldningsark!$T101,"r",""
))))))))</f>
        <v/>
      </c>
      <c r="CH84" s="226" t="str">
        <f>IF(Udfyldningsark!$T101="","",
IF(CH$17=Udfyldningsark!$Q101,"s",
IF(CH$17=Udfyldningsark!$T101,"b",
IF(CH$17&lt;Udfyldningsark!$P101,"",
IF(Udfyldningsark!$T101&lt;Udfyldningsark!$Q101-10,IF(CH$17&lt;Udfyldningsark!$T101,"g",""),
IF(Udfyldningsark!$T101&lt;Udfyldningsark!$Q101,     IF(CH$17&lt;Udfyldningsark!$Q101-10,"g",     IF(CH$17&lt;Udfyldningsark!$T101,"gu",        "")),
IF(CH$17&lt;Udfyldningsark!$Q101, IF(CH$17&lt;Udfyldningsark!$Q101-10,"g","gu"),
IF(CH$17&lt;Udfyldningsark!$T101,"r",""
))))))))</f>
        <v/>
      </c>
      <c r="CI84" s="226" t="str">
        <f>IF(Udfyldningsark!$T101="","",
IF(CI$17=Udfyldningsark!$Q101,"s",
IF(CI$17=Udfyldningsark!$T101,"b",
IF(CI$17&lt;Udfyldningsark!$P101,"",
IF(Udfyldningsark!$T101&lt;Udfyldningsark!$Q101-10,IF(CI$17&lt;Udfyldningsark!$T101,"g",""),
IF(Udfyldningsark!$T101&lt;Udfyldningsark!$Q101,     IF(CI$17&lt;Udfyldningsark!$Q101-10,"g",     IF(CI$17&lt;Udfyldningsark!$T101,"gu",        "")),
IF(CI$17&lt;Udfyldningsark!$Q101, IF(CI$17&lt;Udfyldningsark!$Q101-10,"g","gu"),
IF(CI$17&lt;Udfyldningsark!$T101,"r",""
))))))))</f>
        <v/>
      </c>
      <c r="CJ84" s="226" t="str">
        <f>IF(Udfyldningsark!$T101="","",
IF(CJ$17=Udfyldningsark!$Q101,"s",
IF(CJ$17=Udfyldningsark!$T101,"b",
IF(CJ$17&lt;Udfyldningsark!$P101,"",
IF(Udfyldningsark!$T101&lt;Udfyldningsark!$Q101-10,IF(CJ$17&lt;Udfyldningsark!$T101,"g",""),
IF(Udfyldningsark!$T101&lt;Udfyldningsark!$Q101,     IF(CJ$17&lt;Udfyldningsark!$Q101-10,"g",     IF(CJ$17&lt;Udfyldningsark!$T101,"gu",        "")),
IF(CJ$17&lt;Udfyldningsark!$Q101, IF(CJ$17&lt;Udfyldningsark!$Q101-10,"g","gu"),
IF(CJ$17&lt;Udfyldningsark!$T101,"r",""
))))))))</f>
        <v/>
      </c>
      <c r="CK84" s="226" t="str">
        <f>IF(Udfyldningsark!$T101="","",
IF(CK$17=Udfyldningsark!$Q101,"s",
IF(CK$17=Udfyldningsark!$T101,"b",
IF(CK$17&lt;Udfyldningsark!$P101,"",
IF(Udfyldningsark!$T101&lt;Udfyldningsark!$Q101-10,IF(CK$17&lt;Udfyldningsark!$T101,"g",""),
IF(Udfyldningsark!$T101&lt;Udfyldningsark!$Q101,     IF(CK$17&lt;Udfyldningsark!$Q101-10,"g",     IF(CK$17&lt;Udfyldningsark!$T101,"gu",        "")),
IF(CK$17&lt;Udfyldningsark!$Q101, IF(CK$17&lt;Udfyldningsark!$Q101-10,"g","gu"),
IF(CK$17&lt;Udfyldningsark!$T101,"r",""
))))))))</f>
        <v/>
      </c>
      <c r="CL84" s="226" t="str">
        <f>IF(Udfyldningsark!$T101="","",
IF(CL$17=Udfyldningsark!$Q101,"s",
IF(CL$17=Udfyldningsark!$T101,"b",
IF(CL$17&lt;Udfyldningsark!$P101,"",
IF(Udfyldningsark!$T101&lt;Udfyldningsark!$Q101-10,IF(CL$17&lt;Udfyldningsark!$T101,"g",""),
IF(Udfyldningsark!$T101&lt;Udfyldningsark!$Q101,     IF(CL$17&lt;Udfyldningsark!$Q101-10,"g",     IF(CL$17&lt;Udfyldningsark!$T101,"gu",        "")),
IF(CL$17&lt;Udfyldningsark!$Q101, IF(CL$17&lt;Udfyldningsark!$Q101-10,"g","gu"),
IF(CL$17&lt;Udfyldningsark!$T101,"r",""
))))))))</f>
        <v/>
      </c>
      <c r="CM84" s="226" t="str">
        <f>IF(Udfyldningsark!$T101="","",
IF(CM$17=Udfyldningsark!$Q101,"s",
IF(CM$17=Udfyldningsark!$T101,"b",
IF(CM$17&lt;Udfyldningsark!$P101,"",
IF(Udfyldningsark!$T101&lt;Udfyldningsark!$Q101-10,IF(CM$17&lt;Udfyldningsark!$T101,"g",""),
IF(Udfyldningsark!$T101&lt;Udfyldningsark!$Q101,     IF(CM$17&lt;Udfyldningsark!$Q101-10,"g",     IF(CM$17&lt;Udfyldningsark!$T101,"gu",        "")),
IF(CM$17&lt;Udfyldningsark!$Q101, IF(CM$17&lt;Udfyldningsark!$Q101-10,"g","gu"),
IF(CM$17&lt;Udfyldningsark!$T101,"r",""
))))))))</f>
        <v/>
      </c>
      <c r="CN84" s="226" t="str">
        <f>IF(Udfyldningsark!$T101="","",
IF(CN$17=Udfyldningsark!$Q101,"s",
IF(CN$17=Udfyldningsark!$T101,"b",
IF(CN$17&lt;Udfyldningsark!$P101,"",
IF(Udfyldningsark!$T101&lt;Udfyldningsark!$Q101-10,IF(CN$17&lt;Udfyldningsark!$T101,"g",""),
IF(Udfyldningsark!$T101&lt;Udfyldningsark!$Q101,     IF(CN$17&lt;Udfyldningsark!$Q101-10,"g",     IF(CN$17&lt;Udfyldningsark!$T101,"gu",        "")),
IF(CN$17&lt;Udfyldningsark!$Q101, IF(CN$17&lt;Udfyldningsark!$Q101-10,"g","gu"),
IF(CN$17&lt;Udfyldningsark!$T101,"r",""
))))))))</f>
        <v/>
      </c>
      <c r="CO84" s="226" t="str">
        <f>IF(Udfyldningsark!$T101="","",
IF(CO$17=Udfyldningsark!$Q101,"s",
IF(CO$17=Udfyldningsark!$T101,"b",
IF(CO$17&lt;Udfyldningsark!$P101,"",
IF(Udfyldningsark!$T101&lt;Udfyldningsark!$Q101-10,IF(CO$17&lt;Udfyldningsark!$T101,"g",""),
IF(Udfyldningsark!$T101&lt;Udfyldningsark!$Q101,     IF(CO$17&lt;Udfyldningsark!$Q101-10,"g",     IF(CO$17&lt;Udfyldningsark!$T101,"gu",        "")),
IF(CO$17&lt;Udfyldningsark!$Q101, IF(CO$17&lt;Udfyldningsark!$Q101-10,"g","gu"),
IF(CO$17&lt;Udfyldningsark!$T101,"r",""
))))))))</f>
        <v/>
      </c>
      <c r="CP84" s="226" t="str">
        <f>IF(Udfyldningsark!$T101="","",
IF(CP$17=Udfyldningsark!$Q101,"s",
IF(CP$17=Udfyldningsark!$T101,"b",
IF(CP$17&lt;Udfyldningsark!$P101,"",
IF(Udfyldningsark!$T101&lt;Udfyldningsark!$Q101-10,IF(CP$17&lt;Udfyldningsark!$T101,"g",""),
IF(Udfyldningsark!$T101&lt;Udfyldningsark!$Q101,     IF(CP$17&lt;Udfyldningsark!$Q101-10,"g",     IF(CP$17&lt;Udfyldningsark!$T101,"gu",        "")),
IF(CP$17&lt;Udfyldningsark!$Q101, IF(CP$17&lt;Udfyldningsark!$Q101-10,"g","gu"),
IF(CP$17&lt;Udfyldningsark!$T101,"r",""
))))))))</f>
        <v/>
      </c>
      <c r="CQ84" s="226" t="str">
        <f>IF(Udfyldningsark!$T101="","",
IF(CQ$17=Udfyldningsark!$Q101,"s",
IF(CQ$17=Udfyldningsark!$T101,"b",
IF(CQ$17&lt;Udfyldningsark!$P101,"",
IF(Udfyldningsark!$T101&lt;Udfyldningsark!$Q101-10,IF(CQ$17&lt;Udfyldningsark!$T101,"g",""),
IF(Udfyldningsark!$T101&lt;Udfyldningsark!$Q101,     IF(CQ$17&lt;Udfyldningsark!$Q101-10,"g",     IF(CQ$17&lt;Udfyldningsark!$T101,"gu",        "")),
IF(CQ$17&lt;Udfyldningsark!$Q101, IF(CQ$17&lt;Udfyldningsark!$Q101-10,"g","gu"),
IF(CQ$17&lt;Udfyldningsark!$T101,"r",""
))))))))</f>
        <v/>
      </c>
      <c r="CR84" s="226" t="str">
        <f>IF(Udfyldningsark!$T101="","",
IF(CR$17=Udfyldningsark!$Q101,"s",
IF(CR$17=Udfyldningsark!$T101,"b",
IF(CR$17&lt;Udfyldningsark!$P101,"",
IF(Udfyldningsark!$T101&lt;Udfyldningsark!$Q101-10,IF(CR$17&lt;Udfyldningsark!$T101,"g",""),
IF(Udfyldningsark!$T101&lt;Udfyldningsark!$Q101,     IF(CR$17&lt;Udfyldningsark!$Q101-10,"g",     IF(CR$17&lt;Udfyldningsark!$T101,"gu",        "")),
IF(CR$17&lt;Udfyldningsark!$Q101, IF(CR$17&lt;Udfyldningsark!$Q101-10,"g","gu"),
IF(CR$17&lt;Udfyldningsark!$T101,"r",""
))))))))</f>
        <v/>
      </c>
      <c r="CS84" s="226" t="str">
        <f>IF(Udfyldningsark!$T101="","",
IF(CS$17=Udfyldningsark!$Q101,"s",
IF(CS$17=Udfyldningsark!$T101,"b",
IF(CS$17&lt;Udfyldningsark!$P101,"",
IF(Udfyldningsark!$T101&lt;Udfyldningsark!$Q101-10,IF(CS$17&lt;Udfyldningsark!$T101,"g",""),
IF(Udfyldningsark!$T101&lt;Udfyldningsark!$Q101,     IF(CS$17&lt;Udfyldningsark!$Q101-10,"g",     IF(CS$17&lt;Udfyldningsark!$T101,"gu",        "")),
IF(CS$17&lt;Udfyldningsark!$Q101, IF(CS$17&lt;Udfyldningsark!$Q101-10,"g","gu"),
IF(CS$17&lt;Udfyldningsark!$T101,"r",""
))))))))</f>
        <v/>
      </c>
      <c r="CT84" s="226" t="str">
        <f>IF(Udfyldningsark!$T101="","",
IF(CT$17=Udfyldningsark!$Q101,"s",
IF(CT$17=Udfyldningsark!$T101,"b",
IF(CT$17&lt;Udfyldningsark!$P101,"",
IF(Udfyldningsark!$T101&lt;Udfyldningsark!$Q101-10,IF(CT$17&lt;Udfyldningsark!$T101,"g",""),
IF(Udfyldningsark!$T101&lt;Udfyldningsark!$Q101,     IF(CT$17&lt;Udfyldningsark!$Q101-10,"g",     IF(CT$17&lt;Udfyldningsark!$T101,"gu",        "")),
IF(CT$17&lt;Udfyldningsark!$Q101, IF(CT$17&lt;Udfyldningsark!$Q101-10,"g","gu"),
IF(CT$17&lt;Udfyldningsark!$T101,"r",""
))))))))</f>
        <v/>
      </c>
      <c r="CU84" s="226" t="str">
        <f>IF(Udfyldningsark!$T101="","",
IF(CU$17=Udfyldningsark!$Q101,"s",
IF(CU$17=Udfyldningsark!$T101,"b",
IF(CU$17&lt;Udfyldningsark!$P101,"",
IF(Udfyldningsark!$T101&lt;Udfyldningsark!$Q101-10,IF(CU$17&lt;Udfyldningsark!$T101,"g",""),
IF(Udfyldningsark!$T101&lt;Udfyldningsark!$Q101,     IF(CU$17&lt;Udfyldningsark!$Q101-10,"g",     IF(CU$17&lt;Udfyldningsark!$T101,"gu",        "")),
IF(CU$17&lt;Udfyldningsark!$Q101, IF(CU$17&lt;Udfyldningsark!$Q101-10,"g","gu"),
IF(CU$17&lt;Udfyldningsark!$T101,"r",""
))))))))</f>
        <v/>
      </c>
      <c r="CV84" s="226" t="str">
        <f>IF(Udfyldningsark!$T101="","",
IF(CV$17=Udfyldningsark!$Q101,"s",
IF(CV$17=Udfyldningsark!$T101,"b",
IF(CV$17&lt;Udfyldningsark!$P101,"",
IF(Udfyldningsark!$T101&lt;Udfyldningsark!$Q101-10,IF(CV$17&lt;Udfyldningsark!$T101,"g",""),
IF(Udfyldningsark!$T101&lt;Udfyldningsark!$Q101,     IF(CV$17&lt;Udfyldningsark!$Q101-10,"g",     IF(CV$17&lt;Udfyldningsark!$T101,"gu",        "")),
IF(CV$17&lt;Udfyldningsark!$Q101, IF(CV$17&lt;Udfyldningsark!$Q101-10,"g","gu"),
IF(CV$17&lt;Udfyldningsark!$T101,"r",""
))))))))</f>
        <v/>
      </c>
      <c r="CW84" s="226" t="str">
        <f>IF(Udfyldningsark!$T101="","",
IF(CW$17=Udfyldningsark!$Q101,"s",
IF(CW$17=Udfyldningsark!$T101,"b",
IF(CW$17&lt;Udfyldningsark!$P101,"",
IF(Udfyldningsark!$T101&lt;Udfyldningsark!$Q101-10,IF(CW$17&lt;Udfyldningsark!$T101,"g",""),
IF(Udfyldningsark!$T101&lt;Udfyldningsark!$Q101,     IF(CW$17&lt;Udfyldningsark!$Q101-10,"g",     IF(CW$17&lt;Udfyldningsark!$T101,"gu",        "")),
IF(CW$17&lt;Udfyldningsark!$Q101, IF(CW$17&lt;Udfyldningsark!$Q101-10,"g","gu"),
IF(CW$17&lt;Udfyldningsark!$T101,"r",""
))))))))</f>
        <v/>
      </c>
      <c r="CX84" s="226" t="str">
        <f>IF(Udfyldningsark!$T101="","",
IF(CX$17=Udfyldningsark!$Q101,"s",
IF(CX$17=Udfyldningsark!$T101,"b",
IF(CX$17&lt;Udfyldningsark!$P101,"",
IF(Udfyldningsark!$T101&lt;Udfyldningsark!$Q101-10,IF(CX$17&lt;Udfyldningsark!$T101,"g",""),
IF(Udfyldningsark!$T101&lt;Udfyldningsark!$Q101,     IF(CX$17&lt;Udfyldningsark!$Q101-10,"g",     IF(CX$17&lt;Udfyldningsark!$T101,"gu",        "")),
IF(CX$17&lt;Udfyldningsark!$Q101, IF(CX$17&lt;Udfyldningsark!$Q101-10,"g","gu"),
IF(CX$17&lt;Udfyldningsark!$T101,"r",""
))))))))</f>
        <v/>
      </c>
      <c r="CY84" s="226" t="str">
        <f>IF(Udfyldningsark!$T101="","",
IF(CY$17=Udfyldningsark!$Q101,"s",
IF(CY$17=Udfyldningsark!$T101,"b",
IF(CY$17&lt;Udfyldningsark!$P101,"",
IF(Udfyldningsark!$T101&lt;Udfyldningsark!$Q101-10,IF(CY$17&lt;Udfyldningsark!$T101,"g",""),
IF(Udfyldningsark!$T101&lt;Udfyldningsark!$Q101,     IF(CY$17&lt;Udfyldningsark!$Q101-10,"g",     IF(CY$17&lt;Udfyldningsark!$T101,"gu",        "")),
IF(CY$17&lt;Udfyldningsark!$Q101, IF(CY$17&lt;Udfyldningsark!$Q101-10,"g","gu"),
IF(CY$17&lt;Udfyldningsark!$T101,"r",""
))))))))</f>
        <v/>
      </c>
      <c r="CZ84" s="226" t="str">
        <f>IF(Udfyldningsark!$T101="","",
IF(CZ$17=Udfyldningsark!$Q101,"s",
IF(CZ$17=Udfyldningsark!$T101,"b",
IF(CZ$17&lt;Udfyldningsark!$P101,"",
IF(Udfyldningsark!$T101&lt;Udfyldningsark!$Q101-10,IF(CZ$17&lt;Udfyldningsark!$T101,"g",""),
IF(Udfyldningsark!$T101&lt;Udfyldningsark!$Q101,     IF(CZ$17&lt;Udfyldningsark!$Q101-10,"g",     IF(CZ$17&lt;Udfyldningsark!$T101,"gu",        "")),
IF(CZ$17&lt;Udfyldningsark!$Q101, IF(CZ$17&lt;Udfyldningsark!$Q101-10,"g","gu"),
IF(CZ$17&lt;Udfyldningsark!$T101,"r",""
))))))))</f>
        <v/>
      </c>
      <c r="DA84" s="226" t="str">
        <f>IF(Udfyldningsark!$T101="","",
IF(DA$17=Udfyldningsark!$Q101,"s",
IF(DA$17=Udfyldningsark!$T101,"b",
IF(DA$17&lt;Udfyldningsark!$P101,"",
IF(Udfyldningsark!$T101&lt;Udfyldningsark!$Q101-10,IF(DA$17&lt;Udfyldningsark!$T101,"g",""),
IF(Udfyldningsark!$T101&lt;Udfyldningsark!$Q101,     IF(DA$17&lt;Udfyldningsark!$Q101-10,"g",     IF(DA$17&lt;Udfyldningsark!$T101,"gu",        "")),
IF(DA$17&lt;Udfyldningsark!$Q101, IF(DA$17&lt;Udfyldningsark!$Q101-10,"g","gu"),
IF(DA$17&lt;Udfyldningsark!$T101,"r",""
))))))))</f>
        <v/>
      </c>
      <c r="DB84" s="226" t="str">
        <f>IF(Udfyldningsark!$T101="","",
IF(DB$17=Udfyldningsark!$Q101,"s",
IF(DB$17=Udfyldningsark!$T101,"b",
IF(DB$17&lt;Udfyldningsark!$P101,"",
IF(Udfyldningsark!$T101&lt;Udfyldningsark!$Q101-10,IF(DB$17&lt;Udfyldningsark!$T101,"g",""),
IF(Udfyldningsark!$T101&lt;Udfyldningsark!$Q101,     IF(DB$17&lt;Udfyldningsark!$Q101-10,"g",     IF(DB$17&lt;Udfyldningsark!$T101,"gu",        "")),
IF(DB$17&lt;Udfyldningsark!$Q101, IF(DB$17&lt;Udfyldningsark!$Q101-10,"g","gu"),
IF(DB$17&lt;Udfyldningsark!$T101,"r",""
))))))))</f>
        <v/>
      </c>
      <c r="DC84" s="226" t="str">
        <f>IF(Udfyldningsark!$T101="","",
IF(DC$17=Udfyldningsark!$Q101,"s",
IF(DC$17=Udfyldningsark!$T101,"b",
IF(DC$17&lt;Udfyldningsark!$P101,"",
IF(Udfyldningsark!$T101&lt;Udfyldningsark!$Q101-10,IF(DC$17&lt;Udfyldningsark!$T101,"g",""),
IF(Udfyldningsark!$T101&lt;Udfyldningsark!$Q101,     IF(DC$17&lt;Udfyldningsark!$Q101-10,"g",     IF(DC$17&lt;Udfyldningsark!$T101,"gu",        "")),
IF(DC$17&lt;Udfyldningsark!$Q101, IF(DC$17&lt;Udfyldningsark!$Q101-10,"g","gu"),
IF(DC$17&lt;Udfyldningsark!$T101,"r",""
))))))))</f>
        <v/>
      </c>
      <c r="DD84" s="226" t="str">
        <f>IF(Udfyldningsark!$T101="","",
IF(DD$17=Udfyldningsark!$Q101,"s",
IF(DD$17=Udfyldningsark!$T101,"b",
IF(DD$17&lt;Udfyldningsark!$P101,"",
IF(Udfyldningsark!$T101&lt;Udfyldningsark!$Q101-10,IF(DD$17&lt;Udfyldningsark!$T101,"g",""),
IF(Udfyldningsark!$T101&lt;Udfyldningsark!$Q101,     IF(DD$17&lt;Udfyldningsark!$Q101-10,"g",     IF(DD$17&lt;Udfyldningsark!$T101,"gu",        "")),
IF(DD$17&lt;Udfyldningsark!$Q101, IF(DD$17&lt;Udfyldningsark!$Q101-10,"g","gu"),
IF(DD$17&lt;Udfyldningsark!$T101,"r",""
))))))))</f>
        <v/>
      </c>
      <c r="DE84" s="226" t="str">
        <f>IF(Udfyldningsark!$T101="","",
IF(DE$17=Udfyldningsark!$Q101,"s",
IF(DE$17=Udfyldningsark!$T101,"b",
IF(DE$17&lt;Udfyldningsark!$P101,"",
IF(Udfyldningsark!$T101&lt;Udfyldningsark!$Q101-10,IF(DE$17&lt;Udfyldningsark!$T101,"g",""),
IF(Udfyldningsark!$T101&lt;Udfyldningsark!$Q101,     IF(DE$17&lt;Udfyldningsark!$Q101-10,"g",     IF(DE$17&lt;Udfyldningsark!$T101,"gu",        "")),
IF(DE$17&lt;Udfyldningsark!$Q101, IF(DE$17&lt;Udfyldningsark!$Q101-10,"g","gu"),
IF(DE$17&lt;Udfyldningsark!$T101,"r",""
))))))))</f>
        <v/>
      </c>
      <c r="DF84" s="226" t="str">
        <f>IF(Udfyldningsark!$T101="","",
IF(DF$17=Udfyldningsark!$Q101,"s",
IF(DF$17=Udfyldningsark!$T101,"b",
IF(DF$17&lt;Udfyldningsark!$P101,"",
IF(Udfyldningsark!$T101&lt;Udfyldningsark!$Q101-10,IF(DF$17&lt;Udfyldningsark!$T101,"g",""),
IF(Udfyldningsark!$T101&lt;Udfyldningsark!$Q101,     IF(DF$17&lt;Udfyldningsark!$Q101-10,"g",     IF(DF$17&lt;Udfyldningsark!$T101,"gu",        "")),
IF(DF$17&lt;Udfyldningsark!$Q101, IF(DF$17&lt;Udfyldningsark!$Q101-10,"g","gu"),
IF(DF$17&lt;Udfyldningsark!$T101,"r",""
))))))))</f>
        <v/>
      </c>
      <c r="DG84" s="226" t="str">
        <f>IF(Udfyldningsark!$T101="","",
IF(DG$17=Udfyldningsark!$Q101,"s",
IF(DG$17=Udfyldningsark!$T101,"b",
IF(DG$17&lt;Udfyldningsark!$P101,"",
IF(Udfyldningsark!$T101&lt;Udfyldningsark!$Q101-10,IF(DG$17&lt;Udfyldningsark!$T101,"g",""),
IF(Udfyldningsark!$T101&lt;Udfyldningsark!$Q101,     IF(DG$17&lt;Udfyldningsark!$Q101-10,"g",     IF(DG$17&lt;Udfyldningsark!$T101,"gu",        "")),
IF(DG$17&lt;Udfyldningsark!$Q101, IF(DG$17&lt;Udfyldningsark!$Q101-10,"g","gu"),
IF(DG$17&lt;Udfyldningsark!$T101,"r",""
))))))))</f>
        <v/>
      </c>
      <c r="DH84" s="226" t="str">
        <f>IF(Udfyldningsark!$T101="","",
IF(DH$17=Udfyldningsark!$Q101,"s",
IF(DH$17=Udfyldningsark!$T101,"b",
IF(DH$17&lt;Udfyldningsark!$P101,"",
IF(Udfyldningsark!$T101&lt;Udfyldningsark!$Q101-10,IF(DH$17&lt;Udfyldningsark!$T101,"g",""),
IF(Udfyldningsark!$T101&lt;Udfyldningsark!$Q101,     IF(DH$17&lt;Udfyldningsark!$Q101-10,"g",     IF(DH$17&lt;Udfyldningsark!$T101,"gu",        "")),
IF(DH$17&lt;Udfyldningsark!$Q101, IF(DH$17&lt;Udfyldningsark!$Q101-10,"g","gu"),
IF(DH$17&lt;Udfyldningsark!$T101,"r",""
))))))))</f>
        <v/>
      </c>
      <c r="DI84" s="226" t="str">
        <f>IF(Udfyldningsark!$T101="","",
IF(DI$17=Udfyldningsark!$Q101,"s",
IF(DI$17=Udfyldningsark!$T101,"b",
IF(DI$17&lt;Udfyldningsark!$P101,"",
IF(Udfyldningsark!$T101&lt;Udfyldningsark!$Q101-10,IF(DI$17&lt;Udfyldningsark!$T101,"g",""),
IF(Udfyldningsark!$T101&lt;Udfyldningsark!$Q101,     IF(DI$17&lt;Udfyldningsark!$Q101-10,"g",     IF(DI$17&lt;Udfyldningsark!$T101,"gu",        "")),
IF(DI$17&lt;Udfyldningsark!$Q101, IF(DI$17&lt;Udfyldningsark!$Q101-10,"g","gu"),
IF(DI$17&lt;Udfyldningsark!$T101,"r",""
))))))))</f>
        <v/>
      </c>
      <c r="DJ84" s="226" t="str">
        <f>IF(Udfyldningsark!$T101="","",
IF(DJ$17=Udfyldningsark!$Q101,"s",
IF(DJ$17=Udfyldningsark!$T101,"b",
IF(DJ$17&lt;Udfyldningsark!$P101,"",
IF(Udfyldningsark!$T101&lt;Udfyldningsark!$Q101-10,IF(DJ$17&lt;Udfyldningsark!$T101,"g",""),
IF(Udfyldningsark!$T101&lt;Udfyldningsark!$Q101,     IF(DJ$17&lt;Udfyldningsark!$Q101-10,"g",     IF(DJ$17&lt;Udfyldningsark!$T101,"gu",        "")),
IF(DJ$17&lt;Udfyldningsark!$Q101, IF(DJ$17&lt;Udfyldningsark!$Q101-10,"g","gu"),
IF(DJ$17&lt;Udfyldningsark!$T101,"r",""
))))))))</f>
        <v/>
      </c>
      <c r="DK84" s="226" t="str">
        <f>IF(Udfyldningsark!$T101="","",
IF(DK$17=Udfyldningsark!$Q101,"s",
IF(DK$17=Udfyldningsark!$T101,"b",
IF(DK$17&lt;Udfyldningsark!$P101,"",
IF(Udfyldningsark!$T101&lt;Udfyldningsark!$Q101-10,IF(DK$17&lt;Udfyldningsark!$T101,"g",""),
IF(Udfyldningsark!$T101&lt;Udfyldningsark!$Q101,     IF(DK$17&lt;Udfyldningsark!$Q101-10,"g",     IF(DK$17&lt;Udfyldningsark!$T101,"gu",        "")),
IF(DK$17&lt;Udfyldningsark!$Q101, IF(DK$17&lt;Udfyldningsark!$Q101-10,"g","gu"),
IF(DK$17&lt;Udfyldningsark!$T101,"r",""
))))))))</f>
        <v/>
      </c>
      <c r="DL84" s="13"/>
      <c r="DM84" s="13"/>
    </row>
    <row r="85" spans="1:117" s="2" customFormat="1" ht="8.4499999999999993" customHeight="1" x14ac:dyDescent="0.2">
      <c r="A85" s="29"/>
      <c r="B85" s="56" t="str">
        <f>IF(Udfyldningsark!C102=1,Udfyldningsark!E102,"")</f>
        <v/>
      </c>
      <c r="C85" s="405" t="str">
        <f>IF(Udfyldningsark!I102="","",IF(Udfyldningsark!I102&gt;=1,Udfyldningsark!I102))</f>
        <v/>
      </c>
      <c r="D85" s="406"/>
      <c r="E85" s="407"/>
      <c r="F85" s="48"/>
      <c r="G85" s="276" t="str">
        <f>IF(Udfyldningsark!L102="","",IF(Udfyldningsark!L102&gt;=1,Udfyldningsark!L102))</f>
        <v/>
      </c>
      <c r="H85" s="48"/>
      <c r="I85" s="87" t="str">
        <f>IF(Udfyldningsark!P102="","",IF(Udfyldningsark!P102&gt;=1,Udfyldningsark!P102))</f>
        <v/>
      </c>
      <c r="J85" s="49"/>
      <c r="K85" s="88" t="str">
        <f>IF(Udfyldningsark!G102="","",IF(Udfyldningsark!G102=Data!$T$7,Data!$U$7,IF(Udfyldningsark!G102=Data!$T$8,Data!$U$8,IF(Udfyldningsark!G102=Data!$T$9,Data!$U$9,IF(Udfyldningsark!G102=Data!$T$10,Data!$U$10,IF(Udfyldningsark!G102=Data!$T$11,Data!$U$11,IF(Udfyldningsark!G102=Data!$T$12,Data!$U$12,IF(Udfyldningsark!G102=Data!$T$13,Data!$U$13,IF(Udfyldningsark!G102=Data!$T$14,Data!$U$14,IF(Udfyldningsark!G102=Data!$T$15,Data!$U$15,IF(Udfyldningsark!G102=Data!$T$16,Data!$U$16,IF(Udfyldningsark!G102=Data!$T$17,Data!$U$17,IF(Udfyldningsark!G102=Data!$T$18,Data!$U$18,IF(Udfyldningsark!G102=Data!$T$19,Data!$U$19,IF(Udfyldningsark!G102=Data!$T$20,Data!$U$20,IF(Udfyldningsark!G102=Data!$T$21,Data!$U$21,IF(Udfyldningsark!G102=Data!$T$22,Data!$U$22,IF(Udfyldningsark!G102=Data!$T$23,Data!$U$23,IF(Udfyldningsark!G102=Data!$T$24,Data!$U$24,IF(Udfyldningsark!G102=Data!$T$25,Data!$U$25,IF(Udfyldningsark!G102=Data!$T$26,Data!$U$26,IF(Udfyldningsark!G102=Data!$T$27,Data!$U$27))))))))))))))))))))))</f>
        <v/>
      </c>
      <c r="L85" s="49"/>
      <c r="M85" s="89" t="str">
        <f>IF(Udfyldningsark!G102="","",IF(Udfyldningsark!G102=Data!$T$7,Data!$V$7,IF(Udfyldningsark!G102=Data!$T$8,Data!$V$8,IF(Udfyldningsark!G102=Data!$T$9,Data!$V$9,IF(Udfyldningsark!G102=Data!$T$10,Data!$V$10,IF(Udfyldningsark!G102=Data!$T$11,Data!$V$11,IF(Udfyldningsark!G102=Data!$T$12,Data!$V$12,IF(Udfyldningsark!G102=Data!$T$13,Data!$V$13,IF(Udfyldningsark!G102=Data!$T$14,Data!$V$14,IF(Udfyldningsark!G102=Data!$T$15,Data!$V$15,IF(Udfyldningsark!G102=Data!$T$16,Data!$V$16,IF(Udfyldningsark!G102=Data!$T$17,Data!$V$17,IF(Udfyldningsark!G102=Data!$T$18,Data!$V$18,IF(Udfyldningsark!G102=Data!$T$19,Data!$V$19,IF(Udfyldningsark!G102=Data!$T$20,Data!$V$20,IF(Udfyldningsark!G102=Data!$T$21,Data!$V$21,IF(Udfyldningsark!G102=Data!$T$22,Data!$V$22,IF(Udfyldningsark!G102=Data!$T$23,Data!$V$23,IF(Udfyldningsark!G102=Data!$T$24,Data!$V$24,IF(Udfyldningsark!G102=Data!$T$25,Data!$V$25,IF(Udfyldningsark!G102=Data!$T$26,Data!$V$26,IF(Udfyldningsark!G102=Data!$T$27,Data!$V$27,))))))))))))))))))))))</f>
        <v/>
      </c>
      <c r="N85" s="20"/>
      <c r="O85" s="226" t="str">
        <f>IF(Udfyldningsark!$T102="","",
IF(O$17=Udfyldningsark!$Q102,"s",
IF(O$17=Udfyldningsark!$T102,"b",
IF(O$17&lt;Udfyldningsark!$P102,"",
IF(Udfyldningsark!$T102&lt;Udfyldningsark!$Q102-10,IF(O$17&lt;Udfyldningsark!$T102,"g",""),
IF(Udfyldningsark!$T102&lt;Udfyldningsark!$Q102,     IF(O$17&lt;Udfyldningsark!$Q102-10,"g",     IF(O$17&lt;Udfyldningsark!$T102,"gu",        "")),
IF(O$17&lt;Udfyldningsark!$Q102, IF(O$17&lt;Udfyldningsark!$Q102-10,"g","gu"),
IF(O$17&lt;Udfyldningsark!$T102,"r",""
))))))))</f>
        <v/>
      </c>
      <c r="P85" s="226" t="str">
        <f>IF(Udfyldningsark!$T102="","",
IF(P$17=Udfyldningsark!$Q102,"s",
IF(P$17=Udfyldningsark!$T102,"b",
IF(P$17&lt;Udfyldningsark!$P102,"",
IF(Udfyldningsark!$T102&lt;Udfyldningsark!$Q102-10,IF(P$17&lt;Udfyldningsark!$T102,"g",""),
IF(Udfyldningsark!$T102&lt;Udfyldningsark!$Q102,     IF(P$17&lt;Udfyldningsark!$Q102-10,"g",     IF(P$17&lt;Udfyldningsark!$T102,"gu",        "")),
IF(P$17&lt;Udfyldningsark!$Q102, IF(P$17&lt;Udfyldningsark!$Q102-10,"g","gu"),
IF(P$17&lt;Udfyldningsark!$T102,"r",""
))))))))</f>
        <v/>
      </c>
      <c r="Q85" s="226" t="str">
        <f>IF(Udfyldningsark!$T102="","",
IF(Q$17=Udfyldningsark!$Q102,"s",
IF(Q$17=Udfyldningsark!$T102,"b",
IF(Q$17&lt;Udfyldningsark!$P102,"",
IF(Udfyldningsark!$T102&lt;Udfyldningsark!$Q102-10,IF(Q$17&lt;Udfyldningsark!$T102,"g",""),
IF(Udfyldningsark!$T102&lt;Udfyldningsark!$Q102,     IF(Q$17&lt;Udfyldningsark!$Q102-10,"g",     IF(Q$17&lt;Udfyldningsark!$T102,"gu",        "")),
IF(Q$17&lt;Udfyldningsark!$Q102, IF(Q$17&lt;Udfyldningsark!$Q102-10,"g","gu"),
IF(Q$17&lt;Udfyldningsark!$T102,"r",""
))))))))</f>
        <v/>
      </c>
      <c r="R85" s="226" t="str">
        <f>IF(Udfyldningsark!$T102="","",
IF(R$17=Udfyldningsark!$Q102,"s",
IF(R$17=Udfyldningsark!$T102,"b",
IF(R$17&lt;Udfyldningsark!$P102,"",
IF(Udfyldningsark!$T102&lt;Udfyldningsark!$Q102-10,IF(R$17&lt;Udfyldningsark!$T102,"g",""),
IF(Udfyldningsark!$T102&lt;Udfyldningsark!$Q102,     IF(R$17&lt;Udfyldningsark!$Q102-10,"g",     IF(R$17&lt;Udfyldningsark!$T102,"gu",        "")),
IF(R$17&lt;Udfyldningsark!$Q102, IF(R$17&lt;Udfyldningsark!$Q102-10,"g","gu"),
IF(R$17&lt;Udfyldningsark!$T102,"r",""
))))))))</f>
        <v/>
      </c>
      <c r="S85" s="226" t="str">
        <f>IF(Udfyldningsark!$T102="","",
IF(S$17=Udfyldningsark!$Q102,"s",
IF(S$17=Udfyldningsark!$T102,"b",
IF(S$17&lt;Udfyldningsark!$P102,"",
IF(Udfyldningsark!$T102&lt;Udfyldningsark!$Q102-10,IF(S$17&lt;Udfyldningsark!$T102,"g",""),
IF(Udfyldningsark!$T102&lt;Udfyldningsark!$Q102,     IF(S$17&lt;Udfyldningsark!$Q102-10,"g",     IF(S$17&lt;Udfyldningsark!$T102,"gu",        "")),
IF(S$17&lt;Udfyldningsark!$Q102, IF(S$17&lt;Udfyldningsark!$Q102-10,"g","gu"),
IF(S$17&lt;Udfyldningsark!$T102,"r",""
))))))))</f>
        <v/>
      </c>
      <c r="T85" s="226" t="str">
        <f>IF(Udfyldningsark!$T102="","",
IF(T$17=Udfyldningsark!$Q102,"s",
IF(T$17=Udfyldningsark!$T102,"b",
IF(T$17&lt;Udfyldningsark!$P102,"",
IF(Udfyldningsark!$T102&lt;Udfyldningsark!$Q102-10,IF(T$17&lt;Udfyldningsark!$T102,"g",""),
IF(Udfyldningsark!$T102&lt;Udfyldningsark!$Q102,     IF(T$17&lt;Udfyldningsark!$Q102-10,"g",     IF(T$17&lt;Udfyldningsark!$T102,"gu",        "")),
IF(T$17&lt;Udfyldningsark!$Q102, IF(T$17&lt;Udfyldningsark!$Q102-10,"g","gu"),
IF(T$17&lt;Udfyldningsark!$T102,"r",""
))))))))</f>
        <v/>
      </c>
      <c r="U85" s="226" t="str">
        <f>IF(Udfyldningsark!$T102="","",
IF(U$17=Udfyldningsark!$Q102,"s",
IF(U$17=Udfyldningsark!$T102,"b",
IF(U$17&lt;Udfyldningsark!$P102,"",
IF(Udfyldningsark!$T102&lt;Udfyldningsark!$Q102-10,IF(U$17&lt;Udfyldningsark!$T102,"g",""),
IF(Udfyldningsark!$T102&lt;Udfyldningsark!$Q102,     IF(U$17&lt;Udfyldningsark!$Q102-10,"g",     IF(U$17&lt;Udfyldningsark!$T102,"gu",        "")),
IF(U$17&lt;Udfyldningsark!$Q102, IF(U$17&lt;Udfyldningsark!$Q102-10,"g","gu"),
IF(U$17&lt;Udfyldningsark!$T102,"r",""
))))))))</f>
        <v/>
      </c>
      <c r="V85" s="226" t="str">
        <f>IF(Udfyldningsark!$T102="","",
IF(V$17=Udfyldningsark!$Q102,"s",
IF(V$17=Udfyldningsark!$T102,"b",
IF(V$17&lt;Udfyldningsark!$P102,"",
IF(Udfyldningsark!$T102&lt;Udfyldningsark!$Q102-10,IF(V$17&lt;Udfyldningsark!$T102,"g",""),
IF(Udfyldningsark!$T102&lt;Udfyldningsark!$Q102,     IF(V$17&lt;Udfyldningsark!$Q102-10,"g",     IF(V$17&lt;Udfyldningsark!$T102,"gu",        "")),
IF(V$17&lt;Udfyldningsark!$Q102, IF(V$17&lt;Udfyldningsark!$Q102-10,"g","gu"),
IF(V$17&lt;Udfyldningsark!$T102,"r",""
))))))))</f>
        <v/>
      </c>
      <c r="W85" s="226" t="str">
        <f>IF(Udfyldningsark!$T102="","",
IF(W$17=Udfyldningsark!$Q102,"s",
IF(W$17=Udfyldningsark!$T102,"b",
IF(W$17&lt;Udfyldningsark!$P102,"",
IF(Udfyldningsark!$T102&lt;Udfyldningsark!$Q102-10,IF(W$17&lt;Udfyldningsark!$T102,"g",""),
IF(Udfyldningsark!$T102&lt;Udfyldningsark!$Q102,     IF(W$17&lt;Udfyldningsark!$Q102-10,"g",     IF(W$17&lt;Udfyldningsark!$T102,"gu",        "")),
IF(W$17&lt;Udfyldningsark!$Q102, IF(W$17&lt;Udfyldningsark!$Q102-10,"g","gu"),
IF(W$17&lt;Udfyldningsark!$T102,"r",""
))))))))</f>
        <v/>
      </c>
      <c r="X85" s="226" t="str">
        <f>IF(Udfyldningsark!$T102="","",
IF(X$17=Udfyldningsark!$Q102,"s",
IF(X$17=Udfyldningsark!$T102,"b",
IF(X$17&lt;Udfyldningsark!$P102,"",
IF(Udfyldningsark!$T102&lt;Udfyldningsark!$Q102-10,IF(X$17&lt;Udfyldningsark!$T102,"g",""),
IF(Udfyldningsark!$T102&lt;Udfyldningsark!$Q102,     IF(X$17&lt;Udfyldningsark!$Q102-10,"g",     IF(X$17&lt;Udfyldningsark!$T102,"gu",        "")),
IF(X$17&lt;Udfyldningsark!$Q102, IF(X$17&lt;Udfyldningsark!$Q102-10,"g","gu"),
IF(X$17&lt;Udfyldningsark!$T102,"r",""
))))))))</f>
        <v/>
      </c>
      <c r="Y85" s="226" t="str">
        <f>IF(Udfyldningsark!$T102="","",
IF(Y$17=Udfyldningsark!$Q102,"s",
IF(Y$17=Udfyldningsark!$T102,"b",
IF(Y$17&lt;Udfyldningsark!$P102,"",
IF(Udfyldningsark!$T102&lt;Udfyldningsark!$Q102-10,IF(Y$17&lt;Udfyldningsark!$T102,"g",""),
IF(Udfyldningsark!$T102&lt;Udfyldningsark!$Q102,     IF(Y$17&lt;Udfyldningsark!$Q102-10,"g",     IF(Y$17&lt;Udfyldningsark!$T102,"gu",        "")),
IF(Y$17&lt;Udfyldningsark!$Q102, IF(Y$17&lt;Udfyldningsark!$Q102-10,"g","gu"),
IF(Y$17&lt;Udfyldningsark!$T102,"r",""
))))))))</f>
        <v/>
      </c>
      <c r="Z85" s="226" t="str">
        <f>IF(Udfyldningsark!$T102="","",
IF(Z$17=Udfyldningsark!$Q102,"s",
IF(Z$17=Udfyldningsark!$T102,"b",
IF(Z$17&lt;Udfyldningsark!$P102,"",
IF(Udfyldningsark!$T102&lt;Udfyldningsark!$Q102-10,IF(Z$17&lt;Udfyldningsark!$T102,"g",""),
IF(Udfyldningsark!$T102&lt;Udfyldningsark!$Q102,     IF(Z$17&lt;Udfyldningsark!$Q102-10,"g",     IF(Z$17&lt;Udfyldningsark!$T102,"gu",        "")),
IF(Z$17&lt;Udfyldningsark!$Q102, IF(Z$17&lt;Udfyldningsark!$Q102-10,"g","gu"),
IF(Z$17&lt;Udfyldningsark!$T102,"r",""
))))))))</f>
        <v/>
      </c>
      <c r="AA85" s="226" t="str">
        <f>IF(Udfyldningsark!$T102="","",
IF(AA$17=Udfyldningsark!$Q102,"s",
IF(AA$17=Udfyldningsark!$T102,"b",
IF(AA$17&lt;Udfyldningsark!$P102,"",
IF(Udfyldningsark!$T102&lt;Udfyldningsark!$Q102-10,IF(AA$17&lt;Udfyldningsark!$T102,"g",""),
IF(Udfyldningsark!$T102&lt;Udfyldningsark!$Q102,     IF(AA$17&lt;Udfyldningsark!$Q102-10,"g",     IF(AA$17&lt;Udfyldningsark!$T102,"gu",        "")),
IF(AA$17&lt;Udfyldningsark!$Q102, IF(AA$17&lt;Udfyldningsark!$Q102-10,"g","gu"),
IF(AA$17&lt;Udfyldningsark!$T102,"r",""
))))))))</f>
        <v/>
      </c>
      <c r="AB85" s="226" t="str">
        <f>IF(Udfyldningsark!$T102="","",
IF(AB$17=Udfyldningsark!$Q102,"s",
IF(AB$17=Udfyldningsark!$T102,"b",
IF(AB$17&lt;Udfyldningsark!$P102,"",
IF(Udfyldningsark!$T102&lt;Udfyldningsark!$Q102-10,IF(AB$17&lt;Udfyldningsark!$T102,"g",""),
IF(Udfyldningsark!$T102&lt;Udfyldningsark!$Q102,     IF(AB$17&lt;Udfyldningsark!$Q102-10,"g",     IF(AB$17&lt;Udfyldningsark!$T102,"gu",        "")),
IF(AB$17&lt;Udfyldningsark!$Q102, IF(AB$17&lt;Udfyldningsark!$Q102-10,"g","gu"),
IF(AB$17&lt;Udfyldningsark!$T102,"r",""
))))))))</f>
        <v/>
      </c>
      <c r="AC85" s="226" t="str">
        <f>IF(Udfyldningsark!$T102="","",
IF(AC$17=Udfyldningsark!$Q102,"s",
IF(AC$17=Udfyldningsark!$T102,"b",
IF(AC$17&lt;Udfyldningsark!$P102,"",
IF(Udfyldningsark!$T102&lt;Udfyldningsark!$Q102-10,IF(AC$17&lt;Udfyldningsark!$T102,"g",""),
IF(Udfyldningsark!$T102&lt;Udfyldningsark!$Q102,     IF(AC$17&lt;Udfyldningsark!$Q102-10,"g",     IF(AC$17&lt;Udfyldningsark!$T102,"gu",        "")),
IF(AC$17&lt;Udfyldningsark!$Q102, IF(AC$17&lt;Udfyldningsark!$Q102-10,"g","gu"),
IF(AC$17&lt;Udfyldningsark!$T102,"r",""
))))))))</f>
        <v/>
      </c>
      <c r="AD85" s="226" t="str">
        <f>IF(Udfyldningsark!$T102="","",
IF(AD$17=Udfyldningsark!$Q102,"s",
IF(AD$17=Udfyldningsark!$T102,"b",
IF(AD$17&lt;Udfyldningsark!$P102,"",
IF(Udfyldningsark!$T102&lt;Udfyldningsark!$Q102-10,IF(AD$17&lt;Udfyldningsark!$T102,"g",""),
IF(Udfyldningsark!$T102&lt;Udfyldningsark!$Q102,     IF(AD$17&lt;Udfyldningsark!$Q102-10,"g",     IF(AD$17&lt;Udfyldningsark!$T102,"gu",        "")),
IF(AD$17&lt;Udfyldningsark!$Q102, IF(AD$17&lt;Udfyldningsark!$Q102-10,"g","gu"),
IF(AD$17&lt;Udfyldningsark!$T102,"r",""
))))))))</f>
        <v/>
      </c>
      <c r="AE85" s="226" t="str">
        <f>IF(Udfyldningsark!$T102="","",
IF(AE$17=Udfyldningsark!$Q102,"s",
IF(AE$17=Udfyldningsark!$T102,"b",
IF(AE$17&lt;Udfyldningsark!$P102,"",
IF(Udfyldningsark!$T102&lt;Udfyldningsark!$Q102-10,IF(AE$17&lt;Udfyldningsark!$T102,"g",""),
IF(Udfyldningsark!$T102&lt;Udfyldningsark!$Q102,     IF(AE$17&lt;Udfyldningsark!$Q102-10,"g",     IF(AE$17&lt;Udfyldningsark!$T102,"gu",        "")),
IF(AE$17&lt;Udfyldningsark!$Q102, IF(AE$17&lt;Udfyldningsark!$Q102-10,"g","gu"),
IF(AE$17&lt;Udfyldningsark!$T102,"r",""
))))))))</f>
        <v/>
      </c>
      <c r="AF85" s="226" t="str">
        <f>IF(Udfyldningsark!$T102="","",
IF(AF$17=Udfyldningsark!$Q102,"s",
IF(AF$17=Udfyldningsark!$T102,"b",
IF(AF$17&lt;Udfyldningsark!$P102,"",
IF(Udfyldningsark!$T102&lt;Udfyldningsark!$Q102-10,IF(AF$17&lt;Udfyldningsark!$T102,"g",""),
IF(Udfyldningsark!$T102&lt;Udfyldningsark!$Q102,     IF(AF$17&lt;Udfyldningsark!$Q102-10,"g",     IF(AF$17&lt;Udfyldningsark!$T102,"gu",        "")),
IF(AF$17&lt;Udfyldningsark!$Q102, IF(AF$17&lt;Udfyldningsark!$Q102-10,"g","gu"),
IF(AF$17&lt;Udfyldningsark!$T102,"r",""
))))))))</f>
        <v/>
      </c>
      <c r="AG85" s="226" t="str">
        <f>IF(Udfyldningsark!$T102="","",
IF(AG$17=Udfyldningsark!$Q102,"s",
IF(AG$17=Udfyldningsark!$T102,"b",
IF(AG$17&lt;Udfyldningsark!$P102,"",
IF(Udfyldningsark!$T102&lt;Udfyldningsark!$Q102-10,IF(AG$17&lt;Udfyldningsark!$T102,"g",""),
IF(Udfyldningsark!$T102&lt;Udfyldningsark!$Q102,     IF(AG$17&lt;Udfyldningsark!$Q102-10,"g",     IF(AG$17&lt;Udfyldningsark!$T102,"gu",        "")),
IF(AG$17&lt;Udfyldningsark!$Q102, IF(AG$17&lt;Udfyldningsark!$Q102-10,"g","gu"),
IF(AG$17&lt;Udfyldningsark!$T102,"r",""
))))))))</f>
        <v/>
      </c>
      <c r="AH85" s="226" t="str">
        <f>IF(Udfyldningsark!$T102="","",
IF(AH$17=Udfyldningsark!$Q102,"s",
IF(AH$17=Udfyldningsark!$T102,"b",
IF(AH$17&lt;Udfyldningsark!$P102,"",
IF(Udfyldningsark!$T102&lt;Udfyldningsark!$Q102-10,IF(AH$17&lt;Udfyldningsark!$T102,"g",""),
IF(Udfyldningsark!$T102&lt;Udfyldningsark!$Q102,     IF(AH$17&lt;Udfyldningsark!$Q102-10,"g",     IF(AH$17&lt;Udfyldningsark!$T102,"gu",        "")),
IF(AH$17&lt;Udfyldningsark!$Q102, IF(AH$17&lt;Udfyldningsark!$Q102-10,"g","gu"),
IF(AH$17&lt;Udfyldningsark!$T102,"r",""
))))))))</f>
        <v/>
      </c>
      <c r="AI85" s="226" t="str">
        <f>IF(Udfyldningsark!$T102="","",
IF(AI$17=Udfyldningsark!$Q102,"s",
IF(AI$17=Udfyldningsark!$T102,"b",
IF(AI$17&lt;Udfyldningsark!$P102,"",
IF(Udfyldningsark!$T102&lt;Udfyldningsark!$Q102-10,IF(AI$17&lt;Udfyldningsark!$T102,"g",""),
IF(Udfyldningsark!$T102&lt;Udfyldningsark!$Q102,     IF(AI$17&lt;Udfyldningsark!$Q102-10,"g",     IF(AI$17&lt;Udfyldningsark!$T102,"gu",        "")),
IF(AI$17&lt;Udfyldningsark!$Q102, IF(AI$17&lt;Udfyldningsark!$Q102-10,"g","gu"),
IF(AI$17&lt;Udfyldningsark!$T102,"r",""
))))))))</f>
        <v/>
      </c>
      <c r="AJ85" s="226" t="str">
        <f>IF(Udfyldningsark!$T102="","",
IF(AJ$17=Udfyldningsark!$Q102,"s",
IF(AJ$17=Udfyldningsark!$T102,"b",
IF(AJ$17&lt;Udfyldningsark!$P102,"",
IF(Udfyldningsark!$T102&lt;Udfyldningsark!$Q102-10,IF(AJ$17&lt;Udfyldningsark!$T102,"g",""),
IF(Udfyldningsark!$T102&lt;Udfyldningsark!$Q102,     IF(AJ$17&lt;Udfyldningsark!$Q102-10,"g",     IF(AJ$17&lt;Udfyldningsark!$T102,"gu",        "")),
IF(AJ$17&lt;Udfyldningsark!$Q102, IF(AJ$17&lt;Udfyldningsark!$Q102-10,"g","gu"),
IF(AJ$17&lt;Udfyldningsark!$T102,"r",""
))))))))</f>
        <v/>
      </c>
      <c r="AK85" s="226" t="str">
        <f>IF(Udfyldningsark!$T102="","",
IF(AK$17=Udfyldningsark!$Q102,"s",
IF(AK$17=Udfyldningsark!$T102,"b",
IF(AK$17&lt;Udfyldningsark!$P102,"",
IF(Udfyldningsark!$T102&lt;Udfyldningsark!$Q102-10,IF(AK$17&lt;Udfyldningsark!$T102,"g",""),
IF(Udfyldningsark!$T102&lt;Udfyldningsark!$Q102,     IF(AK$17&lt;Udfyldningsark!$Q102-10,"g",     IF(AK$17&lt;Udfyldningsark!$T102,"gu",        "")),
IF(AK$17&lt;Udfyldningsark!$Q102, IF(AK$17&lt;Udfyldningsark!$Q102-10,"g","gu"),
IF(AK$17&lt;Udfyldningsark!$T102,"r",""
))))))))</f>
        <v/>
      </c>
      <c r="AL85" s="226" t="str">
        <f>IF(Udfyldningsark!$T102="","",
IF(AL$17=Udfyldningsark!$Q102,"s",
IF(AL$17=Udfyldningsark!$T102,"b",
IF(AL$17&lt;Udfyldningsark!$P102,"",
IF(Udfyldningsark!$T102&lt;Udfyldningsark!$Q102-10,IF(AL$17&lt;Udfyldningsark!$T102,"g",""),
IF(Udfyldningsark!$T102&lt;Udfyldningsark!$Q102,     IF(AL$17&lt;Udfyldningsark!$Q102-10,"g",     IF(AL$17&lt;Udfyldningsark!$T102,"gu",        "")),
IF(AL$17&lt;Udfyldningsark!$Q102, IF(AL$17&lt;Udfyldningsark!$Q102-10,"g","gu"),
IF(AL$17&lt;Udfyldningsark!$T102,"r",""
))))))))</f>
        <v/>
      </c>
      <c r="AM85" s="226" t="str">
        <f>IF(Udfyldningsark!$T102="","",
IF(AM$17=Udfyldningsark!$Q102,"s",
IF(AM$17=Udfyldningsark!$T102,"b",
IF(AM$17&lt;Udfyldningsark!$P102,"",
IF(Udfyldningsark!$T102&lt;Udfyldningsark!$Q102-10,IF(AM$17&lt;Udfyldningsark!$T102,"g",""),
IF(Udfyldningsark!$T102&lt;Udfyldningsark!$Q102,     IF(AM$17&lt;Udfyldningsark!$Q102-10,"g",     IF(AM$17&lt;Udfyldningsark!$T102,"gu",        "")),
IF(AM$17&lt;Udfyldningsark!$Q102, IF(AM$17&lt;Udfyldningsark!$Q102-10,"g","gu"),
IF(AM$17&lt;Udfyldningsark!$T102,"r",""
))))))))</f>
        <v/>
      </c>
      <c r="AN85" s="226" t="str">
        <f>IF(Udfyldningsark!$T102="","",
IF(AN$17=Udfyldningsark!$Q102,"s",
IF(AN$17=Udfyldningsark!$T102,"b",
IF(AN$17&lt;Udfyldningsark!$P102,"",
IF(Udfyldningsark!$T102&lt;Udfyldningsark!$Q102-10,IF(AN$17&lt;Udfyldningsark!$T102,"g",""),
IF(Udfyldningsark!$T102&lt;Udfyldningsark!$Q102,     IF(AN$17&lt;Udfyldningsark!$Q102-10,"g",     IF(AN$17&lt;Udfyldningsark!$T102,"gu",        "")),
IF(AN$17&lt;Udfyldningsark!$Q102, IF(AN$17&lt;Udfyldningsark!$Q102-10,"g","gu"),
IF(AN$17&lt;Udfyldningsark!$T102,"r",""
))))))))</f>
        <v/>
      </c>
      <c r="AO85" s="226" t="str">
        <f>IF(Udfyldningsark!$T102="","",
IF(AO$17=Udfyldningsark!$Q102,"s",
IF(AO$17=Udfyldningsark!$T102,"b",
IF(AO$17&lt;Udfyldningsark!$P102,"",
IF(Udfyldningsark!$T102&lt;Udfyldningsark!$Q102-10,IF(AO$17&lt;Udfyldningsark!$T102,"g",""),
IF(Udfyldningsark!$T102&lt;Udfyldningsark!$Q102,     IF(AO$17&lt;Udfyldningsark!$Q102-10,"g",     IF(AO$17&lt;Udfyldningsark!$T102,"gu",        "")),
IF(AO$17&lt;Udfyldningsark!$Q102, IF(AO$17&lt;Udfyldningsark!$Q102-10,"g","gu"),
IF(AO$17&lt;Udfyldningsark!$T102,"r",""
))))))))</f>
        <v/>
      </c>
      <c r="AP85" s="226" t="str">
        <f>IF(Udfyldningsark!$T102="","",
IF(AP$17=Udfyldningsark!$Q102,"s",
IF(AP$17=Udfyldningsark!$T102,"b",
IF(AP$17&lt;Udfyldningsark!$P102,"",
IF(Udfyldningsark!$T102&lt;Udfyldningsark!$Q102-10,IF(AP$17&lt;Udfyldningsark!$T102,"g",""),
IF(Udfyldningsark!$T102&lt;Udfyldningsark!$Q102,     IF(AP$17&lt;Udfyldningsark!$Q102-10,"g",     IF(AP$17&lt;Udfyldningsark!$T102,"gu",        "")),
IF(AP$17&lt;Udfyldningsark!$Q102, IF(AP$17&lt;Udfyldningsark!$Q102-10,"g","gu"),
IF(AP$17&lt;Udfyldningsark!$T102,"r",""
))))))))</f>
        <v/>
      </c>
      <c r="AQ85" s="226" t="str">
        <f>IF(Udfyldningsark!$T102="","",
IF(AQ$17=Udfyldningsark!$Q102,"s",
IF(AQ$17=Udfyldningsark!$T102,"b",
IF(AQ$17&lt;Udfyldningsark!$P102,"",
IF(Udfyldningsark!$T102&lt;Udfyldningsark!$Q102-10,IF(AQ$17&lt;Udfyldningsark!$T102,"g",""),
IF(Udfyldningsark!$T102&lt;Udfyldningsark!$Q102,     IF(AQ$17&lt;Udfyldningsark!$Q102-10,"g",     IF(AQ$17&lt;Udfyldningsark!$T102,"gu",        "")),
IF(AQ$17&lt;Udfyldningsark!$Q102, IF(AQ$17&lt;Udfyldningsark!$Q102-10,"g","gu"),
IF(AQ$17&lt;Udfyldningsark!$T102,"r",""
))))))))</f>
        <v/>
      </c>
      <c r="AR85" s="226" t="str">
        <f>IF(Udfyldningsark!$T102="","",
IF(AR$17=Udfyldningsark!$Q102,"s",
IF(AR$17=Udfyldningsark!$T102,"b",
IF(AR$17&lt;Udfyldningsark!$P102,"",
IF(Udfyldningsark!$T102&lt;Udfyldningsark!$Q102-10,IF(AR$17&lt;Udfyldningsark!$T102,"g",""),
IF(Udfyldningsark!$T102&lt;Udfyldningsark!$Q102,     IF(AR$17&lt;Udfyldningsark!$Q102-10,"g",     IF(AR$17&lt;Udfyldningsark!$T102,"gu",        "")),
IF(AR$17&lt;Udfyldningsark!$Q102, IF(AR$17&lt;Udfyldningsark!$Q102-10,"g","gu"),
IF(AR$17&lt;Udfyldningsark!$T102,"r",""
))))))))</f>
        <v/>
      </c>
      <c r="AS85" s="226" t="str">
        <f>IF(Udfyldningsark!$T102="","",
IF(AS$17=Udfyldningsark!$Q102,"s",
IF(AS$17=Udfyldningsark!$T102,"b",
IF(AS$17&lt;Udfyldningsark!$P102,"",
IF(Udfyldningsark!$T102&lt;Udfyldningsark!$Q102-10,IF(AS$17&lt;Udfyldningsark!$T102,"g",""),
IF(Udfyldningsark!$T102&lt;Udfyldningsark!$Q102,     IF(AS$17&lt;Udfyldningsark!$Q102-10,"g",     IF(AS$17&lt;Udfyldningsark!$T102,"gu",        "")),
IF(AS$17&lt;Udfyldningsark!$Q102, IF(AS$17&lt;Udfyldningsark!$Q102-10,"g","gu"),
IF(AS$17&lt;Udfyldningsark!$T102,"r",""
))))))))</f>
        <v/>
      </c>
      <c r="AT85" s="226" t="str">
        <f>IF(Udfyldningsark!$T102="","",
IF(AT$17=Udfyldningsark!$Q102,"s",
IF(AT$17=Udfyldningsark!$T102,"b",
IF(AT$17&lt;Udfyldningsark!$P102,"",
IF(Udfyldningsark!$T102&lt;Udfyldningsark!$Q102-10,IF(AT$17&lt;Udfyldningsark!$T102,"g",""),
IF(Udfyldningsark!$T102&lt;Udfyldningsark!$Q102,     IF(AT$17&lt;Udfyldningsark!$Q102-10,"g",     IF(AT$17&lt;Udfyldningsark!$T102,"gu",        "")),
IF(AT$17&lt;Udfyldningsark!$Q102, IF(AT$17&lt;Udfyldningsark!$Q102-10,"g","gu"),
IF(AT$17&lt;Udfyldningsark!$T102,"r",""
))))))))</f>
        <v/>
      </c>
      <c r="AU85" s="226" t="str">
        <f>IF(Udfyldningsark!$T102="","",
IF(AU$17=Udfyldningsark!$Q102,"s",
IF(AU$17=Udfyldningsark!$T102,"b",
IF(AU$17&lt;Udfyldningsark!$P102,"",
IF(Udfyldningsark!$T102&lt;Udfyldningsark!$Q102-10,IF(AU$17&lt;Udfyldningsark!$T102,"g",""),
IF(Udfyldningsark!$T102&lt;Udfyldningsark!$Q102,     IF(AU$17&lt;Udfyldningsark!$Q102-10,"g",     IF(AU$17&lt;Udfyldningsark!$T102,"gu",        "")),
IF(AU$17&lt;Udfyldningsark!$Q102, IF(AU$17&lt;Udfyldningsark!$Q102-10,"g","gu"),
IF(AU$17&lt;Udfyldningsark!$T102,"r",""
))))))))</f>
        <v/>
      </c>
      <c r="AV85" s="226" t="str">
        <f>IF(Udfyldningsark!$T102="","",
IF(AV$17=Udfyldningsark!$Q102,"s",
IF(AV$17=Udfyldningsark!$T102,"b",
IF(AV$17&lt;Udfyldningsark!$P102,"",
IF(Udfyldningsark!$T102&lt;Udfyldningsark!$Q102-10,IF(AV$17&lt;Udfyldningsark!$T102,"g",""),
IF(Udfyldningsark!$T102&lt;Udfyldningsark!$Q102,     IF(AV$17&lt;Udfyldningsark!$Q102-10,"g",     IF(AV$17&lt;Udfyldningsark!$T102,"gu",        "")),
IF(AV$17&lt;Udfyldningsark!$Q102, IF(AV$17&lt;Udfyldningsark!$Q102-10,"g","gu"),
IF(AV$17&lt;Udfyldningsark!$T102,"r",""
))))))))</f>
        <v/>
      </c>
      <c r="AW85" s="226" t="str">
        <f>IF(Udfyldningsark!$T102="","",
IF(AW$17=Udfyldningsark!$Q102,"s",
IF(AW$17=Udfyldningsark!$T102,"b",
IF(AW$17&lt;Udfyldningsark!$P102,"",
IF(Udfyldningsark!$T102&lt;Udfyldningsark!$Q102-10,IF(AW$17&lt;Udfyldningsark!$T102,"g",""),
IF(Udfyldningsark!$T102&lt;Udfyldningsark!$Q102,     IF(AW$17&lt;Udfyldningsark!$Q102-10,"g",     IF(AW$17&lt;Udfyldningsark!$T102,"gu",        "")),
IF(AW$17&lt;Udfyldningsark!$Q102, IF(AW$17&lt;Udfyldningsark!$Q102-10,"g","gu"),
IF(AW$17&lt;Udfyldningsark!$T102,"r",""
))))))))</f>
        <v/>
      </c>
      <c r="AX85" s="226" t="str">
        <f>IF(Udfyldningsark!$T102="","",
IF(AX$17=Udfyldningsark!$Q102,"s",
IF(AX$17=Udfyldningsark!$T102,"b",
IF(AX$17&lt;Udfyldningsark!$P102,"",
IF(Udfyldningsark!$T102&lt;Udfyldningsark!$Q102-10,IF(AX$17&lt;Udfyldningsark!$T102,"g",""),
IF(Udfyldningsark!$T102&lt;Udfyldningsark!$Q102,     IF(AX$17&lt;Udfyldningsark!$Q102-10,"g",     IF(AX$17&lt;Udfyldningsark!$T102,"gu",        "")),
IF(AX$17&lt;Udfyldningsark!$Q102, IF(AX$17&lt;Udfyldningsark!$Q102-10,"g","gu"),
IF(AX$17&lt;Udfyldningsark!$T102,"r",""
))))))))</f>
        <v/>
      </c>
      <c r="AY85" s="226" t="str">
        <f>IF(Udfyldningsark!$T102="","",
IF(AY$17=Udfyldningsark!$Q102,"s",
IF(AY$17=Udfyldningsark!$T102,"b",
IF(AY$17&lt;Udfyldningsark!$P102,"",
IF(Udfyldningsark!$T102&lt;Udfyldningsark!$Q102-10,IF(AY$17&lt;Udfyldningsark!$T102,"g",""),
IF(Udfyldningsark!$T102&lt;Udfyldningsark!$Q102,     IF(AY$17&lt;Udfyldningsark!$Q102-10,"g",     IF(AY$17&lt;Udfyldningsark!$T102,"gu",        "")),
IF(AY$17&lt;Udfyldningsark!$Q102, IF(AY$17&lt;Udfyldningsark!$Q102-10,"g","gu"),
IF(AY$17&lt;Udfyldningsark!$T102,"r",""
))))))))</f>
        <v/>
      </c>
      <c r="AZ85" s="226" t="str">
        <f>IF(Udfyldningsark!$T102="","",
IF(AZ$17=Udfyldningsark!$Q102,"s",
IF(AZ$17=Udfyldningsark!$T102,"b",
IF(AZ$17&lt;Udfyldningsark!$P102,"",
IF(Udfyldningsark!$T102&lt;Udfyldningsark!$Q102-10,IF(AZ$17&lt;Udfyldningsark!$T102,"g",""),
IF(Udfyldningsark!$T102&lt;Udfyldningsark!$Q102,     IF(AZ$17&lt;Udfyldningsark!$Q102-10,"g",     IF(AZ$17&lt;Udfyldningsark!$T102,"gu",        "")),
IF(AZ$17&lt;Udfyldningsark!$Q102, IF(AZ$17&lt;Udfyldningsark!$Q102-10,"g","gu"),
IF(AZ$17&lt;Udfyldningsark!$T102,"r",""
))))))))</f>
        <v/>
      </c>
      <c r="BA85" s="226" t="str">
        <f>IF(Udfyldningsark!$T102="","",
IF(BA$17=Udfyldningsark!$Q102,"s",
IF(BA$17=Udfyldningsark!$T102,"b",
IF(BA$17&lt;Udfyldningsark!$P102,"",
IF(Udfyldningsark!$T102&lt;Udfyldningsark!$Q102-10,IF(BA$17&lt;Udfyldningsark!$T102,"g",""),
IF(Udfyldningsark!$T102&lt;Udfyldningsark!$Q102,     IF(BA$17&lt;Udfyldningsark!$Q102-10,"g",     IF(BA$17&lt;Udfyldningsark!$T102,"gu",        "")),
IF(BA$17&lt;Udfyldningsark!$Q102, IF(BA$17&lt;Udfyldningsark!$Q102-10,"g","gu"),
IF(BA$17&lt;Udfyldningsark!$T102,"r",""
))))))))</f>
        <v/>
      </c>
      <c r="BB85" s="226" t="str">
        <f>IF(Udfyldningsark!$T102="","",
IF(BB$17=Udfyldningsark!$Q102,"s",
IF(BB$17=Udfyldningsark!$T102,"b",
IF(BB$17&lt;Udfyldningsark!$P102,"",
IF(Udfyldningsark!$T102&lt;Udfyldningsark!$Q102-10,IF(BB$17&lt;Udfyldningsark!$T102,"g",""),
IF(Udfyldningsark!$T102&lt;Udfyldningsark!$Q102,     IF(BB$17&lt;Udfyldningsark!$Q102-10,"g",     IF(BB$17&lt;Udfyldningsark!$T102,"gu",        "")),
IF(BB$17&lt;Udfyldningsark!$Q102, IF(BB$17&lt;Udfyldningsark!$Q102-10,"g","gu"),
IF(BB$17&lt;Udfyldningsark!$T102,"r",""
))))))))</f>
        <v/>
      </c>
      <c r="BC85" s="226" t="str">
        <f>IF(Udfyldningsark!$T102="","",
IF(BC$17=Udfyldningsark!$Q102,"s",
IF(BC$17=Udfyldningsark!$T102,"b",
IF(BC$17&lt;Udfyldningsark!$P102,"",
IF(Udfyldningsark!$T102&lt;Udfyldningsark!$Q102-10,IF(BC$17&lt;Udfyldningsark!$T102,"g",""),
IF(Udfyldningsark!$T102&lt;Udfyldningsark!$Q102,     IF(BC$17&lt;Udfyldningsark!$Q102-10,"g",     IF(BC$17&lt;Udfyldningsark!$T102,"gu",        "")),
IF(BC$17&lt;Udfyldningsark!$Q102, IF(BC$17&lt;Udfyldningsark!$Q102-10,"g","gu"),
IF(BC$17&lt;Udfyldningsark!$T102,"r",""
))))))))</f>
        <v/>
      </c>
      <c r="BD85" s="226" t="str">
        <f>IF(Udfyldningsark!$T102="","",
IF(BD$17=Udfyldningsark!$Q102,"s",
IF(BD$17=Udfyldningsark!$T102,"b",
IF(BD$17&lt;Udfyldningsark!$P102,"",
IF(Udfyldningsark!$T102&lt;Udfyldningsark!$Q102-10,IF(BD$17&lt;Udfyldningsark!$T102,"g",""),
IF(Udfyldningsark!$T102&lt;Udfyldningsark!$Q102,     IF(BD$17&lt;Udfyldningsark!$Q102-10,"g",     IF(BD$17&lt;Udfyldningsark!$T102,"gu",        "")),
IF(BD$17&lt;Udfyldningsark!$Q102, IF(BD$17&lt;Udfyldningsark!$Q102-10,"g","gu"),
IF(BD$17&lt;Udfyldningsark!$T102,"r",""
))))))))</f>
        <v/>
      </c>
      <c r="BE85" s="226" t="str">
        <f>IF(Udfyldningsark!$T102="","",
IF(BE$17=Udfyldningsark!$Q102,"s",
IF(BE$17=Udfyldningsark!$T102,"b",
IF(BE$17&lt;Udfyldningsark!$P102,"",
IF(Udfyldningsark!$T102&lt;Udfyldningsark!$Q102-10,IF(BE$17&lt;Udfyldningsark!$T102,"g",""),
IF(Udfyldningsark!$T102&lt;Udfyldningsark!$Q102,     IF(BE$17&lt;Udfyldningsark!$Q102-10,"g",     IF(BE$17&lt;Udfyldningsark!$T102,"gu",        "")),
IF(BE$17&lt;Udfyldningsark!$Q102, IF(BE$17&lt;Udfyldningsark!$Q102-10,"g","gu"),
IF(BE$17&lt;Udfyldningsark!$T102,"r",""
))))))))</f>
        <v/>
      </c>
      <c r="BF85" s="226" t="str">
        <f>IF(Udfyldningsark!$T102="","",
IF(BF$17=Udfyldningsark!$Q102,"s",
IF(BF$17=Udfyldningsark!$T102,"b",
IF(BF$17&lt;Udfyldningsark!$P102,"",
IF(Udfyldningsark!$T102&lt;Udfyldningsark!$Q102-10,IF(BF$17&lt;Udfyldningsark!$T102,"g",""),
IF(Udfyldningsark!$T102&lt;Udfyldningsark!$Q102,     IF(BF$17&lt;Udfyldningsark!$Q102-10,"g",     IF(BF$17&lt;Udfyldningsark!$T102,"gu",        "")),
IF(BF$17&lt;Udfyldningsark!$Q102, IF(BF$17&lt;Udfyldningsark!$Q102-10,"g","gu"),
IF(BF$17&lt;Udfyldningsark!$T102,"r",""
))))))))</f>
        <v/>
      </c>
      <c r="BG85" s="226" t="str">
        <f>IF(Udfyldningsark!$T102="","",
IF(BG$17=Udfyldningsark!$Q102,"s",
IF(BG$17=Udfyldningsark!$T102,"b",
IF(BG$17&lt;Udfyldningsark!$P102,"",
IF(Udfyldningsark!$T102&lt;Udfyldningsark!$Q102-10,IF(BG$17&lt;Udfyldningsark!$T102,"g",""),
IF(Udfyldningsark!$T102&lt;Udfyldningsark!$Q102,     IF(BG$17&lt;Udfyldningsark!$Q102-10,"g",     IF(BG$17&lt;Udfyldningsark!$T102,"gu",        "")),
IF(BG$17&lt;Udfyldningsark!$Q102, IF(BG$17&lt;Udfyldningsark!$Q102-10,"g","gu"),
IF(BG$17&lt;Udfyldningsark!$T102,"r",""
))))))))</f>
        <v/>
      </c>
      <c r="BH85" s="226" t="str">
        <f>IF(Udfyldningsark!$T102="","",
IF(BH$17=Udfyldningsark!$Q102,"s",
IF(BH$17=Udfyldningsark!$T102,"b",
IF(BH$17&lt;Udfyldningsark!$P102,"",
IF(Udfyldningsark!$T102&lt;Udfyldningsark!$Q102-10,IF(BH$17&lt;Udfyldningsark!$T102,"g",""),
IF(Udfyldningsark!$T102&lt;Udfyldningsark!$Q102,     IF(BH$17&lt;Udfyldningsark!$Q102-10,"g",     IF(BH$17&lt;Udfyldningsark!$T102,"gu",        "")),
IF(BH$17&lt;Udfyldningsark!$Q102, IF(BH$17&lt;Udfyldningsark!$Q102-10,"g","gu"),
IF(BH$17&lt;Udfyldningsark!$T102,"r",""
))))))))</f>
        <v/>
      </c>
      <c r="BI85" s="226" t="str">
        <f>IF(Udfyldningsark!$T102="","",
IF(BI$17=Udfyldningsark!$Q102,"s",
IF(BI$17=Udfyldningsark!$T102,"b",
IF(BI$17&lt;Udfyldningsark!$P102,"",
IF(Udfyldningsark!$T102&lt;Udfyldningsark!$Q102-10,IF(BI$17&lt;Udfyldningsark!$T102,"g",""),
IF(Udfyldningsark!$T102&lt;Udfyldningsark!$Q102,     IF(BI$17&lt;Udfyldningsark!$Q102-10,"g",     IF(BI$17&lt;Udfyldningsark!$T102,"gu",        "")),
IF(BI$17&lt;Udfyldningsark!$Q102, IF(BI$17&lt;Udfyldningsark!$Q102-10,"g","gu"),
IF(BI$17&lt;Udfyldningsark!$T102,"r",""
))))))))</f>
        <v/>
      </c>
      <c r="BJ85" s="226" t="str">
        <f>IF(Udfyldningsark!$T102="","",
IF(BJ$17=Udfyldningsark!$Q102,"s",
IF(BJ$17=Udfyldningsark!$T102,"b",
IF(BJ$17&lt;Udfyldningsark!$P102,"",
IF(Udfyldningsark!$T102&lt;Udfyldningsark!$Q102-10,IF(BJ$17&lt;Udfyldningsark!$T102,"g",""),
IF(Udfyldningsark!$T102&lt;Udfyldningsark!$Q102,     IF(BJ$17&lt;Udfyldningsark!$Q102-10,"g",     IF(BJ$17&lt;Udfyldningsark!$T102,"gu",        "")),
IF(BJ$17&lt;Udfyldningsark!$Q102, IF(BJ$17&lt;Udfyldningsark!$Q102-10,"g","gu"),
IF(BJ$17&lt;Udfyldningsark!$T102,"r",""
))))))))</f>
        <v/>
      </c>
      <c r="BK85" s="226" t="str">
        <f>IF(Udfyldningsark!$T102="","",
IF(BK$17=Udfyldningsark!$Q102,"s",
IF(BK$17=Udfyldningsark!$T102,"b",
IF(BK$17&lt;Udfyldningsark!$P102,"",
IF(Udfyldningsark!$T102&lt;Udfyldningsark!$Q102-10,IF(BK$17&lt;Udfyldningsark!$T102,"g",""),
IF(Udfyldningsark!$T102&lt;Udfyldningsark!$Q102,     IF(BK$17&lt;Udfyldningsark!$Q102-10,"g",     IF(BK$17&lt;Udfyldningsark!$T102,"gu",        "")),
IF(BK$17&lt;Udfyldningsark!$Q102, IF(BK$17&lt;Udfyldningsark!$Q102-10,"g","gu"),
IF(BK$17&lt;Udfyldningsark!$T102,"r",""
))))))))</f>
        <v/>
      </c>
      <c r="BL85" s="226" t="str">
        <f>IF(Udfyldningsark!$T102="","",
IF(BL$17=Udfyldningsark!$Q102,"s",
IF(BL$17=Udfyldningsark!$T102,"b",
IF(BL$17&lt;Udfyldningsark!$P102,"",
IF(Udfyldningsark!$T102&lt;Udfyldningsark!$Q102-10,IF(BL$17&lt;Udfyldningsark!$T102,"g",""),
IF(Udfyldningsark!$T102&lt;Udfyldningsark!$Q102,     IF(BL$17&lt;Udfyldningsark!$Q102-10,"g",     IF(BL$17&lt;Udfyldningsark!$T102,"gu",        "")),
IF(BL$17&lt;Udfyldningsark!$Q102, IF(BL$17&lt;Udfyldningsark!$Q102-10,"g","gu"),
IF(BL$17&lt;Udfyldningsark!$T102,"r",""
))))))))</f>
        <v/>
      </c>
      <c r="BM85" s="226" t="str">
        <f>IF(Udfyldningsark!$T102="","",
IF(BM$17=Udfyldningsark!$Q102,"s",
IF(BM$17=Udfyldningsark!$T102,"b",
IF(BM$17&lt;Udfyldningsark!$P102,"",
IF(Udfyldningsark!$T102&lt;Udfyldningsark!$Q102-10,IF(BM$17&lt;Udfyldningsark!$T102,"g",""),
IF(Udfyldningsark!$T102&lt;Udfyldningsark!$Q102,     IF(BM$17&lt;Udfyldningsark!$Q102-10,"g",     IF(BM$17&lt;Udfyldningsark!$T102,"gu",        "")),
IF(BM$17&lt;Udfyldningsark!$Q102, IF(BM$17&lt;Udfyldningsark!$Q102-10,"g","gu"),
IF(BM$17&lt;Udfyldningsark!$T102,"r",""
))))))))</f>
        <v/>
      </c>
      <c r="BN85" s="226" t="str">
        <f>IF(Udfyldningsark!$T102="","",
IF(BN$17=Udfyldningsark!$Q102,"s",
IF(BN$17=Udfyldningsark!$T102,"b",
IF(BN$17&lt;Udfyldningsark!$P102,"",
IF(Udfyldningsark!$T102&lt;Udfyldningsark!$Q102-10,IF(BN$17&lt;Udfyldningsark!$T102,"g",""),
IF(Udfyldningsark!$T102&lt;Udfyldningsark!$Q102,     IF(BN$17&lt;Udfyldningsark!$Q102-10,"g",     IF(BN$17&lt;Udfyldningsark!$T102,"gu",        "")),
IF(BN$17&lt;Udfyldningsark!$Q102, IF(BN$17&lt;Udfyldningsark!$Q102-10,"g","gu"),
IF(BN$17&lt;Udfyldningsark!$T102,"r",""
))))))))</f>
        <v/>
      </c>
      <c r="BO85" s="226" t="str">
        <f>IF(Udfyldningsark!$T102="","",
IF(BO$17=Udfyldningsark!$Q102,"s",
IF(BO$17=Udfyldningsark!$T102,"b",
IF(BO$17&lt;Udfyldningsark!$P102,"",
IF(Udfyldningsark!$T102&lt;Udfyldningsark!$Q102-10,IF(BO$17&lt;Udfyldningsark!$T102,"g",""),
IF(Udfyldningsark!$T102&lt;Udfyldningsark!$Q102,     IF(BO$17&lt;Udfyldningsark!$Q102-10,"g",     IF(BO$17&lt;Udfyldningsark!$T102,"gu",        "")),
IF(BO$17&lt;Udfyldningsark!$Q102, IF(BO$17&lt;Udfyldningsark!$Q102-10,"g","gu"),
IF(BO$17&lt;Udfyldningsark!$T102,"r",""
))))))))</f>
        <v/>
      </c>
      <c r="BP85" s="226" t="str">
        <f>IF(Udfyldningsark!$T102="","",
IF(BP$17=Udfyldningsark!$Q102,"s",
IF(BP$17=Udfyldningsark!$T102,"b",
IF(BP$17&lt;Udfyldningsark!$P102,"",
IF(Udfyldningsark!$T102&lt;Udfyldningsark!$Q102-10,IF(BP$17&lt;Udfyldningsark!$T102,"g",""),
IF(Udfyldningsark!$T102&lt;Udfyldningsark!$Q102,     IF(BP$17&lt;Udfyldningsark!$Q102-10,"g",     IF(BP$17&lt;Udfyldningsark!$T102,"gu",        "")),
IF(BP$17&lt;Udfyldningsark!$Q102, IF(BP$17&lt;Udfyldningsark!$Q102-10,"g","gu"),
IF(BP$17&lt;Udfyldningsark!$T102,"r",""
))))))))</f>
        <v/>
      </c>
      <c r="BQ85" s="226" t="str">
        <f>IF(Udfyldningsark!$T102="","",
IF(BQ$17=Udfyldningsark!$Q102,"s",
IF(BQ$17=Udfyldningsark!$T102,"b",
IF(BQ$17&lt;Udfyldningsark!$P102,"",
IF(Udfyldningsark!$T102&lt;Udfyldningsark!$Q102-10,IF(BQ$17&lt;Udfyldningsark!$T102,"g",""),
IF(Udfyldningsark!$T102&lt;Udfyldningsark!$Q102,     IF(BQ$17&lt;Udfyldningsark!$Q102-10,"g",     IF(BQ$17&lt;Udfyldningsark!$T102,"gu",        "")),
IF(BQ$17&lt;Udfyldningsark!$Q102, IF(BQ$17&lt;Udfyldningsark!$Q102-10,"g","gu"),
IF(BQ$17&lt;Udfyldningsark!$T102,"r",""
))))))))</f>
        <v/>
      </c>
      <c r="BR85" s="226" t="str">
        <f>IF(Udfyldningsark!$T102="","",
IF(BR$17=Udfyldningsark!$Q102,"s",
IF(BR$17=Udfyldningsark!$T102,"b",
IF(BR$17&lt;Udfyldningsark!$P102,"",
IF(Udfyldningsark!$T102&lt;Udfyldningsark!$Q102-10,IF(BR$17&lt;Udfyldningsark!$T102,"g",""),
IF(Udfyldningsark!$T102&lt;Udfyldningsark!$Q102,     IF(BR$17&lt;Udfyldningsark!$Q102-10,"g",     IF(BR$17&lt;Udfyldningsark!$T102,"gu",        "")),
IF(BR$17&lt;Udfyldningsark!$Q102, IF(BR$17&lt;Udfyldningsark!$Q102-10,"g","gu"),
IF(BR$17&lt;Udfyldningsark!$T102,"r",""
))))))))</f>
        <v/>
      </c>
      <c r="BS85" s="226" t="str">
        <f>IF(Udfyldningsark!$T102="","",
IF(BS$17=Udfyldningsark!$Q102,"s",
IF(BS$17=Udfyldningsark!$T102,"b",
IF(BS$17&lt;Udfyldningsark!$P102,"",
IF(Udfyldningsark!$T102&lt;Udfyldningsark!$Q102-10,IF(BS$17&lt;Udfyldningsark!$T102,"g",""),
IF(Udfyldningsark!$T102&lt;Udfyldningsark!$Q102,     IF(BS$17&lt;Udfyldningsark!$Q102-10,"g",     IF(BS$17&lt;Udfyldningsark!$T102,"gu",        "")),
IF(BS$17&lt;Udfyldningsark!$Q102, IF(BS$17&lt;Udfyldningsark!$Q102-10,"g","gu"),
IF(BS$17&lt;Udfyldningsark!$T102,"r",""
))))))))</f>
        <v/>
      </c>
      <c r="BT85" s="226" t="str">
        <f>IF(Udfyldningsark!$T102="","",
IF(BT$17=Udfyldningsark!$Q102,"s",
IF(BT$17=Udfyldningsark!$T102,"b",
IF(BT$17&lt;Udfyldningsark!$P102,"",
IF(Udfyldningsark!$T102&lt;Udfyldningsark!$Q102-10,IF(BT$17&lt;Udfyldningsark!$T102,"g",""),
IF(Udfyldningsark!$T102&lt;Udfyldningsark!$Q102,     IF(BT$17&lt;Udfyldningsark!$Q102-10,"g",     IF(BT$17&lt;Udfyldningsark!$T102,"gu",        "")),
IF(BT$17&lt;Udfyldningsark!$Q102, IF(BT$17&lt;Udfyldningsark!$Q102-10,"g","gu"),
IF(BT$17&lt;Udfyldningsark!$T102,"r",""
))))))))</f>
        <v/>
      </c>
      <c r="BU85" s="226" t="str">
        <f>IF(Udfyldningsark!$T102="","",
IF(BU$17=Udfyldningsark!$Q102,"s",
IF(BU$17=Udfyldningsark!$T102,"b",
IF(BU$17&lt;Udfyldningsark!$P102,"",
IF(Udfyldningsark!$T102&lt;Udfyldningsark!$Q102-10,IF(BU$17&lt;Udfyldningsark!$T102,"g",""),
IF(Udfyldningsark!$T102&lt;Udfyldningsark!$Q102,     IF(BU$17&lt;Udfyldningsark!$Q102-10,"g",     IF(BU$17&lt;Udfyldningsark!$T102,"gu",        "")),
IF(BU$17&lt;Udfyldningsark!$Q102, IF(BU$17&lt;Udfyldningsark!$Q102-10,"g","gu"),
IF(BU$17&lt;Udfyldningsark!$T102,"r",""
))))))))</f>
        <v/>
      </c>
      <c r="BV85" s="226" t="str">
        <f>IF(Udfyldningsark!$T102="","",
IF(BV$17=Udfyldningsark!$Q102,"s",
IF(BV$17=Udfyldningsark!$T102,"b",
IF(BV$17&lt;Udfyldningsark!$P102,"",
IF(Udfyldningsark!$T102&lt;Udfyldningsark!$Q102-10,IF(BV$17&lt;Udfyldningsark!$T102,"g",""),
IF(Udfyldningsark!$T102&lt;Udfyldningsark!$Q102,     IF(BV$17&lt;Udfyldningsark!$Q102-10,"g",     IF(BV$17&lt;Udfyldningsark!$T102,"gu",        "")),
IF(BV$17&lt;Udfyldningsark!$Q102, IF(BV$17&lt;Udfyldningsark!$Q102-10,"g","gu"),
IF(BV$17&lt;Udfyldningsark!$T102,"r",""
))))))))</f>
        <v/>
      </c>
      <c r="BW85" s="226" t="str">
        <f>IF(Udfyldningsark!$T102="","",
IF(BW$17=Udfyldningsark!$Q102,"s",
IF(BW$17=Udfyldningsark!$T102,"b",
IF(BW$17&lt;Udfyldningsark!$P102,"",
IF(Udfyldningsark!$T102&lt;Udfyldningsark!$Q102-10,IF(BW$17&lt;Udfyldningsark!$T102,"g",""),
IF(Udfyldningsark!$T102&lt;Udfyldningsark!$Q102,     IF(BW$17&lt;Udfyldningsark!$Q102-10,"g",     IF(BW$17&lt;Udfyldningsark!$T102,"gu",        "")),
IF(BW$17&lt;Udfyldningsark!$Q102, IF(BW$17&lt;Udfyldningsark!$Q102-10,"g","gu"),
IF(BW$17&lt;Udfyldningsark!$T102,"r",""
))))))))</f>
        <v/>
      </c>
      <c r="BX85" s="226" t="str">
        <f>IF(Udfyldningsark!$T102="","",
IF(BX$17=Udfyldningsark!$Q102,"s",
IF(BX$17=Udfyldningsark!$T102,"b",
IF(BX$17&lt;Udfyldningsark!$P102,"",
IF(Udfyldningsark!$T102&lt;Udfyldningsark!$Q102-10,IF(BX$17&lt;Udfyldningsark!$T102,"g",""),
IF(Udfyldningsark!$T102&lt;Udfyldningsark!$Q102,     IF(BX$17&lt;Udfyldningsark!$Q102-10,"g",     IF(BX$17&lt;Udfyldningsark!$T102,"gu",        "")),
IF(BX$17&lt;Udfyldningsark!$Q102, IF(BX$17&lt;Udfyldningsark!$Q102-10,"g","gu"),
IF(BX$17&lt;Udfyldningsark!$T102,"r",""
))))))))</f>
        <v/>
      </c>
      <c r="BY85" s="226" t="str">
        <f>IF(Udfyldningsark!$T102="","",
IF(BY$17=Udfyldningsark!$Q102,"s",
IF(BY$17=Udfyldningsark!$T102,"b",
IF(BY$17&lt;Udfyldningsark!$P102,"",
IF(Udfyldningsark!$T102&lt;Udfyldningsark!$Q102-10,IF(BY$17&lt;Udfyldningsark!$T102,"g",""),
IF(Udfyldningsark!$T102&lt;Udfyldningsark!$Q102,     IF(BY$17&lt;Udfyldningsark!$Q102-10,"g",     IF(BY$17&lt;Udfyldningsark!$T102,"gu",        "")),
IF(BY$17&lt;Udfyldningsark!$Q102, IF(BY$17&lt;Udfyldningsark!$Q102-10,"g","gu"),
IF(BY$17&lt;Udfyldningsark!$T102,"r",""
))))))))</f>
        <v/>
      </c>
      <c r="BZ85" s="226" t="str">
        <f>IF(Udfyldningsark!$T102="","",
IF(BZ$17=Udfyldningsark!$Q102,"s",
IF(BZ$17=Udfyldningsark!$T102,"b",
IF(BZ$17&lt;Udfyldningsark!$P102,"",
IF(Udfyldningsark!$T102&lt;Udfyldningsark!$Q102-10,IF(BZ$17&lt;Udfyldningsark!$T102,"g",""),
IF(Udfyldningsark!$T102&lt;Udfyldningsark!$Q102,     IF(BZ$17&lt;Udfyldningsark!$Q102-10,"g",     IF(BZ$17&lt;Udfyldningsark!$T102,"gu",        "")),
IF(BZ$17&lt;Udfyldningsark!$Q102, IF(BZ$17&lt;Udfyldningsark!$Q102-10,"g","gu"),
IF(BZ$17&lt;Udfyldningsark!$T102,"r",""
))))))))</f>
        <v/>
      </c>
      <c r="CA85" s="226" t="str">
        <f>IF(Udfyldningsark!$T102="","",
IF(CA$17=Udfyldningsark!$Q102,"s",
IF(CA$17=Udfyldningsark!$T102,"b",
IF(CA$17&lt;Udfyldningsark!$P102,"",
IF(Udfyldningsark!$T102&lt;Udfyldningsark!$Q102-10,IF(CA$17&lt;Udfyldningsark!$T102,"g",""),
IF(Udfyldningsark!$T102&lt;Udfyldningsark!$Q102,     IF(CA$17&lt;Udfyldningsark!$Q102-10,"g",     IF(CA$17&lt;Udfyldningsark!$T102,"gu",        "")),
IF(CA$17&lt;Udfyldningsark!$Q102, IF(CA$17&lt;Udfyldningsark!$Q102-10,"g","gu"),
IF(CA$17&lt;Udfyldningsark!$T102,"r",""
))))))))</f>
        <v/>
      </c>
      <c r="CB85" s="226" t="str">
        <f>IF(Udfyldningsark!$T102="","",
IF(CB$17=Udfyldningsark!$Q102,"s",
IF(CB$17=Udfyldningsark!$T102,"b",
IF(CB$17&lt;Udfyldningsark!$P102,"",
IF(Udfyldningsark!$T102&lt;Udfyldningsark!$Q102-10,IF(CB$17&lt;Udfyldningsark!$T102,"g",""),
IF(Udfyldningsark!$T102&lt;Udfyldningsark!$Q102,     IF(CB$17&lt;Udfyldningsark!$Q102-10,"g",     IF(CB$17&lt;Udfyldningsark!$T102,"gu",        "")),
IF(CB$17&lt;Udfyldningsark!$Q102, IF(CB$17&lt;Udfyldningsark!$Q102-10,"g","gu"),
IF(CB$17&lt;Udfyldningsark!$T102,"r",""
))))))))</f>
        <v/>
      </c>
      <c r="CC85" s="226" t="str">
        <f>IF(Udfyldningsark!$T102="","",
IF(CC$17=Udfyldningsark!$Q102,"s",
IF(CC$17=Udfyldningsark!$T102,"b",
IF(CC$17&lt;Udfyldningsark!$P102,"",
IF(Udfyldningsark!$T102&lt;Udfyldningsark!$Q102-10,IF(CC$17&lt;Udfyldningsark!$T102,"g",""),
IF(Udfyldningsark!$T102&lt;Udfyldningsark!$Q102,     IF(CC$17&lt;Udfyldningsark!$Q102-10,"g",     IF(CC$17&lt;Udfyldningsark!$T102,"gu",        "")),
IF(CC$17&lt;Udfyldningsark!$Q102, IF(CC$17&lt;Udfyldningsark!$Q102-10,"g","gu"),
IF(CC$17&lt;Udfyldningsark!$T102,"r",""
))))))))</f>
        <v/>
      </c>
      <c r="CD85" s="226" t="str">
        <f>IF(Udfyldningsark!$T102="","",
IF(CD$17=Udfyldningsark!$Q102,"s",
IF(CD$17=Udfyldningsark!$T102,"b",
IF(CD$17&lt;Udfyldningsark!$P102,"",
IF(Udfyldningsark!$T102&lt;Udfyldningsark!$Q102-10,IF(CD$17&lt;Udfyldningsark!$T102,"g",""),
IF(Udfyldningsark!$T102&lt;Udfyldningsark!$Q102,     IF(CD$17&lt;Udfyldningsark!$Q102-10,"g",     IF(CD$17&lt;Udfyldningsark!$T102,"gu",        "")),
IF(CD$17&lt;Udfyldningsark!$Q102, IF(CD$17&lt;Udfyldningsark!$Q102-10,"g","gu"),
IF(CD$17&lt;Udfyldningsark!$T102,"r",""
))))))))</f>
        <v/>
      </c>
      <c r="CE85" s="226" t="str">
        <f>IF(Udfyldningsark!$T102="","",
IF(CE$17=Udfyldningsark!$Q102,"s",
IF(CE$17=Udfyldningsark!$T102,"b",
IF(CE$17&lt;Udfyldningsark!$P102,"",
IF(Udfyldningsark!$T102&lt;Udfyldningsark!$Q102-10,IF(CE$17&lt;Udfyldningsark!$T102,"g",""),
IF(Udfyldningsark!$T102&lt;Udfyldningsark!$Q102,     IF(CE$17&lt;Udfyldningsark!$Q102-10,"g",     IF(CE$17&lt;Udfyldningsark!$T102,"gu",        "")),
IF(CE$17&lt;Udfyldningsark!$Q102, IF(CE$17&lt;Udfyldningsark!$Q102-10,"g","gu"),
IF(CE$17&lt;Udfyldningsark!$T102,"r",""
))))))))</f>
        <v/>
      </c>
      <c r="CF85" s="226" t="str">
        <f>IF(Udfyldningsark!$T102="","",
IF(CF$17=Udfyldningsark!$Q102,"s",
IF(CF$17=Udfyldningsark!$T102,"b",
IF(CF$17&lt;Udfyldningsark!$P102,"",
IF(Udfyldningsark!$T102&lt;Udfyldningsark!$Q102-10,IF(CF$17&lt;Udfyldningsark!$T102,"g",""),
IF(Udfyldningsark!$T102&lt;Udfyldningsark!$Q102,     IF(CF$17&lt;Udfyldningsark!$Q102-10,"g",     IF(CF$17&lt;Udfyldningsark!$T102,"gu",        "")),
IF(CF$17&lt;Udfyldningsark!$Q102, IF(CF$17&lt;Udfyldningsark!$Q102-10,"g","gu"),
IF(CF$17&lt;Udfyldningsark!$T102,"r",""
))))))))</f>
        <v/>
      </c>
      <c r="CG85" s="226" t="str">
        <f>IF(Udfyldningsark!$T102="","",
IF(CG$17=Udfyldningsark!$Q102,"s",
IF(CG$17=Udfyldningsark!$T102,"b",
IF(CG$17&lt;Udfyldningsark!$P102,"",
IF(Udfyldningsark!$T102&lt;Udfyldningsark!$Q102-10,IF(CG$17&lt;Udfyldningsark!$T102,"g",""),
IF(Udfyldningsark!$T102&lt;Udfyldningsark!$Q102,     IF(CG$17&lt;Udfyldningsark!$Q102-10,"g",     IF(CG$17&lt;Udfyldningsark!$T102,"gu",        "")),
IF(CG$17&lt;Udfyldningsark!$Q102, IF(CG$17&lt;Udfyldningsark!$Q102-10,"g","gu"),
IF(CG$17&lt;Udfyldningsark!$T102,"r",""
))))))))</f>
        <v/>
      </c>
      <c r="CH85" s="226" t="str">
        <f>IF(Udfyldningsark!$T102="","",
IF(CH$17=Udfyldningsark!$Q102,"s",
IF(CH$17=Udfyldningsark!$T102,"b",
IF(CH$17&lt;Udfyldningsark!$P102,"",
IF(Udfyldningsark!$T102&lt;Udfyldningsark!$Q102-10,IF(CH$17&lt;Udfyldningsark!$T102,"g",""),
IF(Udfyldningsark!$T102&lt;Udfyldningsark!$Q102,     IF(CH$17&lt;Udfyldningsark!$Q102-10,"g",     IF(CH$17&lt;Udfyldningsark!$T102,"gu",        "")),
IF(CH$17&lt;Udfyldningsark!$Q102, IF(CH$17&lt;Udfyldningsark!$Q102-10,"g","gu"),
IF(CH$17&lt;Udfyldningsark!$T102,"r",""
))))))))</f>
        <v/>
      </c>
      <c r="CI85" s="226" t="str">
        <f>IF(Udfyldningsark!$T102="","",
IF(CI$17=Udfyldningsark!$Q102,"s",
IF(CI$17=Udfyldningsark!$T102,"b",
IF(CI$17&lt;Udfyldningsark!$P102,"",
IF(Udfyldningsark!$T102&lt;Udfyldningsark!$Q102-10,IF(CI$17&lt;Udfyldningsark!$T102,"g",""),
IF(Udfyldningsark!$T102&lt;Udfyldningsark!$Q102,     IF(CI$17&lt;Udfyldningsark!$Q102-10,"g",     IF(CI$17&lt;Udfyldningsark!$T102,"gu",        "")),
IF(CI$17&lt;Udfyldningsark!$Q102, IF(CI$17&lt;Udfyldningsark!$Q102-10,"g","gu"),
IF(CI$17&lt;Udfyldningsark!$T102,"r",""
))))))))</f>
        <v/>
      </c>
      <c r="CJ85" s="226" t="str">
        <f>IF(Udfyldningsark!$T102="","",
IF(CJ$17=Udfyldningsark!$Q102,"s",
IF(CJ$17=Udfyldningsark!$T102,"b",
IF(CJ$17&lt;Udfyldningsark!$P102,"",
IF(Udfyldningsark!$T102&lt;Udfyldningsark!$Q102-10,IF(CJ$17&lt;Udfyldningsark!$T102,"g",""),
IF(Udfyldningsark!$T102&lt;Udfyldningsark!$Q102,     IF(CJ$17&lt;Udfyldningsark!$Q102-10,"g",     IF(CJ$17&lt;Udfyldningsark!$T102,"gu",        "")),
IF(CJ$17&lt;Udfyldningsark!$Q102, IF(CJ$17&lt;Udfyldningsark!$Q102-10,"g","gu"),
IF(CJ$17&lt;Udfyldningsark!$T102,"r",""
))))))))</f>
        <v/>
      </c>
      <c r="CK85" s="226" t="str">
        <f>IF(Udfyldningsark!$T102="","",
IF(CK$17=Udfyldningsark!$Q102,"s",
IF(CK$17=Udfyldningsark!$T102,"b",
IF(CK$17&lt;Udfyldningsark!$P102,"",
IF(Udfyldningsark!$T102&lt;Udfyldningsark!$Q102-10,IF(CK$17&lt;Udfyldningsark!$T102,"g",""),
IF(Udfyldningsark!$T102&lt;Udfyldningsark!$Q102,     IF(CK$17&lt;Udfyldningsark!$Q102-10,"g",     IF(CK$17&lt;Udfyldningsark!$T102,"gu",        "")),
IF(CK$17&lt;Udfyldningsark!$Q102, IF(CK$17&lt;Udfyldningsark!$Q102-10,"g","gu"),
IF(CK$17&lt;Udfyldningsark!$T102,"r",""
))))))))</f>
        <v/>
      </c>
      <c r="CL85" s="226" t="str">
        <f>IF(Udfyldningsark!$T102="","",
IF(CL$17=Udfyldningsark!$Q102,"s",
IF(CL$17=Udfyldningsark!$T102,"b",
IF(CL$17&lt;Udfyldningsark!$P102,"",
IF(Udfyldningsark!$T102&lt;Udfyldningsark!$Q102-10,IF(CL$17&lt;Udfyldningsark!$T102,"g",""),
IF(Udfyldningsark!$T102&lt;Udfyldningsark!$Q102,     IF(CL$17&lt;Udfyldningsark!$Q102-10,"g",     IF(CL$17&lt;Udfyldningsark!$T102,"gu",        "")),
IF(CL$17&lt;Udfyldningsark!$Q102, IF(CL$17&lt;Udfyldningsark!$Q102-10,"g","gu"),
IF(CL$17&lt;Udfyldningsark!$T102,"r",""
))))))))</f>
        <v/>
      </c>
      <c r="CM85" s="226" t="str">
        <f>IF(Udfyldningsark!$T102="","",
IF(CM$17=Udfyldningsark!$Q102,"s",
IF(CM$17=Udfyldningsark!$T102,"b",
IF(CM$17&lt;Udfyldningsark!$P102,"",
IF(Udfyldningsark!$T102&lt;Udfyldningsark!$Q102-10,IF(CM$17&lt;Udfyldningsark!$T102,"g",""),
IF(Udfyldningsark!$T102&lt;Udfyldningsark!$Q102,     IF(CM$17&lt;Udfyldningsark!$Q102-10,"g",     IF(CM$17&lt;Udfyldningsark!$T102,"gu",        "")),
IF(CM$17&lt;Udfyldningsark!$Q102, IF(CM$17&lt;Udfyldningsark!$Q102-10,"g","gu"),
IF(CM$17&lt;Udfyldningsark!$T102,"r",""
))))))))</f>
        <v/>
      </c>
      <c r="CN85" s="226" t="str">
        <f>IF(Udfyldningsark!$T102="","",
IF(CN$17=Udfyldningsark!$Q102,"s",
IF(CN$17=Udfyldningsark!$T102,"b",
IF(CN$17&lt;Udfyldningsark!$P102,"",
IF(Udfyldningsark!$T102&lt;Udfyldningsark!$Q102-10,IF(CN$17&lt;Udfyldningsark!$T102,"g",""),
IF(Udfyldningsark!$T102&lt;Udfyldningsark!$Q102,     IF(CN$17&lt;Udfyldningsark!$Q102-10,"g",     IF(CN$17&lt;Udfyldningsark!$T102,"gu",        "")),
IF(CN$17&lt;Udfyldningsark!$Q102, IF(CN$17&lt;Udfyldningsark!$Q102-10,"g","gu"),
IF(CN$17&lt;Udfyldningsark!$T102,"r",""
))))))))</f>
        <v/>
      </c>
      <c r="CO85" s="226" t="str">
        <f>IF(Udfyldningsark!$T102="","",
IF(CO$17=Udfyldningsark!$Q102,"s",
IF(CO$17=Udfyldningsark!$T102,"b",
IF(CO$17&lt;Udfyldningsark!$P102,"",
IF(Udfyldningsark!$T102&lt;Udfyldningsark!$Q102-10,IF(CO$17&lt;Udfyldningsark!$T102,"g",""),
IF(Udfyldningsark!$T102&lt;Udfyldningsark!$Q102,     IF(CO$17&lt;Udfyldningsark!$Q102-10,"g",     IF(CO$17&lt;Udfyldningsark!$T102,"gu",        "")),
IF(CO$17&lt;Udfyldningsark!$Q102, IF(CO$17&lt;Udfyldningsark!$Q102-10,"g","gu"),
IF(CO$17&lt;Udfyldningsark!$T102,"r",""
))))))))</f>
        <v/>
      </c>
      <c r="CP85" s="226" t="str">
        <f>IF(Udfyldningsark!$T102="","",
IF(CP$17=Udfyldningsark!$Q102,"s",
IF(CP$17=Udfyldningsark!$T102,"b",
IF(CP$17&lt;Udfyldningsark!$P102,"",
IF(Udfyldningsark!$T102&lt;Udfyldningsark!$Q102-10,IF(CP$17&lt;Udfyldningsark!$T102,"g",""),
IF(Udfyldningsark!$T102&lt;Udfyldningsark!$Q102,     IF(CP$17&lt;Udfyldningsark!$Q102-10,"g",     IF(CP$17&lt;Udfyldningsark!$T102,"gu",        "")),
IF(CP$17&lt;Udfyldningsark!$Q102, IF(CP$17&lt;Udfyldningsark!$Q102-10,"g","gu"),
IF(CP$17&lt;Udfyldningsark!$T102,"r",""
))))))))</f>
        <v/>
      </c>
      <c r="CQ85" s="226" t="str">
        <f>IF(Udfyldningsark!$T102="","",
IF(CQ$17=Udfyldningsark!$Q102,"s",
IF(CQ$17=Udfyldningsark!$T102,"b",
IF(CQ$17&lt;Udfyldningsark!$P102,"",
IF(Udfyldningsark!$T102&lt;Udfyldningsark!$Q102-10,IF(CQ$17&lt;Udfyldningsark!$T102,"g",""),
IF(Udfyldningsark!$T102&lt;Udfyldningsark!$Q102,     IF(CQ$17&lt;Udfyldningsark!$Q102-10,"g",     IF(CQ$17&lt;Udfyldningsark!$T102,"gu",        "")),
IF(CQ$17&lt;Udfyldningsark!$Q102, IF(CQ$17&lt;Udfyldningsark!$Q102-10,"g","gu"),
IF(CQ$17&lt;Udfyldningsark!$T102,"r",""
))))))))</f>
        <v/>
      </c>
      <c r="CR85" s="226" t="str">
        <f>IF(Udfyldningsark!$T102="","",
IF(CR$17=Udfyldningsark!$Q102,"s",
IF(CR$17=Udfyldningsark!$T102,"b",
IF(CR$17&lt;Udfyldningsark!$P102,"",
IF(Udfyldningsark!$T102&lt;Udfyldningsark!$Q102-10,IF(CR$17&lt;Udfyldningsark!$T102,"g",""),
IF(Udfyldningsark!$T102&lt;Udfyldningsark!$Q102,     IF(CR$17&lt;Udfyldningsark!$Q102-10,"g",     IF(CR$17&lt;Udfyldningsark!$T102,"gu",        "")),
IF(CR$17&lt;Udfyldningsark!$Q102, IF(CR$17&lt;Udfyldningsark!$Q102-10,"g","gu"),
IF(CR$17&lt;Udfyldningsark!$T102,"r",""
))))))))</f>
        <v/>
      </c>
      <c r="CS85" s="226" t="str">
        <f>IF(Udfyldningsark!$T102="","",
IF(CS$17=Udfyldningsark!$Q102,"s",
IF(CS$17=Udfyldningsark!$T102,"b",
IF(CS$17&lt;Udfyldningsark!$P102,"",
IF(Udfyldningsark!$T102&lt;Udfyldningsark!$Q102-10,IF(CS$17&lt;Udfyldningsark!$T102,"g",""),
IF(Udfyldningsark!$T102&lt;Udfyldningsark!$Q102,     IF(CS$17&lt;Udfyldningsark!$Q102-10,"g",     IF(CS$17&lt;Udfyldningsark!$T102,"gu",        "")),
IF(CS$17&lt;Udfyldningsark!$Q102, IF(CS$17&lt;Udfyldningsark!$Q102-10,"g","gu"),
IF(CS$17&lt;Udfyldningsark!$T102,"r",""
))))))))</f>
        <v/>
      </c>
      <c r="CT85" s="226" t="str">
        <f>IF(Udfyldningsark!$T102="","",
IF(CT$17=Udfyldningsark!$Q102,"s",
IF(CT$17=Udfyldningsark!$T102,"b",
IF(CT$17&lt;Udfyldningsark!$P102,"",
IF(Udfyldningsark!$T102&lt;Udfyldningsark!$Q102-10,IF(CT$17&lt;Udfyldningsark!$T102,"g",""),
IF(Udfyldningsark!$T102&lt;Udfyldningsark!$Q102,     IF(CT$17&lt;Udfyldningsark!$Q102-10,"g",     IF(CT$17&lt;Udfyldningsark!$T102,"gu",        "")),
IF(CT$17&lt;Udfyldningsark!$Q102, IF(CT$17&lt;Udfyldningsark!$Q102-10,"g","gu"),
IF(CT$17&lt;Udfyldningsark!$T102,"r",""
))))))))</f>
        <v/>
      </c>
      <c r="CU85" s="226" t="str">
        <f>IF(Udfyldningsark!$T102="","",
IF(CU$17=Udfyldningsark!$Q102,"s",
IF(CU$17=Udfyldningsark!$T102,"b",
IF(CU$17&lt;Udfyldningsark!$P102,"",
IF(Udfyldningsark!$T102&lt;Udfyldningsark!$Q102-10,IF(CU$17&lt;Udfyldningsark!$T102,"g",""),
IF(Udfyldningsark!$T102&lt;Udfyldningsark!$Q102,     IF(CU$17&lt;Udfyldningsark!$Q102-10,"g",     IF(CU$17&lt;Udfyldningsark!$T102,"gu",        "")),
IF(CU$17&lt;Udfyldningsark!$Q102, IF(CU$17&lt;Udfyldningsark!$Q102-10,"g","gu"),
IF(CU$17&lt;Udfyldningsark!$T102,"r",""
))))))))</f>
        <v/>
      </c>
      <c r="CV85" s="226" t="str">
        <f>IF(Udfyldningsark!$T102="","",
IF(CV$17=Udfyldningsark!$Q102,"s",
IF(CV$17=Udfyldningsark!$T102,"b",
IF(CV$17&lt;Udfyldningsark!$P102,"",
IF(Udfyldningsark!$T102&lt;Udfyldningsark!$Q102-10,IF(CV$17&lt;Udfyldningsark!$T102,"g",""),
IF(Udfyldningsark!$T102&lt;Udfyldningsark!$Q102,     IF(CV$17&lt;Udfyldningsark!$Q102-10,"g",     IF(CV$17&lt;Udfyldningsark!$T102,"gu",        "")),
IF(CV$17&lt;Udfyldningsark!$Q102, IF(CV$17&lt;Udfyldningsark!$Q102-10,"g","gu"),
IF(CV$17&lt;Udfyldningsark!$T102,"r",""
))))))))</f>
        <v/>
      </c>
      <c r="CW85" s="226" t="str">
        <f>IF(Udfyldningsark!$T102="","",
IF(CW$17=Udfyldningsark!$Q102,"s",
IF(CW$17=Udfyldningsark!$T102,"b",
IF(CW$17&lt;Udfyldningsark!$P102,"",
IF(Udfyldningsark!$T102&lt;Udfyldningsark!$Q102-10,IF(CW$17&lt;Udfyldningsark!$T102,"g",""),
IF(Udfyldningsark!$T102&lt;Udfyldningsark!$Q102,     IF(CW$17&lt;Udfyldningsark!$Q102-10,"g",     IF(CW$17&lt;Udfyldningsark!$T102,"gu",        "")),
IF(CW$17&lt;Udfyldningsark!$Q102, IF(CW$17&lt;Udfyldningsark!$Q102-10,"g","gu"),
IF(CW$17&lt;Udfyldningsark!$T102,"r",""
))))))))</f>
        <v/>
      </c>
      <c r="CX85" s="226" t="str">
        <f>IF(Udfyldningsark!$T102="","",
IF(CX$17=Udfyldningsark!$Q102,"s",
IF(CX$17=Udfyldningsark!$T102,"b",
IF(CX$17&lt;Udfyldningsark!$P102,"",
IF(Udfyldningsark!$T102&lt;Udfyldningsark!$Q102-10,IF(CX$17&lt;Udfyldningsark!$T102,"g",""),
IF(Udfyldningsark!$T102&lt;Udfyldningsark!$Q102,     IF(CX$17&lt;Udfyldningsark!$Q102-10,"g",     IF(CX$17&lt;Udfyldningsark!$T102,"gu",        "")),
IF(CX$17&lt;Udfyldningsark!$Q102, IF(CX$17&lt;Udfyldningsark!$Q102-10,"g","gu"),
IF(CX$17&lt;Udfyldningsark!$T102,"r",""
))))))))</f>
        <v/>
      </c>
      <c r="CY85" s="226" t="str">
        <f>IF(Udfyldningsark!$T102="","",
IF(CY$17=Udfyldningsark!$Q102,"s",
IF(CY$17=Udfyldningsark!$T102,"b",
IF(CY$17&lt;Udfyldningsark!$P102,"",
IF(Udfyldningsark!$T102&lt;Udfyldningsark!$Q102-10,IF(CY$17&lt;Udfyldningsark!$T102,"g",""),
IF(Udfyldningsark!$T102&lt;Udfyldningsark!$Q102,     IF(CY$17&lt;Udfyldningsark!$Q102-10,"g",     IF(CY$17&lt;Udfyldningsark!$T102,"gu",        "")),
IF(CY$17&lt;Udfyldningsark!$Q102, IF(CY$17&lt;Udfyldningsark!$Q102-10,"g","gu"),
IF(CY$17&lt;Udfyldningsark!$T102,"r",""
))))))))</f>
        <v/>
      </c>
      <c r="CZ85" s="226" t="str">
        <f>IF(Udfyldningsark!$T102="","",
IF(CZ$17=Udfyldningsark!$Q102,"s",
IF(CZ$17=Udfyldningsark!$T102,"b",
IF(CZ$17&lt;Udfyldningsark!$P102,"",
IF(Udfyldningsark!$T102&lt;Udfyldningsark!$Q102-10,IF(CZ$17&lt;Udfyldningsark!$T102,"g",""),
IF(Udfyldningsark!$T102&lt;Udfyldningsark!$Q102,     IF(CZ$17&lt;Udfyldningsark!$Q102-10,"g",     IF(CZ$17&lt;Udfyldningsark!$T102,"gu",        "")),
IF(CZ$17&lt;Udfyldningsark!$Q102, IF(CZ$17&lt;Udfyldningsark!$Q102-10,"g","gu"),
IF(CZ$17&lt;Udfyldningsark!$T102,"r",""
))))))))</f>
        <v/>
      </c>
      <c r="DA85" s="226" t="str">
        <f>IF(Udfyldningsark!$T102="","",
IF(DA$17=Udfyldningsark!$Q102,"s",
IF(DA$17=Udfyldningsark!$T102,"b",
IF(DA$17&lt;Udfyldningsark!$P102,"",
IF(Udfyldningsark!$T102&lt;Udfyldningsark!$Q102-10,IF(DA$17&lt;Udfyldningsark!$T102,"g",""),
IF(Udfyldningsark!$T102&lt;Udfyldningsark!$Q102,     IF(DA$17&lt;Udfyldningsark!$Q102-10,"g",     IF(DA$17&lt;Udfyldningsark!$T102,"gu",        "")),
IF(DA$17&lt;Udfyldningsark!$Q102, IF(DA$17&lt;Udfyldningsark!$Q102-10,"g","gu"),
IF(DA$17&lt;Udfyldningsark!$T102,"r",""
))))))))</f>
        <v/>
      </c>
      <c r="DB85" s="226" t="str">
        <f>IF(Udfyldningsark!$T102="","",
IF(DB$17=Udfyldningsark!$Q102,"s",
IF(DB$17=Udfyldningsark!$T102,"b",
IF(DB$17&lt;Udfyldningsark!$P102,"",
IF(Udfyldningsark!$T102&lt;Udfyldningsark!$Q102-10,IF(DB$17&lt;Udfyldningsark!$T102,"g",""),
IF(Udfyldningsark!$T102&lt;Udfyldningsark!$Q102,     IF(DB$17&lt;Udfyldningsark!$Q102-10,"g",     IF(DB$17&lt;Udfyldningsark!$T102,"gu",        "")),
IF(DB$17&lt;Udfyldningsark!$Q102, IF(DB$17&lt;Udfyldningsark!$Q102-10,"g","gu"),
IF(DB$17&lt;Udfyldningsark!$T102,"r",""
))))))))</f>
        <v/>
      </c>
      <c r="DC85" s="226" t="str">
        <f>IF(Udfyldningsark!$T102="","",
IF(DC$17=Udfyldningsark!$Q102,"s",
IF(DC$17=Udfyldningsark!$T102,"b",
IF(DC$17&lt;Udfyldningsark!$P102,"",
IF(Udfyldningsark!$T102&lt;Udfyldningsark!$Q102-10,IF(DC$17&lt;Udfyldningsark!$T102,"g",""),
IF(Udfyldningsark!$T102&lt;Udfyldningsark!$Q102,     IF(DC$17&lt;Udfyldningsark!$Q102-10,"g",     IF(DC$17&lt;Udfyldningsark!$T102,"gu",        "")),
IF(DC$17&lt;Udfyldningsark!$Q102, IF(DC$17&lt;Udfyldningsark!$Q102-10,"g","gu"),
IF(DC$17&lt;Udfyldningsark!$T102,"r",""
))))))))</f>
        <v/>
      </c>
      <c r="DD85" s="226" t="str">
        <f>IF(Udfyldningsark!$T102="","",
IF(DD$17=Udfyldningsark!$Q102,"s",
IF(DD$17=Udfyldningsark!$T102,"b",
IF(DD$17&lt;Udfyldningsark!$P102,"",
IF(Udfyldningsark!$T102&lt;Udfyldningsark!$Q102-10,IF(DD$17&lt;Udfyldningsark!$T102,"g",""),
IF(Udfyldningsark!$T102&lt;Udfyldningsark!$Q102,     IF(DD$17&lt;Udfyldningsark!$Q102-10,"g",     IF(DD$17&lt;Udfyldningsark!$T102,"gu",        "")),
IF(DD$17&lt;Udfyldningsark!$Q102, IF(DD$17&lt;Udfyldningsark!$Q102-10,"g","gu"),
IF(DD$17&lt;Udfyldningsark!$T102,"r",""
))))))))</f>
        <v/>
      </c>
      <c r="DE85" s="226" t="str">
        <f>IF(Udfyldningsark!$T102="","",
IF(DE$17=Udfyldningsark!$Q102,"s",
IF(DE$17=Udfyldningsark!$T102,"b",
IF(DE$17&lt;Udfyldningsark!$P102,"",
IF(Udfyldningsark!$T102&lt;Udfyldningsark!$Q102-10,IF(DE$17&lt;Udfyldningsark!$T102,"g",""),
IF(Udfyldningsark!$T102&lt;Udfyldningsark!$Q102,     IF(DE$17&lt;Udfyldningsark!$Q102-10,"g",     IF(DE$17&lt;Udfyldningsark!$T102,"gu",        "")),
IF(DE$17&lt;Udfyldningsark!$Q102, IF(DE$17&lt;Udfyldningsark!$Q102-10,"g","gu"),
IF(DE$17&lt;Udfyldningsark!$T102,"r",""
))))))))</f>
        <v/>
      </c>
      <c r="DF85" s="226" t="str">
        <f>IF(Udfyldningsark!$T102="","",
IF(DF$17=Udfyldningsark!$Q102,"s",
IF(DF$17=Udfyldningsark!$T102,"b",
IF(DF$17&lt;Udfyldningsark!$P102,"",
IF(Udfyldningsark!$T102&lt;Udfyldningsark!$Q102-10,IF(DF$17&lt;Udfyldningsark!$T102,"g",""),
IF(Udfyldningsark!$T102&lt;Udfyldningsark!$Q102,     IF(DF$17&lt;Udfyldningsark!$Q102-10,"g",     IF(DF$17&lt;Udfyldningsark!$T102,"gu",        "")),
IF(DF$17&lt;Udfyldningsark!$Q102, IF(DF$17&lt;Udfyldningsark!$Q102-10,"g","gu"),
IF(DF$17&lt;Udfyldningsark!$T102,"r",""
))))))))</f>
        <v/>
      </c>
      <c r="DG85" s="226" t="str">
        <f>IF(Udfyldningsark!$T102="","",
IF(DG$17=Udfyldningsark!$Q102,"s",
IF(DG$17=Udfyldningsark!$T102,"b",
IF(DG$17&lt;Udfyldningsark!$P102,"",
IF(Udfyldningsark!$T102&lt;Udfyldningsark!$Q102-10,IF(DG$17&lt;Udfyldningsark!$T102,"g",""),
IF(Udfyldningsark!$T102&lt;Udfyldningsark!$Q102,     IF(DG$17&lt;Udfyldningsark!$Q102-10,"g",     IF(DG$17&lt;Udfyldningsark!$T102,"gu",        "")),
IF(DG$17&lt;Udfyldningsark!$Q102, IF(DG$17&lt;Udfyldningsark!$Q102-10,"g","gu"),
IF(DG$17&lt;Udfyldningsark!$T102,"r",""
))))))))</f>
        <v/>
      </c>
      <c r="DH85" s="226" t="str">
        <f>IF(Udfyldningsark!$T102="","",
IF(DH$17=Udfyldningsark!$Q102,"s",
IF(DH$17=Udfyldningsark!$T102,"b",
IF(DH$17&lt;Udfyldningsark!$P102,"",
IF(Udfyldningsark!$T102&lt;Udfyldningsark!$Q102-10,IF(DH$17&lt;Udfyldningsark!$T102,"g",""),
IF(Udfyldningsark!$T102&lt;Udfyldningsark!$Q102,     IF(DH$17&lt;Udfyldningsark!$Q102-10,"g",     IF(DH$17&lt;Udfyldningsark!$T102,"gu",        "")),
IF(DH$17&lt;Udfyldningsark!$Q102, IF(DH$17&lt;Udfyldningsark!$Q102-10,"g","gu"),
IF(DH$17&lt;Udfyldningsark!$T102,"r",""
))))))))</f>
        <v/>
      </c>
      <c r="DI85" s="226" t="str">
        <f>IF(Udfyldningsark!$T102="","",
IF(DI$17=Udfyldningsark!$Q102,"s",
IF(DI$17=Udfyldningsark!$T102,"b",
IF(DI$17&lt;Udfyldningsark!$P102,"",
IF(Udfyldningsark!$T102&lt;Udfyldningsark!$Q102-10,IF(DI$17&lt;Udfyldningsark!$T102,"g",""),
IF(Udfyldningsark!$T102&lt;Udfyldningsark!$Q102,     IF(DI$17&lt;Udfyldningsark!$Q102-10,"g",     IF(DI$17&lt;Udfyldningsark!$T102,"gu",        "")),
IF(DI$17&lt;Udfyldningsark!$Q102, IF(DI$17&lt;Udfyldningsark!$Q102-10,"g","gu"),
IF(DI$17&lt;Udfyldningsark!$T102,"r",""
))))))))</f>
        <v/>
      </c>
      <c r="DJ85" s="226" t="str">
        <f>IF(Udfyldningsark!$T102="","",
IF(DJ$17=Udfyldningsark!$Q102,"s",
IF(DJ$17=Udfyldningsark!$T102,"b",
IF(DJ$17&lt;Udfyldningsark!$P102,"",
IF(Udfyldningsark!$T102&lt;Udfyldningsark!$Q102-10,IF(DJ$17&lt;Udfyldningsark!$T102,"g",""),
IF(Udfyldningsark!$T102&lt;Udfyldningsark!$Q102,     IF(DJ$17&lt;Udfyldningsark!$Q102-10,"g",     IF(DJ$17&lt;Udfyldningsark!$T102,"gu",        "")),
IF(DJ$17&lt;Udfyldningsark!$Q102, IF(DJ$17&lt;Udfyldningsark!$Q102-10,"g","gu"),
IF(DJ$17&lt;Udfyldningsark!$T102,"r",""
))))))))</f>
        <v/>
      </c>
      <c r="DK85" s="226" t="str">
        <f>IF(Udfyldningsark!$T102="","",
IF(DK$17=Udfyldningsark!$Q102,"s",
IF(DK$17=Udfyldningsark!$T102,"b",
IF(DK$17&lt;Udfyldningsark!$P102,"",
IF(Udfyldningsark!$T102&lt;Udfyldningsark!$Q102-10,IF(DK$17&lt;Udfyldningsark!$T102,"g",""),
IF(Udfyldningsark!$T102&lt;Udfyldningsark!$Q102,     IF(DK$17&lt;Udfyldningsark!$Q102-10,"g",     IF(DK$17&lt;Udfyldningsark!$T102,"gu",        "")),
IF(DK$17&lt;Udfyldningsark!$Q102, IF(DK$17&lt;Udfyldningsark!$Q102-10,"g","gu"),
IF(DK$17&lt;Udfyldningsark!$T102,"r",""
))))))))</f>
        <v/>
      </c>
      <c r="DL85" s="13"/>
      <c r="DM85" s="13"/>
    </row>
    <row r="86" spans="1:117" s="2" customFormat="1" ht="8.4499999999999993" customHeight="1" x14ac:dyDescent="0.2">
      <c r="A86" s="29"/>
      <c r="B86" s="56" t="str">
        <f>IF(Udfyldningsark!C103=1,Udfyldningsark!E103,"")</f>
        <v/>
      </c>
      <c r="C86" s="405" t="str">
        <f>IF(Udfyldningsark!I103="","",IF(Udfyldningsark!I103&gt;=1,Udfyldningsark!I103))</f>
        <v/>
      </c>
      <c r="D86" s="406"/>
      <c r="E86" s="407"/>
      <c r="F86" s="48"/>
      <c r="G86" s="276" t="str">
        <f>IF(Udfyldningsark!L103="","",IF(Udfyldningsark!L103&gt;=1,Udfyldningsark!L103))</f>
        <v/>
      </c>
      <c r="H86" s="48"/>
      <c r="I86" s="87" t="str">
        <f>IF(Udfyldningsark!P103="","",IF(Udfyldningsark!P103&gt;=1,Udfyldningsark!P103))</f>
        <v/>
      </c>
      <c r="J86" s="49"/>
      <c r="K86" s="88" t="str">
        <f>IF(Udfyldningsark!G103="","",IF(Udfyldningsark!G103=Data!$T$7,Data!$U$7,IF(Udfyldningsark!G103=Data!$T$8,Data!$U$8,IF(Udfyldningsark!G103=Data!$T$9,Data!$U$9,IF(Udfyldningsark!G103=Data!$T$10,Data!$U$10,IF(Udfyldningsark!G103=Data!$T$11,Data!$U$11,IF(Udfyldningsark!G103=Data!$T$12,Data!$U$12,IF(Udfyldningsark!G103=Data!$T$13,Data!$U$13,IF(Udfyldningsark!G103=Data!$T$14,Data!$U$14,IF(Udfyldningsark!G103=Data!$T$15,Data!$U$15,IF(Udfyldningsark!G103=Data!$T$16,Data!$U$16,IF(Udfyldningsark!G103=Data!$T$17,Data!$U$17,IF(Udfyldningsark!G103=Data!$T$18,Data!$U$18,IF(Udfyldningsark!G103=Data!$T$19,Data!$U$19,IF(Udfyldningsark!G103=Data!$T$20,Data!$U$20,IF(Udfyldningsark!G103=Data!$T$21,Data!$U$21,IF(Udfyldningsark!G103=Data!$T$22,Data!$U$22,IF(Udfyldningsark!G103=Data!$T$23,Data!$U$23,IF(Udfyldningsark!G103=Data!$T$24,Data!$U$24,IF(Udfyldningsark!G103=Data!$T$25,Data!$U$25,IF(Udfyldningsark!G103=Data!$T$26,Data!$U$26,IF(Udfyldningsark!G103=Data!$T$27,Data!$U$27))))))))))))))))))))))</f>
        <v/>
      </c>
      <c r="L86" s="49"/>
      <c r="M86" s="89" t="str">
        <f>IF(Udfyldningsark!G103="","",IF(Udfyldningsark!G103=Data!$T$7,Data!$V$7,IF(Udfyldningsark!G103=Data!$T$8,Data!$V$8,IF(Udfyldningsark!G103=Data!$T$9,Data!$V$9,IF(Udfyldningsark!G103=Data!$T$10,Data!$V$10,IF(Udfyldningsark!G103=Data!$T$11,Data!$V$11,IF(Udfyldningsark!G103=Data!$T$12,Data!$V$12,IF(Udfyldningsark!G103=Data!$T$13,Data!$V$13,IF(Udfyldningsark!G103=Data!$T$14,Data!$V$14,IF(Udfyldningsark!G103=Data!$T$15,Data!$V$15,IF(Udfyldningsark!G103=Data!$T$16,Data!$V$16,IF(Udfyldningsark!G103=Data!$T$17,Data!$V$17,IF(Udfyldningsark!G103=Data!$T$18,Data!$V$18,IF(Udfyldningsark!G103=Data!$T$19,Data!$V$19,IF(Udfyldningsark!G103=Data!$T$20,Data!$V$20,IF(Udfyldningsark!G103=Data!$T$21,Data!$V$21,IF(Udfyldningsark!G103=Data!$T$22,Data!$V$22,IF(Udfyldningsark!G103=Data!$T$23,Data!$V$23,IF(Udfyldningsark!G103=Data!$T$24,Data!$V$24,IF(Udfyldningsark!G103=Data!$T$25,Data!$V$25,IF(Udfyldningsark!G103=Data!$T$26,Data!$V$26,IF(Udfyldningsark!G103=Data!$T$27,Data!$V$27,))))))))))))))))))))))</f>
        <v/>
      </c>
      <c r="N86" s="20"/>
      <c r="O86" s="226" t="str">
        <f>IF(Udfyldningsark!$T103="","",
IF(O$17=Udfyldningsark!$Q103,"s",
IF(O$17=Udfyldningsark!$T103,"b",
IF(O$17&lt;Udfyldningsark!$P103,"",
IF(Udfyldningsark!$T103&lt;Udfyldningsark!$Q103-10,IF(O$17&lt;Udfyldningsark!$T103,"g",""),
IF(Udfyldningsark!$T103&lt;Udfyldningsark!$Q103,     IF(O$17&lt;Udfyldningsark!$Q103-10,"g",     IF(O$17&lt;Udfyldningsark!$T103,"gu",        "")),
IF(O$17&lt;Udfyldningsark!$Q103, IF(O$17&lt;Udfyldningsark!$Q103-10,"g","gu"),
IF(O$17&lt;Udfyldningsark!$T103,"r",""
))))))))</f>
        <v/>
      </c>
      <c r="P86" s="226" t="str">
        <f>IF(Udfyldningsark!$T103="","",
IF(P$17=Udfyldningsark!$Q103,"s",
IF(P$17=Udfyldningsark!$T103,"b",
IF(P$17&lt;Udfyldningsark!$P103,"",
IF(Udfyldningsark!$T103&lt;Udfyldningsark!$Q103-10,IF(P$17&lt;Udfyldningsark!$T103,"g",""),
IF(Udfyldningsark!$T103&lt;Udfyldningsark!$Q103,     IF(P$17&lt;Udfyldningsark!$Q103-10,"g",     IF(P$17&lt;Udfyldningsark!$T103,"gu",        "")),
IF(P$17&lt;Udfyldningsark!$Q103, IF(P$17&lt;Udfyldningsark!$Q103-10,"g","gu"),
IF(P$17&lt;Udfyldningsark!$T103,"r",""
))))))))</f>
        <v/>
      </c>
      <c r="Q86" s="226" t="str">
        <f>IF(Udfyldningsark!$T103="","",
IF(Q$17=Udfyldningsark!$Q103,"s",
IF(Q$17=Udfyldningsark!$T103,"b",
IF(Q$17&lt;Udfyldningsark!$P103,"",
IF(Udfyldningsark!$T103&lt;Udfyldningsark!$Q103-10,IF(Q$17&lt;Udfyldningsark!$T103,"g",""),
IF(Udfyldningsark!$T103&lt;Udfyldningsark!$Q103,     IF(Q$17&lt;Udfyldningsark!$Q103-10,"g",     IF(Q$17&lt;Udfyldningsark!$T103,"gu",        "")),
IF(Q$17&lt;Udfyldningsark!$Q103, IF(Q$17&lt;Udfyldningsark!$Q103-10,"g","gu"),
IF(Q$17&lt;Udfyldningsark!$T103,"r",""
))))))))</f>
        <v/>
      </c>
      <c r="R86" s="226" t="str">
        <f>IF(Udfyldningsark!$T103="","",
IF(R$17=Udfyldningsark!$Q103,"s",
IF(R$17=Udfyldningsark!$T103,"b",
IF(R$17&lt;Udfyldningsark!$P103,"",
IF(Udfyldningsark!$T103&lt;Udfyldningsark!$Q103-10,IF(R$17&lt;Udfyldningsark!$T103,"g",""),
IF(Udfyldningsark!$T103&lt;Udfyldningsark!$Q103,     IF(R$17&lt;Udfyldningsark!$Q103-10,"g",     IF(R$17&lt;Udfyldningsark!$T103,"gu",        "")),
IF(R$17&lt;Udfyldningsark!$Q103, IF(R$17&lt;Udfyldningsark!$Q103-10,"g","gu"),
IF(R$17&lt;Udfyldningsark!$T103,"r",""
))))))))</f>
        <v/>
      </c>
      <c r="S86" s="226" t="str">
        <f>IF(Udfyldningsark!$T103="","",
IF(S$17=Udfyldningsark!$Q103,"s",
IF(S$17=Udfyldningsark!$T103,"b",
IF(S$17&lt;Udfyldningsark!$P103,"",
IF(Udfyldningsark!$T103&lt;Udfyldningsark!$Q103-10,IF(S$17&lt;Udfyldningsark!$T103,"g",""),
IF(Udfyldningsark!$T103&lt;Udfyldningsark!$Q103,     IF(S$17&lt;Udfyldningsark!$Q103-10,"g",     IF(S$17&lt;Udfyldningsark!$T103,"gu",        "")),
IF(S$17&lt;Udfyldningsark!$Q103, IF(S$17&lt;Udfyldningsark!$Q103-10,"g","gu"),
IF(S$17&lt;Udfyldningsark!$T103,"r",""
))))))))</f>
        <v/>
      </c>
      <c r="T86" s="226" t="str">
        <f>IF(Udfyldningsark!$T103="","",
IF(T$17=Udfyldningsark!$Q103,"s",
IF(T$17=Udfyldningsark!$T103,"b",
IF(T$17&lt;Udfyldningsark!$P103,"",
IF(Udfyldningsark!$T103&lt;Udfyldningsark!$Q103-10,IF(T$17&lt;Udfyldningsark!$T103,"g",""),
IF(Udfyldningsark!$T103&lt;Udfyldningsark!$Q103,     IF(T$17&lt;Udfyldningsark!$Q103-10,"g",     IF(T$17&lt;Udfyldningsark!$T103,"gu",        "")),
IF(T$17&lt;Udfyldningsark!$Q103, IF(T$17&lt;Udfyldningsark!$Q103-10,"g","gu"),
IF(T$17&lt;Udfyldningsark!$T103,"r",""
))))))))</f>
        <v/>
      </c>
      <c r="U86" s="226" t="str">
        <f>IF(Udfyldningsark!$T103="","",
IF(U$17=Udfyldningsark!$Q103,"s",
IF(U$17=Udfyldningsark!$T103,"b",
IF(U$17&lt;Udfyldningsark!$P103,"",
IF(Udfyldningsark!$T103&lt;Udfyldningsark!$Q103-10,IF(U$17&lt;Udfyldningsark!$T103,"g",""),
IF(Udfyldningsark!$T103&lt;Udfyldningsark!$Q103,     IF(U$17&lt;Udfyldningsark!$Q103-10,"g",     IF(U$17&lt;Udfyldningsark!$T103,"gu",        "")),
IF(U$17&lt;Udfyldningsark!$Q103, IF(U$17&lt;Udfyldningsark!$Q103-10,"g","gu"),
IF(U$17&lt;Udfyldningsark!$T103,"r",""
))))))))</f>
        <v/>
      </c>
      <c r="V86" s="226" t="str">
        <f>IF(Udfyldningsark!$T103="","",
IF(V$17=Udfyldningsark!$Q103,"s",
IF(V$17=Udfyldningsark!$T103,"b",
IF(V$17&lt;Udfyldningsark!$P103,"",
IF(Udfyldningsark!$T103&lt;Udfyldningsark!$Q103-10,IF(V$17&lt;Udfyldningsark!$T103,"g",""),
IF(Udfyldningsark!$T103&lt;Udfyldningsark!$Q103,     IF(V$17&lt;Udfyldningsark!$Q103-10,"g",     IF(V$17&lt;Udfyldningsark!$T103,"gu",        "")),
IF(V$17&lt;Udfyldningsark!$Q103, IF(V$17&lt;Udfyldningsark!$Q103-10,"g","gu"),
IF(V$17&lt;Udfyldningsark!$T103,"r",""
))))))))</f>
        <v/>
      </c>
      <c r="W86" s="226" t="str">
        <f>IF(Udfyldningsark!$T103="","",
IF(W$17=Udfyldningsark!$Q103,"s",
IF(W$17=Udfyldningsark!$T103,"b",
IF(W$17&lt;Udfyldningsark!$P103,"",
IF(Udfyldningsark!$T103&lt;Udfyldningsark!$Q103-10,IF(W$17&lt;Udfyldningsark!$T103,"g",""),
IF(Udfyldningsark!$T103&lt;Udfyldningsark!$Q103,     IF(W$17&lt;Udfyldningsark!$Q103-10,"g",     IF(W$17&lt;Udfyldningsark!$T103,"gu",        "")),
IF(W$17&lt;Udfyldningsark!$Q103, IF(W$17&lt;Udfyldningsark!$Q103-10,"g","gu"),
IF(W$17&lt;Udfyldningsark!$T103,"r",""
))))))))</f>
        <v/>
      </c>
      <c r="X86" s="226" t="str">
        <f>IF(Udfyldningsark!$T103="","",
IF(X$17=Udfyldningsark!$Q103,"s",
IF(X$17=Udfyldningsark!$T103,"b",
IF(X$17&lt;Udfyldningsark!$P103,"",
IF(Udfyldningsark!$T103&lt;Udfyldningsark!$Q103-10,IF(X$17&lt;Udfyldningsark!$T103,"g",""),
IF(Udfyldningsark!$T103&lt;Udfyldningsark!$Q103,     IF(X$17&lt;Udfyldningsark!$Q103-10,"g",     IF(X$17&lt;Udfyldningsark!$T103,"gu",        "")),
IF(X$17&lt;Udfyldningsark!$Q103, IF(X$17&lt;Udfyldningsark!$Q103-10,"g","gu"),
IF(X$17&lt;Udfyldningsark!$T103,"r",""
))))))))</f>
        <v/>
      </c>
      <c r="Y86" s="226" t="str">
        <f>IF(Udfyldningsark!$T103="","",
IF(Y$17=Udfyldningsark!$Q103,"s",
IF(Y$17=Udfyldningsark!$T103,"b",
IF(Y$17&lt;Udfyldningsark!$P103,"",
IF(Udfyldningsark!$T103&lt;Udfyldningsark!$Q103-10,IF(Y$17&lt;Udfyldningsark!$T103,"g",""),
IF(Udfyldningsark!$T103&lt;Udfyldningsark!$Q103,     IF(Y$17&lt;Udfyldningsark!$Q103-10,"g",     IF(Y$17&lt;Udfyldningsark!$T103,"gu",        "")),
IF(Y$17&lt;Udfyldningsark!$Q103, IF(Y$17&lt;Udfyldningsark!$Q103-10,"g","gu"),
IF(Y$17&lt;Udfyldningsark!$T103,"r",""
))))))))</f>
        <v/>
      </c>
      <c r="Z86" s="226" t="str">
        <f>IF(Udfyldningsark!$T103="","",
IF(Z$17=Udfyldningsark!$Q103,"s",
IF(Z$17=Udfyldningsark!$T103,"b",
IF(Z$17&lt;Udfyldningsark!$P103,"",
IF(Udfyldningsark!$T103&lt;Udfyldningsark!$Q103-10,IF(Z$17&lt;Udfyldningsark!$T103,"g",""),
IF(Udfyldningsark!$T103&lt;Udfyldningsark!$Q103,     IF(Z$17&lt;Udfyldningsark!$Q103-10,"g",     IF(Z$17&lt;Udfyldningsark!$T103,"gu",        "")),
IF(Z$17&lt;Udfyldningsark!$Q103, IF(Z$17&lt;Udfyldningsark!$Q103-10,"g","gu"),
IF(Z$17&lt;Udfyldningsark!$T103,"r",""
))))))))</f>
        <v/>
      </c>
      <c r="AA86" s="226" t="str">
        <f>IF(Udfyldningsark!$T103="","",
IF(AA$17=Udfyldningsark!$Q103,"s",
IF(AA$17=Udfyldningsark!$T103,"b",
IF(AA$17&lt;Udfyldningsark!$P103,"",
IF(Udfyldningsark!$T103&lt;Udfyldningsark!$Q103-10,IF(AA$17&lt;Udfyldningsark!$T103,"g",""),
IF(Udfyldningsark!$T103&lt;Udfyldningsark!$Q103,     IF(AA$17&lt;Udfyldningsark!$Q103-10,"g",     IF(AA$17&lt;Udfyldningsark!$T103,"gu",        "")),
IF(AA$17&lt;Udfyldningsark!$Q103, IF(AA$17&lt;Udfyldningsark!$Q103-10,"g","gu"),
IF(AA$17&lt;Udfyldningsark!$T103,"r",""
))))))))</f>
        <v/>
      </c>
      <c r="AB86" s="226" t="str">
        <f>IF(Udfyldningsark!$T103="","",
IF(AB$17=Udfyldningsark!$Q103,"s",
IF(AB$17=Udfyldningsark!$T103,"b",
IF(AB$17&lt;Udfyldningsark!$P103,"",
IF(Udfyldningsark!$T103&lt;Udfyldningsark!$Q103-10,IF(AB$17&lt;Udfyldningsark!$T103,"g",""),
IF(Udfyldningsark!$T103&lt;Udfyldningsark!$Q103,     IF(AB$17&lt;Udfyldningsark!$Q103-10,"g",     IF(AB$17&lt;Udfyldningsark!$T103,"gu",        "")),
IF(AB$17&lt;Udfyldningsark!$Q103, IF(AB$17&lt;Udfyldningsark!$Q103-10,"g","gu"),
IF(AB$17&lt;Udfyldningsark!$T103,"r",""
))))))))</f>
        <v/>
      </c>
      <c r="AC86" s="226" t="str">
        <f>IF(Udfyldningsark!$T103="","",
IF(AC$17=Udfyldningsark!$Q103,"s",
IF(AC$17=Udfyldningsark!$T103,"b",
IF(AC$17&lt;Udfyldningsark!$P103,"",
IF(Udfyldningsark!$T103&lt;Udfyldningsark!$Q103-10,IF(AC$17&lt;Udfyldningsark!$T103,"g",""),
IF(Udfyldningsark!$T103&lt;Udfyldningsark!$Q103,     IF(AC$17&lt;Udfyldningsark!$Q103-10,"g",     IF(AC$17&lt;Udfyldningsark!$T103,"gu",        "")),
IF(AC$17&lt;Udfyldningsark!$Q103, IF(AC$17&lt;Udfyldningsark!$Q103-10,"g","gu"),
IF(AC$17&lt;Udfyldningsark!$T103,"r",""
))))))))</f>
        <v/>
      </c>
      <c r="AD86" s="226" t="str">
        <f>IF(Udfyldningsark!$T103="","",
IF(AD$17=Udfyldningsark!$Q103,"s",
IF(AD$17=Udfyldningsark!$T103,"b",
IF(AD$17&lt;Udfyldningsark!$P103,"",
IF(Udfyldningsark!$T103&lt;Udfyldningsark!$Q103-10,IF(AD$17&lt;Udfyldningsark!$T103,"g",""),
IF(Udfyldningsark!$T103&lt;Udfyldningsark!$Q103,     IF(AD$17&lt;Udfyldningsark!$Q103-10,"g",     IF(AD$17&lt;Udfyldningsark!$T103,"gu",        "")),
IF(AD$17&lt;Udfyldningsark!$Q103, IF(AD$17&lt;Udfyldningsark!$Q103-10,"g","gu"),
IF(AD$17&lt;Udfyldningsark!$T103,"r",""
))))))))</f>
        <v/>
      </c>
      <c r="AE86" s="226" t="str">
        <f>IF(Udfyldningsark!$T103="","",
IF(AE$17=Udfyldningsark!$Q103,"s",
IF(AE$17=Udfyldningsark!$T103,"b",
IF(AE$17&lt;Udfyldningsark!$P103,"",
IF(Udfyldningsark!$T103&lt;Udfyldningsark!$Q103-10,IF(AE$17&lt;Udfyldningsark!$T103,"g",""),
IF(Udfyldningsark!$T103&lt;Udfyldningsark!$Q103,     IF(AE$17&lt;Udfyldningsark!$Q103-10,"g",     IF(AE$17&lt;Udfyldningsark!$T103,"gu",        "")),
IF(AE$17&lt;Udfyldningsark!$Q103, IF(AE$17&lt;Udfyldningsark!$Q103-10,"g","gu"),
IF(AE$17&lt;Udfyldningsark!$T103,"r",""
))))))))</f>
        <v/>
      </c>
      <c r="AF86" s="226" t="str">
        <f>IF(Udfyldningsark!$T103="","",
IF(AF$17=Udfyldningsark!$Q103,"s",
IF(AF$17=Udfyldningsark!$T103,"b",
IF(AF$17&lt;Udfyldningsark!$P103,"",
IF(Udfyldningsark!$T103&lt;Udfyldningsark!$Q103-10,IF(AF$17&lt;Udfyldningsark!$T103,"g",""),
IF(Udfyldningsark!$T103&lt;Udfyldningsark!$Q103,     IF(AF$17&lt;Udfyldningsark!$Q103-10,"g",     IF(AF$17&lt;Udfyldningsark!$T103,"gu",        "")),
IF(AF$17&lt;Udfyldningsark!$Q103, IF(AF$17&lt;Udfyldningsark!$Q103-10,"g","gu"),
IF(AF$17&lt;Udfyldningsark!$T103,"r",""
))))))))</f>
        <v/>
      </c>
      <c r="AG86" s="226" t="str">
        <f>IF(Udfyldningsark!$T103="","",
IF(AG$17=Udfyldningsark!$Q103,"s",
IF(AG$17=Udfyldningsark!$T103,"b",
IF(AG$17&lt;Udfyldningsark!$P103,"",
IF(Udfyldningsark!$T103&lt;Udfyldningsark!$Q103-10,IF(AG$17&lt;Udfyldningsark!$T103,"g",""),
IF(Udfyldningsark!$T103&lt;Udfyldningsark!$Q103,     IF(AG$17&lt;Udfyldningsark!$Q103-10,"g",     IF(AG$17&lt;Udfyldningsark!$T103,"gu",        "")),
IF(AG$17&lt;Udfyldningsark!$Q103, IF(AG$17&lt;Udfyldningsark!$Q103-10,"g","gu"),
IF(AG$17&lt;Udfyldningsark!$T103,"r",""
))))))))</f>
        <v/>
      </c>
      <c r="AH86" s="226" t="str">
        <f>IF(Udfyldningsark!$T103="","",
IF(AH$17=Udfyldningsark!$Q103,"s",
IF(AH$17=Udfyldningsark!$T103,"b",
IF(AH$17&lt;Udfyldningsark!$P103,"",
IF(Udfyldningsark!$T103&lt;Udfyldningsark!$Q103-10,IF(AH$17&lt;Udfyldningsark!$T103,"g",""),
IF(Udfyldningsark!$T103&lt;Udfyldningsark!$Q103,     IF(AH$17&lt;Udfyldningsark!$Q103-10,"g",     IF(AH$17&lt;Udfyldningsark!$T103,"gu",        "")),
IF(AH$17&lt;Udfyldningsark!$Q103, IF(AH$17&lt;Udfyldningsark!$Q103-10,"g","gu"),
IF(AH$17&lt;Udfyldningsark!$T103,"r",""
))))))))</f>
        <v/>
      </c>
      <c r="AI86" s="226" t="str">
        <f>IF(Udfyldningsark!$T103="","",
IF(AI$17=Udfyldningsark!$Q103,"s",
IF(AI$17=Udfyldningsark!$T103,"b",
IF(AI$17&lt;Udfyldningsark!$P103,"",
IF(Udfyldningsark!$T103&lt;Udfyldningsark!$Q103-10,IF(AI$17&lt;Udfyldningsark!$T103,"g",""),
IF(Udfyldningsark!$T103&lt;Udfyldningsark!$Q103,     IF(AI$17&lt;Udfyldningsark!$Q103-10,"g",     IF(AI$17&lt;Udfyldningsark!$T103,"gu",        "")),
IF(AI$17&lt;Udfyldningsark!$Q103, IF(AI$17&lt;Udfyldningsark!$Q103-10,"g","gu"),
IF(AI$17&lt;Udfyldningsark!$T103,"r",""
))))))))</f>
        <v/>
      </c>
      <c r="AJ86" s="226" t="str">
        <f>IF(Udfyldningsark!$T103="","",
IF(AJ$17=Udfyldningsark!$Q103,"s",
IF(AJ$17=Udfyldningsark!$T103,"b",
IF(AJ$17&lt;Udfyldningsark!$P103,"",
IF(Udfyldningsark!$T103&lt;Udfyldningsark!$Q103-10,IF(AJ$17&lt;Udfyldningsark!$T103,"g",""),
IF(Udfyldningsark!$T103&lt;Udfyldningsark!$Q103,     IF(AJ$17&lt;Udfyldningsark!$Q103-10,"g",     IF(AJ$17&lt;Udfyldningsark!$T103,"gu",        "")),
IF(AJ$17&lt;Udfyldningsark!$Q103, IF(AJ$17&lt;Udfyldningsark!$Q103-10,"g","gu"),
IF(AJ$17&lt;Udfyldningsark!$T103,"r",""
))))))))</f>
        <v/>
      </c>
      <c r="AK86" s="226" t="str">
        <f>IF(Udfyldningsark!$T103="","",
IF(AK$17=Udfyldningsark!$Q103,"s",
IF(AK$17=Udfyldningsark!$T103,"b",
IF(AK$17&lt;Udfyldningsark!$P103,"",
IF(Udfyldningsark!$T103&lt;Udfyldningsark!$Q103-10,IF(AK$17&lt;Udfyldningsark!$T103,"g",""),
IF(Udfyldningsark!$T103&lt;Udfyldningsark!$Q103,     IF(AK$17&lt;Udfyldningsark!$Q103-10,"g",     IF(AK$17&lt;Udfyldningsark!$T103,"gu",        "")),
IF(AK$17&lt;Udfyldningsark!$Q103, IF(AK$17&lt;Udfyldningsark!$Q103-10,"g","gu"),
IF(AK$17&lt;Udfyldningsark!$T103,"r",""
))))))))</f>
        <v/>
      </c>
      <c r="AL86" s="226" t="str">
        <f>IF(Udfyldningsark!$T103="","",
IF(AL$17=Udfyldningsark!$Q103,"s",
IF(AL$17=Udfyldningsark!$T103,"b",
IF(AL$17&lt;Udfyldningsark!$P103,"",
IF(Udfyldningsark!$T103&lt;Udfyldningsark!$Q103-10,IF(AL$17&lt;Udfyldningsark!$T103,"g",""),
IF(Udfyldningsark!$T103&lt;Udfyldningsark!$Q103,     IF(AL$17&lt;Udfyldningsark!$Q103-10,"g",     IF(AL$17&lt;Udfyldningsark!$T103,"gu",        "")),
IF(AL$17&lt;Udfyldningsark!$Q103, IF(AL$17&lt;Udfyldningsark!$Q103-10,"g","gu"),
IF(AL$17&lt;Udfyldningsark!$T103,"r",""
))))))))</f>
        <v/>
      </c>
      <c r="AM86" s="226" t="str">
        <f>IF(Udfyldningsark!$T103="","",
IF(AM$17=Udfyldningsark!$Q103,"s",
IF(AM$17=Udfyldningsark!$T103,"b",
IF(AM$17&lt;Udfyldningsark!$P103,"",
IF(Udfyldningsark!$T103&lt;Udfyldningsark!$Q103-10,IF(AM$17&lt;Udfyldningsark!$T103,"g",""),
IF(Udfyldningsark!$T103&lt;Udfyldningsark!$Q103,     IF(AM$17&lt;Udfyldningsark!$Q103-10,"g",     IF(AM$17&lt;Udfyldningsark!$T103,"gu",        "")),
IF(AM$17&lt;Udfyldningsark!$Q103, IF(AM$17&lt;Udfyldningsark!$Q103-10,"g","gu"),
IF(AM$17&lt;Udfyldningsark!$T103,"r",""
))))))))</f>
        <v/>
      </c>
      <c r="AN86" s="226" t="str">
        <f>IF(Udfyldningsark!$T103="","",
IF(AN$17=Udfyldningsark!$Q103,"s",
IF(AN$17=Udfyldningsark!$T103,"b",
IF(AN$17&lt;Udfyldningsark!$P103,"",
IF(Udfyldningsark!$T103&lt;Udfyldningsark!$Q103-10,IF(AN$17&lt;Udfyldningsark!$T103,"g",""),
IF(Udfyldningsark!$T103&lt;Udfyldningsark!$Q103,     IF(AN$17&lt;Udfyldningsark!$Q103-10,"g",     IF(AN$17&lt;Udfyldningsark!$T103,"gu",        "")),
IF(AN$17&lt;Udfyldningsark!$Q103, IF(AN$17&lt;Udfyldningsark!$Q103-10,"g","gu"),
IF(AN$17&lt;Udfyldningsark!$T103,"r",""
))))))))</f>
        <v/>
      </c>
      <c r="AO86" s="226" t="str">
        <f>IF(Udfyldningsark!$T103="","",
IF(AO$17=Udfyldningsark!$Q103,"s",
IF(AO$17=Udfyldningsark!$T103,"b",
IF(AO$17&lt;Udfyldningsark!$P103,"",
IF(Udfyldningsark!$T103&lt;Udfyldningsark!$Q103-10,IF(AO$17&lt;Udfyldningsark!$T103,"g",""),
IF(Udfyldningsark!$T103&lt;Udfyldningsark!$Q103,     IF(AO$17&lt;Udfyldningsark!$Q103-10,"g",     IF(AO$17&lt;Udfyldningsark!$T103,"gu",        "")),
IF(AO$17&lt;Udfyldningsark!$Q103, IF(AO$17&lt;Udfyldningsark!$Q103-10,"g","gu"),
IF(AO$17&lt;Udfyldningsark!$T103,"r",""
))))))))</f>
        <v/>
      </c>
      <c r="AP86" s="226" t="str">
        <f>IF(Udfyldningsark!$T103="","",
IF(AP$17=Udfyldningsark!$Q103,"s",
IF(AP$17=Udfyldningsark!$T103,"b",
IF(AP$17&lt;Udfyldningsark!$P103,"",
IF(Udfyldningsark!$T103&lt;Udfyldningsark!$Q103-10,IF(AP$17&lt;Udfyldningsark!$T103,"g",""),
IF(Udfyldningsark!$T103&lt;Udfyldningsark!$Q103,     IF(AP$17&lt;Udfyldningsark!$Q103-10,"g",     IF(AP$17&lt;Udfyldningsark!$T103,"gu",        "")),
IF(AP$17&lt;Udfyldningsark!$Q103, IF(AP$17&lt;Udfyldningsark!$Q103-10,"g","gu"),
IF(AP$17&lt;Udfyldningsark!$T103,"r",""
))))))))</f>
        <v/>
      </c>
      <c r="AQ86" s="226" t="str">
        <f>IF(Udfyldningsark!$T103="","",
IF(AQ$17=Udfyldningsark!$Q103,"s",
IF(AQ$17=Udfyldningsark!$T103,"b",
IF(AQ$17&lt;Udfyldningsark!$P103,"",
IF(Udfyldningsark!$T103&lt;Udfyldningsark!$Q103-10,IF(AQ$17&lt;Udfyldningsark!$T103,"g",""),
IF(Udfyldningsark!$T103&lt;Udfyldningsark!$Q103,     IF(AQ$17&lt;Udfyldningsark!$Q103-10,"g",     IF(AQ$17&lt;Udfyldningsark!$T103,"gu",        "")),
IF(AQ$17&lt;Udfyldningsark!$Q103, IF(AQ$17&lt;Udfyldningsark!$Q103-10,"g","gu"),
IF(AQ$17&lt;Udfyldningsark!$T103,"r",""
))))))))</f>
        <v/>
      </c>
      <c r="AR86" s="226" t="str">
        <f>IF(Udfyldningsark!$T103="","",
IF(AR$17=Udfyldningsark!$Q103,"s",
IF(AR$17=Udfyldningsark!$T103,"b",
IF(AR$17&lt;Udfyldningsark!$P103,"",
IF(Udfyldningsark!$T103&lt;Udfyldningsark!$Q103-10,IF(AR$17&lt;Udfyldningsark!$T103,"g",""),
IF(Udfyldningsark!$T103&lt;Udfyldningsark!$Q103,     IF(AR$17&lt;Udfyldningsark!$Q103-10,"g",     IF(AR$17&lt;Udfyldningsark!$T103,"gu",        "")),
IF(AR$17&lt;Udfyldningsark!$Q103, IF(AR$17&lt;Udfyldningsark!$Q103-10,"g","gu"),
IF(AR$17&lt;Udfyldningsark!$T103,"r",""
))))))))</f>
        <v/>
      </c>
      <c r="AS86" s="226" t="str">
        <f>IF(Udfyldningsark!$T103="","",
IF(AS$17=Udfyldningsark!$Q103,"s",
IF(AS$17=Udfyldningsark!$T103,"b",
IF(AS$17&lt;Udfyldningsark!$P103,"",
IF(Udfyldningsark!$T103&lt;Udfyldningsark!$Q103-10,IF(AS$17&lt;Udfyldningsark!$T103,"g",""),
IF(Udfyldningsark!$T103&lt;Udfyldningsark!$Q103,     IF(AS$17&lt;Udfyldningsark!$Q103-10,"g",     IF(AS$17&lt;Udfyldningsark!$T103,"gu",        "")),
IF(AS$17&lt;Udfyldningsark!$Q103, IF(AS$17&lt;Udfyldningsark!$Q103-10,"g","gu"),
IF(AS$17&lt;Udfyldningsark!$T103,"r",""
))))))))</f>
        <v/>
      </c>
      <c r="AT86" s="226" t="str">
        <f>IF(Udfyldningsark!$T103="","",
IF(AT$17=Udfyldningsark!$Q103,"s",
IF(AT$17=Udfyldningsark!$T103,"b",
IF(AT$17&lt;Udfyldningsark!$P103,"",
IF(Udfyldningsark!$T103&lt;Udfyldningsark!$Q103-10,IF(AT$17&lt;Udfyldningsark!$T103,"g",""),
IF(Udfyldningsark!$T103&lt;Udfyldningsark!$Q103,     IF(AT$17&lt;Udfyldningsark!$Q103-10,"g",     IF(AT$17&lt;Udfyldningsark!$T103,"gu",        "")),
IF(AT$17&lt;Udfyldningsark!$Q103, IF(AT$17&lt;Udfyldningsark!$Q103-10,"g","gu"),
IF(AT$17&lt;Udfyldningsark!$T103,"r",""
))))))))</f>
        <v/>
      </c>
      <c r="AU86" s="226" t="str">
        <f>IF(Udfyldningsark!$T103="","",
IF(AU$17=Udfyldningsark!$Q103,"s",
IF(AU$17=Udfyldningsark!$T103,"b",
IF(AU$17&lt;Udfyldningsark!$P103,"",
IF(Udfyldningsark!$T103&lt;Udfyldningsark!$Q103-10,IF(AU$17&lt;Udfyldningsark!$T103,"g",""),
IF(Udfyldningsark!$T103&lt;Udfyldningsark!$Q103,     IF(AU$17&lt;Udfyldningsark!$Q103-10,"g",     IF(AU$17&lt;Udfyldningsark!$T103,"gu",        "")),
IF(AU$17&lt;Udfyldningsark!$Q103, IF(AU$17&lt;Udfyldningsark!$Q103-10,"g","gu"),
IF(AU$17&lt;Udfyldningsark!$T103,"r",""
))))))))</f>
        <v/>
      </c>
      <c r="AV86" s="226" t="str">
        <f>IF(Udfyldningsark!$T103="","",
IF(AV$17=Udfyldningsark!$Q103,"s",
IF(AV$17=Udfyldningsark!$T103,"b",
IF(AV$17&lt;Udfyldningsark!$P103,"",
IF(Udfyldningsark!$T103&lt;Udfyldningsark!$Q103-10,IF(AV$17&lt;Udfyldningsark!$T103,"g",""),
IF(Udfyldningsark!$T103&lt;Udfyldningsark!$Q103,     IF(AV$17&lt;Udfyldningsark!$Q103-10,"g",     IF(AV$17&lt;Udfyldningsark!$T103,"gu",        "")),
IF(AV$17&lt;Udfyldningsark!$Q103, IF(AV$17&lt;Udfyldningsark!$Q103-10,"g","gu"),
IF(AV$17&lt;Udfyldningsark!$T103,"r",""
))))))))</f>
        <v/>
      </c>
      <c r="AW86" s="226" t="str">
        <f>IF(Udfyldningsark!$T103="","",
IF(AW$17=Udfyldningsark!$Q103,"s",
IF(AW$17=Udfyldningsark!$T103,"b",
IF(AW$17&lt;Udfyldningsark!$P103,"",
IF(Udfyldningsark!$T103&lt;Udfyldningsark!$Q103-10,IF(AW$17&lt;Udfyldningsark!$T103,"g",""),
IF(Udfyldningsark!$T103&lt;Udfyldningsark!$Q103,     IF(AW$17&lt;Udfyldningsark!$Q103-10,"g",     IF(AW$17&lt;Udfyldningsark!$T103,"gu",        "")),
IF(AW$17&lt;Udfyldningsark!$Q103, IF(AW$17&lt;Udfyldningsark!$Q103-10,"g","gu"),
IF(AW$17&lt;Udfyldningsark!$T103,"r",""
))))))))</f>
        <v/>
      </c>
      <c r="AX86" s="226" t="str">
        <f>IF(Udfyldningsark!$T103="","",
IF(AX$17=Udfyldningsark!$Q103,"s",
IF(AX$17=Udfyldningsark!$T103,"b",
IF(AX$17&lt;Udfyldningsark!$P103,"",
IF(Udfyldningsark!$T103&lt;Udfyldningsark!$Q103-10,IF(AX$17&lt;Udfyldningsark!$T103,"g",""),
IF(Udfyldningsark!$T103&lt;Udfyldningsark!$Q103,     IF(AX$17&lt;Udfyldningsark!$Q103-10,"g",     IF(AX$17&lt;Udfyldningsark!$T103,"gu",        "")),
IF(AX$17&lt;Udfyldningsark!$Q103, IF(AX$17&lt;Udfyldningsark!$Q103-10,"g","gu"),
IF(AX$17&lt;Udfyldningsark!$T103,"r",""
))))))))</f>
        <v/>
      </c>
      <c r="AY86" s="226" t="str">
        <f>IF(Udfyldningsark!$T103="","",
IF(AY$17=Udfyldningsark!$Q103,"s",
IF(AY$17=Udfyldningsark!$T103,"b",
IF(AY$17&lt;Udfyldningsark!$P103,"",
IF(Udfyldningsark!$T103&lt;Udfyldningsark!$Q103-10,IF(AY$17&lt;Udfyldningsark!$T103,"g",""),
IF(Udfyldningsark!$T103&lt;Udfyldningsark!$Q103,     IF(AY$17&lt;Udfyldningsark!$Q103-10,"g",     IF(AY$17&lt;Udfyldningsark!$T103,"gu",        "")),
IF(AY$17&lt;Udfyldningsark!$Q103, IF(AY$17&lt;Udfyldningsark!$Q103-10,"g","gu"),
IF(AY$17&lt;Udfyldningsark!$T103,"r",""
))))))))</f>
        <v/>
      </c>
      <c r="AZ86" s="226" t="str">
        <f>IF(Udfyldningsark!$T103="","",
IF(AZ$17=Udfyldningsark!$Q103,"s",
IF(AZ$17=Udfyldningsark!$T103,"b",
IF(AZ$17&lt;Udfyldningsark!$P103,"",
IF(Udfyldningsark!$T103&lt;Udfyldningsark!$Q103-10,IF(AZ$17&lt;Udfyldningsark!$T103,"g",""),
IF(Udfyldningsark!$T103&lt;Udfyldningsark!$Q103,     IF(AZ$17&lt;Udfyldningsark!$Q103-10,"g",     IF(AZ$17&lt;Udfyldningsark!$T103,"gu",        "")),
IF(AZ$17&lt;Udfyldningsark!$Q103, IF(AZ$17&lt;Udfyldningsark!$Q103-10,"g","gu"),
IF(AZ$17&lt;Udfyldningsark!$T103,"r",""
))))))))</f>
        <v/>
      </c>
      <c r="BA86" s="226" t="str">
        <f>IF(Udfyldningsark!$T103="","",
IF(BA$17=Udfyldningsark!$Q103,"s",
IF(BA$17=Udfyldningsark!$T103,"b",
IF(BA$17&lt;Udfyldningsark!$P103,"",
IF(Udfyldningsark!$T103&lt;Udfyldningsark!$Q103-10,IF(BA$17&lt;Udfyldningsark!$T103,"g",""),
IF(Udfyldningsark!$T103&lt;Udfyldningsark!$Q103,     IF(BA$17&lt;Udfyldningsark!$Q103-10,"g",     IF(BA$17&lt;Udfyldningsark!$T103,"gu",        "")),
IF(BA$17&lt;Udfyldningsark!$Q103, IF(BA$17&lt;Udfyldningsark!$Q103-10,"g","gu"),
IF(BA$17&lt;Udfyldningsark!$T103,"r",""
))))))))</f>
        <v/>
      </c>
      <c r="BB86" s="226" t="str">
        <f>IF(Udfyldningsark!$T103="","",
IF(BB$17=Udfyldningsark!$Q103,"s",
IF(BB$17=Udfyldningsark!$T103,"b",
IF(BB$17&lt;Udfyldningsark!$P103,"",
IF(Udfyldningsark!$T103&lt;Udfyldningsark!$Q103-10,IF(BB$17&lt;Udfyldningsark!$T103,"g",""),
IF(Udfyldningsark!$T103&lt;Udfyldningsark!$Q103,     IF(BB$17&lt;Udfyldningsark!$Q103-10,"g",     IF(BB$17&lt;Udfyldningsark!$T103,"gu",        "")),
IF(BB$17&lt;Udfyldningsark!$Q103, IF(BB$17&lt;Udfyldningsark!$Q103-10,"g","gu"),
IF(BB$17&lt;Udfyldningsark!$T103,"r",""
))))))))</f>
        <v/>
      </c>
      <c r="BC86" s="226" t="str">
        <f>IF(Udfyldningsark!$T103="","",
IF(BC$17=Udfyldningsark!$Q103,"s",
IF(BC$17=Udfyldningsark!$T103,"b",
IF(BC$17&lt;Udfyldningsark!$P103,"",
IF(Udfyldningsark!$T103&lt;Udfyldningsark!$Q103-10,IF(BC$17&lt;Udfyldningsark!$T103,"g",""),
IF(Udfyldningsark!$T103&lt;Udfyldningsark!$Q103,     IF(BC$17&lt;Udfyldningsark!$Q103-10,"g",     IF(BC$17&lt;Udfyldningsark!$T103,"gu",        "")),
IF(BC$17&lt;Udfyldningsark!$Q103, IF(BC$17&lt;Udfyldningsark!$Q103-10,"g","gu"),
IF(BC$17&lt;Udfyldningsark!$T103,"r",""
))))))))</f>
        <v/>
      </c>
      <c r="BD86" s="226" t="str">
        <f>IF(Udfyldningsark!$T103="","",
IF(BD$17=Udfyldningsark!$Q103,"s",
IF(BD$17=Udfyldningsark!$T103,"b",
IF(BD$17&lt;Udfyldningsark!$P103,"",
IF(Udfyldningsark!$T103&lt;Udfyldningsark!$Q103-10,IF(BD$17&lt;Udfyldningsark!$T103,"g",""),
IF(Udfyldningsark!$T103&lt;Udfyldningsark!$Q103,     IF(BD$17&lt;Udfyldningsark!$Q103-10,"g",     IF(BD$17&lt;Udfyldningsark!$T103,"gu",        "")),
IF(BD$17&lt;Udfyldningsark!$Q103, IF(BD$17&lt;Udfyldningsark!$Q103-10,"g","gu"),
IF(BD$17&lt;Udfyldningsark!$T103,"r",""
))))))))</f>
        <v/>
      </c>
      <c r="BE86" s="226" t="str">
        <f>IF(Udfyldningsark!$T103="","",
IF(BE$17=Udfyldningsark!$Q103,"s",
IF(BE$17=Udfyldningsark!$T103,"b",
IF(BE$17&lt;Udfyldningsark!$P103,"",
IF(Udfyldningsark!$T103&lt;Udfyldningsark!$Q103-10,IF(BE$17&lt;Udfyldningsark!$T103,"g",""),
IF(Udfyldningsark!$T103&lt;Udfyldningsark!$Q103,     IF(BE$17&lt;Udfyldningsark!$Q103-10,"g",     IF(BE$17&lt;Udfyldningsark!$T103,"gu",        "")),
IF(BE$17&lt;Udfyldningsark!$Q103, IF(BE$17&lt;Udfyldningsark!$Q103-10,"g","gu"),
IF(BE$17&lt;Udfyldningsark!$T103,"r",""
))))))))</f>
        <v/>
      </c>
      <c r="BF86" s="226" t="str">
        <f>IF(Udfyldningsark!$T103="","",
IF(BF$17=Udfyldningsark!$Q103,"s",
IF(BF$17=Udfyldningsark!$T103,"b",
IF(BF$17&lt;Udfyldningsark!$P103,"",
IF(Udfyldningsark!$T103&lt;Udfyldningsark!$Q103-10,IF(BF$17&lt;Udfyldningsark!$T103,"g",""),
IF(Udfyldningsark!$T103&lt;Udfyldningsark!$Q103,     IF(BF$17&lt;Udfyldningsark!$Q103-10,"g",     IF(BF$17&lt;Udfyldningsark!$T103,"gu",        "")),
IF(BF$17&lt;Udfyldningsark!$Q103, IF(BF$17&lt;Udfyldningsark!$Q103-10,"g","gu"),
IF(BF$17&lt;Udfyldningsark!$T103,"r",""
))))))))</f>
        <v/>
      </c>
      <c r="BG86" s="226" t="str">
        <f>IF(Udfyldningsark!$T103="","",
IF(BG$17=Udfyldningsark!$Q103,"s",
IF(BG$17=Udfyldningsark!$T103,"b",
IF(BG$17&lt;Udfyldningsark!$P103,"",
IF(Udfyldningsark!$T103&lt;Udfyldningsark!$Q103-10,IF(BG$17&lt;Udfyldningsark!$T103,"g",""),
IF(Udfyldningsark!$T103&lt;Udfyldningsark!$Q103,     IF(BG$17&lt;Udfyldningsark!$Q103-10,"g",     IF(BG$17&lt;Udfyldningsark!$T103,"gu",        "")),
IF(BG$17&lt;Udfyldningsark!$Q103, IF(BG$17&lt;Udfyldningsark!$Q103-10,"g","gu"),
IF(BG$17&lt;Udfyldningsark!$T103,"r",""
))))))))</f>
        <v/>
      </c>
      <c r="BH86" s="226" t="str">
        <f>IF(Udfyldningsark!$T103="","",
IF(BH$17=Udfyldningsark!$Q103,"s",
IF(BH$17=Udfyldningsark!$T103,"b",
IF(BH$17&lt;Udfyldningsark!$P103,"",
IF(Udfyldningsark!$T103&lt;Udfyldningsark!$Q103-10,IF(BH$17&lt;Udfyldningsark!$T103,"g",""),
IF(Udfyldningsark!$T103&lt;Udfyldningsark!$Q103,     IF(BH$17&lt;Udfyldningsark!$Q103-10,"g",     IF(BH$17&lt;Udfyldningsark!$T103,"gu",        "")),
IF(BH$17&lt;Udfyldningsark!$Q103, IF(BH$17&lt;Udfyldningsark!$Q103-10,"g","gu"),
IF(BH$17&lt;Udfyldningsark!$T103,"r",""
))))))))</f>
        <v/>
      </c>
      <c r="BI86" s="226" t="str">
        <f>IF(Udfyldningsark!$T103="","",
IF(BI$17=Udfyldningsark!$Q103,"s",
IF(BI$17=Udfyldningsark!$T103,"b",
IF(BI$17&lt;Udfyldningsark!$P103,"",
IF(Udfyldningsark!$T103&lt;Udfyldningsark!$Q103-10,IF(BI$17&lt;Udfyldningsark!$T103,"g",""),
IF(Udfyldningsark!$T103&lt;Udfyldningsark!$Q103,     IF(BI$17&lt;Udfyldningsark!$Q103-10,"g",     IF(BI$17&lt;Udfyldningsark!$T103,"gu",        "")),
IF(BI$17&lt;Udfyldningsark!$Q103, IF(BI$17&lt;Udfyldningsark!$Q103-10,"g","gu"),
IF(BI$17&lt;Udfyldningsark!$T103,"r",""
))))))))</f>
        <v/>
      </c>
      <c r="BJ86" s="226" t="str">
        <f>IF(Udfyldningsark!$T103="","",
IF(BJ$17=Udfyldningsark!$Q103,"s",
IF(BJ$17=Udfyldningsark!$T103,"b",
IF(BJ$17&lt;Udfyldningsark!$P103,"",
IF(Udfyldningsark!$T103&lt;Udfyldningsark!$Q103-10,IF(BJ$17&lt;Udfyldningsark!$T103,"g",""),
IF(Udfyldningsark!$T103&lt;Udfyldningsark!$Q103,     IF(BJ$17&lt;Udfyldningsark!$Q103-10,"g",     IF(BJ$17&lt;Udfyldningsark!$T103,"gu",        "")),
IF(BJ$17&lt;Udfyldningsark!$Q103, IF(BJ$17&lt;Udfyldningsark!$Q103-10,"g","gu"),
IF(BJ$17&lt;Udfyldningsark!$T103,"r",""
))))))))</f>
        <v/>
      </c>
      <c r="BK86" s="226" t="str">
        <f>IF(Udfyldningsark!$T103="","",
IF(BK$17=Udfyldningsark!$Q103,"s",
IF(BK$17=Udfyldningsark!$T103,"b",
IF(BK$17&lt;Udfyldningsark!$P103,"",
IF(Udfyldningsark!$T103&lt;Udfyldningsark!$Q103-10,IF(BK$17&lt;Udfyldningsark!$T103,"g",""),
IF(Udfyldningsark!$T103&lt;Udfyldningsark!$Q103,     IF(BK$17&lt;Udfyldningsark!$Q103-10,"g",     IF(BK$17&lt;Udfyldningsark!$T103,"gu",        "")),
IF(BK$17&lt;Udfyldningsark!$Q103, IF(BK$17&lt;Udfyldningsark!$Q103-10,"g","gu"),
IF(BK$17&lt;Udfyldningsark!$T103,"r",""
))))))))</f>
        <v/>
      </c>
      <c r="BL86" s="226" t="str">
        <f>IF(Udfyldningsark!$T103="","",
IF(BL$17=Udfyldningsark!$Q103,"s",
IF(BL$17=Udfyldningsark!$T103,"b",
IF(BL$17&lt;Udfyldningsark!$P103,"",
IF(Udfyldningsark!$T103&lt;Udfyldningsark!$Q103-10,IF(BL$17&lt;Udfyldningsark!$T103,"g",""),
IF(Udfyldningsark!$T103&lt;Udfyldningsark!$Q103,     IF(BL$17&lt;Udfyldningsark!$Q103-10,"g",     IF(BL$17&lt;Udfyldningsark!$T103,"gu",        "")),
IF(BL$17&lt;Udfyldningsark!$Q103, IF(BL$17&lt;Udfyldningsark!$Q103-10,"g","gu"),
IF(BL$17&lt;Udfyldningsark!$T103,"r",""
))))))))</f>
        <v/>
      </c>
      <c r="BM86" s="226" t="str">
        <f>IF(Udfyldningsark!$T103="","",
IF(BM$17=Udfyldningsark!$Q103,"s",
IF(BM$17=Udfyldningsark!$T103,"b",
IF(BM$17&lt;Udfyldningsark!$P103,"",
IF(Udfyldningsark!$T103&lt;Udfyldningsark!$Q103-10,IF(BM$17&lt;Udfyldningsark!$T103,"g",""),
IF(Udfyldningsark!$T103&lt;Udfyldningsark!$Q103,     IF(BM$17&lt;Udfyldningsark!$Q103-10,"g",     IF(BM$17&lt;Udfyldningsark!$T103,"gu",        "")),
IF(BM$17&lt;Udfyldningsark!$Q103, IF(BM$17&lt;Udfyldningsark!$Q103-10,"g","gu"),
IF(BM$17&lt;Udfyldningsark!$T103,"r",""
))))))))</f>
        <v/>
      </c>
      <c r="BN86" s="226" t="str">
        <f>IF(Udfyldningsark!$T103="","",
IF(BN$17=Udfyldningsark!$Q103,"s",
IF(BN$17=Udfyldningsark!$T103,"b",
IF(BN$17&lt;Udfyldningsark!$P103,"",
IF(Udfyldningsark!$T103&lt;Udfyldningsark!$Q103-10,IF(BN$17&lt;Udfyldningsark!$T103,"g",""),
IF(Udfyldningsark!$T103&lt;Udfyldningsark!$Q103,     IF(BN$17&lt;Udfyldningsark!$Q103-10,"g",     IF(BN$17&lt;Udfyldningsark!$T103,"gu",        "")),
IF(BN$17&lt;Udfyldningsark!$Q103, IF(BN$17&lt;Udfyldningsark!$Q103-10,"g","gu"),
IF(BN$17&lt;Udfyldningsark!$T103,"r",""
))))))))</f>
        <v/>
      </c>
      <c r="BO86" s="226" t="str">
        <f>IF(Udfyldningsark!$T103="","",
IF(BO$17=Udfyldningsark!$Q103,"s",
IF(BO$17=Udfyldningsark!$T103,"b",
IF(BO$17&lt;Udfyldningsark!$P103,"",
IF(Udfyldningsark!$T103&lt;Udfyldningsark!$Q103-10,IF(BO$17&lt;Udfyldningsark!$T103,"g",""),
IF(Udfyldningsark!$T103&lt;Udfyldningsark!$Q103,     IF(BO$17&lt;Udfyldningsark!$Q103-10,"g",     IF(BO$17&lt;Udfyldningsark!$T103,"gu",        "")),
IF(BO$17&lt;Udfyldningsark!$Q103, IF(BO$17&lt;Udfyldningsark!$Q103-10,"g","gu"),
IF(BO$17&lt;Udfyldningsark!$T103,"r",""
))))))))</f>
        <v/>
      </c>
      <c r="BP86" s="226" t="str">
        <f>IF(Udfyldningsark!$T103="","",
IF(BP$17=Udfyldningsark!$Q103,"s",
IF(BP$17=Udfyldningsark!$T103,"b",
IF(BP$17&lt;Udfyldningsark!$P103,"",
IF(Udfyldningsark!$T103&lt;Udfyldningsark!$Q103-10,IF(BP$17&lt;Udfyldningsark!$T103,"g",""),
IF(Udfyldningsark!$T103&lt;Udfyldningsark!$Q103,     IF(BP$17&lt;Udfyldningsark!$Q103-10,"g",     IF(BP$17&lt;Udfyldningsark!$T103,"gu",        "")),
IF(BP$17&lt;Udfyldningsark!$Q103, IF(BP$17&lt;Udfyldningsark!$Q103-10,"g","gu"),
IF(BP$17&lt;Udfyldningsark!$T103,"r",""
))))))))</f>
        <v/>
      </c>
      <c r="BQ86" s="226" t="str">
        <f>IF(Udfyldningsark!$T103="","",
IF(BQ$17=Udfyldningsark!$Q103,"s",
IF(BQ$17=Udfyldningsark!$T103,"b",
IF(BQ$17&lt;Udfyldningsark!$P103,"",
IF(Udfyldningsark!$T103&lt;Udfyldningsark!$Q103-10,IF(BQ$17&lt;Udfyldningsark!$T103,"g",""),
IF(Udfyldningsark!$T103&lt;Udfyldningsark!$Q103,     IF(BQ$17&lt;Udfyldningsark!$Q103-10,"g",     IF(BQ$17&lt;Udfyldningsark!$T103,"gu",        "")),
IF(BQ$17&lt;Udfyldningsark!$Q103, IF(BQ$17&lt;Udfyldningsark!$Q103-10,"g","gu"),
IF(BQ$17&lt;Udfyldningsark!$T103,"r",""
))))))))</f>
        <v/>
      </c>
      <c r="BR86" s="226" t="str">
        <f>IF(Udfyldningsark!$T103="","",
IF(BR$17=Udfyldningsark!$Q103,"s",
IF(BR$17=Udfyldningsark!$T103,"b",
IF(BR$17&lt;Udfyldningsark!$P103,"",
IF(Udfyldningsark!$T103&lt;Udfyldningsark!$Q103-10,IF(BR$17&lt;Udfyldningsark!$T103,"g",""),
IF(Udfyldningsark!$T103&lt;Udfyldningsark!$Q103,     IF(BR$17&lt;Udfyldningsark!$Q103-10,"g",     IF(BR$17&lt;Udfyldningsark!$T103,"gu",        "")),
IF(BR$17&lt;Udfyldningsark!$Q103, IF(BR$17&lt;Udfyldningsark!$Q103-10,"g","gu"),
IF(BR$17&lt;Udfyldningsark!$T103,"r",""
))))))))</f>
        <v/>
      </c>
      <c r="BS86" s="226" t="str">
        <f>IF(Udfyldningsark!$T103="","",
IF(BS$17=Udfyldningsark!$Q103,"s",
IF(BS$17=Udfyldningsark!$T103,"b",
IF(BS$17&lt;Udfyldningsark!$P103,"",
IF(Udfyldningsark!$T103&lt;Udfyldningsark!$Q103-10,IF(BS$17&lt;Udfyldningsark!$T103,"g",""),
IF(Udfyldningsark!$T103&lt;Udfyldningsark!$Q103,     IF(BS$17&lt;Udfyldningsark!$Q103-10,"g",     IF(BS$17&lt;Udfyldningsark!$T103,"gu",        "")),
IF(BS$17&lt;Udfyldningsark!$Q103, IF(BS$17&lt;Udfyldningsark!$Q103-10,"g","gu"),
IF(BS$17&lt;Udfyldningsark!$T103,"r",""
))))))))</f>
        <v/>
      </c>
      <c r="BT86" s="226" t="str">
        <f>IF(Udfyldningsark!$T103="","",
IF(BT$17=Udfyldningsark!$Q103,"s",
IF(BT$17=Udfyldningsark!$T103,"b",
IF(BT$17&lt;Udfyldningsark!$P103,"",
IF(Udfyldningsark!$T103&lt;Udfyldningsark!$Q103-10,IF(BT$17&lt;Udfyldningsark!$T103,"g",""),
IF(Udfyldningsark!$T103&lt;Udfyldningsark!$Q103,     IF(BT$17&lt;Udfyldningsark!$Q103-10,"g",     IF(BT$17&lt;Udfyldningsark!$T103,"gu",        "")),
IF(BT$17&lt;Udfyldningsark!$Q103, IF(BT$17&lt;Udfyldningsark!$Q103-10,"g","gu"),
IF(BT$17&lt;Udfyldningsark!$T103,"r",""
))))))))</f>
        <v/>
      </c>
      <c r="BU86" s="226" t="str">
        <f>IF(Udfyldningsark!$T103="","",
IF(BU$17=Udfyldningsark!$Q103,"s",
IF(BU$17=Udfyldningsark!$T103,"b",
IF(BU$17&lt;Udfyldningsark!$P103,"",
IF(Udfyldningsark!$T103&lt;Udfyldningsark!$Q103-10,IF(BU$17&lt;Udfyldningsark!$T103,"g",""),
IF(Udfyldningsark!$T103&lt;Udfyldningsark!$Q103,     IF(BU$17&lt;Udfyldningsark!$Q103-10,"g",     IF(BU$17&lt;Udfyldningsark!$T103,"gu",        "")),
IF(BU$17&lt;Udfyldningsark!$Q103, IF(BU$17&lt;Udfyldningsark!$Q103-10,"g","gu"),
IF(BU$17&lt;Udfyldningsark!$T103,"r",""
))))))))</f>
        <v/>
      </c>
      <c r="BV86" s="226" t="str">
        <f>IF(Udfyldningsark!$T103="","",
IF(BV$17=Udfyldningsark!$Q103,"s",
IF(BV$17=Udfyldningsark!$T103,"b",
IF(BV$17&lt;Udfyldningsark!$P103,"",
IF(Udfyldningsark!$T103&lt;Udfyldningsark!$Q103-10,IF(BV$17&lt;Udfyldningsark!$T103,"g",""),
IF(Udfyldningsark!$T103&lt;Udfyldningsark!$Q103,     IF(BV$17&lt;Udfyldningsark!$Q103-10,"g",     IF(BV$17&lt;Udfyldningsark!$T103,"gu",        "")),
IF(BV$17&lt;Udfyldningsark!$Q103, IF(BV$17&lt;Udfyldningsark!$Q103-10,"g","gu"),
IF(BV$17&lt;Udfyldningsark!$T103,"r",""
))))))))</f>
        <v/>
      </c>
      <c r="BW86" s="226" t="str">
        <f>IF(Udfyldningsark!$T103="","",
IF(BW$17=Udfyldningsark!$Q103,"s",
IF(BW$17=Udfyldningsark!$T103,"b",
IF(BW$17&lt;Udfyldningsark!$P103,"",
IF(Udfyldningsark!$T103&lt;Udfyldningsark!$Q103-10,IF(BW$17&lt;Udfyldningsark!$T103,"g",""),
IF(Udfyldningsark!$T103&lt;Udfyldningsark!$Q103,     IF(BW$17&lt;Udfyldningsark!$Q103-10,"g",     IF(BW$17&lt;Udfyldningsark!$T103,"gu",        "")),
IF(BW$17&lt;Udfyldningsark!$Q103, IF(BW$17&lt;Udfyldningsark!$Q103-10,"g","gu"),
IF(BW$17&lt;Udfyldningsark!$T103,"r",""
))))))))</f>
        <v/>
      </c>
      <c r="BX86" s="226" t="str">
        <f>IF(Udfyldningsark!$T103="","",
IF(BX$17=Udfyldningsark!$Q103,"s",
IF(BX$17=Udfyldningsark!$T103,"b",
IF(BX$17&lt;Udfyldningsark!$P103,"",
IF(Udfyldningsark!$T103&lt;Udfyldningsark!$Q103-10,IF(BX$17&lt;Udfyldningsark!$T103,"g",""),
IF(Udfyldningsark!$T103&lt;Udfyldningsark!$Q103,     IF(BX$17&lt;Udfyldningsark!$Q103-10,"g",     IF(BX$17&lt;Udfyldningsark!$T103,"gu",        "")),
IF(BX$17&lt;Udfyldningsark!$Q103, IF(BX$17&lt;Udfyldningsark!$Q103-10,"g","gu"),
IF(BX$17&lt;Udfyldningsark!$T103,"r",""
))))))))</f>
        <v/>
      </c>
      <c r="BY86" s="226" t="str">
        <f>IF(Udfyldningsark!$T103="","",
IF(BY$17=Udfyldningsark!$Q103,"s",
IF(BY$17=Udfyldningsark!$T103,"b",
IF(BY$17&lt;Udfyldningsark!$P103,"",
IF(Udfyldningsark!$T103&lt;Udfyldningsark!$Q103-10,IF(BY$17&lt;Udfyldningsark!$T103,"g",""),
IF(Udfyldningsark!$T103&lt;Udfyldningsark!$Q103,     IF(BY$17&lt;Udfyldningsark!$Q103-10,"g",     IF(BY$17&lt;Udfyldningsark!$T103,"gu",        "")),
IF(BY$17&lt;Udfyldningsark!$Q103, IF(BY$17&lt;Udfyldningsark!$Q103-10,"g","gu"),
IF(BY$17&lt;Udfyldningsark!$T103,"r",""
))))))))</f>
        <v/>
      </c>
      <c r="BZ86" s="226" t="str">
        <f>IF(Udfyldningsark!$T103="","",
IF(BZ$17=Udfyldningsark!$Q103,"s",
IF(BZ$17=Udfyldningsark!$T103,"b",
IF(BZ$17&lt;Udfyldningsark!$P103,"",
IF(Udfyldningsark!$T103&lt;Udfyldningsark!$Q103-10,IF(BZ$17&lt;Udfyldningsark!$T103,"g",""),
IF(Udfyldningsark!$T103&lt;Udfyldningsark!$Q103,     IF(BZ$17&lt;Udfyldningsark!$Q103-10,"g",     IF(BZ$17&lt;Udfyldningsark!$T103,"gu",        "")),
IF(BZ$17&lt;Udfyldningsark!$Q103, IF(BZ$17&lt;Udfyldningsark!$Q103-10,"g","gu"),
IF(BZ$17&lt;Udfyldningsark!$T103,"r",""
))))))))</f>
        <v/>
      </c>
      <c r="CA86" s="226" t="str">
        <f>IF(Udfyldningsark!$T103="","",
IF(CA$17=Udfyldningsark!$Q103,"s",
IF(CA$17=Udfyldningsark!$T103,"b",
IF(CA$17&lt;Udfyldningsark!$P103,"",
IF(Udfyldningsark!$T103&lt;Udfyldningsark!$Q103-10,IF(CA$17&lt;Udfyldningsark!$T103,"g",""),
IF(Udfyldningsark!$T103&lt;Udfyldningsark!$Q103,     IF(CA$17&lt;Udfyldningsark!$Q103-10,"g",     IF(CA$17&lt;Udfyldningsark!$T103,"gu",        "")),
IF(CA$17&lt;Udfyldningsark!$Q103, IF(CA$17&lt;Udfyldningsark!$Q103-10,"g","gu"),
IF(CA$17&lt;Udfyldningsark!$T103,"r",""
))))))))</f>
        <v/>
      </c>
      <c r="CB86" s="226" t="str">
        <f>IF(Udfyldningsark!$T103="","",
IF(CB$17=Udfyldningsark!$Q103,"s",
IF(CB$17=Udfyldningsark!$T103,"b",
IF(CB$17&lt;Udfyldningsark!$P103,"",
IF(Udfyldningsark!$T103&lt;Udfyldningsark!$Q103-10,IF(CB$17&lt;Udfyldningsark!$T103,"g",""),
IF(Udfyldningsark!$T103&lt;Udfyldningsark!$Q103,     IF(CB$17&lt;Udfyldningsark!$Q103-10,"g",     IF(CB$17&lt;Udfyldningsark!$T103,"gu",        "")),
IF(CB$17&lt;Udfyldningsark!$Q103, IF(CB$17&lt;Udfyldningsark!$Q103-10,"g","gu"),
IF(CB$17&lt;Udfyldningsark!$T103,"r",""
))))))))</f>
        <v/>
      </c>
      <c r="CC86" s="226" t="str">
        <f>IF(Udfyldningsark!$T103="","",
IF(CC$17=Udfyldningsark!$Q103,"s",
IF(CC$17=Udfyldningsark!$T103,"b",
IF(CC$17&lt;Udfyldningsark!$P103,"",
IF(Udfyldningsark!$T103&lt;Udfyldningsark!$Q103-10,IF(CC$17&lt;Udfyldningsark!$T103,"g",""),
IF(Udfyldningsark!$T103&lt;Udfyldningsark!$Q103,     IF(CC$17&lt;Udfyldningsark!$Q103-10,"g",     IF(CC$17&lt;Udfyldningsark!$T103,"gu",        "")),
IF(CC$17&lt;Udfyldningsark!$Q103, IF(CC$17&lt;Udfyldningsark!$Q103-10,"g","gu"),
IF(CC$17&lt;Udfyldningsark!$T103,"r",""
))))))))</f>
        <v/>
      </c>
      <c r="CD86" s="226" t="str">
        <f>IF(Udfyldningsark!$T103="","",
IF(CD$17=Udfyldningsark!$Q103,"s",
IF(CD$17=Udfyldningsark!$T103,"b",
IF(CD$17&lt;Udfyldningsark!$P103,"",
IF(Udfyldningsark!$T103&lt;Udfyldningsark!$Q103-10,IF(CD$17&lt;Udfyldningsark!$T103,"g",""),
IF(Udfyldningsark!$T103&lt;Udfyldningsark!$Q103,     IF(CD$17&lt;Udfyldningsark!$Q103-10,"g",     IF(CD$17&lt;Udfyldningsark!$T103,"gu",        "")),
IF(CD$17&lt;Udfyldningsark!$Q103, IF(CD$17&lt;Udfyldningsark!$Q103-10,"g","gu"),
IF(CD$17&lt;Udfyldningsark!$T103,"r",""
))))))))</f>
        <v/>
      </c>
      <c r="CE86" s="226" t="str">
        <f>IF(Udfyldningsark!$T103="","",
IF(CE$17=Udfyldningsark!$Q103,"s",
IF(CE$17=Udfyldningsark!$T103,"b",
IF(CE$17&lt;Udfyldningsark!$P103,"",
IF(Udfyldningsark!$T103&lt;Udfyldningsark!$Q103-10,IF(CE$17&lt;Udfyldningsark!$T103,"g",""),
IF(Udfyldningsark!$T103&lt;Udfyldningsark!$Q103,     IF(CE$17&lt;Udfyldningsark!$Q103-10,"g",     IF(CE$17&lt;Udfyldningsark!$T103,"gu",        "")),
IF(CE$17&lt;Udfyldningsark!$Q103, IF(CE$17&lt;Udfyldningsark!$Q103-10,"g","gu"),
IF(CE$17&lt;Udfyldningsark!$T103,"r",""
))))))))</f>
        <v/>
      </c>
      <c r="CF86" s="226" t="str">
        <f>IF(Udfyldningsark!$T103="","",
IF(CF$17=Udfyldningsark!$Q103,"s",
IF(CF$17=Udfyldningsark!$T103,"b",
IF(CF$17&lt;Udfyldningsark!$P103,"",
IF(Udfyldningsark!$T103&lt;Udfyldningsark!$Q103-10,IF(CF$17&lt;Udfyldningsark!$T103,"g",""),
IF(Udfyldningsark!$T103&lt;Udfyldningsark!$Q103,     IF(CF$17&lt;Udfyldningsark!$Q103-10,"g",     IF(CF$17&lt;Udfyldningsark!$T103,"gu",        "")),
IF(CF$17&lt;Udfyldningsark!$Q103, IF(CF$17&lt;Udfyldningsark!$Q103-10,"g","gu"),
IF(CF$17&lt;Udfyldningsark!$T103,"r",""
))))))))</f>
        <v/>
      </c>
      <c r="CG86" s="226" t="str">
        <f>IF(Udfyldningsark!$T103="","",
IF(CG$17=Udfyldningsark!$Q103,"s",
IF(CG$17=Udfyldningsark!$T103,"b",
IF(CG$17&lt;Udfyldningsark!$P103,"",
IF(Udfyldningsark!$T103&lt;Udfyldningsark!$Q103-10,IF(CG$17&lt;Udfyldningsark!$T103,"g",""),
IF(Udfyldningsark!$T103&lt;Udfyldningsark!$Q103,     IF(CG$17&lt;Udfyldningsark!$Q103-10,"g",     IF(CG$17&lt;Udfyldningsark!$T103,"gu",        "")),
IF(CG$17&lt;Udfyldningsark!$Q103, IF(CG$17&lt;Udfyldningsark!$Q103-10,"g","gu"),
IF(CG$17&lt;Udfyldningsark!$T103,"r",""
))))))))</f>
        <v/>
      </c>
      <c r="CH86" s="226" t="str">
        <f>IF(Udfyldningsark!$T103="","",
IF(CH$17=Udfyldningsark!$Q103,"s",
IF(CH$17=Udfyldningsark!$T103,"b",
IF(CH$17&lt;Udfyldningsark!$P103,"",
IF(Udfyldningsark!$T103&lt;Udfyldningsark!$Q103-10,IF(CH$17&lt;Udfyldningsark!$T103,"g",""),
IF(Udfyldningsark!$T103&lt;Udfyldningsark!$Q103,     IF(CH$17&lt;Udfyldningsark!$Q103-10,"g",     IF(CH$17&lt;Udfyldningsark!$T103,"gu",        "")),
IF(CH$17&lt;Udfyldningsark!$Q103, IF(CH$17&lt;Udfyldningsark!$Q103-10,"g","gu"),
IF(CH$17&lt;Udfyldningsark!$T103,"r",""
))))))))</f>
        <v/>
      </c>
      <c r="CI86" s="226" t="str">
        <f>IF(Udfyldningsark!$T103="","",
IF(CI$17=Udfyldningsark!$Q103,"s",
IF(CI$17=Udfyldningsark!$T103,"b",
IF(CI$17&lt;Udfyldningsark!$P103,"",
IF(Udfyldningsark!$T103&lt;Udfyldningsark!$Q103-10,IF(CI$17&lt;Udfyldningsark!$T103,"g",""),
IF(Udfyldningsark!$T103&lt;Udfyldningsark!$Q103,     IF(CI$17&lt;Udfyldningsark!$Q103-10,"g",     IF(CI$17&lt;Udfyldningsark!$T103,"gu",        "")),
IF(CI$17&lt;Udfyldningsark!$Q103, IF(CI$17&lt;Udfyldningsark!$Q103-10,"g","gu"),
IF(CI$17&lt;Udfyldningsark!$T103,"r",""
))))))))</f>
        <v/>
      </c>
      <c r="CJ86" s="226" t="str">
        <f>IF(Udfyldningsark!$T103="","",
IF(CJ$17=Udfyldningsark!$Q103,"s",
IF(CJ$17=Udfyldningsark!$T103,"b",
IF(CJ$17&lt;Udfyldningsark!$P103,"",
IF(Udfyldningsark!$T103&lt;Udfyldningsark!$Q103-10,IF(CJ$17&lt;Udfyldningsark!$T103,"g",""),
IF(Udfyldningsark!$T103&lt;Udfyldningsark!$Q103,     IF(CJ$17&lt;Udfyldningsark!$Q103-10,"g",     IF(CJ$17&lt;Udfyldningsark!$T103,"gu",        "")),
IF(CJ$17&lt;Udfyldningsark!$Q103, IF(CJ$17&lt;Udfyldningsark!$Q103-10,"g","gu"),
IF(CJ$17&lt;Udfyldningsark!$T103,"r",""
))))))))</f>
        <v/>
      </c>
      <c r="CK86" s="226" t="str">
        <f>IF(Udfyldningsark!$T103="","",
IF(CK$17=Udfyldningsark!$Q103,"s",
IF(CK$17=Udfyldningsark!$T103,"b",
IF(CK$17&lt;Udfyldningsark!$P103,"",
IF(Udfyldningsark!$T103&lt;Udfyldningsark!$Q103-10,IF(CK$17&lt;Udfyldningsark!$T103,"g",""),
IF(Udfyldningsark!$T103&lt;Udfyldningsark!$Q103,     IF(CK$17&lt;Udfyldningsark!$Q103-10,"g",     IF(CK$17&lt;Udfyldningsark!$T103,"gu",        "")),
IF(CK$17&lt;Udfyldningsark!$Q103, IF(CK$17&lt;Udfyldningsark!$Q103-10,"g","gu"),
IF(CK$17&lt;Udfyldningsark!$T103,"r",""
))))))))</f>
        <v/>
      </c>
      <c r="CL86" s="226" t="str">
        <f>IF(Udfyldningsark!$T103="","",
IF(CL$17=Udfyldningsark!$Q103,"s",
IF(CL$17=Udfyldningsark!$T103,"b",
IF(CL$17&lt;Udfyldningsark!$P103,"",
IF(Udfyldningsark!$T103&lt;Udfyldningsark!$Q103-10,IF(CL$17&lt;Udfyldningsark!$T103,"g",""),
IF(Udfyldningsark!$T103&lt;Udfyldningsark!$Q103,     IF(CL$17&lt;Udfyldningsark!$Q103-10,"g",     IF(CL$17&lt;Udfyldningsark!$T103,"gu",        "")),
IF(CL$17&lt;Udfyldningsark!$Q103, IF(CL$17&lt;Udfyldningsark!$Q103-10,"g","gu"),
IF(CL$17&lt;Udfyldningsark!$T103,"r",""
))))))))</f>
        <v/>
      </c>
      <c r="CM86" s="226" t="str">
        <f>IF(Udfyldningsark!$T103="","",
IF(CM$17=Udfyldningsark!$Q103,"s",
IF(CM$17=Udfyldningsark!$T103,"b",
IF(CM$17&lt;Udfyldningsark!$P103,"",
IF(Udfyldningsark!$T103&lt;Udfyldningsark!$Q103-10,IF(CM$17&lt;Udfyldningsark!$T103,"g",""),
IF(Udfyldningsark!$T103&lt;Udfyldningsark!$Q103,     IF(CM$17&lt;Udfyldningsark!$Q103-10,"g",     IF(CM$17&lt;Udfyldningsark!$T103,"gu",        "")),
IF(CM$17&lt;Udfyldningsark!$Q103, IF(CM$17&lt;Udfyldningsark!$Q103-10,"g","gu"),
IF(CM$17&lt;Udfyldningsark!$T103,"r",""
))))))))</f>
        <v/>
      </c>
      <c r="CN86" s="226" t="str">
        <f>IF(Udfyldningsark!$T103="","",
IF(CN$17=Udfyldningsark!$Q103,"s",
IF(CN$17=Udfyldningsark!$T103,"b",
IF(CN$17&lt;Udfyldningsark!$P103,"",
IF(Udfyldningsark!$T103&lt;Udfyldningsark!$Q103-10,IF(CN$17&lt;Udfyldningsark!$T103,"g",""),
IF(Udfyldningsark!$T103&lt;Udfyldningsark!$Q103,     IF(CN$17&lt;Udfyldningsark!$Q103-10,"g",     IF(CN$17&lt;Udfyldningsark!$T103,"gu",        "")),
IF(CN$17&lt;Udfyldningsark!$Q103, IF(CN$17&lt;Udfyldningsark!$Q103-10,"g","gu"),
IF(CN$17&lt;Udfyldningsark!$T103,"r",""
))))))))</f>
        <v/>
      </c>
      <c r="CO86" s="226" t="str">
        <f>IF(Udfyldningsark!$T103="","",
IF(CO$17=Udfyldningsark!$Q103,"s",
IF(CO$17=Udfyldningsark!$T103,"b",
IF(CO$17&lt;Udfyldningsark!$P103,"",
IF(Udfyldningsark!$T103&lt;Udfyldningsark!$Q103-10,IF(CO$17&lt;Udfyldningsark!$T103,"g",""),
IF(Udfyldningsark!$T103&lt;Udfyldningsark!$Q103,     IF(CO$17&lt;Udfyldningsark!$Q103-10,"g",     IF(CO$17&lt;Udfyldningsark!$T103,"gu",        "")),
IF(CO$17&lt;Udfyldningsark!$Q103, IF(CO$17&lt;Udfyldningsark!$Q103-10,"g","gu"),
IF(CO$17&lt;Udfyldningsark!$T103,"r",""
))))))))</f>
        <v/>
      </c>
      <c r="CP86" s="226" t="str">
        <f>IF(Udfyldningsark!$T103="","",
IF(CP$17=Udfyldningsark!$Q103,"s",
IF(CP$17=Udfyldningsark!$T103,"b",
IF(CP$17&lt;Udfyldningsark!$P103,"",
IF(Udfyldningsark!$T103&lt;Udfyldningsark!$Q103-10,IF(CP$17&lt;Udfyldningsark!$T103,"g",""),
IF(Udfyldningsark!$T103&lt;Udfyldningsark!$Q103,     IF(CP$17&lt;Udfyldningsark!$Q103-10,"g",     IF(CP$17&lt;Udfyldningsark!$T103,"gu",        "")),
IF(CP$17&lt;Udfyldningsark!$Q103, IF(CP$17&lt;Udfyldningsark!$Q103-10,"g","gu"),
IF(CP$17&lt;Udfyldningsark!$T103,"r",""
))))))))</f>
        <v/>
      </c>
      <c r="CQ86" s="226" t="str">
        <f>IF(Udfyldningsark!$T103="","",
IF(CQ$17=Udfyldningsark!$Q103,"s",
IF(CQ$17=Udfyldningsark!$T103,"b",
IF(CQ$17&lt;Udfyldningsark!$P103,"",
IF(Udfyldningsark!$T103&lt;Udfyldningsark!$Q103-10,IF(CQ$17&lt;Udfyldningsark!$T103,"g",""),
IF(Udfyldningsark!$T103&lt;Udfyldningsark!$Q103,     IF(CQ$17&lt;Udfyldningsark!$Q103-10,"g",     IF(CQ$17&lt;Udfyldningsark!$T103,"gu",        "")),
IF(CQ$17&lt;Udfyldningsark!$Q103, IF(CQ$17&lt;Udfyldningsark!$Q103-10,"g","gu"),
IF(CQ$17&lt;Udfyldningsark!$T103,"r",""
))))))))</f>
        <v/>
      </c>
      <c r="CR86" s="226" t="str">
        <f>IF(Udfyldningsark!$T103="","",
IF(CR$17=Udfyldningsark!$Q103,"s",
IF(CR$17=Udfyldningsark!$T103,"b",
IF(CR$17&lt;Udfyldningsark!$P103,"",
IF(Udfyldningsark!$T103&lt;Udfyldningsark!$Q103-10,IF(CR$17&lt;Udfyldningsark!$T103,"g",""),
IF(Udfyldningsark!$T103&lt;Udfyldningsark!$Q103,     IF(CR$17&lt;Udfyldningsark!$Q103-10,"g",     IF(CR$17&lt;Udfyldningsark!$T103,"gu",        "")),
IF(CR$17&lt;Udfyldningsark!$Q103, IF(CR$17&lt;Udfyldningsark!$Q103-10,"g","gu"),
IF(CR$17&lt;Udfyldningsark!$T103,"r",""
))))))))</f>
        <v/>
      </c>
      <c r="CS86" s="226" t="str">
        <f>IF(Udfyldningsark!$T103="","",
IF(CS$17=Udfyldningsark!$Q103,"s",
IF(CS$17=Udfyldningsark!$T103,"b",
IF(CS$17&lt;Udfyldningsark!$P103,"",
IF(Udfyldningsark!$T103&lt;Udfyldningsark!$Q103-10,IF(CS$17&lt;Udfyldningsark!$T103,"g",""),
IF(Udfyldningsark!$T103&lt;Udfyldningsark!$Q103,     IF(CS$17&lt;Udfyldningsark!$Q103-10,"g",     IF(CS$17&lt;Udfyldningsark!$T103,"gu",        "")),
IF(CS$17&lt;Udfyldningsark!$Q103, IF(CS$17&lt;Udfyldningsark!$Q103-10,"g","gu"),
IF(CS$17&lt;Udfyldningsark!$T103,"r",""
))))))))</f>
        <v/>
      </c>
      <c r="CT86" s="226" t="str">
        <f>IF(Udfyldningsark!$T103="","",
IF(CT$17=Udfyldningsark!$Q103,"s",
IF(CT$17=Udfyldningsark!$T103,"b",
IF(CT$17&lt;Udfyldningsark!$P103,"",
IF(Udfyldningsark!$T103&lt;Udfyldningsark!$Q103-10,IF(CT$17&lt;Udfyldningsark!$T103,"g",""),
IF(Udfyldningsark!$T103&lt;Udfyldningsark!$Q103,     IF(CT$17&lt;Udfyldningsark!$Q103-10,"g",     IF(CT$17&lt;Udfyldningsark!$T103,"gu",        "")),
IF(CT$17&lt;Udfyldningsark!$Q103, IF(CT$17&lt;Udfyldningsark!$Q103-10,"g","gu"),
IF(CT$17&lt;Udfyldningsark!$T103,"r",""
))))))))</f>
        <v/>
      </c>
      <c r="CU86" s="226" t="str">
        <f>IF(Udfyldningsark!$T103="","",
IF(CU$17=Udfyldningsark!$Q103,"s",
IF(CU$17=Udfyldningsark!$T103,"b",
IF(CU$17&lt;Udfyldningsark!$P103,"",
IF(Udfyldningsark!$T103&lt;Udfyldningsark!$Q103-10,IF(CU$17&lt;Udfyldningsark!$T103,"g",""),
IF(Udfyldningsark!$T103&lt;Udfyldningsark!$Q103,     IF(CU$17&lt;Udfyldningsark!$Q103-10,"g",     IF(CU$17&lt;Udfyldningsark!$T103,"gu",        "")),
IF(CU$17&lt;Udfyldningsark!$Q103, IF(CU$17&lt;Udfyldningsark!$Q103-10,"g","gu"),
IF(CU$17&lt;Udfyldningsark!$T103,"r",""
))))))))</f>
        <v/>
      </c>
      <c r="CV86" s="226" t="str">
        <f>IF(Udfyldningsark!$T103="","",
IF(CV$17=Udfyldningsark!$Q103,"s",
IF(CV$17=Udfyldningsark!$T103,"b",
IF(CV$17&lt;Udfyldningsark!$P103,"",
IF(Udfyldningsark!$T103&lt;Udfyldningsark!$Q103-10,IF(CV$17&lt;Udfyldningsark!$T103,"g",""),
IF(Udfyldningsark!$T103&lt;Udfyldningsark!$Q103,     IF(CV$17&lt;Udfyldningsark!$Q103-10,"g",     IF(CV$17&lt;Udfyldningsark!$T103,"gu",        "")),
IF(CV$17&lt;Udfyldningsark!$Q103, IF(CV$17&lt;Udfyldningsark!$Q103-10,"g","gu"),
IF(CV$17&lt;Udfyldningsark!$T103,"r",""
))))))))</f>
        <v/>
      </c>
      <c r="CW86" s="226" t="str">
        <f>IF(Udfyldningsark!$T103="","",
IF(CW$17=Udfyldningsark!$Q103,"s",
IF(CW$17=Udfyldningsark!$T103,"b",
IF(CW$17&lt;Udfyldningsark!$P103,"",
IF(Udfyldningsark!$T103&lt;Udfyldningsark!$Q103-10,IF(CW$17&lt;Udfyldningsark!$T103,"g",""),
IF(Udfyldningsark!$T103&lt;Udfyldningsark!$Q103,     IF(CW$17&lt;Udfyldningsark!$Q103-10,"g",     IF(CW$17&lt;Udfyldningsark!$T103,"gu",        "")),
IF(CW$17&lt;Udfyldningsark!$Q103, IF(CW$17&lt;Udfyldningsark!$Q103-10,"g","gu"),
IF(CW$17&lt;Udfyldningsark!$T103,"r",""
))))))))</f>
        <v/>
      </c>
      <c r="CX86" s="226" t="str">
        <f>IF(Udfyldningsark!$T103="","",
IF(CX$17=Udfyldningsark!$Q103,"s",
IF(CX$17=Udfyldningsark!$T103,"b",
IF(CX$17&lt;Udfyldningsark!$P103,"",
IF(Udfyldningsark!$T103&lt;Udfyldningsark!$Q103-10,IF(CX$17&lt;Udfyldningsark!$T103,"g",""),
IF(Udfyldningsark!$T103&lt;Udfyldningsark!$Q103,     IF(CX$17&lt;Udfyldningsark!$Q103-10,"g",     IF(CX$17&lt;Udfyldningsark!$T103,"gu",        "")),
IF(CX$17&lt;Udfyldningsark!$Q103, IF(CX$17&lt;Udfyldningsark!$Q103-10,"g","gu"),
IF(CX$17&lt;Udfyldningsark!$T103,"r",""
))))))))</f>
        <v/>
      </c>
      <c r="CY86" s="226" t="str">
        <f>IF(Udfyldningsark!$T103="","",
IF(CY$17=Udfyldningsark!$Q103,"s",
IF(CY$17=Udfyldningsark!$T103,"b",
IF(CY$17&lt;Udfyldningsark!$P103,"",
IF(Udfyldningsark!$T103&lt;Udfyldningsark!$Q103-10,IF(CY$17&lt;Udfyldningsark!$T103,"g",""),
IF(Udfyldningsark!$T103&lt;Udfyldningsark!$Q103,     IF(CY$17&lt;Udfyldningsark!$Q103-10,"g",     IF(CY$17&lt;Udfyldningsark!$T103,"gu",        "")),
IF(CY$17&lt;Udfyldningsark!$Q103, IF(CY$17&lt;Udfyldningsark!$Q103-10,"g","gu"),
IF(CY$17&lt;Udfyldningsark!$T103,"r",""
))))))))</f>
        <v/>
      </c>
      <c r="CZ86" s="226" t="str">
        <f>IF(Udfyldningsark!$T103="","",
IF(CZ$17=Udfyldningsark!$Q103,"s",
IF(CZ$17=Udfyldningsark!$T103,"b",
IF(CZ$17&lt;Udfyldningsark!$P103,"",
IF(Udfyldningsark!$T103&lt;Udfyldningsark!$Q103-10,IF(CZ$17&lt;Udfyldningsark!$T103,"g",""),
IF(Udfyldningsark!$T103&lt;Udfyldningsark!$Q103,     IF(CZ$17&lt;Udfyldningsark!$Q103-10,"g",     IF(CZ$17&lt;Udfyldningsark!$T103,"gu",        "")),
IF(CZ$17&lt;Udfyldningsark!$Q103, IF(CZ$17&lt;Udfyldningsark!$Q103-10,"g","gu"),
IF(CZ$17&lt;Udfyldningsark!$T103,"r",""
))))))))</f>
        <v/>
      </c>
      <c r="DA86" s="226" t="str">
        <f>IF(Udfyldningsark!$T103="","",
IF(DA$17=Udfyldningsark!$Q103,"s",
IF(DA$17=Udfyldningsark!$T103,"b",
IF(DA$17&lt;Udfyldningsark!$P103,"",
IF(Udfyldningsark!$T103&lt;Udfyldningsark!$Q103-10,IF(DA$17&lt;Udfyldningsark!$T103,"g",""),
IF(Udfyldningsark!$T103&lt;Udfyldningsark!$Q103,     IF(DA$17&lt;Udfyldningsark!$Q103-10,"g",     IF(DA$17&lt;Udfyldningsark!$T103,"gu",        "")),
IF(DA$17&lt;Udfyldningsark!$Q103, IF(DA$17&lt;Udfyldningsark!$Q103-10,"g","gu"),
IF(DA$17&lt;Udfyldningsark!$T103,"r",""
))))))))</f>
        <v/>
      </c>
      <c r="DB86" s="226" t="str">
        <f>IF(Udfyldningsark!$T103="","",
IF(DB$17=Udfyldningsark!$Q103,"s",
IF(DB$17=Udfyldningsark!$T103,"b",
IF(DB$17&lt;Udfyldningsark!$P103,"",
IF(Udfyldningsark!$T103&lt;Udfyldningsark!$Q103-10,IF(DB$17&lt;Udfyldningsark!$T103,"g",""),
IF(Udfyldningsark!$T103&lt;Udfyldningsark!$Q103,     IF(DB$17&lt;Udfyldningsark!$Q103-10,"g",     IF(DB$17&lt;Udfyldningsark!$T103,"gu",        "")),
IF(DB$17&lt;Udfyldningsark!$Q103, IF(DB$17&lt;Udfyldningsark!$Q103-10,"g","gu"),
IF(DB$17&lt;Udfyldningsark!$T103,"r",""
))))))))</f>
        <v/>
      </c>
      <c r="DC86" s="226" t="str">
        <f>IF(Udfyldningsark!$T103="","",
IF(DC$17=Udfyldningsark!$Q103,"s",
IF(DC$17=Udfyldningsark!$T103,"b",
IF(DC$17&lt;Udfyldningsark!$P103,"",
IF(Udfyldningsark!$T103&lt;Udfyldningsark!$Q103-10,IF(DC$17&lt;Udfyldningsark!$T103,"g",""),
IF(Udfyldningsark!$T103&lt;Udfyldningsark!$Q103,     IF(DC$17&lt;Udfyldningsark!$Q103-10,"g",     IF(DC$17&lt;Udfyldningsark!$T103,"gu",        "")),
IF(DC$17&lt;Udfyldningsark!$Q103, IF(DC$17&lt;Udfyldningsark!$Q103-10,"g","gu"),
IF(DC$17&lt;Udfyldningsark!$T103,"r",""
))))))))</f>
        <v/>
      </c>
      <c r="DD86" s="226" t="str">
        <f>IF(Udfyldningsark!$T103="","",
IF(DD$17=Udfyldningsark!$Q103,"s",
IF(DD$17=Udfyldningsark!$T103,"b",
IF(DD$17&lt;Udfyldningsark!$P103,"",
IF(Udfyldningsark!$T103&lt;Udfyldningsark!$Q103-10,IF(DD$17&lt;Udfyldningsark!$T103,"g",""),
IF(Udfyldningsark!$T103&lt;Udfyldningsark!$Q103,     IF(DD$17&lt;Udfyldningsark!$Q103-10,"g",     IF(DD$17&lt;Udfyldningsark!$T103,"gu",        "")),
IF(DD$17&lt;Udfyldningsark!$Q103, IF(DD$17&lt;Udfyldningsark!$Q103-10,"g","gu"),
IF(DD$17&lt;Udfyldningsark!$T103,"r",""
))))))))</f>
        <v/>
      </c>
      <c r="DE86" s="226" t="str">
        <f>IF(Udfyldningsark!$T103="","",
IF(DE$17=Udfyldningsark!$Q103,"s",
IF(DE$17=Udfyldningsark!$T103,"b",
IF(DE$17&lt;Udfyldningsark!$P103,"",
IF(Udfyldningsark!$T103&lt;Udfyldningsark!$Q103-10,IF(DE$17&lt;Udfyldningsark!$T103,"g",""),
IF(Udfyldningsark!$T103&lt;Udfyldningsark!$Q103,     IF(DE$17&lt;Udfyldningsark!$Q103-10,"g",     IF(DE$17&lt;Udfyldningsark!$T103,"gu",        "")),
IF(DE$17&lt;Udfyldningsark!$Q103, IF(DE$17&lt;Udfyldningsark!$Q103-10,"g","gu"),
IF(DE$17&lt;Udfyldningsark!$T103,"r",""
))))))))</f>
        <v/>
      </c>
      <c r="DF86" s="226" t="str">
        <f>IF(Udfyldningsark!$T103="","",
IF(DF$17=Udfyldningsark!$Q103,"s",
IF(DF$17=Udfyldningsark!$T103,"b",
IF(DF$17&lt;Udfyldningsark!$P103,"",
IF(Udfyldningsark!$T103&lt;Udfyldningsark!$Q103-10,IF(DF$17&lt;Udfyldningsark!$T103,"g",""),
IF(Udfyldningsark!$T103&lt;Udfyldningsark!$Q103,     IF(DF$17&lt;Udfyldningsark!$Q103-10,"g",     IF(DF$17&lt;Udfyldningsark!$T103,"gu",        "")),
IF(DF$17&lt;Udfyldningsark!$Q103, IF(DF$17&lt;Udfyldningsark!$Q103-10,"g","gu"),
IF(DF$17&lt;Udfyldningsark!$T103,"r",""
))))))))</f>
        <v/>
      </c>
      <c r="DG86" s="226" t="str">
        <f>IF(Udfyldningsark!$T103="","",
IF(DG$17=Udfyldningsark!$Q103,"s",
IF(DG$17=Udfyldningsark!$T103,"b",
IF(DG$17&lt;Udfyldningsark!$P103,"",
IF(Udfyldningsark!$T103&lt;Udfyldningsark!$Q103-10,IF(DG$17&lt;Udfyldningsark!$T103,"g",""),
IF(Udfyldningsark!$T103&lt;Udfyldningsark!$Q103,     IF(DG$17&lt;Udfyldningsark!$Q103-10,"g",     IF(DG$17&lt;Udfyldningsark!$T103,"gu",        "")),
IF(DG$17&lt;Udfyldningsark!$Q103, IF(DG$17&lt;Udfyldningsark!$Q103-10,"g","gu"),
IF(DG$17&lt;Udfyldningsark!$T103,"r",""
))))))))</f>
        <v/>
      </c>
      <c r="DH86" s="226" t="str">
        <f>IF(Udfyldningsark!$T103="","",
IF(DH$17=Udfyldningsark!$Q103,"s",
IF(DH$17=Udfyldningsark!$T103,"b",
IF(DH$17&lt;Udfyldningsark!$P103,"",
IF(Udfyldningsark!$T103&lt;Udfyldningsark!$Q103-10,IF(DH$17&lt;Udfyldningsark!$T103,"g",""),
IF(Udfyldningsark!$T103&lt;Udfyldningsark!$Q103,     IF(DH$17&lt;Udfyldningsark!$Q103-10,"g",     IF(DH$17&lt;Udfyldningsark!$T103,"gu",        "")),
IF(DH$17&lt;Udfyldningsark!$Q103, IF(DH$17&lt;Udfyldningsark!$Q103-10,"g","gu"),
IF(DH$17&lt;Udfyldningsark!$T103,"r",""
))))))))</f>
        <v/>
      </c>
      <c r="DI86" s="226" t="str">
        <f>IF(Udfyldningsark!$T103="","",
IF(DI$17=Udfyldningsark!$Q103,"s",
IF(DI$17=Udfyldningsark!$T103,"b",
IF(DI$17&lt;Udfyldningsark!$P103,"",
IF(Udfyldningsark!$T103&lt;Udfyldningsark!$Q103-10,IF(DI$17&lt;Udfyldningsark!$T103,"g",""),
IF(Udfyldningsark!$T103&lt;Udfyldningsark!$Q103,     IF(DI$17&lt;Udfyldningsark!$Q103-10,"g",     IF(DI$17&lt;Udfyldningsark!$T103,"gu",        "")),
IF(DI$17&lt;Udfyldningsark!$Q103, IF(DI$17&lt;Udfyldningsark!$Q103-10,"g","gu"),
IF(DI$17&lt;Udfyldningsark!$T103,"r",""
))))))))</f>
        <v/>
      </c>
      <c r="DJ86" s="226" t="str">
        <f>IF(Udfyldningsark!$T103="","",
IF(DJ$17=Udfyldningsark!$Q103,"s",
IF(DJ$17=Udfyldningsark!$T103,"b",
IF(DJ$17&lt;Udfyldningsark!$P103,"",
IF(Udfyldningsark!$T103&lt;Udfyldningsark!$Q103-10,IF(DJ$17&lt;Udfyldningsark!$T103,"g",""),
IF(Udfyldningsark!$T103&lt;Udfyldningsark!$Q103,     IF(DJ$17&lt;Udfyldningsark!$Q103-10,"g",     IF(DJ$17&lt;Udfyldningsark!$T103,"gu",        "")),
IF(DJ$17&lt;Udfyldningsark!$Q103, IF(DJ$17&lt;Udfyldningsark!$Q103-10,"g","gu"),
IF(DJ$17&lt;Udfyldningsark!$T103,"r",""
))))))))</f>
        <v/>
      </c>
      <c r="DK86" s="226" t="str">
        <f>IF(Udfyldningsark!$T103="","",
IF(DK$17=Udfyldningsark!$Q103,"s",
IF(DK$17=Udfyldningsark!$T103,"b",
IF(DK$17&lt;Udfyldningsark!$P103,"",
IF(Udfyldningsark!$T103&lt;Udfyldningsark!$Q103-10,IF(DK$17&lt;Udfyldningsark!$T103,"g",""),
IF(Udfyldningsark!$T103&lt;Udfyldningsark!$Q103,     IF(DK$17&lt;Udfyldningsark!$Q103-10,"g",     IF(DK$17&lt;Udfyldningsark!$T103,"gu",        "")),
IF(DK$17&lt;Udfyldningsark!$Q103, IF(DK$17&lt;Udfyldningsark!$Q103-10,"g","gu"),
IF(DK$17&lt;Udfyldningsark!$T103,"r",""
))))))))</f>
        <v/>
      </c>
      <c r="DL86" s="13"/>
      <c r="DM86" s="13"/>
    </row>
    <row r="87" spans="1:117" s="2" customFormat="1" ht="8.4499999999999993" customHeight="1" x14ac:dyDescent="0.2">
      <c r="A87" s="29"/>
      <c r="B87" s="56" t="str">
        <f>IF(Udfyldningsark!C104=1,Udfyldningsark!E104,"")</f>
        <v/>
      </c>
      <c r="C87" s="405" t="str">
        <f>IF(Udfyldningsark!I104="","",IF(Udfyldningsark!I104&gt;=1,Udfyldningsark!I104))</f>
        <v/>
      </c>
      <c r="D87" s="406"/>
      <c r="E87" s="407"/>
      <c r="F87" s="48"/>
      <c r="G87" s="276" t="str">
        <f>IF(Udfyldningsark!L104="","",IF(Udfyldningsark!L104&gt;=1,Udfyldningsark!L104))</f>
        <v/>
      </c>
      <c r="H87" s="48"/>
      <c r="I87" s="87" t="str">
        <f>IF(Udfyldningsark!P104="","",IF(Udfyldningsark!P104&gt;=1,Udfyldningsark!P104))</f>
        <v/>
      </c>
      <c r="J87" s="49"/>
      <c r="K87" s="88" t="str">
        <f>IF(Udfyldningsark!G104="","",IF(Udfyldningsark!G104=Data!$T$7,Data!$U$7,IF(Udfyldningsark!G104=Data!$T$8,Data!$U$8,IF(Udfyldningsark!G104=Data!$T$9,Data!$U$9,IF(Udfyldningsark!G104=Data!$T$10,Data!$U$10,IF(Udfyldningsark!G104=Data!$T$11,Data!$U$11,IF(Udfyldningsark!G104=Data!$T$12,Data!$U$12,IF(Udfyldningsark!G104=Data!$T$13,Data!$U$13,IF(Udfyldningsark!G104=Data!$T$14,Data!$U$14,IF(Udfyldningsark!G104=Data!$T$15,Data!$U$15,IF(Udfyldningsark!G104=Data!$T$16,Data!$U$16,IF(Udfyldningsark!G104=Data!$T$17,Data!$U$17,IF(Udfyldningsark!G104=Data!$T$18,Data!$U$18,IF(Udfyldningsark!G104=Data!$T$19,Data!$U$19,IF(Udfyldningsark!G104=Data!$T$20,Data!$U$20,IF(Udfyldningsark!G104=Data!$T$21,Data!$U$21,IF(Udfyldningsark!G104=Data!$T$22,Data!$U$22,IF(Udfyldningsark!G104=Data!$T$23,Data!$U$23,IF(Udfyldningsark!G104=Data!$T$24,Data!$U$24,IF(Udfyldningsark!G104=Data!$T$25,Data!$U$25,IF(Udfyldningsark!G104=Data!$T$26,Data!$U$26,IF(Udfyldningsark!G104=Data!$T$27,Data!$U$27))))))))))))))))))))))</f>
        <v/>
      </c>
      <c r="L87" s="49"/>
      <c r="M87" s="89" t="str">
        <f>IF(Udfyldningsark!G104="","",IF(Udfyldningsark!G104=Data!$T$7,Data!$V$7,IF(Udfyldningsark!G104=Data!$T$8,Data!$V$8,IF(Udfyldningsark!G104=Data!$T$9,Data!$V$9,IF(Udfyldningsark!G104=Data!$T$10,Data!$V$10,IF(Udfyldningsark!G104=Data!$T$11,Data!$V$11,IF(Udfyldningsark!G104=Data!$T$12,Data!$V$12,IF(Udfyldningsark!G104=Data!$T$13,Data!$V$13,IF(Udfyldningsark!G104=Data!$T$14,Data!$V$14,IF(Udfyldningsark!G104=Data!$T$15,Data!$V$15,IF(Udfyldningsark!G104=Data!$T$16,Data!$V$16,IF(Udfyldningsark!G104=Data!$T$17,Data!$V$17,IF(Udfyldningsark!G104=Data!$T$18,Data!$V$18,IF(Udfyldningsark!G104=Data!$T$19,Data!$V$19,IF(Udfyldningsark!G104=Data!$T$20,Data!$V$20,IF(Udfyldningsark!G104=Data!$T$21,Data!$V$21,IF(Udfyldningsark!G104=Data!$T$22,Data!$V$22,IF(Udfyldningsark!G104=Data!$T$23,Data!$V$23,IF(Udfyldningsark!G104=Data!$T$24,Data!$V$24,IF(Udfyldningsark!G104=Data!$T$25,Data!$V$25,IF(Udfyldningsark!G104=Data!$T$26,Data!$V$26,IF(Udfyldningsark!G104=Data!$T$27,Data!$V$27,))))))))))))))))))))))</f>
        <v/>
      </c>
      <c r="N87" s="20"/>
      <c r="O87" s="226" t="str">
        <f>IF(Udfyldningsark!$T104="","",
IF(O$17=Udfyldningsark!$Q104,"s",
IF(O$17=Udfyldningsark!$T104,"b",
IF(O$17&lt;Udfyldningsark!$P104,"",
IF(Udfyldningsark!$T104&lt;Udfyldningsark!$Q104-10,IF(O$17&lt;Udfyldningsark!$T104,"g",""),
IF(Udfyldningsark!$T104&lt;Udfyldningsark!$Q104,     IF(O$17&lt;Udfyldningsark!$Q104-10,"g",     IF(O$17&lt;Udfyldningsark!$T104,"gu",        "")),
IF(O$17&lt;Udfyldningsark!$Q104, IF(O$17&lt;Udfyldningsark!$Q104-10,"g","gu"),
IF(O$17&lt;Udfyldningsark!$T104,"r",""
))))))))</f>
        <v/>
      </c>
      <c r="P87" s="226" t="str">
        <f>IF(Udfyldningsark!$T104="","",
IF(P$17=Udfyldningsark!$Q104,"s",
IF(P$17=Udfyldningsark!$T104,"b",
IF(P$17&lt;Udfyldningsark!$P104,"",
IF(Udfyldningsark!$T104&lt;Udfyldningsark!$Q104-10,IF(P$17&lt;Udfyldningsark!$T104,"g",""),
IF(Udfyldningsark!$T104&lt;Udfyldningsark!$Q104,     IF(P$17&lt;Udfyldningsark!$Q104-10,"g",     IF(P$17&lt;Udfyldningsark!$T104,"gu",        "")),
IF(P$17&lt;Udfyldningsark!$Q104, IF(P$17&lt;Udfyldningsark!$Q104-10,"g","gu"),
IF(P$17&lt;Udfyldningsark!$T104,"r",""
))))))))</f>
        <v/>
      </c>
      <c r="Q87" s="226" t="str">
        <f>IF(Udfyldningsark!$T104="","",
IF(Q$17=Udfyldningsark!$Q104,"s",
IF(Q$17=Udfyldningsark!$T104,"b",
IF(Q$17&lt;Udfyldningsark!$P104,"",
IF(Udfyldningsark!$T104&lt;Udfyldningsark!$Q104-10,IF(Q$17&lt;Udfyldningsark!$T104,"g",""),
IF(Udfyldningsark!$T104&lt;Udfyldningsark!$Q104,     IF(Q$17&lt;Udfyldningsark!$Q104-10,"g",     IF(Q$17&lt;Udfyldningsark!$T104,"gu",        "")),
IF(Q$17&lt;Udfyldningsark!$Q104, IF(Q$17&lt;Udfyldningsark!$Q104-10,"g","gu"),
IF(Q$17&lt;Udfyldningsark!$T104,"r",""
))))))))</f>
        <v/>
      </c>
      <c r="R87" s="226" t="str">
        <f>IF(Udfyldningsark!$T104="","",
IF(R$17=Udfyldningsark!$Q104,"s",
IF(R$17=Udfyldningsark!$T104,"b",
IF(R$17&lt;Udfyldningsark!$P104,"",
IF(Udfyldningsark!$T104&lt;Udfyldningsark!$Q104-10,IF(R$17&lt;Udfyldningsark!$T104,"g",""),
IF(Udfyldningsark!$T104&lt;Udfyldningsark!$Q104,     IF(R$17&lt;Udfyldningsark!$Q104-10,"g",     IF(R$17&lt;Udfyldningsark!$T104,"gu",        "")),
IF(R$17&lt;Udfyldningsark!$Q104, IF(R$17&lt;Udfyldningsark!$Q104-10,"g","gu"),
IF(R$17&lt;Udfyldningsark!$T104,"r",""
))))))))</f>
        <v/>
      </c>
      <c r="S87" s="226" t="str">
        <f>IF(Udfyldningsark!$T104="","",
IF(S$17=Udfyldningsark!$Q104,"s",
IF(S$17=Udfyldningsark!$T104,"b",
IF(S$17&lt;Udfyldningsark!$P104,"",
IF(Udfyldningsark!$T104&lt;Udfyldningsark!$Q104-10,IF(S$17&lt;Udfyldningsark!$T104,"g",""),
IF(Udfyldningsark!$T104&lt;Udfyldningsark!$Q104,     IF(S$17&lt;Udfyldningsark!$Q104-10,"g",     IF(S$17&lt;Udfyldningsark!$T104,"gu",        "")),
IF(S$17&lt;Udfyldningsark!$Q104, IF(S$17&lt;Udfyldningsark!$Q104-10,"g","gu"),
IF(S$17&lt;Udfyldningsark!$T104,"r",""
))))))))</f>
        <v/>
      </c>
      <c r="T87" s="226" t="str">
        <f>IF(Udfyldningsark!$T104="","",
IF(T$17=Udfyldningsark!$Q104,"s",
IF(T$17=Udfyldningsark!$T104,"b",
IF(T$17&lt;Udfyldningsark!$P104,"",
IF(Udfyldningsark!$T104&lt;Udfyldningsark!$Q104-10,IF(T$17&lt;Udfyldningsark!$T104,"g",""),
IF(Udfyldningsark!$T104&lt;Udfyldningsark!$Q104,     IF(T$17&lt;Udfyldningsark!$Q104-10,"g",     IF(T$17&lt;Udfyldningsark!$T104,"gu",        "")),
IF(T$17&lt;Udfyldningsark!$Q104, IF(T$17&lt;Udfyldningsark!$Q104-10,"g","gu"),
IF(T$17&lt;Udfyldningsark!$T104,"r",""
))))))))</f>
        <v/>
      </c>
      <c r="U87" s="226" t="str">
        <f>IF(Udfyldningsark!$T104="","",
IF(U$17=Udfyldningsark!$Q104,"s",
IF(U$17=Udfyldningsark!$T104,"b",
IF(U$17&lt;Udfyldningsark!$P104,"",
IF(Udfyldningsark!$T104&lt;Udfyldningsark!$Q104-10,IF(U$17&lt;Udfyldningsark!$T104,"g",""),
IF(Udfyldningsark!$T104&lt;Udfyldningsark!$Q104,     IF(U$17&lt;Udfyldningsark!$Q104-10,"g",     IF(U$17&lt;Udfyldningsark!$T104,"gu",        "")),
IF(U$17&lt;Udfyldningsark!$Q104, IF(U$17&lt;Udfyldningsark!$Q104-10,"g","gu"),
IF(U$17&lt;Udfyldningsark!$T104,"r",""
))))))))</f>
        <v/>
      </c>
      <c r="V87" s="226" t="str">
        <f>IF(Udfyldningsark!$T104="","",
IF(V$17=Udfyldningsark!$Q104,"s",
IF(V$17=Udfyldningsark!$T104,"b",
IF(V$17&lt;Udfyldningsark!$P104,"",
IF(Udfyldningsark!$T104&lt;Udfyldningsark!$Q104-10,IF(V$17&lt;Udfyldningsark!$T104,"g",""),
IF(Udfyldningsark!$T104&lt;Udfyldningsark!$Q104,     IF(V$17&lt;Udfyldningsark!$Q104-10,"g",     IF(V$17&lt;Udfyldningsark!$T104,"gu",        "")),
IF(V$17&lt;Udfyldningsark!$Q104, IF(V$17&lt;Udfyldningsark!$Q104-10,"g","gu"),
IF(V$17&lt;Udfyldningsark!$T104,"r",""
))))))))</f>
        <v/>
      </c>
      <c r="W87" s="226" t="str">
        <f>IF(Udfyldningsark!$T104="","",
IF(W$17=Udfyldningsark!$Q104,"s",
IF(W$17=Udfyldningsark!$T104,"b",
IF(W$17&lt;Udfyldningsark!$P104,"",
IF(Udfyldningsark!$T104&lt;Udfyldningsark!$Q104-10,IF(W$17&lt;Udfyldningsark!$T104,"g",""),
IF(Udfyldningsark!$T104&lt;Udfyldningsark!$Q104,     IF(W$17&lt;Udfyldningsark!$Q104-10,"g",     IF(W$17&lt;Udfyldningsark!$T104,"gu",        "")),
IF(W$17&lt;Udfyldningsark!$Q104, IF(W$17&lt;Udfyldningsark!$Q104-10,"g","gu"),
IF(W$17&lt;Udfyldningsark!$T104,"r",""
))))))))</f>
        <v/>
      </c>
      <c r="X87" s="226" t="str">
        <f>IF(Udfyldningsark!$T104="","",
IF(X$17=Udfyldningsark!$Q104,"s",
IF(X$17=Udfyldningsark!$T104,"b",
IF(X$17&lt;Udfyldningsark!$P104,"",
IF(Udfyldningsark!$T104&lt;Udfyldningsark!$Q104-10,IF(X$17&lt;Udfyldningsark!$T104,"g",""),
IF(Udfyldningsark!$T104&lt;Udfyldningsark!$Q104,     IF(X$17&lt;Udfyldningsark!$Q104-10,"g",     IF(X$17&lt;Udfyldningsark!$T104,"gu",        "")),
IF(X$17&lt;Udfyldningsark!$Q104, IF(X$17&lt;Udfyldningsark!$Q104-10,"g","gu"),
IF(X$17&lt;Udfyldningsark!$T104,"r",""
))))))))</f>
        <v/>
      </c>
      <c r="Y87" s="226" t="str">
        <f>IF(Udfyldningsark!$T104="","",
IF(Y$17=Udfyldningsark!$Q104,"s",
IF(Y$17=Udfyldningsark!$T104,"b",
IF(Y$17&lt;Udfyldningsark!$P104,"",
IF(Udfyldningsark!$T104&lt;Udfyldningsark!$Q104-10,IF(Y$17&lt;Udfyldningsark!$T104,"g",""),
IF(Udfyldningsark!$T104&lt;Udfyldningsark!$Q104,     IF(Y$17&lt;Udfyldningsark!$Q104-10,"g",     IF(Y$17&lt;Udfyldningsark!$T104,"gu",        "")),
IF(Y$17&lt;Udfyldningsark!$Q104, IF(Y$17&lt;Udfyldningsark!$Q104-10,"g","gu"),
IF(Y$17&lt;Udfyldningsark!$T104,"r",""
))))))))</f>
        <v/>
      </c>
      <c r="Z87" s="226" t="str">
        <f>IF(Udfyldningsark!$T104="","",
IF(Z$17=Udfyldningsark!$Q104,"s",
IF(Z$17=Udfyldningsark!$T104,"b",
IF(Z$17&lt;Udfyldningsark!$P104,"",
IF(Udfyldningsark!$T104&lt;Udfyldningsark!$Q104-10,IF(Z$17&lt;Udfyldningsark!$T104,"g",""),
IF(Udfyldningsark!$T104&lt;Udfyldningsark!$Q104,     IF(Z$17&lt;Udfyldningsark!$Q104-10,"g",     IF(Z$17&lt;Udfyldningsark!$T104,"gu",        "")),
IF(Z$17&lt;Udfyldningsark!$Q104, IF(Z$17&lt;Udfyldningsark!$Q104-10,"g","gu"),
IF(Z$17&lt;Udfyldningsark!$T104,"r",""
))))))))</f>
        <v/>
      </c>
      <c r="AA87" s="226" t="str">
        <f>IF(Udfyldningsark!$T104="","",
IF(AA$17=Udfyldningsark!$Q104,"s",
IF(AA$17=Udfyldningsark!$T104,"b",
IF(AA$17&lt;Udfyldningsark!$P104,"",
IF(Udfyldningsark!$T104&lt;Udfyldningsark!$Q104-10,IF(AA$17&lt;Udfyldningsark!$T104,"g",""),
IF(Udfyldningsark!$T104&lt;Udfyldningsark!$Q104,     IF(AA$17&lt;Udfyldningsark!$Q104-10,"g",     IF(AA$17&lt;Udfyldningsark!$T104,"gu",        "")),
IF(AA$17&lt;Udfyldningsark!$Q104, IF(AA$17&lt;Udfyldningsark!$Q104-10,"g","gu"),
IF(AA$17&lt;Udfyldningsark!$T104,"r",""
))))))))</f>
        <v/>
      </c>
      <c r="AB87" s="226" t="str">
        <f>IF(Udfyldningsark!$T104="","",
IF(AB$17=Udfyldningsark!$Q104,"s",
IF(AB$17=Udfyldningsark!$T104,"b",
IF(AB$17&lt;Udfyldningsark!$P104,"",
IF(Udfyldningsark!$T104&lt;Udfyldningsark!$Q104-10,IF(AB$17&lt;Udfyldningsark!$T104,"g",""),
IF(Udfyldningsark!$T104&lt;Udfyldningsark!$Q104,     IF(AB$17&lt;Udfyldningsark!$Q104-10,"g",     IF(AB$17&lt;Udfyldningsark!$T104,"gu",        "")),
IF(AB$17&lt;Udfyldningsark!$Q104, IF(AB$17&lt;Udfyldningsark!$Q104-10,"g","gu"),
IF(AB$17&lt;Udfyldningsark!$T104,"r",""
))))))))</f>
        <v/>
      </c>
      <c r="AC87" s="226" t="str">
        <f>IF(Udfyldningsark!$T104="","",
IF(AC$17=Udfyldningsark!$Q104,"s",
IF(AC$17=Udfyldningsark!$T104,"b",
IF(AC$17&lt;Udfyldningsark!$P104,"",
IF(Udfyldningsark!$T104&lt;Udfyldningsark!$Q104-10,IF(AC$17&lt;Udfyldningsark!$T104,"g",""),
IF(Udfyldningsark!$T104&lt;Udfyldningsark!$Q104,     IF(AC$17&lt;Udfyldningsark!$Q104-10,"g",     IF(AC$17&lt;Udfyldningsark!$T104,"gu",        "")),
IF(AC$17&lt;Udfyldningsark!$Q104, IF(AC$17&lt;Udfyldningsark!$Q104-10,"g","gu"),
IF(AC$17&lt;Udfyldningsark!$T104,"r",""
))))))))</f>
        <v/>
      </c>
      <c r="AD87" s="226" t="str">
        <f>IF(Udfyldningsark!$T104="","",
IF(AD$17=Udfyldningsark!$Q104,"s",
IF(AD$17=Udfyldningsark!$T104,"b",
IF(AD$17&lt;Udfyldningsark!$P104,"",
IF(Udfyldningsark!$T104&lt;Udfyldningsark!$Q104-10,IF(AD$17&lt;Udfyldningsark!$T104,"g",""),
IF(Udfyldningsark!$T104&lt;Udfyldningsark!$Q104,     IF(AD$17&lt;Udfyldningsark!$Q104-10,"g",     IF(AD$17&lt;Udfyldningsark!$T104,"gu",        "")),
IF(AD$17&lt;Udfyldningsark!$Q104, IF(AD$17&lt;Udfyldningsark!$Q104-10,"g","gu"),
IF(AD$17&lt;Udfyldningsark!$T104,"r",""
))))))))</f>
        <v/>
      </c>
      <c r="AE87" s="226" t="str">
        <f>IF(Udfyldningsark!$T104="","",
IF(AE$17=Udfyldningsark!$Q104,"s",
IF(AE$17=Udfyldningsark!$T104,"b",
IF(AE$17&lt;Udfyldningsark!$P104,"",
IF(Udfyldningsark!$T104&lt;Udfyldningsark!$Q104-10,IF(AE$17&lt;Udfyldningsark!$T104,"g",""),
IF(Udfyldningsark!$T104&lt;Udfyldningsark!$Q104,     IF(AE$17&lt;Udfyldningsark!$Q104-10,"g",     IF(AE$17&lt;Udfyldningsark!$T104,"gu",        "")),
IF(AE$17&lt;Udfyldningsark!$Q104, IF(AE$17&lt;Udfyldningsark!$Q104-10,"g","gu"),
IF(AE$17&lt;Udfyldningsark!$T104,"r",""
))))))))</f>
        <v/>
      </c>
      <c r="AF87" s="226" t="str">
        <f>IF(Udfyldningsark!$T104="","",
IF(AF$17=Udfyldningsark!$Q104,"s",
IF(AF$17=Udfyldningsark!$T104,"b",
IF(AF$17&lt;Udfyldningsark!$P104,"",
IF(Udfyldningsark!$T104&lt;Udfyldningsark!$Q104-10,IF(AF$17&lt;Udfyldningsark!$T104,"g",""),
IF(Udfyldningsark!$T104&lt;Udfyldningsark!$Q104,     IF(AF$17&lt;Udfyldningsark!$Q104-10,"g",     IF(AF$17&lt;Udfyldningsark!$T104,"gu",        "")),
IF(AF$17&lt;Udfyldningsark!$Q104, IF(AF$17&lt;Udfyldningsark!$Q104-10,"g","gu"),
IF(AF$17&lt;Udfyldningsark!$T104,"r",""
))))))))</f>
        <v/>
      </c>
      <c r="AG87" s="226" t="str">
        <f>IF(Udfyldningsark!$T104="","",
IF(AG$17=Udfyldningsark!$Q104,"s",
IF(AG$17=Udfyldningsark!$T104,"b",
IF(AG$17&lt;Udfyldningsark!$P104,"",
IF(Udfyldningsark!$T104&lt;Udfyldningsark!$Q104-10,IF(AG$17&lt;Udfyldningsark!$T104,"g",""),
IF(Udfyldningsark!$T104&lt;Udfyldningsark!$Q104,     IF(AG$17&lt;Udfyldningsark!$Q104-10,"g",     IF(AG$17&lt;Udfyldningsark!$T104,"gu",        "")),
IF(AG$17&lt;Udfyldningsark!$Q104, IF(AG$17&lt;Udfyldningsark!$Q104-10,"g","gu"),
IF(AG$17&lt;Udfyldningsark!$T104,"r",""
))))))))</f>
        <v/>
      </c>
      <c r="AH87" s="226" t="str">
        <f>IF(Udfyldningsark!$T104="","",
IF(AH$17=Udfyldningsark!$Q104,"s",
IF(AH$17=Udfyldningsark!$T104,"b",
IF(AH$17&lt;Udfyldningsark!$P104,"",
IF(Udfyldningsark!$T104&lt;Udfyldningsark!$Q104-10,IF(AH$17&lt;Udfyldningsark!$T104,"g",""),
IF(Udfyldningsark!$T104&lt;Udfyldningsark!$Q104,     IF(AH$17&lt;Udfyldningsark!$Q104-10,"g",     IF(AH$17&lt;Udfyldningsark!$T104,"gu",        "")),
IF(AH$17&lt;Udfyldningsark!$Q104, IF(AH$17&lt;Udfyldningsark!$Q104-10,"g","gu"),
IF(AH$17&lt;Udfyldningsark!$T104,"r",""
))))))))</f>
        <v/>
      </c>
      <c r="AI87" s="226" t="str">
        <f>IF(Udfyldningsark!$T104="","",
IF(AI$17=Udfyldningsark!$Q104,"s",
IF(AI$17=Udfyldningsark!$T104,"b",
IF(AI$17&lt;Udfyldningsark!$P104,"",
IF(Udfyldningsark!$T104&lt;Udfyldningsark!$Q104-10,IF(AI$17&lt;Udfyldningsark!$T104,"g",""),
IF(Udfyldningsark!$T104&lt;Udfyldningsark!$Q104,     IF(AI$17&lt;Udfyldningsark!$Q104-10,"g",     IF(AI$17&lt;Udfyldningsark!$T104,"gu",        "")),
IF(AI$17&lt;Udfyldningsark!$Q104, IF(AI$17&lt;Udfyldningsark!$Q104-10,"g","gu"),
IF(AI$17&lt;Udfyldningsark!$T104,"r",""
))))))))</f>
        <v/>
      </c>
      <c r="AJ87" s="226" t="str">
        <f>IF(Udfyldningsark!$T104="","",
IF(AJ$17=Udfyldningsark!$Q104,"s",
IF(AJ$17=Udfyldningsark!$T104,"b",
IF(AJ$17&lt;Udfyldningsark!$P104,"",
IF(Udfyldningsark!$T104&lt;Udfyldningsark!$Q104-10,IF(AJ$17&lt;Udfyldningsark!$T104,"g",""),
IF(Udfyldningsark!$T104&lt;Udfyldningsark!$Q104,     IF(AJ$17&lt;Udfyldningsark!$Q104-10,"g",     IF(AJ$17&lt;Udfyldningsark!$T104,"gu",        "")),
IF(AJ$17&lt;Udfyldningsark!$Q104, IF(AJ$17&lt;Udfyldningsark!$Q104-10,"g","gu"),
IF(AJ$17&lt;Udfyldningsark!$T104,"r",""
))))))))</f>
        <v/>
      </c>
      <c r="AK87" s="226" t="str">
        <f>IF(Udfyldningsark!$T104="","",
IF(AK$17=Udfyldningsark!$Q104,"s",
IF(AK$17=Udfyldningsark!$T104,"b",
IF(AK$17&lt;Udfyldningsark!$P104,"",
IF(Udfyldningsark!$T104&lt;Udfyldningsark!$Q104-10,IF(AK$17&lt;Udfyldningsark!$T104,"g",""),
IF(Udfyldningsark!$T104&lt;Udfyldningsark!$Q104,     IF(AK$17&lt;Udfyldningsark!$Q104-10,"g",     IF(AK$17&lt;Udfyldningsark!$T104,"gu",        "")),
IF(AK$17&lt;Udfyldningsark!$Q104, IF(AK$17&lt;Udfyldningsark!$Q104-10,"g","gu"),
IF(AK$17&lt;Udfyldningsark!$T104,"r",""
))))))))</f>
        <v/>
      </c>
      <c r="AL87" s="226" t="str">
        <f>IF(Udfyldningsark!$T104="","",
IF(AL$17=Udfyldningsark!$Q104,"s",
IF(AL$17=Udfyldningsark!$T104,"b",
IF(AL$17&lt;Udfyldningsark!$P104,"",
IF(Udfyldningsark!$T104&lt;Udfyldningsark!$Q104-10,IF(AL$17&lt;Udfyldningsark!$T104,"g",""),
IF(Udfyldningsark!$T104&lt;Udfyldningsark!$Q104,     IF(AL$17&lt;Udfyldningsark!$Q104-10,"g",     IF(AL$17&lt;Udfyldningsark!$T104,"gu",        "")),
IF(AL$17&lt;Udfyldningsark!$Q104, IF(AL$17&lt;Udfyldningsark!$Q104-10,"g","gu"),
IF(AL$17&lt;Udfyldningsark!$T104,"r",""
))))))))</f>
        <v/>
      </c>
      <c r="AM87" s="226" t="str">
        <f>IF(Udfyldningsark!$T104="","",
IF(AM$17=Udfyldningsark!$Q104,"s",
IF(AM$17=Udfyldningsark!$T104,"b",
IF(AM$17&lt;Udfyldningsark!$P104,"",
IF(Udfyldningsark!$T104&lt;Udfyldningsark!$Q104-10,IF(AM$17&lt;Udfyldningsark!$T104,"g",""),
IF(Udfyldningsark!$T104&lt;Udfyldningsark!$Q104,     IF(AM$17&lt;Udfyldningsark!$Q104-10,"g",     IF(AM$17&lt;Udfyldningsark!$T104,"gu",        "")),
IF(AM$17&lt;Udfyldningsark!$Q104, IF(AM$17&lt;Udfyldningsark!$Q104-10,"g","gu"),
IF(AM$17&lt;Udfyldningsark!$T104,"r",""
))))))))</f>
        <v/>
      </c>
      <c r="AN87" s="226" t="str">
        <f>IF(Udfyldningsark!$T104="","",
IF(AN$17=Udfyldningsark!$Q104,"s",
IF(AN$17=Udfyldningsark!$T104,"b",
IF(AN$17&lt;Udfyldningsark!$P104,"",
IF(Udfyldningsark!$T104&lt;Udfyldningsark!$Q104-10,IF(AN$17&lt;Udfyldningsark!$T104,"g",""),
IF(Udfyldningsark!$T104&lt;Udfyldningsark!$Q104,     IF(AN$17&lt;Udfyldningsark!$Q104-10,"g",     IF(AN$17&lt;Udfyldningsark!$T104,"gu",        "")),
IF(AN$17&lt;Udfyldningsark!$Q104, IF(AN$17&lt;Udfyldningsark!$Q104-10,"g","gu"),
IF(AN$17&lt;Udfyldningsark!$T104,"r",""
))))))))</f>
        <v/>
      </c>
      <c r="AO87" s="226" t="str">
        <f>IF(Udfyldningsark!$T104="","",
IF(AO$17=Udfyldningsark!$Q104,"s",
IF(AO$17=Udfyldningsark!$T104,"b",
IF(AO$17&lt;Udfyldningsark!$P104,"",
IF(Udfyldningsark!$T104&lt;Udfyldningsark!$Q104-10,IF(AO$17&lt;Udfyldningsark!$T104,"g",""),
IF(Udfyldningsark!$T104&lt;Udfyldningsark!$Q104,     IF(AO$17&lt;Udfyldningsark!$Q104-10,"g",     IF(AO$17&lt;Udfyldningsark!$T104,"gu",        "")),
IF(AO$17&lt;Udfyldningsark!$Q104, IF(AO$17&lt;Udfyldningsark!$Q104-10,"g","gu"),
IF(AO$17&lt;Udfyldningsark!$T104,"r",""
))))))))</f>
        <v/>
      </c>
      <c r="AP87" s="226" t="str">
        <f>IF(Udfyldningsark!$T104="","",
IF(AP$17=Udfyldningsark!$Q104,"s",
IF(AP$17=Udfyldningsark!$T104,"b",
IF(AP$17&lt;Udfyldningsark!$P104,"",
IF(Udfyldningsark!$T104&lt;Udfyldningsark!$Q104-10,IF(AP$17&lt;Udfyldningsark!$T104,"g",""),
IF(Udfyldningsark!$T104&lt;Udfyldningsark!$Q104,     IF(AP$17&lt;Udfyldningsark!$Q104-10,"g",     IF(AP$17&lt;Udfyldningsark!$T104,"gu",        "")),
IF(AP$17&lt;Udfyldningsark!$Q104, IF(AP$17&lt;Udfyldningsark!$Q104-10,"g","gu"),
IF(AP$17&lt;Udfyldningsark!$T104,"r",""
))))))))</f>
        <v/>
      </c>
      <c r="AQ87" s="226" t="str">
        <f>IF(Udfyldningsark!$T104="","",
IF(AQ$17=Udfyldningsark!$Q104,"s",
IF(AQ$17=Udfyldningsark!$T104,"b",
IF(AQ$17&lt;Udfyldningsark!$P104,"",
IF(Udfyldningsark!$T104&lt;Udfyldningsark!$Q104-10,IF(AQ$17&lt;Udfyldningsark!$T104,"g",""),
IF(Udfyldningsark!$T104&lt;Udfyldningsark!$Q104,     IF(AQ$17&lt;Udfyldningsark!$Q104-10,"g",     IF(AQ$17&lt;Udfyldningsark!$T104,"gu",        "")),
IF(AQ$17&lt;Udfyldningsark!$Q104, IF(AQ$17&lt;Udfyldningsark!$Q104-10,"g","gu"),
IF(AQ$17&lt;Udfyldningsark!$T104,"r",""
))))))))</f>
        <v/>
      </c>
      <c r="AR87" s="226" t="str">
        <f>IF(Udfyldningsark!$T104="","",
IF(AR$17=Udfyldningsark!$Q104,"s",
IF(AR$17=Udfyldningsark!$T104,"b",
IF(AR$17&lt;Udfyldningsark!$P104,"",
IF(Udfyldningsark!$T104&lt;Udfyldningsark!$Q104-10,IF(AR$17&lt;Udfyldningsark!$T104,"g",""),
IF(Udfyldningsark!$T104&lt;Udfyldningsark!$Q104,     IF(AR$17&lt;Udfyldningsark!$Q104-10,"g",     IF(AR$17&lt;Udfyldningsark!$T104,"gu",        "")),
IF(AR$17&lt;Udfyldningsark!$Q104, IF(AR$17&lt;Udfyldningsark!$Q104-10,"g","gu"),
IF(AR$17&lt;Udfyldningsark!$T104,"r",""
))))))))</f>
        <v/>
      </c>
      <c r="AS87" s="226" t="str">
        <f>IF(Udfyldningsark!$T104="","",
IF(AS$17=Udfyldningsark!$Q104,"s",
IF(AS$17=Udfyldningsark!$T104,"b",
IF(AS$17&lt;Udfyldningsark!$P104,"",
IF(Udfyldningsark!$T104&lt;Udfyldningsark!$Q104-10,IF(AS$17&lt;Udfyldningsark!$T104,"g",""),
IF(Udfyldningsark!$T104&lt;Udfyldningsark!$Q104,     IF(AS$17&lt;Udfyldningsark!$Q104-10,"g",     IF(AS$17&lt;Udfyldningsark!$T104,"gu",        "")),
IF(AS$17&lt;Udfyldningsark!$Q104, IF(AS$17&lt;Udfyldningsark!$Q104-10,"g","gu"),
IF(AS$17&lt;Udfyldningsark!$T104,"r",""
))))))))</f>
        <v/>
      </c>
      <c r="AT87" s="226" t="str">
        <f>IF(Udfyldningsark!$T104="","",
IF(AT$17=Udfyldningsark!$Q104,"s",
IF(AT$17=Udfyldningsark!$T104,"b",
IF(AT$17&lt;Udfyldningsark!$P104,"",
IF(Udfyldningsark!$T104&lt;Udfyldningsark!$Q104-10,IF(AT$17&lt;Udfyldningsark!$T104,"g",""),
IF(Udfyldningsark!$T104&lt;Udfyldningsark!$Q104,     IF(AT$17&lt;Udfyldningsark!$Q104-10,"g",     IF(AT$17&lt;Udfyldningsark!$T104,"gu",        "")),
IF(AT$17&lt;Udfyldningsark!$Q104, IF(AT$17&lt;Udfyldningsark!$Q104-10,"g","gu"),
IF(AT$17&lt;Udfyldningsark!$T104,"r",""
))))))))</f>
        <v/>
      </c>
      <c r="AU87" s="226" t="str">
        <f>IF(Udfyldningsark!$T104="","",
IF(AU$17=Udfyldningsark!$Q104,"s",
IF(AU$17=Udfyldningsark!$T104,"b",
IF(AU$17&lt;Udfyldningsark!$P104,"",
IF(Udfyldningsark!$T104&lt;Udfyldningsark!$Q104-10,IF(AU$17&lt;Udfyldningsark!$T104,"g",""),
IF(Udfyldningsark!$T104&lt;Udfyldningsark!$Q104,     IF(AU$17&lt;Udfyldningsark!$Q104-10,"g",     IF(AU$17&lt;Udfyldningsark!$T104,"gu",        "")),
IF(AU$17&lt;Udfyldningsark!$Q104, IF(AU$17&lt;Udfyldningsark!$Q104-10,"g","gu"),
IF(AU$17&lt;Udfyldningsark!$T104,"r",""
))))))))</f>
        <v/>
      </c>
      <c r="AV87" s="226" t="str">
        <f>IF(Udfyldningsark!$T104="","",
IF(AV$17=Udfyldningsark!$Q104,"s",
IF(AV$17=Udfyldningsark!$T104,"b",
IF(AV$17&lt;Udfyldningsark!$P104,"",
IF(Udfyldningsark!$T104&lt;Udfyldningsark!$Q104-10,IF(AV$17&lt;Udfyldningsark!$T104,"g",""),
IF(Udfyldningsark!$T104&lt;Udfyldningsark!$Q104,     IF(AV$17&lt;Udfyldningsark!$Q104-10,"g",     IF(AV$17&lt;Udfyldningsark!$T104,"gu",        "")),
IF(AV$17&lt;Udfyldningsark!$Q104, IF(AV$17&lt;Udfyldningsark!$Q104-10,"g","gu"),
IF(AV$17&lt;Udfyldningsark!$T104,"r",""
))))))))</f>
        <v/>
      </c>
      <c r="AW87" s="226" t="str">
        <f>IF(Udfyldningsark!$T104="","",
IF(AW$17=Udfyldningsark!$Q104,"s",
IF(AW$17=Udfyldningsark!$T104,"b",
IF(AW$17&lt;Udfyldningsark!$P104,"",
IF(Udfyldningsark!$T104&lt;Udfyldningsark!$Q104-10,IF(AW$17&lt;Udfyldningsark!$T104,"g",""),
IF(Udfyldningsark!$T104&lt;Udfyldningsark!$Q104,     IF(AW$17&lt;Udfyldningsark!$Q104-10,"g",     IF(AW$17&lt;Udfyldningsark!$T104,"gu",        "")),
IF(AW$17&lt;Udfyldningsark!$Q104, IF(AW$17&lt;Udfyldningsark!$Q104-10,"g","gu"),
IF(AW$17&lt;Udfyldningsark!$T104,"r",""
))))))))</f>
        <v/>
      </c>
      <c r="AX87" s="226" t="str">
        <f>IF(Udfyldningsark!$T104="","",
IF(AX$17=Udfyldningsark!$Q104,"s",
IF(AX$17=Udfyldningsark!$T104,"b",
IF(AX$17&lt;Udfyldningsark!$P104,"",
IF(Udfyldningsark!$T104&lt;Udfyldningsark!$Q104-10,IF(AX$17&lt;Udfyldningsark!$T104,"g",""),
IF(Udfyldningsark!$T104&lt;Udfyldningsark!$Q104,     IF(AX$17&lt;Udfyldningsark!$Q104-10,"g",     IF(AX$17&lt;Udfyldningsark!$T104,"gu",        "")),
IF(AX$17&lt;Udfyldningsark!$Q104, IF(AX$17&lt;Udfyldningsark!$Q104-10,"g","gu"),
IF(AX$17&lt;Udfyldningsark!$T104,"r",""
))))))))</f>
        <v/>
      </c>
      <c r="AY87" s="226" t="str">
        <f>IF(Udfyldningsark!$T104="","",
IF(AY$17=Udfyldningsark!$Q104,"s",
IF(AY$17=Udfyldningsark!$T104,"b",
IF(AY$17&lt;Udfyldningsark!$P104,"",
IF(Udfyldningsark!$T104&lt;Udfyldningsark!$Q104-10,IF(AY$17&lt;Udfyldningsark!$T104,"g",""),
IF(Udfyldningsark!$T104&lt;Udfyldningsark!$Q104,     IF(AY$17&lt;Udfyldningsark!$Q104-10,"g",     IF(AY$17&lt;Udfyldningsark!$T104,"gu",        "")),
IF(AY$17&lt;Udfyldningsark!$Q104, IF(AY$17&lt;Udfyldningsark!$Q104-10,"g","gu"),
IF(AY$17&lt;Udfyldningsark!$T104,"r",""
))))))))</f>
        <v/>
      </c>
      <c r="AZ87" s="226" t="str">
        <f>IF(Udfyldningsark!$T104="","",
IF(AZ$17=Udfyldningsark!$Q104,"s",
IF(AZ$17=Udfyldningsark!$T104,"b",
IF(AZ$17&lt;Udfyldningsark!$P104,"",
IF(Udfyldningsark!$T104&lt;Udfyldningsark!$Q104-10,IF(AZ$17&lt;Udfyldningsark!$T104,"g",""),
IF(Udfyldningsark!$T104&lt;Udfyldningsark!$Q104,     IF(AZ$17&lt;Udfyldningsark!$Q104-10,"g",     IF(AZ$17&lt;Udfyldningsark!$T104,"gu",        "")),
IF(AZ$17&lt;Udfyldningsark!$Q104, IF(AZ$17&lt;Udfyldningsark!$Q104-10,"g","gu"),
IF(AZ$17&lt;Udfyldningsark!$T104,"r",""
))))))))</f>
        <v/>
      </c>
      <c r="BA87" s="226" t="str">
        <f>IF(Udfyldningsark!$T104="","",
IF(BA$17=Udfyldningsark!$Q104,"s",
IF(BA$17=Udfyldningsark!$T104,"b",
IF(BA$17&lt;Udfyldningsark!$P104,"",
IF(Udfyldningsark!$T104&lt;Udfyldningsark!$Q104-10,IF(BA$17&lt;Udfyldningsark!$T104,"g",""),
IF(Udfyldningsark!$T104&lt;Udfyldningsark!$Q104,     IF(BA$17&lt;Udfyldningsark!$Q104-10,"g",     IF(BA$17&lt;Udfyldningsark!$T104,"gu",        "")),
IF(BA$17&lt;Udfyldningsark!$Q104, IF(BA$17&lt;Udfyldningsark!$Q104-10,"g","gu"),
IF(BA$17&lt;Udfyldningsark!$T104,"r",""
))))))))</f>
        <v/>
      </c>
      <c r="BB87" s="226" t="str">
        <f>IF(Udfyldningsark!$T104="","",
IF(BB$17=Udfyldningsark!$Q104,"s",
IF(BB$17=Udfyldningsark!$T104,"b",
IF(BB$17&lt;Udfyldningsark!$P104,"",
IF(Udfyldningsark!$T104&lt;Udfyldningsark!$Q104-10,IF(BB$17&lt;Udfyldningsark!$T104,"g",""),
IF(Udfyldningsark!$T104&lt;Udfyldningsark!$Q104,     IF(BB$17&lt;Udfyldningsark!$Q104-10,"g",     IF(BB$17&lt;Udfyldningsark!$T104,"gu",        "")),
IF(BB$17&lt;Udfyldningsark!$Q104, IF(BB$17&lt;Udfyldningsark!$Q104-10,"g","gu"),
IF(BB$17&lt;Udfyldningsark!$T104,"r",""
))))))))</f>
        <v/>
      </c>
      <c r="BC87" s="226" t="str">
        <f>IF(Udfyldningsark!$T104="","",
IF(BC$17=Udfyldningsark!$Q104,"s",
IF(BC$17=Udfyldningsark!$T104,"b",
IF(BC$17&lt;Udfyldningsark!$P104,"",
IF(Udfyldningsark!$T104&lt;Udfyldningsark!$Q104-10,IF(BC$17&lt;Udfyldningsark!$T104,"g",""),
IF(Udfyldningsark!$T104&lt;Udfyldningsark!$Q104,     IF(BC$17&lt;Udfyldningsark!$Q104-10,"g",     IF(BC$17&lt;Udfyldningsark!$T104,"gu",        "")),
IF(BC$17&lt;Udfyldningsark!$Q104, IF(BC$17&lt;Udfyldningsark!$Q104-10,"g","gu"),
IF(BC$17&lt;Udfyldningsark!$T104,"r",""
))))))))</f>
        <v/>
      </c>
      <c r="BD87" s="226" t="str">
        <f>IF(Udfyldningsark!$T104="","",
IF(BD$17=Udfyldningsark!$Q104,"s",
IF(BD$17=Udfyldningsark!$T104,"b",
IF(BD$17&lt;Udfyldningsark!$P104,"",
IF(Udfyldningsark!$T104&lt;Udfyldningsark!$Q104-10,IF(BD$17&lt;Udfyldningsark!$T104,"g",""),
IF(Udfyldningsark!$T104&lt;Udfyldningsark!$Q104,     IF(BD$17&lt;Udfyldningsark!$Q104-10,"g",     IF(BD$17&lt;Udfyldningsark!$T104,"gu",        "")),
IF(BD$17&lt;Udfyldningsark!$Q104, IF(BD$17&lt;Udfyldningsark!$Q104-10,"g","gu"),
IF(BD$17&lt;Udfyldningsark!$T104,"r",""
))))))))</f>
        <v/>
      </c>
      <c r="BE87" s="226" t="str">
        <f>IF(Udfyldningsark!$T104="","",
IF(BE$17=Udfyldningsark!$Q104,"s",
IF(BE$17=Udfyldningsark!$T104,"b",
IF(BE$17&lt;Udfyldningsark!$P104,"",
IF(Udfyldningsark!$T104&lt;Udfyldningsark!$Q104-10,IF(BE$17&lt;Udfyldningsark!$T104,"g",""),
IF(Udfyldningsark!$T104&lt;Udfyldningsark!$Q104,     IF(BE$17&lt;Udfyldningsark!$Q104-10,"g",     IF(BE$17&lt;Udfyldningsark!$T104,"gu",        "")),
IF(BE$17&lt;Udfyldningsark!$Q104, IF(BE$17&lt;Udfyldningsark!$Q104-10,"g","gu"),
IF(BE$17&lt;Udfyldningsark!$T104,"r",""
))))))))</f>
        <v/>
      </c>
      <c r="BF87" s="226" t="str">
        <f>IF(Udfyldningsark!$T104="","",
IF(BF$17=Udfyldningsark!$Q104,"s",
IF(BF$17=Udfyldningsark!$T104,"b",
IF(BF$17&lt;Udfyldningsark!$P104,"",
IF(Udfyldningsark!$T104&lt;Udfyldningsark!$Q104-10,IF(BF$17&lt;Udfyldningsark!$T104,"g",""),
IF(Udfyldningsark!$T104&lt;Udfyldningsark!$Q104,     IF(BF$17&lt;Udfyldningsark!$Q104-10,"g",     IF(BF$17&lt;Udfyldningsark!$T104,"gu",        "")),
IF(BF$17&lt;Udfyldningsark!$Q104, IF(BF$17&lt;Udfyldningsark!$Q104-10,"g","gu"),
IF(BF$17&lt;Udfyldningsark!$T104,"r",""
))))))))</f>
        <v/>
      </c>
      <c r="BG87" s="226" t="str">
        <f>IF(Udfyldningsark!$T104="","",
IF(BG$17=Udfyldningsark!$Q104,"s",
IF(BG$17=Udfyldningsark!$T104,"b",
IF(BG$17&lt;Udfyldningsark!$P104,"",
IF(Udfyldningsark!$T104&lt;Udfyldningsark!$Q104-10,IF(BG$17&lt;Udfyldningsark!$T104,"g",""),
IF(Udfyldningsark!$T104&lt;Udfyldningsark!$Q104,     IF(BG$17&lt;Udfyldningsark!$Q104-10,"g",     IF(BG$17&lt;Udfyldningsark!$T104,"gu",        "")),
IF(BG$17&lt;Udfyldningsark!$Q104, IF(BG$17&lt;Udfyldningsark!$Q104-10,"g","gu"),
IF(BG$17&lt;Udfyldningsark!$T104,"r",""
))))))))</f>
        <v/>
      </c>
      <c r="BH87" s="226" t="str">
        <f>IF(Udfyldningsark!$T104="","",
IF(BH$17=Udfyldningsark!$Q104,"s",
IF(BH$17=Udfyldningsark!$T104,"b",
IF(BH$17&lt;Udfyldningsark!$P104,"",
IF(Udfyldningsark!$T104&lt;Udfyldningsark!$Q104-10,IF(BH$17&lt;Udfyldningsark!$T104,"g",""),
IF(Udfyldningsark!$T104&lt;Udfyldningsark!$Q104,     IF(BH$17&lt;Udfyldningsark!$Q104-10,"g",     IF(BH$17&lt;Udfyldningsark!$T104,"gu",        "")),
IF(BH$17&lt;Udfyldningsark!$Q104, IF(BH$17&lt;Udfyldningsark!$Q104-10,"g","gu"),
IF(BH$17&lt;Udfyldningsark!$T104,"r",""
))))))))</f>
        <v/>
      </c>
      <c r="BI87" s="226" t="str">
        <f>IF(Udfyldningsark!$T104="","",
IF(BI$17=Udfyldningsark!$Q104,"s",
IF(BI$17=Udfyldningsark!$T104,"b",
IF(BI$17&lt;Udfyldningsark!$P104,"",
IF(Udfyldningsark!$T104&lt;Udfyldningsark!$Q104-10,IF(BI$17&lt;Udfyldningsark!$T104,"g",""),
IF(Udfyldningsark!$T104&lt;Udfyldningsark!$Q104,     IF(BI$17&lt;Udfyldningsark!$Q104-10,"g",     IF(BI$17&lt;Udfyldningsark!$T104,"gu",        "")),
IF(BI$17&lt;Udfyldningsark!$Q104, IF(BI$17&lt;Udfyldningsark!$Q104-10,"g","gu"),
IF(BI$17&lt;Udfyldningsark!$T104,"r",""
))))))))</f>
        <v/>
      </c>
      <c r="BJ87" s="226" t="str">
        <f>IF(Udfyldningsark!$T104="","",
IF(BJ$17=Udfyldningsark!$Q104,"s",
IF(BJ$17=Udfyldningsark!$T104,"b",
IF(BJ$17&lt;Udfyldningsark!$P104,"",
IF(Udfyldningsark!$T104&lt;Udfyldningsark!$Q104-10,IF(BJ$17&lt;Udfyldningsark!$T104,"g",""),
IF(Udfyldningsark!$T104&lt;Udfyldningsark!$Q104,     IF(BJ$17&lt;Udfyldningsark!$Q104-10,"g",     IF(BJ$17&lt;Udfyldningsark!$T104,"gu",        "")),
IF(BJ$17&lt;Udfyldningsark!$Q104, IF(BJ$17&lt;Udfyldningsark!$Q104-10,"g","gu"),
IF(BJ$17&lt;Udfyldningsark!$T104,"r",""
))))))))</f>
        <v/>
      </c>
      <c r="BK87" s="226" t="str">
        <f>IF(Udfyldningsark!$T104="","",
IF(BK$17=Udfyldningsark!$Q104,"s",
IF(BK$17=Udfyldningsark!$T104,"b",
IF(BK$17&lt;Udfyldningsark!$P104,"",
IF(Udfyldningsark!$T104&lt;Udfyldningsark!$Q104-10,IF(BK$17&lt;Udfyldningsark!$T104,"g",""),
IF(Udfyldningsark!$T104&lt;Udfyldningsark!$Q104,     IF(BK$17&lt;Udfyldningsark!$Q104-10,"g",     IF(BK$17&lt;Udfyldningsark!$T104,"gu",        "")),
IF(BK$17&lt;Udfyldningsark!$Q104, IF(BK$17&lt;Udfyldningsark!$Q104-10,"g","gu"),
IF(BK$17&lt;Udfyldningsark!$T104,"r",""
))))))))</f>
        <v/>
      </c>
      <c r="BL87" s="226" t="str">
        <f>IF(Udfyldningsark!$T104="","",
IF(BL$17=Udfyldningsark!$Q104,"s",
IF(BL$17=Udfyldningsark!$T104,"b",
IF(BL$17&lt;Udfyldningsark!$P104,"",
IF(Udfyldningsark!$T104&lt;Udfyldningsark!$Q104-10,IF(BL$17&lt;Udfyldningsark!$T104,"g",""),
IF(Udfyldningsark!$T104&lt;Udfyldningsark!$Q104,     IF(BL$17&lt;Udfyldningsark!$Q104-10,"g",     IF(BL$17&lt;Udfyldningsark!$T104,"gu",        "")),
IF(BL$17&lt;Udfyldningsark!$Q104, IF(BL$17&lt;Udfyldningsark!$Q104-10,"g","gu"),
IF(BL$17&lt;Udfyldningsark!$T104,"r",""
))))))))</f>
        <v/>
      </c>
      <c r="BM87" s="226" t="str">
        <f>IF(Udfyldningsark!$T104="","",
IF(BM$17=Udfyldningsark!$Q104,"s",
IF(BM$17=Udfyldningsark!$T104,"b",
IF(BM$17&lt;Udfyldningsark!$P104,"",
IF(Udfyldningsark!$T104&lt;Udfyldningsark!$Q104-10,IF(BM$17&lt;Udfyldningsark!$T104,"g",""),
IF(Udfyldningsark!$T104&lt;Udfyldningsark!$Q104,     IF(BM$17&lt;Udfyldningsark!$Q104-10,"g",     IF(BM$17&lt;Udfyldningsark!$T104,"gu",        "")),
IF(BM$17&lt;Udfyldningsark!$Q104, IF(BM$17&lt;Udfyldningsark!$Q104-10,"g","gu"),
IF(BM$17&lt;Udfyldningsark!$T104,"r",""
))))))))</f>
        <v/>
      </c>
      <c r="BN87" s="226" t="str">
        <f>IF(Udfyldningsark!$T104="","",
IF(BN$17=Udfyldningsark!$Q104,"s",
IF(BN$17=Udfyldningsark!$T104,"b",
IF(BN$17&lt;Udfyldningsark!$P104,"",
IF(Udfyldningsark!$T104&lt;Udfyldningsark!$Q104-10,IF(BN$17&lt;Udfyldningsark!$T104,"g",""),
IF(Udfyldningsark!$T104&lt;Udfyldningsark!$Q104,     IF(BN$17&lt;Udfyldningsark!$Q104-10,"g",     IF(BN$17&lt;Udfyldningsark!$T104,"gu",        "")),
IF(BN$17&lt;Udfyldningsark!$Q104, IF(BN$17&lt;Udfyldningsark!$Q104-10,"g","gu"),
IF(BN$17&lt;Udfyldningsark!$T104,"r",""
))))))))</f>
        <v/>
      </c>
      <c r="BO87" s="226" t="str">
        <f>IF(Udfyldningsark!$T104="","",
IF(BO$17=Udfyldningsark!$Q104,"s",
IF(BO$17=Udfyldningsark!$T104,"b",
IF(BO$17&lt;Udfyldningsark!$P104,"",
IF(Udfyldningsark!$T104&lt;Udfyldningsark!$Q104-10,IF(BO$17&lt;Udfyldningsark!$T104,"g",""),
IF(Udfyldningsark!$T104&lt;Udfyldningsark!$Q104,     IF(BO$17&lt;Udfyldningsark!$Q104-10,"g",     IF(BO$17&lt;Udfyldningsark!$T104,"gu",        "")),
IF(BO$17&lt;Udfyldningsark!$Q104, IF(BO$17&lt;Udfyldningsark!$Q104-10,"g","gu"),
IF(BO$17&lt;Udfyldningsark!$T104,"r",""
))))))))</f>
        <v/>
      </c>
      <c r="BP87" s="226" t="str">
        <f>IF(Udfyldningsark!$T104="","",
IF(BP$17=Udfyldningsark!$Q104,"s",
IF(BP$17=Udfyldningsark!$T104,"b",
IF(BP$17&lt;Udfyldningsark!$P104,"",
IF(Udfyldningsark!$T104&lt;Udfyldningsark!$Q104-10,IF(BP$17&lt;Udfyldningsark!$T104,"g",""),
IF(Udfyldningsark!$T104&lt;Udfyldningsark!$Q104,     IF(BP$17&lt;Udfyldningsark!$Q104-10,"g",     IF(BP$17&lt;Udfyldningsark!$T104,"gu",        "")),
IF(BP$17&lt;Udfyldningsark!$Q104, IF(BP$17&lt;Udfyldningsark!$Q104-10,"g","gu"),
IF(BP$17&lt;Udfyldningsark!$T104,"r",""
))))))))</f>
        <v/>
      </c>
      <c r="BQ87" s="226" t="str">
        <f>IF(Udfyldningsark!$T104="","",
IF(BQ$17=Udfyldningsark!$Q104,"s",
IF(BQ$17=Udfyldningsark!$T104,"b",
IF(BQ$17&lt;Udfyldningsark!$P104,"",
IF(Udfyldningsark!$T104&lt;Udfyldningsark!$Q104-10,IF(BQ$17&lt;Udfyldningsark!$T104,"g",""),
IF(Udfyldningsark!$T104&lt;Udfyldningsark!$Q104,     IF(BQ$17&lt;Udfyldningsark!$Q104-10,"g",     IF(BQ$17&lt;Udfyldningsark!$T104,"gu",        "")),
IF(BQ$17&lt;Udfyldningsark!$Q104, IF(BQ$17&lt;Udfyldningsark!$Q104-10,"g","gu"),
IF(BQ$17&lt;Udfyldningsark!$T104,"r",""
))))))))</f>
        <v/>
      </c>
      <c r="BR87" s="226" t="str">
        <f>IF(Udfyldningsark!$T104="","",
IF(BR$17=Udfyldningsark!$Q104,"s",
IF(BR$17=Udfyldningsark!$T104,"b",
IF(BR$17&lt;Udfyldningsark!$P104,"",
IF(Udfyldningsark!$T104&lt;Udfyldningsark!$Q104-10,IF(BR$17&lt;Udfyldningsark!$T104,"g",""),
IF(Udfyldningsark!$T104&lt;Udfyldningsark!$Q104,     IF(BR$17&lt;Udfyldningsark!$Q104-10,"g",     IF(BR$17&lt;Udfyldningsark!$T104,"gu",        "")),
IF(BR$17&lt;Udfyldningsark!$Q104, IF(BR$17&lt;Udfyldningsark!$Q104-10,"g","gu"),
IF(BR$17&lt;Udfyldningsark!$T104,"r",""
))))))))</f>
        <v/>
      </c>
      <c r="BS87" s="226" t="str">
        <f>IF(Udfyldningsark!$T104="","",
IF(BS$17=Udfyldningsark!$Q104,"s",
IF(BS$17=Udfyldningsark!$T104,"b",
IF(BS$17&lt;Udfyldningsark!$P104,"",
IF(Udfyldningsark!$T104&lt;Udfyldningsark!$Q104-10,IF(BS$17&lt;Udfyldningsark!$T104,"g",""),
IF(Udfyldningsark!$T104&lt;Udfyldningsark!$Q104,     IF(BS$17&lt;Udfyldningsark!$Q104-10,"g",     IF(BS$17&lt;Udfyldningsark!$T104,"gu",        "")),
IF(BS$17&lt;Udfyldningsark!$Q104, IF(BS$17&lt;Udfyldningsark!$Q104-10,"g","gu"),
IF(BS$17&lt;Udfyldningsark!$T104,"r",""
))))))))</f>
        <v/>
      </c>
      <c r="BT87" s="226" t="str">
        <f>IF(Udfyldningsark!$T104="","",
IF(BT$17=Udfyldningsark!$Q104,"s",
IF(BT$17=Udfyldningsark!$T104,"b",
IF(BT$17&lt;Udfyldningsark!$P104,"",
IF(Udfyldningsark!$T104&lt;Udfyldningsark!$Q104-10,IF(BT$17&lt;Udfyldningsark!$T104,"g",""),
IF(Udfyldningsark!$T104&lt;Udfyldningsark!$Q104,     IF(BT$17&lt;Udfyldningsark!$Q104-10,"g",     IF(BT$17&lt;Udfyldningsark!$T104,"gu",        "")),
IF(BT$17&lt;Udfyldningsark!$Q104, IF(BT$17&lt;Udfyldningsark!$Q104-10,"g","gu"),
IF(BT$17&lt;Udfyldningsark!$T104,"r",""
))))))))</f>
        <v/>
      </c>
      <c r="BU87" s="226" t="str">
        <f>IF(Udfyldningsark!$T104="","",
IF(BU$17=Udfyldningsark!$Q104,"s",
IF(BU$17=Udfyldningsark!$T104,"b",
IF(BU$17&lt;Udfyldningsark!$P104,"",
IF(Udfyldningsark!$T104&lt;Udfyldningsark!$Q104-10,IF(BU$17&lt;Udfyldningsark!$T104,"g",""),
IF(Udfyldningsark!$T104&lt;Udfyldningsark!$Q104,     IF(BU$17&lt;Udfyldningsark!$Q104-10,"g",     IF(BU$17&lt;Udfyldningsark!$T104,"gu",        "")),
IF(BU$17&lt;Udfyldningsark!$Q104, IF(BU$17&lt;Udfyldningsark!$Q104-10,"g","gu"),
IF(BU$17&lt;Udfyldningsark!$T104,"r",""
))))))))</f>
        <v/>
      </c>
      <c r="BV87" s="226" t="str">
        <f>IF(Udfyldningsark!$T104="","",
IF(BV$17=Udfyldningsark!$Q104,"s",
IF(BV$17=Udfyldningsark!$T104,"b",
IF(BV$17&lt;Udfyldningsark!$P104,"",
IF(Udfyldningsark!$T104&lt;Udfyldningsark!$Q104-10,IF(BV$17&lt;Udfyldningsark!$T104,"g",""),
IF(Udfyldningsark!$T104&lt;Udfyldningsark!$Q104,     IF(BV$17&lt;Udfyldningsark!$Q104-10,"g",     IF(BV$17&lt;Udfyldningsark!$T104,"gu",        "")),
IF(BV$17&lt;Udfyldningsark!$Q104, IF(BV$17&lt;Udfyldningsark!$Q104-10,"g","gu"),
IF(BV$17&lt;Udfyldningsark!$T104,"r",""
))))))))</f>
        <v/>
      </c>
      <c r="BW87" s="226" t="str">
        <f>IF(Udfyldningsark!$T104="","",
IF(BW$17=Udfyldningsark!$Q104,"s",
IF(BW$17=Udfyldningsark!$T104,"b",
IF(BW$17&lt;Udfyldningsark!$P104,"",
IF(Udfyldningsark!$T104&lt;Udfyldningsark!$Q104-10,IF(BW$17&lt;Udfyldningsark!$T104,"g",""),
IF(Udfyldningsark!$T104&lt;Udfyldningsark!$Q104,     IF(BW$17&lt;Udfyldningsark!$Q104-10,"g",     IF(BW$17&lt;Udfyldningsark!$T104,"gu",        "")),
IF(BW$17&lt;Udfyldningsark!$Q104, IF(BW$17&lt;Udfyldningsark!$Q104-10,"g","gu"),
IF(BW$17&lt;Udfyldningsark!$T104,"r",""
))))))))</f>
        <v/>
      </c>
      <c r="BX87" s="226" t="str">
        <f>IF(Udfyldningsark!$T104="","",
IF(BX$17=Udfyldningsark!$Q104,"s",
IF(BX$17=Udfyldningsark!$T104,"b",
IF(BX$17&lt;Udfyldningsark!$P104,"",
IF(Udfyldningsark!$T104&lt;Udfyldningsark!$Q104-10,IF(BX$17&lt;Udfyldningsark!$T104,"g",""),
IF(Udfyldningsark!$T104&lt;Udfyldningsark!$Q104,     IF(BX$17&lt;Udfyldningsark!$Q104-10,"g",     IF(BX$17&lt;Udfyldningsark!$T104,"gu",        "")),
IF(BX$17&lt;Udfyldningsark!$Q104, IF(BX$17&lt;Udfyldningsark!$Q104-10,"g","gu"),
IF(BX$17&lt;Udfyldningsark!$T104,"r",""
))))))))</f>
        <v/>
      </c>
      <c r="BY87" s="226" t="str">
        <f>IF(Udfyldningsark!$T104="","",
IF(BY$17=Udfyldningsark!$Q104,"s",
IF(BY$17=Udfyldningsark!$T104,"b",
IF(BY$17&lt;Udfyldningsark!$P104,"",
IF(Udfyldningsark!$T104&lt;Udfyldningsark!$Q104-10,IF(BY$17&lt;Udfyldningsark!$T104,"g",""),
IF(Udfyldningsark!$T104&lt;Udfyldningsark!$Q104,     IF(BY$17&lt;Udfyldningsark!$Q104-10,"g",     IF(BY$17&lt;Udfyldningsark!$T104,"gu",        "")),
IF(BY$17&lt;Udfyldningsark!$Q104, IF(BY$17&lt;Udfyldningsark!$Q104-10,"g","gu"),
IF(BY$17&lt;Udfyldningsark!$T104,"r",""
))))))))</f>
        <v/>
      </c>
      <c r="BZ87" s="226" t="str">
        <f>IF(Udfyldningsark!$T104="","",
IF(BZ$17=Udfyldningsark!$Q104,"s",
IF(BZ$17=Udfyldningsark!$T104,"b",
IF(BZ$17&lt;Udfyldningsark!$P104,"",
IF(Udfyldningsark!$T104&lt;Udfyldningsark!$Q104-10,IF(BZ$17&lt;Udfyldningsark!$T104,"g",""),
IF(Udfyldningsark!$T104&lt;Udfyldningsark!$Q104,     IF(BZ$17&lt;Udfyldningsark!$Q104-10,"g",     IF(BZ$17&lt;Udfyldningsark!$T104,"gu",        "")),
IF(BZ$17&lt;Udfyldningsark!$Q104, IF(BZ$17&lt;Udfyldningsark!$Q104-10,"g","gu"),
IF(BZ$17&lt;Udfyldningsark!$T104,"r",""
))))))))</f>
        <v/>
      </c>
      <c r="CA87" s="226" t="str">
        <f>IF(Udfyldningsark!$T104="","",
IF(CA$17=Udfyldningsark!$Q104,"s",
IF(CA$17=Udfyldningsark!$T104,"b",
IF(CA$17&lt;Udfyldningsark!$P104,"",
IF(Udfyldningsark!$T104&lt;Udfyldningsark!$Q104-10,IF(CA$17&lt;Udfyldningsark!$T104,"g",""),
IF(Udfyldningsark!$T104&lt;Udfyldningsark!$Q104,     IF(CA$17&lt;Udfyldningsark!$Q104-10,"g",     IF(CA$17&lt;Udfyldningsark!$T104,"gu",        "")),
IF(CA$17&lt;Udfyldningsark!$Q104, IF(CA$17&lt;Udfyldningsark!$Q104-10,"g","gu"),
IF(CA$17&lt;Udfyldningsark!$T104,"r",""
))))))))</f>
        <v/>
      </c>
      <c r="CB87" s="226" t="str">
        <f>IF(Udfyldningsark!$T104="","",
IF(CB$17=Udfyldningsark!$Q104,"s",
IF(CB$17=Udfyldningsark!$T104,"b",
IF(CB$17&lt;Udfyldningsark!$P104,"",
IF(Udfyldningsark!$T104&lt;Udfyldningsark!$Q104-10,IF(CB$17&lt;Udfyldningsark!$T104,"g",""),
IF(Udfyldningsark!$T104&lt;Udfyldningsark!$Q104,     IF(CB$17&lt;Udfyldningsark!$Q104-10,"g",     IF(CB$17&lt;Udfyldningsark!$T104,"gu",        "")),
IF(CB$17&lt;Udfyldningsark!$Q104, IF(CB$17&lt;Udfyldningsark!$Q104-10,"g","gu"),
IF(CB$17&lt;Udfyldningsark!$T104,"r",""
))))))))</f>
        <v/>
      </c>
      <c r="CC87" s="226" t="str">
        <f>IF(Udfyldningsark!$T104="","",
IF(CC$17=Udfyldningsark!$Q104,"s",
IF(CC$17=Udfyldningsark!$T104,"b",
IF(CC$17&lt;Udfyldningsark!$P104,"",
IF(Udfyldningsark!$T104&lt;Udfyldningsark!$Q104-10,IF(CC$17&lt;Udfyldningsark!$T104,"g",""),
IF(Udfyldningsark!$T104&lt;Udfyldningsark!$Q104,     IF(CC$17&lt;Udfyldningsark!$Q104-10,"g",     IF(CC$17&lt;Udfyldningsark!$T104,"gu",        "")),
IF(CC$17&lt;Udfyldningsark!$Q104, IF(CC$17&lt;Udfyldningsark!$Q104-10,"g","gu"),
IF(CC$17&lt;Udfyldningsark!$T104,"r",""
))))))))</f>
        <v/>
      </c>
      <c r="CD87" s="226" t="str">
        <f>IF(Udfyldningsark!$T104="","",
IF(CD$17=Udfyldningsark!$Q104,"s",
IF(CD$17=Udfyldningsark!$T104,"b",
IF(CD$17&lt;Udfyldningsark!$P104,"",
IF(Udfyldningsark!$T104&lt;Udfyldningsark!$Q104-10,IF(CD$17&lt;Udfyldningsark!$T104,"g",""),
IF(Udfyldningsark!$T104&lt;Udfyldningsark!$Q104,     IF(CD$17&lt;Udfyldningsark!$Q104-10,"g",     IF(CD$17&lt;Udfyldningsark!$T104,"gu",        "")),
IF(CD$17&lt;Udfyldningsark!$Q104, IF(CD$17&lt;Udfyldningsark!$Q104-10,"g","gu"),
IF(CD$17&lt;Udfyldningsark!$T104,"r",""
))))))))</f>
        <v/>
      </c>
      <c r="CE87" s="226" t="str">
        <f>IF(Udfyldningsark!$T104="","",
IF(CE$17=Udfyldningsark!$Q104,"s",
IF(CE$17=Udfyldningsark!$T104,"b",
IF(CE$17&lt;Udfyldningsark!$P104,"",
IF(Udfyldningsark!$T104&lt;Udfyldningsark!$Q104-10,IF(CE$17&lt;Udfyldningsark!$T104,"g",""),
IF(Udfyldningsark!$T104&lt;Udfyldningsark!$Q104,     IF(CE$17&lt;Udfyldningsark!$Q104-10,"g",     IF(CE$17&lt;Udfyldningsark!$T104,"gu",        "")),
IF(CE$17&lt;Udfyldningsark!$Q104, IF(CE$17&lt;Udfyldningsark!$Q104-10,"g","gu"),
IF(CE$17&lt;Udfyldningsark!$T104,"r",""
))))))))</f>
        <v/>
      </c>
      <c r="CF87" s="226" t="str">
        <f>IF(Udfyldningsark!$T104="","",
IF(CF$17=Udfyldningsark!$Q104,"s",
IF(CF$17=Udfyldningsark!$T104,"b",
IF(CF$17&lt;Udfyldningsark!$P104,"",
IF(Udfyldningsark!$T104&lt;Udfyldningsark!$Q104-10,IF(CF$17&lt;Udfyldningsark!$T104,"g",""),
IF(Udfyldningsark!$T104&lt;Udfyldningsark!$Q104,     IF(CF$17&lt;Udfyldningsark!$Q104-10,"g",     IF(CF$17&lt;Udfyldningsark!$T104,"gu",        "")),
IF(CF$17&lt;Udfyldningsark!$Q104, IF(CF$17&lt;Udfyldningsark!$Q104-10,"g","gu"),
IF(CF$17&lt;Udfyldningsark!$T104,"r",""
))))))))</f>
        <v/>
      </c>
      <c r="CG87" s="226" t="str">
        <f>IF(Udfyldningsark!$T104="","",
IF(CG$17=Udfyldningsark!$Q104,"s",
IF(CG$17=Udfyldningsark!$T104,"b",
IF(CG$17&lt;Udfyldningsark!$P104,"",
IF(Udfyldningsark!$T104&lt;Udfyldningsark!$Q104-10,IF(CG$17&lt;Udfyldningsark!$T104,"g",""),
IF(Udfyldningsark!$T104&lt;Udfyldningsark!$Q104,     IF(CG$17&lt;Udfyldningsark!$Q104-10,"g",     IF(CG$17&lt;Udfyldningsark!$T104,"gu",        "")),
IF(CG$17&lt;Udfyldningsark!$Q104, IF(CG$17&lt;Udfyldningsark!$Q104-10,"g","gu"),
IF(CG$17&lt;Udfyldningsark!$T104,"r",""
))))))))</f>
        <v/>
      </c>
      <c r="CH87" s="226" t="str">
        <f>IF(Udfyldningsark!$T104="","",
IF(CH$17=Udfyldningsark!$Q104,"s",
IF(CH$17=Udfyldningsark!$T104,"b",
IF(CH$17&lt;Udfyldningsark!$P104,"",
IF(Udfyldningsark!$T104&lt;Udfyldningsark!$Q104-10,IF(CH$17&lt;Udfyldningsark!$T104,"g",""),
IF(Udfyldningsark!$T104&lt;Udfyldningsark!$Q104,     IF(CH$17&lt;Udfyldningsark!$Q104-10,"g",     IF(CH$17&lt;Udfyldningsark!$T104,"gu",        "")),
IF(CH$17&lt;Udfyldningsark!$Q104, IF(CH$17&lt;Udfyldningsark!$Q104-10,"g","gu"),
IF(CH$17&lt;Udfyldningsark!$T104,"r",""
))))))))</f>
        <v/>
      </c>
      <c r="CI87" s="226" t="str">
        <f>IF(Udfyldningsark!$T104="","",
IF(CI$17=Udfyldningsark!$Q104,"s",
IF(CI$17=Udfyldningsark!$T104,"b",
IF(CI$17&lt;Udfyldningsark!$P104,"",
IF(Udfyldningsark!$T104&lt;Udfyldningsark!$Q104-10,IF(CI$17&lt;Udfyldningsark!$T104,"g",""),
IF(Udfyldningsark!$T104&lt;Udfyldningsark!$Q104,     IF(CI$17&lt;Udfyldningsark!$Q104-10,"g",     IF(CI$17&lt;Udfyldningsark!$T104,"gu",        "")),
IF(CI$17&lt;Udfyldningsark!$Q104, IF(CI$17&lt;Udfyldningsark!$Q104-10,"g","gu"),
IF(CI$17&lt;Udfyldningsark!$T104,"r",""
))))))))</f>
        <v/>
      </c>
      <c r="CJ87" s="226" t="str">
        <f>IF(Udfyldningsark!$T104="","",
IF(CJ$17=Udfyldningsark!$Q104,"s",
IF(CJ$17=Udfyldningsark!$T104,"b",
IF(CJ$17&lt;Udfyldningsark!$P104,"",
IF(Udfyldningsark!$T104&lt;Udfyldningsark!$Q104-10,IF(CJ$17&lt;Udfyldningsark!$T104,"g",""),
IF(Udfyldningsark!$T104&lt;Udfyldningsark!$Q104,     IF(CJ$17&lt;Udfyldningsark!$Q104-10,"g",     IF(CJ$17&lt;Udfyldningsark!$T104,"gu",        "")),
IF(CJ$17&lt;Udfyldningsark!$Q104, IF(CJ$17&lt;Udfyldningsark!$Q104-10,"g","gu"),
IF(CJ$17&lt;Udfyldningsark!$T104,"r",""
))))))))</f>
        <v/>
      </c>
      <c r="CK87" s="226" t="str">
        <f>IF(Udfyldningsark!$T104="","",
IF(CK$17=Udfyldningsark!$Q104,"s",
IF(CK$17=Udfyldningsark!$T104,"b",
IF(CK$17&lt;Udfyldningsark!$P104,"",
IF(Udfyldningsark!$T104&lt;Udfyldningsark!$Q104-10,IF(CK$17&lt;Udfyldningsark!$T104,"g",""),
IF(Udfyldningsark!$T104&lt;Udfyldningsark!$Q104,     IF(CK$17&lt;Udfyldningsark!$Q104-10,"g",     IF(CK$17&lt;Udfyldningsark!$T104,"gu",        "")),
IF(CK$17&lt;Udfyldningsark!$Q104, IF(CK$17&lt;Udfyldningsark!$Q104-10,"g","gu"),
IF(CK$17&lt;Udfyldningsark!$T104,"r",""
))))))))</f>
        <v/>
      </c>
      <c r="CL87" s="226" t="str">
        <f>IF(Udfyldningsark!$T104="","",
IF(CL$17=Udfyldningsark!$Q104,"s",
IF(CL$17=Udfyldningsark!$T104,"b",
IF(CL$17&lt;Udfyldningsark!$P104,"",
IF(Udfyldningsark!$T104&lt;Udfyldningsark!$Q104-10,IF(CL$17&lt;Udfyldningsark!$T104,"g",""),
IF(Udfyldningsark!$T104&lt;Udfyldningsark!$Q104,     IF(CL$17&lt;Udfyldningsark!$Q104-10,"g",     IF(CL$17&lt;Udfyldningsark!$T104,"gu",        "")),
IF(CL$17&lt;Udfyldningsark!$Q104, IF(CL$17&lt;Udfyldningsark!$Q104-10,"g","gu"),
IF(CL$17&lt;Udfyldningsark!$T104,"r",""
))))))))</f>
        <v/>
      </c>
      <c r="CM87" s="226" t="str">
        <f>IF(Udfyldningsark!$T104="","",
IF(CM$17=Udfyldningsark!$Q104,"s",
IF(CM$17=Udfyldningsark!$T104,"b",
IF(CM$17&lt;Udfyldningsark!$P104,"",
IF(Udfyldningsark!$T104&lt;Udfyldningsark!$Q104-10,IF(CM$17&lt;Udfyldningsark!$T104,"g",""),
IF(Udfyldningsark!$T104&lt;Udfyldningsark!$Q104,     IF(CM$17&lt;Udfyldningsark!$Q104-10,"g",     IF(CM$17&lt;Udfyldningsark!$T104,"gu",        "")),
IF(CM$17&lt;Udfyldningsark!$Q104, IF(CM$17&lt;Udfyldningsark!$Q104-10,"g","gu"),
IF(CM$17&lt;Udfyldningsark!$T104,"r",""
))))))))</f>
        <v/>
      </c>
      <c r="CN87" s="226" t="str">
        <f>IF(Udfyldningsark!$T104="","",
IF(CN$17=Udfyldningsark!$Q104,"s",
IF(CN$17=Udfyldningsark!$T104,"b",
IF(CN$17&lt;Udfyldningsark!$P104,"",
IF(Udfyldningsark!$T104&lt;Udfyldningsark!$Q104-10,IF(CN$17&lt;Udfyldningsark!$T104,"g",""),
IF(Udfyldningsark!$T104&lt;Udfyldningsark!$Q104,     IF(CN$17&lt;Udfyldningsark!$Q104-10,"g",     IF(CN$17&lt;Udfyldningsark!$T104,"gu",        "")),
IF(CN$17&lt;Udfyldningsark!$Q104, IF(CN$17&lt;Udfyldningsark!$Q104-10,"g","gu"),
IF(CN$17&lt;Udfyldningsark!$T104,"r",""
))))))))</f>
        <v/>
      </c>
      <c r="CO87" s="226" t="str">
        <f>IF(Udfyldningsark!$T104="","",
IF(CO$17=Udfyldningsark!$Q104,"s",
IF(CO$17=Udfyldningsark!$T104,"b",
IF(CO$17&lt;Udfyldningsark!$P104,"",
IF(Udfyldningsark!$T104&lt;Udfyldningsark!$Q104-10,IF(CO$17&lt;Udfyldningsark!$T104,"g",""),
IF(Udfyldningsark!$T104&lt;Udfyldningsark!$Q104,     IF(CO$17&lt;Udfyldningsark!$Q104-10,"g",     IF(CO$17&lt;Udfyldningsark!$T104,"gu",        "")),
IF(CO$17&lt;Udfyldningsark!$Q104, IF(CO$17&lt;Udfyldningsark!$Q104-10,"g","gu"),
IF(CO$17&lt;Udfyldningsark!$T104,"r",""
))))))))</f>
        <v/>
      </c>
      <c r="CP87" s="226" t="str">
        <f>IF(Udfyldningsark!$T104="","",
IF(CP$17=Udfyldningsark!$Q104,"s",
IF(CP$17=Udfyldningsark!$T104,"b",
IF(CP$17&lt;Udfyldningsark!$P104,"",
IF(Udfyldningsark!$T104&lt;Udfyldningsark!$Q104-10,IF(CP$17&lt;Udfyldningsark!$T104,"g",""),
IF(Udfyldningsark!$T104&lt;Udfyldningsark!$Q104,     IF(CP$17&lt;Udfyldningsark!$Q104-10,"g",     IF(CP$17&lt;Udfyldningsark!$T104,"gu",        "")),
IF(CP$17&lt;Udfyldningsark!$Q104, IF(CP$17&lt;Udfyldningsark!$Q104-10,"g","gu"),
IF(CP$17&lt;Udfyldningsark!$T104,"r",""
))))))))</f>
        <v/>
      </c>
      <c r="CQ87" s="226" t="str">
        <f>IF(Udfyldningsark!$T104="","",
IF(CQ$17=Udfyldningsark!$Q104,"s",
IF(CQ$17=Udfyldningsark!$T104,"b",
IF(CQ$17&lt;Udfyldningsark!$P104,"",
IF(Udfyldningsark!$T104&lt;Udfyldningsark!$Q104-10,IF(CQ$17&lt;Udfyldningsark!$T104,"g",""),
IF(Udfyldningsark!$T104&lt;Udfyldningsark!$Q104,     IF(CQ$17&lt;Udfyldningsark!$Q104-10,"g",     IF(CQ$17&lt;Udfyldningsark!$T104,"gu",        "")),
IF(CQ$17&lt;Udfyldningsark!$Q104, IF(CQ$17&lt;Udfyldningsark!$Q104-10,"g","gu"),
IF(CQ$17&lt;Udfyldningsark!$T104,"r",""
))))))))</f>
        <v/>
      </c>
      <c r="CR87" s="226" t="str">
        <f>IF(Udfyldningsark!$T104="","",
IF(CR$17=Udfyldningsark!$Q104,"s",
IF(CR$17=Udfyldningsark!$T104,"b",
IF(CR$17&lt;Udfyldningsark!$P104,"",
IF(Udfyldningsark!$T104&lt;Udfyldningsark!$Q104-10,IF(CR$17&lt;Udfyldningsark!$T104,"g",""),
IF(Udfyldningsark!$T104&lt;Udfyldningsark!$Q104,     IF(CR$17&lt;Udfyldningsark!$Q104-10,"g",     IF(CR$17&lt;Udfyldningsark!$T104,"gu",        "")),
IF(CR$17&lt;Udfyldningsark!$Q104, IF(CR$17&lt;Udfyldningsark!$Q104-10,"g","gu"),
IF(CR$17&lt;Udfyldningsark!$T104,"r",""
))))))))</f>
        <v/>
      </c>
      <c r="CS87" s="226" t="str">
        <f>IF(Udfyldningsark!$T104="","",
IF(CS$17=Udfyldningsark!$Q104,"s",
IF(CS$17=Udfyldningsark!$T104,"b",
IF(CS$17&lt;Udfyldningsark!$P104,"",
IF(Udfyldningsark!$T104&lt;Udfyldningsark!$Q104-10,IF(CS$17&lt;Udfyldningsark!$T104,"g",""),
IF(Udfyldningsark!$T104&lt;Udfyldningsark!$Q104,     IF(CS$17&lt;Udfyldningsark!$Q104-10,"g",     IF(CS$17&lt;Udfyldningsark!$T104,"gu",        "")),
IF(CS$17&lt;Udfyldningsark!$Q104, IF(CS$17&lt;Udfyldningsark!$Q104-10,"g","gu"),
IF(CS$17&lt;Udfyldningsark!$T104,"r",""
))))))))</f>
        <v/>
      </c>
      <c r="CT87" s="226" t="str">
        <f>IF(Udfyldningsark!$T104="","",
IF(CT$17=Udfyldningsark!$Q104,"s",
IF(CT$17=Udfyldningsark!$T104,"b",
IF(CT$17&lt;Udfyldningsark!$P104,"",
IF(Udfyldningsark!$T104&lt;Udfyldningsark!$Q104-10,IF(CT$17&lt;Udfyldningsark!$T104,"g",""),
IF(Udfyldningsark!$T104&lt;Udfyldningsark!$Q104,     IF(CT$17&lt;Udfyldningsark!$Q104-10,"g",     IF(CT$17&lt;Udfyldningsark!$T104,"gu",        "")),
IF(CT$17&lt;Udfyldningsark!$Q104, IF(CT$17&lt;Udfyldningsark!$Q104-10,"g","gu"),
IF(CT$17&lt;Udfyldningsark!$T104,"r",""
))))))))</f>
        <v/>
      </c>
      <c r="CU87" s="226" t="str">
        <f>IF(Udfyldningsark!$T104="","",
IF(CU$17=Udfyldningsark!$Q104,"s",
IF(CU$17=Udfyldningsark!$T104,"b",
IF(CU$17&lt;Udfyldningsark!$P104,"",
IF(Udfyldningsark!$T104&lt;Udfyldningsark!$Q104-10,IF(CU$17&lt;Udfyldningsark!$T104,"g",""),
IF(Udfyldningsark!$T104&lt;Udfyldningsark!$Q104,     IF(CU$17&lt;Udfyldningsark!$Q104-10,"g",     IF(CU$17&lt;Udfyldningsark!$T104,"gu",        "")),
IF(CU$17&lt;Udfyldningsark!$Q104, IF(CU$17&lt;Udfyldningsark!$Q104-10,"g","gu"),
IF(CU$17&lt;Udfyldningsark!$T104,"r",""
))))))))</f>
        <v/>
      </c>
      <c r="CV87" s="226" t="str">
        <f>IF(Udfyldningsark!$T104="","",
IF(CV$17=Udfyldningsark!$Q104,"s",
IF(CV$17=Udfyldningsark!$T104,"b",
IF(CV$17&lt;Udfyldningsark!$P104,"",
IF(Udfyldningsark!$T104&lt;Udfyldningsark!$Q104-10,IF(CV$17&lt;Udfyldningsark!$T104,"g",""),
IF(Udfyldningsark!$T104&lt;Udfyldningsark!$Q104,     IF(CV$17&lt;Udfyldningsark!$Q104-10,"g",     IF(CV$17&lt;Udfyldningsark!$T104,"gu",        "")),
IF(CV$17&lt;Udfyldningsark!$Q104, IF(CV$17&lt;Udfyldningsark!$Q104-10,"g","gu"),
IF(CV$17&lt;Udfyldningsark!$T104,"r",""
))))))))</f>
        <v/>
      </c>
      <c r="CW87" s="226" t="str">
        <f>IF(Udfyldningsark!$T104="","",
IF(CW$17=Udfyldningsark!$Q104,"s",
IF(CW$17=Udfyldningsark!$T104,"b",
IF(CW$17&lt;Udfyldningsark!$P104,"",
IF(Udfyldningsark!$T104&lt;Udfyldningsark!$Q104-10,IF(CW$17&lt;Udfyldningsark!$T104,"g",""),
IF(Udfyldningsark!$T104&lt;Udfyldningsark!$Q104,     IF(CW$17&lt;Udfyldningsark!$Q104-10,"g",     IF(CW$17&lt;Udfyldningsark!$T104,"gu",        "")),
IF(CW$17&lt;Udfyldningsark!$Q104, IF(CW$17&lt;Udfyldningsark!$Q104-10,"g","gu"),
IF(CW$17&lt;Udfyldningsark!$T104,"r",""
))))))))</f>
        <v/>
      </c>
      <c r="CX87" s="226" t="str">
        <f>IF(Udfyldningsark!$T104="","",
IF(CX$17=Udfyldningsark!$Q104,"s",
IF(CX$17=Udfyldningsark!$T104,"b",
IF(CX$17&lt;Udfyldningsark!$P104,"",
IF(Udfyldningsark!$T104&lt;Udfyldningsark!$Q104-10,IF(CX$17&lt;Udfyldningsark!$T104,"g",""),
IF(Udfyldningsark!$T104&lt;Udfyldningsark!$Q104,     IF(CX$17&lt;Udfyldningsark!$Q104-10,"g",     IF(CX$17&lt;Udfyldningsark!$T104,"gu",        "")),
IF(CX$17&lt;Udfyldningsark!$Q104, IF(CX$17&lt;Udfyldningsark!$Q104-10,"g","gu"),
IF(CX$17&lt;Udfyldningsark!$T104,"r",""
))))))))</f>
        <v/>
      </c>
      <c r="CY87" s="226" t="str">
        <f>IF(Udfyldningsark!$T104="","",
IF(CY$17=Udfyldningsark!$Q104,"s",
IF(CY$17=Udfyldningsark!$T104,"b",
IF(CY$17&lt;Udfyldningsark!$P104,"",
IF(Udfyldningsark!$T104&lt;Udfyldningsark!$Q104-10,IF(CY$17&lt;Udfyldningsark!$T104,"g",""),
IF(Udfyldningsark!$T104&lt;Udfyldningsark!$Q104,     IF(CY$17&lt;Udfyldningsark!$Q104-10,"g",     IF(CY$17&lt;Udfyldningsark!$T104,"gu",        "")),
IF(CY$17&lt;Udfyldningsark!$Q104, IF(CY$17&lt;Udfyldningsark!$Q104-10,"g","gu"),
IF(CY$17&lt;Udfyldningsark!$T104,"r",""
))))))))</f>
        <v/>
      </c>
      <c r="CZ87" s="226" t="str">
        <f>IF(Udfyldningsark!$T104="","",
IF(CZ$17=Udfyldningsark!$Q104,"s",
IF(CZ$17=Udfyldningsark!$T104,"b",
IF(CZ$17&lt;Udfyldningsark!$P104,"",
IF(Udfyldningsark!$T104&lt;Udfyldningsark!$Q104-10,IF(CZ$17&lt;Udfyldningsark!$T104,"g",""),
IF(Udfyldningsark!$T104&lt;Udfyldningsark!$Q104,     IF(CZ$17&lt;Udfyldningsark!$Q104-10,"g",     IF(CZ$17&lt;Udfyldningsark!$T104,"gu",        "")),
IF(CZ$17&lt;Udfyldningsark!$Q104, IF(CZ$17&lt;Udfyldningsark!$Q104-10,"g","gu"),
IF(CZ$17&lt;Udfyldningsark!$T104,"r",""
))))))))</f>
        <v/>
      </c>
      <c r="DA87" s="226" t="str">
        <f>IF(Udfyldningsark!$T104="","",
IF(DA$17=Udfyldningsark!$Q104,"s",
IF(DA$17=Udfyldningsark!$T104,"b",
IF(DA$17&lt;Udfyldningsark!$P104,"",
IF(Udfyldningsark!$T104&lt;Udfyldningsark!$Q104-10,IF(DA$17&lt;Udfyldningsark!$T104,"g",""),
IF(Udfyldningsark!$T104&lt;Udfyldningsark!$Q104,     IF(DA$17&lt;Udfyldningsark!$Q104-10,"g",     IF(DA$17&lt;Udfyldningsark!$T104,"gu",        "")),
IF(DA$17&lt;Udfyldningsark!$Q104, IF(DA$17&lt;Udfyldningsark!$Q104-10,"g","gu"),
IF(DA$17&lt;Udfyldningsark!$T104,"r",""
))))))))</f>
        <v/>
      </c>
      <c r="DB87" s="226" t="str">
        <f>IF(Udfyldningsark!$T104="","",
IF(DB$17=Udfyldningsark!$Q104,"s",
IF(DB$17=Udfyldningsark!$T104,"b",
IF(DB$17&lt;Udfyldningsark!$P104,"",
IF(Udfyldningsark!$T104&lt;Udfyldningsark!$Q104-10,IF(DB$17&lt;Udfyldningsark!$T104,"g",""),
IF(Udfyldningsark!$T104&lt;Udfyldningsark!$Q104,     IF(DB$17&lt;Udfyldningsark!$Q104-10,"g",     IF(DB$17&lt;Udfyldningsark!$T104,"gu",        "")),
IF(DB$17&lt;Udfyldningsark!$Q104, IF(DB$17&lt;Udfyldningsark!$Q104-10,"g","gu"),
IF(DB$17&lt;Udfyldningsark!$T104,"r",""
))))))))</f>
        <v/>
      </c>
      <c r="DC87" s="226" t="str">
        <f>IF(Udfyldningsark!$T104="","",
IF(DC$17=Udfyldningsark!$Q104,"s",
IF(DC$17=Udfyldningsark!$T104,"b",
IF(DC$17&lt;Udfyldningsark!$P104,"",
IF(Udfyldningsark!$T104&lt;Udfyldningsark!$Q104-10,IF(DC$17&lt;Udfyldningsark!$T104,"g",""),
IF(Udfyldningsark!$T104&lt;Udfyldningsark!$Q104,     IF(DC$17&lt;Udfyldningsark!$Q104-10,"g",     IF(DC$17&lt;Udfyldningsark!$T104,"gu",        "")),
IF(DC$17&lt;Udfyldningsark!$Q104, IF(DC$17&lt;Udfyldningsark!$Q104-10,"g","gu"),
IF(DC$17&lt;Udfyldningsark!$T104,"r",""
))))))))</f>
        <v/>
      </c>
      <c r="DD87" s="226" t="str">
        <f>IF(Udfyldningsark!$T104="","",
IF(DD$17=Udfyldningsark!$Q104,"s",
IF(DD$17=Udfyldningsark!$T104,"b",
IF(DD$17&lt;Udfyldningsark!$P104,"",
IF(Udfyldningsark!$T104&lt;Udfyldningsark!$Q104-10,IF(DD$17&lt;Udfyldningsark!$T104,"g",""),
IF(Udfyldningsark!$T104&lt;Udfyldningsark!$Q104,     IF(DD$17&lt;Udfyldningsark!$Q104-10,"g",     IF(DD$17&lt;Udfyldningsark!$T104,"gu",        "")),
IF(DD$17&lt;Udfyldningsark!$Q104, IF(DD$17&lt;Udfyldningsark!$Q104-10,"g","gu"),
IF(DD$17&lt;Udfyldningsark!$T104,"r",""
))))))))</f>
        <v/>
      </c>
      <c r="DE87" s="226" t="str">
        <f>IF(Udfyldningsark!$T104="","",
IF(DE$17=Udfyldningsark!$Q104,"s",
IF(DE$17=Udfyldningsark!$T104,"b",
IF(DE$17&lt;Udfyldningsark!$P104,"",
IF(Udfyldningsark!$T104&lt;Udfyldningsark!$Q104-10,IF(DE$17&lt;Udfyldningsark!$T104,"g",""),
IF(Udfyldningsark!$T104&lt;Udfyldningsark!$Q104,     IF(DE$17&lt;Udfyldningsark!$Q104-10,"g",     IF(DE$17&lt;Udfyldningsark!$T104,"gu",        "")),
IF(DE$17&lt;Udfyldningsark!$Q104, IF(DE$17&lt;Udfyldningsark!$Q104-10,"g","gu"),
IF(DE$17&lt;Udfyldningsark!$T104,"r",""
))))))))</f>
        <v/>
      </c>
      <c r="DF87" s="226" t="str">
        <f>IF(Udfyldningsark!$T104="","",
IF(DF$17=Udfyldningsark!$Q104,"s",
IF(DF$17=Udfyldningsark!$T104,"b",
IF(DF$17&lt;Udfyldningsark!$P104,"",
IF(Udfyldningsark!$T104&lt;Udfyldningsark!$Q104-10,IF(DF$17&lt;Udfyldningsark!$T104,"g",""),
IF(Udfyldningsark!$T104&lt;Udfyldningsark!$Q104,     IF(DF$17&lt;Udfyldningsark!$Q104-10,"g",     IF(DF$17&lt;Udfyldningsark!$T104,"gu",        "")),
IF(DF$17&lt;Udfyldningsark!$Q104, IF(DF$17&lt;Udfyldningsark!$Q104-10,"g","gu"),
IF(DF$17&lt;Udfyldningsark!$T104,"r",""
))))))))</f>
        <v/>
      </c>
      <c r="DG87" s="226" t="str">
        <f>IF(Udfyldningsark!$T104="","",
IF(DG$17=Udfyldningsark!$Q104,"s",
IF(DG$17=Udfyldningsark!$T104,"b",
IF(DG$17&lt;Udfyldningsark!$P104,"",
IF(Udfyldningsark!$T104&lt;Udfyldningsark!$Q104-10,IF(DG$17&lt;Udfyldningsark!$T104,"g",""),
IF(Udfyldningsark!$T104&lt;Udfyldningsark!$Q104,     IF(DG$17&lt;Udfyldningsark!$Q104-10,"g",     IF(DG$17&lt;Udfyldningsark!$T104,"gu",        "")),
IF(DG$17&lt;Udfyldningsark!$Q104, IF(DG$17&lt;Udfyldningsark!$Q104-10,"g","gu"),
IF(DG$17&lt;Udfyldningsark!$T104,"r",""
))))))))</f>
        <v/>
      </c>
      <c r="DH87" s="226" t="str">
        <f>IF(Udfyldningsark!$T104="","",
IF(DH$17=Udfyldningsark!$Q104,"s",
IF(DH$17=Udfyldningsark!$T104,"b",
IF(DH$17&lt;Udfyldningsark!$P104,"",
IF(Udfyldningsark!$T104&lt;Udfyldningsark!$Q104-10,IF(DH$17&lt;Udfyldningsark!$T104,"g",""),
IF(Udfyldningsark!$T104&lt;Udfyldningsark!$Q104,     IF(DH$17&lt;Udfyldningsark!$Q104-10,"g",     IF(DH$17&lt;Udfyldningsark!$T104,"gu",        "")),
IF(DH$17&lt;Udfyldningsark!$Q104, IF(DH$17&lt;Udfyldningsark!$Q104-10,"g","gu"),
IF(DH$17&lt;Udfyldningsark!$T104,"r",""
))))))))</f>
        <v/>
      </c>
      <c r="DI87" s="226" t="str">
        <f>IF(Udfyldningsark!$T104="","",
IF(DI$17=Udfyldningsark!$Q104,"s",
IF(DI$17=Udfyldningsark!$T104,"b",
IF(DI$17&lt;Udfyldningsark!$P104,"",
IF(Udfyldningsark!$T104&lt;Udfyldningsark!$Q104-10,IF(DI$17&lt;Udfyldningsark!$T104,"g",""),
IF(Udfyldningsark!$T104&lt;Udfyldningsark!$Q104,     IF(DI$17&lt;Udfyldningsark!$Q104-10,"g",     IF(DI$17&lt;Udfyldningsark!$T104,"gu",        "")),
IF(DI$17&lt;Udfyldningsark!$Q104, IF(DI$17&lt;Udfyldningsark!$Q104-10,"g","gu"),
IF(DI$17&lt;Udfyldningsark!$T104,"r",""
))))))))</f>
        <v/>
      </c>
      <c r="DJ87" s="226" t="str">
        <f>IF(Udfyldningsark!$T104="","",
IF(DJ$17=Udfyldningsark!$Q104,"s",
IF(DJ$17=Udfyldningsark!$T104,"b",
IF(DJ$17&lt;Udfyldningsark!$P104,"",
IF(Udfyldningsark!$T104&lt;Udfyldningsark!$Q104-10,IF(DJ$17&lt;Udfyldningsark!$T104,"g",""),
IF(Udfyldningsark!$T104&lt;Udfyldningsark!$Q104,     IF(DJ$17&lt;Udfyldningsark!$Q104-10,"g",     IF(DJ$17&lt;Udfyldningsark!$T104,"gu",        "")),
IF(DJ$17&lt;Udfyldningsark!$Q104, IF(DJ$17&lt;Udfyldningsark!$Q104-10,"g","gu"),
IF(DJ$17&lt;Udfyldningsark!$T104,"r",""
))))))))</f>
        <v/>
      </c>
      <c r="DK87" s="226" t="str">
        <f>IF(Udfyldningsark!$T104="","",
IF(DK$17=Udfyldningsark!$Q104,"s",
IF(DK$17=Udfyldningsark!$T104,"b",
IF(DK$17&lt;Udfyldningsark!$P104,"",
IF(Udfyldningsark!$T104&lt;Udfyldningsark!$Q104-10,IF(DK$17&lt;Udfyldningsark!$T104,"g",""),
IF(Udfyldningsark!$T104&lt;Udfyldningsark!$Q104,     IF(DK$17&lt;Udfyldningsark!$Q104-10,"g",     IF(DK$17&lt;Udfyldningsark!$T104,"gu",        "")),
IF(DK$17&lt;Udfyldningsark!$Q104, IF(DK$17&lt;Udfyldningsark!$Q104-10,"g","gu"),
IF(DK$17&lt;Udfyldningsark!$T104,"r",""
))))))))</f>
        <v/>
      </c>
      <c r="DL87" s="13"/>
      <c r="DM87" s="13"/>
    </row>
    <row r="88" spans="1:117" s="2" customFormat="1" ht="8.4499999999999993" customHeight="1" x14ac:dyDescent="0.2">
      <c r="A88" s="29"/>
      <c r="B88" s="56" t="str">
        <f>IF(Udfyldningsark!C105=1,Udfyldningsark!E105,"")</f>
        <v/>
      </c>
      <c r="C88" s="405" t="str">
        <f>IF(Udfyldningsark!I105="","",IF(Udfyldningsark!I105&gt;=1,Udfyldningsark!I105))</f>
        <v/>
      </c>
      <c r="D88" s="406"/>
      <c r="E88" s="407"/>
      <c r="F88" s="48"/>
      <c r="G88" s="276" t="str">
        <f>IF(Udfyldningsark!L105="","",IF(Udfyldningsark!L105&gt;=1,Udfyldningsark!L105))</f>
        <v/>
      </c>
      <c r="H88" s="48"/>
      <c r="I88" s="87" t="str">
        <f>IF(Udfyldningsark!P105="","",IF(Udfyldningsark!P105&gt;=1,Udfyldningsark!P105))</f>
        <v/>
      </c>
      <c r="J88" s="49"/>
      <c r="K88" s="88" t="str">
        <f>IF(Udfyldningsark!G105="","",IF(Udfyldningsark!G105=Data!$T$7,Data!$U$7,IF(Udfyldningsark!G105=Data!$T$8,Data!$U$8,IF(Udfyldningsark!G105=Data!$T$9,Data!$U$9,IF(Udfyldningsark!G105=Data!$T$10,Data!$U$10,IF(Udfyldningsark!G105=Data!$T$11,Data!$U$11,IF(Udfyldningsark!G105=Data!$T$12,Data!$U$12,IF(Udfyldningsark!G105=Data!$T$13,Data!$U$13,IF(Udfyldningsark!G105=Data!$T$14,Data!$U$14,IF(Udfyldningsark!G105=Data!$T$15,Data!$U$15,IF(Udfyldningsark!G105=Data!$T$16,Data!$U$16,IF(Udfyldningsark!G105=Data!$T$17,Data!$U$17,IF(Udfyldningsark!G105=Data!$T$18,Data!$U$18,IF(Udfyldningsark!G105=Data!$T$19,Data!$U$19,IF(Udfyldningsark!G105=Data!$T$20,Data!$U$20,IF(Udfyldningsark!G105=Data!$T$21,Data!$U$21,IF(Udfyldningsark!G105=Data!$T$22,Data!$U$22,IF(Udfyldningsark!G105=Data!$T$23,Data!$U$23,IF(Udfyldningsark!G105=Data!$T$24,Data!$U$24,IF(Udfyldningsark!G105=Data!$T$25,Data!$U$25,IF(Udfyldningsark!G105=Data!$T$26,Data!$U$26,IF(Udfyldningsark!G105=Data!$T$27,Data!$U$27))))))))))))))))))))))</f>
        <v/>
      </c>
      <c r="L88" s="49"/>
      <c r="M88" s="89" t="str">
        <f>IF(Udfyldningsark!G105="","",IF(Udfyldningsark!G105=Data!$T$7,Data!$V$7,IF(Udfyldningsark!G105=Data!$T$8,Data!$V$8,IF(Udfyldningsark!G105=Data!$T$9,Data!$V$9,IF(Udfyldningsark!G105=Data!$T$10,Data!$V$10,IF(Udfyldningsark!G105=Data!$T$11,Data!$V$11,IF(Udfyldningsark!G105=Data!$T$12,Data!$V$12,IF(Udfyldningsark!G105=Data!$T$13,Data!$V$13,IF(Udfyldningsark!G105=Data!$T$14,Data!$V$14,IF(Udfyldningsark!G105=Data!$T$15,Data!$V$15,IF(Udfyldningsark!G105=Data!$T$16,Data!$V$16,IF(Udfyldningsark!G105=Data!$T$17,Data!$V$17,IF(Udfyldningsark!G105=Data!$T$18,Data!$V$18,IF(Udfyldningsark!G105=Data!$T$19,Data!$V$19,IF(Udfyldningsark!G105=Data!$T$20,Data!$V$20,IF(Udfyldningsark!G105=Data!$T$21,Data!$V$21,IF(Udfyldningsark!G105=Data!$T$22,Data!$V$22,IF(Udfyldningsark!G105=Data!$T$23,Data!$V$23,IF(Udfyldningsark!G105=Data!$T$24,Data!$V$24,IF(Udfyldningsark!G105=Data!$T$25,Data!$V$25,IF(Udfyldningsark!G105=Data!$T$26,Data!$V$26,IF(Udfyldningsark!G105=Data!$T$27,Data!$V$27,))))))))))))))))))))))</f>
        <v/>
      </c>
      <c r="N88" s="20"/>
      <c r="O88" s="226" t="str">
        <f>IF(Udfyldningsark!$T105="","",
IF(O$17=Udfyldningsark!$Q105,"s",
IF(O$17=Udfyldningsark!$T105,"b",
IF(O$17&lt;Udfyldningsark!$P105,"",
IF(Udfyldningsark!$T105&lt;Udfyldningsark!$Q105-10,IF(O$17&lt;Udfyldningsark!$T105,"g",""),
IF(Udfyldningsark!$T105&lt;Udfyldningsark!$Q105,     IF(O$17&lt;Udfyldningsark!$Q105-10,"g",     IF(O$17&lt;Udfyldningsark!$T105,"gu",        "")),
IF(O$17&lt;Udfyldningsark!$Q105, IF(O$17&lt;Udfyldningsark!$Q105-10,"g","gu"),
IF(O$17&lt;Udfyldningsark!$T105,"r",""
))))))))</f>
        <v/>
      </c>
      <c r="P88" s="226" t="str">
        <f>IF(Udfyldningsark!$T105="","",
IF(P$17=Udfyldningsark!$Q105,"s",
IF(P$17=Udfyldningsark!$T105,"b",
IF(P$17&lt;Udfyldningsark!$P105,"",
IF(Udfyldningsark!$T105&lt;Udfyldningsark!$Q105-10,IF(P$17&lt;Udfyldningsark!$T105,"g",""),
IF(Udfyldningsark!$T105&lt;Udfyldningsark!$Q105,     IF(P$17&lt;Udfyldningsark!$Q105-10,"g",     IF(P$17&lt;Udfyldningsark!$T105,"gu",        "")),
IF(P$17&lt;Udfyldningsark!$Q105, IF(P$17&lt;Udfyldningsark!$Q105-10,"g","gu"),
IF(P$17&lt;Udfyldningsark!$T105,"r",""
))))))))</f>
        <v/>
      </c>
      <c r="Q88" s="226" t="str">
        <f>IF(Udfyldningsark!$T105="","",
IF(Q$17=Udfyldningsark!$Q105,"s",
IF(Q$17=Udfyldningsark!$T105,"b",
IF(Q$17&lt;Udfyldningsark!$P105,"",
IF(Udfyldningsark!$T105&lt;Udfyldningsark!$Q105-10,IF(Q$17&lt;Udfyldningsark!$T105,"g",""),
IF(Udfyldningsark!$T105&lt;Udfyldningsark!$Q105,     IF(Q$17&lt;Udfyldningsark!$Q105-10,"g",     IF(Q$17&lt;Udfyldningsark!$T105,"gu",        "")),
IF(Q$17&lt;Udfyldningsark!$Q105, IF(Q$17&lt;Udfyldningsark!$Q105-10,"g","gu"),
IF(Q$17&lt;Udfyldningsark!$T105,"r",""
))))))))</f>
        <v/>
      </c>
      <c r="R88" s="226" t="str">
        <f>IF(Udfyldningsark!$T105="","",
IF(R$17=Udfyldningsark!$Q105,"s",
IF(R$17=Udfyldningsark!$T105,"b",
IF(R$17&lt;Udfyldningsark!$P105,"",
IF(Udfyldningsark!$T105&lt;Udfyldningsark!$Q105-10,IF(R$17&lt;Udfyldningsark!$T105,"g",""),
IF(Udfyldningsark!$T105&lt;Udfyldningsark!$Q105,     IF(R$17&lt;Udfyldningsark!$Q105-10,"g",     IF(R$17&lt;Udfyldningsark!$T105,"gu",        "")),
IF(R$17&lt;Udfyldningsark!$Q105, IF(R$17&lt;Udfyldningsark!$Q105-10,"g","gu"),
IF(R$17&lt;Udfyldningsark!$T105,"r",""
))))))))</f>
        <v/>
      </c>
      <c r="S88" s="226" t="str">
        <f>IF(Udfyldningsark!$T105="","",
IF(S$17=Udfyldningsark!$Q105,"s",
IF(S$17=Udfyldningsark!$T105,"b",
IF(S$17&lt;Udfyldningsark!$P105,"",
IF(Udfyldningsark!$T105&lt;Udfyldningsark!$Q105-10,IF(S$17&lt;Udfyldningsark!$T105,"g",""),
IF(Udfyldningsark!$T105&lt;Udfyldningsark!$Q105,     IF(S$17&lt;Udfyldningsark!$Q105-10,"g",     IF(S$17&lt;Udfyldningsark!$T105,"gu",        "")),
IF(S$17&lt;Udfyldningsark!$Q105, IF(S$17&lt;Udfyldningsark!$Q105-10,"g","gu"),
IF(S$17&lt;Udfyldningsark!$T105,"r",""
))))))))</f>
        <v/>
      </c>
      <c r="T88" s="226" t="str">
        <f>IF(Udfyldningsark!$T105="","",
IF(T$17=Udfyldningsark!$Q105,"s",
IF(T$17=Udfyldningsark!$T105,"b",
IF(T$17&lt;Udfyldningsark!$P105,"",
IF(Udfyldningsark!$T105&lt;Udfyldningsark!$Q105-10,IF(T$17&lt;Udfyldningsark!$T105,"g",""),
IF(Udfyldningsark!$T105&lt;Udfyldningsark!$Q105,     IF(T$17&lt;Udfyldningsark!$Q105-10,"g",     IF(T$17&lt;Udfyldningsark!$T105,"gu",        "")),
IF(T$17&lt;Udfyldningsark!$Q105, IF(T$17&lt;Udfyldningsark!$Q105-10,"g","gu"),
IF(T$17&lt;Udfyldningsark!$T105,"r",""
))))))))</f>
        <v/>
      </c>
      <c r="U88" s="226" t="str">
        <f>IF(Udfyldningsark!$T105="","",
IF(U$17=Udfyldningsark!$Q105,"s",
IF(U$17=Udfyldningsark!$T105,"b",
IF(U$17&lt;Udfyldningsark!$P105,"",
IF(Udfyldningsark!$T105&lt;Udfyldningsark!$Q105-10,IF(U$17&lt;Udfyldningsark!$T105,"g",""),
IF(Udfyldningsark!$T105&lt;Udfyldningsark!$Q105,     IF(U$17&lt;Udfyldningsark!$Q105-10,"g",     IF(U$17&lt;Udfyldningsark!$T105,"gu",        "")),
IF(U$17&lt;Udfyldningsark!$Q105, IF(U$17&lt;Udfyldningsark!$Q105-10,"g","gu"),
IF(U$17&lt;Udfyldningsark!$T105,"r",""
))))))))</f>
        <v/>
      </c>
      <c r="V88" s="226" t="str">
        <f>IF(Udfyldningsark!$T105="","",
IF(V$17=Udfyldningsark!$Q105,"s",
IF(V$17=Udfyldningsark!$T105,"b",
IF(V$17&lt;Udfyldningsark!$P105,"",
IF(Udfyldningsark!$T105&lt;Udfyldningsark!$Q105-10,IF(V$17&lt;Udfyldningsark!$T105,"g",""),
IF(Udfyldningsark!$T105&lt;Udfyldningsark!$Q105,     IF(V$17&lt;Udfyldningsark!$Q105-10,"g",     IF(V$17&lt;Udfyldningsark!$T105,"gu",        "")),
IF(V$17&lt;Udfyldningsark!$Q105, IF(V$17&lt;Udfyldningsark!$Q105-10,"g","gu"),
IF(V$17&lt;Udfyldningsark!$T105,"r",""
))))))))</f>
        <v/>
      </c>
      <c r="W88" s="226" t="str">
        <f>IF(Udfyldningsark!$T105="","",
IF(W$17=Udfyldningsark!$Q105,"s",
IF(W$17=Udfyldningsark!$T105,"b",
IF(W$17&lt;Udfyldningsark!$P105,"",
IF(Udfyldningsark!$T105&lt;Udfyldningsark!$Q105-10,IF(W$17&lt;Udfyldningsark!$T105,"g",""),
IF(Udfyldningsark!$T105&lt;Udfyldningsark!$Q105,     IF(W$17&lt;Udfyldningsark!$Q105-10,"g",     IF(W$17&lt;Udfyldningsark!$T105,"gu",        "")),
IF(W$17&lt;Udfyldningsark!$Q105, IF(W$17&lt;Udfyldningsark!$Q105-10,"g","gu"),
IF(W$17&lt;Udfyldningsark!$T105,"r",""
))))))))</f>
        <v/>
      </c>
      <c r="X88" s="226" t="str">
        <f>IF(Udfyldningsark!$T105="","",
IF(X$17=Udfyldningsark!$Q105,"s",
IF(X$17=Udfyldningsark!$T105,"b",
IF(X$17&lt;Udfyldningsark!$P105,"",
IF(Udfyldningsark!$T105&lt;Udfyldningsark!$Q105-10,IF(X$17&lt;Udfyldningsark!$T105,"g",""),
IF(Udfyldningsark!$T105&lt;Udfyldningsark!$Q105,     IF(X$17&lt;Udfyldningsark!$Q105-10,"g",     IF(X$17&lt;Udfyldningsark!$T105,"gu",        "")),
IF(X$17&lt;Udfyldningsark!$Q105, IF(X$17&lt;Udfyldningsark!$Q105-10,"g","gu"),
IF(X$17&lt;Udfyldningsark!$T105,"r",""
))))))))</f>
        <v/>
      </c>
      <c r="Y88" s="226" t="str">
        <f>IF(Udfyldningsark!$T105="","",
IF(Y$17=Udfyldningsark!$Q105,"s",
IF(Y$17=Udfyldningsark!$T105,"b",
IF(Y$17&lt;Udfyldningsark!$P105,"",
IF(Udfyldningsark!$T105&lt;Udfyldningsark!$Q105-10,IF(Y$17&lt;Udfyldningsark!$T105,"g",""),
IF(Udfyldningsark!$T105&lt;Udfyldningsark!$Q105,     IF(Y$17&lt;Udfyldningsark!$Q105-10,"g",     IF(Y$17&lt;Udfyldningsark!$T105,"gu",        "")),
IF(Y$17&lt;Udfyldningsark!$Q105, IF(Y$17&lt;Udfyldningsark!$Q105-10,"g","gu"),
IF(Y$17&lt;Udfyldningsark!$T105,"r",""
))))))))</f>
        <v/>
      </c>
      <c r="Z88" s="226" t="str">
        <f>IF(Udfyldningsark!$T105="","",
IF(Z$17=Udfyldningsark!$Q105,"s",
IF(Z$17=Udfyldningsark!$T105,"b",
IF(Z$17&lt;Udfyldningsark!$P105,"",
IF(Udfyldningsark!$T105&lt;Udfyldningsark!$Q105-10,IF(Z$17&lt;Udfyldningsark!$T105,"g",""),
IF(Udfyldningsark!$T105&lt;Udfyldningsark!$Q105,     IF(Z$17&lt;Udfyldningsark!$Q105-10,"g",     IF(Z$17&lt;Udfyldningsark!$T105,"gu",        "")),
IF(Z$17&lt;Udfyldningsark!$Q105, IF(Z$17&lt;Udfyldningsark!$Q105-10,"g","gu"),
IF(Z$17&lt;Udfyldningsark!$T105,"r",""
))))))))</f>
        <v/>
      </c>
      <c r="AA88" s="226" t="str">
        <f>IF(Udfyldningsark!$T105="","",
IF(AA$17=Udfyldningsark!$Q105,"s",
IF(AA$17=Udfyldningsark!$T105,"b",
IF(AA$17&lt;Udfyldningsark!$P105,"",
IF(Udfyldningsark!$T105&lt;Udfyldningsark!$Q105-10,IF(AA$17&lt;Udfyldningsark!$T105,"g",""),
IF(Udfyldningsark!$T105&lt;Udfyldningsark!$Q105,     IF(AA$17&lt;Udfyldningsark!$Q105-10,"g",     IF(AA$17&lt;Udfyldningsark!$T105,"gu",        "")),
IF(AA$17&lt;Udfyldningsark!$Q105, IF(AA$17&lt;Udfyldningsark!$Q105-10,"g","gu"),
IF(AA$17&lt;Udfyldningsark!$T105,"r",""
))))))))</f>
        <v/>
      </c>
      <c r="AB88" s="226" t="str">
        <f>IF(Udfyldningsark!$T105="","",
IF(AB$17=Udfyldningsark!$Q105,"s",
IF(AB$17=Udfyldningsark!$T105,"b",
IF(AB$17&lt;Udfyldningsark!$P105,"",
IF(Udfyldningsark!$T105&lt;Udfyldningsark!$Q105-10,IF(AB$17&lt;Udfyldningsark!$T105,"g",""),
IF(Udfyldningsark!$T105&lt;Udfyldningsark!$Q105,     IF(AB$17&lt;Udfyldningsark!$Q105-10,"g",     IF(AB$17&lt;Udfyldningsark!$T105,"gu",        "")),
IF(AB$17&lt;Udfyldningsark!$Q105, IF(AB$17&lt;Udfyldningsark!$Q105-10,"g","gu"),
IF(AB$17&lt;Udfyldningsark!$T105,"r",""
))))))))</f>
        <v/>
      </c>
      <c r="AC88" s="226" t="str">
        <f>IF(Udfyldningsark!$T105="","",
IF(AC$17=Udfyldningsark!$Q105,"s",
IF(AC$17=Udfyldningsark!$T105,"b",
IF(AC$17&lt;Udfyldningsark!$P105,"",
IF(Udfyldningsark!$T105&lt;Udfyldningsark!$Q105-10,IF(AC$17&lt;Udfyldningsark!$T105,"g",""),
IF(Udfyldningsark!$T105&lt;Udfyldningsark!$Q105,     IF(AC$17&lt;Udfyldningsark!$Q105-10,"g",     IF(AC$17&lt;Udfyldningsark!$T105,"gu",        "")),
IF(AC$17&lt;Udfyldningsark!$Q105, IF(AC$17&lt;Udfyldningsark!$Q105-10,"g","gu"),
IF(AC$17&lt;Udfyldningsark!$T105,"r",""
))))))))</f>
        <v/>
      </c>
      <c r="AD88" s="226" t="str">
        <f>IF(Udfyldningsark!$T105="","",
IF(AD$17=Udfyldningsark!$Q105,"s",
IF(AD$17=Udfyldningsark!$T105,"b",
IF(AD$17&lt;Udfyldningsark!$P105,"",
IF(Udfyldningsark!$T105&lt;Udfyldningsark!$Q105-10,IF(AD$17&lt;Udfyldningsark!$T105,"g",""),
IF(Udfyldningsark!$T105&lt;Udfyldningsark!$Q105,     IF(AD$17&lt;Udfyldningsark!$Q105-10,"g",     IF(AD$17&lt;Udfyldningsark!$T105,"gu",        "")),
IF(AD$17&lt;Udfyldningsark!$Q105, IF(AD$17&lt;Udfyldningsark!$Q105-10,"g","gu"),
IF(AD$17&lt;Udfyldningsark!$T105,"r",""
))))))))</f>
        <v/>
      </c>
      <c r="AE88" s="226" t="str">
        <f>IF(Udfyldningsark!$T105="","",
IF(AE$17=Udfyldningsark!$Q105,"s",
IF(AE$17=Udfyldningsark!$T105,"b",
IF(AE$17&lt;Udfyldningsark!$P105,"",
IF(Udfyldningsark!$T105&lt;Udfyldningsark!$Q105-10,IF(AE$17&lt;Udfyldningsark!$T105,"g",""),
IF(Udfyldningsark!$T105&lt;Udfyldningsark!$Q105,     IF(AE$17&lt;Udfyldningsark!$Q105-10,"g",     IF(AE$17&lt;Udfyldningsark!$T105,"gu",        "")),
IF(AE$17&lt;Udfyldningsark!$Q105, IF(AE$17&lt;Udfyldningsark!$Q105-10,"g","gu"),
IF(AE$17&lt;Udfyldningsark!$T105,"r",""
))))))))</f>
        <v/>
      </c>
      <c r="AF88" s="226" t="str">
        <f>IF(Udfyldningsark!$T105="","",
IF(AF$17=Udfyldningsark!$Q105,"s",
IF(AF$17=Udfyldningsark!$T105,"b",
IF(AF$17&lt;Udfyldningsark!$P105,"",
IF(Udfyldningsark!$T105&lt;Udfyldningsark!$Q105-10,IF(AF$17&lt;Udfyldningsark!$T105,"g",""),
IF(Udfyldningsark!$T105&lt;Udfyldningsark!$Q105,     IF(AF$17&lt;Udfyldningsark!$Q105-10,"g",     IF(AF$17&lt;Udfyldningsark!$T105,"gu",        "")),
IF(AF$17&lt;Udfyldningsark!$Q105, IF(AF$17&lt;Udfyldningsark!$Q105-10,"g","gu"),
IF(AF$17&lt;Udfyldningsark!$T105,"r",""
))))))))</f>
        <v/>
      </c>
      <c r="AG88" s="226" t="str">
        <f>IF(Udfyldningsark!$T105="","",
IF(AG$17=Udfyldningsark!$Q105,"s",
IF(AG$17=Udfyldningsark!$T105,"b",
IF(AG$17&lt;Udfyldningsark!$P105,"",
IF(Udfyldningsark!$T105&lt;Udfyldningsark!$Q105-10,IF(AG$17&lt;Udfyldningsark!$T105,"g",""),
IF(Udfyldningsark!$T105&lt;Udfyldningsark!$Q105,     IF(AG$17&lt;Udfyldningsark!$Q105-10,"g",     IF(AG$17&lt;Udfyldningsark!$T105,"gu",        "")),
IF(AG$17&lt;Udfyldningsark!$Q105, IF(AG$17&lt;Udfyldningsark!$Q105-10,"g","gu"),
IF(AG$17&lt;Udfyldningsark!$T105,"r",""
))))))))</f>
        <v/>
      </c>
      <c r="AH88" s="226" t="str">
        <f>IF(Udfyldningsark!$T105="","",
IF(AH$17=Udfyldningsark!$Q105,"s",
IF(AH$17=Udfyldningsark!$T105,"b",
IF(AH$17&lt;Udfyldningsark!$P105,"",
IF(Udfyldningsark!$T105&lt;Udfyldningsark!$Q105-10,IF(AH$17&lt;Udfyldningsark!$T105,"g",""),
IF(Udfyldningsark!$T105&lt;Udfyldningsark!$Q105,     IF(AH$17&lt;Udfyldningsark!$Q105-10,"g",     IF(AH$17&lt;Udfyldningsark!$T105,"gu",        "")),
IF(AH$17&lt;Udfyldningsark!$Q105, IF(AH$17&lt;Udfyldningsark!$Q105-10,"g","gu"),
IF(AH$17&lt;Udfyldningsark!$T105,"r",""
))))))))</f>
        <v/>
      </c>
      <c r="AI88" s="226" t="str">
        <f>IF(Udfyldningsark!$T105="","",
IF(AI$17=Udfyldningsark!$Q105,"s",
IF(AI$17=Udfyldningsark!$T105,"b",
IF(AI$17&lt;Udfyldningsark!$P105,"",
IF(Udfyldningsark!$T105&lt;Udfyldningsark!$Q105-10,IF(AI$17&lt;Udfyldningsark!$T105,"g",""),
IF(Udfyldningsark!$T105&lt;Udfyldningsark!$Q105,     IF(AI$17&lt;Udfyldningsark!$Q105-10,"g",     IF(AI$17&lt;Udfyldningsark!$T105,"gu",        "")),
IF(AI$17&lt;Udfyldningsark!$Q105, IF(AI$17&lt;Udfyldningsark!$Q105-10,"g","gu"),
IF(AI$17&lt;Udfyldningsark!$T105,"r",""
))))))))</f>
        <v/>
      </c>
      <c r="AJ88" s="226" t="str">
        <f>IF(Udfyldningsark!$T105="","",
IF(AJ$17=Udfyldningsark!$Q105,"s",
IF(AJ$17=Udfyldningsark!$T105,"b",
IF(AJ$17&lt;Udfyldningsark!$P105,"",
IF(Udfyldningsark!$T105&lt;Udfyldningsark!$Q105-10,IF(AJ$17&lt;Udfyldningsark!$T105,"g",""),
IF(Udfyldningsark!$T105&lt;Udfyldningsark!$Q105,     IF(AJ$17&lt;Udfyldningsark!$Q105-10,"g",     IF(AJ$17&lt;Udfyldningsark!$T105,"gu",        "")),
IF(AJ$17&lt;Udfyldningsark!$Q105, IF(AJ$17&lt;Udfyldningsark!$Q105-10,"g","gu"),
IF(AJ$17&lt;Udfyldningsark!$T105,"r",""
))))))))</f>
        <v/>
      </c>
      <c r="AK88" s="226" t="str">
        <f>IF(Udfyldningsark!$T105="","",
IF(AK$17=Udfyldningsark!$Q105,"s",
IF(AK$17=Udfyldningsark!$T105,"b",
IF(AK$17&lt;Udfyldningsark!$P105,"",
IF(Udfyldningsark!$T105&lt;Udfyldningsark!$Q105-10,IF(AK$17&lt;Udfyldningsark!$T105,"g",""),
IF(Udfyldningsark!$T105&lt;Udfyldningsark!$Q105,     IF(AK$17&lt;Udfyldningsark!$Q105-10,"g",     IF(AK$17&lt;Udfyldningsark!$T105,"gu",        "")),
IF(AK$17&lt;Udfyldningsark!$Q105, IF(AK$17&lt;Udfyldningsark!$Q105-10,"g","gu"),
IF(AK$17&lt;Udfyldningsark!$T105,"r",""
))))))))</f>
        <v/>
      </c>
      <c r="AL88" s="226" t="str">
        <f>IF(Udfyldningsark!$T105="","",
IF(AL$17=Udfyldningsark!$Q105,"s",
IF(AL$17=Udfyldningsark!$T105,"b",
IF(AL$17&lt;Udfyldningsark!$P105,"",
IF(Udfyldningsark!$T105&lt;Udfyldningsark!$Q105-10,IF(AL$17&lt;Udfyldningsark!$T105,"g",""),
IF(Udfyldningsark!$T105&lt;Udfyldningsark!$Q105,     IF(AL$17&lt;Udfyldningsark!$Q105-10,"g",     IF(AL$17&lt;Udfyldningsark!$T105,"gu",        "")),
IF(AL$17&lt;Udfyldningsark!$Q105, IF(AL$17&lt;Udfyldningsark!$Q105-10,"g","gu"),
IF(AL$17&lt;Udfyldningsark!$T105,"r",""
))))))))</f>
        <v/>
      </c>
      <c r="AM88" s="226" t="str">
        <f>IF(Udfyldningsark!$T105="","",
IF(AM$17=Udfyldningsark!$Q105,"s",
IF(AM$17=Udfyldningsark!$T105,"b",
IF(AM$17&lt;Udfyldningsark!$P105,"",
IF(Udfyldningsark!$T105&lt;Udfyldningsark!$Q105-10,IF(AM$17&lt;Udfyldningsark!$T105,"g",""),
IF(Udfyldningsark!$T105&lt;Udfyldningsark!$Q105,     IF(AM$17&lt;Udfyldningsark!$Q105-10,"g",     IF(AM$17&lt;Udfyldningsark!$T105,"gu",        "")),
IF(AM$17&lt;Udfyldningsark!$Q105, IF(AM$17&lt;Udfyldningsark!$Q105-10,"g","gu"),
IF(AM$17&lt;Udfyldningsark!$T105,"r",""
))))))))</f>
        <v/>
      </c>
      <c r="AN88" s="226" t="str">
        <f>IF(Udfyldningsark!$T105="","",
IF(AN$17=Udfyldningsark!$Q105,"s",
IF(AN$17=Udfyldningsark!$T105,"b",
IF(AN$17&lt;Udfyldningsark!$P105,"",
IF(Udfyldningsark!$T105&lt;Udfyldningsark!$Q105-10,IF(AN$17&lt;Udfyldningsark!$T105,"g",""),
IF(Udfyldningsark!$T105&lt;Udfyldningsark!$Q105,     IF(AN$17&lt;Udfyldningsark!$Q105-10,"g",     IF(AN$17&lt;Udfyldningsark!$T105,"gu",        "")),
IF(AN$17&lt;Udfyldningsark!$Q105, IF(AN$17&lt;Udfyldningsark!$Q105-10,"g","gu"),
IF(AN$17&lt;Udfyldningsark!$T105,"r",""
))))))))</f>
        <v/>
      </c>
      <c r="AO88" s="226" t="str">
        <f>IF(Udfyldningsark!$T105="","",
IF(AO$17=Udfyldningsark!$Q105,"s",
IF(AO$17=Udfyldningsark!$T105,"b",
IF(AO$17&lt;Udfyldningsark!$P105,"",
IF(Udfyldningsark!$T105&lt;Udfyldningsark!$Q105-10,IF(AO$17&lt;Udfyldningsark!$T105,"g",""),
IF(Udfyldningsark!$T105&lt;Udfyldningsark!$Q105,     IF(AO$17&lt;Udfyldningsark!$Q105-10,"g",     IF(AO$17&lt;Udfyldningsark!$T105,"gu",        "")),
IF(AO$17&lt;Udfyldningsark!$Q105, IF(AO$17&lt;Udfyldningsark!$Q105-10,"g","gu"),
IF(AO$17&lt;Udfyldningsark!$T105,"r",""
))))))))</f>
        <v/>
      </c>
      <c r="AP88" s="226" t="str">
        <f>IF(Udfyldningsark!$T105="","",
IF(AP$17=Udfyldningsark!$Q105,"s",
IF(AP$17=Udfyldningsark!$T105,"b",
IF(AP$17&lt;Udfyldningsark!$P105,"",
IF(Udfyldningsark!$T105&lt;Udfyldningsark!$Q105-10,IF(AP$17&lt;Udfyldningsark!$T105,"g",""),
IF(Udfyldningsark!$T105&lt;Udfyldningsark!$Q105,     IF(AP$17&lt;Udfyldningsark!$Q105-10,"g",     IF(AP$17&lt;Udfyldningsark!$T105,"gu",        "")),
IF(AP$17&lt;Udfyldningsark!$Q105, IF(AP$17&lt;Udfyldningsark!$Q105-10,"g","gu"),
IF(AP$17&lt;Udfyldningsark!$T105,"r",""
))))))))</f>
        <v/>
      </c>
      <c r="AQ88" s="226" t="str">
        <f>IF(Udfyldningsark!$T105="","",
IF(AQ$17=Udfyldningsark!$Q105,"s",
IF(AQ$17=Udfyldningsark!$T105,"b",
IF(AQ$17&lt;Udfyldningsark!$P105,"",
IF(Udfyldningsark!$T105&lt;Udfyldningsark!$Q105-10,IF(AQ$17&lt;Udfyldningsark!$T105,"g",""),
IF(Udfyldningsark!$T105&lt;Udfyldningsark!$Q105,     IF(AQ$17&lt;Udfyldningsark!$Q105-10,"g",     IF(AQ$17&lt;Udfyldningsark!$T105,"gu",        "")),
IF(AQ$17&lt;Udfyldningsark!$Q105, IF(AQ$17&lt;Udfyldningsark!$Q105-10,"g","gu"),
IF(AQ$17&lt;Udfyldningsark!$T105,"r",""
))))))))</f>
        <v/>
      </c>
      <c r="AR88" s="226" t="str">
        <f>IF(Udfyldningsark!$T105="","",
IF(AR$17=Udfyldningsark!$Q105,"s",
IF(AR$17=Udfyldningsark!$T105,"b",
IF(AR$17&lt;Udfyldningsark!$P105,"",
IF(Udfyldningsark!$T105&lt;Udfyldningsark!$Q105-10,IF(AR$17&lt;Udfyldningsark!$T105,"g",""),
IF(Udfyldningsark!$T105&lt;Udfyldningsark!$Q105,     IF(AR$17&lt;Udfyldningsark!$Q105-10,"g",     IF(AR$17&lt;Udfyldningsark!$T105,"gu",        "")),
IF(AR$17&lt;Udfyldningsark!$Q105, IF(AR$17&lt;Udfyldningsark!$Q105-10,"g","gu"),
IF(AR$17&lt;Udfyldningsark!$T105,"r",""
))))))))</f>
        <v/>
      </c>
      <c r="AS88" s="226" t="str">
        <f>IF(Udfyldningsark!$T105="","",
IF(AS$17=Udfyldningsark!$Q105,"s",
IF(AS$17=Udfyldningsark!$T105,"b",
IF(AS$17&lt;Udfyldningsark!$P105,"",
IF(Udfyldningsark!$T105&lt;Udfyldningsark!$Q105-10,IF(AS$17&lt;Udfyldningsark!$T105,"g",""),
IF(Udfyldningsark!$T105&lt;Udfyldningsark!$Q105,     IF(AS$17&lt;Udfyldningsark!$Q105-10,"g",     IF(AS$17&lt;Udfyldningsark!$T105,"gu",        "")),
IF(AS$17&lt;Udfyldningsark!$Q105, IF(AS$17&lt;Udfyldningsark!$Q105-10,"g","gu"),
IF(AS$17&lt;Udfyldningsark!$T105,"r",""
))))))))</f>
        <v/>
      </c>
      <c r="AT88" s="226" t="str">
        <f>IF(Udfyldningsark!$T105="","",
IF(AT$17=Udfyldningsark!$Q105,"s",
IF(AT$17=Udfyldningsark!$T105,"b",
IF(AT$17&lt;Udfyldningsark!$P105,"",
IF(Udfyldningsark!$T105&lt;Udfyldningsark!$Q105-10,IF(AT$17&lt;Udfyldningsark!$T105,"g",""),
IF(Udfyldningsark!$T105&lt;Udfyldningsark!$Q105,     IF(AT$17&lt;Udfyldningsark!$Q105-10,"g",     IF(AT$17&lt;Udfyldningsark!$T105,"gu",        "")),
IF(AT$17&lt;Udfyldningsark!$Q105, IF(AT$17&lt;Udfyldningsark!$Q105-10,"g","gu"),
IF(AT$17&lt;Udfyldningsark!$T105,"r",""
))))))))</f>
        <v/>
      </c>
      <c r="AU88" s="226" t="str">
        <f>IF(Udfyldningsark!$T105="","",
IF(AU$17=Udfyldningsark!$Q105,"s",
IF(AU$17=Udfyldningsark!$T105,"b",
IF(AU$17&lt;Udfyldningsark!$P105,"",
IF(Udfyldningsark!$T105&lt;Udfyldningsark!$Q105-10,IF(AU$17&lt;Udfyldningsark!$T105,"g",""),
IF(Udfyldningsark!$T105&lt;Udfyldningsark!$Q105,     IF(AU$17&lt;Udfyldningsark!$Q105-10,"g",     IF(AU$17&lt;Udfyldningsark!$T105,"gu",        "")),
IF(AU$17&lt;Udfyldningsark!$Q105, IF(AU$17&lt;Udfyldningsark!$Q105-10,"g","gu"),
IF(AU$17&lt;Udfyldningsark!$T105,"r",""
))))))))</f>
        <v/>
      </c>
      <c r="AV88" s="226" t="str">
        <f>IF(Udfyldningsark!$T105="","",
IF(AV$17=Udfyldningsark!$Q105,"s",
IF(AV$17=Udfyldningsark!$T105,"b",
IF(AV$17&lt;Udfyldningsark!$P105,"",
IF(Udfyldningsark!$T105&lt;Udfyldningsark!$Q105-10,IF(AV$17&lt;Udfyldningsark!$T105,"g",""),
IF(Udfyldningsark!$T105&lt;Udfyldningsark!$Q105,     IF(AV$17&lt;Udfyldningsark!$Q105-10,"g",     IF(AV$17&lt;Udfyldningsark!$T105,"gu",        "")),
IF(AV$17&lt;Udfyldningsark!$Q105, IF(AV$17&lt;Udfyldningsark!$Q105-10,"g","gu"),
IF(AV$17&lt;Udfyldningsark!$T105,"r",""
))))))))</f>
        <v/>
      </c>
      <c r="AW88" s="226" t="str">
        <f>IF(Udfyldningsark!$T105="","",
IF(AW$17=Udfyldningsark!$Q105,"s",
IF(AW$17=Udfyldningsark!$T105,"b",
IF(AW$17&lt;Udfyldningsark!$P105,"",
IF(Udfyldningsark!$T105&lt;Udfyldningsark!$Q105-10,IF(AW$17&lt;Udfyldningsark!$T105,"g",""),
IF(Udfyldningsark!$T105&lt;Udfyldningsark!$Q105,     IF(AW$17&lt;Udfyldningsark!$Q105-10,"g",     IF(AW$17&lt;Udfyldningsark!$T105,"gu",        "")),
IF(AW$17&lt;Udfyldningsark!$Q105, IF(AW$17&lt;Udfyldningsark!$Q105-10,"g","gu"),
IF(AW$17&lt;Udfyldningsark!$T105,"r",""
))))))))</f>
        <v/>
      </c>
      <c r="AX88" s="226" t="str">
        <f>IF(Udfyldningsark!$T105="","",
IF(AX$17=Udfyldningsark!$Q105,"s",
IF(AX$17=Udfyldningsark!$T105,"b",
IF(AX$17&lt;Udfyldningsark!$P105,"",
IF(Udfyldningsark!$T105&lt;Udfyldningsark!$Q105-10,IF(AX$17&lt;Udfyldningsark!$T105,"g",""),
IF(Udfyldningsark!$T105&lt;Udfyldningsark!$Q105,     IF(AX$17&lt;Udfyldningsark!$Q105-10,"g",     IF(AX$17&lt;Udfyldningsark!$T105,"gu",        "")),
IF(AX$17&lt;Udfyldningsark!$Q105, IF(AX$17&lt;Udfyldningsark!$Q105-10,"g","gu"),
IF(AX$17&lt;Udfyldningsark!$T105,"r",""
))))))))</f>
        <v/>
      </c>
      <c r="AY88" s="226" t="str">
        <f>IF(Udfyldningsark!$T105="","",
IF(AY$17=Udfyldningsark!$Q105,"s",
IF(AY$17=Udfyldningsark!$T105,"b",
IF(AY$17&lt;Udfyldningsark!$P105,"",
IF(Udfyldningsark!$T105&lt;Udfyldningsark!$Q105-10,IF(AY$17&lt;Udfyldningsark!$T105,"g",""),
IF(Udfyldningsark!$T105&lt;Udfyldningsark!$Q105,     IF(AY$17&lt;Udfyldningsark!$Q105-10,"g",     IF(AY$17&lt;Udfyldningsark!$T105,"gu",        "")),
IF(AY$17&lt;Udfyldningsark!$Q105, IF(AY$17&lt;Udfyldningsark!$Q105-10,"g","gu"),
IF(AY$17&lt;Udfyldningsark!$T105,"r",""
))))))))</f>
        <v/>
      </c>
      <c r="AZ88" s="226" t="str">
        <f>IF(Udfyldningsark!$T105="","",
IF(AZ$17=Udfyldningsark!$Q105,"s",
IF(AZ$17=Udfyldningsark!$T105,"b",
IF(AZ$17&lt;Udfyldningsark!$P105,"",
IF(Udfyldningsark!$T105&lt;Udfyldningsark!$Q105-10,IF(AZ$17&lt;Udfyldningsark!$T105,"g",""),
IF(Udfyldningsark!$T105&lt;Udfyldningsark!$Q105,     IF(AZ$17&lt;Udfyldningsark!$Q105-10,"g",     IF(AZ$17&lt;Udfyldningsark!$T105,"gu",        "")),
IF(AZ$17&lt;Udfyldningsark!$Q105, IF(AZ$17&lt;Udfyldningsark!$Q105-10,"g","gu"),
IF(AZ$17&lt;Udfyldningsark!$T105,"r",""
))))))))</f>
        <v/>
      </c>
      <c r="BA88" s="226" t="str">
        <f>IF(Udfyldningsark!$T105="","",
IF(BA$17=Udfyldningsark!$Q105,"s",
IF(BA$17=Udfyldningsark!$T105,"b",
IF(BA$17&lt;Udfyldningsark!$P105,"",
IF(Udfyldningsark!$T105&lt;Udfyldningsark!$Q105-10,IF(BA$17&lt;Udfyldningsark!$T105,"g",""),
IF(Udfyldningsark!$T105&lt;Udfyldningsark!$Q105,     IF(BA$17&lt;Udfyldningsark!$Q105-10,"g",     IF(BA$17&lt;Udfyldningsark!$T105,"gu",        "")),
IF(BA$17&lt;Udfyldningsark!$Q105, IF(BA$17&lt;Udfyldningsark!$Q105-10,"g","gu"),
IF(BA$17&lt;Udfyldningsark!$T105,"r",""
))))))))</f>
        <v/>
      </c>
      <c r="BB88" s="226" t="str">
        <f>IF(Udfyldningsark!$T105="","",
IF(BB$17=Udfyldningsark!$Q105,"s",
IF(BB$17=Udfyldningsark!$T105,"b",
IF(BB$17&lt;Udfyldningsark!$P105,"",
IF(Udfyldningsark!$T105&lt;Udfyldningsark!$Q105-10,IF(BB$17&lt;Udfyldningsark!$T105,"g",""),
IF(Udfyldningsark!$T105&lt;Udfyldningsark!$Q105,     IF(BB$17&lt;Udfyldningsark!$Q105-10,"g",     IF(BB$17&lt;Udfyldningsark!$T105,"gu",        "")),
IF(BB$17&lt;Udfyldningsark!$Q105, IF(BB$17&lt;Udfyldningsark!$Q105-10,"g","gu"),
IF(BB$17&lt;Udfyldningsark!$T105,"r",""
))))))))</f>
        <v/>
      </c>
      <c r="BC88" s="226" t="str">
        <f>IF(Udfyldningsark!$T105="","",
IF(BC$17=Udfyldningsark!$Q105,"s",
IF(BC$17=Udfyldningsark!$T105,"b",
IF(BC$17&lt;Udfyldningsark!$P105,"",
IF(Udfyldningsark!$T105&lt;Udfyldningsark!$Q105-10,IF(BC$17&lt;Udfyldningsark!$T105,"g",""),
IF(Udfyldningsark!$T105&lt;Udfyldningsark!$Q105,     IF(BC$17&lt;Udfyldningsark!$Q105-10,"g",     IF(BC$17&lt;Udfyldningsark!$T105,"gu",        "")),
IF(BC$17&lt;Udfyldningsark!$Q105, IF(BC$17&lt;Udfyldningsark!$Q105-10,"g","gu"),
IF(BC$17&lt;Udfyldningsark!$T105,"r",""
))))))))</f>
        <v/>
      </c>
      <c r="BD88" s="226" t="str">
        <f>IF(Udfyldningsark!$T105="","",
IF(BD$17=Udfyldningsark!$Q105,"s",
IF(BD$17=Udfyldningsark!$T105,"b",
IF(BD$17&lt;Udfyldningsark!$P105,"",
IF(Udfyldningsark!$T105&lt;Udfyldningsark!$Q105-10,IF(BD$17&lt;Udfyldningsark!$T105,"g",""),
IF(Udfyldningsark!$T105&lt;Udfyldningsark!$Q105,     IF(BD$17&lt;Udfyldningsark!$Q105-10,"g",     IF(BD$17&lt;Udfyldningsark!$T105,"gu",        "")),
IF(BD$17&lt;Udfyldningsark!$Q105, IF(BD$17&lt;Udfyldningsark!$Q105-10,"g","gu"),
IF(BD$17&lt;Udfyldningsark!$T105,"r",""
))))))))</f>
        <v/>
      </c>
      <c r="BE88" s="226" t="str">
        <f>IF(Udfyldningsark!$T105="","",
IF(BE$17=Udfyldningsark!$Q105,"s",
IF(BE$17=Udfyldningsark!$T105,"b",
IF(BE$17&lt;Udfyldningsark!$P105,"",
IF(Udfyldningsark!$T105&lt;Udfyldningsark!$Q105-10,IF(BE$17&lt;Udfyldningsark!$T105,"g",""),
IF(Udfyldningsark!$T105&lt;Udfyldningsark!$Q105,     IF(BE$17&lt;Udfyldningsark!$Q105-10,"g",     IF(BE$17&lt;Udfyldningsark!$T105,"gu",        "")),
IF(BE$17&lt;Udfyldningsark!$Q105, IF(BE$17&lt;Udfyldningsark!$Q105-10,"g","gu"),
IF(BE$17&lt;Udfyldningsark!$T105,"r",""
))))))))</f>
        <v/>
      </c>
      <c r="BF88" s="226" t="str">
        <f>IF(Udfyldningsark!$T105="","",
IF(BF$17=Udfyldningsark!$Q105,"s",
IF(BF$17=Udfyldningsark!$T105,"b",
IF(BF$17&lt;Udfyldningsark!$P105,"",
IF(Udfyldningsark!$T105&lt;Udfyldningsark!$Q105-10,IF(BF$17&lt;Udfyldningsark!$T105,"g",""),
IF(Udfyldningsark!$T105&lt;Udfyldningsark!$Q105,     IF(BF$17&lt;Udfyldningsark!$Q105-10,"g",     IF(BF$17&lt;Udfyldningsark!$T105,"gu",        "")),
IF(BF$17&lt;Udfyldningsark!$Q105, IF(BF$17&lt;Udfyldningsark!$Q105-10,"g","gu"),
IF(BF$17&lt;Udfyldningsark!$T105,"r",""
))))))))</f>
        <v/>
      </c>
      <c r="BG88" s="226" t="str">
        <f>IF(Udfyldningsark!$T105="","",
IF(BG$17=Udfyldningsark!$Q105,"s",
IF(BG$17=Udfyldningsark!$T105,"b",
IF(BG$17&lt;Udfyldningsark!$P105,"",
IF(Udfyldningsark!$T105&lt;Udfyldningsark!$Q105-10,IF(BG$17&lt;Udfyldningsark!$T105,"g",""),
IF(Udfyldningsark!$T105&lt;Udfyldningsark!$Q105,     IF(BG$17&lt;Udfyldningsark!$Q105-10,"g",     IF(BG$17&lt;Udfyldningsark!$T105,"gu",        "")),
IF(BG$17&lt;Udfyldningsark!$Q105, IF(BG$17&lt;Udfyldningsark!$Q105-10,"g","gu"),
IF(BG$17&lt;Udfyldningsark!$T105,"r",""
))))))))</f>
        <v/>
      </c>
      <c r="BH88" s="226" t="str">
        <f>IF(Udfyldningsark!$T105="","",
IF(BH$17=Udfyldningsark!$Q105,"s",
IF(BH$17=Udfyldningsark!$T105,"b",
IF(BH$17&lt;Udfyldningsark!$P105,"",
IF(Udfyldningsark!$T105&lt;Udfyldningsark!$Q105-10,IF(BH$17&lt;Udfyldningsark!$T105,"g",""),
IF(Udfyldningsark!$T105&lt;Udfyldningsark!$Q105,     IF(BH$17&lt;Udfyldningsark!$Q105-10,"g",     IF(BH$17&lt;Udfyldningsark!$T105,"gu",        "")),
IF(BH$17&lt;Udfyldningsark!$Q105, IF(BH$17&lt;Udfyldningsark!$Q105-10,"g","gu"),
IF(BH$17&lt;Udfyldningsark!$T105,"r",""
))))))))</f>
        <v/>
      </c>
      <c r="BI88" s="226" t="str">
        <f>IF(Udfyldningsark!$T105="","",
IF(BI$17=Udfyldningsark!$Q105,"s",
IF(BI$17=Udfyldningsark!$T105,"b",
IF(BI$17&lt;Udfyldningsark!$P105,"",
IF(Udfyldningsark!$T105&lt;Udfyldningsark!$Q105-10,IF(BI$17&lt;Udfyldningsark!$T105,"g",""),
IF(Udfyldningsark!$T105&lt;Udfyldningsark!$Q105,     IF(BI$17&lt;Udfyldningsark!$Q105-10,"g",     IF(BI$17&lt;Udfyldningsark!$T105,"gu",        "")),
IF(BI$17&lt;Udfyldningsark!$Q105, IF(BI$17&lt;Udfyldningsark!$Q105-10,"g","gu"),
IF(BI$17&lt;Udfyldningsark!$T105,"r",""
))))))))</f>
        <v/>
      </c>
      <c r="BJ88" s="226" t="str">
        <f>IF(Udfyldningsark!$T105="","",
IF(BJ$17=Udfyldningsark!$Q105,"s",
IF(BJ$17=Udfyldningsark!$T105,"b",
IF(BJ$17&lt;Udfyldningsark!$P105,"",
IF(Udfyldningsark!$T105&lt;Udfyldningsark!$Q105-10,IF(BJ$17&lt;Udfyldningsark!$T105,"g",""),
IF(Udfyldningsark!$T105&lt;Udfyldningsark!$Q105,     IF(BJ$17&lt;Udfyldningsark!$Q105-10,"g",     IF(BJ$17&lt;Udfyldningsark!$T105,"gu",        "")),
IF(BJ$17&lt;Udfyldningsark!$Q105, IF(BJ$17&lt;Udfyldningsark!$Q105-10,"g","gu"),
IF(BJ$17&lt;Udfyldningsark!$T105,"r",""
))))))))</f>
        <v/>
      </c>
      <c r="BK88" s="226" t="str">
        <f>IF(Udfyldningsark!$T105="","",
IF(BK$17=Udfyldningsark!$Q105,"s",
IF(BK$17=Udfyldningsark!$T105,"b",
IF(BK$17&lt;Udfyldningsark!$P105,"",
IF(Udfyldningsark!$T105&lt;Udfyldningsark!$Q105-10,IF(BK$17&lt;Udfyldningsark!$T105,"g",""),
IF(Udfyldningsark!$T105&lt;Udfyldningsark!$Q105,     IF(BK$17&lt;Udfyldningsark!$Q105-10,"g",     IF(BK$17&lt;Udfyldningsark!$T105,"gu",        "")),
IF(BK$17&lt;Udfyldningsark!$Q105, IF(BK$17&lt;Udfyldningsark!$Q105-10,"g","gu"),
IF(BK$17&lt;Udfyldningsark!$T105,"r",""
))))))))</f>
        <v/>
      </c>
      <c r="BL88" s="226" t="str">
        <f>IF(Udfyldningsark!$T105="","",
IF(BL$17=Udfyldningsark!$Q105,"s",
IF(BL$17=Udfyldningsark!$T105,"b",
IF(BL$17&lt;Udfyldningsark!$P105,"",
IF(Udfyldningsark!$T105&lt;Udfyldningsark!$Q105-10,IF(BL$17&lt;Udfyldningsark!$T105,"g",""),
IF(Udfyldningsark!$T105&lt;Udfyldningsark!$Q105,     IF(BL$17&lt;Udfyldningsark!$Q105-10,"g",     IF(BL$17&lt;Udfyldningsark!$T105,"gu",        "")),
IF(BL$17&lt;Udfyldningsark!$Q105, IF(BL$17&lt;Udfyldningsark!$Q105-10,"g","gu"),
IF(BL$17&lt;Udfyldningsark!$T105,"r",""
))))))))</f>
        <v/>
      </c>
      <c r="BM88" s="226" t="str">
        <f>IF(Udfyldningsark!$T105="","",
IF(BM$17=Udfyldningsark!$Q105,"s",
IF(BM$17=Udfyldningsark!$T105,"b",
IF(BM$17&lt;Udfyldningsark!$P105,"",
IF(Udfyldningsark!$T105&lt;Udfyldningsark!$Q105-10,IF(BM$17&lt;Udfyldningsark!$T105,"g",""),
IF(Udfyldningsark!$T105&lt;Udfyldningsark!$Q105,     IF(BM$17&lt;Udfyldningsark!$Q105-10,"g",     IF(BM$17&lt;Udfyldningsark!$T105,"gu",        "")),
IF(BM$17&lt;Udfyldningsark!$Q105, IF(BM$17&lt;Udfyldningsark!$Q105-10,"g","gu"),
IF(BM$17&lt;Udfyldningsark!$T105,"r",""
))))))))</f>
        <v/>
      </c>
      <c r="BN88" s="226" t="str">
        <f>IF(Udfyldningsark!$T105="","",
IF(BN$17=Udfyldningsark!$Q105,"s",
IF(BN$17=Udfyldningsark!$T105,"b",
IF(BN$17&lt;Udfyldningsark!$P105,"",
IF(Udfyldningsark!$T105&lt;Udfyldningsark!$Q105-10,IF(BN$17&lt;Udfyldningsark!$T105,"g",""),
IF(Udfyldningsark!$T105&lt;Udfyldningsark!$Q105,     IF(BN$17&lt;Udfyldningsark!$Q105-10,"g",     IF(BN$17&lt;Udfyldningsark!$T105,"gu",        "")),
IF(BN$17&lt;Udfyldningsark!$Q105, IF(BN$17&lt;Udfyldningsark!$Q105-10,"g","gu"),
IF(BN$17&lt;Udfyldningsark!$T105,"r",""
))))))))</f>
        <v/>
      </c>
      <c r="BO88" s="226" t="str">
        <f>IF(Udfyldningsark!$T105="","",
IF(BO$17=Udfyldningsark!$Q105,"s",
IF(BO$17=Udfyldningsark!$T105,"b",
IF(BO$17&lt;Udfyldningsark!$P105,"",
IF(Udfyldningsark!$T105&lt;Udfyldningsark!$Q105-10,IF(BO$17&lt;Udfyldningsark!$T105,"g",""),
IF(Udfyldningsark!$T105&lt;Udfyldningsark!$Q105,     IF(BO$17&lt;Udfyldningsark!$Q105-10,"g",     IF(BO$17&lt;Udfyldningsark!$T105,"gu",        "")),
IF(BO$17&lt;Udfyldningsark!$Q105, IF(BO$17&lt;Udfyldningsark!$Q105-10,"g","gu"),
IF(BO$17&lt;Udfyldningsark!$T105,"r",""
))))))))</f>
        <v/>
      </c>
      <c r="BP88" s="226" t="str">
        <f>IF(Udfyldningsark!$T105="","",
IF(BP$17=Udfyldningsark!$Q105,"s",
IF(BP$17=Udfyldningsark!$T105,"b",
IF(BP$17&lt;Udfyldningsark!$P105,"",
IF(Udfyldningsark!$T105&lt;Udfyldningsark!$Q105-10,IF(BP$17&lt;Udfyldningsark!$T105,"g",""),
IF(Udfyldningsark!$T105&lt;Udfyldningsark!$Q105,     IF(BP$17&lt;Udfyldningsark!$Q105-10,"g",     IF(BP$17&lt;Udfyldningsark!$T105,"gu",        "")),
IF(BP$17&lt;Udfyldningsark!$Q105, IF(BP$17&lt;Udfyldningsark!$Q105-10,"g","gu"),
IF(BP$17&lt;Udfyldningsark!$T105,"r",""
))))))))</f>
        <v/>
      </c>
      <c r="BQ88" s="226" t="str">
        <f>IF(Udfyldningsark!$T105="","",
IF(BQ$17=Udfyldningsark!$Q105,"s",
IF(BQ$17=Udfyldningsark!$T105,"b",
IF(BQ$17&lt;Udfyldningsark!$P105,"",
IF(Udfyldningsark!$T105&lt;Udfyldningsark!$Q105-10,IF(BQ$17&lt;Udfyldningsark!$T105,"g",""),
IF(Udfyldningsark!$T105&lt;Udfyldningsark!$Q105,     IF(BQ$17&lt;Udfyldningsark!$Q105-10,"g",     IF(BQ$17&lt;Udfyldningsark!$T105,"gu",        "")),
IF(BQ$17&lt;Udfyldningsark!$Q105, IF(BQ$17&lt;Udfyldningsark!$Q105-10,"g","gu"),
IF(BQ$17&lt;Udfyldningsark!$T105,"r",""
))))))))</f>
        <v/>
      </c>
      <c r="BR88" s="226" t="str">
        <f>IF(Udfyldningsark!$T105="","",
IF(BR$17=Udfyldningsark!$Q105,"s",
IF(BR$17=Udfyldningsark!$T105,"b",
IF(BR$17&lt;Udfyldningsark!$P105,"",
IF(Udfyldningsark!$T105&lt;Udfyldningsark!$Q105-10,IF(BR$17&lt;Udfyldningsark!$T105,"g",""),
IF(Udfyldningsark!$T105&lt;Udfyldningsark!$Q105,     IF(BR$17&lt;Udfyldningsark!$Q105-10,"g",     IF(BR$17&lt;Udfyldningsark!$T105,"gu",        "")),
IF(BR$17&lt;Udfyldningsark!$Q105, IF(BR$17&lt;Udfyldningsark!$Q105-10,"g","gu"),
IF(BR$17&lt;Udfyldningsark!$T105,"r",""
))))))))</f>
        <v/>
      </c>
      <c r="BS88" s="226" t="str">
        <f>IF(Udfyldningsark!$T105="","",
IF(BS$17=Udfyldningsark!$Q105,"s",
IF(BS$17=Udfyldningsark!$T105,"b",
IF(BS$17&lt;Udfyldningsark!$P105,"",
IF(Udfyldningsark!$T105&lt;Udfyldningsark!$Q105-10,IF(BS$17&lt;Udfyldningsark!$T105,"g",""),
IF(Udfyldningsark!$T105&lt;Udfyldningsark!$Q105,     IF(BS$17&lt;Udfyldningsark!$Q105-10,"g",     IF(BS$17&lt;Udfyldningsark!$T105,"gu",        "")),
IF(BS$17&lt;Udfyldningsark!$Q105, IF(BS$17&lt;Udfyldningsark!$Q105-10,"g","gu"),
IF(BS$17&lt;Udfyldningsark!$T105,"r",""
))))))))</f>
        <v/>
      </c>
      <c r="BT88" s="226" t="str">
        <f>IF(Udfyldningsark!$T105="","",
IF(BT$17=Udfyldningsark!$Q105,"s",
IF(BT$17=Udfyldningsark!$T105,"b",
IF(BT$17&lt;Udfyldningsark!$P105,"",
IF(Udfyldningsark!$T105&lt;Udfyldningsark!$Q105-10,IF(BT$17&lt;Udfyldningsark!$T105,"g",""),
IF(Udfyldningsark!$T105&lt;Udfyldningsark!$Q105,     IF(BT$17&lt;Udfyldningsark!$Q105-10,"g",     IF(BT$17&lt;Udfyldningsark!$T105,"gu",        "")),
IF(BT$17&lt;Udfyldningsark!$Q105, IF(BT$17&lt;Udfyldningsark!$Q105-10,"g","gu"),
IF(BT$17&lt;Udfyldningsark!$T105,"r",""
))))))))</f>
        <v/>
      </c>
      <c r="BU88" s="226" t="str">
        <f>IF(Udfyldningsark!$T105="","",
IF(BU$17=Udfyldningsark!$Q105,"s",
IF(BU$17=Udfyldningsark!$T105,"b",
IF(BU$17&lt;Udfyldningsark!$P105,"",
IF(Udfyldningsark!$T105&lt;Udfyldningsark!$Q105-10,IF(BU$17&lt;Udfyldningsark!$T105,"g",""),
IF(Udfyldningsark!$T105&lt;Udfyldningsark!$Q105,     IF(BU$17&lt;Udfyldningsark!$Q105-10,"g",     IF(BU$17&lt;Udfyldningsark!$T105,"gu",        "")),
IF(BU$17&lt;Udfyldningsark!$Q105, IF(BU$17&lt;Udfyldningsark!$Q105-10,"g","gu"),
IF(BU$17&lt;Udfyldningsark!$T105,"r",""
))))))))</f>
        <v/>
      </c>
      <c r="BV88" s="226" t="str">
        <f>IF(Udfyldningsark!$T105="","",
IF(BV$17=Udfyldningsark!$Q105,"s",
IF(BV$17=Udfyldningsark!$T105,"b",
IF(BV$17&lt;Udfyldningsark!$P105,"",
IF(Udfyldningsark!$T105&lt;Udfyldningsark!$Q105-10,IF(BV$17&lt;Udfyldningsark!$T105,"g",""),
IF(Udfyldningsark!$T105&lt;Udfyldningsark!$Q105,     IF(BV$17&lt;Udfyldningsark!$Q105-10,"g",     IF(BV$17&lt;Udfyldningsark!$T105,"gu",        "")),
IF(BV$17&lt;Udfyldningsark!$Q105, IF(BV$17&lt;Udfyldningsark!$Q105-10,"g","gu"),
IF(BV$17&lt;Udfyldningsark!$T105,"r",""
))))))))</f>
        <v/>
      </c>
      <c r="BW88" s="226" t="str">
        <f>IF(Udfyldningsark!$T105="","",
IF(BW$17=Udfyldningsark!$Q105,"s",
IF(BW$17=Udfyldningsark!$T105,"b",
IF(BW$17&lt;Udfyldningsark!$P105,"",
IF(Udfyldningsark!$T105&lt;Udfyldningsark!$Q105-10,IF(BW$17&lt;Udfyldningsark!$T105,"g",""),
IF(Udfyldningsark!$T105&lt;Udfyldningsark!$Q105,     IF(BW$17&lt;Udfyldningsark!$Q105-10,"g",     IF(BW$17&lt;Udfyldningsark!$T105,"gu",        "")),
IF(BW$17&lt;Udfyldningsark!$Q105, IF(BW$17&lt;Udfyldningsark!$Q105-10,"g","gu"),
IF(BW$17&lt;Udfyldningsark!$T105,"r",""
))))))))</f>
        <v/>
      </c>
      <c r="BX88" s="226" t="str">
        <f>IF(Udfyldningsark!$T105="","",
IF(BX$17=Udfyldningsark!$Q105,"s",
IF(BX$17=Udfyldningsark!$T105,"b",
IF(BX$17&lt;Udfyldningsark!$P105,"",
IF(Udfyldningsark!$T105&lt;Udfyldningsark!$Q105-10,IF(BX$17&lt;Udfyldningsark!$T105,"g",""),
IF(Udfyldningsark!$T105&lt;Udfyldningsark!$Q105,     IF(BX$17&lt;Udfyldningsark!$Q105-10,"g",     IF(BX$17&lt;Udfyldningsark!$T105,"gu",        "")),
IF(BX$17&lt;Udfyldningsark!$Q105, IF(BX$17&lt;Udfyldningsark!$Q105-10,"g","gu"),
IF(BX$17&lt;Udfyldningsark!$T105,"r",""
))))))))</f>
        <v/>
      </c>
      <c r="BY88" s="226" t="str">
        <f>IF(Udfyldningsark!$T105="","",
IF(BY$17=Udfyldningsark!$Q105,"s",
IF(BY$17=Udfyldningsark!$T105,"b",
IF(BY$17&lt;Udfyldningsark!$P105,"",
IF(Udfyldningsark!$T105&lt;Udfyldningsark!$Q105-10,IF(BY$17&lt;Udfyldningsark!$T105,"g",""),
IF(Udfyldningsark!$T105&lt;Udfyldningsark!$Q105,     IF(BY$17&lt;Udfyldningsark!$Q105-10,"g",     IF(BY$17&lt;Udfyldningsark!$T105,"gu",        "")),
IF(BY$17&lt;Udfyldningsark!$Q105, IF(BY$17&lt;Udfyldningsark!$Q105-10,"g","gu"),
IF(BY$17&lt;Udfyldningsark!$T105,"r",""
))))))))</f>
        <v/>
      </c>
      <c r="BZ88" s="226" t="str">
        <f>IF(Udfyldningsark!$T105="","",
IF(BZ$17=Udfyldningsark!$Q105,"s",
IF(BZ$17=Udfyldningsark!$T105,"b",
IF(BZ$17&lt;Udfyldningsark!$P105,"",
IF(Udfyldningsark!$T105&lt;Udfyldningsark!$Q105-10,IF(BZ$17&lt;Udfyldningsark!$T105,"g",""),
IF(Udfyldningsark!$T105&lt;Udfyldningsark!$Q105,     IF(BZ$17&lt;Udfyldningsark!$Q105-10,"g",     IF(BZ$17&lt;Udfyldningsark!$T105,"gu",        "")),
IF(BZ$17&lt;Udfyldningsark!$Q105, IF(BZ$17&lt;Udfyldningsark!$Q105-10,"g","gu"),
IF(BZ$17&lt;Udfyldningsark!$T105,"r",""
))))))))</f>
        <v/>
      </c>
      <c r="CA88" s="226" t="str">
        <f>IF(Udfyldningsark!$T105="","",
IF(CA$17=Udfyldningsark!$Q105,"s",
IF(CA$17=Udfyldningsark!$T105,"b",
IF(CA$17&lt;Udfyldningsark!$P105,"",
IF(Udfyldningsark!$T105&lt;Udfyldningsark!$Q105-10,IF(CA$17&lt;Udfyldningsark!$T105,"g",""),
IF(Udfyldningsark!$T105&lt;Udfyldningsark!$Q105,     IF(CA$17&lt;Udfyldningsark!$Q105-10,"g",     IF(CA$17&lt;Udfyldningsark!$T105,"gu",        "")),
IF(CA$17&lt;Udfyldningsark!$Q105, IF(CA$17&lt;Udfyldningsark!$Q105-10,"g","gu"),
IF(CA$17&lt;Udfyldningsark!$T105,"r",""
))))))))</f>
        <v/>
      </c>
      <c r="CB88" s="226" t="str">
        <f>IF(Udfyldningsark!$T105="","",
IF(CB$17=Udfyldningsark!$Q105,"s",
IF(CB$17=Udfyldningsark!$T105,"b",
IF(CB$17&lt;Udfyldningsark!$P105,"",
IF(Udfyldningsark!$T105&lt;Udfyldningsark!$Q105-10,IF(CB$17&lt;Udfyldningsark!$T105,"g",""),
IF(Udfyldningsark!$T105&lt;Udfyldningsark!$Q105,     IF(CB$17&lt;Udfyldningsark!$Q105-10,"g",     IF(CB$17&lt;Udfyldningsark!$T105,"gu",        "")),
IF(CB$17&lt;Udfyldningsark!$Q105, IF(CB$17&lt;Udfyldningsark!$Q105-10,"g","gu"),
IF(CB$17&lt;Udfyldningsark!$T105,"r",""
))))))))</f>
        <v/>
      </c>
      <c r="CC88" s="226" t="str">
        <f>IF(Udfyldningsark!$T105="","",
IF(CC$17=Udfyldningsark!$Q105,"s",
IF(CC$17=Udfyldningsark!$T105,"b",
IF(CC$17&lt;Udfyldningsark!$P105,"",
IF(Udfyldningsark!$T105&lt;Udfyldningsark!$Q105-10,IF(CC$17&lt;Udfyldningsark!$T105,"g",""),
IF(Udfyldningsark!$T105&lt;Udfyldningsark!$Q105,     IF(CC$17&lt;Udfyldningsark!$Q105-10,"g",     IF(CC$17&lt;Udfyldningsark!$T105,"gu",        "")),
IF(CC$17&lt;Udfyldningsark!$Q105, IF(CC$17&lt;Udfyldningsark!$Q105-10,"g","gu"),
IF(CC$17&lt;Udfyldningsark!$T105,"r",""
))))))))</f>
        <v/>
      </c>
      <c r="CD88" s="226" t="str">
        <f>IF(Udfyldningsark!$T105="","",
IF(CD$17=Udfyldningsark!$Q105,"s",
IF(CD$17=Udfyldningsark!$T105,"b",
IF(CD$17&lt;Udfyldningsark!$P105,"",
IF(Udfyldningsark!$T105&lt;Udfyldningsark!$Q105-10,IF(CD$17&lt;Udfyldningsark!$T105,"g",""),
IF(Udfyldningsark!$T105&lt;Udfyldningsark!$Q105,     IF(CD$17&lt;Udfyldningsark!$Q105-10,"g",     IF(CD$17&lt;Udfyldningsark!$T105,"gu",        "")),
IF(CD$17&lt;Udfyldningsark!$Q105, IF(CD$17&lt;Udfyldningsark!$Q105-10,"g","gu"),
IF(CD$17&lt;Udfyldningsark!$T105,"r",""
))))))))</f>
        <v/>
      </c>
      <c r="CE88" s="226" t="str">
        <f>IF(Udfyldningsark!$T105="","",
IF(CE$17=Udfyldningsark!$Q105,"s",
IF(CE$17=Udfyldningsark!$T105,"b",
IF(CE$17&lt;Udfyldningsark!$P105,"",
IF(Udfyldningsark!$T105&lt;Udfyldningsark!$Q105-10,IF(CE$17&lt;Udfyldningsark!$T105,"g",""),
IF(Udfyldningsark!$T105&lt;Udfyldningsark!$Q105,     IF(CE$17&lt;Udfyldningsark!$Q105-10,"g",     IF(CE$17&lt;Udfyldningsark!$T105,"gu",        "")),
IF(CE$17&lt;Udfyldningsark!$Q105, IF(CE$17&lt;Udfyldningsark!$Q105-10,"g","gu"),
IF(CE$17&lt;Udfyldningsark!$T105,"r",""
))))))))</f>
        <v/>
      </c>
      <c r="CF88" s="226" t="str">
        <f>IF(Udfyldningsark!$T105="","",
IF(CF$17=Udfyldningsark!$Q105,"s",
IF(CF$17=Udfyldningsark!$T105,"b",
IF(CF$17&lt;Udfyldningsark!$P105,"",
IF(Udfyldningsark!$T105&lt;Udfyldningsark!$Q105-10,IF(CF$17&lt;Udfyldningsark!$T105,"g",""),
IF(Udfyldningsark!$T105&lt;Udfyldningsark!$Q105,     IF(CF$17&lt;Udfyldningsark!$Q105-10,"g",     IF(CF$17&lt;Udfyldningsark!$T105,"gu",        "")),
IF(CF$17&lt;Udfyldningsark!$Q105, IF(CF$17&lt;Udfyldningsark!$Q105-10,"g","gu"),
IF(CF$17&lt;Udfyldningsark!$T105,"r",""
))))))))</f>
        <v/>
      </c>
      <c r="CG88" s="226" t="str">
        <f>IF(Udfyldningsark!$T105="","",
IF(CG$17=Udfyldningsark!$Q105,"s",
IF(CG$17=Udfyldningsark!$T105,"b",
IF(CG$17&lt;Udfyldningsark!$P105,"",
IF(Udfyldningsark!$T105&lt;Udfyldningsark!$Q105-10,IF(CG$17&lt;Udfyldningsark!$T105,"g",""),
IF(Udfyldningsark!$T105&lt;Udfyldningsark!$Q105,     IF(CG$17&lt;Udfyldningsark!$Q105-10,"g",     IF(CG$17&lt;Udfyldningsark!$T105,"gu",        "")),
IF(CG$17&lt;Udfyldningsark!$Q105, IF(CG$17&lt;Udfyldningsark!$Q105-10,"g","gu"),
IF(CG$17&lt;Udfyldningsark!$T105,"r",""
))))))))</f>
        <v/>
      </c>
      <c r="CH88" s="226" t="str">
        <f>IF(Udfyldningsark!$T105="","",
IF(CH$17=Udfyldningsark!$Q105,"s",
IF(CH$17=Udfyldningsark!$T105,"b",
IF(CH$17&lt;Udfyldningsark!$P105,"",
IF(Udfyldningsark!$T105&lt;Udfyldningsark!$Q105-10,IF(CH$17&lt;Udfyldningsark!$T105,"g",""),
IF(Udfyldningsark!$T105&lt;Udfyldningsark!$Q105,     IF(CH$17&lt;Udfyldningsark!$Q105-10,"g",     IF(CH$17&lt;Udfyldningsark!$T105,"gu",        "")),
IF(CH$17&lt;Udfyldningsark!$Q105, IF(CH$17&lt;Udfyldningsark!$Q105-10,"g","gu"),
IF(CH$17&lt;Udfyldningsark!$T105,"r",""
))))))))</f>
        <v/>
      </c>
      <c r="CI88" s="226" t="str">
        <f>IF(Udfyldningsark!$T105="","",
IF(CI$17=Udfyldningsark!$Q105,"s",
IF(CI$17=Udfyldningsark!$T105,"b",
IF(CI$17&lt;Udfyldningsark!$P105,"",
IF(Udfyldningsark!$T105&lt;Udfyldningsark!$Q105-10,IF(CI$17&lt;Udfyldningsark!$T105,"g",""),
IF(Udfyldningsark!$T105&lt;Udfyldningsark!$Q105,     IF(CI$17&lt;Udfyldningsark!$Q105-10,"g",     IF(CI$17&lt;Udfyldningsark!$T105,"gu",        "")),
IF(CI$17&lt;Udfyldningsark!$Q105, IF(CI$17&lt;Udfyldningsark!$Q105-10,"g","gu"),
IF(CI$17&lt;Udfyldningsark!$T105,"r",""
))))))))</f>
        <v/>
      </c>
      <c r="CJ88" s="226" t="str">
        <f>IF(Udfyldningsark!$T105="","",
IF(CJ$17=Udfyldningsark!$Q105,"s",
IF(CJ$17=Udfyldningsark!$T105,"b",
IF(CJ$17&lt;Udfyldningsark!$P105,"",
IF(Udfyldningsark!$T105&lt;Udfyldningsark!$Q105-10,IF(CJ$17&lt;Udfyldningsark!$T105,"g",""),
IF(Udfyldningsark!$T105&lt;Udfyldningsark!$Q105,     IF(CJ$17&lt;Udfyldningsark!$Q105-10,"g",     IF(CJ$17&lt;Udfyldningsark!$T105,"gu",        "")),
IF(CJ$17&lt;Udfyldningsark!$Q105, IF(CJ$17&lt;Udfyldningsark!$Q105-10,"g","gu"),
IF(CJ$17&lt;Udfyldningsark!$T105,"r",""
))))))))</f>
        <v/>
      </c>
      <c r="CK88" s="226" t="str">
        <f>IF(Udfyldningsark!$T105="","",
IF(CK$17=Udfyldningsark!$Q105,"s",
IF(CK$17=Udfyldningsark!$T105,"b",
IF(CK$17&lt;Udfyldningsark!$P105,"",
IF(Udfyldningsark!$T105&lt;Udfyldningsark!$Q105-10,IF(CK$17&lt;Udfyldningsark!$T105,"g",""),
IF(Udfyldningsark!$T105&lt;Udfyldningsark!$Q105,     IF(CK$17&lt;Udfyldningsark!$Q105-10,"g",     IF(CK$17&lt;Udfyldningsark!$T105,"gu",        "")),
IF(CK$17&lt;Udfyldningsark!$Q105, IF(CK$17&lt;Udfyldningsark!$Q105-10,"g","gu"),
IF(CK$17&lt;Udfyldningsark!$T105,"r",""
))))))))</f>
        <v/>
      </c>
      <c r="CL88" s="226" t="str">
        <f>IF(Udfyldningsark!$T105="","",
IF(CL$17=Udfyldningsark!$Q105,"s",
IF(CL$17=Udfyldningsark!$T105,"b",
IF(CL$17&lt;Udfyldningsark!$P105,"",
IF(Udfyldningsark!$T105&lt;Udfyldningsark!$Q105-10,IF(CL$17&lt;Udfyldningsark!$T105,"g",""),
IF(Udfyldningsark!$T105&lt;Udfyldningsark!$Q105,     IF(CL$17&lt;Udfyldningsark!$Q105-10,"g",     IF(CL$17&lt;Udfyldningsark!$T105,"gu",        "")),
IF(CL$17&lt;Udfyldningsark!$Q105, IF(CL$17&lt;Udfyldningsark!$Q105-10,"g","gu"),
IF(CL$17&lt;Udfyldningsark!$T105,"r",""
))))))))</f>
        <v/>
      </c>
      <c r="CM88" s="226" t="str">
        <f>IF(Udfyldningsark!$T105="","",
IF(CM$17=Udfyldningsark!$Q105,"s",
IF(CM$17=Udfyldningsark!$T105,"b",
IF(CM$17&lt;Udfyldningsark!$P105,"",
IF(Udfyldningsark!$T105&lt;Udfyldningsark!$Q105-10,IF(CM$17&lt;Udfyldningsark!$T105,"g",""),
IF(Udfyldningsark!$T105&lt;Udfyldningsark!$Q105,     IF(CM$17&lt;Udfyldningsark!$Q105-10,"g",     IF(CM$17&lt;Udfyldningsark!$T105,"gu",        "")),
IF(CM$17&lt;Udfyldningsark!$Q105, IF(CM$17&lt;Udfyldningsark!$Q105-10,"g","gu"),
IF(CM$17&lt;Udfyldningsark!$T105,"r",""
))))))))</f>
        <v/>
      </c>
      <c r="CN88" s="226" t="str">
        <f>IF(Udfyldningsark!$T105="","",
IF(CN$17=Udfyldningsark!$Q105,"s",
IF(CN$17=Udfyldningsark!$T105,"b",
IF(CN$17&lt;Udfyldningsark!$P105,"",
IF(Udfyldningsark!$T105&lt;Udfyldningsark!$Q105-10,IF(CN$17&lt;Udfyldningsark!$T105,"g",""),
IF(Udfyldningsark!$T105&lt;Udfyldningsark!$Q105,     IF(CN$17&lt;Udfyldningsark!$Q105-10,"g",     IF(CN$17&lt;Udfyldningsark!$T105,"gu",        "")),
IF(CN$17&lt;Udfyldningsark!$Q105, IF(CN$17&lt;Udfyldningsark!$Q105-10,"g","gu"),
IF(CN$17&lt;Udfyldningsark!$T105,"r",""
))))))))</f>
        <v/>
      </c>
      <c r="CO88" s="226" t="str">
        <f>IF(Udfyldningsark!$T105="","",
IF(CO$17=Udfyldningsark!$Q105,"s",
IF(CO$17=Udfyldningsark!$T105,"b",
IF(CO$17&lt;Udfyldningsark!$P105,"",
IF(Udfyldningsark!$T105&lt;Udfyldningsark!$Q105-10,IF(CO$17&lt;Udfyldningsark!$T105,"g",""),
IF(Udfyldningsark!$T105&lt;Udfyldningsark!$Q105,     IF(CO$17&lt;Udfyldningsark!$Q105-10,"g",     IF(CO$17&lt;Udfyldningsark!$T105,"gu",        "")),
IF(CO$17&lt;Udfyldningsark!$Q105, IF(CO$17&lt;Udfyldningsark!$Q105-10,"g","gu"),
IF(CO$17&lt;Udfyldningsark!$T105,"r",""
))))))))</f>
        <v/>
      </c>
      <c r="CP88" s="226" t="str">
        <f>IF(Udfyldningsark!$T105="","",
IF(CP$17=Udfyldningsark!$Q105,"s",
IF(CP$17=Udfyldningsark!$T105,"b",
IF(CP$17&lt;Udfyldningsark!$P105,"",
IF(Udfyldningsark!$T105&lt;Udfyldningsark!$Q105-10,IF(CP$17&lt;Udfyldningsark!$T105,"g",""),
IF(Udfyldningsark!$T105&lt;Udfyldningsark!$Q105,     IF(CP$17&lt;Udfyldningsark!$Q105-10,"g",     IF(CP$17&lt;Udfyldningsark!$T105,"gu",        "")),
IF(CP$17&lt;Udfyldningsark!$Q105, IF(CP$17&lt;Udfyldningsark!$Q105-10,"g","gu"),
IF(CP$17&lt;Udfyldningsark!$T105,"r",""
))))))))</f>
        <v/>
      </c>
      <c r="CQ88" s="226" t="str">
        <f>IF(Udfyldningsark!$T105="","",
IF(CQ$17=Udfyldningsark!$Q105,"s",
IF(CQ$17=Udfyldningsark!$T105,"b",
IF(CQ$17&lt;Udfyldningsark!$P105,"",
IF(Udfyldningsark!$T105&lt;Udfyldningsark!$Q105-10,IF(CQ$17&lt;Udfyldningsark!$T105,"g",""),
IF(Udfyldningsark!$T105&lt;Udfyldningsark!$Q105,     IF(CQ$17&lt;Udfyldningsark!$Q105-10,"g",     IF(CQ$17&lt;Udfyldningsark!$T105,"gu",        "")),
IF(CQ$17&lt;Udfyldningsark!$Q105, IF(CQ$17&lt;Udfyldningsark!$Q105-10,"g","gu"),
IF(CQ$17&lt;Udfyldningsark!$T105,"r",""
))))))))</f>
        <v/>
      </c>
      <c r="CR88" s="226" t="str">
        <f>IF(Udfyldningsark!$T105="","",
IF(CR$17=Udfyldningsark!$Q105,"s",
IF(CR$17=Udfyldningsark!$T105,"b",
IF(CR$17&lt;Udfyldningsark!$P105,"",
IF(Udfyldningsark!$T105&lt;Udfyldningsark!$Q105-10,IF(CR$17&lt;Udfyldningsark!$T105,"g",""),
IF(Udfyldningsark!$T105&lt;Udfyldningsark!$Q105,     IF(CR$17&lt;Udfyldningsark!$Q105-10,"g",     IF(CR$17&lt;Udfyldningsark!$T105,"gu",        "")),
IF(CR$17&lt;Udfyldningsark!$Q105, IF(CR$17&lt;Udfyldningsark!$Q105-10,"g","gu"),
IF(CR$17&lt;Udfyldningsark!$T105,"r",""
))))))))</f>
        <v/>
      </c>
      <c r="CS88" s="226" t="str">
        <f>IF(Udfyldningsark!$T105="","",
IF(CS$17=Udfyldningsark!$Q105,"s",
IF(CS$17=Udfyldningsark!$T105,"b",
IF(CS$17&lt;Udfyldningsark!$P105,"",
IF(Udfyldningsark!$T105&lt;Udfyldningsark!$Q105-10,IF(CS$17&lt;Udfyldningsark!$T105,"g",""),
IF(Udfyldningsark!$T105&lt;Udfyldningsark!$Q105,     IF(CS$17&lt;Udfyldningsark!$Q105-10,"g",     IF(CS$17&lt;Udfyldningsark!$T105,"gu",        "")),
IF(CS$17&lt;Udfyldningsark!$Q105, IF(CS$17&lt;Udfyldningsark!$Q105-10,"g","gu"),
IF(CS$17&lt;Udfyldningsark!$T105,"r",""
))))))))</f>
        <v/>
      </c>
      <c r="CT88" s="226" t="str">
        <f>IF(Udfyldningsark!$T105="","",
IF(CT$17=Udfyldningsark!$Q105,"s",
IF(CT$17=Udfyldningsark!$T105,"b",
IF(CT$17&lt;Udfyldningsark!$P105,"",
IF(Udfyldningsark!$T105&lt;Udfyldningsark!$Q105-10,IF(CT$17&lt;Udfyldningsark!$T105,"g",""),
IF(Udfyldningsark!$T105&lt;Udfyldningsark!$Q105,     IF(CT$17&lt;Udfyldningsark!$Q105-10,"g",     IF(CT$17&lt;Udfyldningsark!$T105,"gu",        "")),
IF(CT$17&lt;Udfyldningsark!$Q105, IF(CT$17&lt;Udfyldningsark!$Q105-10,"g","gu"),
IF(CT$17&lt;Udfyldningsark!$T105,"r",""
))))))))</f>
        <v/>
      </c>
      <c r="CU88" s="226" t="str">
        <f>IF(Udfyldningsark!$T105="","",
IF(CU$17=Udfyldningsark!$Q105,"s",
IF(CU$17=Udfyldningsark!$T105,"b",
IF(CU$17&lt;Udfyldningsark!$P105,"",
IF(Udfyldningsark!$T105&lt;Udfyldningsark!$Q105-10,IF(CU$17&lt;Udfyldningsark!$T105,"g",""),
IF(Udfyldningsark!$T105&lt;Udfyldningsark!$Q105,     IF(CU$17&lt;Udfyldningsark!$Q105-10,"g",     IF(CU$17&lt;Udfyldningsark!$T105,"gu",        "")),
IF(CU$17&lt;Udfyldningsark!$Q105, IF(CU$17&lt;Udfyldningsark!$Q105-10,"g","gu"),
IF(CU$17&lt;Udfyldningsark!$T105,"r",""
))))))))</f>
        <v/>
      </c>
      <c r="CV88" s="226" t="str">
        <f>IF(Udfyldningsark!$T105="","",
IF(CV$17=Udfyldningsark!$Q105,"s",
IF(CV$17=Udfyldningsark!$T105,"b",
IF(CV$17&lt;Udfyldningsark!$P105,"",
IF(Udfyldningsark!$T105&lt;Udfyldningsark!$Q105-10,IF(CV$17&lt;Udfyldningsark!$T105,"g",""),
IF(Udfyldningsark!$T105&lt;Udfyldningsark!$Q105,     IF(CV$17&lt;Udfyldningsark!$Q105-10,"g",     IF(CV$17&lt;Udfyldningsark!$T105,"gu",        "")),
IF(CV$17&lt;Udfyldningsark!$Q105, IF(CV$17&lt;Udfyldningsark!$Q105-10,"g","gu"),
IF(CV$17&lt;Udfyldningsark!$T105,"r",""
))))))))</f>
        <v/>
      </c>
      <c r="CW88" s="226" t="str">
        <f>IF(Udfyldningsark!$T105="","",
IF(CW$17=Udfyldningsark!$Q105,"s",
IF(CW$17=Udfyldningsark!$T105,"b",
IF(CW$17&lt;Udfyldningsark!$P105,"",
IF(Udfyldningsark!$T105&lt;Udfyldningsark!$Q105-10,IF(CW$17&lt;Udfyldningsark!$T105,"g",""),
IF(Udfyldningsark!$T105&lt;Udfyldningsark!$Q105,     IF(CW$17&lt;Udfyldningsark!$Q105-10,"g",     IF(CW$17&lt;Udfyldningsark!$T105,"gu",        "")),
IF(CW$17&lt;Udfyldningsark!$Q105, IF(CW$17&lt;Udfyldningsark!$Q105-10,"g","gu"),
IF(CW$17&lt;Udfyldningsark!$T105,"r",""
))))))))</f>
        <v/>
      </c>
      <c r="CX88" s="226" t="str">
        <f>IF(Udfyldningsark!$T105="","",
IF(CX$17=Udfyldningsark!$Q105,"s",
IF(CX$17=Udfyldningsark!$T105,"b",
IF(CX$17&lt;Udfyldningsark!$P105,"",
IF(Udfyldningsark!$T105&lt;Udfyldningsark!$Q105-10,IF(CX$17&lt;Udfyldningsark!$T105,"g",""),
IF(Udfyldningsark!$T105&lt;Udfyldningsark!$Q105,     IF(CX$17&lt;Udfyldningsark!$Q105-10,"g",     IF(CX$17&lt;Udfyldningsark!$T105,"gu",        "")),
IF(CX$17&lt;Udfyldningsark!$Q105, IF(CX$17&lt;Udfyldningsark!$Q105-10,"g","gu"),
IF(CX$17&lt;Udfyldningsark!$T105,"r",""
))))))))</f>
        <v/>
      </c>
      <c r="CY88" s="226" t="str">
        <f>IF(Udfyldningsark!$T105="","",
IF(CY$17=Udfyldningsark!$Q105,"s",
IF(CY$17=Udfyldningsark!$T105,"b",
IF(CY$17&lt;Udfyldningsark!$P105,"",
IF(Udfyldningsark!$T105&lt;Udfyldningsark!$Q105-10,IF(CY$17&lt;Udfyldningsark!$T105,"g",""),
IF(Udfyldningsark!$T105&lt;Udfyldningsark!$Q105,     IF(CY$17&lt;Udfyldningsark!$Q105-10,"g",     IF(CY$17&lt;Udfyldningsark!$T105,"gu",        "")),
IF(CY$17&lt;Udfyldningsark!$Q105, IF(CY$17&lt;Udfyldningsark!$Q105-10,"g","gu"),
IF(CY$17&lt;Udfyldningsark!$T105,"r",""
))))))))</f>
        <v/>
      </c>
      <c r="CZ88" s="226" t="str">
        <f>IF(Udfyldningsark!$T105="","",
IF(CZ$17=Udfyldningsark!$Q105,"s",
IF(CZ$17=Udfyldningsark!$T105,"b",
IF(CZ$17&lt;Udfyldningsark!$P105,"",
IF(Udfyldningsark!$T105&lt;Udfyldningsark!$Q105-10,IF(CZ$17&lt;Udfyldningsark!$T105,"g",""),
IF(Udfyldningsark!$T105&lt;Udfyldningsark!$Q105,     IF(CZ$17&lt;Udfyldningsark!$Q105-10,"g",     IF(CZ$17&lt;Udfyldningsark!$T105,"gu",        "")),
IF(CZ$17&lt;Udfyldningsark!$Q105, IF(CZ$17&lt;Udfyldningsark!$Q105-10,"g","gu"),
IF(CZ$17&lt;Udfyldningsark!$T105,"r",""
))))))))</f>
        <v/>
      </c>
      <c r="DA88" s="226" t="str">
        <f>IF(Udfyldningsark!$T105="","",
IF(DA$17=Udfyldningsark!$Q105,"s",
IF(DA$17=Udfyldningsark!$T105,"b",
IF(DA$17&lt;Udfyldningsark!$P105,"",
IF(Udfyldningsark!$T105&lt;Udfyldningsark!$Q105-10,IF(DA$17&lt;Udfyldningsark!$T105,"g",""),
IF(Udfyldningsark!$T105&lt;Udfyldningsark!$Q105,     IF(DA$17&lt;Udfyldningsark!$Q105-10,"g",     IF(DA$17&lt;Udfyldningsark!$T105,"gu",        "")),
IF(DA$17&lt;Udfyldningsark!$Q105, IF(DA$17&lt;Udfyldningsark!$Q105-10,"g","gu"),
IF(DA$17&lt;Udfyldningsark!$T105,"r",""
))))))))</f>
        <v/>
      </c>
      <c r="DB88" s="226" t="str">
        <f>IF(Udfyldningsark!$T105="","",
IF(DB$17=Udfyldningsark!$Q105,"s",
IF(DB$17=Udfyldningsark!$T105,"b",
IF(DB$17&lt;Udfyldningsark!$P105,"",
IF(Udfyldningsark!$T105&lt;Udfyldningsark!$Q105-10,IF(DB$17&lt;Udfyldningsark!$T105,"g",""),
IF(Udfyldningsark!$T105&lt;Udfyldningsark!$Q105,     IF(DB$17&lt;Udfyldningsark!$Q105-10,"g",     IF(DB$17&lt;Udfyldningsark!$T105,"gu",        "")),
IF(DB$17&lt;Udfyldningsark!$Q105, IF(DB$17&lt;Udfyldningsark!$Q105-10,"g","gu"),
IF(DB$17&lt;Udfyldningsark!$T105,"r",""
))))))))</f>
        <v/>
      </c>
      <c r="DC88" s="226" t="str">
        <f>IF(Udfyldningsark!$T105="","",
IF(DC$17=Udfyldningsark!$Q105,"s",
IF(DC$17=Udfyldningsark!$T105,"b",
IF(DC$17&lt;Udfyldningsark!$P105,"",
IF(Udfyldningsark!$T105&lt;Udfyldningsark!$Q105-10,IF(DC$17&lt;Udfyldningsark!$T105,"g",""),
IF(Udfyldningsark!$T105&lt;Udfyldningsark!$Q105,     IF(DC$17&lt;Udfyldningsark!$Q105-10,"g",     IF(DC$17&lt;Udfyldningsark!$T105,"gu",        "")),
IF(DC$17&lt;Udfyldningsark!$Q105, IF(DC$17&lt;Udfyldningsark!$Q105-10,"g","gu"),
IF(DC$17&lt;Udfyldningsark!$T105,"r",""
))))))))</f>
        <v/>
      </c>
      <c r="DD88" s="226" t="str">
        <f>IF(Udfyldningsark!$T105="","",
IF(DD$17=Udfyldningsark!$Q105,"s",
IF(DD$17=Udfyldningsark!$T105,"b",
IF(DD$17&lt;Udfyldningsark!$P105,"",
IF(Udfyldningsark!$T105&lt;Udfyldningsark!$Q105-10,IF(DD$17&lt;Udfyldningsark!$T105,"g",""),
IF(Udfyldningsark!$T105&lt;Udfyldningsark!$Q105,     IF(DD$17&lt;Udfyldningsark!$Q105-10,"g",     IF(DD$17&lt;Udfyldningsark!$T105,"gu",        "")),
IF(DD$17&lt;Udfyldningsark!$Q105, IF(DD$17&lt;Udfyldningsark!$Q105-10,"g","gu"),
IF(DD$17&lt;Udfyldningsark!$T105,"r",""
))))))))</f>
        <v/>
      </c>
      <c r="DE88" s="226" t="str">
        <f>IF(Udfyldningsark!$T105="","",
IF(DE$17=Udfyldningsark!$Q105,"s",
IF(DE$17=Udfyldningsark!$T105,"b",
IF(DE$17&lt;Udfyldningsark!$P105,"",
IF(Udfyldningsark!$T105&lt;Udfyldningsark!$Q105-10,IF(DE$17&lt;Udfyldningsark!$T105,"g",""),
IF(Udfyldningsark!$T105&lt;Udfyldningsark!$Q105,     IF(DE$17&lt;Udfyldningsark!$Q105-10,"g",     IF(DE$17&lt;Udfyldningsark!$T105,"gu",        "")),
IF(DE$17&lt;Udfyldningsark!$Q105, IF(DE$17&lt;Udfyldningsark!$Q105-10,"g","gu"),
IF(DE$17&lt;Udfyldningsark!$T105,"r",""
))))))))</f>
        <v/>
      </c>
      <c r="DF88" s="226" t="str">
        <f>IF(Udfyldningsark!$T105="","",
IF(DF$17=Udfyldningsark!$Q105,"s",
IF(DF$17=Udfyldningsark!$T105,"b",
IF(DF$17&lt;Udfyldningsark!$P105,"",
IF(Udfyldningsark!$T105&lt;Udfyldningsark!$Q105-10,IF(DF$17&lt;Udfyldningsark!$T105,"g",""),
IF(Udfyldningsark!$T105&lt;Udfyldningsark!$Q105,     IF(DF$17&lt;Udfyldningsark!$Q105-10,"g",     IF(DF$17&lt;Udfyldningsark!$T105,"gu",        "")),
IF(DF$17&lt;Udfyldningsark!$Q105, IF(DF$17&lt;Udfyldningsark!$Q105-10,"g","gu"),
IF(DF$17&lt;Udfyldningsark!$T105,"r",""
))))))))</f>
        <v/>
      </c>
      <c r="DG88" s="226" t="str">
        <f>IF(Udfyldningsark!$T105="","",
IF(DG$17=Udfyldningsark!$Q105,"s",
IF(DG$17=Udfyldningsark!$T105,"b",
IF(DG$17&lt;Udfyldningsark!$P105,"",
IF(Udfyldningsark!$T105&lt;Udfyldningsark!$Q105-10,IF(DG$17&lt;Udfyldningsark!$T105,"g",""),
IF(Udfyldningsark!$T105&lt;Udfyldningsark!$Q105,     IF(DG$17&lt;Udfyldningsark!$Q105-10,"g",     IF(DG$17&lt;Udfyldningsark!$T105,"gu",        "")),
IF(DG$17&lt;Udfyldningsark!$Q105, IF(DG$17&lt;Udfyldningsark!$Q105-10,"g","gu"),
IF(DG$17&lt;Udfyldningsark!$T105,"r",""
))))))))</f>
        <v/>
      </c>
      <c r="DH88" s="226" t="str">
        <f>IF(Udfyldningsark!$T105="","",
IF(DH$17=Udfyldningsark!$Q105,"s",
IF(DH$17=Udfyldningsark!$T105,"b",
IF(DH$17&lt;Udfyldningsark!$P105,"",
IF(Udfyldningsark!$T105&lt;Udfyldningsark!$Q105-10,IF(DH$17&lt;Udfyldningsark!$T105,"g",""),
IF(Udfyldningsark!$T105&lt;Udfyldningsark!$Q105,     IF(DH$17&lt;Udfyldningsark!$Q105-10,"g",     IF(DH$17&lt;Udfyldningsark!$T105,"gu",        "")),
IF(DH$17&lt;Udfyldningsark!$Q105, IF(DH$17&lt;Udfyldningsark!$Q105-10,"g","gu"),
IF(DH$17&lt;Udfyldningsark!$T105,"r",""
))))))))</f>
        <v/>
      </c>
      <c r="DI88" s="226" t="str">
        <f>IF(Udfyldningsark!$T105="","",
IF(DI$17=Udfyldningsark!$Q105,"s",
IF(DI$17=Udfyldningsark!$T105,"b",
IF(DI$17&lt;Udfyldningsark!$P105,"",
IF(Udfyldningsark!$T105&lt;Udfyldningsark!$Q105-10,IF(DI$17&lt;Udfyldningsark!$T105,"g",""),
IF(Udfyldningsark!$T105&lt;Udfyldningsark!$Q105,     IF(DI$17&lt;Udfyldningsark!$Q105-10,"g",     IF(DI$17&lt;Udfyldningsark!$T105,"gu",        "")),
IF(DI$17&lt;Udfyldningsark!$Q105, IF(DI$17&lt;Udfyldningsark!$Q105-10,"g","gu"),
IF(DI$17&lt;Udfyldningsark!$T105,"r",""
))))))))</f>
        <v/>
      </c>
      <c r="DJ88" s="226" t="str">
        <f>IF(Udfyldningsark!$T105="","",
IF(DJ$17=Udfyldningsark!$Q105,"s",
IF(DJ$17=Udfyldningsark!$T105,"b",
IF(DJ$17&lt;Udfyldningsark!$P105,"",
IF(Udfyldningsark!$T105&lt;Udfyldningsark!$Q105-10,IF(DJ$17&lt;Udfyldningsark!$T105,"g",""),
IF(Udfyldningsark!$T105&lt;Udfyldningsark!$Q105,     IF(DJ$17&lt;Udfyldningsark!$Q105-10,"g",     IF(DJ$17&lt;Udfyldningsark!$T105,"gu",        "")),
IF(DJ$17&lt;Udfyldningsark!$Q105, IF(DJ$17&lt;Udfyldningsark!$Q105-10,"g","gu"),
IF(DJ$17&lt;Udfyldningsark!$T105,"r",""
))))))))</f>
        <v/>
      </c>
      <c r="DK88" s="226" t="str">
        <f>IF(Udfyldningsark!$T105="","",
IF(DK$17=Udfyldningsark!$Q105,"s",
IF(DK$17=Udfyldningsark!$T105,"b",
IF(DK$17&lt;Udfyldningsark!$P105,"",
IF(Udfyldningsark!$T105&lt;Udfyldningsark!$Q105-10,IF(DK$17&lt;Udfyldningsark!$T105,"g",""),
IF(Udfyldningsark!$T105&lt;Udfyldningsark!$Q105,     IF(DK$17&lt;Udfyldningsark!$Q105-10,"g",     IF(DK$17&lt;Udfyldningsark!$T105,"gu",        "")),
IF(DK$17&lt;Udfyldningsark!$Q105, IF(DK$17&lt;Udfyldningsark!$Q105-10,"g","gu"),
IF(DK$17&lt;Udfyldningsark!$T105,"r",""
))))))))</f>
        <v/>
      </c>
      <c r="DL88" s="13"/>
      <c r="DM88" s="13"/>
    </row>
    <row r="89" spans="1:117" s="2" customFormat="1" ht="8.4499999999999993" customHeight="1" x14ac:dyDescent="0.2">
      <c r="A89" s="29"/>
      <c r="B89" s="56" t="str">
        <f>IF(Udfyldningsark!C106=1,Udfyldningsark!E106,"")</f>
        <v/>
      </c>
      <c r="C89" s="405" t="str">
        <f>IF(Udfyldningsark!I106="","",IF(Udfyldningsark!I106&gt;=1,Udfyldningsark!I106))</f>
        <v/>
      </c>
      <c r="D89" s="406"/>
      <c r="E89" s="407"/>
      <c r="F89" s="48"/>
      <c r="G89" s="276" t="str">
        <f>IF(Udfyldningsark!L106="","",IF(Udfyldningsark!L106&gt;=1,Udfyldningsark!L106))</f>
        <v/>
      </c>
      <c r="H89" s="48"/>
      <c r="I89" s="87" t="str">
        <f>IF(Udfyldningsark!P106="","",IF(Udfyldningsark!P106&gt;=1,Udfyldningsark!P106))</f>
        <v/>
      </c>
      <c r="J89" s="49"/>
      <c r="K89" s="88" t="str">
        <f>IF(Udfyldningsark!G106="","",IF(Udfyldningsark!G106=Data!$T$7,Data!$U$7,IF(Udfyldningsark!G106=Data!$T$8,Data!$U$8,IF(Udfyldningsark!G106=Data!$T$9,Data!$U$9,IF(Udfyldningsark!G106=Data!$T$10,Data!$U$10,IF(Udfyldningsark!G106=Data!$T$11,Data!$U$11,IF(Udfyldningsark!G106=Data!$T$12,Data!$U$12,IF(Udfyldningsark!G106=Data!$T$13,Data!$U$13,IF(Udfyldningsark!G106=Data!$T$14,Data!$U$14,IF(Udfyldningsark!G106=Data!$T$15,Data!$U$15,IF(Udfyldningsark!G106=Data!$T$16,Data!$U$16,IF(Udfyldningsark!G106=Data!$T$17,Data!$U$17,IF(Udfyldningsark!G106=Data!$T$18,Data!$U$18,IF(Udfyldningsark!G106=Data!$T$19,Data!$U$19,IF(Udfyldningsark!G106=Data!$T$20,Data!$U$20,IF(Udfyldningsark!G106=Data!$T$21,Data!$U$21,IF(Udfyldningsark!G106=Data!$T$22,Data!$U$22,IF(Udfyldningsark!G106=Data!$T$23,Data!$U$23,IF(Udfyldningsark!G106=Data!$T$24,Data!$U$24,IF(Udfyldningsark!G106=Data!$T$25,Data!$U$25,IF(Udfyldningsark!G106=Data!$T$26,Data!$U$26,IF(Udfyldningsark!G106=Data!$T$27,Data!$U$27))))))))))))))))))))))</f>
        <v/>
      </c>
      <c r="L89" s="49"/>
      <c r="M89" s="89" t="str">
        <f>IF(Udfyldningsark!G106="","",IF(Udfyldningsark!G106=Data!$T$7,Data!$V$7,IF(Udfyldningsark!G106=Data!$T$8,Data!$V$8,IF(Udfyldningsark!G106=Data!$T$9,Data!$V$9,IF(Udfyldningsark!G106=Data!$T$10,Data!$V$10,IF(Udfyldningsark!G106=Data!$T$11,Data!$V$11,IF(Udfyldningsark!G106=Data!$T$12,Data!$V$12,IF(Udfyldningsark!G106=Data!$T$13,Data!$V$13,IF(Udfyldningsark!G106=Data!$T$14,Data!$V$14,IF(Udfyldningsark!G106=Data!$T$15,Data!$V$15,IF(Udfyldningsark!G106=Data!$T$16,Data!$V$16,IF(Udfyldningsark!G106=Data!$T$17,Data!$V$17,IF(Udfyldningsark!G106=Data!$T$18,Data!$V$18,IF(Udfyldningsark!G106=Data!$T$19,Data!$V$19,IF(Udfyldningsark!G106=Data!$T$20,Data!$V$20,IF(Udfyldningsark!G106=Data!$T$21,Data!$V$21,IF(Udfyldningsark!G106=Data!$T$22,Data!$V$22,IF(Udfyldningsark!G106=Data!$T$23,Data!$V$23,IF(Udfyldningsark!G106=Data!$T$24,Data!$V$24,IF(Udfyldningsark!G106=Data!$T$25,Data!$V$25,IF(Udfyldningsark!G106=Data!$T$26,Data!$V$26,IF(Udfyldningsark!G106=Data!$T$27,Data!$V$27,))))))))))))))))))))))</f>
        <v/>
      </c>
      <c r="N89" s="20"/>
      <c r="O89" s="226" t="str">
        <f>IF(Udfyldningsark!$T106="","",
IF(O$17=Udfyldningsark!$Q106,"s",
IF(O$17=Udfyldningsark!$T106,"b",
IF(O$17&lt;Udfyldningsark!$P106,"",
IF(Udfyldningsark!$T106&lt;Udfyldningsark!$Q106-10,IF(O$17&lt;Udfyldningsark!$T106,"g",""),
IF(Udfyldningsark!$T106&lt;Udfyldningsark!$Q106,     IF(O$17&lt;Udfyldningsark!$Q106-10,"g",     IF(O$17&lt;Udfyldningsark!$T106,"gu",        "")),
IF(O$17&lt;Udfyldningsark!$Q106, IF(O$17&lt;Udfyldningsark!$Q106-10,"g","gu"),
IF(O$17&lt;Udfyldningsark!$T106,"r",""
))))))))</f>
        <v/>
      </c>
      <c r="P89" s="226" t="str">
        <f>IF(Udfyldningsark!$T106="","",
IF(P$17=Udfyldningsark!$Q106,"s",
IF(P$17=Udfyldningsark!$T106,"b",
IF(P$17&lt;Udfyldningsark!$P106,"",
IF(Udfyldningsark!$T106&lt;Udfyldningsark!$Q106-10,IF(P$17&lt;Udfyldningsark!$T106,"g",""),
IF(Udfyldningsark!$T106&lt;Udfyldningsark!$Q106,     IF(P$17&lt;Udfyldningsark!$Q106-10,"g",     IF(P$17&lt;Udfyldningsark!$T106,"gu",        "")),
IF(P$17&lt;Udfyldningsark!$Q106, IF(P$17&lt;Udfyldningsark!$Q106-10,"g","gu"),
IF(P$17&lt;Udfyldningsark!$T106,"r",""
))))))))</f>
        <v/>
      </c>
      <c r="Q89" s="226" t="str">
        <f>IF(Udfyldningsark!$T106="","",
IF(Q$17=Udfyldningsark!$Q106,"s",
IF(Q$17=Udfyldningsark!$T106,"b",
IF(Q$17&lt;Udfyldningsark!$P106,"",
IF(Udfyldningsark!$T106&lt;Udfyldningsark!$Q106-10,IF(Q$17&lt;Udfyldningsark!$T106,"g",""),
IF(Udfyldningsark!$T106&lt;Udfyldningsark!$Q106,     IF(Q$17&lt;Udfyldningsark!$Q106-10,"g",     IF(Q$17&lt;Udfyldningsark!$T106,"gu",        "")),
IF(Q$17&lt;Udfyldningsark!$Q106, IF(Q$17&lt;Udfyldningsark!$Q106-10,"g","gu"),
IF(Q$17&lt;Udfyldningsark!$T106,"r",""
))))))))</f>
        <v/>
      </c>
      <c r="R89" s="226" t="str">
        <f>IF(Udfyldningsark!$T106="","",
IF(R$17=Udfyldningsark!$Q106,"s",
IF(R$17=Udfyldningsark!$T106,"b",
IF(R$17&lt;Udfyldningsark!$P106,"",
IF(Udfyldningsark!$T106&lt;Udfyldningsark!$Q106-10,IF(R$17&lt;Udfyldningsark!$T106,"g",""),
IF(Udfyldningsark!$T106&lt;Udfyldningsark!$Q106,     IF(R$17&lt;Udfyldningsark!$Q106-10,"g",     IF(R$17&lt;Udfyldningsark!$T106,"gu",        "")),
IF(R$17&lt;Udfyldningsark!$Q106, IF(R$17&lt;Udfyldningsark!$Q106-10,"g","gu"),
IF(R$17&lt;Udfyldningsark!$T106,"r",""
))))))))</f>
        <v/>
      </c>
      <c r="S89" s="226" t="str">
        <f>IF(Udfyldningsark!$T106="","",
IF(S$17=Udfyldningsark!$Q106,"s",
IF(S$17=Udfyldningsark!$T106,"b",
IF(S$17&lt;Udfyldningsark!$P106,"",
IF(Udfyldningsark!$T106&lt;Udfyldningsark!$Q106-10,IF(S$17&lt;Udfyldningsark!$T106,"g",""),
IF(Udfyldningsark!$T106&lt;Udfyldningsark!$Q106,     IF(S$17&lt;Udfyldningsark!$Q106-10,"g",     IF(S$17&lt;Udfyldningsark!$T106,"gu",        "")),
IF(S$17&lt;Udfyldningsark!$Q106, IF(S$17&lt;Udfyldningsark!$Q106-10,"g","gu"),
IF(S$17&lt;Udfyldningsark!$T106,"r",""
))))))))</f>
        <v/>
      </c>
      <c r="T89" s="226" t="str">
        <f>IF(Udfyldningsark!$T106="","",
IF(T$17=Udfyldningsark!$Q106,"s",
IF(T$17=Udfyldningsark!$T106,"b",
IF(T$17&lt;Udfyldningsark!$P106,"",
IF(Udfyldningsark!$T106&lt;Udfyldningsark!$Q106-10,IF(T$17&lt;Udfyldningsark!$T106,"g",""),
IF(Udfyldningsark!$T106&lt;Udfyldningsark!$Q106,     IF(T$17&lt;Udfyldningsark!$Q106-10,"g",     IF(T$17&lt;Udfyldningsark!$T106,"gu",        "")),
IF(T$17&lt;Udfyldningsark!$Q106, IF(T$17&lt;Udfyldningsark!$Q106-10,"g","gu"),
IF(T$17&lt;Udfyldningsark!$T106,"r",""
))))))))</f>
        <v/>
      </c>
      <c r="U89" s="226" t="str">
        <f>IF(Udfyldningsark!$T106="","",
IF(U$17=Udfyldningsark!$Q106,"s",
IF(U$17=Udfyldningsark!$T106,"b",
IF(U$17&lt;Udfyldningsark!$P106,"",
IF(Udfyldningsark!$T106&lt;Udfyldningsark!$Q106-10,IF(U$17&lt;Udfyldningsark!$T106,"g",""),
IF(Udfyldningsark!$T106&lt;Udfyldningsark!$Q106,     IF(U$17&lt;Udfyldningsark!$Q106-10,"g",     IF(U$17&lt;Udfyldningsark!$T106,"gu",        "")),
IF(U$17&lt;Udfyldningsark!$Q106, IF(U$17&lt;Udfyldningsark!$Q106-10,"g","gu"),
IF(U$17&lt;Udfyldningsark!$T106,"r",""
))))))))</f>
        <v/>
      </c>
      <c r="V89" s="226" t="str">
        <f>IF(Udfyldningsark!$T106="","",
IF(V$17=Udfyldningsark!$Q106,"s",
IF(V$17=Udfyldningsark!$T106,"b",
IF(V$17&lt;Udfyldningsark!$P106,"",
IF(Udfyldningsark!$T106&lt;Udfyldningsark!$Q106-10,IF(V$17&lt;Udfyldningsark!$T106,"g",""),
IF(Udfyldningsark!$T106&lt;Udfyldningsark!$Q106,     IF(V$17&lt;Udfyldningsark!$Q106-10,"g",     IF(V$17&lt;Udfyldningsark!$T106,"gu",        "")),
IF(V$17&lt;Udfyldningsark!$Q106, IF(V$17&lt;Udfyldningsark!$Q106-10,"g","gu"),
IF(V$17&lt;Udfyldningsark!$T106,"r",""
))))))))</f>
        <v/>
      </c>
      <c r="W89" s="226" t="str">
        <f>IF(Udfyldningsark!$T106="","",
IF(W$17=Udfyldningsark!$Q106,"s",
IF(W$17=Udfyldningsark!$T106,"b",
IF(W$17&lt;Udfyldningsark!$P106,"",
IF(Udfyldningsark!$T106&lt;Udfyldningsark!$Q106-10,IF(W$17&lt;Udfyldningsark!$T106,"g",""),
IF(Udfyldningsark!$T106&lt;Udfyldningsark!$Q106,     IF(W$17&lt;Udfyldningsark!$Q106-10,"g",     IF(W$17&lt;Udfyldningsark!$T106,"gu",        "")),
IF(W$17&lt;Udfyldningsark!$Q106, IF(W$17&lt;Udfyldningsark!$Q106-10,"g","gu"),
IF(W$17&lt;Udfyldningsark!$T106,"r",""
))))))))</f>
        <v/>
      </c>
      <c r="X89" s="226" t="str">
        <f>IF(Udfyldningsark!$T106="","",
IF(X$17=Udfyldningsark!$Q106,"s",
IF(X$17=Udfyldningsark!$T106,"b",
IF(X$17&lt;Udfyldningsark!$P106,"",
IF(Udfyldningsark!$T106&lt;Udfyldningsark!$Q106-10,IF(X$17&lt;Udfyldningsark!$T106,"g",""),
IF(Udfyldningsark!$T106&lt;Udfyldningsark!$Q106,     IF(X$17&lt;Udfyldningsark!$Q106-10,"g",     IF(X$17&lt;Udfyldningsark!$T106,"gu",        "")),
IF(X$17&lt;Udfyldningsark!$Q106, IF(X$17&lt;Udfyldningsark!$Q106-10,"g","gu"),
IF(X$17&lt;Udfyldningsark!$T106,"r",""
))))))))</f>
        <v/>
      </c>
      <c r="Y89" s="226" t="str">
        <f>IF(Udfyldningsark!$T106="","",
IF(Y$17=Udfyldningsark!$Q106,"s",
IF(Y$17=Udfyldningsark!$T106,"b",
IF(Y$17&lt;Udfyldningsark!$P106,"",
IF(Udfyldningsark!$T106&lt;Udfyldningsark!$Q106-10,IF(Y$17&lt;Udfyldningsark!$T106,"g",""),
IF(Udfyldningsark!$T106&lt;Udfyldningsark!$Q106,     IF(Y$17&lt;Udfyldningsark!$Q106-10,"g",     IF(Y$17&lt;Udfyldningsark!$T106,"gu",        "")),
IF(Y$17&lt;Udfyldningsark!$Q106, IF(Y$17&lt;Udfyldningsark!$Q106-10,"g","gu"),
IF(Y$17&lt;Udfyldningsark!$T106,"r",""
))))))))</f>
        <v/>
      </c>
      <c r="Z89" s="226" t="str">
        <f>IF(Udfyldningsark!$T106="","",
IF(Z$17=Udfyldningsark!$Q106,"s",
IF(Z$17=Udfyldningsark!$T106,"b",
IF(Z$17&lt;Udfyldningsark!$P106,"",
IF(Udfyldningsark!$T106&lt;Udfyldningsark!$Q106-10,IF(Z$17&lt;Udfyldningsark!$T106,"g",""),
IF(Udfyldningsark!$T106&lt;Udfyldningsark!$Q106,     IF(Z$17&lt;Udfyldningsark!$Q106-10,"g",     IF(Z$17&lt;Udfyldningsark!$T106,"gu",        "")),
IF(Z$17&lt;Udfyldningsark!$Q106, IF(Z$17&lt;Udfyldningsark!$Q106-10,"g","gu"),
IF(Z$17&lt;Udfyldningsark!$T106,"r",""
))))))))</f>
        <v/>
      </c>
      <c r="AA89" s="226" t="str">
        <f>IF(Udfyldningsark!$T106="","",
IF(AA$17=Udfyldningsark!$Q106,"s",
IF(AA$17=Udfyldningsark!$T106,"b",
IF(AA$17&lt;Udfyldningsark!$P106,"",
IF(Udfyldningsark!$T106&lt;Udfyldningsark!$Q106-10,IF(AA$17&lt;Udfyldningsark!$T106,"g",""),
IF(Udfyldningsark!$T106&lt;Udfyldningsark!$Q106,     IF(AA$17&lt;Udfyldningsark!$Q106-10,"g",     IF(AA$17&lt;Udfyldningsark!$T106,"gu",        "")),
IF(AA$17&lt;Udfyldningsark!$Q106, IF(AA$17&lt;Udfyldningsark!$Q106-10,"g","gu"),
IF(AA$17&lt;Udfyldningsark!$T106,"r",""
))))))))</f>
        <v/>
      </c>
      <c r="AB89" s="226" t="str">
        <f>IF(Udfyldningsark!$T106="","",
IF(AB$17=Udfyldningsark!$Q106,"s",
IF(AB$17=Udfyldningsark!$T106,"b",
IF(AB$17&lt;Udfyldningsark!$P106,"",
IF(Udfyldningsark!$T106&lt;Udfyldningsark!$Q106-10,IF(AB$17&lt;Udfyldningsark!$T106,"g",""),
IF(Udfyldningsark!$T106&lt;Udfyldningsark!$Q106,     IF(AB$17&lt;Udfyldningsark!$Q106-10,"g",     IF(AB$17&lt;Udfyldningsark!$T106,"gu",        "")),
IF(AB$17&lt;Udfyldningsark!$Q106, IF(AB$17&lt;Udfyldningsark!$Q106-10,"g","gu"),
IF(AB$17&lt;Udfyldningsark!$T106,"r",""
))))))))</f>
        <v/>
      </c>
      <c r="AC89" s="226" t="str">
        <f>IF(Udfyldningsark!$T106="","",
IF(AC$17=Udfyldningsark!$Q106,"s",
IF(AC$17=Udfyldningsark!$T106,"b",
IF(AC$17&lt;Udfyldningsark!$P106,"",
IF(Udfyldningsark!$T106&lt;Udfyldningsark!$Q106-10,IF(AC$17&lt;Udfyldningsark!$T106,"g",""),
IF(Udfyldningsark!$T106&lt;Udfyldningsark!$Q106,     IF(AC$17&lt;Udfyldningsark!$Q106-10,"g",     IF(AC$17&lt;Udfyldningsark!$T106,"gu",        "")),
IF(AC$17&lt;Udfyldningsark!$Q106, IF(AC$17&lt;Udfyldningsark!$Q106-10,"g","gu"),
IF(AC$17&lt;Udfyldningsark!$T106,"r",""
))))))))</f>
        <v/>
      </c>
      <c r="AD89" s="226" t="str">
        <f>IF(Udfyldningsark!$T106="","",
IF(AD$17=Udfyldningsark!$Q106,"s",
IF(AD$17=Udfyldningsark!$T106,"b",
IF(AD$17&lt;Udfyldningsark!$P106,"",
IF(Udfyldningsark!$T106&lt;Udfyldningsark!$Q106-10,IF(AD$17&lt;Udfyldningsark!$T106,"g",""),
IF(Udfyldningsark!$T106&lt;Udfyldningsark!$Q106,     IF(AD$17&lt;Udfyldningsark!$Q106-10,"g",     IF(AD$17&lt;Udfyldningsark!$T106,"gu",        "")),
IF(AD$17&lt;Udfyldningsark!$Q106, IF(AD$17&lt;Udfyldningsark!$Q106-10,"g","gu"),
IF(AD$17&lt;Udfyldningsark!$T106,"r",""
))))))))</f>
        <v/>
      </c>
      <c r="AE89" s="226" t="str">
        <f>IF(Udfyldningsark!$T106="","",
IF(AE$17=Udfyldningsark!$Q106,"s",
IF(AE$17=Udfyldningsark!$T106,"b",
IF(AE$17&lt;Udfyldningsark!$P106,"",
IF(Udfyldningsark!$T106&lt;Udfyldningsark!$Q106-10,IF(AE$17&lt;Udfyldningsark!$T106,"g",""),
IF(Udfyldningsark!$T106&lt;Udfyldningsark!$Q106,     IF(AE$17&lt;Udfyldningsark!$Q106-10,"g",     IF(AE$17&lt;Udfyldningsark!$T106,"gu",        "")),
IF(AE$17&lt;Udfyldningsark!$Q106, IF(AE$17&lt;Udfyldningsark!$Q106-10,"g","gu"),
IF(AE$17&lt;Udfyldningsark!$T106,"r",""
))))))))</f>
        <v/>
      </c>
      <c r="AF89" s="226" t="str">
        <f>IF(Udfyldningsark!$T106="","",
IF(AF$17=Udfyldningsark!$Q106,"s",
IF(AF$17=Udfyldningsark!$T106,"b",
IF(AF$17&lt;Udfyldningsark!$P106,"",
IF(Udfyldningsark!$T106&lt;Udfyldningsark!$Q106-10,IF(AF$17&lt;Udfyldningsark!$T106,"g",""),
IF(Udfyldningsark!$T106&lt;Udfyldningsark!$Q106,     IF(AF$17&lt;Udfyldningsark!$Q106-10,"g",     IF(AF$17&lt;Udfyldningsark!$T106,"gu",        "")),
IF(AF$17&lt;Udfyldningsark!$Q106, IF(AF$17&lt;Udfyldningsark!$Q106-10,"g","gu"),
IF(AF$17&lt;Udfyldningsark!$T106,"r",""
))))))))</f>
        <v/>
      </c>
      <c r="AG89" s="226" t="str">
        <f>IF(Udfyldningsark!$T106="","",
IF(AG$17=Udfyldningsark!$Q106,"s",
IF(AG$17=Udfyldningsark!$T106,"b",
IF(AG$17&lt;Udfyldningsark!$P106,"",
IF(Udfyldningsark!$T106&lt;Udfyldningsark!$Q106-10,IF(AG$17&lt;Udfyldningsark!$T106,"g",""),
IF(Udfyldningsark!$T106&lt;Udfyldningsark!$Q106,     IF(AG$17&lt;Udfyldningsark!$Q106-10,"g",     IF(AG$17&lt;Udfyldningsark!$T106,"gu",        "")),
IF(AG$17&lt;Udfyldningsark!$Q106, IF(AG$17&lt;Udfyldningsark!$Q106-10,"g","gu"),
IF(AG$17&lt;Udfyldningsark!$T106,"r",""
))))))))</f>
        <v/>
      </c>
      <c r="AH89" s="226" t="str">
        <f>IF(Udfyldningsark!$T106="","",
IF(AH$17=Udfyldningsark!$Q106,"s",
IF(AH$17=Udfyldningsark!$T106,"b",
IF(AH$17&lt;Udfyldningsark!$P106,"",
IF(Udfyldningsark!$T106&lt;Udfyldningsark!$Q106-10,IF(AH$17&lt;Udfyldningsark!$T106,"g",""),
IF(Udfyldningsark!$T106&lt;Udfyldningsark!$Q106,     IF(AH$17&lt;Udfyldningsark!$Q106-10,"g",     IF(AH$17&lt;Udfyldningsark!$T106,"gu",        "")),
IF(AH$17&lt;Udfyldningsark!$Q106, IF(AH$17&lt;Udfyldningsark!$Q106-10,"g","gu"),
IF(AH$17&lt;Udfyldningsark!$T106,"r",""
))))))))</f>
        <v/>
      </c>
      <c r="AI89" s="226" t="str">
        <f>IF(Udfyldningsark!$T106="","",
IF(AI$17=Udfyldningsark!$Q106,"s",
IF(AI$17=Udfyldningsark!$T106,"b",
IF(AI$17&lt;Udfyldningsark!$P106,"",
IF(Udfyldningsark!$T106&lt;Udfyldningsark!$Q106-10,IF(AI$17&lt;Udfyldningsark!$T106,"g",""),
IF(Udfyldningsark!$T106&lt;Udfyldningsark!$Q106,     IF(AI$17&lt;Udfyldningsark!$Q106-10,"g",     IF(AI$17&lt;Udfyldningsark!$T106,"gu",        "")),
IF(AI$17&lt;Udfyldningsark!$Q106, IF(AI$17&lt;Udfyldningsark!$Q106-10,"g","gu"),
IF(AI$17&lt;Udfyldningsark!$T106,"r",""
))))))))</f>
        <v/>
      </c>
      <c r="AJ89" s="226" t="str">
        <f>IF(Udfyldningsark!$T106="","",
IF(AJ$17=Udfyldningsark!$Q106,"s",
IF(AJ$17=Udfyldningsark!$T106,"b",
IF(AJ$17&lt;Udfyldningsark!$P106,"",
IF(Udfyldningsark!$T106&lt;Udfyldningsark!$Q106-10,IF(AJ$17&lt;Udfyldningsark!$T106,"g",""),
IF(Udfyldningsark!$T106&lt;Udfyldningsark!$Q106,     IF(AJ$17&lt;Udfyldningsark!$Q106-10,"g",     IF(AJ$17&lt;Udfyldningsark!$T106,"gu",        "")),
IF(AJ$17&lt;Udfyldningsark!$Q106, IF(AJ$17&lt;Udfyldningsark!$Q106-10,"g","gu"),
IF(AJ$17&lt;Udfyldningsark!$T106,"r",""
))))))))</f>
        <v/>
      </c>
      <c r="AK89" s="226" t="str">
        <f>IF(Udfyldningsark!$T106="","",
IF(AK$17=Udfyldningsark!$Q106,"s",
IF(AK$17=Udfyldningsark!$T106,"b",
IF(AK$17&lt;Udfyldningsark!$P106,"",
IF(Udfyldningsark!$T106&lt;Udfyldningsark!$Q106-10,IF(AK$17&lt;Udfyldningsark!$T106,"g",""),
IF(Udfyldningsark!$T106&lt;Udfyldningsark!$Q106,     IF(AK$17&lt;Udfyldningsark!$Q106-10,"g",     IF(AK$17&lt;Udfyldningsark!$T106,"gu",        "")),
IF(AK$17&lt;Udfyldningsark!$Q106, IF(AK$17&lt;Udfyldningsark!$Q106-10,"g","gu"),
IF(AK$17&lt;Udfyldningsark!$T106,"r",""
))))))))</f>
        <v/>
      </c>
      <c r="AL89" s="226" t="str">
        <f>IF(Udfyldningsark!$T106="","",
IF(AL$17=Udfyldningsark!$Q106,"s",
IF(AL$17=Udfyldningsark!$T106,"b",
IF(AL$17&lt;Udfyldningsark!$P106,"",
IF(Udfyldningsark!$T106&lt;Udfyldningsark!$Q106-10,IF(AL$17&lt;Udfyldningsark!$T106,"g",""),
IF(Udfyldningsark!$T106&lt;Udfyldningsark!$Q106,     IF(AL$17&lt;Udfyldningsark!$Q106-10,"g",     IF(AL$17&lt;Udfyldningsark!$T106,"gu",        "")),
IF(AL$17&lt;Udfyldningsark!$Q106, IF(AL$17&lt;Udfyldningsark!$Q106-10,"g","gu"),
IF(AL$17&lt;Udfyldningsark!$T106,"r",""
))))))))</f>
        <v/>
      </c>
      <c r="AM89" s="226" t="str">
        <f>IF(Udfyldningsark!$T106="","",
IF(AM$17=Udfyldningsark!$Q106,"s",
IF(AM$17=Udfyldningsark!$T106,"b",
IF(AM$17&lt;Udfyldningsark!$P106,"",
IF(Udfyldningsark!$T106&lt;Udfyldningsark!$Q106-10,IF(AM$17&lt;Udfyldningsark!$T106,"g",""),
IF(Udfyldningsark!$T106&lt;Udfyldningsark!$Q106,     IF(AM$17&lt;Udfyldningsark!$Q106-10,"g",     IF(AM$17&lt;Udfyldningsark!$T106,"gu",        "")),
IF(AM$17&lt;Udfyldningsark!$Q106, IF(AM$17&lt;Udfyldningsark!$Q106-10,"g","gu"),
IF(AM$17&lt;Udfyldningsark!$T106,"r",""
))))))))</f>
        <v/>
      </c>
      <c r="AN89" s="226" t="str">
        <f>IF(Udfyldningsark!$T106="","",
IF(AN$17=Udfyldningsark!$Q106,"s",
IF(AN$17=Udfyldningsark!$T106,"b",
IF(AN$17&lt;Udfyldningsark!$P106,"",
IF(Udfyldningsark!$T106&lt;Udfyldningsark!$Q106-10,IF(AN$17&lt;Udfyldningsark!$T106,"g",""),
IF(Udfyldningsark!$T106&lt;Udfyldningsark!$Q106,     IF(AN$17&lt;Udfyldningsark!$Q106-10,"g",     IF(AN$17&lt;Udfyldningsark!$T106,"gu",        "")),
IF(AN$17&lt;Udfyldningsark!$Q106, IF(AN$17&lt;Udfyldningsark!$Q106-10,"g","gu"),
IF(AN$17&lt;Udfyldningsark!$T106,"r",""
))))))))</f>
        <v/>
      </c>
      <c r="AO89" s="226" t="str">
        <f>IF(Udfyldningsark!$T106="","",
IF(AO$17=Udfyldningsark!$Q106,"s",
IF(AO$17=Udfyldningsark!$T106,"b",
IF(AO$17&lt;Udfyldningsark!$P106,"",
IF(Udfyldningsark!$T106&lt;Udfyldningsark!$Q106-10,IF(AO$17&lt;Udfyldningsark!$T106,"g",""),
IF(Udfyldningsark!$T106&lt;Udfyldningsark!$Q106,     IF(AO$17&lt;Udfyldningsark!$Q106-10,"g",     IF(AO$17&lt;Udfyldningsark!$T106,"gu",        "")),
IF(AO$17&lt;Udfyldningsark!$Q106, IF(AO$17&lt;Udfyldningsark!$Q106-10,"g","gu"),
IF(AO$17&lt;Udfyldningsark!$T106,"r",""
))))))))</f>
        <v/>
      </c>
      <c r="AP89" s="226" t="str">
        <f>IF(Udfyldningsark!$T106="","",
IF(AP$17=Udfyldningsark!$Q106,"s",
IF(AP$17=Udfyldningsark!$T106,"b",
IF(AP$17&lt;Udfyldningsark!$P106,"",
IF(Udfyldningsark!$T106&lt;Udfyldningsark!$Q106-10,IF(AP$17&lt;Udfyldningsark!$T106,"g",""),
IF(Udfyldningsark!$T106&lt;Udfyldningsark!$Q106,     IF(AP$17&lt;Udfyldningsark!$Q106-10,"g",     IF(AP$17&lt;Udfyldningsark!$T106,"gu",        "")),
IF(AP$17&lt;Udfyldningsark!$Q106, IF(AP$17&lt;Udfyldningsark!$Q106-10,"g","gu"),
IF(AP$17&lt;Udfyldningsark!$T106,"r",""
))))))))</f>
        <v/>
      </c>
      <c r="AQ89" s="226" t="str">
        <f>IF(Udfyldningsark!$T106="","",
IF(AQ$17=Udfyldningsark!$Q106,"s",
IF(AQ$17=Udfyldningsark!$T106,"b",
IF(AQ$17&lt;Udfyldningsark!$P106,"",
IF(Udfyldningsark!$T106&lt;Udfyldningsark!$Q106-10,IF(AQ$17&lt;Udfyldningsark!$T106,"g",""),
IF(Udfyldningsark!$T106&lt;Udfyldningsark!$Q106,     IF(AQ$17&lt;Udfyldningsark!$Q106-10,"g",     IF(AQ$17&lt;Udfyldningsark!$T106,"gu",        "")),
IF(AQ$17&lt;Udfyldningsark!$Q106, IF(AQ$17&lt;Udfyldningsark!$Q106-10,"g","gu"),
IF(AQ$17&lt;Udfyldningsark!$T106,"r",""
))))))))</f>
        <v/>
      </c>
      <c r="AR89" s="226" t="str">
        <f>IF(Udfyldningsark!$T106="","",
IF(AR$17=Udfyldningsark!$Q106,"s",
IF(AR$17=Udfyldningsark!$T106,"b",
IF(AR$17&lt;Udfyldningsark!$P106,"",
IF(Udfyldningsark!$T106&lt;Udfyldningsark!$Q106-10,IF(AR$17&lt;Udfyldningsark!$T106,"g",""),
IF(Udfyldningsark!$T106&lt;Udfyldningsark!$Q106,     IF(AR$17&lt;Udfyldningsark!$Q106-10,"g",     IF(AR$17&lt;Udfyldningsark!$T106,"gu",        "")),
IF(AR$17&lt;Udfyldningsark!$Q106, IF(AR$17&lt;Udfyldningsark!$Q106-10,"g","gu"),
IF(AR$17&lt;Udfyldningsark!$T106,"r",""
))))))))</f>
        <v/>
      </c>
      <c r="AS89" s="226" t="str">
        <f>IF(Udfyldningsark!$T106="","",
IF(AS$17=Udfyldningsark!$Q106,"s",
IF(AS$17=Udfyldningsark!$T106,"b",
IF(AS$17&lt;Udfyldningsark!$P106,"",
IF(Udfyldningsark!$T106&lt;Udfyldningsark!$Q106-10,IF(AS$17&lt;Udfyldningsark!$T106,"g",""),
IF(Udfyldningsark!$T106&lt;Udfyldningsark!$Q106,     IF(AS$17&lt;Udfyldningsark!$Q106-10,"g",     IF(AS$17&lt;Udfyldningsark!$T106,"gu",        "")),
IF(AS$17&lt;Udfyldningsark!$Q106, IF(AS$17&lt;Udfyldningsark!$Q106-10,"g","gu"),
IF(AS$17&lt;Udfyldningsark!$T106,"r",""
))))))))</f>
        <v/>
      </c>
      <c r="AT89" s="226" t="str">
        <f>IF(Udfyldningsark!$T106="","",
IF(AT$17=Udfyldningsark!$Q106,"s",
IF(AT$17=Udfyldningsark!$T106,"b",
IF(AT$17&lt;Udfyldningsark!$P106,"",
IF(Udfyldningsark!$T106&lt;Udfyldningsark!$Q106-10,IF(AT$17&lt;Udfyldningsark!$T106,"g",""),
IF(Udfyldningsark!$T106&lt;Udfyldningsark!$Q106,     IF(AT$17&lt;Udfyldningsark!$Q106-10,"g",     IF(AT$17&lt;Udfyldningsark!$T106,"gu",        "")),
IF(AT$17&lt;Udfyldningsark!$Q106, IF(AT$17&lt;Udfyldningsark!$Q106-10,"g","gu"),
IF(AT$17&lt;Udfyldningsark!$T106,"r",""
))))))))</f>
        <v/>
      </c>
      <c r="AU89" s="226" t="str">
        <f>IF(Udfyldningsark!$T106="","",
IF(AU$17=Udfyldningsark!$Q106,"s",
IF(AU$17=Udfyldningsark!$T106,"b",
IF(AU$17&lt;Udfyldningsark!$P106,"",
IF(Udfyldningsark!$T106&lt;Udfyldningsark!$Q106-10,IF(AU$17&lt;Udfyldningsark!$T106,"g",""),
IF(Udfyldningsark!$T106&lt;Udfyldningsark!$Q106,     IF(AU$17&lt;Udfyldningsark!$Q106-10,"g",     IF(AU$17&lt;Udfyldningsark!$T106,"gu",        "")),
IF(AU$17&lt;Udfyldningsark!$Q106, IF(AU$17&lt;Udfyldningsark!$Q106-10,"g","gu"),
IF(AU$17&lt;Udfyldningsark!$T106,"r",""
))))))))</f>
        <v/>
      </c>
      <c r="AV89" s="226" t="str">
        <f>IF(Udfyldningsark!$T106="","",
IF(AV$17=Udfyldningsark!$Q106,"s",
IF(AV$17=Udfyldningsark!$T106,"b",
IF(AV$17&lt;Udfyldningsark!$P106,"",
IF(Udfyldningsark!$T106&lt;Udfyldningsark!$Q106-10,IF(AV$17&lt;Udfyldningsark!$T106,"g",""),
IF(Udfyldningsark!$T106&lt;Udfyldningsark!$Q106,     IF(AV$17&lt;Udfyldningsark!$Q106-10,"g",     IF(AV$17&lt;Udfyldningsark!$T106,"gu",        "")),
IF(AV$17&lt;Udfyldningsark!$Q106, IF(AV$17&lt;Udfyldningsark!$Q106-10,"g","gu"),
IF(AV$17&lt;Udfyldningsark!$T106,"r",""
))))))))</f>
        <v/>
      </c>
      <c r="AW89" s="226" t="str">
        <f>IF(Udfyldningsark!$T106="","",
IF(AW$17=Udfyldningsark!$Q106,"s",
IF(AW$17=Udfyldningsark!$T106,"b",
IF(AW$17&lt;Udfyldningsark!$P106,"",
IF(Udfyldningsark!$T106&lt;Udfyldningsark!$Q106-10,IF(AW$17&lt;Udfyldningsark!$T106,"g",""),
IF(Udfyldningsark!$T106&lt;Udfyldningsark!$Q106,     IF(AW$17&lt;Udfyldningsark!$Q106-10,"g",     IF(AW$17&lt;Udfyldningsark!$T106,"gu",        "")),
IF(AW$17&lt;Udfyldningsark!$Q106, IF(AW$17&lt;Udfyldningsark!$Q106-10,"g","gu"),
IF(AW$17&lt;Udfyldningsark!$T106,"r",""
))))))))</f>
        <v/>
      </c>
      <c r="AX89" s="226" t="str">
        <f>IF(Udfyldningsark!$T106="","",
IF(AX$17=Udfyldningsark!$Q106,"s",
IF(AX$17=Udfyldningsark!$T106,"b",
IF(AX$17&lt;Udfyldningsark!$P106,"",
IF(Udfyldningsark!$T106&lt;Udfyldningsark!$Q106-10,IF(AX$17&lt;Udfyldningsark!$T106,"g",""),
IF(Udfyldningsark!$T106&lt;Udfyldningsark!$Q106,     IF(AX$17&lt;Udfyldningsark!$Q106-10,"g",     IF(AX$17&lt;Udfyldningsark!$T106,"gu",        "")),
IF(AX$17&lt;Udfyldningsark!$Q106, IF(AX$17&lt;Udfyldningsark!$Q106-10,"g","gu"),
IF(AX$17&lt;Udfyldningsark!$T106,"r",""
))))))))</f>
        <v/>
      </c>
      <c r="AY89" s="226" t="str">
        <f>IF(Udfyldningsark!$T106="","",
IF(AY$17=Udfyldningsark!$Q106,"s",
IF(AY$17=Udfyldningsark!$T106,"b",
IF(AY$17&lt;Udfyldningsark!$P106,"",
IF(Udfyldningsark!$T106&lt;Udfyldningsark!$Q106-10,IF(AY$17&lt;Udfyldningsark!$T106,"g",""),
IF(Udfyldningsark!$T106&lt;Udfyldningsark!$Q106,     IF(AY$17&lt;Udfyldningsark!$Q106-10,"g",     IF(AY$17&lt;Udfyldningsark!$T106,"gu",        "")),
IF(AY$17&lt;Udfyldningsark!$Q106, IF(AY$17&lt;Udfyldningsark!$Q106-10,"g","gu"),
IF(AY$17&lt;Udfyldningsark!$T106,"r",""
))))))))</f>
        <v/>
      </c>
      <c r="AZ89" s="226" t="str">
        <f>IF(Udfyldningsark!$T106="","",
IF(AZ$17=Udfyldningsark!$Q106,"s",
IF(AZ$17=Udfyldningsark!$T106,"b",
IF(AZ$17&lt;Udfyldningsark!$P106,"",
IF(Udfyldningsark!$T106&lt;Udfyldningsark!$Q106-10,IF(AZ$17&lt;Udfyldningsark!$T106,"g",""),
IF(Udfyldningsark!$T106&lt;Udfyldningsark!$Q106,     IF(AZ$17&lt;Udfyldningsark!$Q106-10,"g",     IF(AZ$17&lt;Udfyldningsark!$T106,"gu",        "")),
IF(AZ$17&lt;Udfyldningsark!$Q106, IF(AZ$17&lt;Udfyldningsark!$Q106-10,"g","gu"),
IF(AZ$17&lt;Udfyldningsark!$T106,"r",""
))))))))</f>
        <v/>
      </c>
      <c r="BA89" s="226" t="str">
        <f>IF(Udfyldningsark!$T106="","",
IF(BA$17=Udfyldningsark!$Q106,"s",
IF(BA$17=Udfyldningsark!$T106,"b",
IF(BA$17&lt;Udfyldningsark!$P106,"",
IF(Udfyldningsark!$T106&lt;Udfyldningsark!$Q106-10,IF(BA$17&lt;Udfyldningsark!$T106,"g",""),
IF(Udfyldningsark!$T106&lt;Udfyldningsark!$Q106,     IF(BA$17&lt;Udfyldningsark!$Q106-10,"g",     IF(BA$17&lt;Udfyldningsark!$T106,"gu",        "")),
IF(BA$17&lt;Udfyldningsark!$Q106, IF(BA$17&lt;Udfyldningsark!$Q106-10,"g","gu"),
IF(BA$17&lt;Udfyldningsark!$T106,"r",""
))))))))</f>
        <v/>
      </c>
      <c r="BB89" s="226" t="str">
        <f>IF(Udfyldningsark!$T106="","",
IF(BB$17=Udfyldningsark!$Q106,"s",
IF(BB$17=Udfyldningsark!$T106,"b",
IF(BB$17&lt;Udfyldningsark!$P106,"",
IF(Udfyldningsark!$T106&lt;Udfyldningsark!$Q106-10,IF(BB$17&lt;Udfyldningsark!$T106,"g",""),
IF(Udfyldningsark!$T106&lt;Udfyldningsark!$Q106,     IF(BB$17&lt;Udfyldningsark!$Q106-10,"g",     IF(BB$17&lt;Udfyldningsark!$T106,"gu",        "")),
IF(BB$17&lt;Udfyldningsark!$Q106, IF(BB$17&lt;Udfyldningsark!$Q106-10,"g","gu"),
IF(BB$17&lt;Udfyldningsark!$T106,"r",""
))))))))</f>
        <v/>
      </c>
      <c r="BC89" s="226" t="str">
        <f>IF(Udfyldningsark!$T106="","",
IF(BC$17=Udfyldningsark!$Q106,"s",
IF(BC$17=Udfyldningsark!$T106,"b",
IF(BC$17&lt;Udfyldningsark!$P106,"",
IF(Udfyldningsark!$T106&lt;Udfyldningsark!$Q106-10,IF(BC$17&lt;Udfyldningsark!$T106,"g",""),
IF(Udfyldningsark!$T106&lt;Udfyldningsark!$Q106,     IF(BC$17&lt;Udfyldningsark!$Q106-10,"g",     IF(BC$17&lt;Udfyldningsark!$T106,"gu",        "")),
IF(BC$17&lt;Udfyldningsark!$Q106, IF(BC$17&lt;Udfyldningsark!$Q106-10,"g","gu"),
IF(BC$17&lt;Udfyldningsark!$T106,"r",""
))))))))</f>
        <v/>
      </c>
      <c r="BD89" s="226" t="str">
        <f>IF(Udfyldningsark!$T106="","",
IF(BD$17=Udfyldningsark!$Q106,"s",
IF(BD$17=Udfyldningsark!$T106,"b",
IF(BD$17&lt;Udfyldningsark!$P106,"",
IF(Udfyldningsark!$T106&lt;Udfyldningsark!$Q106-10,IF(BD$17&lt;Udfyldningsark!$T106,"g",""),
IF(Udfyldningsark!$T106&lt;Udfyldningsark!$Q106,     IF(BD$17&lt;Udfyldningsark!$Q106-10,"g",     IF(BD$17&lt;Udfyldningsark!$T106,"gu",        "")),
IF(BD$17&lt;Udfyldningsark!$Q106, IF(BD$17&lt;Udfyldningsark!$Q106-10,"g","gu"),
IF(BD$17&lt;Udfyldningsark!$T106,"r",""
))))))))</f>
        <v/>
      </c>
      <c r="BE89" s="226" t="str">
        <f>IF(Udfyldningsark!$T106="","",
IF(BE$17=Udfyldningsark!$Q106,"s",
IF(BE$17=Udfyldningsark!$T106,"b",
IF(BE$17&lt;Udfyldningsark!$P106,"",
IF(Udfyldningsark!$T106&lt;Udfyldningsark!$Q106-10,IF(BE$17&lt;Udfyldningsark!$T106,"g",""),
IF(Udfyldningsark!$T106&lt;Udfyldningsark!$Q106,     IF(BE$17&lt;Udfyldningsark!$Q106-10,"g",     IF(BE$17&lt;Udfyldningsark!$T106,"gu",        "")),
IF(BE$17&lt;Udfyldningsark!$Q106, IF(BE$17&lt;Udfyldningsark!$Q106-10,"g","gu"),
IF(BE$17&lt;Udfyldningsark!$T106,"r",""
))))))))</f>
        <v/>
      </c>
      <c r="BF89" s="226" t="str">
        <f>IF(Udfyldningsark!$T106="","",
IF(BF$17=Udfyldningsark!$Q106,"s",
IF(BF$17=Udfyldningsark!$T106,"b",
IF(BF$17&lt;Udfyldningsark!$P106,"",
IF(Udfyldningsark!$T106&lt;Udfyldningsark!$Q106-10,IF(BF$17&lt;Udfyldningsark!$T106,"g",""),
IF(Udfyldningsark!$T106&lt;Udfyldningsark!$Q106,     IF(BF$17&lt;Udfyldningsark!$Q106-10,"g",     IF(BF$17&lt;Udfyldningsark!$T106,"gu",        "")),
IF(BF$17&lt;Udfyldningsark!$Q106, IF(BF$17&lt;Udfyldningsark!$Q106-10,"g","gu"),
IF(BF$17&lt;Udfyldningsark!$T106,"r",""
))))))))</f>
        <v/>
      </c>
      <c r="BG89" s="226" t="str">
        <f>IF(Udfyldningsark!$T106="","",
IF(BG$17=Udfyldningsark!$Q106,"s",
IF(BG$17=Udfyldningsark!$T106,"b",
IF(BG$17&lt;Udfyldningsark!$P106,"",
IF(Udfyldningsark!$T106&lt;Udfyldningsark!$Q106-10,IF(BG$17&lt;Udfyldningsark!$T106,"g",""),
IF(Udfyldningsark!$T106&lt;Udfyldningsark!$Q106,     IF(BG$17&lt;Udfyldningsark!$Q106-10,"g",     IF(BG$17&lt;Udfyldningsark!$T106,"gu",        "")),
IF(BG$17&lt;Udfyldningsark!$Q106, IF(BG$17&lt;Udfyldningsark!$Q106-10,"g","gu"),
IF(BG$17&lt;Udfyldningsark!$T106,"r",""
))))))))</f>
        <v/>
      </c>
      <c r="BH89" s="226" t="str">
        <f>IF(Udfyldningsark!$T106="","",
IF(BH$17=Udfyldningsark!$Q106,"s",
IF(BH$17=Udfyldningsark!$T106,"b",
IF(BH$17&lt;Udfyldningsark!$P106,"",
IF(Udfyldningsark!$T106&lt;Udfyldningsark!$Q106-10,IF(BH$17&lt;Udfyldningsark!$T106,"g",""),
IF(Udfyldningsark!$T106&lt;Udfyldningsark!$Q106,     IF(BH$17&lt;Udfyldningsark!$Q106-10,"g",     IF(BH$17&lt;Udfyldningsark!$T106,"gu",        "")),
IF(BH$17&lt;Udfyldningsark!$Q106, IF(BH$17&lt;Udfyldningsark!$Q106-10,"g","gu"),
IF(BH$17&lt;Udfyldningsark!$T106,"r",""
))))))))</f>
        <v/>
      </c>
      <c r="BI89" s="226" t="str">
        <f>IF(Udfyldningsark!$T106="","",
IF(BI$17=Udfyldningsark!$Q106,"s",
IF(BI$17=Udfyldningsark!$T106,"b",
IF(BI$17&lt;Udfyldningsark!$P106,"",
IF(Udfyldningsark!$T106&lt;Udfyldningsark!$Q106-10,IF(BI$17&lt;Udfyldningsark!$T106,"g",""),
IF(Udfyldningsark!$T106&lt;Udfyldningsark!$Q106,     IF(BI$17&lt;Udfyldningsark!$Q106-10,"g",     IF(BI$17&lt;Udfyldningsark!$T106,"gu",        "")),
IF(BI$17&lt;Udfyldningsark!$Q106, IF(BI$17&lt;Udfyldningsark!$Q106-10,"g","gu"),
IF(BI$17&lt;Udfyldningsark!$T106,"r",""
))))))))</f>
        <v/>
      </c>
      <c r="BJ89" s="226" t="str">
        <f>IF(Udfyldningsark!$T106="","",
IF(BJ$17=Udfyldningsark!$Q106,"s",
IF(BJ$17=Udfyldningsark!$T106,"b",
IF(BJ$17&lt;Udfyldningsark!$P106,"",
IF(Udfyldningsark!$T106&lt;Udfyldningsark!$Q106-10,IF(BJ$17&lt;Udfyldningsark!$T106,"g",""),
IF(Udfyldningsark!$T106&lt;Udfyldningsark!$Q106,     IF(BJ$17&lt;Udfyldningsark!$Q106-10,"g",     IF(BJ$17&lt;Udfyldningsark!$T106,"gu",        "")),
IF(BJ$17&lt;Udfyldningsark!$Q106, IF(BJ$17&lt;Udfyldningsark!$Q106-10,"g","gu"),
IF(BJ$17&lt;Udfyldningsark!$T106,"r",""
))))))))</f>
        <v/>
      </c>
      <c r="BK89" s="226" t="str">
        <f>IF(Udfyldningsark!$T106="","",
IF(BK$17=Udfyldningsark!$Q106,"s",
IF(BK$17=Udfyldningsark!$T106,"b",
IF(BK$17&lt;Udfyldningsark!$P106,"",
IF(Udfyldningsark!$T106&lt;Udfyldningsark!$Q106-10,IF(BK$17&lt;Udfyldningsark!$T106,"g",""),
IF(Udfyldningsark!$T106&lt;Udfyldningsark!$Q106,     IF(BK$17&lt;Udfyldningsark!$Q106-10,"g",     IF(BK$17&lt;Udfyldningsark!$T106,"gu",        "")),
IF(BK$17&lt;Udfyldningsark!$Q106, IF(BK$17&lt;Udfyldningsark!$Q106-10,"g","gu"),
IF(BK$17&lt;Udfyldningsark!$T106,"r",""
))))))))</f>
        <v/>
      </c>
      <c r="BL89" s="226" t="str">
        <f>IF(Udfyldningsark!$T106="","",
IF(BL$17=Udfyldningsark!$Q106,"s",
IF(BL$17=Udfyldningsark!$T106,"b",
IF(BL$17&lt;Udfyldningsark!$P106,"",
IF(Udfyldningsark!$T106&lt;Udfyldningsark!$Q106-10,IF(BL$17&lt;Udfyldningsark!$T106,"g",""),
IF(Udfyldningsark!$T106&lt;Udfyldningsark!$Q106,     IF(BL$17&lt;Udfyldningsark!$Q106-10,"g",     IF(BL$17&lt;Udfyldningsark!$T106,"gu",        "")),
IF(BL$17&lt;Udfyldningsark!$Q106, IF(BL$17&lt;Udfyldningsark!$Q106-10,"g","gu"),
IF(BL$17&lt;Udfyldningsark!$T106,"r",""
))))))))</f>
        <v/>
      </c>
      <c r="BM89" s="226" t="str">
        <f>IF(Udfyldningsark!$T106="","",
IF(BM$17=Udfyldningsark!$Q106,"s",
IF(BM$17=Udfyldningsark!$T106,"b",
IF(BM$17&lt;Udfyldningsark!$P106,"",
IF(Udfyldningsark!$T106&lt;Udfyldningsark!$Q106-10,IF(BM$17&lt;Udfyldningsark!$T106,"g",""),
IF(Udfyldningsark!$T106&lt;Udfyldningsark!$Q106,     IF(BM$17&lt;Udfyldningsark!$Q106-10,"g",     IF(BM$17&lt;Udfyldningsark!$T106,"gu",        "")),
IF(BM$17&lt;Udfyldningsark!$Q106, IF(BM$17&lt;Udfyldningsark!$Q106-10,"g","gu"),
IF(BM$17&lt;Udfyldningsark!$T106,"r",""
))))))))</f>
        <v/>
      </c>
      <c r="BN89" s="226" t="str">
        <f>IF(Udfyldningsark!$T106="","",
IF(BN$17=Udfyldningsark!$Q106,"s",
IF(BN$17=Udfyldningsark!$T106,"b",
IF(BN$17&lt;Udfyldningsark!$P106,"",
IF(Udfyldningsark!$T106&lt;Udfyldningsark!$Q106-10,IF(BN$17&lt;Udfyldningsark!$T106,"g",""),
IF(Udfyldningsark!$T106&lt;Udfyldningsark!$Q106,     IF(BN$17&lt;Udfyldningsark!$Q106-10,"g",     IF(BN$17&lt;Udfyldningsark!$T106,"gu",        "")),
IF(BN$17&lt;Udfyldningsark!$Q106, IF(BN$17&lt;Udfyldningsark!$Q106-10,"g","gu"),
IF(BN$17&lt;Udfyldningsark!$T106,"r",""
))))))))</f>
        <v/>
      </c>
      <c r="BO89" s="226" t="str">
        <f>IF(Udfyldningsark!$T106="","",
IF(BO$17=Udfyldningsark!$Q106,"s",
IF(BO$17=Udfyldningsark!$T106,"b",
IF(BO$17&lt;Udfyldningsark!$P106,"",
IF(Udfyldningsark!$T106&lt;Udfyldningsark!$Q106-10,IF(BO$17&lt;Udfyldningsark!$T106,"g",""),
IF(Udfyldningsark!$T106&lt;Udfyldningsark!$Q106,     IF(BO$17&lt;Udfyldningsark!$Q106-10,"g",     IF(BO$17&lt;Udfyldningsark!$T106,"gu",        "")),
IF(BO$17&lt;Udfyldningsark!$Q106, IF(BO$17&lt;Udfyldningsark!$Q106-10,"g","gu"),
IF(BO$17&lt;Udfyldningsark!$T106,"r",""
))))))))</f>
        <v/>
      </c>
      <c r="BP89" s="226" t="str">
        <f>IF(Udfyldningsark!$T106="","",
IF(BP$17=Udfyldningsark!$Q106,"s",
IF(BP$17=Udfyldningsark!$T106,"b",
IF(BP$17&lt;Udfyldningsark!$P106,"",
IF(Udfyldningsark!$T106&lt;Udfyldningsark!$Q106-10,IF(BP$17&lt;Udfyldningsark!$T106,"g",""),
IF(Udfyldningsark!$T106&lt;Udfyldningsark!$Q106,     IF(BP$17&lt;Udfyldningsark!$Q106-10,"g",     IF(BP$17&lt;Udfyldningsark!$T106,"gu",        "")),
IF(BP$17&lt;Udfyldningsark!$Q106, IF(BP$17&lt;Udfyldningsark!$Q106-10,"g","gu"),
IF(BP$17&lt;Udfyldningsark!$T106,"r",""
))))))))</f>
        <v/>
      </c>
      <c r="BQ89" s="226" t="str">
        <f>IF(Udfyldningsark!$T106="","",
IF(BQ$17=Udfyldningsark!$Q106,"s",
IF(BQ$17=Udfyldningsark!$T106,"b",
IF(BQ$17&lt;Udfyldningsark!$P106,"",
IF(Udfyldningsark!$T106&lt;Udfyldningsark!$Q106-10,IF(BQ$17&lt;Udfyldningsark!$T106,"g",""),
IF(Udfyldningsark!$T106&lt;Udfyldningsark!$Q106,     IF(BQ$17&lt;Udfyldningsark!$Q106-10,"g",     IF(BQ$17&lt;Udfyldningsark!$T106,"gu",        "")),
IF(BQ$17&lt;Udfyldningsark!$Q106, IF(BQ$17&lt;Udfyldningsark!$Q106-10,"g","gu"),
IF(BQ$17&lt;Udfyldningsark!$T106,"r",""
))))))))</f>
        <v/>
      </c>
      <c r="BR89" s="226" t="str">
        <f>IF(Udfyldningsark!$T106="","",
IF(BR$17=Udfyldningsark!$Q106,"s",
IF(BR$17=Udfyldningsark!$T106,"b",
IF(BR$17&lt;Udfyldningsark!$P106,"",
IF(Udfyldningsark!$T106&lt;Udfyldningsark!$Q106-10,IF(BR$17&lt;Udfyldningsark!$T106,"g",""),
IF(Udfyldningsark!$T106&lt;Udfyldningsark!$Q106,     IF(BR$17&lt;Udfyldningsark!$Q106-10,"g",     IF(BR$17&lt;Udfyldningsark!$T106,"gu",        "")),
IF(BR$17&lt;Udfyldningsark!$Q106, IF(BR$17&lt;Udfyldningsark!$Q106-10,"g","gu"),
IF(BR$17&lt;Udfyldningsark!$T106,"r",""
))))))))</f>
        <v/>
      </c>
      <c r="BS89" s="226" t="str">
        <f>IF(Udfyldningsark!$T106="","",
IF(BS$17=Udfyldningsark!$Q106,"s",
IF(BS$17=Udfyldningsark!$T106,"b",
IF(BS$17&lt;Udfyldningsark!$P106,"",
IF(Udfyldningsark!$T106&lt;Udfyldningsark!$Q106-10,IF(BS$17&lt;Udfyldningsark!$T106,"g",""),
IF(Udfyldningsark!$T106&lt;Udfyldningsark!$Q106,     IF(BS$17&lt;Udfyldningsark!$Q106-10,"g",     IF(BS$17&lt;Udfyldningsark!$T106,"gu",        "")),
IF(BS$17&lt;Udfyldningsark!$Q106, IF(BS$17&lt;Udfyldningsark!$Q106-10,"g","gu"),
IF(BS$17&lt;Udfyldningsark!$T106,"r",""
))))))))</f>
        <v/>
      </c>
      <c r="BT89" s="226" t="str">
        <f>IF(Udfyldningsark!$T106="","",
IF(BT$17=Udfyldningsark!$Q106,"s",
IF(BT$17=Udfyldningsark!$T106,"b",
IF(BT$17&lt;Udfyldningsark!$P106,"",
IF(Udfyldningsark!$T106&lt;Udfyldningsark!$Q106-10,IF(BT$17&lt;Udfyldningsark!$T106,"g",""),
IF(Udfyldningsark!$T106&lt;Udfyldningsark!$Q106,     IF(BT$17&lt;Udfyldningsark!$Q106-10,"g",     IF(BT$17&lt;Udfyldningsark!$T106,"gu",        "")),
IF(BT$17&lt;Udfyldningsark!$Q106, IF(BT$17&lt;Udfyldningsark!$Q106-10,"g","gu"),
IF(BT$17&lt;Udfyldningsark!$T106,"r",""
))))))))</f>
        <v/>
      </c>
      <c r="BU89" s="226" t="str">
        <f>IF(Udfyldningsark!$T106="","",
IF(BU$17=Udfyldningsark!$Q106,"s",
IF(BU$17=Udfyldningsark!$T106,"b",
IF(BU$17&lt;Udfyldningsark!$P106,"",
IF(Udfyldningsark!$T106&lt;Udfyldningsark!$Q106-10,IF(BU$17&lt;Udfyldningsark!$T106,"g",""),
IF(Udfyldningsark!$T106&lt;Udfyldningsark!$Q106,     IF(BU$17&lt;Udfyldningsark!$Q106-10,"g",     IF(BU$17&lt;Udfyldningsark!$T106,"gu",        "")),
IF(BU$17&lt;Udfyldningsark!$Q106, IF(BU$17&lt;Udfyldningsark!$Q106-10,"g","gu"),
IF(BU$17&lt;Udfyldningsark!$T106,"r",""
))))))))</f>
        <v/>
      </c>
      <c r="BV89" s="226" t="str">
        <f>IF(Udfyldningsark!$T106="","",
IF(BV$17=Udfyldningsark!$Q106,"s",
IF(BV$17=Udfyldningsark!$T106,"b",
IF(BV$17&lt;Udfyldningsark!$P106,"",
IF(Udfyldningsark!$T106&lt;Udfyldningsark!$Q106-10,IF(BV$17&lt;Udfyldningsark!$T106,"g",""),
IF(Udfyldningsark!$T106&lt;Udfyldningsark!$Q106,     IF(BV$17&lt;Udfyldningsark!$Q106-10,"g",     IF(BV$17&lt;Udfyldningsark!$T106,"gu",        "")),
IF(BV$17&lt;Udfyldningsark!$Q106, IF(BV$17&lt;Udfyldningsark!$Q106-10,"g","gu"),
IF(BV$17&lt;Udfyldningsark!$T106,"r",""
))))))))</f>
        <v/>
      </c>
      <c r="BW89" s="226" t="str">
        <f>IF(Udfyldningsark!$T106="","",
IF(BW$17=Udfyldningsark!$Q106,"s",
IF(BW$17=Udfyldningsark!$T106,"b",
IF(BW$17&lt;Udfyldningsark!$P106,"",
IF(Udfyldningsark!$T106&lt;Udfyldningsark!$Q106-10,IF(BW$17&lt;Udfyldningsark!$T106,"g",""),
IF(Udfyldningsark!$T106&lt;Udfyldningsark!$Q106,     IF(BW$17&lt;Udfyldningsark!$Q106-10,"g",     IF(BW$17&lt;Udfyldningsark!$T106,"gu",        "")),
IF(BW$17&lt;Udfyldningsark!$Q106, IF(BW$17&lt;Udfyldningsark!$Q106-10,"g","gu"),
IF(BW$17&lt;Udfyldningsark!$T106,"r",""
))))))))</f>
        <v/>
      </c>
      <c r="BX89" s="226" t="str">
        <f>IF(Udfyldningsark!$T106="","",
IF(BX$17=Udfyldningsark!$Q106,"s",
IF(BX$17=Udfyldningsark!$T106,"b",
IF(BX$17&lt;Udfyldningsark!$P106,"",
IF(Udfyldningsark!$T106&lt;Udfyldningsark!$Q106-10,IF(BX$17&lt;Udfyldningsark!$T106,"g",""),
IF(Udfyldningsark!$T106&lt;Udfyldningsark!$Q106,     IF(BX$17&lt;Udfyldningsark!$Q106-10,"g",     IF(BX$17&lt;Udfyldningsark!$T106,"gu",        "")),
IF(BX$17&lt;Udfyldningsark!$Q106, IF(BX$17&lt;Udfyldningsark!$Q106-10,"g","gu"),
IF(BX$17&lt;Udfyldningsark!$T106,"r",""
))))))))</f>
        <v/>
      </c>
      <c r="BY89" s="226" t="str">
        <f>IF(Udfyldningsark!$T106="","",
IF(BY$17=Udfyldningsark!$Q106,"s",
IF(BY$17=Udfyldningsark!$T106,"b",
IF(BY$17&lt;Udfyldningsark!$P106,"",
IF(Udfyldningsark!$T106&lt;Udfyldningsark!$Q106-10,IF(BY$17&lt;Udfyldningsark!$T106,"g",""),
IF(Udfyldningsark!$T106&lt;Udfyldningsark!$Q106,     IF(BY$17&lt;Udfyldningsark!$Q106-10,"g",     IF(BY$17&lt;Udfyldningsark!$T106,"gu",        "")),
IF(BY$17&lt;Udfyldningsark!$Q106, IF(BY$17&lt;Udfyldningsark!$Q106-10,"g","gu"),
IF(BY$17&lt;Udfyldningsark!$T106,"r",""
))))))))</f>
        <v/>
      </c>
      <c r="BZ89" s="226" t="str">
        <f>IF(Udfyldningsark!$T106="","",
IF(BZ$17=Udfyldningsark!$Q106,"s",
IF(BZ$17=Udfyldningsark!$T106,"b",
IF(BZ$17&lt;Udfyldningsark!$P106,"",
IF(Udfyldningsark!$T106&lt;Udfyldningsark!$Q106-10,IF(BZ$17&lt;Udfyldningsark!$T106,"g",""),
IF(Udfyldningsark!$T106&lt;Udfyldningsark!$Q106,     IF(BZ$17&lt;Udfyldningsark!$Q106-10,"g",     IF(BZ$17&lt;Udfyldningsark!$T106,"gu",        "")),
IF(BZ$17&lt;Udfyldningsark!$Q106, IF(BZ$17&lt;Udfyldningsark!$Q106-10,"g","gu"),
IF(BZ$17&lt;Udfyldningsark!$T106,"r",""
))))))))</f>
        <v/>
      </c>
      <c r="CA89" s="226" t="str">
        <f>IF(Udfyldningsark!$T106="","",
IF(CA$17=Udfyldningsark!$Q106,"s",
IF(CA$17=Udfyldningsark!$T106,"b",
IF(CA$17&lt;Udfyldningsark!$P106,"",
IF(Udfyldningsark!$T106&lt;Udfyldningsark!$Q106-10,IF(CA$17&lt;Udfyldningsark!$T106,"g",""),
IF(Udfyldningsark!$T106&lt;Udfyldningsark!$Q106,     IF(CA$17&lt;Udfyldningsark!$Q106-10,"g",     IF(CA$17&lt;Udfyldningsark!$T106,"gu",        "")),
IF(CA$17&lt;Udfyldningsark!$Q106, IF(CA$17&lt;Udfyldningsark!$Q106-10,"g","gu"),
IF(CA$17&lt;Udfyldningsark!$T106,"r",""
))))))))</f>
        <v/>
      </c>
      <c r="CB89" s="226" t="str">
        <f>IF(Udfyldningsark!$T106="","",
IF(CB$17=Udfyldningsark!$Q106,"s",
IF(CB$17=Udfyldningsark!$T106,"b",
IF(CB$17&lt;Udfyldningsark!$P106,"",
IF(Udfyldningsark!$T106&lt;Udfyldningsark!$Q106-10,IF(CB$17&lt;Udfyldningsark!$T106,"g",""),
IF(Udfyldningsark!$T106&lt;Udfyldningsark!$Q106,     IF(CB$17&lt;Udfyldningsark!$Q106-10,"g",     IF(CB$17&lt;Udfyldningsark!$T106,"gu",        "")),
IF(CB$17&lt;Udfyldningsark!$Q106, IF(CB$17&lt;Udfyldningsark!$Q106-10,"g","gu"),
IF(CB$17&lt;Udfyldningsark!$T106,"r",""
))))))))</f>
        <v/>
      </c>
      <c r="CC89" s="226" t="str">
        <f>IF(Udfyldningsark!$T106="","",
IF(CC$17=Udfyldningsark!$Q106,"s",
IF(CC$17=Udfyldningsark!$T106,"b",
IF(CC$17&lt;Udfyldningsark!$P106,"",
IF(Udfyldningsark!$T106&lt;Udfyldningsark!$Q106-10,IF(CC$17&lt;Udfyldningsark!$T106,"g",""),
IF(Udfyldningsark!$T106&lt;Udfyldningsark!$Q106,     IF(CC$17&lt;Udfyldningsark!$Q106-10,"g",     IF(CC$17&lt;Udfyldningsark!$T106,"gu",        "")),
IF(CC$17&lt;Udfyldningsark!$Q106, IF(CC$17&lt;Udfyldningsark!$Q106-10,"g","gu"),
IF(CC$17&lt;Udfyldningsark!$T106,"r",""
))))))))</f>
        <v/>
      </c>
      <c r="CD89" s="226" t="str">
        <f>IF(Udfyldningsark!$T106="","",
IF(CD$17=Udfyldningsark!$Q106,"s",
IF(CD$17=Udfyldningsark!$T106,"b",
IF(CD$17&lt;Udfyldningsark!$P106,"",
IF(Udfyldningsark!$T106&lt;Udfyldningsark!$Q106-10,IF(CD$17&lt;Udfyldningsark!$T106,"g",""),
IF(Udfyldningsark!$T106&lt;Udfyldningsark!$Q106,     IF(CD$17&lt;Udfyldningsark!$Q106-10,"g",     IF(CD$17&lt;Udfyldningsark!$T106,"gu",        "")),
IF(CD$17&lt;Udfyldningsark!$Q106, IF(CD$17&lt;Udfyldningsark!$Q106-10,"g","gu"),
IF(CD$17&lt;Udfyldningsark!$T106,"r",""
))))))))</f>
        <v/>
      </c>
      <c r="CE89" s="226" t="str">
        <f>IF(Udfyldningsark!$T106="","",
IF(CE$17=Udfyldningsark!$Q106,"s",
IF(CE$17=Udfyldningsark!$T106,"b",
IF(CE$17&lt;Udfyldningsark!$P106,"",
IF(Udfyldningsark!$T106&lt;Udfyldningsark!$Q106-10,IF(CE$17&lt;Udfyldningsark!$T106,"g",""),
IF(Udfyldningsark!$T106&lt;Udfyldningsark!$Q106,     IF(CE$17&lt;Udfyldningsark!$Q106-10,"g",     IF(CE$17&lt;Udfyldningsark!$T106,"gu",        "")),
IF(CE$17&lt;Udfyldningsark!$Q106, IF(CE$17&lt;Udfyldningsark!$Q106-10,"g","gu"),
IF(CE$17&lt;Udfyldningsark!$T106,"r",""
))))))))</f>
        <v/>
      </c>
      <c r="CF89" s="226" t="str">
        <f>IF(Udfyldningsark!$T106="","",
IF(CF$17=Udfyldningsark!$Q106,"s",
IF(CF$17=Udfyldningsark!$T106,"b",
IF(CF$17&lt;Udfyldningsark!$P106,"",
IF(Udfyldningsark!$T106&lt;Udfyldningsark!$Q106-10,IF(CF$17&lt;Udfyldningsark!$T106,"g",""),
IF(Udfyldningsark!$T106&lt;Udfyldningsark!$Q106,     IF(CF$17&lt;Udfyldningsark!$Q106-10,"g",     IF(CF$17&lt;Udfyldningsark!$T106,"gu",        "")),
IF(CF$17&lt;Udfyldningsark!$Q106, IF(CF$17&lt;Udfyldningsark!$Q106-10,"g","gu"),
IF(CF$17&lt;Udfyldningsark!$T106,"r",""
))))))))</f>
        <v/>
      </c>
      <c r="CG89" s="226" t="str">
        <f>IF(Udfyldningsark!$T106="","",
IF(CG$17=Udfyldningsark!$Q106,"s",
IF(CG$17=Udfyldningsark!$T106,"b",
IF(CG$17&lt;Udfyldningsark!$P106,"",
IF(Udfyldningsark!$T106&lt;Udfyldningsark!$Q106-10,IF(CG$17&lt;Udfyldningsark!$T106,"g",""),
IF(Udfyldningsark!$T106&lt;Udfyldningsark!$Q106,     IF(CG$17&lt;Udfyldningsark!$Q106-10,"g",     IF(CG$17&lt;Udfyldningsark!$T106,"gu",        "")),
IF(CG$17&lt;Udfyldningsark!$Q106, IF(CG$17&lt;Udfyldningsark!$Q106-10,"g","gu"),
IF(CG$17&lt;Udfyldningsark!$T106,"r",""
))))))))</f>
        <v/>
      </c>
      <c r="CH89" s="226" t="str">
        <f>IF(Udfyldningsark!$T106="","",
IF(CH$17=Udfyldningsark!$Q106,"s",
IF(CH$17=Udfyldningsark!$T106,"b",
IF(CH$17&lt;Udfyldningsark!$P106,"",
IF(Udfyldningsark!$T106&lt;Udfyldningsark!$Q106-10,IF(CH$17&lt;Udfyldningsark!$T106,"g",""),
IF(Udfyldningsark!$T106&lt;Udfyldningsark!$Q106,     IF(CH$17&lt;Udfyldningsark!$Q106-10,"g",     IF(CH$17&lt;Udfyldningsark!$T106,"gu",        "")),
IF(CH$17&lt;Udfyldningsark!$Q106, IF(CH$17&lt;Udfyldningsark!$Q106-10,"g","gu"),
IF(CH$17&lt;Udfyldningsark!$T106,"r",""
))))))))</f>
        <v/>
      </c>
      <c r="CI89" s="226" t="str">
        <f>IF(Udfyldningsark!$T106="","",
IF(CI$17=Udfyldningsark!$Q106,"s",
IF(CI$17=Udfyldningsark!$T106,"b",
IF(CI$17&lt;Udfyldningsark!$P106,"",
IF(Udfyldningsark!$T106&lt;Udfyldningsark!$Q106-10,IF(CI$17&lt;Udfyldningsark!$T106,"g",""),
IF(Udfyldningsark!$T106&lt;Udfyldningsark!$Q106,     IF(CI$17&lt;Udfyldningsark!$Q106-10,"g",     IF(CI$17&lt;Udfyldningsark!$T106,"gu",        "")),
IF(CI$17&lt;Udfyldningsark!$Q106, IF(CI$17&lt;Udfyldningsark!$Q106-10,"g","gu"),
IF(CI$17&lt;Udfyldningsark!$T106,"r",""
))))))))</f>
        <v/>
      </c>
      <c r="CJ89" s="226" t="str">
        <f>IF(Udfyldningsark!$T106="","",
IF(CJ$17=Udfyldningsark!$Q106,"s",
IF(CJ$17=Udfyldningsark!$T106,"b",
IF(CJ$17&lt;Udfyldningsark!$P106,"",
IF(Udfyldningsark!$T106&lt;Udfyldningsark!$Q106-10,IF(CJ$17&lt;Udfyldningsark!$T106,"g",""),
IF(Udfyldningsark!$T106&lt;Udfyldningsark!$Q106,     IF(CJ$17&lt;Udfyldningsark!$Q106-10,"g",     IF(CJ$17&lt;Udfyldningsark!$T106,"gu",        "")),
IF(CJ$17&lt;Udfyldningsark!$Q106, IF(CJ$17&lt;Udfyldningsark!$Q106-10,"g","gu"),
IF(CJ$17&lt;Udfyldningsark!$T106,"r",""
))))))))</f>
        <v/>
      </c>
      <c r="CK89" s="226" t="str">
        <f>IF(Udfyldningsark!$T106="","",
IF(CK$17=Udfyldningsark!$Q106,"s",
IF(CK$17=Udfyldningsark!$T106,"b",
IF(CK$17&lt;Udfyldningsark!$P106,"",
IF(Udfyldningsark!$T106&lt;Udfyldningsark!$Q106-10,IF(CK$17&lt;Udfyldningsark!$T106,"g",""),
IF(Udfyldningsark!$T106&lt;Udfyldningsark!$Q106,     IF(CK$17&lt;Udfyldningsark!$Q106-10,"g",     IF(CK$17&lt;Udfyldningsark!$T106,"gu",        "")),
IF(CK$17&lt;Udfyldningsark!$Q106, IF(CK$17&lt;Udfyldningsark!$Q106-10,"g","gu"),
IF(CK$17&lt;Udfyldningsark!$T106,"r",""
))))))))</f>
        <v/>
      </c>
      <c r="CL89" s="226" t="str">
        <f>IF(Udfyldningsark!$T106="","",
IF(CL$17=Udfyldningsark!$Q106,"s",
IF(CL$17=Udfyldningsark!$T106,"b",
IF(CL$17&lt;Udfyldningsark!$P106,"",
IF(Udfyldningsark!$T106&lt;Udfyldningsark!$Q106-10,IF(CL$17&lt;Udfyldningsark!$T106,"g",""),
IF(Udfyldningsark!$T106&lt;Udfyldningsark!$Q106,     IF(CL$17&lt;Udfyldningsark!$Q106-10,"g",     IF(CL$17&lt;Udfyldningsark!$T106,"gu",        "")),
IF(CL$17&lt;Udfyldningsark!$Q106, IF(CL$17&lt;Udfyldningsark!$Q106-10,"g","gu"),
IF(CL$17&lt;Udfyldningsark!$T106,"r",""
))))))))</f>
        <v/>
      </c>
      <c r="CM89" s="226" t="str">
        <f>IF(Udfyldningsark!$T106="","",
IF(CM$17=Udfyldningsark!$Q106,"s",
IF(CM$17=Udfyldningsark!$T106,"b",
IF(CM$17&lt;Udfyldningsark!$P106,"",
IF(Udfyldningsark!$T106&lt;Udfyldningsark!$Q106-10,IF(CM$17&lt;Udfyldningsark!$T106,"g",""),
IF(Udfyldningsark!$T106&lt;Udfyldningsark!$Q106,     IF(CM$17&lt;Udfyldningsark!$Q106-10,"g",     IF(CM$17&lt;Udfyldningsark!$T106,"gu",        "")),
IF(CM$17&lt;Udfyldningsark!$Q106, IF(CM$17&lt;Udfyldningsark!$Q106-10,"g","gu"),
IF(CM$17&lt;Udfyldningsark!$T106,"r",""
))))))))</f>
        <v/>
      </c>
      <c r="CN89" s="226" t="str">
        <f>IF(Udfyldningsark!$T106="","",
IF(CN$17=Udfyldningsark!$Q106,"s",
IF(CN$17=Udfyldningsark!$T106,"b",
IF(CN$17&lt;Udfyldningsark!$P106,"",
IF(Udfyldningsark!$T106&lt;Udfyldningsark!$Q106-10,IF(CN$17&lt;Udfyldningsark!$T106,"g",""),
IF(Udfyldningsark!$T106&lt;Udfyldningsark!$Q106,     IF(CN$17&lt;Udfyldningsark!$Q106-10,"g",     IF(CN$17&lt;Udfyldningsark!$T106,"gu",        "")),
IF(CN$17&lt;Udfyldningsark!$Q106, IF(CN$17&lt;Udfyldningsark!$Q106-10,"g","gu"),
IF(CN$17&lt;Udfyldningsark!$T106,"r",""
))))))))</f>
        <v/>
      </c>
      <c r="CO89" s="226" t="str">
        <f>IF(Udfyldningsark!$T106="","",
IF(CO$17=Udfyldningsark!$Q106,"s",
IF(CO$17=Udfyldningsark!$T106,"b",
IF(CO$17&lt;Udfyldningsark!$P106,"",
IF(Udfyldningsark!$T106&lt;Udfyldningsark!$Q106-10,IF(CO$17&lt;Udfyldningsark!$T106,"g",""),
IF(Udfyldningsark!$T106&lt;Udfyldningsark!$Q106,     IF(CO$17&lt;Udfyldningsark!$Q106-10,"g",     IF(CO$17&lt;Udfyldningsark!$T106,"gu",        "")),
IF(CO$17&lt;Udfyldningsark!$Q106, IF(CO$17&lt;Udfyldningsark!$Q106-10,"g","gu"),
IF(CO$17&lt;Udfyldningsark!$T106,"r",""
))))))))</f>
        <v/>
      </c>
      <c r="CP89" s="226" t="str">
        <f>IF(Udfyldningsark!$T106="","",
IF(CP$17=Udfyldningsark!$Q106,"s",
IF(CP$17=Udfyldningsark!$T106,"b",
IF(CP$17&lt;Udfyldningsark!$P106,"",
IF(Udfyldningsark!$T106&lt;Udfyldningsark!$Q106-10,IF(CP$17&lt;Udfyldningsark!$T106,"g",""),
IF(Udfyldningsark!$T106&lt;Udfyldningsark!$Q106,     IF(CP$17&lt;Udfyldningsark!$Q106-10,"g",     IF(CP$17&lt;Udfyldningsark!$T106,"gu",        "")),
IF(CP$17&lt;Udfyldningsark!$Q106, IF(CP$17&lt;Udfyldningsark!$Q106-10,"g","gu"),
IF(CP$17&lt;Udfyldningsark!$T106,"r",""
))))))))</f>
        <v/>
      </c>
      <c r="CQ89" s="226" t="str">
        <f>IF(Udfyldningsark!$T106="","",
IF(CQ$17=Udfyldningsark!$Q106,"s",
IF(CQ$17=Udfyldningsark!$T106,"b",
IF(CQ$17&lt;Udfyldningsark!$P106,"",
IF(Udfyldningsark!$T106&lt;Udfyldningsark!$Q106-10,IF(CQ$17&lt;Udfyldningsark!$T106,"g",""),
IF(Udfyldningsark!$T106&lt;Udfyldningsark!$Q106,     IF(CQ$17&lt;Udfyldningsark!$Q106-10,"g",     IF(CQ$17&lt;Udfyldningsark!$T106,"gu",        "")),
IF(CQ$17&lt;Udfyldningsark!$Q106, IF(CQ$17&lt;Udfyldningsark!$Q106-10,"g","gu"),
IF(CQ$17&lt;Udfyldningsark!$T106,"r",""
))))))))</f>
        <v/>
      </c>
      <c r="CR89" s="226" t="str">
        <f>IF(Udfyldningsark!$T106="","",
IF(CR$17=Udfyldningsark!$Q106,"s",
IF(CR$17=Udfyldningsark!$T106,"b",
IF(CR$17&lt;Udfyldningsark!$P106,"",
IF(Udfyldningsark!$T106&lt;Udfyldningsark!$Q106-10,IF(CR$17&lt;Udfyldningsark!$T106,"g",""),
IF(Udfyldningsark!$T106&lt;Udfyldningsark!$Q106,     IF(CR$17&lt;Udfyldningsark!$Q106-10,"g",     IF(CR$17&lt;Udfyldningsark!$T106,"gu",        "")),
IF(CR$17&lt;Udfyldningsark!$Q106, IF(CR$17&lt;Udfyldningsark!$Q106-10,"g","gu"),
IF(CR$17&lt;Udfyldningsark!$T106,"r",""
))))))))</f>
        <v/>
      </c>
      <c r="CS89" s="226" t="str">
        <f>IF(Udfyldningsark!$T106="","",
IF(CS$17=Udfyldningsark!$Q106,"s",
IF(CS$17=Udfyldningsark!$T106,"b",
IF(CS$17&lt;Udfyldningsark!$P106,"",
IF(Udfyldningsark!$T106&lt;Udfyldningsark!$Q106-10,IF(CS$17&lt;Udfyldningsark!$T106,"g",""),
IF(Udfyldningsark!$T106&lt;Udfyldningsark!$Q106,     IF(CS$17&lt;Udfyldningsark!$Q106-10,"g",     IF(CS$17&lt;Udfyldningsark!$T106,"gu",        "")),
IF(CS$17&lt;Udfyldningsark!$Q106, IF(CS$17&lt;Udfyldningsark!$Q106-10,"g","gu"),
IF(CS$17&lt;Udfyldningsark!$T106,"r",""
))))))))</f>
        <v/>
      </c>
      <c r="CT89" s="226" t="str">
        <f>IF(Udfyldningsark!$T106="","",
IF(CT$17=Udfyldningsark!$Q106,"s",
IF(CT$17=Udfyldningsark!$T106,"b",
IF(CT$17&lt;Udfyldningsark!$P106,"",
IF(Udfyldningsark!$T106&lt;Udfyldningsark!$Q106-10,IF(CT$17&lt;Udfyldningsark!$T106,"g",""),
IF(Udfyldningsark!$T106&lt;Udfyldningsark!$Q106,     IF(CT$17&lt;Udfyldningsark!$Q106-10,"g",     IF(CT$17&lt;Udfyldningsark!$T106,"gu",        "")),
IF(CT$17&lt;Udfyldningsark!$Q106, IF(CT$17&lt;Udfyldningsark!$Q106-10,"g","gu"),
IF(CT$17&lt;Udfyldningsark!$T106,"r",""
))))))))</f>
        <v/>
      </c>
      <c r="CU89" s="226" t="str">
        <f>IF(Udfyldningsark!$T106="","",
IF(CU$17=Udfyldningsark!$Q106,"s",
IF(CU$17=Udfyldningsark!$T106,"b",
IF(CU$17&lt;Udfyldningsark!$P106,"",
IF(Udfyldningsark!$T106&lt;Udfyldningsark!$Q106-10,IF(CU$17&lt;Udfyldningsark!$T106,"g",""),
IF(Udfyldningsark!$T106&lt;Udfyldningsark!$Q106,     IF(CU$17&lt;Udfyldningsark!$Q106-10,"g",     IF(CU$17&lt;Udfyldningsark!$T106,"gu",        "")),
IF(CU$17&lt;Udfyldningsark!$Q106, IF(CU$17&lt;Udfyldningsark!$Q106-10,"g","gu"),
IF(CU$17&lt;Udfyldningsark!$T106,"r",""
))))))))</f>
        <v/>
      </c>
      <c r="CV89" s="226" t="str">
        <f>IF(Udfyldningsark!$T106="","",
IF(CV$17=Udfyldningsark!$Q106,"s",
IF(CV$17=Udfyldningsark!$T106,"b",
IF(CV$17&lt;Udfyldningsark!$P106,"",
IF(Udfyldningsark!$T106&lt;Udfyldningsark!$Q106-10,IF(CV$17&lt;Udfyldningsark!$T106,"g",""),
IF(Udfyldningsark!$T106&lt;Udfyldningsark!$Q106,     IF(CV$17&lt;Udfyldningsark!$Q106-10,"g",     IF(CV$17&lt;Udfyldningsark!$T106,"gu",        "")),
IF(CV$17&lt;Udfyldningsark!$Q106, IF(CV$17&lt;Udfyldningsark!$Q106-10,"g","gu"),
IF(CV$17&lt;Udfyldningsark!$T106,"r",""
))))))))</f>
        <v/>
      </c>
      <c r="CW89" s="226" t="str">
        <f>IF(Udfyldningsark!$T106="","",
IF(CW$17=Udfyldningsark!$Q106,"s",
IF(CW$17=Udfyldningsark!$T106,"b",
IF(CW$17&lt;Udfyldningsark!$P106,"",
IF(Udfyldningsark!$T106&lt;Udfyldningsark!$Q106-10,IF(CW$17&lt;Udfyldningsark!$T106,"g",""),
IF(Udfyldningsark!$T106&lt;Udfyldningsark!$Q106,     IF(CW$17&lt;Udfyldningsark!$Q106-10,"g",     IF(CW$17&lt;Udfyldningsark!$T106,"gu",        "")),
IF(CW$17&lt;Udfyldningsark!$Q106, IF(CW$17&lt;Udfyldningsark!$Q106-10,"g","gu"),
IF(CW$17&lt;Udfyldningsark!$T106,"r",""
))))))))</f>
        <v/>
      </c>
      <c r="CX89" s="226" t="str">
        <f>IF(Udfyldningsark!$T106="","",
IF(CX$17=Udfyldningsark!$Q106,"s",
IF(CX$17=Udfyldningsark!$T106,"b",
IF(CX$17&lt;Udfyldningsark!$P106,"",
IF(Udfyldningsark!$T106&lt;Udfyldningsark!$Q106-10,IF(CX$17&lt;Udfyldningsark!$T106,"g",""),
IF(Udfyldningsark!$T106&lt;Udfyldningsark!$Q106,     IF(CX$17&lt;Udfyldningsark!$Q106-10,"g",     IF(CX$17&lt;Udfyldningsark!$T106,"gu",        "")),
IF(CX$17&lt;Udfyldningsark!$Q106, IF(CX$17&lt;Udfyldningsark!$Q106-10,"g","gu"),
IF(CX$17&lt;Udfyldningsark!$T106,"r",""
))))))))</f>
        <v/>
      </c>
      <c r="CY89" s="226" t="str">
        <f>IF(Udfyldningsark!$T106="","",
IF(CY$17=Udfyldningsark!$Q106,"s",
IF(CY$17=Udfyldningsark!$T106,"b",
IF(CY$17&lt;Udfyldningsark!$P106,"",
IF(Udfyldningsark!$T106&lt;Udfyldningsark!$Q106-10,IF(CY$17&lt;Udfyldningsark!$T106,"g",""),
IF(Udfyldningsark!$T106&lt;Udfyldningsark!$Q106,     IF(CY$17&lt;Udfyldningsark!$Q106-10,"g",     IF(CY$17&lt;Udfyldningsark!$T106,"gu",        "")),
IF(CY$17&lt;Udfyldningsark!$Q106, IF(CY$17&lt;Udfyldningsark!$Q106-10,"g","gu"),
IF(CY$17&lt;Udfyldningsark!$T106,"r",""
))))))))</f>
        <v/>
      </c>
      <c r="CZ89" s="226" t="str">
        <f>IF(Udfyldningsark!$T106="","",
IF(CZ$17=Udfyldningsark!$Q106,"s",
IF(CZ$17=Udfyldningsark!$T106,"b",
IF(CZ$17&lt;Udfyldningsark!$P106,"",
IF(Udfyldningsark!$T106&lt;Udfyldningsark!$Q106-10,IF(CZ$17&lt;Udfyldningsark!$T106,"g",""),
IF(Udfyldningsark!$T106&lt;Udfyldningsark!$Q106,     IF(CZ$17&lt;Udfyldningsark!$Q106-10,"g",     IF(CZ$17&lt;Udfyldningsark!$T106,"gu",        "")),
IF(CZ$17&lt;Udfyldningsark!$Q106, IF(CZ$17&lt;Udfyldningsark!$Q106-10,"g","gu"),
IF(CZ$17&lt;Udfyldningsark!$T106,"r",""
))))))))</f>
        <v/>
      </c>
      <c r="DA89" s="226" t="str">
        <f>IF(Udfyldningsark!$T106="","",
IF(DA$17=Udfyldningsark!$Q106,"s",
IF(DA$17=Udfyldningsark!$T106,"b",
IF(DA$17&lt;Udfyldningsark!$P106,"",
IF(Udfyldningsark!$T106&lt;Udfyldningsark!$Q106-10,IF(DA$17&lt;Udfyldningsark!$T106,"g",""),
IF(Udfyldningsark!$T106&lt;Udfyldningsark!$Q106,     IF(DA$17&lt;Udfyldningsark!$Q106-10,"g",     IF(DA$17&lt;Udfyldningsark!$T106,"gu",        "")),
IF(DA$17&lt;Udfyldningsark!$Q106, IF(DA$17&lt;Udfyldningsark!$Q106-10,"g","gu"),
IF(DA$17&lt;Udfyldningsark!$T106,"r",""
))))))))</f>
        <v/>
      </c>
      <c r="DB89" s="226" t="str">
        <f>IF(Udfyldningsark!$T106="","",
IF(DB$17=Udfyldningsark!$Q106,"s",
IF(DB$17=Udfyldningsark!$T106,"b",
IF(DB$17&lt;Udfyldningsark!$P106,"",
IF(Udfyldningsark!$T106&lt;Udfyldningsark!$Q106-10,IF(DB$17&lt;Udfyldningsark!$T106,"g",""),
IF(Udfyldningsark!$T106&lt;Udfyldningsark!$Q106,     IF(DB$17&lt;Udfyldningsark!$Q106-10,"g",     IF(DB$17&lt;Udfyldningsark!$T106,"gu",        "")),
IF(DB$17&lt;Udfyldningsark!$Q106, IF(DB$17&lt;Udfyldningsark!$Q106-10,"g","gu"),
IF(DB$17&lt;Udfyldningsark!$T106,"r",""
))))))))</f>
        <v/>
      </c>
      <c r="DC89" s="226" t="str">
        <f>IF(Udfyldningsark!$T106="","",
IF(DC$17=Udfyldningsark!$Q106,"s",
IF(DC$17=Udfyldningsark!$T106,"b",
IF(DC$17&lt;Udfyldningsark!$P106,"",
IF(Udfyldningsark!$T106&lt;Udfyldningsark!$Q106-10,IF(DC$17&lt;Udfyldningsark!$T106,"g",""),
IF(Udfyldningsark!$T106&lt;Udfyldningsark!$Q106,     IF(DC$17&lt;Udfyldningsark!$Q106-10,"g",     IF(DC$17&lt;Udfyldningsark!$T106,"gu",        "")),
IF(DC$17&lt;Udfyldningsark!$Q106, IF(DC$17&lt;Udfyldningsark!$Q106-10,"g","gu"),
IF(DC$17&lt;Udfyldningsark!$T106,"r",""
))))))))</f>
        <v/>
      </c>
      <c r="DD89" s="226" t="str">
        <f>IF(Udfyldningsark!$T106="","",
IF(DD$17=Udfyldningsark!$Q106,"s",
IF(DD$17=Udfyldningsark!$T106,"b",
IF(DD$17&lt;Udfyldningsark!$P106,"",
IF(Udfyldningsark!$T106&lt;Udfyldningsark!$Q106-10,IF(DD$17&lt;Udfyldningsark!$T106,"g",""),
IF(Udfyldningsark!$T106&lt;Udfyldningsark!$Q106,     IF(DD$17&lt;Udfyldningsark!$Q106-10,"g",     IF(DD$17&lt;Udfyldningsark!$T106,"gu",        "")),
IF(DD$17&lt;Udfyldningsark!$Q106, IF(DD$17&lt;Udfyldningsark!$Q106-10,"g","gu"),
IF(DD$17&lt;Udfyldningsark!$T106,"r",""
))))))))</f>
        <v/>
      </c>
      <c r="DE89" s="226" t="str">
        <f>IF(Udfyldningsark!$T106="","",
IF(DE$17=Udfyldningsark!$Q106,"s",
IF(DE$17=Udfyldningsark!$T106,"b",
IF(DE$17&lt;Udfyldningsark!$P106,"",
IF(Udfyldningsark!$T106&lt;Udfyldningsark!$Q106-10,IF(DE$17&lt;Udfyldningsark!$T106,"g",""),
IF(Udfyldningsark!$T106&lt;Udfyldningsark!$Q106,     IF(DE$17&lt;Udfyldningsark!$Q106-10,"g",     IF(DE$17&lt;Udfyldningsark!$T106,"gu",        "")),
IF(DE$17&lt;Udfyldningsark!$Q106, IF(DE$17&lt;Udfyldningsark!$Q106-10,"g","gu"),
IF(DE$17&lt;Udfyldningsark!$T106,"r",""
))))))))</f>
        <v/>
      </c>
      <c r="DF89" s="226" t="str">
        <f>IF(Udfyldningsark!$T106="","",
IF(DF$17=Udfyldningsark!$Q106,"s",
IF(DF$17=Udfyldningsark!$T106,"b",
IF(DF$17&lt;Udfyldningsark!$P106,"",
IF(Udfyldningsark!$T106&lt;Udfyldningsark!$Q106-10,IF(DF$17&lt;Udfyldningsark!$T106,"g",""),
IF(Udfyldningsark!$T106&lt;Udfyldningsark!$Q106,     IF(DF$17&lt;Udfyldningsark!$Q106-10,"g",     IF(DF$17&lt;Udfyldningsark!$T106,"gu",        "")),
IF(DF$17&lt;Udfyldningsark!$Q106, IF(DF$17&lt;Udfyldningsark!$Q106-10,"g","gu"),
IF(DF$17&lt;Udfyldningsark!$T106,"r",""
))))))))</f>
        <v/>
      </c>
      <c r="DG89" s="226" t="str">
        <f>IF(Udfyldningsark!$T106="","",
IF(DG$17=Udfyldningsark!$Q106,"s",
IF(DG$17=Udfyldningsark!$T106,"b",
IF(DG$17&lt;Udfyldningsark!$P106,"",
IF(Udfyldningsark!$T106&lt;Udfyldningsark!$Q106-10,IF(DG$17&lt;Udfyldningsark!$T106,"g",""),
IF(Udfyldningsark!$T106&lt;Udfyldningsark!$Q106,     IF(DG$17&lt;Udfyldningsark!$Q106-10,"g",     IF(DG$17&lt;Udfyldningsark!$T106,"gu",        "")),
IF(DG$17&lt;Udfyldningsark!$Q106, IF(DG$17&lt;Udfyldningsark!$Q106-10,"g","gu"),
IF(DG$17&lt;Udfyldningsark!$T106,"r",""
))))))))</f>
        <v/>
      </c>
      <c r="DH89" s="226" t="str">
        <f>IF(Udfyldningsark!$T106="","",
IF(DH$17=Udfyldningsark!$Q106,"s",
IF(DH$17=Udfyldningsark!$T106,"b",
IF(DH$17&lt;Udfyldningsark!$P106,"",
IF(Udfyldningsark!$T106&lt;Udfyldningsark!$Q106-10,IF(DH$17&lt;Udfyldningsark!$T106,"g",""),
IF(Udfyldningsark!$T106&lt;Udfyldningsark!$Q106,     IF(DH$17&lt;Udfyldningsark!$Q106-10,"g",     IF(DH$17&lt;Udfyldningsark!$T106,"gu",        "")),
IF(DH$17&lt;Udfyldningsark!$Q106, IF(DH$17&lt;Udfyldningsark!$Q106-10,"g","gu"),
IF(DH$17&lt;Udfyldningsark!$T106,"r",""
))))))))</f>
        <v/>
      </c>
      <c r="DI89" s="226" t="str">
        <f>IF(Udfyldningsark!$T106="","",
IF(DI$17=Udfyldningsark!$Q106,"s",
IF(DI$17=Udfyldningsark!$T106,"b",
IF(DI$17&lt;Udfyldningsark!$P106,"",
IF(Udfyldningsark!$T106&lt;Udfyldningsark!$Q106-10,IF(DI$17&lt;Udfyldningsark!$T106,"g",""),
IF(Udfyldningsark!$T106&lt;Udfyldningsark!$Q106,     IF(DI$17&lt;Udfyldningsark!$Q106-10,"g",     IF(DI$17&lt;Udfyldningsark!$T106,"gu",        "")),
IF(DI$17&lt;Udfyldningsark!$Q106, IF(DI$17&lt;Udfyldningsark!$Q106-10,"g","gu"),
IF(DI$17&lt;Udfyldningsark!$T106,"r",""
))))))))</f>
        <v/>
      </c>
      <c r="DJ89" s="226" t="str">
        <f>IF(Udfyldningsark!$T106="","",
IF(DJ$17=Udfyldningsark!$Q106,"s",
IF(DJ$17=Udfyldningsark!$T106,"b",
IF(DJ$17&lt;Udfyldningsark!$P106,"",
IF(Udfyldningsark!$T106&lt;Udfyldningsark!$Q106-10,IF(DJ$17&lt;Udfyldningsark!$T106,"g",""),
IF(Udfyldningsark!$T106&lt;Udfyldningsark!$Q106,     IF(DJ$17&lt;Udfyldningsark!$Q106-10,"g",     IF(DJ$17&lt;Udfyldningsark!$T106,"gu",        "")),
IF(DJ$17&lt;Udfyldningsark!$Q106, IF(DJ$17&lt;Udfyldningsark!$Q106-10,"g","gu"),
IF(DJ$17&lt;Udfyldningsark!$T106,"r",""
))))))))</f>
        <v/>
      </c>
      <c r="DK89" s="226" t="str">
        <f>IF(Udfyldningsark!$T106="","",
IF(DK$17=Udfyldningsark!$Q106,"s",
IF(DK$17=Udfyldningsark!$T106,"b",
IF(DK$17&lt;Udfyldningsark!$P106,"",
IF(Udfyldningsark!$T106&lt;Udfyldningsark!$Q106-10,IF(DK$17&lt;Udfyldningsark!$T106,"g",""),
IF(Udfyldningsark!$T106&lt;Udfyldningsark!$Q106,     IF(DK$17&lt;Udfyldningsark!$Q106-10,"g",     IF(DK$17&lt;Udfyldningsark!$T106,"gu",        "")),
IF(DK$17&lt;Udfyldningsark!$Q106, IF(DK$17&lt;Udfyldningsark!$Q106-10,"g","gu"),
IF(DK$17&lt;Udfyldningsark!$T106,"r",""
))))))))</f>
        <v/>
      </c>
      <c r="DL89" s="13"/>
      <c r="DM89" s="13"/>
    </row>
    <row r="90" spans="1:117" s="2" customFormat="1" ht="8.4499999999999993" customHeight="1" x14ac:dyDescent="0.2">
      <c r="A90" s="29"/>
      <c r="B90" s="56" t="str">
        <f>IF(Udfyldningsark!C107=1,Udfyldningsark!E107,"")</f>
        <v/>
      </c>
      <c r="C90" s="405" t="str">
        <f>IF(Udfyldningsark!I107="","",IF(Udfyldningsark!I107&gt;=1,Udfyldningsark!I107))</f>
        <v/>
      </c>
      <c r="D90" s="406"/>
      <c r="E90" s="407"/>
      <c r="F90" s="48"/>
      <c r="G90" s="276" t="str">
        <f>IF(Udfyldningsark!L107="","",IF(Udfyldningsark!L107&gt;=1,Udfyldningsark!L107))</f>
        <v/>
      </c>
      <c r="H90" s="48"/>
      <c r="I90" s="87" t="str">
        <f>IF(Udfyldningsark!P107="","",IF(Udfyldningsark!P107&gt;=1,Udfyldningsark!P107))</f>
        <v/>
      </c>
      <c r="J90" s="49"/>
      <c r="K90" s="88" t="str">
        <f>IF(Udfyldningsark!G107="","",IF(Udfyldningsark!G107=Data!$T$7,Data!$U$7,IF(Udfyldningsark!G107=Data!$T$8,Data!$U$8,IF(Udfyldningsark!G107=Data!$T$9,Data!$U$9,IF(Udfyldningsark!G107=Data!$T$10,Data!$U$10,IF(Udfyldningsark!G107=Data!$T$11,Data!$U$11,IF(Udfyldningsark!G107=Data!$T$12,Data!$U$12,IF(Udfyldningsark!G107=Data!$T$13,Data!$U$13,IF(Udfyldningsark!G107=Data!$T$14,Data!$U$14,IF(Udfyldningsark!G107=Data!$T$15,Data!$U$15,IF(Udfyldningsark!G107=Data!$T$16,Data!$U$16,IF(Udfyldningsark!G107=Data!$T$17,Data!$U$17,IF(Udfyldningsark!G107=Data!$T$18,Data!$U$18,IF(Udfyldningsark!G107=Data!$T$19,Data!$U$19,IF(Udfyldningsark!G107=Data!$T$20,Data!$U$20,IF(Udfyldningsark!G107=Data!$T$21,Data!$U$21,IF(Udfyldningsark!G107=Data!$T$22,Data!$U$22,IF(Udfyldningsark!G107=Data!$T$23,Data!$U$23,IF(Udfyldningsark!G107=Data!$T$24,Data!$U$24,IF(Udfyldningsark!G107=Data!$T$25,Data!$U$25,IF(Udfyldningsark!G107=Data!$T$26,Data!$U$26,IF(Udfyldningsark!G107=Data!$T$27,Data!$U$27))))))))))))))))))))))</f>
        <v/>
      </c>
      <c r="L90" s="49"/>
      <c r="M90" s="89" t="str">
        <f>IF(Udfyldningsark!G107="","",IF(Udfyldningsark!G107=Data!$T$7,Data!$V$7,IF(Udfyldningsark!G107=Data!$T$8,Data!$V$8,IF(Udfyldningsark!G107=Data!$T$9,Data!$V$9,IF(Udfyldningsark!G107=Data!$T$10,Data!$V$10,IF(Udfyldningsark!G107=Data!$T$11,Data!$V$11,IF(Udfyldningsark!G107=Data!$T$12,Data!$V$12,IF(Udfyldningsark!G107=Data!$T$13,Data!$V$13,IF(Udfyldningsark!G107=Data!$T$14,Data!$V$14,IF(Udfyldningsark!G107=Data!$T$15,Data!$V$15,IF(Udfyldningsark!G107=Data!$T$16,Data!$V$16,IF(Udfyldningsark!G107=Data!$T$17,Data!$V$17,IF(Udfyldningsark!G107=Data!$T$18,Data!$V$18,IF(Udfyldningsark!G107=Data!$T$19,Data!$V$19,IF(Udfyldningsark!G107=Data!$T$20,Data!$V$20,IF(Udfyldningsark!G107=Data!$T$21,Data!$V$21,IF(Udfyldningsark!G107=Data!$T$22,Data!$V$22,IF(Udfyldningsark!G107=Data!$T$23,Data!$V$23,IF(Udfyldningsark!G107=Data!$T$24,Data!$V$24,IF(Udfyldningsark!G107=Data!$T$25,Data!$V$25,IF(Udfyldningsark!G107=Data!$T$26,Data!$V$26,IF(Udfyldningsark!G107=Data!$T$27,Data!$V$27,))))))))))))))))))))))</f>
        <v/>
      </c>
      <c r="N90" s="20"/>
      <c r="O90" s="226" t="str">
        <f>IF(Udfyldningsark!$T107="","",
IF(O$17=Udfyldningsark!$Q107,"s",
IF(O$17=Udfyldningsark!$T107,"b",
IF(O$17&lt;Udfyldningsark!$P107,"",
IF(Udfyldningsark!$T107&lt;Udfyldningsark!$Q107-10,IF(O$17&lt;Udfyldningsark!$T107,"g",""),
IF(Udfyldningsark!$T107&lt;Udfyldningsark!$Q107,     IF(O$17&lt;Udfyldningsark!$Q107-10,"g",     IF(O$17&lt;Udfyldningsark!$T107,"gu",        "")),
IF(O$17&lt;Udfyldningsark!$Q107, IF(O$17&lt;Udfyldningsark!$Q107-10,"g","gu"),
IF(O$17&lt;Udfyldningsark!$T107,"r",""
))))))))</f>
        <v/>
      </c>
      <c r="P90" s="226" t="str">
        <f>IF(Udfyldningsark!$T107="","",
IF(P$17=Udfyldningsark!$Q107,"s",
IF(P$17=Udfyldningsark!$T107,"b",
IF(P$17&lt;Udfyldningsark!$P107,"",
IF(Udfyldningsark!$T107&lt;Udfyldningsark!$Q107-10,IF(P$17&lt;Udfyldningsark!$T107,"g",""),
IF(Udfyldningsark!$T107&lt;Udfyldningsark!$Q107,     IF(P$17&lt;Udfyldningsark!$Q107-10,"g",     IF(P$17&lt;Udfyldningsark!$T107,"gu",        "")),
IF(P$17&lt;Udfyldningsark!$Q107, IF(P$17&lt;Udfyldningsark!$Q107-10,"g","gu"),
IF(P$17&lt;Udfyldningsark!$T107,"r",""
))))))))</f>
        <v/>
      </c>
      <c r="Q90" s="226" t="str">
        <f>IF(Udfyldningsark!$T107="","",
IF(Q$17=Udfyldningsark!$Q107,"s",
IF(Q$17=Udfyldningsark!$T107,"b",
IF(Q$17&lt;Udfyldningsark!$P107,"",
IF(Udfyldningsark!$T107&lt;Udfyldningsark!$Q107-10,IF(Q$17&lt;Udfyldningsark!$T107,"g",""),
IF(Udfyldningsark!$T107&lt;Udfyldningsark!$Q107,     IF(Q$17&lt;Udfyldningsark!$Q107-10,"g",     IF(Q$17&lt;Udfyldningsark!$T107,"gu",        "")),
IF(Q$17&lt;Udfyldningsark!$Q107, IF(Q$17&lt;Udfyldningsark!$Q107-10,"g","gu"),
IF(Q$17&lt;Udfyldningsark!$T107,"r",""
))))))))</f>
        <v/>
      </c>
      <c r="R90" s="226" t="str">
        <f>IF(Udfyldningsark!$T107="","",
IF(R$17=Udfyldningsark!$Q107,"s",
IF(R$17=Udfyldningsark!$T107,"b",
IF(R$17&lt;Udfyldningsark!$P107,"",
IF(Udfyldningsark!$T107&lt;Udfyldningsark!$Q107-10,IF(R$17&lt;Udfyldningsark!$T107,"g",""),
IF(Udfyldningsark!$T107&lt;Udfyldningsark!$Q107,     IF(R$17&lt;Udfyldningsark!$Q107-10,"g",     IF(R$17&lt;Udfyldningsark!$T107,"gu",        "")),
IF(R$17&lt;Udfyldningsark!$Q107, IF(R$17&lt;Udfyldningsark!$Q107-10,"g","gu"),
IF(R$17&lt;Udfyldningsark!$T107,"r",""
))))))))</f>
        <v/>
      </c>
      <c r="S90" s="226" t="str">
        <f>IF(Udfyldningsark!$T107="","",
IF(S$17=Udfyldningsark!$Q107,"s",
IF(S$17=Udfyldningsark!$T107,"b",
IF(S$17&lt;Udfyldningsark!$P107,"",
IF(Udfyldningsark!$T107&lt;Udfyldningsark!$Q107-10,IF(S$17&lt;Udfyldningsark!$T107,"g",""),
IF(Udfyldningsark!$T107&lt;Udfyldningsark!$Q107,     IF(S$17&lt;Udfyldningsark!$Q107-10,"g",     IF(S$17&lt;Udfyldningsark!$T107,"gu",        "")),
IF(S$17&lt;Udfyldningsark!$Q107, IF(S$17&lt;Udfyldningsark!$Q107-10,"g","gu"),
IF(S$17&lt;Udfyldningsark!$T107,"r",""
))))))))</f>
        <v/>
      </c>
      <c r="T90" s="226" t="str">
        <f>IF(Udfyldningsark!$T107="","",
IF(T$17=Udfyldningsark!$Q107,"s",
IF(T$17=Udfyldningsark!$T107,"b",
IF(T$17&lt;Udfyldningsark!$P107,"",
IF(Udfyldningsark!$T107&lt;Udfyldningsark!$Q107-10,IF(T$17&lt;Udfyldningsark!$T107,"g",""),
IF(Udfyldningsark!$T107&lt;Udfyldningsark!$Q107,     IF(T$17&lt;Udfyldningsark!$Q107-10,"g",     IF(T$17&lt;Udfyldningsark!$T107,"gu",        "")),
IF(T$17&lt;Udfyldningsark!$Q107, IF(T$17&lt;Udfyldningsark!$Q107-10,"g","gu"),
IF(T$17&lt;Udfyldningsark!$T107,"r",""
))))))))</f>
        <v/>
      </c>
      <c r="U90" s="226" t="str">
        <f>IF(Udfyldningsark!$T107="","",
IF(U$17=Udfyldningsark!$Q107,"s",
IF(U$17=Udfyldningsark!$T107,"b",
IF(U$17&lt;Udfyldningsark!$P107,"",
IF(Udfyldningsark!$T107&lt;Udfyldningsark!$Q107-10,IF(U$17&lt;Udfyldningsark!$T107,"g",""),
IF(Udfyldningsark!$T107&lt;Udfyldningsark!$Q107,     IF(U$17&lt;Udfyldningsark!$Q107-10,"g",     IF(U$17&lt;Udfyldningsark!$T107,"gu",        "")),
IF(U$17&lt;Udfyldningsark!$Q107, IF(U$17&lt;Udfyldningsark!$Q107-10,"g","gu"),
IF(U$17&lt;Udfyldningsark!$T107,"r",""
))))))))</f>
        <v/>
      </c>
      <c r="V90" s="226" t="str">
        <f>IF(Udfyldningsark!$T107="","",
IF(V$17=Udfyldningsark!$Q107,"s",
IF(V$17=Udfyldningsark!$T107,"b",
IF(V$17&lt;Udfyldningsark!$P107,"",
IF(Udfyldningsark!$T107&lt;Udfyldningsark!$Q107-10,IF(V$17&lt;Udfyldningsark!$T107,"g",""),
IF(Udfyldningsark!$T107&lt;Udfyldningsark!$Q107,     IF(V$17&lt;Udfyldningsark!$Q107-10,"g",     IF(V$17&lt;Udfyldningsark!$T107,"gu",        "")),
IF(V$17&lt;Udfyldningsark!$Q107, IF(V$17&lt;Udfyldningsark!$Q107-10,"g","gu"),
IF(V$17&lt;Udfyldningsark!$T107,"r",""
))))))))</f>
        <v/>
      </c>
      <c r="W90" s="226" t="str">
        <f>IF(Udfyldningsark!$T107="","",
IF(W$17=Udfyldningsark!$Q107,"s",
IF(W$17=Udfyldningsark!$T107,"b",
IF(W$17&lt;Udfyldningsark!$P107,"",
IF(Udfyldningsark!$T107&lt;Udfyldningsark!$Q107-10,IF(W$17&lt;Udfyldningsark!$T107,"g",""),
IF(Udfyldningsark!$T107&lt;Udfyldningsark!$Q107,     IF(W$17&lt;Udfyldningsark!$Q107-10,"g",     IF(W$17&lt;Udfyldningsark!$T107,"gu",        "")),
IF(W$17&lt;Udfyldningsark!$Q107, IF(W$17&lt;Udfyldningsark!$Q107-10,"g","gu"),
IF(W$17&lt;Udfyldningsark!$T107,"r",""
))))))))</f>
        <v/>
      </c>
      <c r="X90" s="226" t="str">
        <f>IF(Udfyldningsark!$T107="","",
IF(X$17=Udfyldningsark!$Q107,"s",
IF(X$17=Udfyldningsark!$T107,"b",
IF(X$17&lt;Udfyldningsark!$P107,"",
IF(Udfyldningsark!$T107&lt;Udfyldningsark!$Q107-10,IF(X$17&lt;Udfyldningsark!$T107,"g",""),
IF(Udfyldningsark!$T107&lt;Udfyldningsark!$Q107,     IF(X$17&lt;Udfyldningsark!$Q107-10,"g",     IF(X$17&lt;Udfyldningsark!$T107,"gu",        "")),
IF(X$17&lt;Udfyldningsark!$Q107, IF(X$17&lt;Udfyldningsark!$Q107-10,"g","gu"),
IF(X$17&lt;Udfyldningsark!$T107,"r",""
))))))))</f>
        <v/>
      </c>
      <c r="Y90" s="226" t="str">
        <f>IF(Udfyldningsark!$T107="","",
IF(Y$17=Udfyldningsark!$Q107,"s",
IF(Y$17=Udfyldningsark!$T107,"b",
IF(Y$17&lt;Udfyldningsark!$P107,"",
IF(Udfyldningsark!$T107&lt;Udfyldningsark!$Q107-10,IF(Y$17&lt;Udfyldningsark!$T107,"g",""),
IF(Udfyldningsark!$T107&lt;Udfyldningsark!$Q107,     IF(Y$17&lt;Udfyldningsark!$Q107-10,"g",     IF(Y$17&lt;Udfyldningsark!$T107,"gu",        "")),
IF(Y$17&lt;Udfyldningsark!$Q107, IF(Y$17&lt;Udfyldningsark!$Q107-10,"g","gu"),
IF(Y$17&lt;Udfyldningsark!$T107,"r",""
))))))))</f>
        <v/>
      </c>
      <c r="Z90" s="226" t="str">
        <f>IF(Udfyldningsark!$T107="","",
IF(Z$17=Udfyldningsark!$Q107,"s",
IF(Z$17=Udfyldningsark!$T107,"b",
IF(Z$17&lt;Udfyldningsark!$P107,"",
IF(Udfyldningsark!$T107&lt;Udfyldningsark!$Q107-10,IF(Z$17&lt;Udfyldningsark!$T107,"g",""),
IF(Udfyldningsark!$T107&lt;Udfyldningsark!$Q107,     IF(Z$17&lt;Udfyldningsark!$Q107-10,"g",     IF(Z$17&lt;Udfyldningsark!$T107,"gu",        "")),
IF(Z$17&lt;Udfyldningsark!$Q107, IF(Z$17&lt;Udfyldningsark!$Q107-10,"g","gu"),
IF(Z$17&lt;Udfyldningsark!$T107,"r",""
))))))))</f>
        <v/>
      </c>
      <c r="AA90" s="226" t="str">
        <f>IF(Udfyldningsark!$T107="","",
IF(AA$17=Udfyldningsark!$Q107,"s",
IF(AA$17=Udfyldningsark!$T107,"b",
IF(AA$17&lt;Udfyldningsark!$P107,"",
IF(Udfyldningsark!$T107&lt;Udfyldningsark!$Q107-10,IF(AA$17&lt;Udfyldningsark!$T107,"g",""),
IF(Udfyldningsark!$T107&lt;Udfyldningsark!$Q107,     IF(AA$17&lt;Udfyldningsark!$Q107-10,"g",     IF(AA$17&lt;Udfyldningsark!$T107,"gu",        "")),
IF(AA$17&lt;Udfyldningsark!$Q107, IF(AA$17&lt;Udfyldningsark!$Q107-10,"g","gu"),
IF(AA$17&lt;Udfyldningsark!$T107,"r",""
))))))))</f>
        <v/>
      </c>
      <c r="AB90" s="226" t="str">
        <f>IF(Udfyldningsark!$T107="","",
IF(AB$17=Udfyldningsark!$Q107,"s",
IF(AB$17=Udfyldningsark!$T107,"b",
IF(AB$17&lt;Udfyldningsark!$P107,"",
IF(Udfyldningsark!$T107&lt;Udfyldningsark!$Q107-10,IF(AB$17&lt;Udfyldningsark!$T107,"g",""),
IF(Udfyldningsark!$T107&lt;Udfyldningsark!$Q107,     IF(AB$17&lt;Udfyldningsark!$Q107-10,"g",     IF(AB$17&lt;Udfyldningsark!$T107,"gu",        "")),
IF(AB$17&lt;Udfyldningsark!$Q107, IF(AB$17&lt;Udfyldningsark!$Q107-10,"g","gu"),
IF(AB$17&lt;Udfyldningsark!$T107,"r",""
))))))))</f>
        <v/>
      </c>
      <c r="AC90" s="226" t="str">
        <f>IF(Udfyldningsark!$T107="","",
IF(AC$17=Udfyldningsark!$Q107,"s",
IF(AC$17=Udfyldningsark!$T107,"b",
IF(AC$17&lt;Udfyldningsark!$P107,"",
IF(Udfyldningsark!$T107&lt;Udfyldningsark!$Q107-10,IF(AC$17&lt;Udfyldningsark!$T107,"g",""),
IF(Udfyldningsark!$T107&lt;Udfyldningsark!$Q107,     IF(AC$17&lt;Udfyldningsark!$Q107-10,"g",     IF(AC$17&lt;Udfyldningsark!$T107,"gu",        "")),
IF(AC$17&lt;Udfyldningsark!$Q107, IF(AC$17&lt;Udfyldningsark!$Q107-10,"g","gu"),
IF(AC$17&lt;Udfyldningsark!$T107,"r",""
))))))))</f>
        <v/>
      </c>
      <c r="AD90" s="226" t="str">
        <f>IF(Udfyldningsark!$T107="","",
IF(AD$17=Udfyldningsark!$Q107,"s",
IF(AD$17=Udfyldningsark!$T107,"b",
IF(AD$17&lt;Udfyldningsark!$P107,"",
IF(Udfyldningsark!$T107&lt;Udfyldningsark!$Q107-10,IF(AD$17&lt;Udfyldningsark!$T107,"g",""),
IF(Udfyldningsark!$T107&lt;Udfyldningsark!$Q107,     IF(AD$17&lt;Udfyldningsark!$Q107-10,"g",     IF(AD$17&lt;Udfyldningsark!$T107,"gu",        "")),
IF(AD$17&lt;Udfyldningsark!$Q107, IF(AD$17&lt;Udfyldningsark!$Q107-10,"g","gu"),
IF(AD$17&lt;Udfyldningsark!$T107,"r",""
))))))))</f>
        <v/>
      </c>
      <c r="AE90" s="226" t="str">
        <f>IF(Udfyldningsark!$T107="","",
IF(AE$17=Udfyldningsark!$Q107,"s",
IF(AE$17=Udfyldningsark!$T107,"b",
IF(AE$17&lt;Udfyldningsark!$P107,"",
IF(Udfyldningsark!$T107&lt;Udfyldningsark!$Q107-10,IF(AE$17&lt;Udfyldningsark!$T107,"g",""),
IF(Udfyldningsark!$T107&lt;Udfyldningsark!$Q107,     IF(AE$17&lt;Udfyldningsark!$Q107-10,"g",     IF(AE$17&lt;Udfyldningsark!$T107,"gu",        "")),
IF(AE$17&lt;Udfyldningsark!$Q107, IF(AE$17&lt;Udfyldningsark!$Q107-10,"g","gu"),
IF(AE$17&lt;Udfyldningsark!$T107,"r",""
))))))))</f>
        <v/>
      </c>
      <c r="AF90" s="226" t="str">
        <f>IF(Udfyldningsark!$T107="","",
IF(AF$17=Udfyldningsark!$Q107,"s",
IF(AF$17=Udfyldningsark!$T107,"b",
IF(AF$17&lt;Udfyldningsark!$P107,"",
IF(Udfyldningsark!$T107&lt;Udfyldningsark!$Q107-10,IF(AF$17&lt;Udfyldningsark!$T107,"g",""),
IF(Udfyldningsark!$T107&lt;Udfyldningsark!$Q107,     IF(AF$17&lt;Udfyldningsark!$Q107-10,"g",     IF(AF$17&lt;Udfyldningsark!$T107,"gu",        "")),
IF(AF$17&lt;Udfyldningsark!$Q107, IF(AF$17&lt;Udfyldningsark!$Q107-10,"g","gu"),
IF(AF$17&lt;Udfyldningsark!$T107,"r",""
))))))))</f>
        <v/>
      </c>
      <c r="AG90" s="226" t="str">
        <f>IF(Udfyldningsark!$T107="","",
IF(AG$17=Udfyldningsark!$Q107,"s",
IF(AG$17=Udfyldningsark!$T107,"b",
IF(AG$17&lt;Udfyldningsark!$P107,"",
IF(Udfyldningsark!$T107&lt;Udfyldningsark!$Q107-10,IF(AG$17&lt;Udfyldningsark!$T107,"g",""),
IF(Udfyldningsark!$T107&lt;Udfyldningsark!$Q107,     IF(AG$17&lt;Udfyldningsark!$Q107-10,"g",     IF(AG$17&lt;Udfyldningsark!$T107,"gu",        "")),
IF(AG$17&lt;Udfyldningsark!$Q107, IF(AG$17&lt;Udfyldningsark!$Q107-10,"g","gu"),
IF(AG$17&lt;Udfyldningsark!$T107,"r",""
))))))))</f>
        <v/>
      </c>
      <c r="AH90" s="226" t="str">
        <f>IF(Udfyldningsark!$T107="","",
IF(AH$17=Udfyldningsark!$Q107,"s",
IF(AH$17=Udfyldningsark!$T107,"b",
IF(AH$17&lt;Udfyldningsark!$P107,"",
IF(Udfyldningsark!$T107&lt;Udfyldningsark!$Q107-10,IF(AH$17&lt;Udfyldningsark!$T107,"g",""),
IF(Udfyldningsark!$T107&lt;Udfyldningsark!$Q107,     IF(AH$17&lt;Udfyldningsark!$Q107-10,"g",     IF(AH$17&lt;Udfyldningsark!$T107,"gu",        "")),
IF(AH$17&lt;Udfyldningsark!$Q107, IF(AH$17&lt;Udfyldningsark!$Q107-10,"g","gu"),
IF(AH$17&lt;Udfyldningsark!$T107,"r",""
))))))))</f>
        <v/>
      </c>
      <c r="AI90" s="226" t="str">
        <f>IF(Udfyldningsark!$T107="","",
IF(AI$17=Udfyldningsark!$Q107,"s",
IF(AI$17=Udfyldningsark!$T107,"b",
IF(AI$17&lt;Udfyldningsark!$P107,"",
IF(Udfyldningsark!$T107&lt;Udfyldningsark!$Q107-10,IF(AI$17&lt;Udfyldningsark!$T107,"g",""),
IF(Udfyldningsark!$T107&lt;Udfyldningsark!$Q107,     IF(AI$17&lt;Udfyldningsark!$Q107-10,"g",     IF(AI$17&lt;Udfyldningsark!$T107,"gu",        "")),
IF(AI$17&lt;Udfyldningsark!$Q107, IF(AI$17&lt;Udfyldningsark!$Q107-10,"g","gu"),
IF(AI$17&lt;Udfyldningsark!$T107,"r",""
))))))))</f>
        <v/>
      </c>
      <c r="AJ90" s="226" t="str">
        <f>IF(Udfyldningsark!$T107="","",
IF(AJ$17=Udfyldningsark!$Q107,"s",
IF(AJ$17=Udfyldningsark!$T107,"b",
IF(AJ$17&lt;Udfyldningsark!$P107,"",
IF(Udfyldningsark!$T107&lt;Udfyldningsark!$Q107-10,IF(AJ$17&lt;Udfyldningsark!$T107,"g",""),
IF(Udfyldningsark!$T107&lt;Udfyldningsark!$Q107,     IF(AJ$17&lt;Udfyldningsark!$Q107-10,"g",     IF(AJ$17&lt;Udfyldningsark!$T107,"gu",        "")),
IF(AJ$17&lt;Udfyldningsark!$Q107, IF(AJ$17&lt;Udfyldningsark!$Q107-10,"g","gu"),
IF(AJ$17&lt;Udfyldningsark!$T107,"r",""
))))))))</f>
        <v/>
      </c>
      <c r="AK90" s="226" t="str">
        <f>IF(Udfyldningsark!$T107="","",
IF(AK$17=Udfyldningsark!$Q107,"s",
IF(AK$17=Udfyldningsark!$T107,"b",
IF(AK$17&lt;Udfyldningsark!$P107,"",
IF(Udfyldningsark!$T107&lt;Udfyldningsark!$Q107-10,IF(AK$17&lt;Udfyldningsark!$T107,"g",""),
IF(Udfyldningsark!$T107&lt;Udfyldningsark!$Q107,     IF(AK$17&lt;Udfyldningsark!$Q107-10,"g",     IF(AK$17&lt;Udfyldningsark!$T107,"gu",        "")),
IF(AK$17&lt;Udfyldningsark!$Q107, IF(AK$17&lt;Udfyldningsark!$Q107-10,"g","gu"),
IF(AK$17&lt;Udfyldningsark!$T107,"r",""
))))))))</f>
        <v/>
      </c>
      <c r="AL90" s="226" t="str">
        <f>IF(Udfyldningsark!$T107="","",
IF(AL$17=Udfyldningsark!$Q107,"s",
IF(AL$17=Udfyldningsark!$T107,"b",
IF(AL$17&lt;Udfyldningsark!$P107,"",
IF(Udfyldningsark!$T107&lt;Udfyldningsark!$Q107-10,IF(AL$17&lt;Udfyldningsark!$T107,"g",""),
IF(Udfyldningsark!$T107&lt;Udfyldningsark!$Q107,     IF(AL$17&lt;Udfyldningsark!$Q107-10,"g",     IF(AL$17&lt;Udfyldningsark!$T107,"gu",        "")),
IF(AL$17&lt;Udfyldningsark!$Q107, IF(AL$17&lt;Udfyldningsark!$Q107-10,"g","gu"),
IF(AL$17&lt;Udfyldningsark!$T107,"r",""
))))))))</f>
        <v/>
      </c>
      <c r="AM90" s="226" t="str">
        <f>IF(Udfyldningsark!$T107="","",
IF(AM$17=Udfyldningsark!$Q107,"s",
IF(AM$17=Udfyldningsark!$T107,"b",
IF(AM$17&lt;Udfyldningsark!$P107,"",
IF(Udfyldningsark!$T107&lt;Udfyldningsark!$Q107-10,IF(AM$17&lt;Udfyldningsark!$T107,"g",""),
IF(Udfyldningsark!$T107&lt;Udfyldningsark!$Q107,     IF(AM$17&lt;Udfyldningsark!$Q107-10,"g",     IF(AM$17&lt;Udfyldningsark!$T107,"gu",        "")),
IF(AM$17&lt;Udfyldningsark!$Q107, IF(AM$17&lt;Udfyldningsark!$Q107-10,"g","gu"),
IF(AM$17&lt;Udfyldningsark!$T107,"r",""
))))))))</f>
        <v/>
      </c>
      <c r="AN90" s="226" t="str">
        <f>IF(Udfyldningsark!$T107="","",
IF(AN$17=Udfyldningsark!$Q107,"s",
IF(AN$17=Udfyldningsark!$T107,"b",
IF(AN$17&lt;Udfyldningsark!$P107,"",
IF(Udfyldningsark!$T107&lt;Udfyldningsark!$Q107-10,IF(AN$17&lt;Udfyldningsark!$T107,"g",""),
IF(Udfyldningsark!$T107&lt;Udfyldningsark!$Q107,     IF(AN$17&lt;Udfyldningsark!$Q107-10,"g",     IF(AN$17&lt;Udfyldningsark!$T107,"gu",        "")),
IF(AN$17&lt;Udfyldningsark!$Q107, IF(AN$17&lt;Udfyldningsark!$Q107-10,"g","gu"),
IF(AN$17&lt;Udfyldningsark!$T107,"r",""
))))))))</f>
        <v/>
      </c>
      <c r="AO90" s="226" t="str">
        <f>IF(Udfyldningsark!$T107="","",
IF(AO$17=Udfyldningsark!$Q107,"s",
IF(AO$17=Udfyldningsark!$T107,"b",
IF(AO$17&lt;Udfyldningsark!$P107,"",
IF(Udfyldningsark!$T107&lt;Udfyldningsark!$Q107-10,IF(AO$17&lt;Udfyldningsark!$T107,"g",""),
IF(Udfyldningsark!$T107&lt;Udfyldningsark!$Q107,     IF(AO$17&lt;Udfyldningsark!$Q107-10,"g",     IF(AO$17&lt;Udfyldningsark!$T107,"gu",        "")),
IF(AO$17&lt;Udfyldningsark!$Q107, IF(AO$17&lt;Udfyldningsark!$Q107-10,"g","gu"),
IF(AO$17&lt;Udfyldningsark!$T107,"r",""
))))))))</f>
        <v/>
      </c>
      <c r="AP90" s="226" t="str">
        <f>IF(Udfyldningsark!$T107="","",
IF(AP$17=Udfyldningsark!$Q107,"s",
IF(AP$17=Udfyldningsark!$T107,"b",
IF(AP$17&lt;Udfyldningsark!$P107,"",
IF(Udfyldningsark!$T107&lt;Udfyldningsark!$Q107-10,IF(AP$17&lt;Udfyldningsark!$T107,"g",""),
IF(Udfyldningsark!$T107&lt;Udfyldningsark!$Q107,     IF(AP$17&lt;Udfyldningsark!$Q107-10,"g",     IF(AP$17&lt;Udfyldningsark!$T107,"gu",        "")),
IF(AP$17&lt;Udfyldningsark!$Q107, IF(AP$17&lt;Udfyldningsark!$Q107-10,"g","gu"),
IF(AP$17&lt;Udfyldningsark!$T107,"r",""
))))))))</f>
        <v/>
      </c>
      <c r="AQ90" s="226" t="str">
        <f>IF(Udfyldningsark!$T107="","",
IF(AQ$17=Udfyldningsark!$Q107,"s",
IF(AQ$17=Udfyldningsark!$T107,"b",
IF(AQ$17&lt;Udfyldningsark!$P107,"",
IF(Udfyldningsark!$T107&lt;Udfyldningsark!$Q107-10,IF(AQ$17&lt;Udfyldningsark!$T107,"g",""),
IF(Udfyldningsark!$T107&lt;Udfyldningsark!$Q107,     IF(AQ$17&lt;Udfyldningsark!$Q107-10,"g",     IF(AQ$17&lt;Udfyldningsark!$T107,"gu",        "")),
IF(AQ$17&lt;Udfyldningsark!$Q107, IF(AQ$17&lt;Udfyldningsark!$Q107-10,"g","gu"),
IF(AQ$17&lt;Udfyldningsark!$T107,"r",""
))))))))</f>
        <v/>
      </c>
      <c r="AR90" s="226" t="str">
        <f>IF(Udfyldningsark!$T107="","",
IF(AR$17=Udfyldningsark!$Q107,"s",
IF(AR$17=Udfyldningsark!$T107,"b",
IF(AR$17&lt;Udfyldningsark!$P107,"",
IF(Udfyldningsark!$T107&lt;Udfyldningsark!$Q107-10,IF(AR$17&lt;Udfyldningsark!$T107,"g",""),
IF(Udfyldningsark!$T107&lt;Udfyldningsark!$Q107,     IF(AR$17&lt;Udfyldningsark!$Q107-10,"g",     IF(AR$17&lt;Udfyldningsark!$T107,"gu",        "")),
IF(AR$17&lt;Udfyldningsark!$Q107, IF(AR$17&lt;Udfyldningsark!$Q107-10,"g","gu"),
IF(AR$17&lt;Udfyldningsark!$T107,"r",""
))))))))</f>
        <v/>
      </c>
      <c r="AS90" s="226" t="str">
        <f>IF(Udfyldningsark!$T107="","",
IF(AS$17=Udfyldningsark!$Q107,"s",
IF(AS$17=Udfyldningsark!$T107,"b",
IF(AS$17&lt;Udfyldningsark!$P107,"",
IF(Udfyldningsark!$T107&lt;Udfyldningsark!$Q107-10,IF(AS$17&lt;Udfyldningsark!$T107,"g",""),
IF(Udfyldningsark!$T107&lt;Udfyldningsark!$Q107,     IF(AS$17&lt;Udfyldningsark!$Q107-10,"g",     IF(AS$17&lt;Udfyldningsark!$T107,"gu",        "")),
IF(AS$17&lt;Udfyldningsark!$Q107, IF(AS$17&lt;Udfyldningsark!$Q107-10,"g","gu"),
IF(AS$17&lt;Udfyldningsark!$T107,"r",""
))))))))</f>
        <v/>
      </c>
      <c r="AT90" s="226" t="str">
        <f>IF(Udfyldningsark!$T107="","",
IF(AT$17=Udfyldningsark!$Q107,"s",
IF(AT$17=Udfyldningsark!$T107,"b",
IF(AT$17&lt;Udfyldningsark!$P107,"",
IF(Udfyldningsark!$T107&lt;Udfyldningsark!$Q107-10,IF(AT$17&lt;Udfyldningsark!$T107,"g",""),
IF(Udfyldningsark!$T107&lt;Udfyldningsark!$Q107,     IF(AT$17&lt;Udfyldningsark!$Q107-10,"g",     IF(AT$17&lt;Udfyldningsark!$T107,"gu",        "")),
IF(AT$17&lt;Udfyldningsark!$Q107, IF(AT$17&lt;Udfyldningsark!$Q107-10,"g","gu"),
IF(AT$17&lt;Udfyldningsark!$T107,"r",""
))))))))</f>
        <v/>
      </c>
      <c r="AU90" s="226" t="str">
        <f>IF(Udfyldningsark!$T107="","",
IF(AU$17=Udfyldningsark!$Q107,"s",
IF(AU$17=Udfyldningsark!$T107,"b",
IF(AU$17&lt;Udfyldningsark!$P107,"",
IF(Udfyldningsark!$T107&lt;Udfyldningsark!$Q107-10,IF(AU$17&lt;Udfyldningsark!$T107,"g",""),
IF(Udfyldningsark!$T107&lt;Udfyldningsark!$Q107,     IF(AU$17&lt;Udfyldningsark!$Q107-10,"g",     IF(AU$17&lt;Udfyldningsark!$T107,"gu",        "")),
IF(AU$17&lt;Udfyldningsark!$Q107, IF(AU$17&lt;Udfyldningsark!$Q107-10,"g","gu"),
IF(AU$17&lt;Udfyldningsark!$T107,"r",""
))))))))</f>
        <v/>
      </c>
      <c r="AV90" s="226" t="str">
        <f>IF(Udfyldningsark!$T107="","",
IF(AV$17=Udfyldningsark!$Q107,"s",
IF(AV$17=Udfyldningsark!$T107,"b",
IF(AV$17&lt;Udfyldningsark!$P107,"",
IF(Udfyldningsark!$T107&lt;Udfyldningsark!$Q107-10,IF(AV$17&lt;Udfyldningsark!$T107,"g",""),
IF(Udfyldningsark!$T107&lt;Udfyldningsark!$Q107,     IF(AV$17&lt;Udfyldningsark!$Q107-10,"g",     IF(AV$17&lt;Udfyldningsark!$T107,"gu",        "")),
IF(AV$17&lt;Udfyldningsark!$Q107, IF(AV$17&lt;Udfyldningsark!$Q107-10,"g","gu"),
IF(AV$17&lt;Udfyldningsark!$T107,"r",""
))))))))</f>
        <v/>
      </c>
      <c r="AW90" s="226" t="str">
        <f>IF(Udfyldningsark!$T107="","",
IF(AW$17=Udfyldningsark!$Q107,"s",
IF(AW$17=Udfyldningsark!$T107,"b",
IF(AW$17&lt;Udfyldningsark!$P107,"",
IF(Udfyldningsark!$T107&lt;Udfyldningsark!$Q107-10,IF(AW$17&lt;Udfyldningsark!$T107,"g",""),
IF(Udfyldningsark!$T107&lt;Udfyldningsark!$Q107,     IF(AW$17&lt;Udfyldningsark!$Q107-10,"g",     IF(AW$17&lt;Udfyldningsark!$T107,"gu",        "")),
IF(AW$17&lt;Udfyldningsark!$Q107, IF(AW$17&lt;Udfyldningsark!$Q107-10,"g","gu"),
IF(AW$17&lt;Udfyldningsark!$T107,"r",""
))))))))</f>
        <v/>
      </c>
      <c r="AX90" s="226" t="str">
        <f>IF(Udfyldningsark!$T107="","",
IF(AX$17=Udfyldningsark!$Q107,"s",
IF(AX$17=Udfyldningsark!$T107,"b",
IF(AX$17&lt;Udfyldningsark!$P107,"",
IF(Udfyldningsark!$T107&lt;Udfyldningsark!$Q107-10,IF(AX$17&lt;Udfyldningsark!$T107,"g",""),
IF(Udfyldningsark!$T107&lt;Udfyldningsark!$Q107,     IF(AX$17&lt;Udfyldningsark!$Q107-10,"g",     IF(AX$17&lt;Udfyldningsark!$T107,"gu",        "")),
IF(AX$17&lt;Udfyldningsark!$Q107, IF(AX$17&lt;Udfyldningsark!$Q107-10,"g","gu"),
IF(AX$17&lt;Udfyldningsark!$T107,"r",""
))))))))</f>
        <v/>
      </c>
      <c r="AY90" s="226" t="str">
        <f>IF(Udfyldningsark!$T107="","",
IF(AY$17=Udfyldningsark!$Q107,"s",
IF(AY$17=Udfyldningsark!$T107,"b",
IF(AY$17&lt;Udfyldningsark!$P107,"",
IF(Udfyldningsark!$T107&lt;Udfyldningsark!$Q107-10,IF(AY$17&lt;Udfyldningsark!$T107,"g",""),
IF(Udfyldningsark!$T107&lt;Udfyldningsark!$Q107,     IF(AY$17&lt;Udfyldningsark!$Q107-10,"g",     IF(AY$17&lt;Udfyldningsark!$T107,"gu",        "")),
IF(AY$17&lt;Udfyldningsark!$Q107, IF(AY$17&lt;Udfyldningsark!$Q107-10,"g","gu"),
IF(AY$17&lt;Udfyldningsark!$T107,"r",""
))))))))</f>
        <v/>
      </c>
      <c r="AZ90" s="226" t="str">
        <f>IF(Udfyldningsark!$T107="","",
IF(AZ$17=Udfyldningsark!$Q107,"s",
IF(AZ$17=Udfyldningsark!$T107,"b",
IF(AZ$17&lt;Udfyldningsark!$P107,"",
IF(Udfyldningsark!$T107&lt;Udfyldningsark!$Q107-10,IF(AZ$17&lt;Udfyldningsark!$T107,"g",""),
IF(Udfyldningsark!$T107&lt;Udfyldningsark!$Q107,     IF(AZ$17&lt;Udfyldningsark!$Q107-10,"g",     IF(AZ$17&lt;Udfyldningsark!$T107,"gu",        "")),
IF(AZ$17&lt;Udfyldningsark!$Q107, IF(AZ$17&lt;Udfyldningsark!$Q107-10,"g","gu"),
IF(AZ$17&lt;Udfyldningsark!$T107,"r",""
))))))))</f>
        <v/>
      </c>
      <c r="BA90" s="226" t="str">
        <f>IF(Udfyldningsark!$T107="","",
IF(BA$17=Udfyldningsark!$Q107,"s",
IF(BA$17=Udfyldningsark!$T107,"b",
IF(BA$17&lt;Udfyldningsark!$P107,"",
IF(Udfyldningsark!$T107&lt;Udfyldningsark!$Q107-10,IF(BA$17&lt;Udfyldningsark!$T107,"g",""),
IF(Udfyldningsark!$T107&lt;Udfyldningsark!$Q107,     IF(BA$17&lt;Udfyldningsark!$Q107-10,"g",     IF(BA$17&lt;Udfyldningsark!$T107,"gu",        "")),
IF(BA$17&lt;Udfyldningsark!$Q107, IF(BA$17&lt;Udfyldningsark!$Q107-10,"g","gu"),
IF(BA$17&lt;Udfyldningsark!$T107,"r",""
))))))))</f>
        <v/>
      </c>
      <c r="BB90" s="226" t="str">
        <f>IF(Udfyldningsark!$T107="","",
IF(BB$17=Udfyldningsark!$Q107,"s",
IF(BB$17=Udfyldningsark!$T107,"b",
IF(BB$17&lt;Udfyldningsark!$P107,"",
IF(Udfyldningsark!$T107&lt;Udfyldningsark!$Q107-10,IF(BB$17&lt;Udfyldningsark!$T107,"g",""),
IF(Udfyldningsark!$T107&lt;Udfyldningsark!$Q107,     IF(BB$17&lt;Udfyldningsark!$Q107-10,"g",     IF(BB$17&lt;Udfyldningsark!$T107,"gu",        "")),
IF(BB$17&lt;Udfyldningsark!$Q107, IF(BB$17&lt;Udfyldningsark!$Q107-10,"g","gu"),
IF(BB$17&lt;Udfyldningsark!$T107,"r",""
))))))))</f>
        <v/>
      </c>
      <c r="BC90" s="226" t="str">
        <f>IF(Udfyldningsark!$T107="","",
IF(BC$17=Udfyldningsark!$Q107,"s",
IF(BC$17=Udfyldningsark!$T107,"b",
IF(BC$17&lt;Udfyldningsark!$P107,"",
IF(Udfyldningsark!$T107&lt;Udfyldningsark!$Q107-10,IF(BC$17&lt;Udfyldningsark!$T107,"g",""),
IF(Udfyldningsark!$T107&lt;Udfyldningsark!$Q107,     IF(BC$17&lt;Udfyldningsark!$Q107-10,"g",     IF(BC$17&lt;Udfyldningsark!$T107,"gu",        "")),
IF(BC$17&lt;Udfyldningsark!$Q107, IF(BC$17&lt;Udfyldningsark!$Q107-10,"g","gu"),
IF(BC$17&lt;Udfyldningsark!$T107,"r",""
))))))))</f>
        <v/>
      </c>
      <c r="BD90" s="226" t="str">
        <f>IF(Udfyldningsark!$T107="","",
IF(BD$17=Udfyldningsark!$Q107,"s",
IF(BD$17=Udfyldningsark!$T107,"b",
IF(BD$17&lt;Udfyldningsark!$P107,"",
IF(Udfyldningsark!$T107&lt;Udfyldningsark!$Q107-10,IF(BD$17&lt;Udfyldningsark!$T107,"g",""),
IF(Udfyldningsark!$T107&lt;Udfyldningsark!$Q107,     IF(BD$17&lt;Udfyldningsark!$Q107-10,"g",     IF(BD$17&lt;Udfyldningsark!$T107,"gu",        "")),
IF(BD$17&lt;Udfyldningsark!$Q107, IF(BD$17&lt;Udfyldningsark!$Q107-10,"g","gu"),
IF(BD$17&lt;Udfyldningsark!$T107,"r",""
))))))))</f>
        <v/>
      </c>
      <c r="BE90" s="226" t="str">
        <f>IF(Udfyldningsark!$T107="","",
IF(BE$17=Udfyldningsark!$Q107,"s",
IF(BE$17=Udfyldningsark!$T107,"b",
IF(BE$17&lt;Udfyldningsark!$P107,"",
IF(Udfyldningsark!$T107&lt;Udfyldningsark!$Q107-10,IF(BE$17&lt;Udfyldningsark!$T107,"g",""),
IF(Udfyldningsark!$T107&lt;Udfyldningsark!$Q107,     IF(BE$17&lt;Udfyldningsark!$Q107-10,"g",     IF(BE$17&lt;Udfyldningsark!$T107,"gu",        "")),
IF(BE$17&lt;Udfyldningsark!$Q107, IF(BE$17&lt;Udfyldningsark!$Q107-10,"g","gu"),
IF(BE$17&lt;Udfyldningsark!$T107,"r",""
))))))))</f>
        <v/>
      </c>
      <c r="BF90" s="226" t="str">
        <f>IF(Udfyldningsark!$T107="","",
IF(BF$17=Udfyldningsark!$Q107,"s",
IF(BF$17=Udfyldningsark!$T107,"b",
IF(BF$17&lt;Udfyldningsark!$P107,"",
IF(Udfyldningsark!$T107&lt;Udfyldningsark!$Q107-10,IF(BF$17&lt;Udfyldningsark!$T107,"g",""),
IF(Udfyldningsark!$T107&lt;Udfyldningsark!$Q107,     IF(BF$17&lt;Udfyldningsark!$Q107-10,"g",     IF(BF$17&lt;Udfyldningsark!$T107,"gu",        "")),
IF(BF$17&lt;Udfyldningsark!$Q107, IF(BF$17&lt;Udfyldningsark!$Q107-10,"g","gu"),
IF(BF$17&lt;Udfyldningsark!$T107,"r",""
))))))))</f>
        <v/>
      </c>
      <c r="BG90" s="226" t="str">
        <f>IF(Udfyldningsark!$T107="","",
IF(BG$17=Udfyldningsark!$Q107,"s",
IF(BG$17=Udfyldningsark!$T107,"b",
IF(BG$17&lt;Udfyldningsark!$P107,"",
IF(Udfyldningsark!$T107&lt;Udfyldningsark!$Q107-10,IF(BG$17&lt;Udfyldningsark!$T107,"g",""),
IF(Udfyldningsark!$T107&lt;Udfyldningsark!$Q107,     IF(BG$17&lt;Udfyldningsark!$Q107-10,"g",     IF(BG$17&lt;Udfyldningsark!$T107,"gu",        "")),
IF(BG$17&lt;Udfyldningsark!$Q107, IF(BG$17&lt;Udfyldningsark!$Q107-10,"g","gu"),
IF(BG$17&lt;Udfyldningsark!$T107,"r",""
))))))))</f>
        <v/>
      </c>
      <c r="BH90" s="226" t="str">
        <f>IF(Udfyldningsark!$T107="","",
IF(BH$17=Udfyldningsark!$Q107,"s",
IF(BH$17=Udfyldningsark!$T107,"b",
IF(BH$17&lt;Udfyldningsark!$P107,"",
IF(Udfyldningsark!$T107&lt;Udfyldningsark!$Q107-10,IF(BH$17&lt;Udfyldningsark!$T107,"g",""),
IF(Udfyldningsark!$T107&lt;Udfyldningsark!$Q107,     IF(BH$17&lt;Udfyldningsark!$Q107-10,"g",     IF(BH$17&lt;Udfyldningsark!$T107,"gu",        "")),
IF(BH$17&lt;Udfyldningsark!$Q107, IF(BH$17&lt;Udfyldningsark!$Q107-10,"g","gu"),
IF(BH$17&lt;Udfyldningsark!$T107,"r",""
))))))))</f>
        <v/>
      </c>
      <c r="BI90" s="226" t="str">
        <f>IF(Udfyldningsark!$T107="","",
IF(BI$17=Udfyldningsark!$Q107,"s",
IF(BI$17=Udfyldningsark!$T107,"b",
IF(BI$17&lt;Udfyldningsark!$P107,"",
IF(Udfyldningsark!$T107&lt;Udfyldningsark!$Q107-10,IF(BI$17&lt;Udfyldningsark!$T107,"g",""),
IF(Udfyldningsark!$T107&lt;Udfyldningsark!$Q107,     IF(BI$17&lt;Udfyldningsark!$Q107-10,"g",     IF(BI$17&lt;Udfyldningsark!$T107,"gu",        "")),
IF(BI$17&lt;Udfyldningsark!$Q107, IF(BI$17&lt;Udfyldningsark!$Q107-10,"g","gu"),
IF(BI$17&lt;Udfyldningsark!$T107,"r",""
))))))))</f>
        <v/>
      </c>
      <c r="BJ90" s="226" t="str">
        <f>IF(Udfyldningsark!$T107="","",
IF(BJ$17=Udfyldningsark!$Q107,"s",
IF(BJ$17=Udfyldningsark!$T107,"b",
IF(BJ$17&lt;Udfyldningsark!$P107,"",
IF(Udfyldningsark!$T107&lt;Udfyldningsark!$Q107-10,IF(BJ$17&lt;Udfyldningsark!$T107,"g",""),
IF(Udfyldningsark!$T107&lt;Udfyldningsark!$Q107,     IF(BJ$17&lt;Udfyldningsark!$Q107-10,"g",     IF(BJ$17&lt;Udfyldningsark!$T107,"gu",        "")),
IF(BJ$17&lt;Udfyldningsark!$Q107, IF(BJ$17&lt;Udfyldningsark!$Q107-10,"g","gu"),
IF(BJ$17&lt;Udfyldningsark!$T107,"r",""
))))))))</f>
        <v/>
      </c>
      <c r="BK90" s="226" t="str">
        <f>IF(Udfyldningsark!$T107="","",
IF(BK$17=Udfyldningsark!$Q107,"s",
IF(BK$17=Udfyldningsark!$T107,"b",
IF(BK$17&lt;Udfyldningsark!$P107,"",
IF(Udfyldningsark!$T107&lt;Udfyldningsark!$Q107-10,IF(BK$17&lt;Udfyldningsark!$T107,"g",""),
IF(Udfyldningsark!$T107&lt;Udfyldningsark!$Q107,     IF(BK$17&lt;Udfyldningsark!$Q107-10,"g",     IF(BK$17&lt;Udfyldningsark!$T107,"gu",        "")),
IF(BK$17&lt;Udfyldningsark!$Q107, IF(BK$17&lt;Udfyldningsark!$Q107-10,"g","gu"),
IF(BK$17&lt;Udfyldningsark!$T107,"r",""
))))))))</f>
        <v/>
      </c>
      <c r="BL90" s="226" t="str">
        <f>IF(Udfyldningsark!$T107="","",
IF(BL$17=Udfyldningsark!$Q107,"s",
IF(BL$17=Udfyldningsark!$T107,"b",
IF(BL$17&lt;Udfyldningsark!$P107,"",
IF(Udfyldningsark!$T107&lt;Udfyldningsark!$Q107-10,IF(BL$17&lt;Udfyldningsark!$T107,"g",""),
IF(Udfyldningsark!$T107&lt;Udfyldningsark!$Q107,     IF(BL$17&lt;Udfyldningsark!$Q107-10,"g",     IF(BL$17&lt;Udfyldningsark!$T107,"gu",        "")),
IF(BL$17&lt;Udfyldningsark!$Q107, IF(BL$17&lt;Udfyldningsark!$Q107-10,"g","gu"),
IF(BL$17&lt;Udfyldningsark!$T107,"r",""
))))))))</f>
        <v/>
      </c>
      <c r="BM90" s="226" t="str">
        <f>IF(Udfyldningsark!$T107="","",
IF(BM$17=Udfyldningsark!$Q107,"s",
IF(BM$17=Udfyldningsark!$T107,"b",
IF(BM$17&lt;Udfyldningsark!$P107,"",
IF(Udfyldningsark!$T107&lt;Udfyldningsark!$Q107-10,IF(BM$17&lt;Udfyldningsark!$T107,"g",""),
IF(Udfyldningsark!$T107&lt;Udfyldningsark!$Q107,     IF(BM$17&lt;Udfyldningsark!$Q107-10,"g",     IF(BM$17&lt;Udfyldningsark!$T107,"gu",        "")),
IF(BM$17&lt;Udfyldningsark!$Q107, IF(BM$17&lt;Udfyldningsark!$Q107-10,"g","gu"),
IF(BM$17&lt;Udfyldningsark!$T107,"r",""
))))))))</f>
        <v/>
      </c>
      <c r="BN90" s="226" t="str">
        <f>IF(Udfyldningsark!$T107="","",
IF(BN$17=Udfyldningsark!$Q107,"s",
IF(BN$17=Udfyldningsark!$T107,"b",
IF(BN$17&lt;Udfyldningsark!$P107,"",
IF(Udfyldningsark!$T107&lt;Udfyldningsark!$Q107-10,IF(BN$17&lt;Udfyldningsark!$T107,"g",""),
IF(Udfyldningsark!$T107&lt;Udfyldningsark!$Q107,     IF(BN$17&lt;Udfyldningsark!$Q107-10,"g",     IF(BN$17&lt;Udfyldningsark!$T107,"gu",        "")),
IF(BN$17&lt;Udfyldningsark!$Q107, IF(BN$17&lt;Udfyldningsark!$Q107-10,"g","gu"),
IF(BN$17&lt;Udfyldningsark!$T107,"r",""
))))))))</f>
        <v/>
      </c>
      <c r="BO90" s="226" t="str">
        <f>IF(Udfyldningsark!$T107="","",
IF(BO$17=Udfyldningsark!$Q107,"s",
IF(BO$17=Udfyldningsark!$T107,"b",
IF(BO$17&lt;Udfyldningsark!$P107,"",
IF(Udfyldningsark!$T107&lt;Udfyldningsark!$Q107-10,IF(BO$17&lt;Udfyldningsark!$T107,"g",""),
IF(Udfyldningsark!$T107&lt;Udfyldningsark!$Q107,     IF(BO$17&lt;Udfyldningsark!$Q107-10,"g",     IF(BO$17&lt;Udfyldningsark!$T107,"gu",        "")),
IF(BO$17&lt;Udfyldningsark!$Q107, IF(BO$17&lt;Udfyldningsark!$Q107-10,"g","gu"),
IF(BO$17&lt;Udfyldningsark!$T107,"r",""
))))))))</f>
        <v/>
      </c>
      <c r="BP90" s="226" t="str">
        <f>IF(Udfyldningsark!$T107="","",
IF(BP$17=Udfyldningsark!$Q107,"s",
IF(BP$17=Udfyldningsark!$T107,"b",
IF(BP$17&lt;Udfyldningsark!$P107,"",
IF(Udfyldningsark!$T107&lt;Udfyldningsark!$Q107-10,IF(BP$17&lt;Udfyldningsark!$T107,"g",""),
IF(Udfyldningsark!$T107&lt;Udfyldningsark!$Q107,     IF(BP$17&lt;Udfyldningsark!$Q107-10,"g",     IF(BP$17&lt;Udfyldningsark!$T107,"gu",        "")),
IF(BP$17&lt;Udfyldningsark!$Q107, IF(BP$17&lt;Udfyldningsark!$Q107-10,"g","gu"),
IF(BP$17&lt;Udfyldningsark!$T107,"r",""
))))))))</f>
        <v/>
      </c>
      <c r="BQ90" s="226" t="str">
        <f>IF(Udfyldningsark!$T107="","",
IF(BQ$17=Udfyldningsark!$Q107,"s",
IF(BQ$17=Udfyldningsark!$T107,"b",
IF(BQ$17&lt;Udfyldningsark!$P107,"",
IF(Udfyldningsark!$T107&lt;Udfyldningsark!$Q107-10,IF(BQ$17&lt;Udfyldningsark!$T107,"g",""),
IF(Udfyldningsark!$T107&lt;Udfyldningsark!$Q107,     IF(BQ$17&lt;Udfyldningsark!$Q107-10,"g",     IF(BQ$17&lt;Udfyldningsark!$T107,"gu",        "")),
IF(BQ$17&lt;Udfyldningsark!$Q107, IF(BQ$17&lt;Udfyldningsark!$Q107-10,"g","gu"),
IF(BQ$17&lt;Udfyldningsark!$T107,"r",""
))))))))</f>
        <v/>
      </c>
      <c r="BR90" s="226" t="str">
        <f>IF(Udfyldningsark!$T107="","",
IF(BR$17=Udfyldningsark!$Q107,"s",
IF(BR$17=Udfyldningsark!$T107,"b",
IF(BR$17&lt;Udfyldningsark!$P107,"",
IF(Udfyldningsark!$T107&lt;Udfyldningsark!$Q107-10,IF(BR$17&lt;Udfyldningsark!$T107,"g",""),
IF(Udfyldningsark!$T107&lt;Udfyldningsark!$Q107,     IF(BR$17&lt;Udfyldningsark!$Q107-10,"g",     IF(BR$17&lt;Udfyldningsark!$T107,"gu",        "")),
IF(BR$17&lt;Udfyldningsark!$Q107, IF(BR$17&lt;Udfyldningsark!$Q107-10,"g","gu"),
IF(BR$17&lt;Udfyldningsark!$T107,"r",""
))))))))</f>
        <v/>
      </c>
      <c r="BS90" s="226" t="str">
        <f>IF(Udfyldningsark!$T107="","",
IF(BS$17=Udfyldningsark!$Q107,"s",
IF(BS$17=Udfyldningsark!$T107,"b",
IF(BS$17&lt;Udfyldningsark!$P107,"",
IF(Udfyldningsark!$T107&lt;Udfyldningsark!$Q107-10,IF(BS$17&lt;Udfyldningsark!$T107,"g",""),
IF(Udfyldningsark!$T107&lt;Udfyldningsark!$Q107,     IF(BS$17&lt;Udfyldningsark!$Q107-10,"g",     IF(BS$17&lt;Udfyldningsark!$T107,"gu",        "")),
IF(BS$17&lt;Udfyldningsark!$Q107, IF(BS$17&lt;Udfyldningsark!$Q107-10,"g","gu"),
IF(BS$17&lt;Udfyldningsark!$T107,"r",""
))))))))</f>
        <v/>
      </c>
      <c r="BT90" s="226" t="str">
        <f>IF(Udfyldningsark!$T107="","",
IF(BT$17=Udfyldningsark!$Q107,"s",
IF(BT$17=Udfyldningsark!$T107,"b",
IF(BT$17&lt;Udfyldningsark!$P107,"",
IF(Udfyldningsark!$T107&lt;Udfyldningsark!$Q107-10,IF(BT$17&lt;Udfyldningsark!$T107,"g",""),
IF(Udfyldningsark!$T107&lt;Udfyldningsark!$Q107,     IF(BT$17&lt;Udfyldningsark!$Q107-10,"g",     IF(BT$17&lt;Udfyldningsark!$T107,"gu",        "")),
IF(BT$17&lt;Udfyldningsark!$Q107, IF(BT$17&lt;Udfyldningsark!$Q107-10,"g","gu"),
IF(BT$17&lt;Udfyldningsark!$T107,"r",""
))))))))</f>
        <v/>
      </c>
      <c r="BU90" s="226" t="str">
        <f>IF(Udfyldningsark!$T107="","",
IF(BU$17=Udfyldningsark!$Q107,"s",
IF(BU$17=Udfyldningsark!$T107,"b",
IF(BU$17&lt;Udfyldningsark!$P107,"",
IF(Udfyldningsark!$T107&lt;Udfyldningsark!$Q107-10,IF(BU$17&lt;Udfyldningsark!$T107,"g",""),
IF(Udfyldningsark!$T107&lt;Udfyldningsark!$Q107,     IF(BU$17&lt;Udfyldningsark!$Q107-10,"g",     IF(BU$17&lt;Udfyldningsark!$T107,"gu",        "")),
IF(BU$17&lt;Udfyldningsark!$Q107, IF(BU$17&lt;Udfyldningsark!$Q107-10,"g","gu"),
IF(BU$17&lt;Udfyldningsark!$T107,"r",""
))))))))</f>
        <v/>
      </c>
      <c r="BV90" s="226" t="str">
        <f>IF(Udfyldningsark!$T107="","",
IF(BV$17=Udfyldningsark!$Q107,"s",
IF(BV$17=Udfyldningsark!$T107,"b",
IF(BV$17&lt;Udfyldningsark!$P107,"",
IF(Udfyldningsark!$T107&lt;Udfyldningsark!$Q107-10,IF(BV$17&lt;Udfyldningsark!$T107,"g",""),
IF(Udfyldningsark!$T107&lt;Udfyldningsark!$Q107,     IF(BV$17&lt;Udfyldningsark!$Q107-10,"g",     IF(BV$17&lt;Udfyldningsark!$T107,"gu",        "")),
IF(BV$17&lt;Udfyldningsark!$Q107, IF(BV$17&lt;Udfyldningsark!$Q107-10,"g","gu"),
IF(BV$17&lt;Udfyldningsark!$T107,"r",""
))))))))</f>
        <v/>
      </c>
      <c r="BW90" s="226" t="str">
        <f>IF(Udfyldningsark!$T107="","",
IF(BW$17=Udfyldningsark!$Q107,"s",
IF(BW$17=Udfyldningsark!$T107,"b",
IF(BW$17&lt;Udfyldningsark!$P107,"",
IF(Udfyldningsark!$T107&lt;Udfyldningsark!$Q107-10,IF(BW$17&lt;Udfyldningsark!$T107,"g",""),
IF(Udfyldningsark!$T107&lt;Udfyldningsark!$Q107,     IF(BW$17&lt;Udfyldningsark!$Q107-10,"g",     IF(BW$17&lt;Udfyldningsark!$T107,"gu",        "")),
IF(BW$17&lt;Udfyldningsark!$Q107, IF(BW$17&lt;Udfyldningsark!$Q107-10,"g","gu"),
IF(BW$17&lt;Udfyldningsark!$T107,"r",""
))))))))</f>
        <v/>
      </c>
      <c r="BX90" s="226" t="str">
        <f>IF(Udfyldningsark!$T107="","",
IF(BX$17=Udfyldningsark!$Q107,"s",
IF(BX$17=Udfyldningsark!$T107,"b",
IF(BX$17&lt;Udfyldningsark!$P107,"",
IF(Udfyldningsark!$T107&lt;Udfyldningsark!$Q107-10,IF(BX$17&lt;Udfyldningsark!$T107,"g",""),
IF(Udfyldningsark!$T107&lt;Udfyldningsark!$Q107,     IF(BX$17&lt;Udfyldningsark!$Q107-10,"g",     IF(BX$17&lt;Udfyldningsark!$T107,"gu",        "")),
IF(BX$17&lt;Udfyldningsark!$Q107, IF(BX$17&lt;Udfyldningsark!$Q107-10,"g","gu"),
IF(BX$17&lt;Udfyldningsark!$T107,"r",""
))))))))</f>
        <v/>
      </c>
      <c r="BY90" s="226" t="str">
        <f>IF(Udfyldningsark!$T107="","",
IF(BY$17=Udfyldningsark!$Q107,"s",
IF(BY$17=Udfyldningsark!$T107,"b",
IF(BY$17&lt;Udfyldningsark!$P107,"",
IF(Udfyldningsark!$T107&lt;Udfyldningsark!$Q107-10,IF(BY$17&lt;Udfyldningsark!$T107,"g",""),
IF(Udfyldningsark!$T107&lt;Udfyldningsark!$Q107,     IF(BY$17&lt;Udfyldningsark!$Q107-10,"g",     IF(BY$17&lt;Udfyldningsark!$T107,"gu",        "")),
IF(BY$17&lt;Udfyldningsark!$Q107, IF(BY$17&lt;Udfyldningsark!$Q107-10,"g","gu"),
IF(BY$17&lt;Udfyldningsark!$T107,"r",""
))))))))</f>
        <v/>
      </c>
      <c r="BZ90" s="226" t="str">
        <f>IF(Udfyldningsark!$T107="","",
IF(BZ$17=Udfyldningsark!$Q107,"s",
IF(BZ$17=Udfyldningsark!$T107,"b",
IF(BZ$17&lt;Udfyldningsark!$P107,"",
IF(Udfyldningsark!$T107&lt;Udfyldningsark!$Q107-10,IF(BZ$17&lt;Udfyldningsark!$T107,"g",""),
IF(Udfyldningsark!$T107&lt;Udfyldningsark!$Q107,     IF(BZ$17&lt;Udfyldningsark!$Q107-10,"g",     IF(BZ$17&lt;Udfyldningsark!$T107,"gu",        "")),
IF(BZ$17&lt;Udfyldningsark!$Q107, IF(BZ$17&lt;Udfyldningsark!$Q107-10,"g","gu"),
IF(BZ$17&lt;Udfyldningsark!$T107,"r",""
))))))))</f>
        <v/>
      </c>
      <c r="CA90" s="226" t="str">
        <f>IF(Udfyldningsark!$T107="","",
IF(CA$17=Udfyldningsark!$Q107,"s",
IF(CA$17=Udfyldningsark!$T107,"b",
IF(CA$17&lt;Udfyldningsark!$P107,"",
IF(Udfyldningsark!$T107&lt;Udfyldningsark!$Q107-10,IF(CA$17&lt;Udfyldningsark!$T107,"g",""),
IF(Udfyldningsark!$T107&lt;Udfyldningsark!$Q107,     IF(CA$17&lt;Udfyldningsark!$Q107-10,"g",     IF(CA$17&lt;Udfyldningsark!$T107,"gu",        "")),
IF(CA$17&lt;Udfyldningsark!$Q107, IF(CA$17&lt;Udfyldningsark!$Q107-10,"g","gu"),
IF(CA$17&lt;Udfyldningsark!$T107,"r",""
))))))))</f>
        <v/>
      </c>
      <c r="CB90" s="226" t="str">
        <f>IF(Udfyldningsark!$T107="","",
IF(CB$17=Udfyldningsark!$Q107,"s",
IF(CB$17=Udfyldningsark!$T107,"b",
IF(CB$17&lt;Udfyldningsark!$P107,"",
IF(Udfyldningsark!$T107&lt;Udfyldningsark!$Q107-10,IF(CB$17&lt;Udfyldningsark!$T107,"g",""),
IF(Udfyldningsark!$T107&lt;Udfyldningsark!$Q107,     IF(CB$17&lt;Udfyldningsark!$Q107-10,"g",     IF(CB$17&lt;Udfyldningsark!$T107,"gu",        "")),
IF(CB$17&lt;Udfyldningsark!$Q107, IF(CB$17&lt;Udfyldningsark!$Q107-10,"g","gu"),
IF(CB$17&lt;Udfyldningsark!$T107,"r",""
))))))))</f>
        <v/>
      </c>
      <c r="CC90" s="226" t="str">
        <f>IF(Udfyldningsark!$T107="","",
IF(CC$17=Udfyldningsark!$Q107,"s",
IF(CC$17=Udfyldningsark!$T107,"b",
IF(CC$17&lt;Udfyldningsark!$P107,"",
IF(Udfyldningsark!$T107&lt;Udfyldningsark!$Q107-10,IF(CC$17&lt;Udfyldningsark!$T107,"g",""),
IF(Udfyldningsark!$T107&lt;Udfyldningsark!$Q107,     IF(CC$17&lt;Udfyldningsark!$Q107-10,"g",     IF(CC$17&lt;Udfyldningsark!$T107,"gu",        "")),
IF(CC$17&lt;Udfyldningsark!$Q107, IF(CC$17&lt;Udfyldningsark!$Q107-10,"g","gu"),
IF(CC$17&lt;Udfyldningsark!$T107,"r",""
))))))))</f>
        <v/>
      </c>
      <c r="CD90" s="226" t="str">
        <f>IF(Udfyldningsark!$T107="","",
IF(CD$17=Udfyldningsark!$Q107,"s",
IF(CD$17=Udfyldningsark!$T107,"b",
IF(CD$17&lt;Udfyldningsark!$P107,"",
IF(Udfyldningsark!$T107&lt;Udfyldningsark!$Q107-10,IF(CD$17&lt;Udfyldningsark!$T107,"g",""),
IF(Udfyldningsark!$T107&lt;Udfyldningsark!$Q107,     IF(CD$17&lt;Udfyldningsark!$Q107-10,"g",     IF(CD$17&lt;Udfyldningsark!$T107,"gu",        "")),
IF(CD$17&lt;Udfyldningsark!$Q107, IF(CD$17&lt;Udfyldningsark!$Q107-10,"g","gu"),
IF(CD$17&lt;Udfyldningsark!$T107,"r",""
))))))))</f>
        <v/>
      </c>
      <c r="CE90" s="226" t="str">
        <f>IF(Udfyldningsark!$T107="","",
IF(CE$17=Udfyldningsark!$Q107,"s",
IF(CE$17=Udfyldningsark!$T107,"b",
IF(CE$17&lt;Udfyldningsark!$P107,"",
IF(Udfyldningsark!$T107&lt;Udfyldningsark!$Q107-10,IF(CE$17&lt;Udfyldningsark!$T107,"g",""),
IF(Udfyldningsark!$T107&lt;Udfyldningsark!$Q107,     IF(CE$17&lt;Udfyldningsark!$Q107-10,"g",     IF(CE$17&lt;Udfyldningsark!$T107,"gu",        "")),
IF(CE$17&lt;Udfyldningsark!$Q107, IF(CE$17&lt;Udfyldningsark!$Q107-10,"g","gu"),
IF(CE$17&lt;Udfyldningsark!$T107,"r",""
))))))))</f>
        <v/>
      </c>
      <c r="CF90" s="226" t="str">
        <f>IF(Udfyldningsark!$T107="","",
IF(CF$17=Udfyldningsark!$Q107,"s",
IF(CF$17=Udfyldningsark!$T107,"b",
IF(CF$17&lt;Udfyldningsark!$P107,"",
IF(Udfyldningsark!$T107&lt;Udfyldningsark!$Q107-10,IF(CF$17&lt;Udfyldningsark!$T107,"g",""),
IF(Udfyldningsark!$T107&lt;Udfyldningsark!$Q107,     IF(CF$17&lt;Udfyldningsark!$Q107-10,"g",     IF(CF$17&lt;Udfyldningsark!$T107,"gu",        "")),
IF(CF$17&lt;Udfyldningsark!$Q107, IF(CF$17&lt;Udfyldningsark!$Q107-10,"g","gu"),
IF(CF$17&lt;Udfyldningsark!$T107,"r",""
))))))))</f>
        <v/>
      </c>
      <c r="CG90" s="226" t="str">
        <f>IF(Udfyldningsark!$T107="","",
IF(CG$17=Udfyldningsark!$Q107,"s",
IF(CG$17=Udfyldningsark!$T107,"b",
IF(CG$17&lt;Udfyldningsark!$P107,"",
IF(Udfyldningsark!$T107&lt;Udfyldningsark!$Q107-10,IF(CG$17&lt;Udfyldningsark!$T107,"g",""),
IF(Udfyldningsark!$T107&lt;Udfyldningsark!$Q107,     IF(CG$17&lt;Udfyldningsark!$Q107-10,"g",     IF(CG$17&lt;Udfyldningsark!$T107,"gu",        "")),
IF(CG$17&lt;Udfyldningsark!$Q107, IF(CG$17&lt;Udfyldningsark!$Q107-10,"g","gu"),
IF(CG$17&lt;Udfyldningsark!$T107,"r",""
))))))))</f>
        <v/>
      </c>
      <c r="CH90" s="226" t="str">
        <f>IF(Udfyldningsark!$T107="","",
IF(CH$17=Udfyldningsark!$Q107,"s",
IF(CH$17=Udfyldningsark!$T107,"b",
IF(CH$17&lt;Udfyldningsark!$P107,"",
IF(Udfyldningsark!$T107&lt;Udfyldningsark!$Q107-10,IF(CH$17&lt;Udfyldningsark!$T107,"g",""),
IF(Udfyldningsark!$T107&lt;Udfyldningsark!$Q107,     IF(CH$17&lt;Udfyldningsark!$Q107-10,"g",     IF(CH$17&lt;Udfyldningsark!$T107,"gu",        "")),
IF(CH$17&lt;Udfyldningsark!$Q107, IF(CH$17&lt;Udfyldningsark!$Q107-10,"g","gu"),
IF(CH$17&lt;Udfyldningsark!$T107,"r",""
))))))))</f>
        <v/>
      </c>
      <c r="CI90" s="226" t="str">
        <f>IF(Udfyldningsark!$T107="","",
IF(CI$17=Udfyldningsark!$Q107,"s",
IF(CI$17=Udfyldningsark!$T107,"b",
IF(CI$17&lt;Udfyldningsark!$P107,"",
IF(Udfyldningsark!$T107&lt;Udfyldningsark!$Q107-10,IF(CI$17&lt;Udfyldningsark!$T107,"g",""),
IF(Udfyldningsark!$T107&lt;Udfyldningsark!$Q107,     IF(CI$17&lt;Udfyldningsark!$Q107-10,"g",     IF(CI$17&lt;Udfyldningsark!$T107,"gu",        "")),
IF(CI$17&lt;Udfyldningsark!$Q107, IF(CI$17&lt;Udfyldningsark!$Q107-10,"g","gu"),
IF(CI$17&lt;Udfyldningsark!$T107,"r",""
))))))))</f>
        <v/>
      </c>
      <c r="CJ90" s="226" t="str">
        <f>IF(Udfyldningsark!$T107="","",
IF(CJ$17=Udfyldningsark!$Q107,"s",
IF(CJ$17=Udfyldningsark!$T107,"b",
IF(CJ$17&lt;Udfyldningsark!$P107,"",
IF(Udfyldningsark!$T107&lt;Udfyldningsark!$Q107-10,IF(CJ$17&lt;Udfyldningsark!$T107,"g",""),
IF(Udfyldningsark!$T107&lt;Udfyldningsark!$Q107,     IF(CJ$17&lt;Udfyldningsark!$Q107-10,"g",     IF(CJ$17&lt;Udfyldningsark!$T107,"gu",        "")),
IF(CJ$17&lt;Udfyldningsark!$Q107, IF(CJ$17&lt;Udfyldningsark!$Q107-10,"g","gu"),
IF(CJ$17&lt;Udfyldningsark!$T107,"r",""
))))))))</f>
        <v/>
      </c>
      <c r="CK90" s="226" t="str">
        <f>IF(Udfyldningsark!$T107="","",
IF(CK$17=Udfyldningsark!$Q107,"s",
IF(CK$17=Udfyldningsark!$T107,"b",
IF(CK$17&lt;Udfyldningsark!$P107,"",
IF(Udfyldningsark!$T107&lt;Udfyldningsark!$Q107-10,IF(CK$17&lt;Udfyldningsark!$T107,"g",""),
IF(Udfyldningsark!$T107&lt;Udfyldningsark!$Q107,     IF(CK$17&lt;Udfyldningsark!$Q107-10,"g",     IF(CK$17&lt;Udfyldningsark!$T107,"gu",        "")),
IF(CK$17&lt;Udfyldningsark!$Q107, IF(CK$17&lt;Udfyldningsark!$Q107-10,"g","gu"),
IF(CK$17&lt;Udfyldningsark!$T107,"r",""
))))))))</f>
        <v/>
      </c>
      <c r="CL90" s="226" t="str">
        <f>IF(Udfyldningsark!$T107="","",
IF(CL$17=Udfyldningsark!$Q107,"s",
IF(CL$17=Udfyldningsark!$T107,"b",
IF(CL$17&lt;Udfyldningsark!$P107,"",
IF(Udfyldningsark!$T107&lt;Udfyldningsark!$Q107-10,IF(CL$17&lt;Udfyldningsark!$T107,"g",""),
IF(Udfyldningsark!$T107&lt;Udfyldningsark!$Q107,     IF(CL$17&lt;Udfyldningsark!$Q107-10,"g",     IF(CL$17&lt;Udfyldningsark!$T107,"gu",        "")),
IF(CL$17&lt;Udfyldningsark!$Q107, IF(CL$17&lt;Udfyldningsark!$Q107-10,"g","gu"),
IF(CL$17&lt;Udfyldningsark!$T107,"r",""
))))))))</f>
        <v/>
      </c>
      <c r="CM90" s="226" t="str">
        <f>IF(Udfyldningsark!$T107="","",
IF(CM$17=Udfyldningsark!$Q107,"s",
IF(CM$17=Udfyldningsark!$T107,"b",
IF(CM$17&lt;Udfyldningsark!$P107,"",
IF(Udfyldningsark!$T107&lt;Udfyldningsark!$Q107-10,IF(CM$17&lt;Udfyldningsark!$T107,"g",""),
IF(Udfyldningsark!$T107&lt;Udfyldningsark!$Q107,     IF(CM$17&lt;Udfyldningsark!$Q107-10,"g",     IF(CM$17&lt;Udfyldningsark!$T107,"gu",        "")),
IF(CM$17&lt;Udfyldningsark!$Q107, IF(CM$17&lt;Udfyldningsark!$Q107-10,"g","gu"),
IF(CM$17&lt;Udfyldningsark!$T107,"r",""
))))))))</f>
        <v/>
      </c>
      <c r="CN90" s="226" t="str">
        <f>IF(Udfyldningsark!$T107="","",
IF(CN$17=Udfyldningsark!$Q107,"s",
IF(CN$17=Udfyldningsark!$T107,"b",
IF(CN$17&lt;Udfyldningsark!$P107,"",
IF(Udfyldningsark!$T107&lt;Udfyldningsark!$Q107-10,IF(CN$17&lt;Udfyldningsark!$T107,"g",""),
IF(Udfyldningsark!$T107&lt;Udfyldningsark!$Q107,     IF(CN$17&lt;Udfyldningsark!$Q107-10,"g",     IF(CN$17&lt;Udfyldningsark!$T107,"gu",        "")),
IF(CN$17&lt;Udfyldningsark!$Q107, IF(CN$17&lt;Udfyldningsark!$Q107-10,"g","gu"),
IF(CN$17&lt;Udfyldningsark!$T107,"r",""
))))))))</f>
        <v/>
      </c>
      <c r="CO90" s="226" t="str">
        <f>IF(Udfyldningsark!$T107="","",
IF(CO$17=Udfyldningsark!$Q107,"s",
IF(CO$17=Udfyldningsark!$T107,"b",
IF(CO$17&lt;Udfyldningsark!$P107,"",
IF(Udfyldningsark!$T107&lt;Udfyldningsark!$Q107-10,IF(CO$17&lt;Udfyldningsark!$T107,"g",""),
IF(Udfyldningsark!$T107&lt;Udfyldningsark!$Q107,     IF(CO$17&lt;Udfyldningsark!$Q107-10,"g",     IF(CO$17&lt;Udfyldningsark!$T107,"gu",        "")),
IF(CO$17&lt;Udfyldningsark!$Q107, IF(CO$17&lt;Udfyldningsark!$Q107-10,"g","gu"),
IF(CO$17&lt;Udfyldningsark!$T107,"r",""
))))))))</f>
        <v/>
      </c>
      <c r="CP90" s="226" t="str">
        <f>IF(Udfyldningsark!$T107="","",
IF(CP$17=Udfyldningsark!$Q107,"s",
IF(CP$17=Udfyldningsark!$T107,"b",
IF(CP$17&lt;Udfyldningsark!$P107,"",
IF(Udfyldningsark!$T107&lt;Udfyldningsark!$Q107-10,IF(CP$17&lt;Udfyldningsark!$T107,"g",""),
IF(Udfyldningsark!$T107&lt;Udfyldningsark!$Q107,     IF(CP$17&lt;Udfyldningsark!$Q107-10,"g",     IF(CP$17&lt;Udfyldningsark!$T107,"gu",        "")),
IF(CP$17&lt;Udfyldningsark!$Q107, IF(CP$17&lt;Udfyldningsark!$Q107-10,"g","gu"),
IF(CP$17&lt;Udfyldningsark!$T107,"r",""
))))))))</f>
        <v/>
      </c>
      <c r="CQ90" s="226" t="str">
        <f>IF(Udfyldningsark!$T107="","",
IF(CQ$17=Udfyldningsark!$Q107,"s",
IF(CQ$17=Udfyldningsark!$T107,"b",
IF(CQ$17&lt;Udfyldningsark!$P107,"",
IF(Udfyldningsark!$T107&lt;Udfyldningsark!$Q107-10,IF(CQ$17&lt;Udfyldningsark!$T107,"g",""),
IF(Udfyldningsark!$T107&lt;Udfyldningsark!$Q107,     IF(CQ$17&lt;Udfyldningsark!$Q107-10,"g",     IF(CQ$17&lt;Udfyldningsark!$T107,"gu",        "")),
IF(CQ$17&lt;Udfyldningsark!$Q107, IF(CQ$17&lt;Udfyldningsark!$Q107-10,"g","gu"),
IF(CQ$17&lt;Udfyldningsark!$T107,"r",""
))))))))</f>
        <v/>
      </c>
      <c r="CR90" s="226" t="str">
        <f>IF(Udfyldningsark!$T107="","",
IF(CR$17=Udfyldningsark!$Q107,"s",
IF(CR$17=Udfyldningsark!$T107,"b",
IF(CR$17&lt;Udfyldningsark!$P107,"",
IF(Udfyldningsark!$T107&lt;Udfyldningsark!$Q107-10,IF(CR$17&lt;Udfyldningsark!$T107,"g",""),
IF(Udfyldningsark!$T107&lt;Udfyldningsark!$Q107,     IF(CR$17&lt;Udfyldningsark!$Q107-10,"g",     IF(CR$17&lt;Udfyldningsark!$T107,"gu",        "")),
IF(CR$17&lt;Udfyldningsark!$Q107, IF(CR$17&lt;Udfyldningsark!$Q107-10,"g","gu"),
IF(CR$17&lt;Udfyldningsark!$T107,"r",""
))))))))</f>
        <v/>
      </c>
      <c r="CS90" s="226" t="str">
        <f>IF(Udfyldningsark!$T107="","",
IF(CS$17=Udfyldningsark!$Q107,"s",
IF(CS$17=Udfyldningsark!$T107,"b",
IF(CS$17&lt;Udfyldningsark!$P107,"",
IF(Udfyldningsark!$T107&lt;Udfyldningsark!$Q107-10,IF(CS$17&lt;Udfyldningsark!$T107,"g",""),
IF(Udfyldningsark!$T107&lt;Udfyldningsark!$Q107,     IF(CS$17&lt;Udfyldningsark!$Q107-10,"g",     IF(CS$17&lt;Udfyldningsark!$T107,"gu",        "")),
IF(CS$17&lt;Udfyldningsark!$Q107, IF(CS$17&lt;Udfyldningsark!$Q107-10,"g","gu"),
IF(CS$17&lt;Udfyldningsark!$T107,"r",""
))))))))</f>
        <v/>
      </c>
      <c r="CT90" s="226" t="str">
        <f>IF(Udfyldningsark!$T107="","",
IF(CT$17=Udfyldningsark!$Q107,"s",
IF(CT$17=Udfyldningsark!$T107,"b",
IF(CT$17&lt;Udfyldningsark!$P107,"",
IF(Udfyldningsark!$T107&lt;Udfyldningsark!$Q107-10,IF(CT$17&lt;Udfyldningsark!$T107,"g",""),
IF(Udfyldningsark!$T107&lt;Udfyldningsark!$Q107,     IF(CT$17&lt;Udfyldningsark!$Q107-10,"g",     IF(CT$17&lt;Udfyldningsark!$T107,"gu",        "")),
IF(CT$17&lt;Udfyldningsark!$Q107, IF(CT$17&lt;Udfyldningsark!$Q107-10,"g","gu"),
IF(CT$17&lt;Udfyldningsark!$T107,"r",""
))))))))</f>
        <v/>
      </c>
      <c r="CU90" s="226" t="str">
        <f>IF(Udfyldningsark!$T107="","",
IF(CU$17=Udfyldningsark!$Q107,"s",
IF(CU$17=Udfyldningsark!$T107,"b",
IF(CU$17&lt;Udfyldningsark!$P107,"",
IF(Udfyldningsark!$T107&lt;Udfyldningsark!$Q107-10,IF(CU$17&lt;Udfyldningsark!$T107,"g",""),
IF(Udfyldningsark!$T107&lt;Udfyldningsark!$Q107,     IF(CU$17&lt;Udfyldningsark!$Q107-10,"g",     IF(CU$17&lt;Udfyldningsark!$T107,"gu",        "")),
IF(CU$17&lt;Udfyldningsark!$Q107, IF(CU$17&lt;Udfyldningsark!$Q107-10,"g","gu"),
IF(CU$17&lt;Udfyldningsark!$T107,"r",""
))))))))</f>
        <v/>
      </c>
      <c r="CV90" s="226" t="str">
        <f>IF(Udfyldningsark!$T107="","",
IF(CV$17=Udfyldningsark!$Q107,"s",
IF(CV$17=Udfyldningsark!$T107,"b",
IF(CV$17&lt;Udfyldningsark!$P107,"",
IF(Udfyldningsark!$T107&lt;Udfyldningsark!$Q107-10,IF(CV$17&lt;Udfyldningsark!$T107,"g",""),
IF(Udfyldningsark!$T107&lt;Udfyldningsark!$Q107,     IF(CV$17&lt;Udfyldningsark!$Q107-10,"g",     IF(CV$17&lt;Udfyldningsark!$T107,"gu",        "")),
IF(CV$17&lt;Udfyldningsark!$Q107, IF(CV$17&lt;Udfyldningsark!$Q107-10,"g","gu"),
IF(CV$17&lt;Udfyldningsark!$T107,"r",""
))))))))</f>
        <v/>
      </c>
      <c r="CW90" s="226" t="str">
        <f>IF(Udfyldningsark!$T107="","",
IF(CW$17=Udfyldningsark!$Q107,"s",
IF(CW$17=Udfyldningsark!$T107,"b",
IF(CW$17&lt;Udfyldningsark!$P107,"",
IF(Udfyldningsark!$T107&lt;Udfyldningsark!$Q107-10,IF(CW$17&lt;Udfyldningsark!$T107,"g",""),
IF(Udfyldningsark!$T107&lt;Udfyldningsark!$Q107,     IF(CW$17&lt;Udfyldningsark!$Q107-10,"g",     IF(CW$17&lt;Udfyldningsark!$T107,"gu",        "")),
IF(CW$17&lt;Udfyldningsark!$Q107, IF(CW$17&lt;Udfyldningsark!$Q107-10,"g","gu"),
IF(CW$17&lt;Udfyldningsark!$T107,"r",""
))))))))</f>
        <v/>
      </c>
      <c r="CX90" s="226" t="str">
        <f>IF(Udfyldningsark!$T107="","",
IF(CX$17=Udfyldningsark!$Q107,"s",
IF(CX$17=Udfyldningsark!$T107,"b",
IF(CX$17&lt;Udfyldningsark!$P107,"",
IF(Udfyldningsark!$T107&lt;Udfyldningsark!$Q107-10,IF(CX$17&lt;Udfyldningsark!$T107,"g",""),
IF(Udfyldningsark!$T107&lt;Udfyldningsark!$Q107,     IF(CX$17&lt;Udfyldningsark!$Q107-10,"g",     IF(CX$17&lt;Udfyldningsark!$T107,"gu",        "")),
IF(CX$17&lt;Udfyldningsark!$Q107, IF(CX$17&lt;Udfyldningsark!$Q107-10,"g","gu"),
IF(CX$17&lt;Udfyldningsark!$T107,"r",""
))))))))</f>
        <v/>
      </c>
      <c r="CY90" s="226" t="str">
        <f>IF(Udfyldningsark!$T107="","",
IF(CY$17=Udfyldningsark!$Q107,"s",
IF(CY$17=Udfyldningsark!$T107,"b",
IF(CY$17&lt;Udfyldningsark!$P107,"",
IF(Udfyldningsark!$T107&lt;Udfyldningsark!$Q107-10,IF(CY$17&lt;Udfyldningsark!$T107,"g",""),
IF(Udfyldningsark!$T107&lt;Udfyldningsark!$Q107,     IF(CY$17&lt;Udfyldningsark!$Q107-10,"g",     IF(CY$17&lt;Udfyldningsark!$T107,"gu",        "")),
IF(CY$17&lt;Udfyldningsark!$Q107, IF(CY$17&lt;Udfyldningsark!$Q107-10,"g","gu"),
IF(CY$17&lt;Udfyldningsark!$T107,"r",""
))))))))</f>
        <v/>
      </c>
      <c r="CZ90" s="226" t="str">
        <f>IF(Udfyldningsark!$T107="","",
IF(CZ$17=Udfyldningsark!$Q107,"s",
IF(CZ$17=Udfyldningsark!$T107,"b",
IF(CZ$17&lt;Udfyldningsark!$P107,"",
IF(Udfyldningsark!$T107&lt;Udfyldningsark!$Q107-10,IF(CZ$17&lt;Udfyldningsark!$T107,"g",""),
IF(Udfyldningsark!$T107&lt;Udfyldningsark!$Q107,     IF(CZ$17&lt;Udfyldningsark!$Q107-10,"g",     IF(CZ$17&lt;Udfyldningsark!$T107,"gu",        "")),
IF(CZ$17&lt;Udfyldningsark!$Q107, IF(CZ$17&lt;Udfyldningsark!$Q107-10,"g","gu"),
IF(CZ$17&lt;Udfyldningsark!$T107,"r",""
))))))))</f>
        <v/>
      </c>
      <c r="DA90" s="226" t="str">
        <f>IF(Udfyldningsark!$T107="","",
IF(DA$17=Udfyldningsark!$Q107,"s",
IF(DA$17=Udfyldningsark!$T107,"b",
IF(DA$17&lt;Udfyldningsark!$P107,"",
IF(Udfyldningsark!$T107&lt;Udfyldningsark!$Q107-10,IF(DA$17&lt;Udfyldningsark!$T107,"g",""),
IF(Udfyldningsark!$T107&lt;Udfyldningsark!$Q107,     IF(DA$17&lt;Udfyldningsark!$Q107-10,"g",     IF(DA$17&lt;Udfyldningsark!$T107,"gu",        "")),
IF(DA$17&lt;Udfyldningsark!$Q107, IF(DA$17&lt;Udfyldningsark!$Q107-10,"g","gu"),
IF(DA$17&lt;Udfyldningsark!$T107,"r",""
))))))))</f>
        <v/>
      </c>
      <c r="DB90" s="226" t="str">
        <f>IF(Udfyldningsark!$T107="","",
IF(DB$17=Udfyldningsark!$Q107,"s",
IF(DB$17=Udfyldningsark!$T107,"b",
IF(DB$17&lt;Udfyldningsark!$P107,"",
IF(Udfyldningsark!$T107&lt;Udfyldningsark!$Q107-10,IF(DB$17&lt;Udfyldningsark!$T107,"g",""),
IF(Udfyldningsark!$T107&lt;Udfyldningsark!$Q107,     IF(DB$17&lt;Udfyldningsark!$Q107-10,"g",     IF(DB$17&lt;Udfyldningsark!$T107,"gu",        "")),
IF(DB$17&lt;Udfyldningsark!$Q107, IF(DB$17&lt;Udfyldningsark!$Q107-10,"g","gu"),
IF(DB$17&lt;Udfyldningsark!$T107,"r",""
))))))))</f>
        <v/>
      </c>
      <c r="DC90" s="226" t="str">
        <f>IF(Udfyldningsark!$T107="","",
IF(DC$17=Udfyldningsark!$Q107,"s",
IF(DC$17=Udfyldningsark!$T107,"b",
IF(DC$17&lt;Udfyldningsark!$P107,"",
IF(Udfyldningsark!$T107&lt;Udfyldningsark!$Q107-10,IF(DC$17&lt;Udfyldningsark!$T107,"g",""),
IF(Udfyldningsark!$T107&lt;Udfyldningsark!$Q107,     IF(DC$17&lt;Udfyldningsark!$Q107-10,"g",     IF(DC$17&lt;Udfyldningsark!$T107,"gu",        "")),
IF(DC$17&lt;Udfyldningsark!$Q107, IF(DC$17&lt;Udfyldningsark!$Q107-10,"g","gu"),
IF(DC$17&lt;Udfyldningsark!$T107,"r",""
))))))))</f>
        <v/>
      </c>
      <c r="DD90" s="226" t="str">
        <f>IF(Udfyldningsark!$T107="","",
IF(DD$17=Udfyldningsark!$Q107,"s",
IF(DD$17=Udfyldningsark!$T107,"b",
IF(DD$17&lt;Udfyldningsark!$P107,"",
IF(Udfyldningsark!$T107&lt;Udfyldningsark!$Q107-10,IF(DD$17&lt;Udfyldningsark!$T107,"g",""),
IF(Udfyldningsark!$T107&lt;Udfyldningsark!$Q107,     IF(DD$17&lt;Udfyldningsark!$Q107-10,"g",     IF(DD$17&lt;Udfyldningsark!$T107,"gu",        "")),
IF(DD$17&lt;Udfyldningsark!$Q107, IF(DD$17&lt;Udfyldningsark!$Q107-10,"g","gu"),
IF(DD$17&lt;Udfyldningsark!$T107,"r",""
))))))))</f>
        <v/>
      </c>
      <c r="DE90" s="226" t="str">
        <f>IF(Udfyldningsark!$T107="","",
IF(DE$17=Udfyldningsark!$Q107,"s",
IF(DE$17=Udfyldningsark!$T107,"b",
IF(DE$17&lt;Udfyldningsark!$P107,"",
IF(Udfyldningsark!$T107&lt;Udfyldningsark!$Q107-10,IF(DE$17&lt;Udfyldningsark!$T107,"g",""),
IF(Udfyldningsark!$T107&lt;Udfyldningsark!$Q107,     IF(DE$17&lt;Udfyldningsark!$Q107-10,"g",     IF(DE$17&lt;Udfyldningsark!$T107,"gu",        "")),
IF(DE$17&lt;Udfyldningsark!$Q107, IF(DE$17&lt;Udfyldningsark!$Q107-10,"g","gu"),
IF(DE$17&lt;Udfyldningsark!$T107,"r",""
))))))))</f>
        <v/>
      </c>
      <c r="DF90" s="226" t="str">
        <f>IF(Udfyldningsark!$T107="","",
IF(DF$17=Udfyldningsark!$Q107,"s",
IF(DF$17=Udfyldningsark!$T107,"b",
IF(DF$17&lt;Udfyldningsark!$P107,"",
IF(Udfyldningsark!$T107&lt;Udfyldningsark!$Q107-10,IF(DF$17&lt;Udfyldningsark!$T107,"g",""),
IF(Udfyldningsark!$T107&lt;Udfyldningsark!$Q107,     IF(DF$17&lt;Udfyldningsark!$Q107-10,"g",     IF(DF$17&lt;Udfyldningsark!$T107,"gu",        "")),
IF(DF$17&lt;Udfyldningsark!$Q107, IF(DF$17&lt;Udfyldningsark!$Q107-10,"g","gu"),
IF(DF$17&lt;Udfyldningsark!$T107,"r",""
))))))))</f>
        <v/>
      </c>
      <c r="DG90" s="226" t="str">
        <f>IF(Udfyldningsark!$T107="","",
IF(DG$17=Udfyldningsark!$Q107,"s",
IF(DG$17=Udfyldningsark!$T107,"b",
IF(DG$17&lt;Udfyldningsark!$P107,"",
IF(Udfyldningsark!$T107&lt;Udfyldningsark!$Q107-10,IF(DG$17&lt;Udfyldningsark!$T107,"g",""),
IF(Udfyldningsark!$T107&lt;Udfyldningsark!$Q107,     IF(DG$17&lt;Udfyldningsark!$Q107-10,"g",     IF(DG$17&lt;Udfyldningsark!$T107,"gu",        "")),
IF(DG$17&lt;Udfyldningsark!$Q107, IF(DG$17&lt;Udfyldningsark!$Q107-10,"g","gu"),
IF(DG$17&lt;Udfyldningsark!$T107,"r",""
))))))))</f>
        <v/>
      </c>
      <c r="DH90" s="226" t="str">
        <f>IF(Udfyldningsark!$T107="","",
IF(DH$17=Udfyldningsark!$Q107,"s",
IF(DH$17=Udfyldningsark!$T107,"b",
IF(DH$17&lt;Udfyldningsark!$P107,"",
IF(Udfyldningsark!$T107&lt;Udfyldningsark!$Q107-10,IF(DH$17&lt;Udfyldningsark!$T107,"g",""),
IF(Udfyldningsark!$T107&lt;Udfyldningsark!$Q107,     IF(DH$17&lt;Udfyldningsark!$Q107-10,"g",     IF(DH$17&lt;Udfyldningsark!$T107,"gu",        "")),
IF(DH$17&lt;Udfyldningsark!$Q107, IF(DH$17&lt;Udfyldningsark!$Q107-10,"g","gu"),
IF(DH$17&lt;Udfyldningsark!$T107,"r",""
))))))))</f>
        <v/>
      </c>
      <c r="DI90" s="226" t="str">
        <f>IF(Udfyldningsark!$T107="","",
IF(DI$17=Udfyldningsark!$Q107,"s",
IF(DI$17=Udfyldningsark!$T107,"b",
IF(DI$17&lt;Udfyldningsark!$P107,"",
IF(Udfyldningsark!$T107&lt;Udfyldningsark!$Q107-10,IF(DI$17&lt;Udfyldningsark!$T107,"g",""),
IF(Udfyldningsark!$T107&lt;Udfyldningsark!$Q107,     IF(DI$17&lt;Udfyldningsark!$Q107-10,"g",     IF(DI$17&lt;Udfyldningsark!$T107,"gu",        "")),
IF(DI$17&lt;Udfyldningsark!$Q107, IF(DI$17&lt;Udfyldningsark!$Q107-10,"g","gu"),
IF(DI$17&lt;Udfyldningsark!$T107,"r",""
))))))))</f>
        <v/>
      </c>
      <c r="DJ90" s="226" t="str">
        <f>IF(Udfyldningsark!$T107="","",
IF(DJ$17=Udfyldningsark!$Q107,"s",
IF(DJ$17=Udfyldningsark!$T107,"b",
IF(DJ$17&lt;Udfyldningsark!$P107,"",
IF(Udfyldningsark!$T107&lt;Udfyldningsark!$Q107-10,IF(DJ$17&lt;Udfyldningsark!$T107,"g",""),
IF(Udfyldningsark!$T107&lt;Udfyldningsark!$Q107,     IF(DJ$17&lt;Udfyldningsark!$Q107-10,"g",     IF(DJ$17&lt;Udfyldningsark!$T107,"gu",        "")),
IF(DJ$17&lt;Udfyldningsark!$Q107, IF(DJ$17&lt;Udfyldningsark!$Q107-10,"g","gu"),
IF(DJ$17&lt;Udfyldningsark!$T107,"r",""
))))))))</f>
        <v/>
      </c>
      <c r="DK90" s="226" t="str">
        <f>IF(Udfyldningsark!$T107="","",
IF(DK$17=Udfyldningsark!$Q107,"s",
IF(DK$17=Udfyldningsark!$T107,"b",
IF(DK$17&lt;Udfyldningsark!$P107,"",
IF(Udfyldningsark!$T107&lt;Udfyldningsark!$Q107-10,IF(DK$17&lt;Udfyldningsark!$T107,"g",""),
IF(Udfyldningsark!$T107&lt;Udfyldningsark!$Q107,     IF(DK$17&lt;Udfyldningsark!$Q107-10,"g",     IF(DK$17&lt;Udfyldningsark!$T107,"gu",        "")),
IF(DK$17&lt;Udfyldningsark!$Q107, IF(DK$17&lt;Udfyldningsark!$Q107-10,"g","gu"),
IF(DK$17&lt;Udfyldningsark!$T107,"r",""
))))))))</f>
        <v/>
      </c>
      <c r="DL90" s="13"/>
      <c r="DM90" s="13"/>
    </row>
    <row r="91" spans="1:117" s="2" customFormat="1" ht="8.4499999999999993" customHeight="1" x14ac:dyDescent="0.2">
      <c r="A91" s="29"/>
      <c r="B91" s="56" t="str">
        <f>IF(Udfyldningsark!C108=1,Udfyldningsark!E108,"")</f>
        <v/>
      </c>
      <c r="C91" s="405" t="str">
        <f>IF(Udfyldningsark!I108="","",IF(Udfyldningsark!I108&gt;=1,Udfyldningsark!I108))</f>
        <v/>
      </c>
      <c r="D91" s="406"/>
      <c r="E91" s="407"/>
      <c r="F91" s="48"/>
      <c r="G91" s="276" t="str">
        <f>IF(Udfyldningsark!L108="","",IF(Udfyldningsark!L108&gt;=1,Udfyldningsark!L108))</f>
        <v/>
      </c>
      <c r="H91" s="48"/>
      <c r="I91" s="87" t="str">
        <f>IF(Udfyldningsark!P108="","",IF(Udfyldningsark!P108&gt;=1,Udfyldningsark!P108))</f>
        <v/>
      </c>
      <c r="J91" s="49"/>
      <c r="K91" s="88" t="str">
        <f>IF(Udfyldningsark!G108="","",IF(Udfyldningsark!G108=Data!$T$7,Data!$U$7,IF(Udfyldningsark!G108=Data!$T$8,Data!$U$8,IF(Udfyldningsark!G108=Data!$T$9,Data!$U$9,IF(Udfyldningsark!G108=Data!$T$10,Data!$U$10,IF(Udfyldningsark!G108=Data!$T$11,Data!$U$11,IF(Udfyldningsark!G108=Data!$T$12,Data!$U$12,IF(Udfyldningsark!G108=Data!$T$13,Data!$U$13,IF(Udfyldningsark!G108=Data!$T$14,Data!$U$14,IF(Udfyldningsark!G108=Data!$T$15,Data!$U$15,IF(Udfyldningsark!G108=Data!$T$16,Data!$U$16,IF(Udfyldningsark!G108=Data!$T$17,Data!$U$17,IF(Udfyldningsark!G108=Data!$T$18,Data!$U$18,IF(Udfyldningsark!G108=Data!$T$19,Data!$U$19,IF(Udfyldningsark!G108=Data!$T$20,Data!$U$20,IF(Udfyldningsark!G108=Data!$T$21,Data!$U$21,IF(Udfyldningsark!G108=Data!$T$22,Data!$U$22,IF(Udfyldningsark!G108=Data!$T$23,Data!$U$23,IF(Udfyldningsark!G108=Data!$T$24,Data!$U$24,IF(Udfyldningsark!G108=Data!$T$25,Data!$U$25,IF(Udfyldningsark!G108=Data!$T$26,Data!$U$26,IF(Udfyldningsark!G108=Data!$T$27,Data!$U$27))))))))))))))))))))))</f>
        <v/>
      </c>
      <c r="L91" s="49"/>
      <c r="M91" s="89" t="str">
        <f>IF(Udfyldningsark!G108="","",IF(Udfyldningsark!G108=Data!$T$7,Data!$V$7,IF(Udfyldningsark!G108=Data!$T$8,Data!$V$8,IF(Udfyldningsark!G108=Data!$T$9,Data!$V$9,IF(Udfyldningsark!G108=Data!$T$10,Data!$V$10,IF(Udfyldningsark!G108=Data!$T$11,Data!$V$11,IF(Udfyldningsark!G108=Data!$T$12,Data!$V$12,IF(Udfyldningsark!G108=Data!$T$13,Data!$V$13,IF(Udfyldningsark!G108=Data!$T$14,Data!$V$14,IF(Udfyldningsark!G108=Data!$T$15,Data!$V$15,IF(Udfyldningsark!G108=Data!$T$16,Data!$V$16,IF(Udfyldningsark!G108=Data!$T$17,Data!$V$17,IF(Udfyldningsark!G108=Data!$T$18,Data!$V$18,IF(Udfyldningsark!G108=Data!$T$19,Data!$V$19,IF(Udfyldningsark!G108=Data!$T$20,Data!$V$20,IF(Udfyldningsark!G108=Data!$T$21,Data!$V$21,IF(Udfyldningsark!G108=Data!$T$22,Data!$V$22,IF(Udfyldningsark!G108=Data!$T$23,Data!$V$23,IF(Udfyldningsark!G108=Data!$T$24,Data!$V$24,IF(Udfyldningsark!G108=Data!$T$25,Data!$V$25,IF(Udfyldningsark!G108=Data!$T$26,Data!$V$26,IF(Udfyldningsark!G108=Data!$T$27,Data!$V$27,))))))))))))))))))))))</f>
        <v/>
      </c>
      <c r="N91" s="20"/>
      <c r="O91" s="226" t="str">
        <f>IF(Udfyldningsark!$T108="","",
IF(O$17=Udfyldningsark!$Q108,"s",
IF(O$17=Udfyldningsark!$T108,"b",
IF(O$17&lt;Udfyldningsark!$P108,"",
IF(Udfyldningsark!$T108&lt;Udfyldningsark!$Q108-10,IF(O$17&lt;Udfyldningsark!$T108,"g",""),
IF(Udfyldningsark!$T108&lt;Udfyldningsark!$Q108,     IF(O$17&lt;Udfyldningsark!$Q108-10,"g",     IF(O$17&lt;Udfyldningsark!$T108,"gu",        "")),
IF(O$17&lt;Udfyldningsark!$Q108, IF(O$17&lt;Udfyldningsark!$Q108-10,"g","gu"),
IF(O$17&lt;Udfyldningsark!$T108,"r",""
))))))))</f>
        <v/>
      </c>
      <c r="P91" s="226" t="str">
        <f>IF(Udfyldningsark!$T108="","",
IF(P$17=Udfyldningsark!$Q108,"s",
IF(P$17=Udfyldningsark!$T108,"b",
IF(P$17&lt;Udfyldningsark!$P108,"",
IF(Udfyldningsark!$T108&lt;Udfyldningsark!$Q108-10,IF(P$17&lt;Udfyldningsark!$T108,"g",""),
IF(Udfyldningsark!$T108&lt;Udfyldningsark!$Q108,     IF(P$17&lt;Udfyldningsark!$Q108-10,"g",     IF(P$17&lt;Udfyldningsark!$T108,"gu",        "")),
IF(P$17&lt;Udfyldningsark!$Q108, IF(P$17&lt;Udfyldningsark!$Q108-10,"g","gu"),
IF(P$17&lt;Udfyldningsark!$T108,"r",""
))))))))</f>
        <v/>
      </c>
      <c r="Q91" s="226" t="str">
        <f>IF(Udfyldningsark!$T108="","",
IF(Q$17=Udfyldningsark!$Q108,"s",
IF(Q$17=Udfyldningsark!$T108,"b",
IF(Q$17&lt;Udfyldningsark!$P108,"",
IF(Udfyldningsark!$T108&lt;Udfyldningsark!$Q108-10,IF(Q$17&lt;Udfyldningsark!$T108,"g",""),
IF(Udfyldningsark!$T108&lt;Udfyldningsark!$Q108,     IF(Q$17&lt;Udfyldningsark!$Q108-10,"g",     IF(Q$17&lt;Udfyldningsark!$T108,"gu",        "")),
IF(Q$17&lt;Udfyldningsark!$Q108, IF(Q$17&lt;Udfyldningsark!$Q108-10,"g","gu"),
IF(Q$17&lt;Udfyldningsark!$T108,"r",""
))))))))</f>
        <v/>
      </c>
      <c r="R91" s="226" t="str">
        <f>IF(Udfyldningsark!$T108="","",
IF(R$17=Udfyldningsark!$Q108,"s",
IF(R$17=Udfyldningsark!$T108,"b",
IF(R$17&lt;Udfyldningsark!$P108,"",
IF(Udfyldningsark!$T108&lt;Udfyldningsark!$Q108-10,IF(R$17&lt;Udfyldningsark!$T108,"g",""),
IF(Udfyldningsark!$T108&lt;Udfyldningsark!$Q108,     IF(R$17&lt;Udfyldningsark!$Q108-10,"g",     IF(R$17&lt;Udfyldningsark!$T108,"gu",        "")),
IF(R$17&lt;Udfyldningsark!$Q108, IF(R$17&lt;Udfyldningsark!$Q108-10,"g","gu"),
IF(R$17&lt;Udfyldningsark!$T108,"r",""
))))))))</f>
        <v/>
      </c>
      <c r="S91" s="226" t="str">
        <f>IF(Udfyldningsark!$T108="","",
IF(S$17=Udfyldningsark!$Q108,"s",
IF(S$17=Udfyldningsark!$T108,"b",
IF(S$17&lt;Udfyldningsark!$P108,"",
IF(Udfyldningsark!$T108&lt;Udfyldningsark!$Q108-10,IF(S$17&lt;Udfyldningsark!$T108,"g",""),
IF(Udfyldningsark!$T108&lt;Udfyldningsark!$Q108,     IF(S$17&lt;Udfyldningsark!$Q108-10,"g",     IF(S$17&lt;Udfyldningsark!$T108,"gu",        "")),
IF(S$17&lt;Udfyldningsark!$Q108, IF(S$17&lt;Udfyldningsark!$Q108-10,"g","gu"),
IF(S$17&lt;Udfyldningsark!$T108,"r",""
))))))))</f>
        <v/>
      </c>
      <c r="T91" s="226" t="str">
        <f>IF(Udfyldningsark!$T108="","",
IF(T$17=Udfyldningsark!$Q108,"s",
IF(T$17=Udfyldningsark!$T108,"b",
IF(T$17&lt;Udfyldningsark!$P108,"",
IF(Udfyldningsark!$T108&lt;Udfyldningsark!$Q108-10,IF(T$17&lt;Udfyldningsark!$T108,"g",""),
IF(Udfyldningsark!$T108&lt;Udfyldningsark!$Q108,     IF(T$17&lt;Udfyldningsark!$Q108-10,"g",     IF(T$17&lt;Udfyldningsark!$T108,"gu",        "")),
IF(T$17&lt;Udfyldningsark!$Q108, IF(T$17&lt;Udfyldningsark!$Q108-10,"g","gu"),
IF(T$17&lt;Udfyldningsark!$T108,"r",""
))))))))</f>
        <v/>
      </c>
      <c r="U91" s="226" t="str">
        <f>IF(Udfyldningsark!$T108="","",
IF(U$17=Udfyldningsark!$Q108,"s",
IF(U$17=Udfyldningsark!$T108,"b",
IF(U$17&lt;Udfyldningsark!$P108,"",
IF(Udfyldningsark!$T108&lt;Udfyldningsark!$Q108-10,IF(U$17&lt;Udfyldningsark!$T108,"g",""),
IF(Udfyldningsark!$T108&lt;Udfyldningsark!$Q108,     IF(U$17&lt;Udfyldningsark!$Q108-10,"g",     IF(U$17&lt;Udfyldningsark!$T108,"gu",        "")),
IF(U$17&lt;Udfyldningsark!$Q108, IF(U$17&lt;Udfyldningsark!$Q108-10,"g","gu"),
IF(U$17&lt;Udfyldningsark!$T108,"r",""
))))))))</f>
        <v/>
      </c>
      <c r="V91" s="226" t="str">
        <f>IF(Udfyldningsark!$T108="","",
IF(V$17=Udfyldningsark!$Q108,"s",
IF(V$17=Udfyldningsark!$T108,"b",
IF(V$17&lt;Udfyldningsark!$P108,"",
IF(Udfyldningsark!$T108&lt;Udfyldningsark!$Q108-10,IF(V$17&lt;Udfyldningsark!$T108,"g",""),
IF(Udfyldningsark!$T108&lt;Udfyldningsark!$Q108,     IF(V$17&lt;Udfyldningsark!$Q108-10,"g",     IF(V$17&lt;Udfyldningsark!$T108,"gu",        "")),
IF(V$17&lt;Udfyldningsark!$Q108, IF(V$17&lt;Udfyldningsark!$Q108-10,"g","gu"),
IF(V$17&lt;Udfyldningsark!$T108,"r",""
))))))))</f>
        <v/>
      </c>
      <c r="W91" s="226" t="str">
        <f>IF(Udfyldningsark!$T108="","",
IF(W$17=Udfyldningsark!$Q108,"s",
IF(W$17=Udfyldningsark!$T108,"b",
IF(W$17&lt;Udfyldningsark!$P108,"",
IF(Udfyldningsark!$T108&lt;Udfyldningsark!$Q108-10,IF(W$17&lt;Udfyldningsark!$T108,"g",""),
IF(Udfyldningsark!$T108&lt;Udfyldningsark!$Q108,     IF(W$17&lt;Udfyldningsark!$Q108-10,"g",     IF(W$17&lt;Udfyldningsark!$T108,"gu",        "")),
IF(W$17&lt;Udfyldningsark!$Q108, IF(W$17&lt;Udfyldningsark!$Q108-10,"g","gu"),
IF(W$17&lt;Udfyldningsark!$T108,"r",""
))))))))</f>
        <v/>
      </c>
      <c r="X91" s="226" t="str">
        <f>IF(Udfyldningsark!$T108="","",
IF(X$17=Udfyldningsark!$Q108,"s",
IF(X$17=Udfyldningsark!$T108,"b",
IF(X$17&lt;Udfyldningsark!$P108,"",
IF(Udfyldningsark!$T108&lt;Udfyldningsark!$Q108-10,IF(X$17&lt;Udfyldningsark!$T108,"g",""),
IF(Udfyldningsark!$T108&lt;Udfyldningsark!$Q108,     IF(X$17&lt;Udfyldningsark!$Q108-10,"g",     IF(X$17&lt;Udfyldningsark!$T108,"gu",        "")),
IF(X$17&lt;Udfyldningsark!$Q108, IF(X$17&lt;Udfyldningsark!$Q108-10,"g","gu"),
IF(X$17&lt;Udfyldningsark!$T108,"r",""
))))))))</f>
        <v/>
      </c>
      <c r="Y91" s="226" t="str">
        <f>IF(Udfyldningsark!$T108="","",
IF(Y$17=Udfyldningsark!$Q108,"s",
IF(Y$17=Udfyldningsark!$T108,"b",
IF(Y$17&lt;Udfyldningsark!$P108,"",
IF(Udfyldningsark!$T108&lt;Udfyldningsark!$Q108-10,IF(Y$17&lt;Udfyldningsark!$T108,"g",""),
IF(Udfyldningsark!$T108&lt;Udfyldningsark!$Q108,     IF(Y$17&lt;Udfyldningsark!$Q108-10,"g",     IF(Y$17&lt;Udfyldningsark!$T108,"gu",        "")),
IF(Y$17&lt;Udfyldningsark!$Q108, IF(Y$17&lt;Udfyldningsark!$Q108-10,"g","gu"),
IF(Y$17&lt;Udfyldningsark!$T108,"r",""
))))))))</f>
        <v/>
      </c>
      <c r="Z91" s="226" t="str">
        <f>IF(Udfyldningsark!$T108="","",
IF(Z$17=Udfyldningsark!$Q108,"s",
IF(Z$17=Udfyldningsark!$T108,"b",
IF(Z$17&lt;Udfyldningsark!$P108,"",
IF(Udfyldningsark!$T108&lt;Udfyldningsark!$Q108-10,IF(Z$17&lt;Udfyldningsark!$T108,"g",""),
IF(Udfyldningsark!$T108&lt;Udfyldningsark!$Q108,     IF(Z$17&lt;Udfyldningsark!$Q108-10,"g",     IF(Z$17&lt;Udfyldningsark!$T108,"gu",        "")),
IF(Z$17&lt;Udfyldningsark!$Q108, IF(Z$17&lt;Udfyldningsark!$Q108-10,"g","gu"),
IF(Z$17&lt;Udfyldningsark!$T108,"r",""
))))))))</f>
        <v/>
      </c>
      <c r="AA91" s="226" t="str">
        <f>IF(Udfyldningsark!$T108="","",
IF(AA$17=Udfyldningsark!$Q108,"s",
IF(AA$17=Udfyldningsark!$T108,"b",
IF(AA$17&lt;Udfyldningsark!$P108,"",
IF(Udfyldningsark!$T108&lt;Udfyldningsark!$Q108-10,IF(AA$17&lt;Udfyldningsark!$T108,"g",""),
IF(Udfyldningsark!$T108&lt;Udfyldningsark!$Q108,     IF(AA$17&lt;Udfyldningsark!$Q108-10,"g",     IF(AA$17&lt;Udfyldningsark!$T108,"gu",        "")),
IF(AA$17&lt;Udfyldningsark!$Q108, IF(AA$17&lt;Udfyldningsark!$Q108-10,"g","gu"),
IF(AA$17&lt;Udfyldningsark!$T108,"r",""
))))))))</f>
        <v/>
      </c>
      <c r="AB91" s="226" t="str">
        <f>IF(Udfyldningsark!$T108="","",
IF(AB$17=Udfyldningsark!$Q108,"s",
IF(AB$17=Udfyldningsark!$T108,"b",
IF(AB$17&lt;Udfyldningsark!$P108,"",
IF(Udfyldningsark!$T108&lt;Udfyldningsark!$Q108-10,IF(AB$17&lt;Udfyldningsark!$T108,"g",""),
IF(Udfyldningsark!$T108&lt;Udfyldningsark!$Q108,     IF(AB$17&lt;Udfyldningsark!$Q108-10,"g",     IF(AB$17&lt;Udfyldningsark!$T108,"gu",        "")),
IF(AB$17&lt;Udfyldningsark!$Q108, IF(AB$17&lt;Udfyldningsark!$Q108-10,"g","gu"),
IF(AB$17&lt;Udfyldningsark!$T108,"r",""
))))))))</f>
        <v/>
      </c>
      <c r="AC91" s="226" t="str">
        <f>IF(Udfyldningsark!$T108="","",
IF(AC$17=Udfyldningsark!$Q108,"s",
IF(AC$17=Udfyldningsark!$T108,"b",
IF(AC$17&lt;Udfyldningsark!$P108,"",
IF(Udfyldningsark!$T108&lt;Udfyldningsark!$Q108-10,IF(AC$17&lt;Udfyldningsark!$T108,"g",""),
IF(Udfyldningsark!$T108&lt;Udfyldningsark!$Q108,     IF(AC$17&lt;Udfyldningsark!$Q108-10,"g",     IF(AC$17&lt;Udfyldningsark!$T108,"gu",        "")),
IF(AC$17&lt;Udfyldningsark!$Q108, IF(AC$17&lt;Udfyldningsark!$Q108-10,"g","gu"),
IF(AC$17&lt;Udfyldningsark!$T108,"r",""
))))))))</f>
        <v/>
      </c>
      <c r="AD91" s="226" t="str">
        <f>IF(Udfyldningsark!$T108="","",
IF(AD$17=Udfyldningsark!$Q108,"s",
IF(AD$17=Udfyldningsark!$T108,"b",
IF(AD$17&lt;Udfyldningsark!$P108,"",
IF(Udfyldningsark!$T108&lt;Udfyldningsark!$Q108-10,IF(AD$17&lt;Udfyldningsark!$T108,"g",""),
IF(Udfyldningsark!$T108&lt;Udfyldningsark!$Q108,     IF(AD$17&lt;Udfyldningsark!$Q108-10,"g",     IF(AD$17&lt;Udfyldningsark!$T108,"gu",        "")),
IF(AD$17&lt;Udfyldningsark!$Q108, IF(AD$17&lt;Udfyldningsark!$Q108-10,"g","gu"),
IF(AD$17&lt;Udfyldningsark!$T108,"r",""
))))))))</f>
        <v/>
      </c>
      <c r="AE91" s="226" t="str">
        <f>IF(Udfyldningsark!$T108="","",
IF(AE$17=Udfyldningsark!$Q108,"s",
IF(AE$17=Udfyldningsark!$T108,"b",
IF(AE$17&lt;Udfyldningsark!$P108,"",
IF(Udfyldningsark!$T108&lt;Udfyldningsark!$Q108-10,IF(AE$17&lt;Udfyldningsark!$T108,"g",""),
IF(Udfyldningsark!$T108&lt;Udfyldningsark!$Q108,     IF(AE$17&lt;Udfyldningsark!$Q108-10,"g",     IF(AE$17&lt;Udfyldningsark!$T108,"gu",        "")),
IF(AE$17&lt;Udfyldningsark!$Q108, IF(AE$17&lt;Udfyldningsark!$Q108-10,"g","gu"),
IF(AE$17&lt;Udfyldningsark!$T108,"r",""
))))))))</f>
        <v/>
      </c>
      <c r="AF91" s="226" t="str">
        <f>IF(Udfyldningsark!$T108="","",
IF(AF$17=Udfyldningsark!$Q108,"s",
IF(AF$17=Udfyldningsark!$T108,"b",
IF(AF$17&lt;Udfyldningsark!$P108,"",
IF(Udfyldningsark!$T108&lt;Udfyldningsark!$Q108-10,IF(AF$17&lt;Udfyldningsark!$T108,"g",""),
IF(Udfyldningsark!$T108&lt;Udfyldningsark!$Q108,     IF(AF$17&lt;Udfyldningsark!$Q108-10,"g",     IF(AF$17&lt;Udfyldningsark!$T108,"gu",        "")),
IF(AF$17&lt;Udfyldningsark!$Q108, IF(AF$17&lt;Udfyldningsark!$Q108-10,"g","gu"),
IF(AF$17&lt;Udfyldningsark!$T108,"r",""
))))))))</f>
        <v/>
      </c>
      <c r="AG91" s="226" t="str">
        <f>IF(Udfyldningsark!$T108="","",
IF(AG$17=Udfyldningsark!$Q108,"s",
IF(AG$17=Udfyldningsark!$T108,"b",
IF(AG$17&lt;Udfyldningsark!$P108,"",
IF(Udfyldningsark!$T108&lt;Udfyldningsark!$Q108-10,IF(AG$17&lt;Udfyldningsark!$T108,"g",""),
IF(Udfyldningsark!$T108&lt;Udfyldningsark!$Q108,     IF(AG$17&lt;Udfyldningsark!$Q108-10,"g",     IF(AG$17&lt;Udfyldningsark!$T108,"gu",        "")),
IF(AG$17&lt;Udfyldningsark!$Q108, IF(AG$17&lt;Udfyldningsark!$Q108-10,"g","gu"),
IF(AG$17&lt;Udfyldningsark!$T108,"r",""
))))))))</f>
        <v/>
      </c>
      <c r="AH91" s="226" t="str">
        <f>IF(Udfyldningsark!$T108="","",
IF(AH$17=Udfyldningsark!$Q108,"s",
IF(AH$17=Udfyldningsark!$T108,"b",
IF(AH$17&lt;Udfyldningsark!$P108,"",
IF(Udfyldningsark!$T108&lt;Udfyldningsark!$Q108-10,IF(AH$17&lt;Udfyldningsark!$T108,"g",""),
IF(Udfyldningsark!$T108&lt;Udfyldningsark!$Q108,     IF(AH$17&lt;Udfyldningsark!$Q108-10,"g",     IF(AH$17&lt;Udfyldningsark!$T108,"gu",        "")),
IF(AH$17&lt;Udfyldningsark!$Q108, IF(AH$17&lt;Udfyldningsark!$Q108-10,"g","gu"),
IF(AH$17&lt;Udfyldningsark!$T108,"r",""
))))))))</f>
        <v/>
      </c>
      <c r="AI91" s="226" t="str">
        <f>IF(Udfyldningsark!$T108="","",
IF(AI$17=Udfyldningsark!$Q108,"s",
IF(AI$17=Udfyldningsark!$T108,"b",
IF(AI$17&lt;Udfyldningsark!$P108,"",
IF(Udfyldningsark!$T108&lt;Udfyldningsark!$Q108-10,IF(AI$17&lt;Udfyldningsark!$T108,"g",""),
IF(Udfyldningsark!$T108&lt;Udfyldningsark!$Q108,     IF(AI$17&lt;Udfyldningsark!$Q108-10,"g",     IF(AI$17&lt;Udfyldningsark!$T108,"gu",        "")),
IF(AI$17&lt;Udfyldningsark!$Q108, IF(AI$17&lt;Udfyldningsark!$Q108-10,"g","gu"),
IF(AI$17&lt;Udfyldningsark!$T108,"r",""
))))))))</f>
        <v/>
      </c>
      <c r="AJ91" s="226" t="str">
        <f>IF(Udfyldningsark!$T108="","",
IF(AJ$17=Udfyldningsark!$Q108,"s",
IF(AJ$17=Udfyldningsark!$T108,"b",
IF(AJ$17&lt;Udfyldningsark!$P108,"",
IF(Udfyldningsark!$T108&lt;Udfyldningsark!$Q108-10,IF(AJ$17&lt;Udfyldningsark!$T108,"g",""),
IF(Udfyldningsark!$T108&lt;Udfyldningsark!$Q108,     IF(AJ$17&lt;Udfyldningsark!$Q108-10,"g",     IF(AJ$17&lt;Udfyldningsark!$T108,"gu",        "")),
IF(AJ$17&lt;Udfyldningsark!$Q108, IF(AJ$17&lt;Udfyldningsark!$Q108-10,"g","gu"),
IF(AJ$17&lt;Udfyldningsark!$T108,"r",""
))))))))</f>
        <v/>
      </c>
      <c r="AK91" s="226" t="str">
        <f>IF(Udfyldningsark!$T108="","",
IF(AK$17=Udfyldningsark!$Q108,"s",
IF(AK$17=Udfyldningsark!$T108,"b",
IF(AK$17&lt;Udfyldningsark!$P108,"",
IF(Udfyldningsark!$T108&lt;Udfyldningsark!$Q108-10,IF(AK$17&lt;Udfyldningsark!$T108,"g",""),
IF(Udfyldningsark!$T108&lt;Udfyldningsark!$Q108,     IF(AK$17&lt;Udfyldningsark!$Q108-10,"g",     IF(AK$17&lt;Udfyldningsark!$T108,"gu",        "")),
IF(AK$17&lt;Udfyldningsark!$Q108, IF(AK$17&lt;Udfyldningsark!$Q108-10,"g","gu"),
IF(AK$17&lt;Udfyldningsark!$T108,"r",""
))))))))</f>
        <v/>
      </c>
      <c r="AL91" s="226" t="str">
        <f>IF(Udfyldningsark!$T108="","",
IF(AL$17=Udfyldningsark!$Q108,"s",
IF(AL$17=Udfyldningsark!$T108,"b",
IF(AL$17&lt;Udfyldningsark!$P108,"",
IF(Udfyldningsark!$T108&lt;Udfyldningsark!$Q108-10,IF(AL$17&lt;Udfyldningsark!$T108,"g",""),
IF(Udfyldningsark!$T108&lt;Udfyldningsark!$Q108,     IF(AL$17&lt;Udfyldningsark!$Q108-10,"g",     IF(AL$17&lt;Udfyldningsark!$T108,"gu",        "")),
IF(AL$17&lt;Udfyldningsark!$Q108, IF(AL$17&lt;Udfyldningsark!$Q108-10,"g","gu"),
IF(AL$17&lt;Udfyldningsark!$T108,"r",""
))))))))</f>
        <v/>
      </c>
      <c r="AM91" s="226" t="str">
        <f>IF(Udfyldningsark!$T108="","",
IF(AM$17=Udfyldningsark!$Q108,"s",
IF(AM$17=Udfyldningsark!$T108,"b",
IF(AM$17&lt;Udfyldningsark!$P108,"",
IF(Udfyldningsark!$T108&lt;Udfyldningsark!$Q108-10,IF(AM$17&lt;Udfyldningsark!$T108,"g",""),
IF(Udfyldningsark!$T108&lt;Udfyldningsark!$Q108,     IF(AM$17&lt;Udfyldningsark!$Q108-10,"g",     IF(AM$17&lt;Udfyldningsark!$T108,"gu",        "")),
IF(AM$17&lt;Udfyldningsark!$Q108, IF(AM$17&lt;Udfyldningsark!$Q108-10,"g","gu"),
IF(AM$17&lt;Udfyldningsark!$T108,"r",""
))))))))</f>
        <v/>
      </c>
      <c r="AN91" s="226" t="str">
        <f>IF(Udfyldningsark!$T108="","",
IF(AN$17=Udfyldningsark!$Q108,"s",
IF(AN$17=Udfyldningsark!$T108,"b",
IF(AN$17&lt;Udfyldningsark!$P108,"",
IF(Udfyldningsark!$T108&lt;Udfyldningsark!$Q108-10,IF(AN$17&lt;Udfyldningsark!$T108,"g",""),
IF(Udfyldningsark!$T108&lt;Udfyldningsark!$Q108,     IF(AN$17&lt;Udfyldningsark!$Q108-10,"g",     IF(AN$17&lt;Udfyldningsark!$T108,"gu",        "")),
IF(AN$17&lt;Udfyldningsark!$Q108, IF(AN$17&lt;Udfyldningsark!$Q108-10,"g","gu"),
IF(AN$17&lt;Udfyldningsark!$T108,"r",""
))))))))</f>
        <v/>
      </c>
      <c r="AO91" s="226" t="str">
        <f>IF(Udfyldningsark!$T108="","",
IF(AO$17=Udfyldningsark!$Q108,"s",
IF(AO$17=Udfyldningsark!$T108,"b",
IF(AO$17&lt;Udfyldningsark!$P108,"",
IF(Udfyldningsark!$T108&lt;Udfyldningsark!$Q108-10,IF(AO$17&lt;Udfyldningsark!$T108,"g",""),
IF(Udfyldningsark!$T108&lt;Udfyldningsark!$Q108,     IF(AO$17&lt;Udfyldningsark!$Q108-10,"g",     IF(AO$17&lt;Udfyldningsark!$T108,"gu",        "")),
IF(AO$17&lt;Udfyldningsark!$Q108, IF(AO$17&lt;Udfyldningsark!$Q108-10,"g","gu"),
IF(AO$17&lt;Udfyldningsark!$T108,"r",""
))))))))</f>
        <v/>
      </c>
      <c r="AP91" s="226" t="str">
        <f>IF(Udfyldningsark!$T108="","",
IF(AP$17=Udfyldningsark!$Q108,"s",
IF(AP$17=Udfyldningsark!$T108,"b",
IF(AP$17&lt;Udfyldningsark!$P108,"",
IF(Udfyldningsark!$T108&lt;Udfyldningsark!$Q108-10,IF(AP$17&lt;Udfyldningsark!$T108,"g",""),
IF(Udfyldningsark!$T108&lt;Udfyldningsark!$Q108,     IF(AP$17&lt;Udfyldningsark!$Q108-10,"g",     IF(AP$17&lt;Udfyldningsark!$T108,"gu",        "")),
IF(AP$17&lt;Udfyldningsark!$Q108, IF(AP$17&lt;Udfyldningsark!$Q108-10,"g","gu"),
IF(AP$17&lt;Udfyldningsark!$T108,"r",""
))))))))</f>
        <v/>
      </c>
      <c r="AQ91" s="226" t="str">
        <f>IF(Udfyldningsark!$T108="","",
IF(AQ$17=Udfyldningsark!$Q108,"s",
IF(AQ$17=Udfyldningsark!$T108,"b",
IF(AQ$17&lt;Udfyldningsark!$P108,"",
IF(Udfyldningsark!$T108&lt;Udfyldningsark!$Q108-10,IF(AQ$17&lt;Udfyldningsark!$T108,"g",""),
IF(Udfyldningsark!$T108&lt;Udfyldningsark!$Q108,     IF(AQ$17&lt;Udfyldningsark!$Q108-10,"g",     IF(AQ$17&lt;Udfyldningsark!$T108,"gu",        "")),
IF(AQ$17&lt;Udfyldningsark!$Q108, IF(AQ$17&lt;Udfyldningsark!$Q108-10,"g","gu"),
IF(AQ$17&lt;Udfyldningsark!$T108,"r",""
))))))))</f>
        <v/>
      </c>
      <c r="AR91" s="226" t="str">
        <f>IF(Udfyldningsark!$T108="","",
IF(AR$17=Udfyldningsark!$Q108,"s",
IF(AR$17=Udfyldningsark!$T108,"b",
IF(AR$17&lt;Udfyldningsark!$P108,"",
IF(Udfyldningsark!$T108&lt;Udfyldningsark!$Q108-10,IF(AR$17&lt;Udfyldningsark!$T108,"g",""),
IF(Udfyldningsark!$T108&lt;Udfyldningsark!$Q108,     IF(AR$17&lt;Udfyldningsark!$Q108-10,"g",     IF(AR$17&lt;Udfyldningsark!$T108,"gu",        "")),
IF(AR$17&lt;Udfyldningsark!$Q108, IF(AR$17&lt;Udfyldningsark!$Q108-10,"g","gu"),
IF(AR$17&lt;Udfyldningsark!$T108,"r",""
))))))))</f>
        <v/>
      </c>
      <c r="AS91" s="226" t="str">
        <f>IF(Udfyldningsark!$T108="","",
IF(AS$17=Udfyldningsark!$Q108,"s",
IF(AS$17=Udfyldningsark!$T108,"b",
IF(AS$17&lt;Udfyldningsark!$P108,"",
IF(Udfyldningsark!$T108&lt;Udfyldningsark!$Q108-10,IF(AS$17&lt;Udfyldningsark!$T108,"g",""),
IF(Udfyldningsark!$T108&lt;Udfyldningsark!$Q108,     IF(AS$17&lt;Udfyldningsark!$Q108-10,"g",     IF(AS$17&lt;Udfyldningsark!$T108,"gu",        "")),
IF(AS$17&lt;Udfyldningsark!$Q108, IF(AS$17&lt;Udfyldningsark!$Q108-10,"g","gu"),
IF(AS$17&lt;Udfyldningsark!$T108,"r",""
))))))))</f>
        <v/>
      </c>
      <c r="AT91" s="226" t="str">
        <f>IF(Udfyldningsark!$T108="","",
IF(AT$17=Udfyldningsark!$Q108,"s",
IF(AT$17=Udfyldningsark!$T108,"b",
IF(AT$17&lt;Udfyldningsark!$P108,"",
IF(Udfyldningsark!$T108&lt;Udfyldningsark!$Q108-10,IF(AT$17&lt;Udfyldningsark!$T108,"g",""),
IF(Udfyldningsark!$T108&lt;Udfyldningsark!$Q108,     IF(AT$17&lt;Udfyldningsark!$Q108-10,"g",     IF(AT$17&lt;Udfyldningsark!$T108,"gu",        "")),
IF(AT$17&lt;Udfyldningsark!$Q108, IF(AT$17&lt;Udfyldningsark!$Q108-10,"g","gu"),
IF(AT$17&lt;Udfyldningsark!$T108,"r",""
))))))))</f>
        <v/>
      </c>
      <c r="AU91" s="226" t="str">
        <f>IF(Udfyldningsark!$T108="","",
IF(AU$17=Udfyldningsark!$Q108,"s",
IF(AU$17=Udfyldningsark!$T108,"b",
IF(AU$17&lt;Udfyldningsark!$P108,"",
IF(Udfyldningsark!$T108&lt;Udfyldningsark!$Q108-10,IF(AU$17&lt;Udfyldningsark!$T108,"g",""),
IF(Udfyldningsark!$T108&lt;Udfyldningsark!$Q108,     IF(AU$17&lt;Udfyldningsark!$Q108-10,"g",     IF(AU$17&lt;Udfyldningsark!$T108,"gu",        "")),
IF(AU$17&lt;Udfyldningsark!$Q108, IF(AU$17&lt;Udfyldningsark!$Q108-10,"g","gu"),
IF(AU$17&lt;Udfyldningsark!$T108,"r",""
))))))))</f>
        <v/>
      </c>
      <c r="AV91" s="226" t="str">
        <f>IF(Udfyldningsark!$T108="","",
IF(AV$17=Udfyldningsark!$Q108,"s",
IF(AV$17=Udfyldningsark!$T108,"b",
IF(AV$17&lt;Udfyldningsark!$P108,"",
IF(Udfyldningsark!$T108&lt;Udfyldningsark!$Q108-10,IF(AV$17&lt;Udfyldningsark!$T108,"g",""),
IF(Udfyldningsark!$T108&lt;Udfyldningsark!$Q108,     IF(AV$17&lt;Udfyldningsark!$Q108-10,"g",     IF(AV$17&lt;Udfyldningsark!$T108,"gu",        "")),
IF(AV$17&lt;Udfyldningsark!$Q108, IF(AV$17&lt;Udfyldningsark!$Q108-10,"g","gu"),
IF(AV$17&lt;Udfyldningsark!$T108,"r",""
))))))))</f>
        <v/>
      </c>
      <c r="AW91" s="226" t="str">
        <f>IF(Udfyldningsark!$T108="","",
IF(AW$17=Udfyldningsark!$Q108,"s",
IF(AW$17=Udfyldningsark!$T108,"b",
IF(AW$17&lt;Udfyldningsark!$P108,"",
IF(Udfyldningsark!$T108&lt;Udfyldningsark!$Q108-10,IF(AW$17&lt;Udfyldningsark!$T108,"g",""),
IF(Udfyldningsark!$T108&lt;Udfyldningsark!$Q108,     IF(AW$17&lt;Udfyldningsark!$Q108-10,"g",     IF(AW$17&lt;Udfyldningsark!$T108,"gu",        "")),
IF(AW$17&lt;Udfyldningsark!$Q108, IF(AW$17&lt;Udfyldningsark!$Q108-10,"g","gu"),
IF(AW$17&lt;Udfyldningsark!$T108,"r",""
))))))))</f>
        <v/>
      </c>
      <c r="AX91" s="226" t="str">
        <f>IF(Udfyldningsark!$T108="","",
IF(AX$17=Udfyldningsark!$Q108,"s",
IF(AX$17=Udfyldningsark!$T108,"b",
IF(AX$17&lt;Udfyldningsark!$P108,"",
IF(Udfyldningsark!$T108&lt;Udfyldningsark!$Q108-10,IF(AX$17&lt;Udfyldningsark!$T108,"g",""),
IF(Udfyldningsark!$T108&lt;Udfyldningsark!$Q108,     IF(AX$17&lt;Udfyldningsark!$Q108-10,"g",     IF(AX$17&lt;Udfyldningsark!$T108,"gu",        "")),
IF(AX$17&lt;Udfyldningsark!$Q108, IF(AX$17&lt;Udfyldningsark!$Q108-10,"g","gu"),
IF(AX$17&lt;Udfyldningsark!$T108,"r",""
))))))))</f>
        <v/>
      </c>
      <c r="AY91" s="226" t="str">
        <f>IF(Udfyldningsark!$T108="","",
IF(AY$17=Udfyldningsark!$Q108,"s",
IF(AY$17=Udfyldningsark!$T108,"b",
IF(AY$17&lt;Udfyldningsark!$P108,"",
IF(Udfyldningsark!$T108&lt;Udfyldningsark!$Q108-10,IF(AY$17&lt;Udfyldningsark!$T108,"g",""),
IF(Udfyldningsark!$T108&lt;Udfyldningsark!$Q108,     IF(AY$17&lt;Udfyldningsark!$Q108-10,"g",     IF(AY$17&lt;Udfyldningsark!$T108,"gu",        "")),
IF(AY$17&lt;Udfyldningsark!$Q108, IF(AY$17&lt;Udfyldningsark!$Q108-10,"g","gu"),
IF(AY$17&lt;Udfyldningsark!$T108,"r",""
))))))))</f>
        <v/>
      </c>
      <c r="AZ91" s="226" t="str">
        <f>IF(Udfyldningsark!$T108="","",
IF(AZ$17=Udfyldningsark!$Q108,"s",
IF(AZ$17=Udfyldningsark!$T108,"b",
IF(AZ$17&lt;Udfyldningsark!$P108,"",
IF(Udfyldningsark!$T108&lt;Udfyldningsark!$Q108-10,IF(AZ$17&lt;Udfyldningsark!$T108,"g",""),
IF(Udfyldningsark!$T108&lt;Udfyldningsark!$Q108,     IF(AZ$17&lt;Udfyldningsark!$Q108-10,"g",     IF(AZ$17&lt;Udfyldningsark!$T108,"gu",        "")),
IF(AZ$17&lt;Udfyldningsark!$Q108, IF(AZ$17&lt;Udfyldningsark!$Q108-10,"g","gu"),
IF(AZ$17&lt;Udfyldningsark!$T108,"r",""
))))))))</f>
        <v/>
      </c>
      <c r="BA91" s="226" t="str">
        <f>IF(Udfyldningsark!$T108="","",
IF(BA$17=Udfyldningsark!$Q108,"s",
IF(BA$17=Udfyldningsark!$T108,"b",
IF(BA$17&lt;Udfyldningsark!$P108,"",
IF(Udfyldningsark!$T108&lt;Udfyldningsark!$Q108-10,IF(BA$17&lt;Udfyldningsark!$T108,"g",""),
IF(Udfyldningsark!$T108&lt;Udfyldningsark!$Q108,     IF(BA$17&lt;Udfyldningsark!$Q108-10,"g",     IF(BA$17&lt;Udfyldningsark!$T108,"gu",        "")),
IF(BA$17&lt;Udfyldningsark!$Q108, IF(BA$17&lt;Udfyldningsark!$Q108-10,"g","gu"),
IF(BA$17&lt;Udfyldningsark!$T108,"r",""
))))))))</f>
        <v/>
      </c>
      <c r="BB91" s="226" t="str">
        <f>IF(Udfyldningsark!$T108="","",
IF(BB$17=Udfyldningsark!$Q108,"s",
IF(BB$17=Udfyldningsark!$T108,"b",
IF(BB$17&lt;Udfyldningsark!$P108,"",
IF(Udfyldningsark!$T108&lt;Udfyldningsark!$Q108-10,IF(BB$17&lt;Udfyldningsark!$T108,"g",""),
IF(Udfyldningsark!$T108&lt;Udfyldningsark!$Q108,     IF(BB$17&lt;Udfyldningsark!$Q108-10,"g",     IF(BB$17&lt;Udfyldningsark!$T108,"gu",        "")),
IF(BB$17&lt;Udfyldningsark!$Q108, IF(BB$17&lt;Udfyldningsark!$Q108-10,"g","gu"),
IF(BB$17&lt;Udfyldningsark!$T108,"r",""
))))))))</f>
        <v/>
      </c>
      <c r="BC91" s="226" t="str">
        <f>IF(Udfyldningsark!$T108="","",
IF(BC$17=Udfyldningsark!$Q108,"s",
IF(BC$17=Udfyldningsark!$T108,"b",
IF(BC$17&lt;Udfyldningsark!$P108,"",
IF(Udfyldningsark!$T108&lt;Udfyldningsark!$Q108-10,IF(BC$17&lt;Udfyldningsark!$T108,"g",""),
IF(Udfyldningsark!$T108&lt;Udfyldningsark!$Q108,     IF(BC$17&lt;Udfyldningsark!$Q108-10,"g",     IF(BC$17&lt;Udfyldningsark!$T108,"gu",        "")),
IF(BC$17&lt;Udfyldningsark!$Q108, IF(BC$17&lt;Udfyldningsark!$Q108-10,"g","gu"),
IF(BC$17&lt;Udfyldningsark!$T108,"r",""
))))))))</f>
        <v/>
      </c>
      <c r="BD91" s="226" t="str">
        <f>IF(Udfyldningsark!$T108="","",
IF(BD$17=Udfyldningsark!$Q108,"s",
IF(BD$17=Udfyldningsark!$T108,"b",
IF(BD$17&lt;Udfyldningsark!$P108,"",
IF(Udfyldningsark!$T108&lt;Udfyldningsark!$Q108-10,IF(BD$17&lt;Udfyldningsark!$T108,"g",""),
IF(Udfyldningsark!$T108&lt;Udfyldningsark!$Q108,     IF(BD$17&lt;Udfyldningsark!$Q108-10,"g",     IF(BD$17&lt;Udfyldningsark!$T108,"gu",        "")),
IF(BD$17&lt;Udfyldningsark!$Q108, IF(BD$17&lt;Udfyldningsark!$Q108-10,"g","gu"),
IF(BD$17&lt;Udfyldningsark!$T108,"r",""
))))))))</f>
        <v/>
      </c>
      <c r="BE91" s="226" t="str">
        <f>IF(Udfyldningsark!$T108="","",
IF(BE$17=Udfyldningsark!$Q108,"s",
IF(BE$17=Udfyldningsark!$T108,"b",
IF(BE$17&lt;Udfyldningsark!$P108,"",
IF(Udfyldningsark!$T108&lt;Udfyldningsark!$Q108-10,IF(BE$17&lt;Udfyldningsark!$T108,"g",""),
IF(Udfyldningsark!$T108&lt;Udfyldningsark!$Q108,     IF(BE$17&lt;Udfyldningsark!$Q108-10,"g",     IF(BE$17&lt;Udfyldningsark!$T108,"gu",        "")),
IF(BE$17&lt;Udfyldningsark!$Q108, IF(BE$17&lt;Udfyldningsark!$Q108-10,"g","gu"),
IF(BE$17&lt;Udfyldningsark!$T108,"r",""
))))))))</f>
        <v/>
      </c>
      <c r="BF91" s="226" t="str">
        <f>IF(Udfyldningsark!$T108="","",
IF(BF$17=Udfyldningsark!$Q108,"s",
IF(BF$17=Udfyldningsark!$T108,"b",
IF(BF$17&lt;Udfyldningsark!$P108,"",
IF(Udfyldningsark!$T108&lt;Udfyldningsark!$Q108-10,IF(BF$17&lt;Udfyldningsark!$T108,"g",""),
IF(Udfyldningsark!$T108&lt;Udfyldningsark!$Q108,     IF(BF$17&lt;Udfyldningsark!$Q108-10,"g",     IF(BF$17&lt;Udfyldningsark!$T108,"gu",        "")),
IF(BF$17&lt;Udfyldningsark!$Q108, IF(BF$17&lt;Udfyldningsark!$Q108-10,"g","gu"),
IF(BF$17&lt;Udfyldningsark!$T108,"r",""
))))))))</f>
        <v/>
      </c>
      <c r="BG91" s="226" t="str">
        <f>IF(Udfyldningsark!$T108="","",
IF(BG$17=Udfyldningsark!$Q108,"s",
IF(BG$17=Udfyldningsark!$T108,"b",
IF(BG$17&lt;Udfyldningsark!$P108,"",
IF(Udfyldningsark!$T108&lt;Udfyldningsark!$Q108-10,IF(BG$17&lt;Udfyldningsark!$T108,"g",""),
IF(Udfyldningsark!$T108&lt;Udfyldningsark!$Q108,     IF(BG$17&lt;Udfyldningsark!$Q108-10,"g",     IF(BG$17&lt;Udfyldningsark!$T108,"gu",        "")),
IF(BG$17&lt;Udfyldningsark!$Q108, IF(BG$17&lt;Udfyldningsark!$Q108-10,"g","gu"),
IF(BG$17&lt;Udfyldningsark!$T108,"r",""
))))))))</f>
        <v/>
      </c>
      <c r="BH91" s="226" t="str">
        <f>IF(Udfyldningsark!$T108="","",
IF(BH$17=Udfyldningsark!$Q108,"s",
IF(BH$17=Udfyldningsark!$T108,"b",
IF(BH$17&lt;Udfyldningsark!$P108,"",
IF(Udfyldningsark!$T108&lt;Udfyldningsark!$Q108-10,IF(BH$17&lt;Udfyldningsark!$T108,"g",""),
IF(Udfyldningsark!$T108&lt;Udfyldningsark!$Q108,     IF(BH$17&lt;Udfyldningsark!$Q108-10,"g",     IF(BH$17&lt;Udfyldningsark!$T108,"gu",        "")),
IF(BH$17&lt;Udfyldningsark!$Q108, IF(BH$17&lt;Udfyldningsark!$Q108-10,"g","gu"),
IF(BH$17&lt;Udfyldningsark!$T108,"r",""
))))))))</f>
        <v/>
      </c>
      <c r="BI91" s="226" t="str">
        <f>IF(Udfyldningsark!$T108="","",
IF(BI$17=Udfyldningsark!$Q108,"s",
IF(BI$17=Udfyldningsark!$T108,"b",
IF(BI$17&lt;Udfyldningsark!$P108,"",
IF(Udfyldningsark!$T108&lt;Udfyldningsark!$Q108-10,IF(BI$17&lt;Udfyldningsark!$T108,"g",""),
IF(Udfyldningsark!$T108&lt;Udfyldningsark!$Q108,     IF(BI$17&lt;Udfyldningsark!$Q108-10,"g",     IF(BI$17&lt;Udfyldningsark!$T108,"gu",        "")),
IF(BI$17&lt;Udfyldningsark!$Q108, IF(BI$17&lt;Udfyldningsark!$Q108-10,"g","gu"),
IF(BI$17&lt;Udfyldningsark!$T108,"r",""
))))))))</f>
        <v/>
      </c>
      <c r="BJ91" s="226" t="str">
        <f>IF(Udfyldningsark!$T108="","",
IF(BJ$17=Udfyldningsark!$Q108,"s",
IF(BJ$17=Udfyldningsark!$T108,"b",
IF(BJ$17&lt;Udfyldningsark!$P108,"",
IF(Udfyldningsark!$T108&lt;Udfyldningsark!$Q108-10,IF(BJ$17&lt;Udfyldningsark!$T108,"g",""),
IF(Udfyldningsark!$T108&lt;Udfyldningsark!$Q108,     IF(BJ$17&lt;Udfyldningsark!$Q108-10,"g",     IF(BJ$17&lt;Udfyldningsark!$T108,"gu",        "")),
IF(BJ$17&lt;Udfyldningsark!$Q108, IF(BJ$17&lt;Udfyldningsark!$Q108-10,"g","gu"),
IF(BJ$17&lt;Udfyldningsark!$T108,"r",""
))))))))</f>
        <v/>
      </c>
      <c r="BK91" s="226" t="str">
        <f>IF(Udfyldningsark!$T108="","",
IF(BK$17=Udfyldningsark!$Q108,"s",
IF(BK$17=Udfyldningsark!$T108,"b",
IF(BK$17&lt;Udfyldningsark!$P108,"",
IF(Udfyldningsark!$T108&lt;Udfyldningsark!$Q108-10,IF(BK$17&lt;Udfyldningsark!$T108,"g",""),
IF(Udfyldningsark!$T108&lt;Udfyldningsark!$Q108,     IF(BK$17&lt;Udfyldningsark!$Q108-10,"g",     IF(BK$17&lt;Udfyldningsark!$T108,"gu",        "")),
IF(BK$17&lt;Udfyldningsark!$Q108, IF(BK$17&lt;Udfyldningsark!$Q108-10,"g","gu"),
IF(BK$17&lt;Udfyldningsark!$T108,"r",""
))))))))</f>
        <v/>
      </c>
      <c r="BL91" s="226" t="str">
        <f>IF(Udfyldningsark!$T108="","",
IF(BL$17=Udfyldningsark!$Q108,"s",
IF(BL$17=Udfyldningsark!$T108,"b",
IF(BL$17&lt;Udfyldningsark!$P108,"",
IF(Udfyldningsark!$T108&lt;Udfyldningsark!$Q108-10,IF(BL$17&lt;Udfyldningsark!$T108,"g",""),
IF(Udfyldningsark!$T108&lt;Udfyldningsark!$Q108,     IF(BL$17&lt;Udfyldningsark!$Q108-10,"g",     IF(BL$17&lt;Udfyldningsark!$T108,"gu",        "")),
IF(BL$17&lt;Udfyldningsark!$Q108, IF(BL$17&lt;Udfyldningsark!$Q108-10,"g","gu"),
IF(BL$17&lt;Udfyldningsark!$T108,"r",""
))))))))</f>
        <v/>
      </c>
      <c r="BM91" s="226" t="str">
        <f>IF(Udfyldningsark!$T108="","",
IF(BM$17=Udfyldningsark!$Q108,"s",
IF(BM$17=Udfyldningsark!$T108,"b",
IF(BM$17&lt;Udfyldningsark!$P108,"",
IF(Udfyldningsark!$T108&lt;Udfyldningsark!$Q108-10,IF(BM$17&lt;Udfyldningsark!$T108,"g",""),
IF(Udfyldningsark!$T108&lt;Udfyldningsark!$Q108,     IF(BM$17&lt;Udfyldningsark!$Q108-10,"g",     IF(BM$17&lt;Udfyldningsark!$T108,"gu",        "")),
IF(BM$17&lt;Udfyldningsark!$Q108, IF(BM$17&lt;Udfyldningsark!$Q108-10,"g","gu"),
IF(BM$17&lt;Udfyldningsark!$T108,"r",""
))))))))</f>
        <v/>
      </c>
      <c r="BN91" s="226" t="str">
        <f>IF(Udfyldningsark!$T108="","",
IF(BN$17=Udfyldningsark!$Q108,"s",
IF(BN$17=Udfyldningsark!$T108,"b",
IF(BN$17&lt;Udfyldningsark!$P108,"",
IF(Udfyldningsark!$T108&lt;Udfyldningsark!$Q108-10,IF(BN$17&lt;Udfyldningsark!$T108,"g",""),
IF(Udfyldningsark!$T108&lt;Udfyldningsark!$Q108,     IF(BN$17&lt;Udfyldningsark!$Q108-10,"g",     IF(BN$17&lt;Udfyldningsark!$T108,"gu",        "")),
IF(BN$17&lt;Udfyldningsark!$Q108, IF(BN$17&lt;Udfyldningsark!$Q108-10,"g","gu"),
IF(BN$17&lt;Udfyldningsark!$T108,"r",""
))))))))</f>
        <v/>
      </c>
      <c r="BO91" s="226" t="str">
        <f>IF(Udfyldningsark!$T108="","",
IF(BO$17=Udfyldningsark!$Q108,"s",
IF(BO$17=Udfyldningsark!$T108,"b",
IF(BO$17&lt;Udfyldningsark!$P108,"",
IF(Udfyldningsark!$T108&lt;Udfyldningsark!$Q108-10,IF(BO$17&lt;Udfyldningsark!$T108,"g",""),
IF(Udfyldningsark!$T108&lt;Udfyldningsark!$Q108,     IF(BO$17&lt;Udfyldningsark!$Q108-10,"g",     IF(BO$17&lt;Udfyldningsark!$T108,"gu",        "")),
IF(BO$17&lt;Udfyldningsark!$Q108, IF(BO$17&lt;Udfyldningsark!$Q108-10,"g","gu"),
IF(BO$17&lt;Udfyldningsark!$T108,"r",""
))))))))</f>
        <v/>
      </c>
      <c r="BP91" s="226" t="str">
        <f>IF(Udfyldningsark!$T108="","",
IF(BP$17=Udfyldningsark!$Q108,"s",
IF(BP$17=Udfyldningsark!$T108,"b",
IF(BP$17&lt;Udfyldningsark!$P108,"",
IF(Udfyldningsark!$T108&lt;Udfyldningsark!$Q108-10,IF(BP$17&lt;Udfyldningsark!$T108,"g",""),
IF(Udfyldningsark!$T108&lt;Udfyldningsark!$Q108,     IF(BP$17&lt;Udfyldningsark!$Q108-10,"g",     IF(BP$17&lt;Udfyldningsark!$T108,"gu",        "")),
IF(BP$17&lt;Udfyldningsark!$Q108, IF(BP$17&lt;Udfyldningsark!$Q108-10,"g","gu"),
IF(BP$17&lt;Udfyldningsark!$T108,"r",""
))))))))</f>
        <v/>
      </c>
      <c r="BQ91" s="226" t="str">
        <f>IF(Udfyldningsark!$T108="","",
IF(BQ$17=Udfyldningsark!$Q108,"s",
IF(BQ$17=Udfyldningsark!$T108,"b",
IF(BQ$17&lt;Udfyldningsark!$P108,"",
IF(Udfyldningsark!$T108&lt;Udfyldningsark!$Q108-10,IF(BQ$17&lt;Udfyldningsark!$T108,"g",""),
IF(Udfyldningsark!$T108&lt;Udfyldningsark!$Q108,     IF(BQ$17&lt;Udfyldningsark!$Q108-10,"g",     IF(BQ$17&lt;Udfyldningsark!$T108,"gu",        "")),
IF(BQ$17&lt;Udfyldningsark!$Q108, IF(BQ$17&lt;Udfyldningsark!$Q108-10,"g","gu"),
IF(BQ$17&lt;Udfyldningsark!$T108,"r",""
))))))))</f>
        <v/>
      </c>
      <c r="BR91" s="226" t="str">
        <f>IF(Udfyldningsark!$T108="","",
IF(BR$17=Udfyldningsark!$Q108,"s",
IF(BR$17=Udfyldningsark!$T108,"b",
IF(BR$17&lt;Udfyldningsark!$P108,"",
IF(Udfyldningsark!$T108&lt;Udfyldningsark!$Q108-10,IF(BR$17&lt;Udfyldningsark!$T108,"g",""),
IF(Udfyldningsark!$T108&lt;Udfyldningsark!$Q108,     IF(BR$17&lt;Udfyldningsark!$Q108-10,"g",     IF(BR$17&lt;Udfyldningsark!$T108,"gu",        "")),
IF(BR$17&lt;Udfyldningsark!$Q108, IF(BR$17&lt;Udfyldningsark!$Q108-10,"g","gu"),
IF(BR$17&lt;Udfyldningsark!$T108,"r",""
))))))))</f>
        <v/>
      </c>
      <c r="BS91" s="226" t="str">
        <f>IF(Udfyldningsark!$T108="","",
IF(BS$17=Udfyldningsark!$Q108,"s",
IF(BS$17=Udfyldningsark!$T108,"b",
IF(BS$17&lt;Udfyldningsark!$P108,"",
IF(Udfyldningsark!$T108&lt;Udfyldningsark!$Q108-10,IF(BS$17&lt;Udfyldningsark!$T108,"g",""),
IF(Udfyldningsark!$T108&lt;Udfyldningsark!$Q108,     IF(BS$17&lt;Udfyldningsark!$Q108-10,"g",     IF(BS$17&lt;Udfyldningsark!$T108,"gu",        "")),
IF(BS$17&lt;Udfyldningsark!$Q108, IF(BS$17&lt;Udfyldningsark!$Q108-10,"g","gu"),
IF(BS$17&lt;Udfyldningsark!$T108,"r",""
))))))))</f>
        <v/>
      </c>
      <c r="BT91" s="226" t="str">
        <f>IF(Udfyldningsark!$T108="","",
IF(BT$17=Udfyldningsark!$Q108,"s",
IF(BT$17=Udfyldningsark!$T108,"b",
IF(BT$17&lt;Udfyldningsark!$P108,"",
IF(Udfyldningsark!$T108&lt;Udfyldningsark!$Q108-10,IF(BT$17&lt;Udfyldningsark!$T108,"g",""),
IF(Udfyldningsark!$T108&lt;Udfyldningsark!$Q108,     IF(BT$17&lt;Udfyldningsark!$Q108-10,"g",     IF(BT$17&lt;Udfyldningsark!$T108,"gu",        "")),
IF(BT$17&lt;Udfyldningsark!$Q108, IF(BT$17&lt;Udfyldningsark!$Q108-10,"g","gu"),
IF(BT$17&lt;Udfyldningsark!$T108,"r",""
))))))))</f>
        <v/>
      </c>
      <c r="BU91" s="226" t="str">
        <f>IF(Udfyldningsark!$T108="","",
IF(BU$17=Udfyldningsark!$Q108,"s",
IF(BU$17=Udfyldningsark!$T108,"b",
IF(BU$17&lt;Udfyldningsark!$P108,"",
IF(Udfyldningsark!$T108&lt;Udfyldningsark!$Q108-10,IF(BU$17&lt;Udfyldningsark!$T108,"g",""),
IF(Udfyldningsark!$T108&lt;Udfyldningsark!$Q108,     IF(BU$17&lt;Udfyldningsark!$Q108-10,"g",     IF(BU$17&lt;Udfyldningsark!$T108,"gu",        "")),
IF(BU$17&lt;Udfyldningsark!$Q108, IF(BU$17&lt;Udfyldningsark!$Q108-10,"g","gu"),
IF(BU$17&lt;Udfyldningsark!$T108,"r",""
))))))))</f>
        <v/>
      </c>
      <c r="BV91" s="226" t="str">
        <f>IF(Udfyldningsark!$T108="","",
IF(BV$17=Udfyldningsark!$Q108,"s",
IF(BV$17=Udfyldningsark!$T108,"b",
IF(BV$17&lt;Udfyldningsark!$P108,"",
IF(Udfyldningsark!$T108&lt;Udfyldningsark!$Q108-10,IF(BV$17&lt;Udfyldningsark!$T108,"g",""),
IF(Udfyldningsark!$T108&lt;Udfyldningsark!$Q108,     IF(BV$17&lt;Udfyldningsark!$Q108-10,"g",     IF(BV$17&lt;Udfyldningsark!$T108,"gu",        "")),
IF(BV$17&lt;Udfyldningsark!$Q108, IF(BV$17&lt;Udfyldningsark!$Q108-10,"g","gu"),
IF(BV$17&lt;Udfyldningsark!$T108,"r",""
))))))))</f>
        <v/>
      </c>
      <c r="BW91" s="226" t="str">
        <f>IF(Udfyldningsark!$T108="","",
IF(BW$17=Udfyldningsark!$Q108,"s",
IF(BW$17=Udfyldningsark!$T108,"b",
IF(BW$17&lt;Udfyldningsark!$P108,"",
IF(Udfyldningsark!$T108&lt;Udfyldningsark!$Q108-10,IF(BW$17&lt;Udfyldningsark!$T108,"g",""),
IF(Udfyldningsark!$T108&lt;Udfyldningsark!$Q108,     IF(BW$17&lt;Udfyldningsark!$Q108-10,"g",     IF(BW$17&lt;Udfyldningsark!$T108,"gu",        "")),
IF(BW$17&lt;Udfyldningsark!$Q108, IF(BW$17&lt;Udfyldningsark!$Q108-10,"g","gu"),
IF(BW$17&lt;Udfyldningsark!$T108,"r",""
))))))))</f>
        <v/>
      </c>
      <c r="BX91" s="226" t="str">
        <f>IF(Udfyldningsark!$T108="","",
IF(BX$17=Udfyldningsark!$Q108,"s",
IF(BX$17=Udfyldningsark!$T108,"b",
IF(BX$17&lt;Udfyldningsark!$P108,"",
IF(Udfyldningsark!$T108&lt;Udfyldningsark!$Q108-10,IF(BX$17&lt;Udfyldningsark!$T108,"g",""),
IF(Udfyldningsark!$T108&lt;Udfyldningsark!$Q108,     IF(BX$17&lt;Udfyldningsark!$Q108-10,"g",     IF(BX$17&lt;Udfyldningsark!$T108,"gu",        "")),
IF(BX$17&lt;Udfyldningsark!$Q108, IF(BX$17&lt;Udfyldningsark!$Q108-10,"g","gu"),
IF(BX$17&lt;Udfyldningsark!$T108,"r",""
))))))))</f>
        <v/>
      </c>
      <c r="BY91" s="226" t="str">
        <f>IF(Udfyldningsark!$T108="","",
IF(BY$17=Udfyldningsark!$Q108,"s",
IF(BY$17=Udfyldningsark!$T108,"b",
IF(BY$17&lt;Udfyldningsark!$P108,"",
IF(Udfyldningsark!$T108&lt;Udfyldningsark!$Q108-10,IF(BY$17&lt;Udfyldningsark!$T108,"g",""),
IF(Udfyldningsark!$T108&lt;Udfyldningsark!$Q108,     IF(BY$17&lt;Udfyldningsark!$Q108-10,"g",     IF(BY$17&lt;Udfyldningsark!$T108,"gu",        "")),
IF(BY$17&lt;Udfyldningsark!$Q108, IF(BY$17&lt;Udfyldningsark!$Q108-10,"g","gu"),
IF(BY$17&lt;Udfyldningsark!$T108,"r",""
))))))))</f>
        <v/>
      </c>
      <c r="BZ91" s="226" t="str">
        <f>IF(Udfyldningsark!$T108="","",
IF(BZ$17=Udfyldningsark!$Q108,"s",
IF(BZ$17=Udfyldningsark!$T108,"b",
IF(BZ$17&lt;Udfyldningsark!$P108,"",
IF(Udfyldningsark!$T108&lt;Udfyldningsark!$Q108-10,IF(BZ$17&lt;Udfyldningsark!$T108,"g",""),
IF(Udfyldningsark!$T108&lt;Udfyldningsark!$Q108,     IF(BZ$17&lt;Udfyldningsark!$Q108-10,"g",     IF(BZ$17&lt;Udfyldningsark!$T108,"gu",        "")),
IF(BZ$17&lt;Udfyldningsark!$Q108, IF(BZ$17&lt;Udfyldningsark!$Q108-10,"g","gu"),
IF(BZ$17&lt;Udfyldningsark!$T108,"r",""
))))))))</f>
        <v/>
      </c>
      <c r="CA91" s="226" t="str">
        <f>IF(Udfyldningsark!$T108="","",
IF(CA$17=Udfyldningsark!$Q108,"s",
IF(CA$17=Udfyldningsark!$T108,"b",
IF(CA$17&lt;Udfyldningsark!$P108,"",
IF(Udfyldningsark!$T108&lt;Udfyldningsark!$Q108-10,IF(CA$17&lt;Udfyldningsark!$T108,"g",""),
IF(Udfyldningsark!$T108&lt;Udfyldningsark!$Q108,     IF(CA$17&lt;Udfyldningsark!$Q108-10,"g",     IF(CA$17&lt;Udfyldningsark!$T108,"gu",        "")),
IF(CA$17&lt;Udfyldningsark!$Q108, IF(CA$17&lt;Udfyldningsark!$Q108-10,"g","gu"),
IF(CA$17&lt;Udfyldningsark!$T108,"r",""
))))))))</f>
        <v/>
      </c>
      <c r="CB91" s="226" t="str">
        <f>IF(Udfyldningsark!$T108="","",
IF(CB$17=Udfyldningsark!$Q108,"s",
IF(CB$17=Udfyldningsark!$T108,"b",
IF(CB$17&lt;Udfyldningsark!$P108,"",
IF(Udfyldningsark!$T108&lt;Udfyldningsark!$Q108-10,IF(CB$17&lt;Udfyldningsark!$T108,"g",""),
IF(Udfyldningsark!$T108&lt;Udfyldningsark!$Q108,     IF(CB$17&lt;Udfyldningsark!$Q108-10,"g",     IF(CB$17&lt;Udfyldningsark!$T108,"gu",        "")),
IF(CB$17&lt;Udfyldningsark!$Q108, IF(CB$17&lt;Udfyldningsark!$Q108-10,"g","gu"),
IF(CB$17&lt;Udfyldningsark!$T108,"r",""
))))))))</f>
        <v/>
      </c>
      <c r="CC91" s="226" t="str">
        <f>IF(Udfyldningsark!$T108="","",
IF(CC$17=Udfyldningsark!$Q108,"s",
IF(CC$17=Udfyldningsark!$T108,"b",
IF(CC$17&lt;Udfyldningsark!$P108,"",
IF(Udfyldningsark!$T108&lt;Udfyldningsark!$Q108-10,IF(CC$17&lt;Udfyldningsark!$T108,"g",""),
IF(Udfyldningsark!$T108&lt;Udfyldningsark!$Q108,     IF(CC$17&lt;Udfyldningsark!$Q108-10,"g",     IF(CC$17&lt;Udfyldningsark!$T108,"gu",        "")),
IF(CC$17&lt;Udfyldningsark!$Q108, IF(CC$17&lt;Udfyldningsark!$Q108-10,"g","gu"),
IF(CC$17&lt;Udfyldningsark!$T108,"r",""
))))))))</f>
        <v/>
      </c>
      <c r="CD91" s="226" t="str">
        <f>IF(Udfyldningsark!$T108="","",
IF(CD$17=Udfyldningsark!$Q108,"s",
IF(CD$17=Udfyldningsark!$T108,"b",
IF(CD$17&lt;Udfyldningsark!$P108,"",
IF(Udfyldningsark!$T108&lt;Udfyldningsark!$Q108-10,IF(CD$17&lt;Udfyldningsark!$T108,"g",""),
IF(Udfyldningsark!$T108&lt;Udfyldningsark!$Q108,     IF(CD$17&lt;Udfyldningsark!$Q108-10,"g",     IF(CD$17&lt;Udfyldningsark!$T108,"gu",        "")),
IF(CD$17&lt;Udfyldningsark!$Q108, IF(CD$17&lt;Udfyldningsark!$Q108-10,"g","gu"),
IF(CD$17&lt;Udfyldningsark!$T108,"r",""
))))))))</f>
        <v/>
      </c>
      <c r="CE91" s="226" t="str">
        <f>IF(Udfyldningsark!$T108="","",
IF(CE$17=Udfyldningsark!$Q108,"s",
IF(CE$17=Udfyldningsark!$T108,"b",
IF(CE$17&lt;Udfyldningsark!$P108,"",
IF(Udfyldningsark!$T108&lt;Udfyldningsark!$Q108-10,IF(CE$17&lt;Udfyldningsark!$T108,"g",""),
IF(Udfyldningsark!$T108&lt;Udfyldningsark!$Q108,     IF(CE$17&lt;Udfyldningsark!$Q108-10,"g",     IF(CE$17&lt;Udfyldningsark!$T108,"gu",        "")),
IF(CE$17&lt;Udfyldningsark!$Q108, IF(CE$17&lt;Udfyldningsark!$Q108-10,"g","gu"),
IF(CE$17&lt;Udfyldningsark!$T108,"r",""
))))))))</f>
        <v/>
      </c>
      <c r="CF91" s="226" t="str">
        <f>IF(Udfyldningsark!$T108="","",
IF(CF$17=Udfyldningsark!$Q108,"s",
IF(CF$17=Udfyldningsark!$T108,"b",
IF(CF$17&lt;Udfyldningsark!$P108,"",
IF(Udfyldningsark!$T108&lt;Udfyldningsark!$Q108-10,IF(CF$17&lt;Udfyldningsark!$T108,"g",""),
IF(Udfyldningsark!$T108&lt;Udfyldningsark!$Q108,     IF(CF$17&lt;Udfyldningsark!$Q108-10,"g",     IF(CF$17&lt;Udfyldningsark!$T108,"gu",        "")),
IF(CF$17&lt;Udfyldningsark!$Q108, IF(CF$17&lt;Udfyldningsark!$Q108-10,"g","gu"),
IF(CF$17&lt;Udfyldningsark!$T108,"r",""
))))))))</f>
        <v/>
      </c>
      <c r="CG91" s="226" t="str">
        <f>IF(Udfyldningsark!$T108="","",
IF(CG$17=Udfyldningsark!$Q108,"s",
IF(CG$17=Udfyldningsark!$T108,"b",
IF(CG$17&lt;Udfyldningsark!$P108,"",
IF(Udfyldningsark!$T108&lt;Udfyldningsark!$Q108-10,IF(CG$17&lt;Udfyldningsark!$T108,"g",""),
IF(Udfyldningsark!$T108&lt;Udfyldningsark!$Q108,     IF(CG$17&lt;Udfyldningsark!$Q108-10,"g",     IF(CG$17&lt;Udfyldningsark!$T108,"gu",        "")),
IF(CG$17&lt;Udfyldningsark!$Q108, IF(CG$17&lt;Udfyldningsark!$Q108-10,"g","gu"),
IF(CG$17&lt;Udfyldningsark!$T108,"r",""
))))))))</f>
        <v/>
      </c>
      <c r="CH91" s="226" t="str">
        <f>IF(Udfyldningsark!$T108="","",
IF(CH$17=Udfyldningsark!$Q108,"s",
IF(CH$17=Udfyldningsark!$T108,"b",
IF(CH$17&lt;Udfyldningsark!$P108,"",
IF(Udfyldningsark!$T108&lt;Udfyldningsark!$Q108-10,IF(CH$17&lt;Udfyldningsark!$T108,"g",""),
IF(Udfyldningsark!$T108&lt;Udfyldningsark!$Q108,     IF(CH$17&lt;Udfyldningsark!$Q108-10,"g",     IF(CH$17&lt;Udfyldningsark!$T108,"gu",        "")),
IF(CH$17&lt;Udfyldningsark!$Q108, IF(CH$17&lt;Udfyldningsark!$Q108-10,"g","gu"),
IF(CH$17&lt;Udfyldningsark!$T108,"r",""
))))))))</f>
        <v/>
      </c>
      <c r="CI91" s="226" t="str">
        <f>IF(Udfyldningsark!$T108="","",
IF(CI$17=Udfyldningsark!$Q108,"s",
IF(CI$17=Udfyldningsark!$T108,"b",
IF(CI$17&lt;Udfyldningsark!$P108,"",
IF(Udfyldningsark!$T108&lt;Udfyldningsark!$Q108-10,IF(CI$17&lt;Udfyldningsark!$T108,"g",""),
IF(Udfyldningsark!$T108&lt;Udfyldningsark!$Q108,     IF(CI$17&lt;Udfyldningsark!$Q108-10,"g",     IF(CI$17&lt;Udfyldningsark!$T108,"gu",        "")),
IF(CI$17&lt;Udfyldningsark!$Q108, IF(CI$17&lt;Udfyldningsark!$Q108-10,"g","gu"),
IF(CI$17&lt;Udfyldningsark!$T108,"r",""
))))))))</f>
        <v/>
      </c>
      <c r="CJ91" s="226" t="str">
        <f>IF(Udfyldningsark!$T108="","",
IF(CJ$17=Udfyldningsark!$Q108,"s",
IF(CJ$17=Udfyldningsark!$T108,"b",
IF(CJ$17&lt;Udfyldningsark!$P108,"",
IF(Udfyldningsark!$T108&lt;Udfyldningsark!$Q108-10,IF(CJ$17&lt;Udfyldningsark!$T108,"g",""),
IF(Udfyldningsark!$T108&lt;Udfyldningsark!$Q108,     IF(CJ$17&lt;Udfyldningsark!$Q108-10,"g",     IF(CJ$17&lt;Udfyldningsark!$T108,"gu",        "")),
IF(CJ$17&lt;Udfyldningsark!$Q108, IF(CJ$17&lt;Udfyldningsark!$Q108-10,"g","gu"),
IF(CJ$17&lt;Udfyldningsark!$T108,"r",""
))))))))</f>
        <v/>
      </c>
      <c r="CK91" s="226" t="str">
        <f>IF(Udfyldningsark!$T108="","",
IF(CK$17=Udfyldningsark!$Q108,"s",
IF(CK$17=Udfyldningsark!$T108,"b",
IF(CK$17&lt;Udfyldningsark!$P108,"",
IF(Udfyldningsark!$T108&lt;Udfyldningsark!$Q108-10,IF(CK$17&lt;Udfyldningsark!$T108,"g",""),
IF(Udfyldningsark!$T108&lt;Udfyldningsark!$Q108,     IF(CK$17&lt;Udfyldningsark!$Q108-10,"g",     IF(CK$17&lt;Udfyldningsark!$T108,"gu",        "")),
IF(CK$17&lt;Udfyldningsark!$Q108, IF(CK$17&lt;Udfyldningsark!$Q108-10,"g","gu"),
IF(CK$17&lt;Udfyldningsark!$T108,"r",""
))))))))</f>
        <v/>
      </c>
      <c r="CL91" s="226" t="str">
        <f>IF(Udfyldningsark!$T108="","",
IF(CL$17=Udfyldningsark!$Q108,"s",
IF(CL$17=Udfyldningsark!$T108,"b",
IF(CL$17&lt;Udfyldningsark!$P108,"",
IF(Udfyldningsark!$T108&lt;Udfyldningsark!$Q108-10,IF(CL$17&lt;Udfyldningsark!$T108,"g",""),
IF(Udfyldningsark!$T108&lt;Udfyldningsark!$Q108,     IF(CL$17&lt;Udfyldningsark!$Q108-10,"g",     IF(CL$17&lt;Udfyldningsark!$T108,"gu",        "")),
IF(CL$17&lt;Udfyldningsark!$Q108, IF(CL$17&lt;Udfyldningsark!$Q108-10,"g","gu"),
IF(CL$17&lt;Udfyldningsark!$T108,"r",""
))))))))</f>
        <v/>
      </c>
      <c r="CM91" s="226" t="str">
        <f>IF(Udfyldningsark!$T108="","",
IF(CM$17=Udfyldningsark!$Q108,"s",
IF(CM$17=Udfyldningsark!$T108,"b",
IF(CM$17&lt;Udfyldningsark!$P108,"",
IF(Udfyldningsark!$T108&lt;Udfyldningsark!$Q108-10,IF(CM$17&lt;Udfyldningsark!$T108,"g",""),
IF(Udfyldningsark!$T108&lt;Udfyldningsark!$Q108,     IF(CM$17&lt;Udfyldningsark!$Q108-10,"g",     IF(CM$17&lt;Udfyldningsark!$T108,"gu",        "")),
IF(CM$17&lt;Udfyldningsark!$Q108, IF(CM$17&lt;Udfyldningsark!$Q108-10,"g","gu"),
IF(CM$17&lt;Udfyldningsark!$T108,"r",""
))))))))</f>
        <v/>
      </c>
      <c r="CN91" s="226" t="str">
        <f>IF(Udfyldningsark!$T108="","",
IF(CN$17=Udfyldningsark!$Q108,"s",
IF(CN$17=Udfyldningsark!$T108,"b",
IF(CN$17&lt;Udfyldningsark!$P108,"",
IF(Udfyldningsark!$T108&lt;Udfyldningsark!$Q108-10,IF(CN$17&lt;Udfyldningsark!$T108,"g",""),
IF(Udfyldningsark!$T108&lt;Udfyldningsark!$Q108,     IF(CN$17&lt;Udfyldningsark!$Q108-10,"g",     IF(CN$17&lt;Udfyldningsark!$T108,"gu",        "")),
IF(CN$17&lt;Udfyldningsark!$Q108, IF(CN$17&lt;Udfyldningsark!$Q108-10,"g","gu"),
IF(CN$17&lt;Udfyldningsark!$T108,"r",""
))))))))</f>
        <v/>
      </c>
      <c r="CO91" s="226" t="str">
        <f>IF(Udfyldningsark!$T108="","",
IF(CO$17=Udfyldningsark!$Q108,"s",
IF(CO$17=Udfyldningsark!$T108,"b",
IF(CO$17&lt;Udfyldningsark!$P108,"",
IF(Udfyldningsark!$T108&lt;Udfyldningsark!$Q108-10,IF(CO$17&lt;Udfyldningsark!$T108,"g",""),
IF(Udfyldningsark!$T108&lt;Udfyldningsark!$Q108,     IF(CO$17&lt;Udfyldningsark!$Q108-10,"g",     IF(CO$17&lt;Udfyldningsark!$T108,"gu",        "")),
IF(CO$17&lt;Udfyldningsark!$Q108, IF(CO$17&lt;Udfyldningsark!$Q108-10,"g","gu"),
IF(CO$17&lt;Udfyldningsark!$T108,"r",""
))))))))</f>
        <v/>
      </c>
      <c r="CP91" s="226" t="str">
        <f>IF(Udfyldningsark!$T108="","",
IF(CP$17=Udfyldningsark!$Q108,"s",
IF(CP$17=Udfyldningsark!$T108,"b",
IF(CP$17&lt;Udfyldningsark!$P108,"",
IF(Udfyldningsark!$T108&lt;Udfyldningsark!$Q108-10,IF(CP$17&lt;Udfyldningsark!$T108,"g",""),
IF(Udfyldningsark!$T108&lt;Udfyldningsark!$Q108,     IF(CP$17&lt;Udfyldningsark!$Q108-10,"g",     IF(CP$17&lt;Udfyldningsark!$T108,"gu",        "")),
IF(CP$17&lt;Udfyldningsark!$Q108, IF(CP$17&lt;Udfyldningsark!$Q108-10,"g","gu"),
IF(CP$17&lt;Udfyldningsark!$T108,"r",""
))))))))</f>
        <v/>
      </c>
      <c r="CQ91" s="226" t="str">
        <f>IF(Udfyldningsark!$T108="","",
IF(CQ$17=Udfyldningsark!$Q108,"s",
IF(CQ$17=Udfyldningsark!$T108,"b",
IF(CQ$17&lt;Udfyldningsark!$P108,"",
IF(Udfyldningsark!$T108&lt;Udfyldningsark!$Q108-10,IF(CQ$17&lt;Udfyldningsark!$T108,"g",""),
IF(Udfyldningsark!$T108&lt;Udfyldningsark!$Q108,     IF(CQ$17&lt;Udfyldningsark!$Q108-10,"g",     IF(CQ$17&lt;Udfyldningsark!$T108,"gu",        "")),
IF(CQ$17&lt;Udfyldningsark!$Q108, IF(CQ$17&lt;Udfyldningsark!$Q108-10,"g","gu"),
IF(CQ$17&lt;Udfyldningsark!$T108,"r",""
))))))))</f>
        <v/>
      </c>
      <c r="CR91" s="226" t="str">
        <f>IF(Udfyldningsark!$T108="","",
IF(CR$17=Udfyldningsark!$Q108,"s",
IF(CR$17=Udfyldningsark!$T108,"b",
IF(CR$17&lt;Udfyldningsark!$P108,"",
IF(Udfyldningsark!$T108&lt;Udfyldningsark!$Q108-10,IF(CR$17&lt;Udfyldningsark!$T108,"g",""),
IF(Udfyldningsark!$T108&lt;Udfyldningsark!$Q108,     IF(CR$17&lt;Udfyldningsark!$Q108-10,"g",     IF(CR$17&lt;Udfyldningsark!$T108,"gu",        "")),
IF(CR$17&lt;Udfyldningsark!$Q108, IF(CR$17&lt;Udfyldningsark!$Q108-10,"g","gu"),
IF(CR$17&lt;Udfyldningsark!$T108,"r",""
))))))))</f>
        <v/>
      </c>
      <c r="CS91" s="226" t="str">
        <f>IF(Udfyldningsark!$T108="","",
IF(CS$17=Udfyldningsark!$Q108,"s",
IF(CS$17=Udfyldningsark!$T108,"b",
IF(CS$17&lt;Udfyldningsark!$P108,"",
IF(Udfyldningsark!$T108&lt;Udfyldningsark!$Q108-10,IF(CS$17&lt;Udfyldningsark!$T108,"g",""),
IF(Udfyldningsark!$T108&lt;Udfyldningsark!$Q108,     IF(CS$17&lt;Udfyldningsark!$Q108-10,"g",     IF(CS$17&lt;Udfyldningsark!$T108,"gu",        "")),
IF(CS$17&lt;Udfyldningsark!$Q108, IF(CS$17&lt;Udfyldningsark!$Q108-10,"g","gu"),
IF(CS$17&lt;Udfyldningsark!$T108,"r",""
))))))))</f>
        <v/>
      </c>
      <c r="CT91" s="226" t="str">
        <f>IF(Udfyldningsark!$T108="","",
IF(CT$17=Udfyldningsark!$Q108,"s",
IF(CT$17=Udfyldningsark!$T108,"b",
IF(CT$17&lt;Udfyldningsark!$P108,"",
IF(Udfyldningsark!$T108&lt;Udfyldningsark!$Q108-10,IF(CT$17&lt;Udfyldningsark!$T108,"g",""),
IF(Udfyldningsark!$T108&lt;Udfyldningsark!$Q108,     IF(CT$17&lt;Udfyldningsark!$Q108-10,"g",     IF(CT$17&lt;Udfyldningsark!$T108,"gu",        "")),
IF(CT$17&lt;Udfyldningsark!$Q108, IF(CT$17&lt;Udfyldningsark!$Q108-10,"g","gu"),
IF(CT$17&lt;Udfyldningsark!$T108,"r",""
))))))))</f>
        <v/>
      </c>
      <c r="CU91" s="226" t="str">
        <f>IF(Udfyldningsark!$T108="","",
IF(CU$17=Udfyldningsark!$Q108,"s",
IF(CU$17=Udfyldningsark!$T108,"b",
IF(CU$17&lt;Udfyldningsark!$P108,"",
IF(Udfyldningsark!$T108&lt;Udfyldningsark!$Q108-10,IF(CU$17&lt;Udfyldningsark!$T108,"g",""),
IF(Udfyldningsark!$T108&lt;Udfyldningsark!$Q108,     IF(CU$17&lt;Udfyldningsark!$Q108-10,"g",     IF(CU$17&lt;Udfyldningsark!$T108,"gu",        "")),
IF(CU$17&lt;Udfyldningsark!$Q108, IF(CU$17&lt;Udfyldningsark!$Q108-10,"g","gu"),
IF(CU$17&lt;Udfyldningsark!$T108,"r",""
))))))))</f>
        <v/>
      </c>
      <c r="CV91" s="226" t="str">
        <f>IF(Udfyldningsark!$T108="","",
IF(CV$17=Udfyldningsark!$Q108,"s",
IF(CV$17=Udfyldningsark!$T108,"b",
IF(CV$17&lt;Udfyldningsark!$P108,"",
IF(Udfyldningsark!$T108&lt;Udfyldningsark!$Q108-10,IF(CV$17&lt;Udfyldningsark!$T108,"g",""),
IF(Udfyldningsark!$T108&lt;Udfyldningsark!$Q108,     IF(CV$17&lt;Udfyldningsark!$Q108-10,"g",     IF(CV$17&lt;Udfyldningsark!$T108,"gu",        "")),
IF(CV$17&lt;Udfyldningsark!$Q108, IF(CV$17&lt;Udfyldningsark!$Q108-10,"g","gu"),
IF(CV$17&lt;Udfyldningsark!$T108,"r",""
))))))))</f>
        <v/>
      </c>
      <c r="CW91" s="226" t="str">
        <f>IF(Udfyldningsark!$T108="","",
IF(CW$17=Udfyldningsark!$Q108,"s",
IF(CW$17=Udfyldningsark!$T108,"b",
IF(CW$17&lt;Udfyldningsark!$P108,"",
IF(Udfyldningsark!$T108&lt;Udfyldningsark!$Q108-10,IF(CW$17&lt;Udfyldningsark!$T108,"g",""),
IF(Udfyldningsark!$T108&lt;Udfyldningsark!$Q108,     IF(CW$17&lt;Udfyldningsark!$Q108-10,"g",     IF(CW$17&lt;Udfyldningsark!$T108,"gu",        "")),
IF(CW$17&lt;Udfyldningsark!$Q108, IF(CW$17&lt;Udfyldningsark!$Q108-10,"g","gu"),
IF(CW$17&lt;Udfyldningsark!$T108,"r",""
))))))))</f>
        <v/>
      </c>
      <c r="CX91" s="226" t="str">
        <f>IF(Udfyldningsark!$T108="","",
IF(CX$17=Udfyldningsark!$Q108,"s",
IF(CX$17=Udfyldningsark!$T108,"b",
IF(CX$17&lt;Udfyldningsark!$P108,"",
IF(Udfyldningsark!$T108&lt;Udfyldningsark!$Q108-10,IF(CX$17&lt;Udfyldningsark!$T108,"g",""),
IF(Udfyldningsark!$T108&lt;Udfyldningsark!$Q108,     IF(CX$17&lt;Udfyldningsark!$Q108-10,"g",     IF(CX$17&lt;Udfyldningsark!$T108,"gu",        "")),
IF(CX$17&lt;Udfyldningsark!$Q108, IF(CX$17&lt;Udfyldningsark!$Q108-10,"g","gu"),
IF(CX$17&lt;Udfyldningsark!$T108,"r",""
))))))))</f>
        <v/>
      </c>
      <c r="CY91" s="226" t="str">
        <f>IF(Udfyldningsark!$T108="","",
IF(CY$17=Udfyldningsark!$Q108,"s",
IF(CY$17=Udfyldningsark!$T108,"b",
IF(CY$17&lt;Udfyldningsark!$P108,"",
IF(Udfyldningsark!$T108&lt;Udfyldningsark!$Q108-10,IF(CY$17&lt;Udfyldningsark!$T108,"g",""),
IF(Udfyldningsark!$T108&lt;Udfyldningsark!$Q108,     IF(CY$17&lt;Udfyldningsark!$Q108-10,"g",     IF(CY$17&lt;Udfyldningsark!$T108,"gu",        "")),
IF(CY$17&lt;Udfyldningsark!$Q108, IF(CY$17&lt;Udfyldningsark!$Q108-10,"g","gu"),
IF(CY$17&lt;Udfyldningsark!$T108,"r",""
))))))))</f>
        <v/>
      </c>
      <c r="CZ91" s="226" t="str">
        <f>IF(Udfyldningsark!$T108="","",
IF(CZ$17=Udfyldningsark!$Q108,"s",
IF(CZ$17=Udfyldningsark!$T108,"b",
IF(CZ$17&lt;Udfyldningsark!$P108,"",
IF(Udfyldningsark!$T108&lt;Udfyldningsark!$Q108-10,IF(CZ$17&lt;Udfyldningsark!$T108,"g",""),
IF(Udfyldningsark!$T108&lt;Udfyldningsark!$Q108,     IF(CZ$17&lt;Udfyldningsark!$Q108-10,"g",     IF(CZ$17&lt;Udfyldningsark!$T108,"gu",        "")),
IF(CZ$17&lt;Udfyldningsark!$Q108, IF(CZ$17&lt;Udfyldningsark!$Q108-10,"g","gu"),
IF(CZ$17&lt;Udfyldningsark!$T108,"r",""
))))))))</f>
        <v/>
      </c>
      <c r="DA91" s="226" t="str">
        <f>IF(Udfyldningsark!$T108="","",
IF(DA$17=Udfyldningsark!$Q108,"s",
IF(DA$17=Udfyldningsark!$T108,"b",
IF(DA$17&lt;Udfyldningsark!$P108,"",
IF(Udfyldningsark!$T108&lt;Udfyldningsark!$Q108-10,IF(DA$17&lt;Udfyldningsark!$T108,"g",""),
IF(Udfyldningsark!$T108&lt;Udfyldningsark!$Q108,     IF(DA$17&lt;Udfyldningsark!$Q108-10,"g",     IF(DA$17&lt;Udfyldningsark!$T108,"gu",        "")),
IF(DA$17&lt;Udfyldningsark!$Q108, IF(DA$17&lt;Udfyldningsark!$Q108-10,"g","gu"),
IF(DA$17&lt;Udfyldningsark!$T108,"r",""
))))))))</f>
        <v/>
      </c>
      <c r="DB91" s="226" t="str">
        <f>IF(Udfyldningsark!$T108="","",
IF(DB$17=Udfyldningsark!$Q108,"s",
IF(DB$17=Udfyldningsark!$T108,"b",
IF(DB$17&lt;Udfyldningsark!$P108,"",
IF(Udfyldningsark!$T108&lt;Udfyldningsark!$Q108-10,IF(DB$17&lt;Udfyldningsark!$T108,"g",""),
IF(Udfyldningsark!$T108&lt;Udfyldningsark!$Q108,     IF(DB$17&lt;Udfyldningsark!$Q108-10,"g",     IF(DB$17&lt;Udfyldningsark!$T108,"gu",        "")),
IF(DB$17&lt;Udfyldningsark!$Q108, IF(DB$17&lt;Udfyldningsark!$Q108-10,"g","gu"),
IF(DB$17&lt;Udfyldningsark!$T108,"r",""
))))))))</f>
        <v/>
      </c>
      <c r="DC91" s="226" t="str">
        <f>IF(Udfyldningsark!$T108="","",
IF(DC$17=Udfyldningsark!$Q108,"s",
IF(DC$17=Udfyldningsark!$T108,"b",
IF(DC$17&lt;Udfyldningsark!$P108,"",
IF(Udfyldningsark!$T108&lt;Udfyldningsark!$Q108-10,IF(DC$17&lt;Udfyldningsark!$T108,"g",""),
IF(Udfyldningsark!$T108&lt;Udfyldningsark!$Q108,     IF(DC$17&lt;Udfyldningsark!$Q108-10,"g",     IF(DC$17&lt;Udfyldningsark!$T108,"gu",        "")),
IF(DC$17&lt;Udfyldningsark!$Q108, IF(DC$17&lt;Udfyldningsark!$Q108-10,"g","gu"),
IF(DC$17&lt;Udfyldningsark!$T108,"r",""
))))))))</f>
        <v/>
      </c>
      <c r="DD91" s="226" t="str">
        <f>IF(Udfyldningsark!$T108="","",
IF(DD$17=Udfyldningsark!$Q108,"s",
IF(DD$17=Udfyldningsark!$T108,"b",
IF(DD$17&lt;Udfyldningsark!$P108,"",
IF(Udfyldningsark!$T108&lt;Udfyldningsark!$Q108-10,IF(DD$17&lt;Udfyldningsark!$T108,"g",""),
IF(Udfyldningsark!$T108&lt;Udfyldningsark!$Q108,     IF(DD$17&lt;Udfyldningsark!$Q108-10,"g",     IF(DD$17&lt;Udfyldningsark!$T108,"gu",        "")),
IF(DD$17&lt;Udfyldningsark!$Q108, IF(DD$17&lt;Udfyldningsark!$Q108-10,"g","gu"),
IF(DD$17&lt;Udfyldningsark!$T108,"r",""
))))))))</f>
        <v/>
      </c>
      <c r="DE91" s="226" t="str">
        <f>IF(Udfyldningsark!$T108="","",
IF(DE$17=Udfyldningsark!$Q108,"s",
IF(DE$17=Udfyldningsark!$T108,"b",
IF(DE$17&lt;Udfyldningsark!$P108,"",
IF(Udfyldningsark!$T108&lt;Udfyldningsark!$Q108-10,IF(DE$17&lt;Udfyldningsark!$T108,"g",""),
IF(Udfyldningsark!$T108&lt;Udfyldningsark!$Q108,     IF(DE$17&lt;Udfyldningsark!$Q108-10,"g",     IF(DE$17&lt;Udfyldningsark!$T108,"gu",        "")),
IF(DE$17&lt;Udfyldningsark!$Q108, IF(DE$17&lt;Udfyldningsark!$Q108-10,"g","gu"),
IF(DE$17&lt;Udfyldningsark!$T108,"r",""
))))))))</f>
        <v/>
      </c>
      <c r="DF91" s="226" t="str">
        <f>IF(Udfyldningsark!$T108="","",
IF(DF$17=Udfyldningsark!$Q108,"s",
IF(DF$17=Udfyldningsark!$T108,"b",
IF(DF$17&lt;Udfyldningsark!$P108,"",
IF(Udfyldningsark!$T108&lt;Udfyldningsark!$Q108-10,IF(DF$17&lt;Udfyldningsark!$T108,"g",""),
IF(Udfyldningsark!$T108&lt;Udfyldningsark!$Q108,     IF(DF$17&lt;Udfyldningsark!$Q108-10,"g",     IF(DF$17&lt;Udfyldningsark!$T108,"gu",        "")),
IF(DF$17&lt;Udfyldningsark!$Q108, IF(DF$17&lt;Udfyldningsark!$Q108-10,"g","gu"),
IF(DF$17&lt;Udfyldningsark!$T108,"r",""
))))))))</f>
        <v/>
      </c>
      <c r="DG91" s="226" t="str">
        <f>IF(Udfyldningsark!$T108="","",
IF(DG$17=Udfyldningsark!$Q108,"s",
IF(DG$17=Udfyldningsark!$T108,"b",
IF(DG$17&lt;Udfyldningsark!$P108,"",
IF(Udfyldningsark!$T108&lt;Udfyldningsark!$Q108-10,IF(DG$17&lt;Udfyldningsark!$T108,"g",""),
IF(Udfyldningsark!$T108&lt;Udfyldningsark!$Q108,     IF(DG$17&lt;Udfyldningsark!$Q108-10,"g",     IF(DG$17&lt;Udfyldningsark!$T108,"gu",        "")),
IF(DG$17&lt;Udfyldningsark!$Q108, IF(DG$17&lt;Udfyldningsark!$Q108-10,"g","gu"),
IF(DG$17&lt;Udfyldningsark!$T108,"r",""
))))))))</f>
        <v/>
      </c>
      <c r="DH91" s="226" t="str">
        <f>IF(Udfyldningsark!$T108="","",
IF(DH$17=Udfyldningsark!$Q108,"s",
IF(DH$17=Udfyldningsark!$T108,"b",
IF(DH$17&lt;Udfyldningsark!$P108,"",
IF(Udfyldningsark!$T108&lt;Udfyldningsark!$Q108-10,IF(DH$17&lt;Udfyldningsark!$T108,"g",""),
IF(Udfyldningsark!$T108&lt;Udfyldningsark!$Q108,     IF(DH$17&lt;Udfyldningsark!$Q108-10,"g",     IF(DH$17&lt;Udfyldningsark!$T108,"gu",        "")),
IF(DH$17&lt;Udfyldningsark!$Q108, IF(DH$17&lt;Udfyldningsark!$Q108-10,"g","gu"),
IF(DH$17&lt;Udfyldningsark!$T108,"r",""
))))))))</f>
        <v/>
      </c>
      <c r="DI91" s="226" t="str">
        <f>IF(Udfyldningsark!$T108="","",
IF(DI$17=Udfyldningsark!$Q108,"s",
IF(DI$17=Udfyldningsark!$T108,"b",
IF(DI$17&lt;Udfyldningsark!$P108,"",
IF(Udfyldningsark!$T108&lt;Udfyldningsark!$Q108-10,IF(DI$17&lt;Udfyldningsark!$T108,"g",""),
IF(Udfyldningsark!$T108&lt;Udfyldningsark!$Q108,     IF(DI$17&lt;Udfyldningsark!$Q108-10,"g",     IF(DI$17&lt;Udfyldningsark!$T108,"gu",        "")),
IF(DI$17&lt;Udfyldningsark!$Q108, IF(DI$17&lt;Udfyldningsark!$Q108-10,"g","gu"),
IF(DI$17&lt;Udfyldningsark!$T108,"r",""
))))))))</f>
        <v/>
      </c>
      <c r="DJ91" s="226" t="str">
        <f>IF(Udfyldningsark!$T108="","",
IF(DJ$17=Udfyldningsark!$Q108,"s",
IF(DJ$17=Udfyldningsark!$T108,"b",
IF(DJ$17&lt;Udfyldningsark!$P108,"",
IF(Udfyldningsark!$T108&lt;Udfyldningsark!$Q108-10,IF(DJ$17&lt;Udfyldningsark!$T108,"g",""),
IF(Udfyldningsark!$T108&lt;Udfyldningsark!$Q108,     IF(DJ$17&lt;Udfyldningsark!$Q108-10,"g",     IF(DJ$17&lt;Udfyldningsark!$T108,"gu",        "")),
IF(DJ$17&lt;Udfyldningsark!$Q108, IF(DJ$17&lt;Udfyldningsark!$Q108-10,"g","gu"),
IF(DJ$17&lt;Udfyldningsark!$T108,"r",""
))))))))</f>
        <v/>
      </c>
      <c r="DK91" s="226" t="str">
        <f>IF(Udfyldningsark!$T108="","",
IF(DK$17=Udfyldningsark!$Q108,"s",
IF(DK$17=Udfyldningsark!$T108,"b",
IF(DK$17&lt;Udfyldningsark!$P108,"",
IF(Udfyldningsark!$T108&lt;Udfyldningsark!$Q108-10,IF(DK$17&lt;Udfyldningsark!$T108,"g",""),
IF(Udfyldningsark!$T108&lt;Udfyldningsark!$Q108,     IF(DK$17&lt;Udfyldningsark!$Q108-10,"g",     IF(DK$17&lt;Udfyldningsark!$T108,"gu",        "")),
IF(DK$17&lt;Udfyldningsark!$Q108, IF(DK$17&lt;Udfyldningsark!$Q108-10,"g","gu"),
IF(DK$17&lt;Udfyldningsark!$T108,"r",""
))))))))</f>
        <v/>
      </c>
      <c r="DL91" s="13"/>
      <c r="DM91" s="13"/>
    </row>
    <row r="92" spans="1:117" s="2" customFormat="1" ht="8.4499999999999993" customHeight="1" x14ac:dyDescent="0.2">
      <c r="A92" s="29"/>
      <c r="B92" s="56" t="str">
        <f>IF(Udfyldningsark!C109=1,Udfyldningsark!E109,"")</f>
        <v/>
      </c>
      <c r="C92" s="405" t="str">
        <f>IF(Udfyldningsark!I109="","",IF(Udfyldningsark!I109&gt;=1,Udfyldningsark!I109))</f>
        <v/>
      </c>
      <c r="D92" s="406"/>
      <c r="E92" s="407"/>
      <c r="F92" s="48"/>
      <c r="G92" s="276" t="str">
        <f>IF(Udfyldningsark!L109="","",IF(Udfyldningsark!L109&gt;=1,Udfyldningsark!L109))</f>
        <v/>
      </c>
      <c r="H92" s="48"/>
      <c r="I92" s="87" t="str">
        <f>IF(Udfyldningsark!P109="","",IF(Udfyldningsark!P109&gt;=1,Udfyldningsark!P109))</f>
        <v/>
      </c>
      <c r="J92" s="49"/>
      <c r="K92" s="88" t="str">
        <f>IF(Udfyldningsark!G109="","",IF(Udfyldningsark!G109=Data!$T$7,Data!$U$7,IF(Udfyldningsark!G109=Data!$T$8,Data!$U$8,IF(Udfyldningsark!G109=Data!$T$9,Data!$U$9,IF(Udfyldningsark!G109=Data!$T$10,Data!$U$10,IF(Udfyldningsark!G109=Data!$T$11,Data!$U$11,IF(Udfyldningsark!G109=Data!$T$12,Data!$U$12,IF(Udfyldningsark!G109=Data!$T$13,Data!$U$13,IF(Udfyldningsark!G109=Data!$T$14,Data!$U$14,IF(Udfyldningsark!G109=Data!$T$15,Data!$U$15,IF(Udfyldningsark!G109=Data!$T$16,Data!$U$16,IF(Udfyldningsark!G109=Data!$T$17,Data!$U$17,IF(Udfyldningsark!G109=Data!$T$18,Data!$U$18,IF(Udfyldningsark!G109=Data!$T$19,Data!$U$19,IF(Udfyldningsark!G109=Data!$T$20,Data!$U$20,IF(Udfyldningsark!G109=Data!$T$21,Data!$U$21,IF(Udfyldningsark!G109=Data!$T$22,Data!$U$22,IF(Udfyldningsark!G109=Data!$T$23,Data!$U$23,IF(Udfyldningsark!G109=Data!$T$24,Data!$U$24,IF(Udfyldningsark!G109=Data!$T$25,Data!$U$25,IF(Udfyldningsark!G109=Data!$T$26,Data!$U$26,IF(Udfyldningsark!G109=Data!$T$27,Data!$U$27))))))))))))))))))))))</f>
        <v/>
      </c>
      <c r="L92" s="49"/>
      <c r="M92" s="89" t="str">
        <f>IF(Udfyldningsark!G109="","",IF(Udfyldningsark!G109=Data!$T$7,Data!$V$7,IF(Udfyldningsark!G109=Data!$T$8,Data!$V$8,IF(Udfyldningsark!G109=Data!$T$9,Data!$V$9,IF(Udfyldningsark!G109=Data!$T$10,Data!$V$10,IF(Udfyldningsark!G109=Data!$T$11,Data!$V$11,IF(Udfyldningsark!G109=Data!$T$12,Data!$V$12,IF(Udfyldningsark!G109=Data!$T$13,Data!$V$13,IF(Udfyldningsark!G109=Data!$T$14,Data!$V$14,IF(Udfyldningsark!G109=Data!$T$15,Data!$V$15,IF(Udfyldningsark!G109=Data!$T$16,Data!$V$16,IF(Udfyldningsark!G109=Data!$T$17,Data!$V$17,IF(Udfyldningsark!G109=Data!$T$18,Data!$V$18,IF(Udfyldningsark!G109=Data!$T$19,Data!$V$19,IF(Udfyldningsark!G109=Data!$T$20,Data!$V$20,IF(Udfyldningsark!G109=Data!$T$21,Data!$V$21,IF(Udfyldningsark!G109=Data!$T$22,Data!$V$22,IF(Udfyldningsark!G109=Data!$T$23,Data!$V$23,IF(Udfyldningsark!G109=Data!$T$24,Data!$V$24,IF(Udfyldningsark!G109=Data!$T$25,Data!$V$25,IF(Udfyldningsark!G109=Data!$T$26,Data!$V$26,IF(Udfyldningsark!G109=Data!$T$27,Data!$V$27,))))))))))))))))))))))</f>
        <v/>
      </c>
      <c r="N92" s="20"/>
      <c r="O92" s="226" t="str">
        <f>IF(Udfyldningsark!$T109="","",
IF(O$17=Udfyldningsark!$Q109,"s",
IF(O$17=Udfyldningsark!$T109,"b",
IF(O$17&lt;Udfyldningsark!$P109,"",
IF(Udfyldningsark!$T109&lt;Udfyldningsark!$Q109-10,IF(O$17&lt;Udfyldningsark!$T109,"g",""),
IF(Udfyldningsark!$T109&lt;Udfyldningsark!$Q109,     IF(O$17&lt;Udfyldningsark!$Q109-10,"g",     IF(O$17&lt;Udfyldningsark!$T109,"gu",        "")),
IF(O$17&lt;Udfyldningsark!$Q109, IF(O$17&lt;Udfyldningsark!$Q109-10,"g","gu"),
IF(O$17&lt;Udfyldningsark!$T109,"r",""
))))))))</f>
        <v/>
      </c>
      <c r="P92" s="226" t="str">
        <f>IF(Udfyldningsark!$T109="","",
IF(P$17=Udfyldningsark!$Q109,"s",
IF(P$17=Udfyldningsark!$T109,"b",
IF(P$17&lt;Udfyldningsark!$P109,"",
IF(Udfyldningsark!$T109&lt;Udfyldningsark!$Q109-10,IF(P$17&lt;Udfyldningsark!$T109,"g",""),
IF(Udfyldningsark!$T109&lt;Udfyldningsark!$Q109,     IF(P$17&lt;Udfyldningsark!$Q109-10,"g",     IF(P$17&lt;Udfyldningsark!$T109,"gu",        "")),
IF(P$17&lt;Udfyldningsark!$Q109, IF(P$17&lt;Udfyldningsark!$Q109-10,"g","gu"),
IF(P$17&lt;Udfyldningsark!$T109,"r",""
))))))))</f>
        <v/>
      </c>
      <c r="Q92" s="226" t="str">
        <f>IF(Udfyldningsark!$T109="","",
IF(Q$17=Udfyldningsark!$Q109,"s",
IF(Q$17=Udfyldningsark!$T109,"b",
IF(Q$17&lt;Udfyldningsark!$P109,"",
IF(Udfyldningsark!$T109&lt;Udfyldningsark!$Q109-10,IF(Q$17&lt;Udfyldningsark!$T109,"g",""),
IF(Udfyldningsark!$T109&lt;Udfyldningsark!$Q109,     IF(Q$17&lt;Udfyldningsark!$Q109-10,"g",     IF(Q$17&lt;Udfyldningsark!$T109,"gu",        "")),
IF(Q$17&lt;Udfyldningsark!$Q109, IF(Q$17&lt;Udfyldningsark!$Q109-10,"g","gu"),
IF(Q$17&lt;Udfyldningsark!$T109,"r",""
))))))))</f>
        <v/>
      </c>
      <c r="R92" s="226" t="str">
        <f>IF(Udfyldningsark!$T109="","",
IF(R$17=Udfyldningsark!$Q109,"s",
IF(R$17=Udfyldningsark!$T109,"b",
IF(R$17&lt;Udfyldningsark!$P109,"",
IF(Udfyldningsark!$T109&lt;Udfyldningsark!$Q109-10,IF(R$17&lt;Udfyldningsark!$T109,"g",""),
IF(Udfyldningsark!$T109&lt;Udfyldningsark!$Q109,     IF(R$17&lt;Udfyldningsark!$Q109-10,"g",     IF(R$17&lt;Udfyldningsark!$T109,"gu",        "")),
IF(R$17&lt;Udfyldningsark!$Q109, IF(R$17&lt;Udfyldningsark!$Q109-10,"g","gu"),
IF(R$17&lt;Udfyldningsark!$T109,"r",""
))))))))</f>
        <v/>
      </c>
      <c r="S92" s="226" t="str">
        <f>IF(Udfyldningsark!$T109="","",
IF(S$17=Udfyldningsark!$Q109,"s",
IF(S$17=Udfyldningsark!$T109,"b",
IF(S$17&lt;Udfyldningsark!$P109,"",
IF(Udfyldningsark!$T109&lt;Udfyldningsark!$Q109-10,IF(S$17&lt;Udfyldningsark!$T109,"g",""),
IF(Udfyldningsark!$T109&lt;Udfyldningsark!$Q109,     IF(S$17&lt;Udfyldningsark!$Q109-10,"g",     IF(S$17&lt;Udfyldningsark!$T109,"gu",        "")),
IF(S$17&lt;Udfyldningsark!$Q109, IF(S$17&lt;Udfyldningsark!$Q109-10,"g","gu"),
IF(S$17&lt;Udfyldningsark!$T109,"r",""
))))))))</f>
        <v/>
      </c>
      <c r="T92" s="226" t="str">
        <f>IF(Udfyldningsark!$T109="","",
IF(T$17=Udfyldningsark!$Q109,"s",
IF(T$17=Udfyldningsark!$T109,"b",
IF(T$17&lt;Udfyldningsark!$P109,"",
IF(Udfyldningsark!$T109&lt;Udfyldningsark!$Q109-10,IF(T$17&lt;Udfyldningsark!$T109,"g",""),
IF(Udfyldningsark!$T109&lt;Udfyldningsark!$Q109,     IF(T$17&lt;Udfyldningsark!$Q109-10,"g",     IF(T$17&lt;Udfyldningsark!$T109,"gu",        "")),
IF(T$17&lt;Udfyldningsark!$Q109, IF(T$17&lt;Udfyldningsark!$Q109-10,"g","gu"),
IF(T$17&lt;Udfyldningsark!$T109,"r",""
))))))))</f>
        <v/>
      </c>
      <c r="U92" s="226" t="str">
        <f>IF(Udfyldningsark!$T109="","",
IF(U$17=Udfyldningsark!$Q109,"s",
IF(U$17=Udfyldningsark!$T109,"b",
IF(U$17&lt;Udfyldningsark!$P109,"",
IF(Udfyldningsark!$T109&lt;Udfyldningsark!$Q109-10,IF(U$17&lt;Udfyldningsark!$T109,"g",""),
IF(Udfyldningsark!$T109&lt;Udfyldningsark!$Q109,     IF(U$17&lt;Udfyldningsark!$Q109-10,"g",     IF(U$17&lt;Udfyldningsark!$T109,"gu",        "")),
IF(U$17&lt;Udfyldningsark!$Q109, IF(U$17&lt;Udfyldningsark!$Q109-10,"g","gu"),
IF(U$17&lt;Udfyldningsark!$T109,"r",""
))))))))</f>
        <v/>
      </c>
      <c r="V92" s="226" t="str">
        <f>IF(Udfyldningsark!$T109="","",
IF(V$17=Udfyldningsark!$Q109,"s",
IF(V$17=Udfyldningsark!$T109,"b",
IF(V$17&lt;Udfyldningsark!$P109,"",
IF(Udfyldningsark!$T109&lt;Udfyldningsark!$Q109-10,IF(V$17&lt;Udfyldningsark!$T109,"g",""),
IF(Udfyldningsark!$T109&lt;Udfyldningsark!$Q109,     IF(V$17&lt;Udfyldningsark!$Q109-10,"g",     IF(V$17&lt;Udfyldningsark!$T109,"gu",        "")),
IF(V$17&lt;Udfyldningsark!$Q109, IF(V$17&lt;Udfyldningsark!$Q109-10,"g","gu"),
IF(V$17&lt;Udfyldningsark!$T109,"r",""
))))))))</f>
        <v/>
      </c>
      <c r="W92" s="226" t="str">
        <f>IF(Udfyldningsark!$T109="","",
IF(W$17=Udfyldningsark!$Q109,"s",
IF(W$17=Udfyldningsark!$T109,"b",
IF(W$17&lt;Udfyldningsark!$P109,"",
IF(Udfyldningsark!$T109&lt;Udfyldningsark!$Q109-10,IF(W$17&lt;Udfyldningsark!$T109,"g",""),
IF(Udfyldningsark!$T109&lt;Udfyldningsark!$Q109,     IF(W$17&lt;Udfyldningsark!$Q109-10,"g",     IF(W$17&lt;Udfyldningsark!$T109,"gu",        "")),
IF(W$17&lt;Udfyldningsark!$Q109, IF(W$17&lt;Udfyldningsark!$Q109-10,"g","gu"),
IF(W$17&lt;Udfyldningsark!$T109,"r",""
))))))))</f>
        <v/>
      </c>
      <c r="X92" s="226" t="str">
        <f>IF(Udfyldningsark!$T109="","",
IF(X$17=Udfyldningsark!$Q109,"s",
IF(X$17=Udfyldningsark!$T109,"b",
IF(X$17&lt;Udfyldningsark!$P109,"",
IF(Udfyldningsark!$T109&lt;Udfyldningsark!$Q109-10,IF(X$17&lt;Udfyldningsark!$T109,"g",""),
IF(Udfyldningsark!$T109&lt;Udfyldningsark!$Q109,     IF(X$17&lt;Udfyldningsark!$Q109-10,"g",     IF(X$17&lt;Udfyldningsark!$T109,"gu",        "")),
IF(X$17&lt;Udfyldningsark!$Q109, IF(X$17&lt;Udfyldningsark!$Q109-10,"g","gu"),
IF(X$17&lt;Udfyldningsark!$T109,"r",""
))))))))</f>
        <v/>
      </c>
      <c r="Y92" s="226" t="str">
        <f>IF(Udfyldningsark!$T109="","",
IF(Y$17=Udfyldningsark!$Q109,"s",
IF(Y$17=Udfyldningsark!$T109,"b",
IF(Y$17&lt;Udfyldningsark!$P109,"",
IF(Udfyldningsark!$T109&lt;Udfyldningsark!$Q109-10,IF(Y$17&lt;Udfyldningsark!$T109,"g",""),
IF(Udfyldningsark!$T109&lt;Udfyldningsark!$Q109,     IF(Y$17&lt;Udfyldningsark!$Q109-10,"g",     IF(Y$17&lt;Udfyldningsark!$T109,"gu",        "")),
IF(Y$17&lt;Udfyldningsark!$Q109, IF(Y$17&lt;Udfyldningsark!$Q109-10,"g","gu"),
IF(Y$17&lt;Udfyldningsark!$T109,"r",""
))))))))</f>
        <v/>
      </c>
      <c r="Z92" s="226" t="str">
        <f>IF(Udfyldningsark!$T109="","",
IF(Z$17=Udfyldningsark!$Q109,"s",
IF(Z$17=Udfyldningsark!$T109,"b",
IF(Z$17&lt;Udfyldningsark!$P109,"",
IF(Udfyldningsark!$T109&lt;Udfyldningsark!$Q109-10,IF(Z$17&lt;Udfyldningsark!$T109,"g",""),
IF(Udfyldningsark!$T109&lt;Udfyldningsark!$Q109,     IF(Z$17&lt;Udfyldningsark!$Q109-10,"g",     IF(Z$17&lt;Udfyldningsark!$T109,"gu",        "")),
IF(Z$17&lt;Udfyldningsark!$Q109, IF(Z$17&lt;Udfyldningsark!$Q109-10,"g","gu"),
IF(Z$17&lt;Udfyldningsark!$T109,"r",""
))))))))</f>
        <v/>
      </c>
      <c r="AA92" s="226" t="str">
        <f>IF(Udfyldningsark!$T109="","",
IF(AA$17=Udfyldningsark!$Q109,"s",
IF(AA$17=Udfyldningsark!$T109,"b",
IF(AA$17&lt;Udfyldningsark!$P109,"",
IF(Udfyldningsark!$T109&lt;Udfyldningsark!$Q109-10,IF(AA$17&lt;Udfyldningsark!$T109,"g",""),
IF(Udfyldningsark!$T109&lt;Udfyldningsark!$Q109,     IF(AA$17&lt;Udfyldningsark!$Q109-10,"g",     IF(AA$17&lt;Udfyldningsark!$T109,"gu",        "")),
IF(AA$17&lt;Udfyldningsark!$Q109, IF(AA$17&lt;Udfyldningsark!$Q109-10,"g","gu"),
IF(AA$17&lt;Udfyldningsark!$T109,"r",""
))))))))</f>
        <v/>
      </c>
      <c r="AB92" s="226" t="str">
        <f>IF(Udfyldningsark!$T109="","",
IF(AB$17=Udfyldningsark!$Q109,"s",
IF(AB$17=Udfyldningsark!$T109,"b",
IF(AB$17&lt;Udfyldningsark!$P109,"",
IF(Udfyldningsark!$T109&lt;Udfyldningsark!$Q109-10,IF(AB$17&lt;Udfyldningsark!$T109,"g",""),
IF(Udfyldningsark!$T109&lt;Udfyldningsark!$Q109,     IF(AB$17&lt;Udfyldningsark!$Q109-10,"g",     IF(AB$17&lt;Udfyldningsark!$T109,"gu",        "")),
IF(AB$17&lt;Udfyldningsark!$Q109, IF(AB$17&lt;Udfyldningsark!$Q109-10,"g","gu"),
IF(AB$17&lt;Udfyldningsark!$T109,"r",""
))))))))</f>
        <v/>
      </c>
      <c r="AC92" s="226" t="str">
        <f>IF(Udfyldningsark!$T109="","",
IF(AC$17=Udfyldningsark!$Q109,"s",
IF(AC$17=Udfyldningsark!$T109,"b",
IF(AC$17&lt;Udfyldningsark!$P109,"",
IF(Udfyldningsark!$T109&lt;Udfyldningsark!$Q109-10,IF(AC$17&lt;Udfyldningsark!$T109,"g",""),
IF(Udfyldningsark!$T109&lt;Udfyldningsark!$Q109,     IF(AC$17&lt;Udfyldningsark!$Q109-10,"g",     IF(AC$17&lt;Udfyldningsark!$T109,"gu",        "")),
IF(AC$17&lt;Udfyldningsark!$Q109, IF(AC$17&lt;Udfyldningsark!$Q109-10,"g","gu"),
IF(AC$17&lt;Udfyldningsark!$T109,"r",""
))))))))</f>
        <v/>
      </c>
      <c r="AD92" s="226" t="str">
        <f>IF(Udfyldningsark!$T109="","",
IF(AD$17=Udfyldningsark!$Q109,"s",
IF(AD$17=Udfyldningsark!$T109,"b",
IF(AD$17&lt;Udfyldningsark!$P109,"",
IF(Udfyldningsark!$T109&lt;Udfyldningsark!$Q109-10,IF(AD$17&lt;Udfyldningsark!$T109,"g",""),
IF(Udfyldningsark!$T109&lt;Udfyldningsark!$Q109,     IF(AD$17&lt;Udfyldningsark!$Q109-10,"g",     IF(AD$17&lt;Udfyldningsark!$T109,"gu",        "")),
IF(AD$17&lt;Udfyldningsark!$Q109, IF(AD$17&lt;Udfyldningsark!$Q109-10,"g","gu"),
IF(AD$17&lt;Udfyldningsark!$T109,"r",""
))))))))</f>
        <v/>
      </c>
      <c r="AE92" s="226" t="str">
        <f>IF(Udfyldningsark!$T109="","",
IF(AE$17=Udfyldningsark!$Q109,"s",
IF(AE$17=Udfyldningsark!$T109,"b",
IF(AE$17&lt;Udfyldningsark!$P109,"",
IF(Udfyldningsark!$T109&lt;Udfyldningsark!$Q109-10,IF(AE$17&lt;Udfyldningsark!$T109,"g",""),
IF(Udfyldningsark!$T109&lt;Udfyldningsark!$Q109,     IF(AE$17&lt;Udfyldningsark!$Q109-10,"g",     IF(AE$17&lt;Udfyldningsark!$T109,"gu",        "")),
IF(AE$17&lt;Udfyldningsark!$Q109, IF(AE$17&lt;Udfyldningsark!$Q109-10,"g","gu"),
IF(AE$17&lt;Udfyldningsark!$T109,"r",""
))))))))</f>
        <v/>
      </c>
      <c r="AF92" s="226" t="str">
        <f>IF(Udfyldningsark!$T109="","",
IF(AF$17=Udfyldningsark!$Q109,"s",
IF(AF$17=Udfyldningsark!$T109,"b",
IF(AF$17&lt;Udfyldningsark!$P109,"",
IF(Udfyldningsark!$T109&lt;Udfyldningsark!$Q109-10,IF(AF$17&lt;Udfyldningsark!$T109,"g",""),
IF(Udfyldningsark!$T109&lt;Udfyldningsark!$Q109,     IF(AF$17&lt;Udfyldningsark!$Q109-10,"g",     IF(AF$17&lt;Udfyldningsark!$T109,"gu",        "")),
IF(AF$17&lt;Udfyldningsark!$Q109, IF(AF$17&lt;Udfyldningsark!$Q109-10,"g","gu"),
IF(AF$17&lt;Udfyldningsark!$T109,"r",""
))))))))</f>
        <v/>
      </c>
      <c r="AG92" s="226" t="str">
        <f>IF(Udfyldningsark!$T109="","",
IF(AG$17=Udfyldningsark!$Q109,"s",
IF(AG$17=Udfyldningsark!$T109,"b",
IF(AG$17&lt;Udfyldningsark!$P109,"",
IF(Udfyldningsark!$T109&lt;Udfyldningsark!$Q109-10,IF(AG$17&lt;Udfyldningsark!$T109,"g",""),
IF(Udfyldningsark!$T109&lt;Udfyldningsark!$Q109,     IF(AG$17&lt;Udfyldningsark!$Q109-10,"g",     IF(AG$17&lt;Udfyldningsark!$T109,"gu",        "")),
IF(AG$17&lt;Udfyldningsark!$Q109, IF(AG$17&lt;Udfyldningsark!$Q109-10,"g","gu"),
IF(AG$17&lt;Udfyldningsark!$T109,"r",""
))))))))</f>
        <v/>
      </c>
      <c r="AH92" s="226" t="str">
        <f>IF(Udfyldningsark!$T109="","",
IF(AH$17=Udfyldningsark!$Q109,"s",
IF(AH$17=Udfyldningsark!$T109,"b",
IF(AH$17&lt;Udfyldningsark!$P109,"",
IF(Udfyldningsark!$T109&lt;Udfyldningsark!$Q109-10,IF(AH$17&lt;Udfyldningsark!$T109,"g",""),
IF(Udfyldningsark!$T109&lt;Udfyldningsark!$Q109,     IF(AH$17&lt;Udfyldningsark!$Q109-10,"g",     IF(AH$17&lt;Udfyldningsark!$T109,"gu",        "")),
IF(AH$17&lt;Udfyldningsark!$Q109, IF(AH$17&lt;Udfyldningsark!$Q109-10,"g","gu"),
IF(AH$17&lt;Udfyldningsark!$T109,"r",""
))))))))</f>
        <v/>
      </c>
      <c r="AI92" s="226" t="str">
        <f>IF(Udfyldningsark!$T109="","",
IF(AI$17=Udfyldningsark!$Q109,"s",
IF(AI$17=Udfyldningsark!$T109,"b",
IF(AI$17&lt;Udfyldningsark!$P109,"",
IF(Udfyldningsark!$T109&lt;Udfyldningsark!$Q109-10,IF(AI$17&lt;Udfyldningsark!$T109,"g",""),
IF(Udfyldningsark!$T109&lt;Udfyldningsark!$Q109,     IF(AI$17&lt;Udfyldningsark!$Q109-10,"g",     IF(AI$17&lt;Udfyldningsark!$T109,"gu",        "")),
IF(AI$17&lt;Udfyldningsark!$Q109, IF(AI$17&lt;Udfyldningsark!$Q109-10,"g","gu"),
IF(AI$17&lt;Udfyldningsark!$T109,"r",""
))))))))</f>
        <v/>
      </c>
      <c r="AJ92" s="226" t="str">
        <f>IF(Udfyldningsark!$T109="","",
IF(AJ$17=Udfyldningsark!$Q109,"s",
IF(AJ$17=Udfyldningsark!$T109,"b",
IF(AJ$17&lt;Udfyldningsark!$P109,"",
IF(Udfyldningsark!$T109&lt;Udfyldningsark!$Q109-10,IF(AJ$17&lt;Udfyldningsark!$T109,"g",""),
IF(Udfyldningsark!$T109&lt;Udfyldningsark!$Q109,     IF(AJ$17&lt;Udfyldningsark!$Q109-10,"g",     IF(AJ$17&lt;Udfyldningsark!$T109,"gu",        "")),
IF(AJ$17&lt;Udfyldningsark!$Q109, IF(AJ$17&lt;Udfyldningsark!$Q109-10,"g","gu"),
IF(AJ$17&lt;Udfyldningsark!$T109,"r",""
))))))))</f>
        <v/>
      </c>
      <c r="AK92" s="226" t="str">
        <f>IF(Udfyldningsark!$T109="","",
IF(AK$17=Udfyldningsark!$Q109,"s",
IF(AK$17=Udfyldningsark!$T109,"b",
IF(AK$17&lt;Udfyldningsark!$P109,"",
IF(Udfyldningsark!$T109&lt;Udfyldningsark!$Q109-10,IF(AK$17&lt;Udfyldningsark!$T109,"g",""),
IF(Udfyldningsark!$T109&lt;Udfyldningsark!$Q109,     IF(AK$17&lt;Udfyldningsark!$Q109-10,"g",     IF(AK$17&lt;Udfyldningsark!$T109,"gu",        "")),
IF(AK$17&lt;Udfyldningsark!$Q109, IF(AK$17&lt;Udfyldningsark!$Q109-10,"g","gu"),
IF(AK$17&lt;Udfyldningsark!$T109,"r",""
))))))))</f>
        <v/>
      </c>
      <c r="AL92" s="226" t="str">
        <f>IF(Udfyldningsark!$T109="","",
IF(AL$17=Udfyldningsark!$Q109,"s",
IF(AL$17=Udfyldningsark!$T109,"b",
IF(AL$17&lt;Udfyldningsark!$P109,"",
IF(Udfyldningsark!$T109&lt;Udfyldningsark!$Q109-10,IF(AL$17&lt;Udfyldningsark!$T109,"g",""),
IF(Udfyldningsark!$T109&lt;Udfyldningsark!$Q109,     IF(AL$17&lt;Udfyldningsark!$Q109-10,"g",     IF(AL$17&lt;Udfyldningsark!$T109,"gu",        "")),
IF(AL$17&lt;Udfyldningsark!$Q109, IF(AL$17&lt;Udfyldningsark!$Q109-10,"g","gu"),
IF(AL$17&lt;Udfyldningsark!$T109,"r",""
))))))))</f>
        <v/>
      </c>
      <c r="AM92" s="226" t="str">
        <f>IF(Udfyldningsark!$T109="","",
IF(AM$17=Udfyldningsark!$Q109,"s",
IF(AM$17=Udfyldningsark!$T109,"b",
IF(AM$17&lt;Udfyldningsark!$P109,"",
IF(Udfyldningsark!$T109&lt;Udfyldningsark!$Q109-10,IF(AM$17&lt;Udfyldningsark!$T109,"g",""),
IF(Udfyldningsark!$T109&lt;Udfyldningsark!$Q109,     IF(AM$17&lt;Udfyldningsark!$Q109-10,"g",     IF(AM$17&lt;Udfyldningsark!$T109,"gu",        "")),
IF(AM$17&lt;Udfyldningsark!$Q109, IF(AM$17&lt;Udfyldningsark!$Q109-10,"g","gu"),
IF(AM$17&lt;Udfyldningsark!$T109,"r",""
))))))))</f>
        <v/>
      </c>
      <c r="AN92" s="226" t="str">
        <f>IF(Udfyldningsark!$T109="","",
IF(AN$17=Udfyldningsark!$Q109,"s",
IF(AN$17=Udfyldningsark!$T109,"b",
IF(AN$17&lt;Udfyldningsark!$P109,"",
IF(Udfyldningsark!$T109&lt;Udfyldningsark!$Q109-10,IF(AN$17&lt;Udfyldningsark!$T109,"g",""),
IF(Udfyldningsark!$T109&lt;Udfyldningsark!$Q109,     IF(AN$17&lt;Udfyldningsark!$Q109-10,"g",     IF(AN$17&lt;Udfyldningsark!$T109,"gu",        "")),
IF(AN$17&lt;Udfyldningsark!$Q109, IF(AN$17&lt;Udfyldningsark!$Q109-10,"g","gu"),
IF(AN$17&lt;Udfyldningsark!$T109,"r",""
))))))))</f>
        <v/>
      </c>
      <c r="AO92" s="226" t="str">
        <f>IF(Udfyldningsark!$T109="","",
IF(AO$17=Udfyldningsark!$Q109,"s",
IF(AO$17=Udfyldningsark!$T109,"b",
IF(AO$17&lt;Udfyldningsark!$P109,"",
IF(Udfyldningsark!$T109&lt;Udfyldningsark!$Q109-10,IF(AO$17&lt;Udfyldningsark!$T109,"g",""),
IF(Udfyldningsark!$T109&lt;Udfyldningsark!$Q109,     IF(AO$17&lt;Udfyldningsark!$Q109-10,"g",     IF(AO$17&lt;Udfyldningsark!$T109,"gu",        "")),
IF(AO$17&lt;Udfyldningsark!$Q109, IF(AO$17&lt;Udfyldningsark!$Q109-10,"g","gu"),
IF(AO$17&lt;Udfyldningsark!$T109,"r",""
))))))))</f>
        <v/>
      </c>
      <c r="AP92" s="226" t="str">
        <f>IF(Udfyldningsark!$T109="","",
IF(AP$17=Udfyldningsark!$Q109,"s",
IF(AP$17=Udfyldningsark!$T109,"b",
IF(AP$17&lt;Udfyldningsark!$P109,"",
IF(Udfyldningsark!$T109&lt;Udfyldningsark!$Q109-10,IF(AP$17&lt;Udfyldningsark!$T109,"g",""),
IF(Udfyldningsark!$T109&lt;Udfyldningsark!$Q109,     IF(AP$17&lt;Udfyldningsark!$Q109-10,"g",     IF(AP$17&lt;Udfyldningsark!$T109,"gu",        "")),
IF(AP$17&lt;Udfyldningsark!$Q109, IF(AP$17&lt;Udfyldningsark!$Q109-10,"g","gu"),
IF(AP$17&lt;Udfyldningsark!$T109,"r",""
))))))))</f>
        <v/>
      </c>
      <c r="AQ92" s="226" t="str">
        <f>IF(Udfyldningsark!$T109="","",
IF(AQ$17=Udfyldningsark!$Q109,"s",
IF(AQ$17=Udfyldningsark!$T109,"b",
IF(AQ$17&lt;Udfyldningsark!$P109,"",
IF(Udfyldningsark!$T109&lt;Udfyldningsark!$Q109-10,IF(AQ$17&lt;Udfyldningsark!$T109,"g",""),
IF(Udfyldningsark!$T109&lt;Udfyldningsark!$Q109,     IF(AQ$17&lt;Udfyldningsark!$Q109-10,"g",     IF(AQ$17&lt;Udfyldningsark!$T109,"gu",        "")),
IF(AQ$17&lt;Udfyldningsark!$Q109, IF(AQ$17&lt;Udfyldningsark!$Q109-10,"g","gu"),
IF(AQ$17&lt;Udfyldningsark!$T109,"r",""
))))))))</f>
        <v/>
      </c>
      <c r="AR92" s="226" t="str">
        <f>IF(Udfyldningsark!$T109="","",
IF(AR$17=Udfyldningsark!$Q109,"s",
IF(AR$17=Udfyldningsark!$T109,"b",
IF(AR$17&lt;Udfyldningsark!$P109,"",
IF(Udfyldningsark!$T109&lt;Udfyldningsark!$Q109-10,IF(AR$17&lt;Udfyldningsark!$T109,"g",""),
IF(Udfyldningsark!$T109&lt;Udfyldningsark!$Q109,     IF(AR$17&lt;Udfyldningsark!$Q109-10,"g",     IF(AR$17&lt;Udfyldningsark!$T109,"gu",        "")),
IF(AR$17&lt;Udfyldningsark!$Q109, IF(AR$17&lt;Udfyldningsark!$Q109-10,"g","gu"),
IF(AR$17&lt;Udfyldningsark!$T109,"r",""
))))))))</f>
        <v/>
      </c>
      <c r="AS92" s="226" t="str">
        <f>IF(Udfyldningsark!$T109="","",
IF(AS$17=Udfyldningsark!$Q109,"s",
IF(AS$17=Udfyldningsark!$T109,"b",
IF(AS$17&lt;Udfyldningsark!$P109,"",
IF(Udfyldningsark!$T109&lt;Udfyldningsark!$Q109-10,IF(AS$17&lt;Udfyldningsark!$T109,"g",""),
IF(Udfyldningsark!$T109&lt;Udfyldningsark!$Q109,     IF(AS$17&lt;Udfyldningsark!$Q109-10,"g",     IF(AS$17&lt;Udfyldningsark!$T109,"gu",        "")),
IF(AS$17&lt;Udfyldningsark!$Q109, IF(AS$17&lt;Udfyldningsark!$Q109-10,"g","gu"),
IF(AS$17&lt;Udfyldningsark!$T109,"r",""
))))))))</f>
        <v/>
      </c>
      <c r="AT92" s="226" t="str">
        <f>IF(Udfyldningsark!$T109="","",
IF(AT$17=Udfyldningsark!$Q109,"s",
IF(AT$17=Udfyldningsark!$T109,"b",
IF(AT$17&lt;Udfyldningsark!$P109,"",
IF(Udfyldningsark!$T109&lt;Udfyldningsark!$Q109-10,IF(AT$17&lt;Udfyldningsark!$T109,"g",""),
IF(Udfyldningsark!$T109&lt;Udfyldningsark!$Q109,     IF(AT$17&lt;Udfyldningsark!$Q109-10,"g",     IF(AT$17&lt;Udfyldningsark!$T109,"gu",        "")),
IF(AT$17&lt;Udfyldningsark!$Q109, IF(AT$17&lt;Udfyldningsark!$Q109-10,"g","gu"),
IF(AT$17&lt;Udfyldningsark!$T109,"r",""
))))))))</f>
        <v/>
      </c>
      <c r="AU92" s="226" t="str">
        <f>IF(Udfyldningsark!$T109="","",
IF(AU$17=Udfyldningsark!$Q109,"s",
IF(AU$17=Udfyldningsark!$T109,"b",
IF(AU$17&lt;Udfyldningsark!$P109,"",
IF(Udfyldningsark!$T109&lt;Udfyldningsark!$Q109-10,IF(AU$17&lt;Udfyldningsark!$T109,"g",""),
IF(Udfyldningsark!$T109&lt;Udfyldningsark!$Q109,     IF(AU$17&lt;Udfyldningsark!$Q109-10,"g",     IF(AU$17&lt;Udfyldningsark!$T109,"gu",        "")),
IF(AU$17&lt;Udfyldningsark!$Q109, IF(AU$17&lt;Udfyldningsark!$Q109-10,"g","gu"),
IF(AU$17&lt;Udfyldningsark!$T109,"r",""
))))))))</f>
        <v/>
      </c>
      <c r="AV92" s="226" t="str">
        <f>IF(Udfyldningsark!$T109="","",
IF(AV$17=Udfyldningsark!$Q109,"s",
IF(AV$17=Udfyldningsark!$T109,"b",
IF(AV$17&lt;Udfyldningsark!$P109,"",
IF(Udfyldningsark!$T109&lt;Udfyldningsark!$Q109-10,IF(AV$17&lt;Udfyldningsark!$T109,"g",""),
IF(Udfyldningsark!$T109&lt;Udfyldningsark!$Q109,     IF(AV$17&lt;Udfyldningsark!$Q109-10,"g",     IF(AV$17&lt;Udfyldningsark!$T109,"gu",        "")),
IF(AV$17&lt;Udfyldningsark!$Q109, IF(AV$17&lt;Udfyldningsark!$Q109-10,"g","gu"),
IF(AV$17&lt;Udfyldningsark!$T109,"r",""
))))))))</f>
        <v/>
      </c>
      <c r="AW92" s="226" t="str">
        <f>IF(Udfyldningsark!$T109="","",
IF(AW$17=Udfyldningsark!$Q109,"s",
IF(AW$17=Udfyldningsark!$T109,"b",
IF(AW$17&lt;Udfyldningsark!$P109,"",
IF(Udfyldningsark!$T109&lt;Udfyldningsark!$Q109-10,IF(AW$17&lt;Udfyldningsark!$T109,"g",""),
IF(Udfyldningsark!$T109&lt;Udfyldningsark!$Q109,     IF(AW$17&lt;Udfyldningsark!$Q109-10,"g",     IF(AW$17&lt;Udfyldningsark!$T109,"gu",        "")),
IF(AW$17&lt;Udfyldningsark!$Q109, IF(AW$17&lt;Udfyldningsark!$Q109-10,"g","gu"),
IF(AW$17&lt;Udfyldningsark!$T109,"r",""
))))))))</f>
        <v/>
      </c>
      <c r="AX92" s="226" t="str">
        <f>IF(Udfyldningsark!$T109="","",
IF(AX$17=Udfyldningsark!$Q109,"s",
IF(AX$17=Udfyldningsark!$T109,"b",
IF(AX$17&lt;Udfyldningsark!$P109,"",
IF(Udfyldningsark!$T109&lt;Udfyldningsark!$Q109-10,IF(AX$17&lt;Udfyldningsark!$T109,"g",""),
IF(Udfyldningsark!$T109&lt;Udfyldningsark!$Q109,     IF(AX$17&lt;Udfyldningsark!$Q109-10,"g",     IF(AX$17&lt;Udfyldningsark!$T109,"gu",        "")),
IF(AX$17&lt;Udfyldningsark!$Q109, IF(AX$17&lt;Udfyldningsark!$Q109-10,"g","gu"),
IF(AX$17&lt;Udfyldningsark!$T109,"r",""
))))))))</f>
        <v/>
      </c>
      <c r="AY92" s="226" t="str">
        <f>IF(Udfyldningsark!$T109="","",
IF(AY$17=Udfyldningsark!$Q109,"s",
IF(AY$17=Udfyldningsark!$T109,"b",
IF(AY$17&lt;Udfyldningsark!$P109,"",
IF(Udfyldningsark!$T109&lt;Udfyldningsark!$Q109-10,IF(AY$17&lt;Udfyldningsark!$T109,"g",""),
IF(Udfyldningsark!$T109&lt;Udfyldningsark!$Q109,     IF(AY$17&lt;Udfyldningsark!$Q109-10,"g",     IF(AY$17&lt;Udfyldningsark!$T109,"gu",        "")),
IF(AY$17&lt;Udfyldningsark!$Q109, IF(AY$17&lt;Udfyldningsark!$Q109-10,"g","gu"),
IF(AY$17&lt;Udfyldningsark!$T109,"r",""
))))))))</f>
        <v/>
      </c>
      <c r="AZ92" s="226" t="str">
        <f>IF(Udfyldningsark!$T109="","",
IF(AZ$17=Udfyldningsark!$Q109,"s",
IF(AZ$17=Udfyldningsark!$T109,"b",
IF(AZ$17&lt;Udfyldningsark!$P109,"",
IF(Udfyldningsark!$T109&lt;Udfyldningsark!$Q109-10,IF(AZ$17&lt;Udfyldningsark!$T109,"g",""),
IF(Udfyldningsark!$T109&lt;Udfyldningsark!$Q109,     IF(AZ$17&lt;Udfyldningsark!$Q109-10,"g",     IF(AZ$17&lt;Udfyldningsark!$T109,"gu",        "")),
IF(AZ$17&lt;Udfyldningsark!$Q109, IF(AZ$17&lt;Udfyldningsark!$Q109-10,"g","gu"),
IF(AZ$17&lt;Udfyldningsark!$T109,"r",""
))))))))</f>
        <v/>
      </c>
      <c r="BA92" s="226" t="str">
        <f>IF(Udfyldningsark!$T109="","",
IF(BA$17=Udfyldningsark!$Q109,"s",
IF(BA$17=Udfyldningsark!$T109,"b",
IF(BA$17&lt;Udfyldningsark!$P109,"",
IF(Udfyldningsark!$T109&lt;Udfyldningsark!$Q109-10,IF(BA$17&lt;Udfyldningsark!$T109,"g",""),
IF(Udfyldningsark!$T109&lt;Udfyldningsark!$Q109,     IF(BA$17&lt;Udfyldningsark!$Q109-10,"g",     IF(BA$17&lt;Udfyldningsark!$T109,"gu",        "")),
IF(BA$17&lt;Udfyldningsark!$Q109, IF(BA$17&lt;Udfyldningsark!$Q109-10,"g","gu"),
IF(BA$17&lt;Udfyldningsark!$T109,"r",""
))))))))</f>
        <v/>
      </c>
      <c r="BB92" s="226" t="str">
        <f>IF(Udfyldningsark!$T109="","",
IF(BB$17=Udfyldningsark!$Q109,"s",
IF(BB$17=Udfyldningsark!$T109,"b",
IF(BB$17&lt;Udfyldningsark!$P109,"",
IF(Udfyldningsark!$T109&lt;Udfyldningsark!$Q109-10,IF(BB$17&lt;Udfyldningsark!$T109,"g",""),
IF(Udfyldningsark!$T109&lt;Udfyldningsark!$Q109,     IF(BB$17&lt;Udfyldningsark!$Q109-10,"g",     IF(BB$17&lt;Udfyldningsark!$T109,"gu",        "")),
IF(BB$17&lt;Udfyldningsark!$Q109, IF(BB$17&lt;Udfyldningsark!$Q109-10,"g","gu"),
IF(BB$17&lt;Udfyldningsark!$T109,"r",""
))))))))</f>
        <v/>
      </c>
      <c r="BC92" s="226" t="str">
        <f>IF(Udfyldningsark!$T109="","",
IF(BC$17=Udfyldningsark!$Q109,"s",
IF(BC$17=Udfyldningsark!$T109,"b",
IF(BC$17&lt;Udfyldningsark!$P109,"",
IF(Udfyldningsark!$T109&lt;Udfyldningsark!$Q109-10,IF(BC$17&lt;Udfyldningsark!$T109,"g",""),
IF(Udfyldningsark!$T109&lt;Udfyldningsark!$Q109,     IF(BC$17&lt;Udfyldningsark!$Q109-10,"g",     IF(BC$17&lt;Udfyldningsark!$T109,"gu",        "")),
IF(BC$17&lt;Udfyldningsark!$Q109, IF(BC$17&lt;Udfyldningsark!$Q109-10,"g","gu"),
IF(BC$17&lt;Udfyldningsark!$T109,"r",""
))))))))</f>
        <v/>
      </c>
      <c r="BD92" s="226" t="str">
        <f>IF(Udfyldningsark!$T109="","",
IF(BD$17=Udfyldningsark!$Q109,"s",
IF(BD$17=Udfyldningsark!$T109,"b",
IF(BD$17&lt;Udfyldningsark!$P109,"",
IF(Udfyldningsark!$T109&lt;Udfyldningsark!$Q109-10,IF(BD$17&lt;Udfyldningsark!$T109,"g",""),
IF(Udfyldningsark!$T109&lt;Udfyldningsark!$Q109,     IF(BD$17&lt;Udfyldningsark!$Q109-10,"g",     IF(BD$17&lt;Udfyldningsark!$T109,"gu",        "")),
IF(BD$17&lt;Udfyldningsark!$Q109, IF(BD$17&lt;Udfyldningsark!$Q109-10,"g","gu"),
IF(BD$17&lt;Udfyldningsark!$T109,"r",""
))))))))</f>
        <v/>
      </c>
      <c r="BE92" s="226" t="str">
        <f>IF(Udfyldningsark!$T109="","",
IF(BE$17=Udfyldningsark!$Q109,"s",
IF(BE$17=Udfyldningsark!$T109,"b",
IF(BE$17&lt;Udfyldningsark!$P109,"",
IF(Udfyldningsark!$T109&lt;Udfyldningsark!$Q109-10,IF(BE$17&lt;Udfyldningsark!$T109,"g",""),
IF(Udfyldningsark!$T109&lt;Udfyldningsark!$Q109,     IF(BE$17&lt;Udfyldningsark!$Q109-10,"g",     IF(BE$17&lt;Udfyldningsark!$T109,"gu",        "")),
IF(BE$17&lt;Udfyldningsark!$Q109, IF(BE$17&lt;Udfyldningsark!$Q109-10,"g","gu"),
IF(BE$17&lt;Udfyldningsark!$T109,"r",""
))))))))</f>
        <v/>
      </c>
      <c r="BF92" s="226" t="str">
        <f>IF(Udfyldningsark!$T109="","",
IF(BF$17=Udfyldningsark!$Q109,"s",
IF(BF$17=Udfyldningsark!$T109,"b",
IF(BF$17&lt;Udfyldningsark!$P109,"",
IF(Udfyldningsark!$T109&lt;Udfyldningsark!$Q109-10,IF(BF$17&lt;Udfyldningsark!$T109,"g",""),
IF(Udfyldningsark!$T109&lt;Udfyldningsark!$Q109,     IF(BF$17&lt;Udfyldningsark!$Q109-10,"g",     IF(BF$17&lt;Udfyldningsark!$T109,"gu",        "")),
IF(BF$17&lt;Udfyldningsark!$Q109, IF(BF$17&lt;Udfyldningsark!$Q109-10,"g","gu"),
IF(BF$17&lt;Udfyldningsark!$T109,"r",""
))))))))</f>
        <v/>
      </c>
      <c r="BG92" s="226" t="str">
        <f>IF(Udfyldningsark!$T109="","",
IF(BG$17=Udfyldningsark!$Q109,"s",
IF(BG$17=Udfyldningsark!$T109,"b",
IF(BG$17&lt;Udfyldningsark!$P109,"",
IF(Udfyldningsark!$T109&lt;Udfyldningsark!$Q109-10,IF(BG$17&lt;Udfyldningsark!$T109,"g",""),
IF(Udfyldningsark!$T109&lt;Udfyldningsark!$Q109,     IF(BG$17&lt;Udfyldningsark!$Q109-10,"g",     IF(BG$17&lt;Udfyldningsark!$T109,"gu",        "")),
IF(BG$17&lt;Udfyldningsark!$Q109, IF(BG$17&lt;Udfyldningsark!$Q109-10,"g","gu"),
IF(BG$17&lt;Udfyldningsark!$T109,"r",""
))))))))</f>
        <v/>
      </c>
      <c r="BH92" s="226" t="str">
        <f>IF(Udfyldningsark!$T109="","",
IF(BH$17=Udfyldningsark!$Q109,"s",
IF(BH$17=Udfyldningsark!$T109,"b",
IF(BH$17&lt;Udfyldningsark!$P109,"",
IF(Udfyldningsark!$T109&lt;Udfyldningsark!$Q109-10,IF(BH$17&lt;Udfyldningsark!$T109,"g",""),
IF(Udfyldningsark!$T109&lt;Udfyldningsark!$Q109,     IF(BH$17&lt;Udfyldningsark!$Q109-10,"g",     IF(BH$17&lt;Udfyldningsark!$T109,"gu",        "")),
IF(BH$17&lt;Udfyldningsark!$Q109, IF(BH$17&lt;Udfyldningsark!$Q109-10,"g","gu"),
IF(BH$17&lt;Udfyldningsark!$T109,"r",""
))))))))</f>
        <v/>
      </c>
      <c r="BI92" s="226" t="str">
        <f>IF(Udfyldningsark!$T109="","",
IF(BI$17=Udfyldningsark!$Q109,"s",
IF(BI$17=Udfyldningsark!$T109,"b",
IF(BI$17&lt;Udfyldningsark!$P109,"",
IF(Udfyldningsark!$T109&lt;Udfyldningsark!$Q109-10,IF(BI$17&lt;Udfyldningsark!$T109,"g",""),
IF(Udfyldningsark!$T109&lt;Udfyldningsark!$Q109,     IF(BI$17&lt;Udfyldningsark!$Q109-10,"g",     IF(BI$17&lt;Udfyldningsark!$T109,"gu",        "")),
IF(BI$17&lt;Udfyldningsark!$Q109, IF(BI$17&lt;Udfyldningsark!$Q109-10,"g","gu"),
IF(BI$17&lt;Udfyldningsark!$T109,"r",""
))))))))</f>
        <v/>
      </c>
      <c r="BJ92" s="226" t="str">
        <f>IF(Udfyldningsark!$T109="","",
IF(BJ$17=Udfyldningsark!$Q109,"s",
IF(BJ$17=Udfyldningsark!$T109,"b",
IF(BJ$17&lt;Udfyldningsark!$P109,"",
IF(Udfyldningsark!$T109&lt;Udfyldningsark!$Q109-10,IF(BJ$17&lt;Udfyldningsark!$T109,"g",""),
IF(Udfyldningsark!$T109&lt;Udfyldningsark!$Q109,     IF(BJ$17&lt;Udfyldningsark!$Q109-10,"g",     IF(BJ$17&lt;Udfyldningsark!$T109,"gu",        "")),
IF(BJ$17&lt;Udfyldningsark!$Q109, IF(BJ$17&lt;Udfyldningsark!$Q109-10,"g","gu"),
IF(BJ$17&lt;Udfyldningsark!$T109,"r",""
))))))))</f>
        <v/>
      </c>
      <c r="BK92" s="226" t="str">
        <f>IF(Udfyldningsark!$T109="","",
IF(BK$17=Udfyldningsark!$Q109,"s",
IF(BK$17=Udfyldningsark!$T109,"b",
IF(BK$17&lt;Udfyldningsark!$P109,"",
IF(Udfyldningsark!$T109&lt;Udfyldningsark!$Q109-10,IF(BK$17&lt;Udfyldningsark!$T109,"g",""),
IF(Udfyldningsark!$T109&lt;Udfyldningsark!$Q109,     IF(BK$17&lt;Udfyldningsark!$Q109-10,"g",     IF(BK$17&lt;Udfyldningsark!$T109,"gu",        "")),
IF(BK$17&lt;Udfyldningsark!$Q109, IF(BK$17&lt;Udfyldningsark!$Q109-10,"g","gu"),
IF(BK$17&lt;Udfyldningsark!$T109,"r",""
))))))))</f>
        <v/>
      </c>
      <c r="BL92" s="226" t="str">
        <f>IF(Udfyldningsark!$T109="","",
IF(BL$17=Udfyldningsark!$Q109,"s",
IF(BL$17=Udfyldningsark!$T109,"b",
IF(BL$17&lt;Udfyldningsark!$P109,"",
IF(Udfyldningsark!$T109&lt;Udfyldningsark!$Q109-10,IF(BL$17&lt;Udfyldningsark!$T109,"g",""),
IF(Udfyldningsark!$T109&lt;Udfyldningsark!$Q109,     IF(BL$17&lt;Udfyldningsark!$Q109-10,"g",     IF(BL$17&lt;Udfyldningsark!$T109,"gu",        "")),
IF(BL$17&lt;Udfyldningsark!$Q109, IF(BL$17&lt;Udfyldningsark!$Q109-10,"g","gu"),
IF(BL$17&lt;Udfyldningsark!$T109,"r",""
))))))))</f>
        <v/>
      </c>
      <c r="BM92" s="226" t="str">
        <f>IF(Udfyldningsark!$T109="","",
IF(BM$17=Udfyldningsark!$Q109,"s",
IF(BM$17=Udfyldningsark!$T109,"b",
IF(BM$17&lt;Udfyldningsark!$P109,"",
IF(Udfyldningsark!$T109&lt;Udfyldningsark!$Q109-10,IF(BM$17&lt;Udfyldningsark!$T109,"g",""),
IF(Udfyldningsark!$T109&lt;Udfyldningsark!$Q109,     IF(BM$17&lt;Udfyldningsark!$Q109-10,"g",     IF(BM$17&lt;Udfyldningsark!$T109,"gu",        "")),
IF(BM$17&lt;Udfyldningsark!$Q109, IF(BM$17&lt;Udfyldningsark!$Q109-10,"g","gu"),
IF(BM$17&lt;Udfyldningsark!$T109,"r",""
))))))))</f>
        <v/>
      </c>
      <c r="BN92" s="226" t="str">
        <f>IF(Udfyldningsark!$T109="","",
IF(BN$17=Udfyldningsark!$Q109,"s",
IF(BN$17=Udfyldningsark!$T109,"b",
IF(BN$17&lt;Udfyldningsark!$P109,"",
IF(Udfyldningsark!$T109&lt;Udfyldningsark!$Q109-10,IF(BN$17&lt;Udfyldningsark!$T109,"g",""),
IF(Udfyldningsark!$T109&lt;Udfyldningsark!$Q109,     IF(BN$17&lt;Udfyldningsark!$Q109-10,"g",     IF(BN$17&lt;Udfyldningsark!$T109,"gu",        "")),
IF(BN$17&lt;Udfyldningsark!$Q109, IF(BN$17&lt;Udfyldningsark!$Q109-10,"g","gu"),
IF(BN$17&lt;Udfyldningsark!$T109,"r",""
))))))))</f>
        <v/>
      </c>
      <c r="BO92" s="226" t="str">
        <f>IF(Udfyldningsark!$T109="","",
IF(BO$17=Udfyldningsark!$Q109,"s",
IF(BO$17=Udfyldningsark!$T109,"b",
IF(BO$17&lt;Udfyldningsark!$P109,"",
IF(Udfyldningsark!$T109&lt;Udfyldningsark!$Q109-10,IF(BO$17&lt;Udfyldningsark!$T109,"g",""),
IF(Udfyldningsark!$T109&lt;Udfyldningsark!$Q109,     IF(BO$17&lt;Udfyldningsark!$Q109-10,"g",     IF(BO$17&lt;Udfyldningsark!$T109,"gu",        "")),
IF(BO$17&lt;Udfyldningsark!$Q109, IF(BO$17&lt;Udfyldningsark!$Q109-10,"g","gu"),
IF(BO$17&lt;Udfyldningsark!$T109,"r",""
))))))))</f>
        <v/>
      </c>
      <c r="BP92" s="226" t="str">
        <f>IF(Udfyldningsark!$T109="","",
IF(BP$17=Udfyldningsark!$Q109,"s",
IF(BP$17=Udfyldningsark!$T109,"b",
IF(BP$17&lt;Udfyldningsark!$P109,"",
IF(Udfyldningsark!$T109&lt;Udfyldningsark!$Q109-10,IF(BP$17&lt;Udfyldningsark!$T109,"g",""),
IF(Udfyldningsark!$T109&lt;Udfyldningsark!$Q109,     IF(BP$17&lt;Udfyldningsark!$Q109-10,"g",     IF(BP$17&lt;Udfyldningsark!$T109,"gu",        "")),
IF(BP$17&lt;Udfyldningsark!$Q109, IF(BP$17&lt;Udfyldningsark!$Q109-10,"g","gu"),
IF(BP$17&lt;Udfyldningsark!$T109,"r",""
))))))))</f>
        <v/>
      </c>
      <c r="BQ92" s="226" t="str">
        <f>IF(Udfyldningsark!$T109="","",
IF(BQ$17=Udfyldningsark!$Q109,"s",
IF(BQ$17=Udfyldningsark!$T109,"b",
IF(BQ$17&lt;Udfyldningsark!$P109,"",
IF(Udfyldningsark!$T109&lt;Udfyldningsark!$Q109-10,IF(BQ$17&lt;Udfyldningsark!$T109,"g",""),
IF(Udfyldningsark!$T109&lt;Udfyldningsark!$Q109,     IF(BQ$17&lt;Udfyldningsark!$Q109-10,"g",     IF(BQ$17&lt;Udfyldningsark!$T109,"gu",        "")),
IF(BQ$17&lt;Udfyldningsark!$Q109, IF(BQ$17&lt;Udfyldningsark!$Q109-10,"g","gu"),
IF(BQ$17&lt;Udfyldningsark!$T109,"r",""
))))))))</f>
        <v/>
      </c>
      <c r="BR92" s="226" t="str">
        <f>IF(Udfyldningsark!$T109="","",
IF(BR$17=Udfyldningsark!$Q109,"s",
IF(BR$17=Udfyldningsark!$T109,"b",
IF(BR$17&lt;Udfyldningsark!$P109,"",
IF(Udfyldningsark!$T109&lt;Udfyldningsark!$Q109-10,IF(BR$17&lt;Udfyldningsark!$T109,"g",""),
IF(Udfyldningsark!$T109&lt;Udfyldningsark!$Q109,     IF(BR$17&lt;Udfyldningsark!$Q109-10,"g",     IF(BR$17&lt;Udfyldningsark!$T109,"gu",        "")),
IF(BR$17&lt;Udfyldningsark!$Q109, IF(BR$17&lt;Udfyldningsark!$Q109-10,"g","gu"),
IF(BR$17&lt;Udfyldningsark!$T109,"r",""
))))))))</f>
        <v/>
      </c>
      <c r="BS92" s="226" t="str">
        <f>IF(Udfyldningsark!$T109="","",
IF(BS$17=Udfyldningsark!$Q109,"s",
IF(BS$17=Udfyldningsark!$T109,"b",
IF(BS$17&lt;Udfyldningsark!$P109,"",
IF(Udfyldningsark!$T109&lt;Udfyldningsark!$Q109-10,IF(BS$17&lt;Udfyldningsark!$T109,"g",""),
IF(Udfyldningsark!$T109&lt;Udfyldningsark!$Q109,     IF(BS$17&lt;Udfyldningsark!$Q109-10,"g",     IF(BS$17&lt;Udfyldningsark!$T109,"gu",        "")),
IF(BS$17&lt;Udfyldningsark!$Q109, IF(BS$17&lt;Udfyldningsark!$Q109-10,"g","gu"),
IF(BS$17&lt;Udfyldningsark!$T109,"r",""
))))))))</f>
        <v/>
      </c>
      <c r="BT92" s="226" t="str">
        <f>IF(Udfyldningsark!$T109="","",
IF(BT$17=Udfyldningsark!$Q109,"s",
IF(BT$17=Udfyldningsark!$T109,"b",
IF(BT$17&lt;Udfyldningsark!$P109,"",
IF(Udfyldningsark!$T109&lt;Udfyldningsark!$Q109-10,IF(BT$17&lt;Udfyldningsark!$T109,"g",""),
IF(Udfyldningsark!$T109&lt;Udfyldningsark!$Q109,     IF(BT$17&lt;Udfyldningsark!$Q109-10,"g",     IF(BT$17&lt;Udfyldningsark!$T109,"gu",        "")),
IF(BT$17&lt;Udfyldningsark!$Q109, IF(BT$17&lt;Udfyldningsark!$Q109-10,"g","gu"),
IF(BT$17&lt;Udfyldningsark!$T109,"r",""
))))))))</f>
        <v/>
      </c>
      <c r="BU92" s="226" t="str">
        <f>IF(Udfyldningsark!$T109="","",
IF(BU$17=Udfyldningsark!$Q109,"s",
IF(BU$17=Udfyldningsark!$T109,"b",
IF(BU$17&lt;Udfyldningsark!$P109,"",
IF(Udfyldningsark!$T109&lt;Udfyldningsark!$Q109-10,IF(BU$17&lt;Udfyldningsark!$T109,"g",""),
IF(Udfyldningsark!$T109&lt;Udfyldningsark!$Q109,     IF(BU$17&lt;Udfyldningsark!$Q109-10,"g",     IF(BU$17&lt;Udfyldningsark!$T109,"gu",        "")),
IF(BU$17&lt;Udfyldningsark!$Q109, IF(BU$17&lt;Udfyldningsark!$Q109-10,"g","gu"),
IF(BU$17&lt;Udfyldningsark!$T109,"r",""
))))))))</f>
        <v/>
      </c>
      <c r="BV92" s="226" t="str">
        <f>IF(Udfyldningsark!$T109="","",
IF(BV$17=Udfyldningsark!$Q109,"s",
IF(BV$17=Udfyldningsark!$T109,"b",
IF(BV$17&lt;Udfyldningsark!$P109,"",
IF(Udfyldningsark!$T109&lt;Udfyldningsark!$Q109-10,IF(BV$17&lt;Udfyldningsark!$T109,"g",""),
IF(Udfyldningsark!$T109&lt;Udfyldningsark!$Q109,     IF(BV$17&lt;Udfyldningsark!$Q109-10,"g",     IF(BV$17&lt;Udfyldningsark!$T109,"gu",        "")),
IF(BV$17&lt;Udfyldningsark!$Q109, IF(BV$17&lt;Udfyldningsark!$Q109-10,"g","gu"),
IF(BV$17&lt;Udfyldningsark!$T109,"r",""
))))))))</f>
        <v/>
      </c>
      <c r="BW92" s="226" t="str">
        <f>IF(Udfyldningsark!$T109="","",
IF(BW$17=Udfyldningsark!$Q109,"s",
IF(BW$17=Udfyldningsark!$T109,"b",
IF(BW$17&lt;Udfyldningsark!$P109,"",
IF(Udfyldningsark!$T109&lt;Udfyldningsark!$Q109-10,IF(BW$17&lt;Udfyldningsark!$T109,"g",""),
IF(Udfyldningsark!$T109&lt;Udfyldningsark!$Q109,     IF(BW$17&lt;Udfyldningsark!$Q109-10,"g",     IF(BW$17&lt;Udfyldningsark!$T109,"gu",        "")),
IF(BW$17&lt;Udfyldningsark!$Q109, IF(BW$17&lt;Udfyldningsark!$Q109-10,"g","gu"),
IF(BW$17&lt;Udfyldningsark!$T109,"r",""
))))))))</f>
        <v/>
      </c>
      <c r="BX92" s="226" t="str">
        <f>IF(Udfyldningsark!$T109="","",
IF(BX$17=Udfyldningsark!$Q109,"s",
IF(BX$17=Udfyldningsark!$T109,"b",
IF(BX$17&lt;Udfyldningsark!$P109,"",
IF(Udfyldningsark!$T109&lt;Udfyldningsark!$Q109-10,IF(BX$17&lt;Udfyldningsark!$T109,"g",""),
IF(Udfyldningsark!$T109&lt;Udfyldningsark!$Q109,     IF(BX$17&lt;Udfyldningsark!$Q109-10,"g",     IF(BX$17&lt;Udfyldningsark!$T109,"gu",        "")),
IF(BX$17&lt;Udfyldningsark!$Q109, IF(BX$17&lt;Udfyldningsark!$Q109-10,"g","gu"),
IF(BX$17&lt;Udfyldningsark!$T109,"r",""
))))))))</f>
        <v/>
      </c>
      <c r="BY92" s="226" t="str">
        <f>IF(Udfyldningsark!$T109="","",
IF(BY$17=Udfyldningsark!$Q109,"s",
IF(BY$17=Udfyldningsark!$T109,"b",
IF(BY$17&lt;Udfyldningsark!$P109,"",
IF(Udfyldningsark!$T109&lt;Udfyldningsark!$Q109-10,IF(BY$17&lt;Udfyldningsark!$T109,"g",""),
IF(Udfyldningsark!$T109&lt;Udfyldningsark!$Q109,     IF(BY$17&lt;Udfyldningsark!$Q109-10,"g",     IF(BY$17&lt;Udfyldningsark!$T109,"gu",        "")),
IF(BY$17&lt;Udfyldningsark!$Q109, IF(BY$17&lt;Udfyldningsark!$Q109-10,"g","gu"),
IF(BY$17&lt;Udfyldningsark!$T109,"r",""
))))))))</f>
        <v/>
      </c>
      <c r="BZ92" s="226" t="str">
        <f>IF(Udfyldningsark!$T109="","",
IF(BZ$17=Udfyldningsark!$Q109,"s",
IF(BZ$17=Udfyldningsark!$T109,"b",
IF(BZ$17&lt;Udfyldningsark!$P109,"",
IF(Udfyldningsark!$T109&lt;Udfyldningsark!$Q109-10,IF(BZ$17&lt;Udfyldningsark!$T109,"g",""),
IF(Udfyldningsark!$T109&lt;Udfyldningsark!$Q109,     IF(BZ$17&lt;Udfyldningsark!$Q109-10,"g",     IF(BZ$17&lt;Udfyldningsark!$T109,"gu",        "")),
IF(BZ$17&lt;Udfyldningsark!$Q109, IF(BZ$17&lt;Udfyldningsark!$Q109-10,"g","gu"),
IF(BZ$17&lt;Udfyldningsark!$T109,"r",""
))))))))</f>
        <v/>
      </c>
      <c r="CA92" s="226" t="str">
        <f>IF(Udfyldningsark!$T109="","",
IF(CA$17=Udfyldningsark!$Q109,"s",
IF(CA$17=Udfyldningsark!$T109,"b",
IF(CA$17&lt;Udfyldningsark!$P109,"",
IF(Udfyldningsark!$T109&lt;Udfyldningsark!$Q109-10,IF(CA$17&lt;Udfyldningsark!$T109,"g",""),
IF(Udfyldningsark!$T109&lt;Udfyldningsark!$Q109,     IF(CA$17&lt;Udfyldningsark!$Q109-10,"g",     IF(CA$17&lt;Udfyldningsark!$T109,"gu",        "")),
IF(CA$17&lt;Udfyldningsark!$Q109, IF(CA$17&lt;Udfyldningsark!$Q109-10,"g","gu"),
IF(CA$17&lt;Udfyldningsark!$T109,"r",""
))))))))</f>
        <v/>
      </c>
      <c r="CB92" s="226" t="str">
        <f>IF(Udfyldningsark!$T109="","",
IF(CB$17=Udfyldningsark!$Q109,"s",
IF(CB$17=Udfyldningsark!$T109,"b",
IF(CB$17&lt;Udfyldningsark!$P109,"",
IF(Udfyldningsark!$T109&lt;Udfyldningsark!$Q109-10,IF(CB$17&lt;Udfyldningsark!$T109,"g",""),
IF(Udfyldningsark!$T109&lt;Udfyldningsark!$Q109,     IF(CB$17&lt;Udfyldningsark!$Q109-10,"g",     IF(CB$17&lt;Udfyldningsark!$T109,"gu",        "")),
IF(CB$17&lt;Udfyldningsark!$Q109, IF(CB$17&lt;Udfyldningsark!$Q109-10,"g","gu"),
IF(CB$17&lt;Udfyldningsark!$T109,"r",""
))))))))</f>
        <v/>
      </c>
      <c r="CC92" s="226" t="str">
        <f>IF(Udfyldningsark!$T109="","",
IF(CC$17=Udfyldningsark!$Q109,"s",
IF(CC$17=Udfyldningsark!$T109,"b",
IF(CC$17&lt;Udfyldningsark!$P109,"",
IF(Udfyldningsark!$T109&lt;Udfyldningsark!$Q109-10,IF(CC$17&lt;Udfyldningsark!$T109,"g",""),
IF(Udfyldningsark!$T109&lt;Udfyldningsark!$Q109,     IF(CC$17&lt;Udfyldningsark!$Q109-10,"g",     IF(CC$17&lt;Udfyldningsark!$T109,"gu",        "")),
IF(CC$17&lt;Udfyldningsark!$Q109, IF(CC$17&lt;Udfyldningsark!$Q109-10,"g","gu"),
IF(CC$17&lt;Udfyldningsark!$T109,"r",""
))))))))</f>
        <v/>
      </c>
      <c r="CD92" s="226" t="str">
        <f>IF(Udfyldningsark!$T109="","",
IF(CD$17=Udfyldningsark!$Q109,"s",
IF(CD$17=Udfyldningsark!$T109,"b",
IF(CD$17&lt;Udfyldningsark!$P109,"",
IF(Udfyldningsark!$T109&lt;Udfyldningsark!$Q109-10,IF(CD$17&lt;Udfyldningsark!$T109,"g",""),
IF(Udfyldningsark!$T109&lt;Udfyldningsark!$Q109,     IF(CD$17&lt;Udfyldningsark!$Q109-10,"g",     IF(CD$17&lt;Udfyldningsark!$T109,"gu",        "")),
IF(CD$17&lt;Udfyldningsark!$Q109, IF(CD$17&lt;Udfyldningsark!$Q109-10,"g","gu"),
IF(CD$17&lt;Udfyldningsark!$T109,"r",""
))))))))</f>
        <v/>
      </c>
      <c r="CE92" s="226" t="str">
        <f>IF(Udfyldningsark!$T109="","",
IF(CE$17=Udfyldningsark!$Q109,"s",
IF(CE$17=Udfyldningsark!$T109,"b",
IF(CE$17&lt;Udfyldningsark!$P109,"",
IF(Udfyldningsark!$T109&lt;Udfyldningsark!$Q109-10,IF(CE$17&lt;Udfyldningsark!$T109,"g",""),
IF(Udfyldningsark!$T109&lt;Udfyldningsark!$Q109,     IF(CE$17&lt;Udfyldningsark!$Q109-10,"g",     IF(CE$17&lt;Udfyldningsark!$T109,"gu",        "")),
IF(CE$17&lt;Udfyldningsark!$Q109, IF(CE$17&lt;Udfyldningsark!$Q109-10,"g","gu"),
IF(CE$17&lt;Udfyldningsark!$T109,"r",""
))))))))</f>
        <v/>
      </c>
      <c r="CF92" s="226" t="str">
        <f>IF(Udfyldningsark!$T109="","",
IF(CF$17=Udfyldningsark!$Q109,"s",
IF(CF$17=Udfyldningsark!$T109,"b",
IF(CF$17&lt;Udfyldningsark!$P109,"",
IF(Udfyldningsark!$T109&lt;Udfyldningsark!$Q109-10,IF(CF$17&lt;Udfyldningsark!$T109,"g",""),
IF(Udfyldningsark!$T109&lt;Udfyldningsark!$Q109,     IF(CF$17&lt;Udfyldningsark!$Q109-10,"g",     IF(CF$17&lt;Udfyldningsark!$T109,"gu",        "")),
IF(CF$17&lt;Udfyldningsark!$Q109, IF(CF$17&lt;Udfyldningsark!$Q109-10,"g","gu"),
IF(CF$17&lt;Udfyldningsark!$T109,"r",""
))))))))</f>
        <v/>
      </c>
      <c r="CG92" s="226" t="str">
        <f>IF(Udfyldningsark!$T109="","",
IF(CG$17=Udfyldningsark!$Q109,"s",
IF(CG$17=Udfyldningsark!$T109,"b",
IF(CG$17&lt;Udfyldningsark!$P109,"",
IF(Udfyldningsark!$T109&lt;Udfyldningsark!$Q109-10,IF(CG$17&lt;Udfyldningsark!$T109,"g",""),
IF(Udfyldningsark!$T109&lt;Udfyldningsark!$Q109,     IF(CG$17&lt;Udfyldningsark!$Q109-10,"g",     IF(CG$17&lt;Udfyldningsark!$T109,"gu",        "")),
IF(CG$17&lt;Udfyldningsark!$Q109, IF(CG$17&lt;Udfyldningsark!$Q109-10,"g","gu"),
IF(CG$17&lt;Udfyldningsark!$T109,"r",""
))))))))</f>
        <v/>
      </c>
      <c r="CH92" s="226" t="str">
        <f>IF(Udfyldningsark!$T109="","",
IF(CH$17=Udfyldningsark!$Q109,"s",
IF(CH$17=Udfyldningsark!$T109,"b",
IF(CH$17&lt;Udfyldningsark!$P109,"",
IF(Udfyldningsark!$T109&lt;Udfyldningsark!$Q109-10,IF(CH$17&lt;Udfyldningsark!$T109,"g",""),
IF(Udfyldningsark!$T109&lt;Udfyldningsark!$Q109,     IF(CH$17&lt;Udfyldningsark!$Q109-10,"g",     IF(CH$17&lt;Udfyldningsark!$T109,"gu",        "")),
IF(CH$17&lt;Udfyldningsark!$Q109, IF(CH$17&lt;Udfyldningsark!$Q109-10,"g","gu"),
IF(CH$17&lt;Udfyldningsark!$T109,"r",""
))))))))</f>
        <v/>
      </c>
      <c r="CI92" s="226" t="str">
        <f>IF(Udfyldningsark!$T109="","",
IF(CI$17=Udfyldningsark!$Q109,"s",
IF(CI$17=Udfyldningsark!$T109,"b",
IF(CI$17&lt;Udfyldningsark!$P109,"",
IF(Udfyldningsark!$T109&lt;Udfyldningsark!$Q109-10,IF(CI$17&lt;Udfyldningsark!$T109,"g",""),
IF(Udfyldningsark!$T109&lt;Udfyldningsark!$Q109,     IF(CI$17&lt;Udfyldningsark!$Q109-10,"g",     IF(CI$17&lt;Udfyldningsark!$T109,"gu",        "")),
IF(CI$17&lt;Udfyldningsark!$Q109, IF(CI$17&lt;Udfyldningsark!$Q109-10,"g","gu"),
IF(CI$17&lt;Udfyldningsark!$T109,"r",""
))))))))</f>
        <v/>
      </c>
      <c r="CJ92" s="226" t="str">
        <f>IF(Udfyldningsark!$T109="","",
IF(CJ$17=Udfyldningsark!$Q109,"s",
IF(CJ$17=Udfyldningsark!$T109,"b",
IF(CJ$17&lt;Udfyldningsark!$P109,"",
IF(Udfyldningsark!$T109&lt;Udfyldningsark!$Q109-10,IF(CJ$17&lt;Udfyldningsark!$T109,"g",""),
IF(Udfyldningsark!$T109&lt;Udfyldningsark!$Q109,     IF(CJ$17&lt;Udfyldningsark!$Q109-10,"g",     IF(CJ$17&lt;Udfyldningsark!$T109,"gu",        "")),
IF(CJ$17&lt;Udfyldningsark!$Q109, IF(CJ$17&lt;Udfyldningsark!$Q109-10,"g","gu"),
IF(CJ$17&lt;Udfyldningsark!$T109,"r",""
))))))))</f>
        <v/>
      </c>
      <c r="CK92" s="226" t="str">
        <f>IF(Udfyldningsark!$T109="","",
IF(CK$17=Udfyldningsark!$Q109,"s",
IF(CK$17=Udfyldningsark!$T109,"b",
IF(CK$17&lt;Udfyldningsark!$P109,"",
IF(Udfyldningsark!$T109&lt;Udfyldningsark!$Q109-10,IF(CK$17&lt;Udfyldningsark!$T109,"g",""),
IF(Udfyldningsark!$T109&lt;Udfyldningsark!$Q109,     IF(CK$17&lt;Udfyldningsark!$Q109-10,"g",     IF(CK$17&lt;Udfyldningsark!$T109,"gu",        "")),
IF(CK$17&lt;Udfyldningsark!$Q109, IF(CK$17&lt;Udfyldningsark!$Q109-10,"g","gu"),
IF(CK$17&lt;Udfyldningsark!$T109,"r",""
))))))))</f>
        <v/>
      </c>
      <c r="CL92" s="226" t="str">
        <f>IF(Udfyldningsark!$T109="","",
IF(CL$17=Udfyldningsark!$Q109,"s",
IF(CL$17=Udfyldningsark!$T109,"b",
IF(CL$17&lt;Udfyldningsark!$P109,"",
IF(Udfyldningsark!$T109&lt;Udfyldningsark!$Q109-10,IF(CL$17&lt;Udfyldningsark!$T109,"g",""),
IF(Udfyldningsark!$T109&lt;Udfyldningsark!$Q109,     IF(CL$17&lt;Udfyldningsark!$Q109-10,"g",     IF(CL$17&lt;Udfyldningsark!$T109,"gu",        "")),
IF(CL$17&lt;Udfyldningsark!$Q109, IF(CL$17&lt;Udfyldningsark!$Q109-10,"g","gu"),
IF(CL$17&lt;Udfyldningsark!$T109,"r",""
))))))))</f>
        <v/>
      </c>
      <c r="CM92" s="226" t="str">
        <f>IF(Udfyldningsark!$T109="","",
IF(CM$17=Udfyldningsark!$Q109,"s",
IF(CM$17=Udfyldningsark!$T109,"b",
IF(CM$17&lt;Udfyldningsark!$P109,"",
IF(Udfyldningsark!$T109&lt;Udfyldningsark!$Q109-10,IF(CM$17&lt;Udfyldningsark!$T109,"g",""),
IF(Udfyldningsark!$T109&lt;Udfyldningsark!$Q109,     IF(CM$17&lt;Udfyldningsark!$Q109-10,"g",     IF(CM$17&lt;Udfyldningsark!$T109,"gu",        "")),
IF(CM$17&lt;Udfyldningsark!$Q109, IF(CM$17&lt;Udfyldningsark!$Q109-10,"g","gu"),
IF(CM$17&lt;Udfyldningsark!$T109,"r",""
))))))))</f>
        <v/>
      </c>
      <c r="CN92" s="226" t="str">
        <f>IF(Udfyldningsark!$T109="","",
IF(CN$17=Udfyldningsark!$Q109,"s",
IF(CN$17=Udfyldningsark!$T109,"b",
IF(CN$17&lt;Udfyldningsark!$P109,"",
IF(Udfyldningsark!$T109&lt;Udfyldningsark!$Q109-10,IF(CN$17&lt;Udfyldningsark!$T109,"g",""),
IF(Udfyldningsark!$T109&lt;Udfyldningsark!$Q109,     IF(CN$17&lt;Udfyldningsark!$Q109-10,"g",     IF(CN$17&lt;Udfyldningsark!$T109,"gu",        "")),
IF(CN$17&lt;Udfyldningsark!$Q109, IF(CN$17&lt;Udfyldningsark!$Q109-10,"g","gu"),
IF(CN$17&lt;Udfyldningsark!$T109,"r",""
))))))))</f>
        <v/>
      </c>
      <c r="CO92" s="226" t="str">
        <f>IF(Udfyldningsark!$T109="","",
IF(CO$17=Udfyldningsark!$Q109,"s",
IF(CO$17=Udfyldningsark!$T109,"b",
IF(CO$17&lt;Udfyldningsark!$P109,"",
IF(Udfyldningsark!$T109&lt;Udfyldningsark!$Q109-10,IF(CO$17&lt;Udfyldningsark!$T109,"g",""),
IF(Udfyldningsark!$T109&lt;Udfyldningsark!$Q109,     IF(CO$17&lt;Udfyldningsark!$Q109-10,"g",     IF(CO$17&lt;Udfyldningsark!$T109,"gu",        "")),
IF(CO$17&lt;Udfyldningsark!$Q109, IF(CO$17&lt;Udfyldningsark!$Q109-10,"g","gu"),
IF(CO$17&lt;Udfyldningsark!$T109,"r",""
))))))))</f>
        <v/>
      </c>
      <c r="CP92" s="226" t="str">
        <f>IF(Udfyldningsark!$T109="","",
IF(CP$17=Udfyldningsark!$Q109,"s",
IF(CP$17=Udfyldningsark!$T109,"b",
IF(CP$17&lt;Udfyldningsark!$P109,"",
IF(Udfyldningsark!$T109&lt;Udfyldningsark!$Q109-10,IF(CP$17&lt;Udfyldningsark!$T109,"g",""),
IF(Udfyldningsark!$T109&lt;Udfyldningsark!$Q109,     IF(CP$17&lt;Udfyldningsark!$Q109-10,"g",     IF(CP$17&lt;Udfyldningsark!$T109,"gu",        "")),
IF(CP$17&lt;Udfyldningsark!$Q109, IF(CP$17&lt;Udfyldningsark!$Q109-10,"g","gu"),
IF(CP$17&lt;Udfyldningsark!$T109,"r",""
))))))))</f>
        <v/>
      </c>
      <c r="CQ92" s="226" t="str">
        <f>IF(Udfyldningsark!$T109="","",
IF(CQ$17=Udfyldningsark!$Q109,"s",
IF(CQ$17=Udfyldningsark!$T109,"b",
IF(CQ$17&lt;Udfyldningsark!$P109,"",
IF(Udfyldningsark!$T109&lt;Udfyldningsark!$Q109-10,IF(CQ$17&lt;Udfyldningsark!$T109,"g",""),
IF(Udfyldningsark!$T109&lt;Udfyldningsark!$Q109,     IF(CQ$17&lt;Udfyldningsark!$Q109-10,"g",     IF(CQ$17&lt;Udfyldningsark!$T109,"gu",        "")),
IF(CQ$17&lt;Udfyldningsark!$Q109, IF(CQ$17&lt;Udfyldningsark!$Q109-10,"g","gu"),
IF(CQ$17&lt;Udfyldningsark!$T109,"r",""
))))))))</f>
        <v/>
      </c>
      <c r="CR92" s="226" t="str">
        <f>IF(Udfyldningsark!$T109="","",
IF(CR$17=Udfyldningsark!$Q109,"s",
IF(CR$17=Udfyldningsark!$T109,"b",
IF(CR$17&lt;Udfyldningsark!$P109,"",
IF(Udfyldningsark!$T109&lt;Udfyldningsark!$Q109-10,IF(CR$17&lt;Udfyldningsark!$T109,"g",""),
IF(Udfyldningsark!$T109&lt;Udfyldningsark!$Q109,     IF(CR$17&lt;Udfyldningsark!$Q109-10,"g",     IF(CR$17&lt;Udfyldningsark!$T109,"gu",        "")),
IF(CR$17&lt;Udfyldningsark!$Q109, IF(CR$17&lt;Udfyldningsark!$Q109-10,"g","gu"),
IF(CR$17&lt;Udfyldningsark!$T109,"r",""
))))))))</f>
        <v/>
      </c>
      <c r="CS92" s="226" t="str">
        <f>IF(Udfyldningsark!$T109="","",
IF(CS$17=Udfyldningsark!$Q109,"s",
IF(CS$17=Udfyldningsark!$T109,"b",
IF(CS$17&lt;Udfyldningsark!$P109,"",
IF(Udfyldningsark!$T109&lt;Udfyldningsark!$Q109-10,IF(CS$17&lt;Udfyldningsark!$T109,"g",""),
IF(Udfyldningsark!$T109&lt;Udfyldningsark!$Q109,     IF(CS$17&lt;Udfyldningsark!$Q109-10,"g",     IF(CS$17&lt;Udfyldningsark!$T109,"gu",        "")),
IF(CS$17&lt;Udfyldningsark!$Q109, IF(CS$17&lt;Udfyldningsark!$Q109-10,"g","gu"),
IF(CS$17&lt;Udfyldningsark!$T109,"r",""
))))))))</f>
        <v/>
      </c>
      <c r="CT92" s="226" t="str">
        <f>IF(Udfyldningsark!$T109="","",
IF(CT$17=Udfyldningsark!$Q109,"s",
IF(CT$17=Udfyldningsark!$T109,"b",
IF(CT$17&lt;Udfyldningsark!$P109,"",
IF(Udfyldningsark!$T109&lt;Udfyldningsark!$Q109-10,IF(CT$17&lt;Udfyldningsark!$T109,"g",""),
IF(Udfyldningsark!$T109&lt;Udfyldningsark!$Q109,     IF(CT$17&lt;Udfyldningsark!$Q109-10,"g",     IF(CT$17&lt;Udfyldningsark!$T109,"gu",        "")),
IF(CT$17&lt;Udfyldningsark!$Q109, IF(CT$17&lt;Udfyldningsark!$Q109-10,"g","gu"),
IF(CT$17&lt;Udfyldningsark!$T109,"r",""
))))))))</f>
        <v/>
      </c>
      <c r="CU92" s="226" t="str">
        <f>IF(Udfyldningsark!$T109="","",
IF(CU$17=Udfyldningsark!$Q109,"s",
IF(CU$17=Udfyldningsark!$T109,"b",
IF(CU$17&lt;Udfyldningsark!$P109,"",
IF(Udfyldningsark!$T109&lt;Udfyldningsark!$Q109-10,IF(CU$17&lt;Udfyldningsark!$T109,"g",""),
IF(Udfyldningsark!$T109&lt;Udfyldningsark!$Q109,     IF(CU$17&lt;Udfyldningsark!$Q109-10,"g",     IF(CU$17&lt;Udfyldningsark!$T109,"gu",        "")),
IF(CU$17&lt;Udfyldningsark!$Q109, IF(CU$17&lt;Udfyldningsark!$Q109-10,"g","gu"),
IF(CU$17&lt;Udfyldningsark!$T109,"r",""
))))))))</f>
        <v/>
      </c>
      <c r="CV92" s="226" t="str">
        <f>IF(Udfyldningsark!$T109="","",
IF(CV$17=Udfyldningsark!$Q109,"s",
IF(CV$17=Udfyldningsark!$T109,"b",
IF(CV$17&lt;Udfyldningsark!$P109,"",
IF(Udfyldningsark!$T109&lt;Udfyldningsark!$Q109-10,IF(CV$17&lt;Udfyldningsark!$T109,"g",""),
IF(Udfyldningsark!$T109&lt;Udfyldningsark!$Q109,     IF(CV$17&lt;Udfyldningsark!$Q109-10,"g",     IF(CV$17&lt;Udfyldningsark!$T109,"gu",        "")),
IF(CV$17&lt;Udfyldningsark!$Q109, IF(CV$17&lt;Udfyldningsark!$Q109-10,"g","gu"),
IF(CV$17&lt;Udfyldningsark!$T109,"r",""
))))))))</f>
        <v/>
      </c>
      <c r="CW92" s="226" t="str">
        <f>IF(Udfyldningsark!$T109="","",
IF(CW$17=Udfyldningsark!$Q109,"s",
IF(CW$17=Udfyldningsark!$T109,"b",
IF(CW$17&lt;Udfyldningsark!$P109,"",
IF(Udfyldningsark!$T109&lt;Udfyldningsark!$Q109-10,IF(CW$17&lt;Udfyldningsark!$T109,"g",""),
IF(Udfyldningsark!$T109&lt;Udfyldningsark!$Q109,     IF(CW$17&lt;Udfyldningsark!$Q109-10,"g",     IF(CW$17&lt;Udfyldningsark!$T109,"gu",        "")),
IF(CW$17&lt;Udfyldningsark!$Q109, IF(CW$17&lt;Udfyldningsark!$Q109-10,"g","gu"),
IF(CW$17&lt;Udfyldningsark!$T109,"r",""
))))))))</f>
        <v/>
      </c>
      <c r="CX92" s="226" t="str">
        <f>IF(Udfyldningsark!$T109="","",
IF(CX$17=Udfyldningsark!$Q109,"s",
IF(CX$17=Udfyldningsark!$T109,"b",
IF(CX$17&lt;Udfyldningsark!$P109,"",
IF(Udfyldningsark!$T109&lt;Udfyldningsark!$Q109-10,IF(CX$17&lt;Udfyldningsark!$T109,"g",""),
IF(Udfyldningsark!$T109&lt;Udfyldningsark!$Q109,     IF(CX$17&lt;Udfyldningsark!$Q109-10,"g",     IF(CX$17&lt;Udfyldningsark!$T109,"gu",        "")),
IF(CX$17&lt;Udfyldningsark!$Q109, IF(CX$17&lt;Udfyldningsark!$Q109-10,"g","gu"),
IF(CX$17&lt;Udfyldningsark!$T109,"r",""
))))))))</f>
        <v/>
      </c>
      <c r="CY92" s="226" t="str">
        <f>IF(Udfyldningsark!$T109="","",
IF(CY$17=Udfyldningsark!$Q109,"s",
IF(CY$17=Udfyldningsark!$T109,"b",
IF(CY$17&lt;Udfyldningsark!$P109,"",
IF(Udfyldningsark!$T109&lt;Udfyldningsark!$Q109-10,IF(CY$17&lt;Udfyldningsark!$T109,"g",""),
IF(Udfyldningsark!$T109&lt;Udfyldningsark!$Q109,     IF(CY$17&lt;Udfyldningsark!$Q109-10,"g",     IF(CY$17&lt;Udfyldningsark!$T109,"gu",        "")),
IF(CY$17&lt;Udfyldningsark!$Q109, IF(CY$17&lt;Udfyldningsark!$Q109-10,"g","gu"),
IF(CY$17&lt;Udfyldningsark!$T109,"r",""
))))))))</f>
        <v/>
      </c>
      <c r="CZ92" s="226" t="str">
        <f>IF(Udfyldningsark!$T109="","",
IF(CZ$17=Udfyldningsark!$Q109,"s",
IF(CZ$17=Udfyldningsark!$T109,"b",
IF(CZ$17&lt;Udfyldningsark!$P109,"",
IF(Udfyldningsark!$T109&lt;Udfyldningsark!$Q109-10,IF(CZ$17&lt;Udfyldningsark!$T109,"g",""),
IF(Udfyldningsark!$T109&lt;Udfyldningsark!$Q109,     IF(CZ$17&lt;Udfyldningsark!$Q109-10,"g",     IF(CZ$17&lt;Udfyldningsark!$T109,"gu",        "")),
IF(CZ$17&lt;Udfyldningsark!$Q109, IF(CZ$17&lt;Udfyldningsark!$Q109-10,"g","gu"),
IF(CZ$17&lt;Udfyldningsark!$T109,"r",""
))))))))</f>
        <v/>
      </c>
      <c r="DA92" s="226" t="str">
        <f>IF(Udfyldningsark!$T109="","",
IF(DA$17=Udfyldningsark!$Q109,"s",
IF(DA$17=Udfyldningsark!$T109,"b",
IF(DA$17&lt;Udfyldningsark!$P109,"",
IF(Udfyldningsark!$T109&lt;Udfyldningsark!$Q109-10,IF(DA$17&lt;Udfyldningsark!$T109,"g",""),
IF(Udfyldningsark!$T109&lt;Udfyldningsark!$Q109,     IF(DA$17&lt;Udfyldningsark!$Q109-10,"g",     IF(DA$17&lt;Udfyldningsark!$T109,"gu",        "")),
IF(DA$17&lt;Udfyldningsark!$Q109, IF(DA$17&lt;Udfyldningsark!$Q109-10,"g","gu"),
IF(DA$17&lt;Udfyldningsark!$T109,"r",""
))))))))</f>
        <v/>
      </c>
      <c r="DB92" s="226" t="str">
        <f>IF(Udfyldningsark!$T109="","",
IF(DB$17=Udfyldningsark!$Q109,"s",
IF(DB$17=Udfyldningsark!$T109,"b",
IF(DB$17&lt;Udfyldningsark!$P109,"",
IF(Udfyldningsark!$T109&lt;Udfyldningsark!$Q109-10,IF(DB$17&lt;Udfyldningsark!$T109,"g",""),
IF(Udfyldningsark!$T109&lt;Udfyldningsark!$Q109,     IF(DB$17&lt;Udfyldningsark!$Q109-10,"g",     IF(DB$17&lt;Udfyldningsark!$T109,"gu",        "")),
IF(DB$17&lt;Udfyldningsark!$Q109, IF(DB$17&lt;Udfyldningsark!$Q109-10,"g","gu"),
IF(DB$17&lt;Udfyldningsark!$T109,"r",""
))))))))</f>
        <v/>
      </c>
      <c r="DC92" s="226" t="str">
        <f>IF(Udfyldningsark!$T109="","",
IF(DC$17=Udfyldningsark!$Q109,"s",
IF(DC$17=Udfyldningsark!$T109,"b",
IF(DC$17&lt;Udfyldningsark!$P109,"",
IF(Udfyldningsark!$T109&lt;Udfyldningsark!$Q109-10,IF(DC$17&lt;Udfyldningsark!$T109,"g",""),
IF(Udfyldningsark!$T109&lt;Udfyldningsark!$Q109,     IF(DC$17&lt;Udfyldningsark!$Q109-10,"g",     IF(DC$17&lt;Udfyldningsark!$T109,"gu",        "")),
IF(DC$17&lt;Udfyldningsark!$Q109, IF(DC$17&lt;Udfyldningsark!$Q109-10,"g","gu"),
IF(DC$17&lt;Udfyldningsark!$T109,"r",""
))))))))</f>
        <v/>
      </c>
      <c r="DD92" s="226" t="str">
        <f>IF(Udfyldningsark!$T109="","",
IF(DD$17=Udfyldningsark!$Q109,"s",
IF(DD$17=Udfyldningsark!$T109,"b",
IF(DD$17&lt;Udfyldningsark!$P109,"",
IF(Udfyldningsark!$T109&lt;Udfyldningsark!$Q109-10,IF(DD$17&lt;Udfyldningsark!$T109,"g",""),
IF(Udfyldningsark!$T109&lt;Udfyldningsark!$Q109,     IF(DD$17&lt;Udfyldningsark!$Q109-10,"g",     IF(DD$17&lt;Udfyldningsark!$T109,"gu",        "")),
IF(DD$17&lt;Udfyldningsark!$Q109, IF(DD$17&lt;Udfyldningsark!$Q109-10,"g","gu"),
IF(DD$17&lt;Udfyldningsark!$T109,"r",""
))))))))</f>
        <v/>
      </c>
      <c r="DE92" s="226" t="str">
        <f>IF(Udfyldningsark!$T109="","",
IF(DE$17=Udfyldningsark!$Q109,"s",
IF(DE$17=Udfyldningsark!$T109,"b",
IF(DE$17&lt;Udfyldningsark!$P109,"",
IF(Udfyldningsark!$T109&lt;Udfyldningsark!$Q109-10,IF(DE$17&lt;Udfyldningsark!$T109,"g",""),
IF(Udfyldningsark!$T109&lt;Udfyldningsark!$Q109,     IF(DE$17&lt;Udfyldningsark!$Q109-10,"g",     IF(DE$17&lt;Udfyldningsark!$T109,"gu",        "")),
IF(DE$17&lt;Udfyldningsark!$Q109, IF(DE$17&lt;Udfyldningsark!$Q109-10,"g","gu"),
IF(DE$17&lt;Udfyldningsark!$T109,"r",""
))))))))</f>
        <v/>
      </c>
      <c r="DF92" s="226" t="str">
        <f>IF(Udfyldningsark!$T109="","",
IF(DF$17=Udfyldningsark!$Q109,"s",
IF(DF$17=Udfyldningsark!$T109,"b",
IF(DF$17&lt;Udfyldningsark!$P109,"",
IF(Udfyldningsark!$T109&lt;Udfyldningsark!$Q109-10,IF(DF$17&lt;Udfyldningsark!$T109,"g",""),
IF(Udfyldningsark!$T109&lt;Udfyldningsark!$Q109,     IF(DF$17&lt;Udfyldningsark!$Q109-10,"g",     IF(DF$17&lt;Udfyldningsark!$T109,"gu",        "")),
IF(DF$17&lt;Udfyldningsark!$Q109, IF(DF$17&lt;Udfyldningsark!$Q109-10,"g","gu"),
IF(DF$17&lt;Udfyldningsark!$T109,"r",""
))))))))</f>
        <v/>
      </c>
      <c r="DG92" s="226" t="str">
        <f>IF(Udfyldningsark!$T109="","",
IF(DG$17=Udfyldningsark!$Q109,"s",
IF(DG$17=Udfyldningsark!$T109,"b",
IF(DG$17&lt;Udfyldningsark!$P109,"",
IF(Udfyldningsark!$T109&lt;Udfyldningsark!$Q109-10,IF(DG$17&lt;Udfyldningsark!$T109,"g",""),
IF(Udfyldningsark!$T109&lt;Udfyldningsark!$Q109,     IF(DG$17&lt;Udfyldningsark!$Q109-10,"g",     IF(DG$17&lt;Udfyldningsark!$T109,"gu",        "")),
IF(DG$17&lt;Udfyldningsark!$Q109, IF(DG$17&lt;Udfyldningsark!$Q109-10,"g","gu"),
IF(DG$17&lt;Udfyldningsark!$T109,"r",""
))))))))</f>
        <v/>
      </c>
      <c r="DH92" s="226" t="str">
        <f>IF(Udfyldningsark!$T109="","",
IF(DH$17=Udfyldningsark!$Q109,"s",
IF(DH$17=Udfyldningsark!$T109,"b",
IF(DH$17&lt;Udfyldningsark!$P109,"",
IF(Udfyldningsark!$T109&lt;Udfyldningsark!$Q109-10,IF(DH$17&lt;Udfyldningsark!$T109,"g",""),
IF(Udfyldningsark!$T109&lt;Udfyldningsark!$Q109,     IF(DH$17&lt;Udfyldningsark!$Q109-10,"g",     IF(DH$17&lt;Udfyldningsark!$T109,"gu",        "")),
IF(DH$17&lt;Udfyldningsark!$Q109, IF(DH$17&lt;Udfyldningsark!$Q109-10,"g","gu"),
IF(DH$17&lt;Udfyldningsark!$T109,"r",""
))))))))</f>
        <v/>
      </c>
      <c r="DI92" s="226" t="str">
        <f>IF(Udfyldningsark!$T109="","",
IF(DI$17=Udfyldningsark!$Q109,"s",
IF(DI$17=Udfyldningsark!$T109,"b",
IF(DI$17&lt;Udfyldningsark!$P109,"",
IF(Udfyldningsark!$T109&lt;Udfyldningsark!$Q109-10,IF(DI$17&lt;Udfyldningsark!$T109,"g",""),
IF(Udfyldningsark!$T109&lt;Udfyldningsark!$Q109,     IF(DI$17&lt;Udfyldningsark!$Q109-10,"g",     IF(DI$17&lt;Udfyldningsark!$T109,"gu",        "")),
IF(DI$17&lt;Udfyldningsark!$Q109, IF(DI$17&lt;Udfyldningsark!$Q109-10,"g","gu"),
IF(DI$17&lt;Udfyldningsark!$T109,"r",""
))))))))</f>
        <v/>
      </c>
      <c r="DJ92" s="226" t="str">
        <f>IF(Udfyldningsark!$T109="","",
IF(DJ$17=Udfyldningsark!$Q109,"s",
IF(DJ$17=Udfyldningsark!$T109,"b",
IF(DJ$17&lt;Udfyldningsark!$P109,"",
IF(Udfyldningsark!$T109&lt;Udfyldningsark!$Q109-10,IF(DJ$17&lt;Udfyldningsark!$T109,"g",""),
IF(Udfyldningsark!$T109&lt;Udfyldningsark!$Q109,     IF(DJ$17&lt;Udfyldningsark!$Q109-10,"g",     IF(DJ$17&lt;Udfyldningsark!$T109,"gu",        "")),
IF(DJ$17&lt;Udfyldningsark!$Q109, IF(DJ$17&lt;Udfyldningsark!$Q109-10,"g","gu"),
IF(DJ$17&lt;Udfyldningsark!$T109,"r",""
))))))))</f>
        <v/>
      </c>
      <c r="DK92" s="226" t="str">
        <f>IF(Udfyldningsark!$T109="","",
IF(DK$17=Udfyldningsark!$Q109,"s",
IF(DK$17=Udfyldningsark!$T109,"b",
IF(DK$17&lt;Udfyldningsark!$P109,"",
IF(Udfyldningsark!$T109&lt;Udfyldningsark!$Q109-10,IF(DK$17&lt;Udfyldningsark!$T109,"g",""),
IF(Udfyldningsark!$T109&lt;Udfyldningsark!$Q109,     IF(DK$17&lt;Udfyldningsark!$Q109-10,"g",     IF(DK$17&lt;Udfyldningsark!$T109,"gu",        "")),
IF(DK$17&lt;Udfyldningsark!$Q109, IF(DK$17&lt;Udfyldningsark!$Q109-10,"g","gu"),
IF(DK$17&lt;Udfyldningsark!$T109,"r",""
))))))))</f>
        <v/>
      </c>
      <c r="DL92" s="13"/>
      <c r="DM92" s="13"/>
    </row>
    <row r="93" spans="1:117" s="2" customFormat="1" ht="8.4499999999999993" customHeight="1" x14ac:dyDescent="0.2">
      <c r="A93" s="29"/>
      <c r="B93" s="56" t="str">
        <f>IF(Udfyldningsark!C110=1,Udfyldningsark!E110,"")</f>
        <v/>
      </c>
      <c r="C93" s="405" t="str">
        <f>IF(Udfyldningsark!I110="","",IF(Udfyldningsark!I110&gt;=1,Udfyldningsark!I110))</f>
        <v/>
      </c>
      <c r="D93" s="406"/>
      <c r="E93" s="407"/>
      <c r="F93" s="48"/>
      <c r="G93" s="276" t="str">
        <f>IF(Udfyldningsark!L110="","",IF(Udfyldningsark!L110&gt;=1,Udfyldningsark!L110))</f>
        <v/>
      </c>
      <c r="H93" s="48"/>
      <c r="I93" s="87" t="str">
        <f>IF(Udfyldningsark!P110="","",IF(Udfyldningsark!P110&gt;=1,Udfyldningsark!P110))</f>
        <v/>
      </c>
      <c r="J93" s="49"/>
      <c r="K93" s="88" t="str">
        <f>IF(Udfyldningsark!G110="","",IF(Udfyldningsark!G110=Data!$T$7,Data!$U$7,IF(Udfyldningsark!G110=Data!$T$8,Data!$U$8,IF(Udfyldningsark!G110=Data!$T$9,Data!$U$9,IF(Udfyldningsark!G110=Data!$T$10,Data!$U$10,IF(Udfyldningsark!G110=Data!$T$11,Data!$U$11,IF(Udfyldningsark!G110=Data!$T$12,Data!$U$12,IF(Udfyldningsark!G110=Data!$T$13,Data!$U$13,IF(Udfyldningsark!G110=Data!$T$14,Data!$U$14,IF(Udfyldningsark!G110=Data!$T$15,Data!$U$15,IF(Udfyldningsark!G110=Data!$T$16,Data!$U$16,IF(Udfyldningsark!G110=Data!$T$17,Data!$U$17,IF(Udfyldningsark!G110=Data!$T$18,Data!$U$18,IF(Udfyldningsark!G110=Data!$T$19,Data!$U$19,IF(Udfyldningsark!G110=Data!$T$20,Data!$U$20,IF(Udfyldningsark!G110=Data!$T$21,Data!$U$21,IF(Udfyldningsark!G110=Data!$T$22,Data!$U$22,IF(Udfyldningsark!G110=Data!$T$23,Data!$U$23,IF(Udfyldningsark!G110=Data!$T$24,Data!$U$24,IF(Udfyldningsark!G110=Data!$T$25,Data!$U$25,IF(Udfyldningsark!G110=Data!$T$26,Data!$U$26,IF(Udfyldningsark!G110=Data!$T$27,Data!$U$27))))))))))))))))))))))</f>
        <v/>
      </c>
      <c r="L93" s="49"/>
      <c r="M93" s="89" t="str">
        <f>IF(Udfyldningsark!G110="","",IF(Udfyldningsark!G110=Data!$T$7,Data!$V$7,IF(Udfyldningsark!G110=Data!$T$8,Data!$V$8,IF(Udfyldningsark!G110=Data!$T$9,Data!$V$9,IF(Udfyldningsark!G110=Data!$T$10,Data!$V$10,IF(Udfyldningsark!G110=Data!$T$11,Data!$V$11,IF(Udfyldningsark!G110=Data!$T$12,Data!$V$12,IF(Udfyldningsark!G110=Data!$T$13,Data!$V$13,IF(Udfyldningsark!G110=Data!$T$14,Data!$V$14,IF(Udfyldningsark!G110=Data!$T$15,Data!$V$15,IF(Udfyldningsark!G110=Data!$T$16,Data!$V$16,IF(Udfyldningsark!G110=Data!$T$17,Data!$V$17,IF(Udfyldningsark!G110=Data!$T$18,Data!$V$18,IF(Udfyldningsark!G110=Data!$T$19,Data!$V$19,IF(Udfyldningsark!G110=Data!$T$20,Data!$V$20,IF(Udfyldningsark!G110=Data!$T$21,Data!$V$21,IF(Udfyldningsark!G110=Data!$T$22,Data!$V$22,IF(Udfyldningsark!G110=Data!$T$23,Data!$V$23,IF(Udfyldningsark!G110=Data!$T$24,Data!$V$24,IF(Udfyldningsark!G110=Data!$T$25,Data!$V$25,IF(Udfyldningsark!G110=Data!$T$26,Data!$V$26,IF(Udfyldningsark!G110=Data!$T$27,Data!$V$27,))))))))))))))))))))))</f>
        <v/>
      </c>
      <c r="N93" s="20"/>
      <c r="O93" s="226" t="str">
        <f>IF(Udfyldningsark!$T110="","",
IF(O$17=Udfyldningsark!$Q110,"s",
IF(O$17=Udfyldningsark!$T110,"b",
IF(O$17&lt;Udfyldningsark!$P110,"",
IF(Udfyldningsark!$T110&lt;Udfyldningsark!$Q110-10,IF(O$17&lt;Udfyldningsark!$T110,"g",""),
IF(Udfyldningsark!$T110&lt;Udfyldningsark!$Q110,     IF(O$17&lt;Udfyldningsark!$Q110-10,"g",     IF(O$17&lt;Udfyldningsark!$T110,"gu",        "")),
IF(O$17&lt;Udfyldningsark!$Q110, IF(O$17&lt;Udfyldningsark!$Q110-10,"g","gu"),
IF(O$17&lt;Udfyldningsark!$T110,"r",""
))))))))</f>
        <v/>
      </c>
      <c r="P93" s="226" t="str">
        <f>IF(Udfyldningsark!$T110="","",
IF(P$17=Udfyldningsark!$Q110,"s",
IF(P$17=Udfyldningsark!$T110,"b",
IF(P$17&lt;Udfyldningsark!$P110,"",
IF(Udfyldningsark!$T110&lt;Udfyldningsark!$Q110-10,IF(P$17&lt;Udfyldningsark!$T110,"g",""),
IF(Udfyldningsark!$T110&lt;Udfyldningsark!$Q110,     IF(P$17&lt;Udfyldningsark!$Q110-10,"g",     IF(P$17&lt;Udfyldningsark!$T110,"gu",        "")),
IF(P$17&lt;Udfyldningsark!$Q110, IF(P$17&lt;Udfyldningsark!$Q110-10,"g","gu"),
IF(P$17&lt;Udfyldningsark!$T110,"r",""
))))))))</f>
        <v/>
      </c>
      <c r="Q93" s="226" t="str">
        <f>IF(Udfyldningsark!$T110="","",
IF(Q$17=Udfyldningsark!$Q110,"s",
IF(Q$17=Udfyldningsark!$T110,"b",
IF(Q$17&lt;Udfyldningsark!$P110,"",
IF(Udfyldningsark!$T110&lt;Udfyldningsark!$Q110-10,IF(Q$17&lt;Udfyldningsark!$T110,"g",""),
IF(Udfyldningsark!$T110&lt;Udfyldningsark!$Q110,     IF(Q$17&lt;Udfyldningsark!$Q110-10,"g",     IF(Q$17&lt;Udfyldningsark!$T110,"gu",        "")),
IF(Q$17&lt;Udfyldningsark!$Q110, IF(Q$17&lt;Udfyldningsark!$Q110-10,"g","gu"),
IF(Q$17&lt;Udfyldningsark!$T110,"r",""
))))))))</f>
        <v/>
      </c>
      <c r="R93" s="226" t="str">
        <f>IF(Udfyldningsark!$T110="","",
IF(R$17=Udfyldningsark!$Q110,"s",
IF(R$17=Udfyldningsark!$T110,"b",
IF(R$17&lt;Udfyldningsark!$P110,"",
IF(Udfyldningsark!$T110&lt;Udfyldningsark!$Q110-10,IF(R$17&lt;Udfyldningsark!$T110,"g",""),
IF(Udfyldningsark!$T110&lt;Udfyldningsark!$Q110,     IF(R$17&lt;Udfyldningsark!$Q110-10,"g",     IF(R$17&lt;Udfyldningsark!$T110,"gu",        "")),
IF(R$17&lt;Udfyldningsark!$Q110, IF(R$17&lt;Udfyldningsark!$Q110-10,"g","gu"),
IF(R$17&lt;Udfyldningsark!$T110,"r",""
))))))))</f>
        <v/>
      </c>
      <c r="S93" s="226" t="str">
        <f>IF(Udfyldningsark!$T110="","",
IF(S$17=Udfyldningsark!$Q110,"s",
IF(S$17=Udfyldningsark!$T110,"b",
IF(S$17&lt;Udfyldningsark!$P110,"",
IF(Udfyldningsark!$T110&lt;Udfyldningsark!$Q110-10,IF(S$17&lt;Udfyldningsark!$T110,"g",""),
IF(Udfyldningsark!$T110&lt;Udfyldningsark!$Q110,     IF(S$17&lt;Udfyldningsark!$Q110-10,"g",     IF(S$17&lt;Udfyldningsark!$T110,"gu",        "")),
IF(S$17&lt;Udfyldningsark!$Q110, IF(S$17&lt;Udfyldningsark!$Q110-10,"g","gu"),
IF(S$17&lt;Udfyldningsark!$T110,"r",""
))))))))</f>
        <v/>
      </c>
      <c r="T93" s="226" t="str">
        <f>IF(Udfyldningsark!$T110="","",
IF(T$17=Udfyldningsark!$Q110,"s",
IF(T$17=Udfyldningsark!$T110,"b",
IF(T$17&lt;Udfyldningsark!$P110,"",
IF(Udfyldningsark!$T110&lt;Udfyldningsark!$Q110-10,IF(T$17&lt;Udfyldningsark!$T110,"g",""),
IF(Udfyldningsark!$T110&lt;Udfyldningsark!$Q110,     IF(T$17&lt;Udfyldningsark!$Q110-10,"g",     IF(T$17&lt;Udfyldningsark!$T110,"gu",        "")),
IF(T$17&lt;Udfyldningsark!$Q110, IF(T$17&lt;Udfyldningsark!$Q110-10,"g","gu"),
IF(T$17&lt;Udfyldningsark!$T110,"r",""
))))))))</f>
        <v/>
      </c>
      <c r="U93" s="226" t="str">
        <f>IF(Udfyldningsark!$T110="","",
IF(U$17=Udfyldningsark!$Q110,"s",
IF(U$17=Udfyldningsark!$T110,"b",
IF(U$17&lt;Udfyldningsark!$P110,"",
IF(Udfyldningsark!$T110&lt;Udfyldningsark!$Q110-10,IF(U$17&lt;Udfyldningsark!$T110,"g",""),
IF(Udfyldningsark!$T110&lt;Udfyldningsark!$Q110,     IF(U$17&lt;Udfyldningsark!$Q110-10,"g",     IF(U$17&lt;Udfyldningsark!$T110,"gu",        "")),
IF(U$17&lt;Udfyldningsark!$Q110, IF(U$17&lt;Udfyldningsark!$Q110-10,"g","gu"),
IF(U$17&lt;Udfyldningsark!$T110,"r",""
))))))))</f>
        <v/>
      </c>
      <c r="V93" s="226" t="str">
        <f>IF(Udfyldningsark!$T110="","",
IF(V$17=Udfyldningsark!$Q110,"s",
IF(V$17=Udfyldningsark!$T110,"b",
IF(V$17&lt;Udfyldningsark!$P110,"",
IF(Udfyldningsark!$T110&lt;Udfyldningsark!$Q110-10,IF(V$17&lt;Udfyldningsark!$T110,"g",""),
IF(Udfyldningsark!$T110&lt;Udfyldningsark!$Q110,     IF(V$17&lt;Udfyldningsark!$Q110-10,"g",     IF(V$17&lt;Udfyldningsark!$T110,"gu",        "")),
IF(V$17&lt;Udfyldningsark!$Q110, IF(V$17&lt;Udfyldningsark!$Q110-10,"g","gu"),
IF(V$17&lt;Udfyldningsark!$T110,"r",""
))))))))</f>
        <v/>
      </c>
      <c r="W93" s="226" t="str">
        <f>IF(Udfyldningsark!$T110="","",
IF(W$17=Udfyldningsark!$Q110,"s",
IF(W$17=Udfyldningsark!$T110,"b",
IF(W$17&lt;Udfyldningsark!$P110,"",
IF(Udfyldningsark!$T110&lt;Udfyldningsark!$Q110-10,IF(W$17&lt;Udfyldningsark!$T110,"g",""),
IF(Udfyldningsark!$T110&lt;Udfyldningsark!$Q110,     IF(W$17&lt;Udfyldningsark!$Q110-10,"g",     IF(W$17&lt;Udfyldningsark!$T110,"gu",        "")),
IF(W$17&lt;Udfyldningsark!$Q110, IF(W$17&lt;Udfyldningsark!$Q110-10,"g","gu"),
IF(W$17&lt;Udfyldningsark!$T110,"r",""
))))))))</f>
        <v/>
      </c>
      <c r="X93" s="226" t="str">
        <f>IF(Udfyldningsark!$T110="","",
IF(X$17=Udfyldningsark!$Q110,"s",
IF(X$17=Udfyldningsark!$T110,"b",
IF(X$17&lt;Udfyldningsark!$P110,"",
IF(Udfyldningsark!$T110&lt;Udfyldningsark!$Q110-10,IF(X$17&lt;Udfyldningsark!$T110,"g",""),
IF(Udfyldningsark!$T110&lt;Udfyldningsark!$Q110,     IF(X$17&lt;Udfyldningsark!$Q110-10,"g",     IF(X$17&lt;Udfyldningsark!$T110,"gu",        "")),
IF(X$17&lt;Udfyldningsark!$Q110, IF(X$17&lt;Udfyldningsark!$Q110-10,"g","gu"),
IF(X$17&lt;Udfyldningsark!$T110,"r",""
))))))))</f>
        <v/>
      </c>
      <c r="Y93" s="226" t="str">
        <f>IF(Udfyldningsark!$T110="","",
IF(Y$17=Udfyldningsark!$Q110,"s",
IF(Y$17=Udfyldningsark!$T110,"b",
IF(Y$17&lt;Udfyldningsark!$P110,"",
IF(Udfyldningsark!$T110&lt;Udfyldningsark!$Q110-10,IF(Y$17&lt;Udfyldningsark!$T110,"g",""),
IF(Udfyldningsark!$T110&lt;Udfyldningsark!$Q110,     IF(Y$17&lt;Udfyldningsark!$Q110-10,"g",     IF(Y$17&lt;Udfyldningsark!$T110,"gu",        "")),
IF(Y$17&lt;Udfyldningsark!$Q110, IF(Y$17&lt;Udfyldningsark!$Q110-10,"g","gu"),
IF(Y$17&lt;Udfyldningsark!$T110,"r",""
))))))))</f>
        <v/>
      </c>
      <c r="Z93" s="226" t="str">
        <f>IF(Udfyldningsark!$T110="","",
IF(Z$17=Udfyldningsark!$Q110,"s",
IF(Z$17=Udfyldningsark!$T110,"b",
IF(Z$17&lt;Udfyldningsark!$P110,"",
IF(Udfyldningsark!$T110&lt;Udfyldningsark!$Q110-10,IF(Z$17&lt;Udfyldningsark!$T110,"g",""),
IF(Udfyldningsark!$T110&lt;Udfyldningsark!$Q110,     IF(Z$17&lt;Udfyldningsark!$Q110-10,"g",     IF(Z$17&lt;Udfyldningsark!$T110,"gu",        "")),
IF(Z$17&lt;Udfyldningsark!$Q110, IF(Z$17&lt;Udfyldningsark!$Q110-10,"g","gu"),
IF(Z$17&lt;Udfyldningsark!$T110,"r",""
))))))))</f>
        <v/>
      </c>
      <c r="AA93" s="226" t="str">
        <f>IF(Udfyldningsark!$T110="","",
IF(AA$17=Udfyldningsark!$Q110,"s",
IF(AA$17=Udfyldningsark!$T110,"b",
IF(AA$17&lt;Udfyldningsark!$P110,"",
IF(Udfyldningsark!$T110&lt;Udfyldningsark!$Q110-10,IF(AA$17&lt;Udfyldningsark!$T110,"g",""),
IF(Udfyldningsark!$T110&lt;Udfyldningsark!$Q110,     IF(AA$17&lt;Udfyldningsark!$Q110-10,"g",     IF(AA$17&lt;Udfyldningsark!$T110,"gu",        "")),
IF(AA$17&lt;Udfyldningsark!$Q110, IF(AA$17&lt;Udfyldningsark!$Q110-10,"g","gu"),
IF(AA$17&lt;Udfyldningsark!$T110,"r",""
))))))))</f>
        <v/>
      </c>
      <c r="AB93" s="226" t="str">
        <f>IF(Udfyldningsark!$T110="","",
IF(AB$17=Udfyldningsark!$Q110,"s",
IF(AB$17=Udfyldningsark!$T110,"b",
IF(AB$17&lt;Udfyldningsark!$P110,"",
IF(Udfyldningsark!$T110&lt;Udfyldningsark!$Q110-10,IF(AB$17&lt;Udfyldningsark!$T110,"g",""),
IF(Udfyldningsark!$T110&lt;Udfyldningsark!$Q110,     IF(AB$17&lt;Udfyldningsark!$Q110-10,"g",     IF(AB$17&lt;Udfyldningsark!$T110,"gu",        "")),
IF(AB$17&lt;Udfyldningsark!$Q110, IF(AB$17&lt;Udfyldningsark!$Q110-10,"g","gu"),
IF(AB$17&lt;Udfyldningsark!$T110,"r",""
))))))))</f>
        <v/>
      </c>
      <c r="AC93" s="226" t="str">
        <f>IF(Udfyldningsark!$T110="","",
IF(AC$17=Udfyldningsark!$Q110,"s",
IF(AC$17=Udfyldningsark!$T110,"b",
IF(AC$17&lt;Udfyldningsark!$P110,"",
IF(Udfyldningsark!$T110&lt;Udfyldningsark!$Q110-10,IF(AC$17&lt;Udfyldningsark!$T110,"g",""),
IF(Udfyldningsark!$T110&lt;Udfyldningsark!$Q110,     IF(AC$17&lt;Udfyldningsark!$Q110-10,"g",     IF(AC$17&lt;Udfyldningsark!$T110,"gu",        "")),
IF(AC$17&lt;Udfyldningsark!$Q110, IF(AC$17&lt;Udfyldningsark!$Q110-10,"g","gu"),
IF(AC$17&lt;Udfyldningsark!$T110,"r",""
))))))))</f>
        <v/>
      </c>
      <c r="AD93" s="226" t="str">
        <f>IF(Udfyldningsark!$T110="","",
IF(AD$17=Udfyldningsark!$Q110,"s",
IF(AD$17=Udfyldningsark!$T110,"b",
IF(AD$17&lt;Udfyldningsark!$P110,"",
IF(Udfyldningsark!$T110&lt;Udfyldningsark!$Q110-10,IF(AD$17&lt;Udfyldningsark!$T110,"g",""),
IF(Udfyldningsark!$T110&lt;Udfyldningsark!$Q110,     IF(AD$17&lt;Udfyldningsark!$Q110-10,"g",     IF(AD$17&lt;Udfyldningsark!$T110,"gu",        "")),
IF(AD$17&lt;Udfyldningsark!$Q110, IF(AD$17&lt;Udfyldningsark!$Q110-10,"g","gu"),
IF(AD$17&lt;Udfyldningsark!$T110,"r",""
))))))))</f>
        <v/>
      </c>
      <c r="AE93" s="226" t="str">
        <f>IF(Udfyldningsark!$T110="","",
IF(AE$17=Udfyldningsark!$Q110,"s",
IF(AE$17=Udfyldningsark!$T110,"b",
IF(AE$17&lt;Udfyldningsark!$P110,"",
IF(Udfyldningsark!$T110&lt;Udfyldningsark!$Q110-10,IF(AE$17&lt;Udfyldningsark!$T110,"g",""),
IF(Udfyldningsark!$T110&lt;Udfyldningsark!$Q110,     IF(AE$17&lt;Udfyldningsark!$Q110-10,"g",     IF(AE$17&lt;Udfyldningsark!$T110,"gu",        "")),
IF(AE$17&lt;Udfyldningsark!$Q110, IF(AE$17&lt;Udfyldningsark!$Q110-10,"g","gu"),
IF(AE$17&lt;Udfyldningsark!$T110,"r",""
))))))))</f>
        <v/>
      </c>
      <c r="AF93" s="226" t="str">
        <f>IF(Udfyldningsark!$T110="","",
IF(AF$17=Udfyldningsark!$Q110,"s",
IF(AF$17=Udfyldningsark!$T110,"b",
IF(AF$17&lt;Udfyldningsark!$P110,"",
IF(Udfyldningsark!$T110&lt;Udfyldningsark!$Q110-10,IF(AF$17&lt;Udfyldningsark!$T110,"g",""),
IF(Udfyldningsark!$T110&lt;Udfyldningsark!$Q110,     IF(AF$17&lt;Udfyldningsark!$Q110-10,"g",     IF(AF$17&lt;Udfyldningsark!$T110,"gu",        "")),
IF(AF$17&lt;Udfyldningsark!$Q110, IF(AF$17&lt;Udfyldningsark!$Q110-10,"g","gu"),
IF(AF$17&lt;Udfyldningsark!$T110,"r",""
))))))))</f>
        <v/>
      </c>
      <c r="AG93" s="226" t="str">
        <f>IF(Udfyldningsark!$T110="","",
IF(AG$17=Udfyldningsark!$Q110,"s",
IF(AG$17=Udfyldningsark!$T110,"b",
IF(AG$17&lt;Udfyldningsark!$P110,"",
IF(Udfyldningsark!$T110&lt;Udfyldningsark!$Q110-10,IF(AG$17&lt;Udfyldningsark!$T110,"g",""),
IF(Udfyldningsark!$T110&lt;Udfyldningsark!$Q110,     IF(AG$17&lt;Udfyldningsark!$Q110-10,"g",     IF(AG$17&lt;Udfyldningsark!$T110,"gu",        "")),
IF(AG$17&lt;Udfyldningsark!$Q110, IF(AG$17&lt;Udfyldningsark!$Q110-10,"g","gu"),
IF(AG$17&lt;Udfyldningsark!$T110,"r",""
))))))))</f>
        <v/>
      </c>
      <c r="AH93" s="226" t="str">
        <f>IF(Udfyldningsark!$T110="","",
IF(AH$17=Udfyldningsark!$Q110,"s",
IF(AH$17=Udfyldningsark!$T110,"b",
IF(AH$17&lt;Udfyldningsark!$P110,"",
IF(Udfyldningsark!$T110&lt;Udfyldningsark!$Q110-10,IF(AH$17&lt;Udfyldningsark!$T110,"g",""),
IF(Udfyldningsark!$T110&lt;Udfyldningsark!$Q110,     IF(AH$17&lt;Udfyldningsark!$Q110-10,"g",     IF(AH$17&lt;Udfyldningsark!$T110,"gu",        "")),
IF(AH$17&lt;Udfyldningsark!$Q110, IF(AH$17&lt;Udfyldningsark!$Q110-10,"g","gu"),
IF(AH$17&lt;Udfyldningsark!$T110,"r",""
))))))))</f>
        <v/>
      </c>
      <c r="AI93" s="226" t="str">
        <f>IF(Udfyldningsark!$T110="","",
IF(AI$17=Udfyldningsark!$Q110,"s",
IF(AI$17=Udfyldningsark!$T110,"b",
IF(AI$17&lt;Udfyldningsark!$P110,"",
IF(Udfyldningsark!$T110&lt;Udfyldningsark!$Q110-10,IF(AI$17&lt;Udfyldningsark!$T110,"g",""),
IF(Udfyldningsark!$T110&lt;Udfyldningsark!$Q110,     IF(AI$17&lt;Udfyldningsark!$Q110-10,"g",     IF(AI$17&lt;Udfyldningsark!$T110,"gu",        "")),
IF(AI$17&lt;Udfyldningsark!$Q110, IF(AI$17&lt;Udfyldningsark!$Q110-10,"g","gu"),
IF(AI$17&lt;Udfyldningsark!$T110,"r",""
))))))))</f>
        <v/>
      </c>
      <c r="AJ93" s="226" t="str">
        <f>IF(Udfyldningsark!$T110="","",
IF(AJ$17=Udfyldningsark!$Q110,"s",
IF(AJ$17=Udfyldningsark!$T110,"b",
IF(AJ$17&lt;Udfyldningsark!$P110,"",
IF(Udfyldningsark!$T110&lt;Udfyldningsark!$Q110-10,IF(AJ$17&lt;Udfyldningsark!$T110,"g",""),
IF(Udfyldningsark!$T110&lt;Udfyldningsark!$Q110,     IF(AJ$17&lt;Udfyldningsark!$Q110-10,"g",     IF(AJ$17&lt;Udfyldningsark!$T110,"gu",        "")),
IF(AJ$17&lt;Udfyldningsark!$Q110, IF(AJ$17&lt;Udfyldningsark!$Q110-10,"g","gu"),
IF(AJ$17&lt;Udfyldningsark!$T110,"r",""
))))))))</f>
        <v/>
      </c>
      <c r="AK93" s="226" t="str">
        <f>IF(Udfyldningsark!$T110="","",
IF(AK$17=Udfyldningsark!$Q110,"s",
IF(AK$17=Udfyldningsark!$T110,"b",
IF(AK$17&lt;Udfyldningsark!$P110,"",
IF(Udfyldningsark!$T110&lt;Udfyldningsark!$Q110-10,IF(AK$17&lt;Udfyldningsark!$T110,"g",""),
IF(Udfyldningsark!$T110&lt;Udfyldningsark!$Q110,     IF(AK$17&lt;Udfyldningsark!$Q110-10,"g",     IF(AK$17&lt;Udfyldningsark!$T110,"gu",        "")),
IF(AK$17&lt;Udfyldningsark!$Q110, IF(AK$17&lt;Udfyldningsark!$Q110-10,"g","gu"),
IF(AK$17&lt;Udfyldningsark!$T110,"r",""
))))))))</f>
        <v/>
      </c>
      <c r="AL93" s="226" t="str">
        <f>IF(Udfyldningsark!$T110="","",
IF(AL$17=Udfyldningsark!$Q110,"s",
IF(AL$17=Udfyldningsark!$T110,"b",
IF(AL$17&lt;Udfyldningsark!$P110,"",
IF(Udfyldningsark!$T110&lt;Udfyldningsark!$Q110-10,IF(AL$17&lt;Udfyldningsark!$T110,"g",""),
IF(Udfyldningsark!$T110&lt;Udfyldningsark!$Q110,     IF(AL$17&lt;Udfyldningsark!$Q110-10,"g",     IF(AL$17&lt;Udfyldningsark!$T110,"gu",        "")),
IF(AL$17&lt;Udfyldningsark!$Q110, IF(AL$17&lt;Udfyldningsark!$Q110-10,"g","gu"),
IF(AL$17&lt;Udfyldningsark!$T110,"r",""
))))))))</f>
        <v/>
      </c>
      <c r="AM93" s="226" t="str">
        <f>IF(Udfyldningsark!$T110="","",
IF(AM$17=Udfyldningsark!$Q110,"s",
IF(AM$17=Udfyldningsark!$T110,"b",
IF(AM$17&lt;Udfyldningsark!$P110,"",
IF(Udfyldningsark!$T110&lt;Udfyldningsark!$Q110-10,IF(AM$17&lt;Udfyldningsark!$T110,"g",""),
IF(Udfyldningsark!$T110&lt;Udfyldningsark!$Q110,     IF(AM$17&lt;Udfyldningsark!$Q110-10,"g",     IF(AM$17&lt;Udfyldningsark!$T110,"gu",        "")),
IF(AM$17&lt;Udfyldningsark!$Q110, IF(AM$17&lt;Udfyldningsark!$Q110-10,"g","gu"),
IF(AM$17&lt;Udfyldningsark!$T110,"r",""
))))))))</f>
        <v/>
      </c>
      <c r="AN93" s="226" t="str">
        <f>IF(Udfyldningsark!$T110="","",
IF(AN$17=Udfyldningsark!$Q110,"s",
IF(AN$17=Udfyldningsark!$T110,"b",
IF(AN$17&lt;Udfyldningsark!$P110,"",
IF(Udfyldningsark!$T110&lt;Udfyldningsark!$Q110-10,IF(AN$17&lt;Udfyldningsark!$T110,"g",""),
IF(Udfyldningsark!$T110&lt;Udfyldningsark!$Q110,     IF(AN$17&lt;Udfyldningsark!$Q110-10,"g",     IF(AN$17&lt;Udfyldningsark!$T110,"gu",        "")),
IF(AN$17&lt;Udfyldningsark!$Q110, IF(AN$17&lt;Udfyldningsark!$Q110-10,"g","gu"),
IF(AN$17&lt;Udfyldningsark!$T110,"r",""
))))))))</f>
        <v/>
      </c>
      <c r="AO93" s="226" t="str">
        <f>IF(Udfyldningsark!$T110="","",
IF(AO$17=Udfyldningsark!$Q110,"s",
IF(AO$17=Udfyldningsark!$T110,"b",
IF(AO$17&lt;Udfyldningsark!$P110,"",
IF(Udfyldningsark!$T110&lt;Udfyldningsark!$Q110-10,IF(AO$17&lt;Udfyldningsark!$T110,"g",""),
IF(Udfyldningsark!$T110&lt;Udfyldningsark!$Q110,     IF(AO$17&lt;Udfyldningsark!$Q110-10,"g",     IF(AO$17&lt;Udfyldningsark!$T110,"gu",        "")),
IF(AO$17&lt;Udfyldningsark!$Q110, IF(AO$17&lt;Udfyldningsark!$Q110-10,"g","gu"),
IF(AO$17&lt;Udfyldningsark!$T110,"r",""
))))))))</f>
        <v/>
      </c>
      <c r="AP93" s="226" t="str">
        <f>IF(Udfyldningsark!$T110="","",
IF(AP$17=Udfyldningsark!$Q110,"s",
IF(AP$17=Udfyldningsark!$T110,"b",
IF(AP$17&lt;Udfyldningsark!$P110,"",
IF(Udfyldningsark!$T110&lt;Udfyldningsark!$Q110-10,IF(AP$17&lt;Udfyldningsark!$T110,"g",""),
IF(Udfyldningsark!$T110&lt;Udfyldningsark!$Q110,     IF(AP$17&lt;Udfyldningsark!$Q110-10,"g",     IF(AP$17&lt;Udfyldningsark!$T110,"gu",        "")),
IF(AP$17&lt;Udfyldningsark!$Q110, IF(AP$17&lt;Udfyldningsark!$Q110-10,"g","gu"),
IF(AP$17&lt;Udfyldningsark!$T110,"r",""
))))))))</f>
        <v/>
      </c>
      <c r="AQ93" s="226" t="str">
        <f>IF(Udfyldningsark!$T110="","",
IF(AQ$17=Udfyldningsark!$Q110,"s",
IF(AQ$17=Udfyldningsark!$T110,"b",
IF(AQ$17&lt;Udfyldningsark!$P110,"",
IF(Udfyldningsark!$T110&lt;Udfyldningsark!$Q110-10,IF(AQ$17&lt;Udfyldningsark!$T110,"g",""),
IF(Udfyldningsark!$T110&lt;Udfyldningsark!$Q110,     IF(AQ$17&lt;Udfyldningsark!$Q110-10,"g",     IF(AQ$17&lt;Udfyldningsark!$T110,"gu",        "")),
IF(AQ$17&lt;Udfyldningsark!$Q110, IF(AQ$17&lt;Udfyldningsark!$Q110-10,"g","gu"),
IF(AQ$17&lt;Udfyldningsark!$T110,"r",""
))))))))</f>
        <v/>
      </c>
      <c r="AR93" s="226" t="str">
        <f>IF(Udfyldningsark!$T110="","",
IF(AR$17=Udfyldningsark!$Q110,"s",
IF(AR$17=Udfyldningsark!$T110,"b",
IF(AR$17&lt;Udfyldningsark!$P110,"",
IF(Udfyldningsark!$T110&lt;Udfyldningsark!$Q110-10,IF(AR$17&lt;Udfyldningsark!$T110,"g",""),
IF(Udfyldningsark!$T110&lt;Udfyldningsark!$Q110,     IF(AR$17&lt;Udfyldningsark!$Q110-10,"g",     IF(AR$17&lt;Udfyldningsark!$T110,"gu",        "")),
IF(AR$17&lt;Udfyldningsark!$Q110, IF(AR$17&lt;Udfyldningsark!$Q110-10,"g","gu"),
IF(AR$17&lt;Udfyldningsark!$T110,"r",""
))))))))</f>
        <v/>
      </c>
      <c r="AS93" s="226" t="str">
        <f>IF(Udfyldningsark!$T110="","",
IF(AS$17=Udfyldningsark!$Q110,"s",
IF(AS$17=Udfyldningsark!$T110,"b",
IF(AS$17&lt;Udfyldningsark!$P110,"",
IF(Udfyldningsark!$T110&lt;Udfyldningsark!$Q110-10,IF(AS$17&lt;Udfyldningsark!$T110,"g",""),
IF(Udfyldningsark!$T110&lt;Udfyldningsark!$Q110,     IF(AS$17&lt;Udfyldningsark!$Q110-10,"g",     IF(AS$17&lt;Udfyldningsark!$T110,"gu",        "")),
IF(AS$17&lt;Udfyldningsark!$Q110, IF(AS$17&lt;Udfyldningsark!$Q110-10,"g","gu"),
IF(AS$17&lt;Udfyldningsark!$T110,"r",""
))))))))</f>
        <v/>
      </c>
      <c r="AT93" s="226" t="str">
        <f>IF(Udfyldningsark!$T110="","",
IF(AT$17=Udfyldningsark!$Q110,"s",
IF(AT$17=Udfyldningsark!$T110,"b",
IF(AT$17&lt;Udfyldningsark!$P110,"",
IF(Udfyldningsark!$T110&lt;Udfyldningsark!$Q110-10,IF(AT$17&lt;Udfyldningsark!$T110,"g",""),
IF(Udfyldningsark!$T110&lt;Udfyldningsark!$Q110,     IF(AT$17&lt;Udfyldningsark!$Q110-10,"g",     IF(AT$17&lt;Udfyldningsark!$T110,"gu",        "")),
IF(AT$17&lt;Udfyldningsark!$Q110, IF(AT$17&lt;Udfyldningsark!$Q110-10,"g","gu"),
IF(AT$17&lt;Udfyldningsark!$T110,"r",""
))))))))</f>
        <v/>
      </c>
      <c r="AU93" s="226" t="str">
        <f>IF(Udfyldningsark!$T110="","",
IF(AU$17=Udfyldningsark!$Q110,"s",
IF(AU$17=Udfyldningsark!$T110,"b",
IF(AU$17&lt;Udfyldningsark!$P110,"",
IF(Udfyldningsark!$T110&lt;Udfyldningsark!$Q110-10,IF(AU$17&lt;Udfyldningsark!$T110,"g",""),
IF(Udfyldningsark!$T110&lt;Udfyldningsark!$Q110,     IF(AU$17&lt;Udfyldningsark!$Q110-10,"g",     IF(AU$17&lt;Udfyldningsark!$T110,"gu",        "")),
IF(AU$17&lt;Udfyldningsark!$Q110, IF(AU$17&lt;Udfyldningsark!$Q110-10,"g","gu"),
IF(AU$17&lt;Udfyldningsark!$T110,"r",""
))))))))</f>
        <v/>
      </c>
      <c r="AV93" s="226" t="str">
        <f>IF(Udfyldningsark!$T110="","",
IF(AV$17=Udfyldningsark!$Q110,"s",
IF(AV$17=Udfyldningsark!$T110,"b",
IF(AV$17&lt;Udfyldningsark!$P110,"",
IF(Udfyldningsark!$T110&lt;Udfyldningsark!$Q110-10,IF(AV$17&lt;Udfyldningsark!$T110,"g",""),
IF(Udfyldningsark!$T110&lt;Udfyldningsark!$Q110,     IF(AV$17&lt;Udfyldningsark!$Q110-10,"g",     IF(AV$17&lt;Udfyldningsark!$T110,"gu",        "")),
IF(AV$17&lt;Udfyldningsark!$Q110, IF(AV$17&lt;Udfyldningsark!$Q110-10,"g","gu"),
IF(AV$17&lt;Udfyldningsark!$T110,"r",""
))))))))</f>
        <v/>
      </c>
      <c r="AW93" s="226" t="str">
        <f>IF(Udfyldningsark!$T110="","",
IF(AW$17=Udfyldningsark!$Q110,"s",
IF(AW$17=Udfyldningsark!$T110,"b",
IF(AW$17&lt;Udfyldningsark!$P110,"",
IF(Udfyldningsark!$T110&lt;Udfyldningsark!$Q110-10,IF(AW$17&lt;Udfyldningsark!$T110,"g",""),
IF(Udfyldningsark!$T110&lt;Udfyldningsark!$Q110,     IF(AW$17&lt;Udfyldningsark!$Q110-10,"g",     IF(AW$17&lt;Udfyldningsark!$T110,"gu",        "")),
IF(AW$17&lt;Udfyldningsark!$Q110, IF(AW$17&lt;Udfyldningsark!$Q110-10,"g","gu"),
IF(AW$17&lt;Udfyldningsark!$T110,"r",""
))))))))</f>
        <v/>
      </c>
      <c r="AX93" s="226" t="str">
        <f>IF(Udfyldningsark!$T110="","",
IF(AX$17=Udfyldningsark!$Q110,"s",
IF(AX$17=Udfyldningsark!$T110,"b",
IF(AX$17&lt;Udfyldningsark!$P110,"",
IF(Udfyldningsark!$T110&lt;Udfyldningsark!$Q110-10,IF(AX$17&lt;Udfyldningsark!$T110,"g",""),
IF(Udfyldningsark!$T110&lt;Udfyldningsark!$Q110,     IF(AX$17&lt;Udfyldningsark!$Q110-10,"g",     IF(AX$17&lt;Udfyldningsark!$T110,"gu",        "")),
IF(AX$17&lt;Udfyldningsark!$Q110, IF(AX$17&lt;Udfyldningsark!$Q110-10,"g","gu"),
IF(AX$17&lt;Udfyldningsark!$T110,"r",""
))))))))</f>
        <v/>
      </c>
      <c r="AY93" s="226" t="str">
        <f>IF(Udfyldningsark!$T110="","",
IF(AY$17=Udfyldningsark!$Q110,"s",
IF(AY$17=Udfyldningsark!$T110,"b",
IF(AY$17&lt;Udfyldningsark!$P110,"",
IF(Udfyldningsark!$T110&lt;Udfyldningsark!$Q110-10,IF(AY$17&lt;Udfyldningsark!$T110,"g",""),
IF(Udfyldningsark!$T110&lt;Udfyldningsark!$Q110,     IF(AY$17&lt;Udfyldningsark!$Q110-10,"g",     IF(AY$17&lt;Udfyldningsark!$T110,"gu",        "")),
IF(AY$17&lt;Udfyldningsark!$Q110, IF(AY$17&lt;Udfyldningsark!$Q110-10,"g","gu"),
IF(AY$17&lt;Udfyldningsark!$T110,"r",""
))))))))</f>
        <v/>
      </c>
      <c r="AZ93" s="226" t="str">
        <f>IF(Udfyldningsark!$T110="","",
IF(AZ$17=Udfyldningsark!$Q110,"s",
IF(AZ$17=Udfyldningsark!$T110,"b",
IF(AZ$17&lt;Udfyldningsark!$P110,"",
IF(Udfyldningsark!$T110&lt;Udfyldningsark!$Q110-10,IF(AZ$17&lt;Udfyldningsark!$T110,"g",""),
IF(Udfyldningsark!$T110&lt;Udfyldningsark!$Q110,     IF(AZ$17&lt;Udfyldningsark!$Q110-10,"g",     IF(AZ$17&lt;Udfyldningsark!$T110,"gu",        "")),
IF(AZ$17&lt;Udfyldningsark!$Q110, IF(AZ$17&lt;Udfyldningsark!$Q110-10,"g","gu"),
IF(AZ$17&lt;Udfyldningsark!$T110,"r",""
))))))))</f>
        <v/>
      </c>
      <c r="BA93" s="226" t="str">
        <f>IF(Udfyldningsark!$T110="","",
IF(BA$17=Udfyldningsark!$Q110,"s",
IF(BA$17=Udfyldningsark!$T110,"b",
IF(BA$17&lt;Udfyldningsark!$P110,"",
IF(Udfyldningsark!$T110&lt;Udfyldningsark!$Q110-10,IF(BA$17&lt;Udfyldningsark!$T110,"g",""),
IF(Udfyldningsark!$T110&lt;Udfyldningsark!$Q110,     IF(BA$17&lt;Udfyldningsark!$Q110-10,"g",     IF(BA$17&lt;Udfyldningsark!$T110,"gu",        "")),
IF(BA$17&lt;Udfyldningsark!$Q110, IF(BA$17&lt;Udfyldningsark!$Q110-10,"g","gu"),
IF(BA$17&lt;Udfyldningsark!$T110,"r",""
))))))))</f>
        <v/>
      </c>
      <c r="BB93" s="226" t="str">
        <f>IF(Udfyldningsark!$T110="","",
IF(BB$17=Udfyldningsark!$Q110,"s",
IF(BB$17=Udfyldningsark!$T110,"b",
IF(BB$17&lt;Udfyldningsark!$P110,"",
IF(Udfyldningsark!$T110&lt;Udfyldningsark!$Q110-10,IF(BB$17&lt;Udfyldningsark!$T110,"g",""),
IF(Udfyldningsark!$T110&lt;Udfyldningsark!$Q110,     IF(BB$17&lt;Udfyldningsark!$Q110-10,"g",     IF(BB$17&lt;Udfyldningsark!$T110,"gu",        "")),
IF(BB$17&lt;Udfyldningsark!$Q110, IF(BB$17&lt;Udfyldningsark!$Q110-10,"g","gu"),
IF(BB$17&lt;Udfyldningsark!$T110,"r",""
))))))))</f>
        <v/>
      </c>
      <c r="BC93" s="226" t="str">
        <f>IF(Udfyldningsark!$T110="","",
IF(BC$17=Udfyldningsark!$Q110,"s",
IF(BC$17=Udfyldningsark!$T110,"b",
IF(BC$17&lt;Udfyldningsark!$P110,"",
IF(Udfyldningsark!$T110&lt;Udfyldningsark!$Q110-10,IF(BC$17&lt;Udfyldningsark!$T110,"g",""),
IF(Udfyldningsark!$T110&lt;Udfyldningsark!$Q110,     IF(BC$17&lt;Udfyldningsark!$Q110-10,"g",     IF(BC$17&lt;Udfyldningsark!$T110,"gu",        "")),
IF(BC$17&lt;Udfyldningsark!$Q110, IF(BC$17&lt;Udfyldningsark!$Q110-10,"g","gu"),
IF(BC$17&lt;Udfyldningsark!$T110,"r",""
))))))))</f>
        <v/>
      </c>
      <c r="BD93" s="226" t="str">
        <f>IF(Udfyldningsark!$T110="","",
IF(BD$17=Udfyldningsark!$Q110,"s",
IF(BD$17=Udfyldningsark!$T110,"b",
IF(BD$17&lt;Udfyldningsark!$P110,"",
IF(Udfyldningsark!$T110&lt;Udfyldningsark!$Q110-10,IF(BD$17&lt;Udfyldningsark!$T110,"g",""),
IF(Udfyldningsark!$T110&lt;Udfyldningsark!$Q110,     IF(BD$17&lt;Udfyldningsark!$Q110-10,"g",     IF(BD$17&lt;Udfyldningsark!$T110,"gu",        "")),
IF(BD$17&lt;Udfyldningsark!$Q110, IF(BD$17&lt;Udfyldningsark!$Q110-10,"g","gu"),
IF(BD$17&lt;Udfyldningsark!$T110,"r",""
))))))))</f>
        <v/>
      </c>
      <c r="BE93" s="226" t="str">
        <f>IF(Udfyldningsark!$T110="","",
IF(BE$17=Udfyldningsark!$Q110,"s",
IF(BE$17=Udfyldningsark!$T110,"b",
IF(BE$17&lt;Udfyldningsark!$P110,"",
IF(Udfyldningsark!$T110&lt;Udfyldningsark!$Q110-10,IF(BE$17&lt;Udfyldningsark!$T110,"g",""),
IF(Udfyldningsark!$T110&lt;Udfyldningsark!$Q110,     IF(BE$17&lt;Udfyldningsark!$Q110-10,"g",     IF(BE$17&lt;Udfyldningsark!$T110,"gu",        "")),
IF(BE$17&lt;Udfyldningsark!$Q110, IF(BE$17&lt;Udfyldningsark!$Q110-10,"g","gu"),
IF(BE$17&lt;Udfyldningsark!$T110,"r",""
))))))))</f>
        <v/>
      </c>
      <c r="BF93" s="226" t="str">
        <f>IF(Udfyldningsark!$T110="","",
IF(BF$17=Udfyldningsark!$Q110,"s",
IF(BF$17=Udfyldningsark!$T110,"b",
IF(BF$17&lt;Udfyldningsark!$P110,"",
IF(Udfyldningsark!$T110&lt;Udfyldningsark!$Q110-10,IF(BF$17&lt;Udfyldningsark!$T110,"g",""),
IF(Udfyldningsark!$T110&lt;Udfyldningsark!$Q110,     IF(BF$17&lt;Udfyldningsark!$Q110-10,"g",     IF(BF$17&lt;Udfyldningsark!$T110,"gu",        "")),
IF(BF$17&lt;Udfyldningsark!$Q110, IF(BF$17&lt;Udfyldningsark!$Q110-10,"g","gu"),
IF(BF$17&lt;Udfyldningsark!$T110,"r",""
))))))))</f>
        <v/>
      </c>
      <c r="BG93" s="226" t="str">
        <f>IF(Udfyldningsark!$T110="","",
IF(BG$17=Udfyldningsark!$Q110,"s",
IF(BG$17=Udfyldningsark!$T110,"b",
IF(BG$17&lt;Udfyldningsark!$P110,"",
IF(Udfyldningsark!$T110&lt;Udfyldningsark!$Q110-10,IF(BG$17&lt;Udfyldningsark!$T110,"g",""),
IF(Udfyldningsark!$T110&lt;Udfyldningsark!$Q110,     IF(BG$17&lt;Udfyldningsark!$Q110-10,"g",     IF(BG$17&lt;Udfyldningsark!$T110,"gu",        "")),
IF(BG$17&lt;Udfyldningsark!$Q110, IF(BG$17&lt;Udfyldningsark!$Q110-10,"g","gu"),
IF(BG$17&lt;Udfyldningsark!$T110,"r",""
))))))))</f>
        <v/>
      </c>
      <c r="BH93" s="226" t="str">
        <f>IF(Udfyldningsark!$T110="","",
IF(BH$17=Udfyldningsark!$Q110,"s",
IF(BH$17=Udfyldningsark!$T110,"b",
IF(BH$17&lt;Udfyldningsark!$P110,"",
IF(Udfyldningsark!$T110&lt;Udfyldningsark!$Q110-10,IF(BH$17&lt;Udfyldningsark!$T110,"g",""),
IF(Udfyldningsark!$T110&lt;Udfyldningsark!$Q110,     IF(BH$17&lt;Udfyldningsark!$Q110-10,"g",     IF(BH$17&lt;Udfyldningsark!$T110,"gu",        "")),
IF(BH$17&lt;Udfyldningsark!$Q110, IF(BH$17&lt;Udfyldningsark!$Q110-10,"g","gu"),
IF(BH$17&lt;Udfyldningsark!$T110,"r",""
))))))))</f>
        <v/>
      </c>
      <c r="BI93" s="226" t="str">
        <f>IF(Udfyldningsark!$T110="","",
IF(BI$17=Udfyldningsark!$Q110,"s",
IF(BI$17=Udfyldningsark!$T110,"b",
IF(BI$17&lt;Udfyldningsark!$P110,"",
IF(Udfyldningsark!$T110&lt;Udfyldningsark!$Q110-10,IF(BI$17&lt;Udfyldningsark!$T110,"g",""),
IF(Udfyldningsark!$T110&lt;Udfyldningsark!$Q110,     IF(BI$17&lt;Udfyldningsark!$Q110-10,"g",     IF(BI$17&lt;Udfyldningsark!$T110,"gu",        "")),
IF(BI$17&lt;Udfyldningsark!$Q110, IF(BI$17&lt;Udfyldningsark!$Q110-10,"g","gu"),
IF(BI$17&lt;Udfyldningsark!$T110,"r",""
))))))))</f>
        <v/>
      </c>
      <c r="BJ93" s="226" t="str">
        <f>IF(Udfyldningsark!$T110="","",
IF(BJ$17=Udfyldningsark!$Q110,"s",
IF(BJ$17=Udfyldningsark!$T110,"b",
IF(BJ$17&lt;Udfyldningsark!$P110,"",
IF(Udfyldningsark!$T110&lt;Udfyldningsark!$Q110-10,IF(BJ$17&lt;Udfyldningsark!$T110,"g",""),
IF(Udfyldningsark!$T110&lt;Udfyldningsark!$Q110,     IF(BJ$17&lt;Udfyldningsark!$Q110-10,"g",     IF(BJ$17&lt;Udfyldningsark!$T110,"gu",        "")),
IF(BJ$17&lt;Udfyldningsark!$Q110, IF(BJ$17&lt;Udfyldningsark!$Q110-10,"g","gu"),
IF(BJ$17&lt;Udfyldningsark!$T110,"r",""
))))))))</f>
        <v/>
      </c>
      <c r="BK93" s="226" t="str">
        <f>IF(Udfyldningsark!$T110="","",
IF(BK$17=Udfyldningsark!$Q110,"s",
IF(BK$17=Udfyldningsark!$T110,"b",
IF(BK$17&lt;Udfyldningsark!$P110,"",
IF(Udfyldningsark!$T110&lt;Udfyldningsark!$Q110-10,IF(BK$17&lt;Udfyldningsark!$T110,"g",""),
IF(Udfyldningsark!$T110&lt;Udfyldningsark!$Q110,     IF(BK$17&lt;Udfyldningsark!$Q110-10,"g",     IF(BK$17&lt;Udfyldningsark!$T110,"gu",        "")),
IF(BK$17&lt;Udfyldningsark!$Q110, IF(BK$17&lt;Udfyldningsark!$Q110-10,"g","gu"),
IF(BK$17&lt;Udfyldningsark!$T110,"r",""
))))))))</f>
        <v/>
      </c>
      <c r="BL93" s="226" t="str">
        <f>IF(Udfyldningsark!$T110="","",
IF(BL$17=Udfyldningsark!$Q110,"s",
IF(BL$17=Udfyldningsark!$T110,"b",
IF(BL$17&lt;Udfyldningsark!$P110,"",
IF(Udfyldningsark!$T110&lt;Udfyldningsark!$Q110-10,IF(BL$17&lt;Udfyldningsark!$T110,"g",""),
IF(Udfyldningsark!$T110&lt;Udfyldningsark!$Q110,     IF(BL$17&lt;Udfyldningsark!$Q110-10,"g",     IF(BL$17&lt;Udfyldningsark!$T110,"gu",        "")),
IF(BL$17&lt;Udfyldningsark!$Q110, IF(BL$17&lt;Udfyldningsark!$Q110-10,"g","gu"),
IF(BL$17&lt;Udfyldningsark!$T110,"r",""
))))))))</f>
        <v/>
      </c>
      <c r="BM93" s="226" t="str">
        <f>IF(Udfyldningsark!$T110="","",
IF(BM$17=Udfyldningsark!$Q110,"s",
IF(BM$17=Udfyldningsark!$T110,"b",
IF(BM$17&lt;Udfyldningsark!$P110,"",
IF(Udfyldningsark!$T110&lt;Udfyldningsark!$Q110-10,IF(BM$17&lt;Udfyldningsark!$T110,"g",""),
IF(Udfyldningsark!$T110&lt;Udfyldningsark!$Q110,     IF(BM$17&lt;Udfyldningsark!$Q110-10,"g",     IF(BM$17&lt;Udfyldningsark!$T110,"gu",        "")),
IF(BM$17&lt;Udfyldningsark!$Q110, IF(BM$17&lt;Udfyldningsark!$Q110-10,"g","gu"),
IF(BM$17&lt;Udfyldningsark!$T110,"r",""
))))))))</f>
        <v/>
      </c>
      <c r="BN93" s="226" t="str">
        <f>IF(Udfyldningsark!$T110="","",
IF(BN$17=Udfyldningsark!$Q110,"s",
IF(BN$17=Udfyldningsark!$T110,"b",
IF(BN$17&lt;Udfyldningsark!$P110,"",
IF(Udfyldningsark!$T110&lt;Udfyldningsark!$Q110-10,IF(BN$17&lt;Udfyldningsark!$T110,"g",""),
IF(Udfyldningsark!$T110&lt;Udfyldningsark!$Q110,     IF(BN$17&lt;Udfyldningsark!$Q110-10,"g",     IF(BN$17&lt;Udfyldningsark!$T110,"gu",        "")),
IF(BN$17&lt;Udfyldningsark!$Q110, IF(BN$17&lt;Udfyldningsark!$Q110-10,"g","gu"),
IF(BN$17&lt;Udfyldningsark!$T110,"r",""
))))))))</f>
        <v/>
      </c>
      <c r="BO93" s="226" t="str">
        <f>IF(Udfyldningsark!$T110="","",
IF(BO$17=Udfyldningsark!$Q110,"s",
IF(BO$17=Udfyldningsark!$T110,"b",
IF(BO$17&lt;Udfyldningsark!$P110,"",
IF(Udfyldningsark!$T110&lt;Udfyldningsark!$Q110-10,IF(BO$17&lt;Udfyldningsark!$T110,"g",""),
IF(Udfyldningsark!$T110&lt;Udfyldningsark!$Q110,     IF(BO$17&lt;Udfyldningsark!$Q110-10,"g",     IF(BO$17&lt;Udfyldningsark!$T110,"gu",        "")),
IF(BO$17&lt;Udfyldningsark!$Q110, IF(BO$17&lt;Udfyldningsark!$Q110-10,"g","gu"),
IF(BO$17&lt;Udfyldningsark!$T110,"r",""
))))))))</f>
        <v/>
      </c>
      <c r="BP93" s="226" t="str">
        <f>IF(Udfyldningsark!$T110="","",
IF(BP$17=Udfyldningsark!$Q110,"s",
IF(BP$17=Udfyldningsark!$T110,"b",
IF(BP$17&lt;Udfyldningsark!$P110,"",
IF(Udfyldningsark!$T110&lt;Udfyldningsark!$Q110-10,IF(BP$17&lt;Udfyldningsark!$T110,"g",""),
IF(Udfyldningsark!$T110&lt;Udfyldningsark!$Q110,     IF(BP$17&lt;Udfyldningsark!$Q110-10,"g",     IF(BP$17&lt;Udfyldningsark!$T110,"gu",        "")),
IF(BP$17&lt;Udfyldningsark!$Q110, IF(BP$17&lt;Udfyldningsark!$Q110-10,"g","gu"),
IF(BP$17&lt;Udfyldningsark!$T110,"r",""
))))))))</f>
        <v/>
      </c>
      <c r="BQ93" s="226" t="str">
        <f>IF(Udfyldningsark!$T110="","",
IF(BQ$17=Udfyldningsark!$Q110,"s",
IF(BQ$17=Udfyldningsark!$T110,"b",
IF(BQ$17&lt;Udfyldningsark!$P110,"",
IF(Udfyldningsark!$T110&lt;Udfyldningsark!$Q110-10,IF(BQ$17&lt;Udfyldningsark!$T110,"g",""),
IF(Udfyldningsark!$T110&lt;Udfyldningsark!$Q110,     IF(BQ$17&lt;Udfyldningsark!$Q110-10,"g",     IF(BQ$17&lt;Udfyldningsark!$T110,"gu",        "")),
IF(BQ$17&lt;Udfyldningsark!$Q110, IF(BQ$17&lt;Udfyldningsark!$Q110-10,"g","gu"),
IF(BQ$17&lt;Udfyldningsark!$T110,"r",""
))))))))</f>
        <v/>
      </c>
      <c r="BR93" s="226" t="str">
        <f>IF(Udfyldningsark!$T110="","",
IF(BR$17=Udfyldningsark!$Q110,"s",
IF(BR$17=Udfyldningsark!$T110,"b",
IF(BR$17&lt;Udfyldningsark!$P110,"",
IF(Udfyldningsark!$T110&lt;Udfyldningsark!$Q110-10,IF(BR$17&lt;Udfyldningsark!$T110,"g",""),
IF(Udfyldningsark!$T110&lt;Udfyldningsark!$Q110,     IF(BR$17&lt;Udfyldningsark!$Q110-10,"g",     IF(BR$17&lt;Udfyldningsark!$T110,"gu",        "")),
IF(BR$17&lt;Udfyldningsark!$Q110, IF(BR$17&lt;Udfyldningsark!$Q110-10,"g","gu"),
IF(BR$17&lt;Udfyldningsark!$T110,"r",""
))))))))</f>
        <v/>
      </c>
      <c r="BS93" s="226" t="str">
        <f>IF(Udfyldningsark!$T110="","",
IF(BS$17=Udfyldningsark!$Q110,"s",
IF(BS$17=Udfyldningsark!$T110,"b",
IF(BS$17&lt;Udfyldningsark!$P110,"",
IF(Udfyldningsark!$T110&lt;Udfyldningsark!$Q110-10,IF(BS$17&lt;Udfyldningsark!$T110,"g",""),
IF(Udfyldningsark!$T110&lt;Udfyldningsark!$Q110,     IF(BS$17&lt;Udfyldningsark!$Q110-10,"g",     IF(BS$17&lt;Udfyldningsark!$T110,"gu",        "")),
IF(BS$17&lt;Udfyldningsark!$Q110, IF(BS$17&lt;Udfyldningsark!$Q110-10,"g","gu"),
IF(BS$17&lt;Udfyldningsark!$T110,"r",""
))))))))</f>
        <v/>
      </c>
      <c r="BT93" s="226" t="str">
        <f>IF(Udfyldningsark!$T110="","",
IF(BT$17=Udfyldningsark!$Q110,"s",
IF(BT$17=Udfyldningsark!$T110,"b",
IF(BT$17&lt;Udfyldningsark!$P110,"",
IF(Udfyldningsark!$T110&lt;Udfyldningsark!$Q110-10,IF(BT$17&lt;Udfyldningsark!$T110,"g",""),
IF(Udfyldningsark!$T110&lt;Udfyldningsark!$Q110,     IF(BT$17&lt;Udfyldningsark!$Q110-10,"g",     IF(BT$17&lt;Udfyldningsark!$T110,"gu",        "")),
IF(BT$17&lt;Udfyldningsark!$Q110, IF(BT$17&lt;Udfyldningsark!$Q110-10,"g","gu"),
IF(BT$17&lt;Udfyldningsark!$T110,"r",""
))))))))</f>
        <v/>
      </c>
      <c r="BU93" s="226" t="str">
        <f>IF(Udfyldningsark!$T110="","",
IF(BU$17=Udfyldningsark!$Q110,"s",
IF(BU$17=Udfyldningsark!$T110,"b",
IF(BU$17&lt;Udfyldningsark!$P110,"",
IF(Udfyldningsark!$T110&lt;Udfyldningsark!$Q110-10,IF(BU$17&lt;Udfyldningsark!$T110,"g",""),
IF(Udfyldningsark!$T110&lt;Udfyldningsark!$Q110,     IF(BU$17&lt;Udfyldningsark!$Q110-10,"g",     IF(BU$17&lt;Udfyldningsark!$T110,"gu",        "")),
IF(BU$17&lt;Udfyldningsark!$Q110, IF(BU$17&lt;Udfyldningsark!$Q110-10,"g","gu"),
IF(BU$17&lt;Udfyldningsark!$T110,"r",""
))))))))</f>
        <v/>
      </c>
      <c r="BV93" s="226" t="str">
        <f>IF(Udfyldningsark!$T110="","",
IF(BV$17=Udfyldningsark!$Q110,"s",
IF(BV$17=Udfyldningsark!$T110,"b",
IF(BV$17&lt;Udfyldningsark!$P110,"",
IF(Udfyldningsark!$T110&lt;Udfyldningsark!$Q110-10,IF(BV$17&lt;Udfyldningsark!$T110,"g",""),
IF(Udfyldningsark!$T110&lt;Udfyldningsark!$Q110,     IF(BV$17&lt;Udfyldningsark!$Q110-10,"g",     IF(BV$17&lt;Udfyldningsark!$T110,"gu",        "")),
IF(BV$17&lt;Udfyldningsark!$Q110, IF(BV$17&lt;Udfyldningsark!$Q110-10,"g","gu"),
IF(BV$17&lt;Udfyldningsark!$T110,"r",""
))))))))</f>
        <v/>
      </c>
      <c r="BW93" s="226" t="str">
        <f>IF(Udfyldningsark!$T110="","",
IF(BW$17=Udfyldningsark!$Q110,"s",
IF(BW$17=Udfyldningsark!$T110,"b",
IF(BW$17&lt;Udfyldningsark!$P110,"",
IF(Udfyldningsark!$T110&lt;Udfyldningsark!$Q110-10,IF(BW$17&lt;Udfyldningsark!$T110,"g",""),
IF(Udfyldningsark!$T110&lt;Udfyldningsark!$Q110,     IF(BW$17&lt;Udfyldningsark!$Q110-10,"g",     IF(BW$17&lt;Udfyldningsark!$T110,"gu",        "")),
IF(BW$17&lt;Udfyldningsark!$Q110, IF(BW$17&lt;Udfyldningsark!$Q110-10,"g","gu"),
IF(BW$17&lt;Udfyldningsark!$T110,"r",""
))))))))</f>
        <v/>
      </c>
      <c r="BX93" s="226" t="str">
        <f>IF(Udfyldningsark!$T110="","",
IF(BX$17=Udfyldningsark!$Q110,"s",
IF(BX$17=Udfyldningsark!$T110,"b",
IF(BX$17&lt;Udfyldningsark!$P110,"",
IF(Udfyldningsark!$T110&lt;Udfyldningsark!$Q110-10,IF(BX$17&lt;Udfyldningsark!$T110,"g",""),
IF(Udfyldningsark!$T110&lt;Udfyldningsark!$Q110,     IF(BX$17&lt;Udfyldningsark!$Q110-10,"g",     IF(BX$17&lt;Udfyldningsark!$T110,"gu",        "")),
IF(BX$17&lt;Udfyldningsark!$Q110, IF(BX$17&lt;Udfyldningsark!$Q110-10,"g","gu"),
IF(BX$17&lt;Udfyldningsark!$T110,"r",""
))))))))</f>
        <v/>
      </c>
      <c r="BY93" s="226" t="str">
        <f>IF(Udfyldningsark!$T110="","",
IF(BY$17=Udfyldningsark!$Q110,"s",
IF(BY$17=Udfyldningsark!$T110,"b",
IF(BY$17&lt;Udfyldningsark!$P110,"",
IF(Udfyldningsark!$T110&lt;Udfyldningsark!$Q110-10,IF(BY$17&lt;Udfyldningsark!$T110,"g",""),
IF(Udfyldningsark!$T110&lt;Udfyldningsark!$Q110,     IF(BY$17&lt;Udfyldningsark!$Q110-10,"g",     IF(BY$17&lt;Udfyldningsark!$T110,"gu",        "")),
IF(BY$17&lt;Udfyldningsark!$Q110, IF(BY$17&lt;Udfyldningsark!$Q110-10,"g","gu"),
IF(BY$17&lt;Udfyldningsark!$T110,"r",""
))))))))</f>
        <v/>
      </c>
      <c r="BZ93" s="226" t="str">
        <f>IF(Udfyldningsark!$T110="","",
IF(BZ$17=Udfyldningsark!$Q110,"s",
IF(BZ$17=Udfyldningsark!$T110,"b",
IF(BZ$17&lt;Udfyldningsark!$P110,"",
IF(Udfyldningsark!$T110&lt;Udfyldningsark!$Q110-10,IF(BZ$17&lt;Udfyldningsark!$T110,"g",""),
IF(Udfyldningsark!$T110&lt;Udfyldningsark!$Q110,     IF(BZ$17&lt;Udfyldningsark!$Q110-10,"g",     IF(BZ$17&lt;Udfyldningsark!$T110,"gu",        "")),
IF(BZ$17&lt;Udfyldningsark!$Q110, IF(BZ$17&lt;Udfyldningsark!$Q110-10,"g","gu"),
IF(BZ$17&lt;Udfyldningsark!$T110,"r",""
))))))))</f>
        <v/>
      </c>
      <c r="CA93" s="226" t="str">
        <f>IF(Udfyldningsark!$T110="","",
IF(CA$17=Udfyldningsark!$Q110,"s",
IF(CA$17=Udfyldningsark!$T110,"b",
IF(CA$17&lt;Udfyldningsark!$P110,"",
IF(Udfyldningsark!$T110&lt;Udfyldningsark!$Q110-10,IF(CA$17&lt;Udfyldningsark!$T110,"g",""),
IF(Udfyldningsark!$T110&lt;Udfyldningsark!$Q110,     IF(CA$17&lt;Udfyldningsark!$Q110-10,"g",     IF(CA$17&lt;Udfyldningsark!$T110,"gu",        "")),
IF(CA$17&lt;Udfyldningsark!$Q110, IF(CA$17&lt;Udfyldningsark!$Q110-10,"g","gu"),
IF(CA$17&lt;Udfyldningsark!$T110,"r",""
))))))))</f>
        <v/>
      </c>
      <c r="CB93" s="226" t="str">
        <f>IF(Udfyldningsark!$T110="","",
IF(CB$17=Udfyldningsark!$Q110,"s",
IF(CB$17=Udfyldningsark!$T110,"b",
IF(CB$17&lt;Udfyldningsark!$P110,"",
IF(Udfyldningsark!$T110&lt;Udfyldningsark!$Q110-10,IF(CB$17&lt;Udfyldningsark!$T110,"g",""),
IF(Udfyldningsark!$T110&lt;Udfyldningsark!$Q110,     IF(CB$17&lt;Udfyldningsark!$Q110-10,"g",     IF(CB$17&lt;Udfyldningsark!$T110,"gu",        "")),
IF(CB$17&lt;Udfyldningsark!$Q110, IF(CB$17&lt;Udfyldningsark!$Q110-10,"g","gu"),
IF(CB$17&lt;Udfyldningsark!$T110,"r",""
))))))))</f>
        <v/>
      </c>
      <c r="CC93" s="226" t="str">
        <f>IF(Udfyldningsark!$T110="","",
IF(CC$17=Udfyldningsark!$Q110,"s",
IF(CC$17=Udfyldningsark!$T110,"b",
IF(CC$17&lt;Udfyldningsark!$P110,"",
IF(Udfyldningsark!$T110&lt;Udfyldningsark!$Q110-10,IF(CC$17&lt;Udfyldningsark!$T110,"g",""),
IF(Udfyldningsark!$T110&lt;Udfyldningsark!$Q110,     IF(CC$17&lt;Udfyldningsark!$Q110-10,"g",     IF(CC$17&lt;Udfyldningsark!$T110,"gu",        "")),
IF(CC$17&lt;Udfyldningsark!$Q110, IF(CC$17&lt;Udfyldningsark!$Q110-10,"g","gu"),
IF(CC$17&lt;Udfyldningsark!$T110,"r",""
))))))))</f>
        <v/>
      </c>
      <c r="CD93" s="226" t="str">
        <f>IF(Udfyldningsark!$T110="","",
IF(CD$17=Udfyldningsark!$Q110,"s",
IF(CD$17=Udfyldningsark!$T110,"b",
IF(CD$17&lt;Udfyldningsark!$P110,"",
IF(Udfyldningsark!$T110&lt;Udfyldningsark!$Q110-10,IF(CD$17&lt;Udfyldningsark!$T110,"g",""),
IF(Udfyldningsark!$T110&lt;Udfyldningsark!$Q110,     IF(CD$17&lt;Udfyldningsark!$Q110-10,"g",     IF(CD$17&lt;Udfyldningsark!$T110,"gu",        "")),
IF(CD$17&lt;Udfyldningsark!$Q110, IF(CD$17&lt;Udfyldningsark!$Q110-10,"g","gu"),
IF(CD$17&lt;Udfyldningsark!$T110,"r",""
))))))))</f>
        <v/>
      </c>
      <c r="CE93" s="226" t="str">
        <f>IF(Udfyldningsark!$T110="","",
IF(CE$17=Udfyldningsark!$Q110,"s",
IF(CE$17=Udfyldningsark!$T110,"b",
IF(CE$17&lt;Udfyldningsark!$P110,"",
IF(Udfyldningsark!$T110&lt;Udfyldningsark!$Q110-10,IF(CE$17&lt;Udfyldningsark!$T110,"g",""),
IF(Udfyldningsark!$T110&lt;Udfyldningsark!$Q110,     IF(CE$17&lt;Udfyldningsark!$Q110-10,"g",     IF(CE$17&lt;Udfyldningsark!$T110,"gu",        "")),
IF(CE$17&lt;Udfyldningsark!$Q110, IF(CE$17&lt;Udfyldningsark!$Q110-10,"g","gu"),
IF(CE$17&lt;Udfyldningsark!$T110,"r",""
))))))))</f>
        <v/>
      </c>
      <c r="CF93" s="226" t="str">
        <f>IF(Udfyldningsark!$T110="","",
IF(CF$17=Udfyldningsark!$Q110,"s",
IF(CF$17=Udfyldningsark!$T110,"b",
IF(CF$17&lt;Udfyldningsark!$P110,"",
IF(Udfyldningsark!$T110&lt;Udfyldningsark!$Q110-10,IF(CF$17&lt;Udfyldningsark!$T110,"g",""),
IF(Udfyldningsark!$T110&lt;Udfyldningsark!$Q110,     IF(CF$17&lt;Udfyldningsark!$Q110-10,"g",     IF(CF$17&lt;Udfyldningsark!$T110,"gu",        "")),
IF(CF$17&lt;Udfyldningsark!$Q110, IF(CF$17&lt;Udfyldningsark!$Q110-10,"g","gu"),
IF(CF$17&lt;Udfyldningsark!$T110,"r",""
))))))))</f>
        <v/>
      </c>
      <c r="CG93" s="226" t="str">
        <f>IF(Udfyldningsark!$T110="","",
IF(CG$17=Udfyldningsark!$Q110,"s",
IF(CG$17=Udfyldningsark!$T110,"b",
IF(CG$17&lt;Udfyldningsark!$P110,"",
IF(Udfyldningsark!$T110&lt;Udfyldningsark!$Q110-10,IF(CG$17&lt;Udfyldningsark!$T110,"g",""),
IF(Udfyldningsark!$T110&lt;Udfyldningsark!$Q110,     IF(CG$17&lt;Udfyldningsark!$Q110-10,"g",     IF(CG$17&lt;Udfyldningsark!$T110,"gu",        "")),
IF(CG$17&lt;Udfyldningsark!$Q110, IF(CG$17&lt;Udfyldningsark!$Q110-10,"g","gu"),
IF(CG$17&lt;Udfyldningsark!$T110,"r",""
))))))))</f>
        <v/>
      </c>
      <c r="CH93" s="226" t="str">
        <f>IF(Udfyldningsark!$T110="","",
IF(CH$17=Udfyldningsark!$Q110,"s",
IF(CH$17=Udfyldningsark!$T110,"b",
IF(CH$17&lt;Udfyldningsark!$P110,"",
IF(Udfyldningsark!$T110&lt;Udfyldningsark!$Q110-10,IF(CH$17&lt;Udfyldningsark!$T110,"g",""),
IF(Udfyldningsark!$T110&lt;Udfyldningsark!$Q110,     IF(CH$17&lt;Udfyldningsark!$Q110-10,"g",     IF(CH$17&lt;Udfyldningsark!$T110,"gu",        "")),
IF(CH$17&lt;Udfyldningsark!$Q110, IF(CH$17&lt;Udfyldningsark!$Q110-10,"g","gu"),
IF(CH$17&lt;Udfyldningsark!$T110,"r",""
))))))))</f>
        <v/>
      </c>
      <c r="CI93" s="226" t="str">
        <f>IF(Udfyldningsark!$T110="","",
IF(CI$17=Udfyldningsark!$Q110,"s",
IF(CI$17=Udfyldningsark!$T110,"b",
IF(CI$17&lt;Udfyldningsark!$P110,"",
IF(Udfyldningsark!$T110&lt;Udfyldningsark!$Q110-10,IF(CI$17&lt;Udfyldningsark!$T110,"g",""),
IF(Udfyldningsark!$T110&lt;Udfyldningsark!$Q110,     IF(CI$17&lt;Udfyldningsark!$Q110-10,"g",     IF(CI$17&lt;Udfyldningsark!$T110,"gu",        "")),
IF(CI$17&lt;Udfyldningsark!$Q110, IF(CI$17&lt;Udfyldningsark!$Q110-10,"g","gu"),
IF(CI$17&lt;Udfyldningsark!$T110,"r",""
))))))))</f>
        <v/>
      </c>
      <c r="CJ93" s="226" t="str">
        <f>IF(Udfyldningsark!$T110="","",
IF(CJ$17=Udfyldningsark!$Q110,"s",
IF(CJ$17=Udfyldningsark!$T110,"b",
IF(CJ$17&lt;Udfyldningsark!$P110,"",
IF(Udfyldningsark!$T110&lt;Udfyldningsark!$Q110-10,IF(CJ$17&lt;Udfyldningsark!$T110,"g",""),
IF(Udfyldningsark!$T110&lt;Udfyldningsark!$Q110,     IF(CJ$17&lt;Udfyldningsark!$Q110-10,"g",     IF(CJ$17&lt;Udfyldningsark!$T110,"gu",        "")),
IF(CJ$17&lt;Udfyldningsark!$Q110, IF(CJ$17&lt;Udfyldningsark!$Q110-10,"g","gu"),
IF(CJ$17&lt;Udfyldningsark!$T110,"r",""
))))))))</f>
        <v/>
      </c>
      <c r="CK93" s="226" t="str">
        <f>IF(Udfyldningsark!$T110="","",
IF(CK$17=Udfyldningsark!$Q110,"s",
IF(CK$17=Udfyldningsark!$T110,"b",
IF(CK$17&lt;Udfyldningsark!$P110,"",
IF(Udfyldningsark!$T110&lt;Udfyldningsark!$Q110-10,IF(CK$17&lt;Udfyldningsark!$T110,"g",""),
IF(Udfyldningsark!$T110&lt;Udfyldningsark!$Q110,     IF(CK$17&lt;Udfyldningsark!$Q110-10,"g",     IF(CK$17&lt;Udfyldningsark!$T110,"gu",        "")),
IF(CK$17&lt;Udfyldningsark!$Q110, IF(CK$17&lt;Udfyldningsark!$Q110-10,"g","gu"),
IF(CK$17&lt;Udfyldningsark!$T110,"r",""
))))))))</f>
        <v/>
      </c>
      <c r="CL93" s="226" t="str">
        <f>IF(Udfyldningsark!$T110="","",
IF(CL$17=Udfyldningsark!$Q110,"s",
IF(CL$17=Udfyldningsark!$T110,"b",
IF(CL$17&lt;Udfyldningsark!$P110,"",
IF(Udfyldningsark!$T110&lt;Udfyldningsark!$Q110-10,IF(CL$17&lt;Udfyldningsark!$T110,"g",""),
IF(Udfyldningsark!$T110&lt;Udfyldningsark!$Q110,     IF(CL$17&lt;Udfyldningsark!$Q110-10,"g",     IF(CL$17&lt;Udfyldningsark!$T110,"gu",        "")),
IF(CL$17&lt;Udfyldningsark!$Q110, IF(CL$17&lt;Udfyldningsark!$Q110-10,"g","gu"),
IF(CL$17&lt;Udfyldningsark!$T110,"r",""
))))))))</f>
        <v/>
      </c>
      <c r="CM93" s="226" t="str">
        <f>IF(Udfyldningsark!$T110="","",
IF(CM$17=Udfyldningsark!$Q110,"s",
IF(CM$17=Udfyldningsark!$T110,"b",
IF(CM$17&lt;Udfyldningsark!$P110,"",
IF(Udfyldningsark!$T110&lt;Udfyldningsark!$Q110-10,IF(CM$17&lt;Udfyldningsark!$T110,"g",""),
IF(Udfyldningsark!$T110&lt;Udfyldningsark!$Q110,     IF(CM$17&lt;Udfyldningsark!$Q110-10,"g",     IF(CM$17&lt;Udfyldningsark!$T110,"gu",        "")),
IF(CM$17&lt;Udfyldningsark!$Q110, IF(CM$17&lt;Udfyldningsark!$Q110-10,"g","gu"),
IF(CM$17&lt;Udfyldningsark!$T110,"r",""
))))))))</f>
        <v/>
      </c>
      <c r="CN93" s="226" t="str">
        <f>IF(Udfyldningsark!$T110="","",
IF(CN$17=Udfyldningsark!$Q110,"s",
IF(CN$17=Udfyldningsark!$T110,"b",
IF(CN$17&lt;Udfyldningsark!$P110,"",
IF(Udfyldningsark!$T110&lt;Udfyldningsark!$Q110-10,IF(CN$17&lt;Udfyldningsark!$T110,"g",""),
IF(Udfyldningsark!$T110&lt;Udfyldningsark!$Q110,     IF(CN$17&lt;Udfyldningsark!$Q110-10,"g",     IF(CN$17&lt;Udfyldningsark!$T110,"gu",        "")),
IF(CN$17&lt;Udfyldningsark!$Q110, IF(CN$17&lt;Udfyldningsark!$Q110-10,"g","gu"),
IF(CN$17&lt;Udfyldningsark!$T110,"r",""
))))))))</f>
        <v/>
      </c>
      <c r="CO93" s="226" t="str">
        <f>IF(Udfyldningsark!$T110="","",
IF(CO$17=Udfyldningsark!$Q110,"s",
IF(CO$17=Udfyldningsark!$T110,"b",
IF(CO$17&lt;Udfyldningsark!$P110,"",
IF(Udfyldningsark!$T110&lt;Udfyldningsark!$Q110-10,IF(CO$17&lt;Udfyldningsark!$T110,"g",""),
IF(Udfyldningsark!$T110&lt;Udfyldningsark!$Q110,     IF(CO$17&lt;Udfyldningsark!$Q110-10,"g",     IF(CO$17&lt;Udfyldningsark!$T110,"gu",        "")),
IF(CO$17&lt;Udfyldningsark!$Q110, IF(CO$17&lt;Udfyldningsark!$Q110-10,"g","gu"),
IF(CO$17&lt;Udfyldningsark!$T110,"r",""
))))))))</f>
        <v/>
      </c>
      <c r="CP93" s="226" t="str">
        <f>IF(Udfyldningsark!$T110="","",
IF(CP$17=Udfyldningsark!$Q110,"s",
IF(CP$17=Udfyldningsark!$T110,"b",
IF(CP$17&lt;Udfyldningsark!$P110,"",
IF(Udfyldningsark!$T110&lt;Udfyldningsark!$Q110-10,IF(CP$17&lt;Udfyldningsark!$T110,"g",""),
IF(Udfyldningsark!$T110&lt;Udfyldningsark!$Q110,     IF(CP$17&lt;Udfyldningsark!$Q110-10,"g",     IF(CP$17&lt;Udfyldningsark!$T110,"gu",        "")),
IF(CP$17&lt;Udfyldningsark!$Q110, IF(CP$17&lt;Udfyldningsark!$Q110-10,"g","gu"),
IF(CP$17&lt;Udfyldningsark!$T110,"r",""
))))))))</f>
        <v/>
      </c>
      <c r="CQ93" s="226" t="str">
        <f>IF(Udfyldningsark!$T110="","",
IF(CQ$17=Udfyldningsark!$Q110,"s",
IF(CQ$17=Udfyldningsark!$T110,"b",
IF(CQ$17&lt;Udfyldningsark!$P110,"",
IF(Udfyldningsark!$T110&lt;Udfyldningsark!$Q110-10,IF(CQ$17&lt;Udfyldningsark!$T110,"g",""),
IF(Udfyldningsark!$T110&lt;Udfyldningsark!$Q110,     IF(CQ$17&lt;Udfyldningsark!$Q110-10,"g",     IF(CQ$17&lt;Udfyldningsark!$T110,"gu",        "")),
IF(CQ$17&lt;Udfyldningsark!$Q110, IF(CQ$17&lt;Udfyldningsark!$Q110-10,"g","gu"),
IF(CQ$17&lt;Udfyldningsark!$T110,"r",""
))))))))</f>
        <v/>
      </c>
      <c r="CR93" s="226" t="str">
        <f>IF(Udfyldningsark!$T110="","",
IF(CR$17=Udfyldningsark!$Q110,"s",
IF(CR$17=Udfyldningsark!$T110,"b",
IF(CR$17&lt;Udfyldningsark!$P110,"",
IF(Udfyldningsark!$T110&lt;Udfyldningsark!$Q110-10,IF(CR$17&lt;Udfyldningsark!$T110,"g",""),
IF(Udfyldningsark!$T110&lt;Udfyldningsark!$Q110,     IF(CR$17&lt;Udfyldningsark!$Q110-10,"g",     IF(CR$17&lt;Udfyldningsark!$T110,"gu",        "")),
IF(CR$17&lt;Udfyldningsark!$Q110, IF(CR$17&lt;Udfyldningsark!$Q110-10,"g","gu"),
IF(CR$17&lt;Udfyldningsark!$T110,"r",""
))))))))</f>
        <v/>
      </c>
      <c r="CS93" s="226" t="str">
        <f>IF(Udfyldningsark!$T110="","",
IF(CS$17=Udfyldningsark!$Q110,"s",
IF(CS$17=Udfyldningsark!$T110,"b",
IF(CS$17&lt;Udfyldningsark!$P110,"",
IF(Udfyldningsark!$T110&lt;Udfyldningsark!$Q110-10,IF(CS$17&lt;Udfyldningsark!$T110,"g",""),
IF(Udfyldningsark!$T110&lt;Udfyldningsark!$Q110,     IF(CS$17&lt;Udfyldningsark!$Q110-10,"g",     IF(CS$17&lt;Udfyldningsark!$T110,"gu",        "")),
IF(CS$17&lt;Udfyldningsark!$Q110, IF(CS$17&lt;Udfyldningsark!$Q110-10,"g","gu"),
IF(CS$17&lt;Udfyldningsark!$T110,"r",""
))))))))</f>
        <v/>
      </c>
      <c r="CT93" s="226" t="str">
        <f>IF(Udfyldningsark!$T110="","",
IF(CT$17=Udfyldningsark!$Q110,"s",
IF(CT$17=Udfyldningsark!$T110,"b",
IF(CT$17&lt;Udfyldningsark!$P110,"",
IF(Udfyldningsark!$T110&lt;Udfyldningsark!$Q110-10,IF(CT$17&lt;Udfyldningsark!$T110,"g",""),
IF(Udfyldningsark!$T110&lt;Udfyldningsark!$Q110,     IF(CT$17&lt;Udfyldningsark!$Q110-10,"g",     IF(CT$17&lt;Udfyldningsark!$T110,"gu",        "")),
IF(CT$17&lt;Udfyldningsark!$Q110, IF(CT$17&lt;Udfyldningsark!$Q110-10,"g","gu"),
IF(CT$17&lt;Udfyldningsark!$T110,"r",""
))))))))</f>
        <v/>
      </c>
      <c r="CU93" s="226" t="str">
        <f>IF(Udfyldningsark!$T110="","",
IF(CU$17=Udfyldningsark!$Q110,"s",
IF(CU$17=Udfyldningsark!$T110,"b",
IF(CU$17&lt;Udfyldningsark!$P110,"",
IF(Udfyldningsark!$T110&lt;Udfyldningsark!$Q110-10,IF(CU$17&lt;Udfyldningsark!$T110,"g",""),
IF(Udfyldningsark!$T110&lt;Udfyldningsark!$Q110,     IF(CU$17&lt;Udfyldningsark!$Q110-10,"g",     IF(CU$17&lt;Udfyldningsark!$T110,"gu",        "")),
IF(CU$17&lt;Udfyldningsark!$Q110, IF(CU$17&lt;Udfyldningsark!$Q110-10,"g","gu"),
IF(CU$17&lt;Udfyldningsark!$T110,"r",""
))))))))</f>
        <v/>
      </c>
      <c r="CV93" s="226" t="str">
        <f>IF(Udfyldningsark!$T110="","",
IF(CV$17=Udfyldningsark!$Q110,"s",
IF(CV$17=Udfyldningsark!$T110,"b",
IF(CV$17&lt;Udfyldningsark!$P110,"",
IF(Udfyldningsark!$T110&lt;Udfyldningsark!$Q110-10,IF(CV$17&lt;Udfyldningsark!$T110,"g",""),
IF(Udfyldningsark!$T110&lt;Udfyldningsark!$Q110,     IF(CV$17&lt;Udfyldningsark!$Q110-10,"g",     IF(CV$17&lt;Udfyldningsark!$T110,"gu",        "")),
IF(CV$17&lt;Udfyldningsark!$Q110, IF(CV$17&lt;Udfyldningsark!$Q110-10,"g","gu"),
IF(CV$17&lt;Udfyldningsark!$T110,"r",""
))))))))</f>
        <v/>
      </c>
      <c r="CW93" s="226" t="str">
        <f>IF(Udfyldningsark!$T110="","",
IF(CW$17=Udfyldningsark!$Q110,"s",
IF(CW$17=Udfyldningsark!$T110,"b",
IF(CW$17&lt;Udfyldningsark!$P110,"",
IF(Udfyldningsark!$T110&lt;Udfyldningsark!$Q110-10,IF(CW$17&lt;Udfyldningsark!$T110,"g",""),
IF(Udfyldningsark!$T110&lt;Udfyldningsark!$Q110,     IF(CW$17&lt;Udfyldningsark!$Q110-10,"g",     IF(CW$17&lt;Udfyldningsark!$T110,"gu",        "")),
IF(CW$17&lt;Udfyldningsark!$Q110, IF(CW$17&lt;Udfyldningsark!$Q110-10,"g","gu"),
IF(CW$17&lt;Udfyldningsark!$T110,"r",""
))))))))</f>
        <v/>
      </c>
      <c r="CX93" s="226" t="str">
        <f>IF(Udfyldningsark!$T110="","",
IF(CX$17=Udfyldningsark!$Q110,"s",
IF(CX$17=Udfyldningsark!$T110,"b",
IF(CX$17&lt;Udfyldningsark!$P110,"",
IF(Udfyldningsark!$T110&lt;Udfyldningsark!$Q110-10,IF(CX$17&lt;Udfyldningsark!$T110,"g",""),
IF(Udfyldningsark!$T110&lt;Udfyldningsark!$Q110,     IF(CX$17&lt;Udfyldningsark!$Q110-10,"g",     IF(CX$17&lt;Udfyldningsark!$T110,"gu",        "")),
IF(CX$17&lt;Udfyldningsark!$Q110, IF(CX$17&lt;Udfyldningsark!$Q110-10,"g","gu"),
IF(CX$17&lt;Udfyldningsark!$T110,"r",""
))))))))</f>
        <v/>
      </c>
      <c r="CY93" s="226" t="str">
        <f>IF(Udfyldningsark!$T110="","",
IF(CY$17=Udfyldningsark!$Q110,"s",
IF(CY$17=Udfyldningsark!$T110,"b",
IF(CY$17&lt;Udfyldningsark!$P110,"",
IF(Udfyldningsark!$T110&lt;Udfyldningsark!$Q110-10,IF(CY$17&lt;Udfyldningsark!$T110,"g",""),
IF(Udfyldningsark!$T110&lt;Udfyldningsark!$Q110,     IF(CY$17&lt;Udfyldningsark!$Q110-10,"g",     IF(CY$17&lt;Udfyldningsark!$T110,"gu",        "")),
IF(CY$17&lt;Udfyldningsark!$Q110, IF(CY$17&lt;Udfyldningsark!$Q110-10,"g","gu"),
IF(CY$17&lt;Udfyldningsark!$T110,"r",""
))))))))</f>
        <v/>
      </c>
      <c r="CZ93" s="226" t="str">
        <f>IF(Udfyldningsark!$T110="","",
IF(CZ$17=Udfyldningsark!$Q110,"s",
IF(CZ$17=Udfyldningsark!$T110,"b",
IF(CZ$17&lt;Udfyldningsark!$P110,"",
IF(Udfyldningsark!$T110&lt;Udfyldningsark!$Q110-10,IF(CZ$17&lt;Udfyldningsark!$T110,"g",""),
IF(Udfyldningsark!$T110&lt;Udfyldningsark!$Q110,     IF(CZ$17&lt;Udfyldningsark!$Q110-10,"g",     IF(CZ$17&lt;Udfyldningsark!$T110,"gu",        "")),
IF(CZ$17&lt;Udfyldningsark!$Q110, IF(CZ$17&lt;Udfyldningsark!$Q110-10,"g","gu"),
IF(CZ$17&lt;Udfyldningsark!$T110,"r",""
))))))))</f>
        <v/>
      </c>
      <c r="DA93" s="226" t="str">
        <f>IF(Udfyldningsark!$T110="","",
IF(DA$17=Udfyldningsark!$Q110,"s",
IF(DA$17=Udfyldningsark!$T110,"b",
IF(DA$17&lt;Udfyldningsark!$P110,"",
IF(Udfyldningsark!$T110&lt;Udfyldningsark!$Q110-10,IF(DA$17&lt;Udfyldningsark!$T110,"g",""),
IF(Udfyldningsark!$T110&lt;Udfyldningsark!$Q110,     IF(DA$17&lt;Udfyldningsark!$Q110-10,"g",     IF(DA$17&lt;Udfyldningsark!$T110,"gu",        "")),
IF(DA$17&lt;Udfyldningsark!$Q110, IF(DA$17&lt;Udfyldningsark!$Q110-10,"g","gu"),
IF(DA$17&lt;Udfyldningsark!$T110,"r",""
))))))))</f>
        <v/>
      </c>
      <c r="DB93" s="226" t="str">
        <f>IF(Udfyldningsark!$T110="","",
IF(DB$17=Udfyldningsark!$Q110,"s",
IF(DB$17=Udfyldningsark!$T110,"b",
IF(DB$17&lt;Udfyldningsark!$P110,"",
IF(Udfyldningsark!$T110&lt;Udfyldningsark!$Q110-10,IF(DB$17&lt;Udfyldningsark!$T110,"g",""),
IF(Udfyldningsark!$T110&lt;Udfyldningsark!$Q110,     IF(DB$17&lt;Udfyldningsark!$Q110-10,"g",     IF(DB$17&lt;Udfyldningsark!$T110,"gu",        "")),
IF(DB$17&lt;Udfyldningsark!$Q110, IF(DB$17&lt;Udfyldningsark!$Q110-10,"g","gu"),
IF(DB$17&lt;Udfyldningsark!$T110,"r",""
))))))))</f>
        <v/>
      </c>
      <c r="DC93" s="226" t="str">
        <f>IF(Udfyldningsark!$T110="","",
IF(DC$17=Udfyldningsark!$Q110,"s",
IF(DC$17=Udfyldningsark!$T110,"b",
IF(DC$17&lt;Udfyldningsark!$P110,"",
IF(Udfyldningsark!$T110&lt;Udfyldningsark!$Q110-10,IF(DC$17&lt;Udfyldningsark!$T110,"g",""),
IF(Udfyldningsark!$T110&lt;Udfyldningsark!$Q110,     IF(DC$17&lt;Udfyldningsark!$Q110-10,"g",     IF(DC$17&lt;Udfyldningsark!$T110,"gu",        "")),
IF(DC$17&lt;Udfyldningsark!$Q110, IF(DC$17&lt;Udfyldningsark!$Q110-10,"g","gu"),
IF(DC$17&lt;Udfyldningsark!$T110,"r",""
))))))))</f>
        <v/>
      </c>
      <c r="DD93" s="226" t="str">
        <f>IF(Udfyldningsark!$T110="","",
IF(DD$17=Udfyldningsark!$Q110,"s",
IF(DD$17=Udfyldningsark!$T110,"b",
IF(DD$17&lt;Udfyldningsark!$P110,"",
IF(Udfyldningsark!$T110&lt;Udfyldningsark!$Q110-10,IF(DD$17&lt;Udfyldningsark!$T110,"g",""),
IF(Udfyldningsark!$T110&lt;Udfyldningsark!$Q110,     IF(DD$17&lt;Udfyldningsark!$Q110-10,"g",     IF(DD$17&lt;Udfyldningsark!$T110,"gu",        "")),
IF(DD$17&lt;Udfyldningsark!$Q110, IF(DD$17&lt;Udfyldningsark!$Q110-10,"g","gu"),
IF(DD$17&lt;Udfyldningsark!$T110,"r",""
))))))))</f>
        <v/>
      </c>
      <c r="DE93" s="226" t="str">
        <f>IF(Udfyldningsark!$T110="","",
IF(DE$17=Udfyldningsark!$Q110,"s",
IF(DE$17=Udfyldningsark!$T110,"b",
IF(DE$17&lt;Udfyldningsark!$P110,"",
IF(Udfyldningsark!$T110&lt;Udfyldningsark!$Q110-10,IF(DE$17&lt;Udfyldningsark!$T110,"g",""),
IF(Udfyldningsark!$T110&lt;Udfyldningsark!$Q110,     IF(DE$17&lt;Udfyldningsark!$Q110-10,"g",     IF(DE$17&lt;Udfyldningsark!$T110,"gu",        "")),
IF(DE$17&lt;Udfyldningsark!$Q110, IF(DE$17&lt;Udfyldningsark!$Q110-10,"g","gu"),
IF(DE$17&lt;Udfyldningsark!$T110,"r",""
))))))))</f>
        <v/>
      </c>
      <c r="DF93" s="226" t="str">
        <f>IF(Udfyldningsark!$T110="","",
IF(DF$17=Udfyldningsark!$Q110,"s",
IF(DF$17=Udfyldningsark!$T110,"b",
IF(DF$17&lt;Udfyldningsark!$P110,"",
IF(Udfyldningsark!$T110&lt;Udfyldningsark!$Q110-10,IF(DF$17&lt;Udfyldningsark!$T110,"g",""),
IF(Udfyldningsark!$T110&lt;Udfyldningsark!$Q110,     IF(DF$17&lt;Udfyldningsark!$Q110-10,"g",     IF(DF$17&lt;Udfyldningsark!$T110,"gu",        "")),
IF(DF$17&lt;Udfyldningsark!$Q110, IF(DF$17&lt;Udfyldningsark!$Q110-10,"g","gu"),
IF(DF$17&lt;Udfyldningsark!$T110,"r",""
))))))))</f>
        <v/>
      </c>
      <c r="DG93" s="226" t="str">
        <f>IF(Udfyldningsark!$T110="","",
IF(DG$17=Udfyldningsark!$Q110,"s",
IF(DG$17=Udfyldningsark!$T110,"b",
IF(DG$17&lt;Udfyldningsark!$P110,"",
IF(Udfyldningsark!$T110&lt;Udfyldningsark!$Q110-10,IF(DG$17&lt;Udfyldningsark!$T110,"g",""),
IF(Udfyldningsark!$T110&lt;Udfyldningsark!$Q110,     IF(DG$17&lt;Udfyldningsark!$Q110-10,"g",     IF(DG$17&lt;Udfyldningsark!$T110,"gu",        "")),
IF(DG$17&lt;Udfyldningsark!$Q110, IF(DG$17&lt;Udfyldningsark!$Q110-10,"g","gu"),
IF(DG$17&lt;Udfyldningsark!$T110,"r",""
))))))))</f>
        <v/>
      </c>
      <c r="DH93" s="226" t="str">
        <f>IF(Udfyldningsark!$T110="","",
IF(DH$17=Udfyldningsark!$Q110,"s",
IF(DH$17=Udfyldningsark!$T110,"b",
IF(DH$17&lt;Udfyldningsark!$P110,"",
IF(Udfyldningsark!$T110&lt;Udfyldningsark!$Q110-10,IF(DH$17&lt;Udfyldningsark!$T110,"g",""),
IF(Udfyldningsark!$T110&lt;Udfyldningsark!$Q110,     IF(DH$17&lt;Udfyldningsark!$Q110-10,"g",     IF(DH$17&lt;Udfyldningsark!$T110,"gu",        "")),
IF(DH$17&lt;Udfyldningsark!$Q110, IF(DH$17&lt;Udfyldningsark!$Q110-10,"g","gu"),
IF(DH$17&lt;Udfyldningsark!$T110,"r",""
))))))))</f>
        <v/>
      </c>
      <c r="DI93" s="226" t="str">
        <f>IF(Udfyldningsark!$T110="","",
IF(DI$17=Udfyldningsark!$Q110,"s",
IF(DI$17=Udfyldningsark!$T110,"b",
IF(DI$17&lt;Udfyldningsark!$P110,"",
IF(Udfyldningsark!$T110&lt;Udfyldningsark!$Q110-10,IF(DI$17&lt;Udfyldningsark!$T110,"g",""),
IF(Udfyldningsark!$T110&lt;Udfyldningsark!$Q110,     IF(DI$17&lt;Udfyldningsark!$Q110-10,"g",     IF(DI$17&lt;Udfyldningsark!$T110,"gu",        "")),
IF(DI$17&lt;Udfyldningsark!$Q110, IF(DI$17&lt;Udfyldningsark!$Q110-10,"g","gu"),
IF(DI$17&lt;Udfyldningsark!$T110,"r",""
))))))))</f>
        <v/>
      </c>
      <c r="DJ93" s="226" t="str">
        <f>IF(Udfyldningsark!$T110="","",
IF(DJ$17=Udfyldningsark!$Q110,"s",
IF(DJ$17=Udfyldningsark!$T110,"b",
IF(DJ$17&lt;Udfyldningsark!$P110,"",
IF(Udfyldningsark!$T110&lt;Udfyldningsark!$Q110-10,IF(DJ$17&lt;Udfyldningsark!$T110,"g",""),
IF(Udfyldningsark!$T110&lt;Udfyldningsark!$Q110,     IF(DJ$17&lt;Udfyldningsark!$Q110-10,"g",     IF(DJ$17&lt;Udfyldningsark!$T110,"gu",        "")),
IF(DJ$17&lt;Udfyldningsark!$Q110, IF(DJ$17&lt;Udfyldningsark!$Q110-10,"g","gu"),
IF(DJ$17&lt;Udfyldningsark!$T110,"r",""
))))))))</f>
        <v/>
      </c>
      <c r="DK93" s="226" t="str">
        <f>IF(Udfyldningsark!$T110="","",
IF(DK$17=Udfyldningsark!$Q110,"s",
IF(DK$17=Udfyldningsark!$T110,"b",
IF(DK$17&lt;Udfyldningsark!$P110,"",
IF(Udfyldningsark!$T110&lt;Udfyldningsark!$Q110-10,IF(DK$17&lt;Udfyldningsark!$T110,"g",""),
IF(Udfyldningsark!$T110&lt;Udfyldningsark!$Q110,     IF(DK$17&lt;Udfyldningsark!$Q110-10,"g",     IF(DK$17&lt;Udfyldningsark!$T110,"gu",        "")),
IF(DK$17&lt;Udfyldningsark!$Q110, IF(DK$17&lt;Udfyldningsark!$Q110-10,"g","gu"),
IF(DK$17&lt;Udfyldningsark!$T110,"r",""
))))))))</f>
        <v/>
      </c>
      <c r="DL93" s="13"/>
      <c r="DM93" s="13"/>
    </row>
    <row r="94" spans="1:117" s="2" customFormat="1" ht="8.4499999999999993" customHeight="1" x14ac:dyDescent="0.2">
      <c r="A94" s="29"/>
      <c r="B94" s="56" t="str">
        <f>IF(Udfyldningsark!C111=1,Udfyldningsark!E111,"")</f>
        <v/>
      </c>
      <c r="C94" s="405" t="str">
        <f>IF(Udfyldningsark!I111="","",IF(Udfyldningsark!I111&gt;=1,Udfyldningsark!I111))</f>
        <v/>
      </c>
      <c r="D94" s="406"/>
      <c r="E94" s="407"/>
      <c r="F94" s="48"/>
      <c r="G94" s="276" t="str">
        <f>IF(Udfyldningsark!L111="","",IF(Udfyldningsark!L111&gt;=1,Udfyldningsark!L111))</f>
        <v/>
      </c>
      <c r="H94" s="48"/>
      <c r="I94" s="87" t="str">
        <f>IF(Udfyldningsark!P111="","",IF(Udfyldningsark!P111&gt;=1,Udfyldningsark!P111))</f>
        <v/>
      </c>
      <c r="J94" s="49"/>
      <c r="K94" s="88" t="str">
        <f>IF(Udfyldningsark!G111="","",IF(Udfyldningsark!G111=Data!$T$7,Data!$U$7,IF(Udfyldningsark!G111=Data!$T$8,Data!$U$8,IF(Udfyldningsark!G111=Data!$T$9,Data!$U$9,IF(Udfyldningsark!G111=Data!$T$10,Data!$U$10,IF(Udfyldningsark!G111=Data!$T$11,Data!$U$11,IF(Udfyldningsark!G111=Data!$T$12,Data!$U$12,IF(Udfyldningsark!G111=Data!$T$13,Data!$U$13,IF(Udfyldningsark!G111=Data!$T$14,Data!$U$14,IF(Udfyldningsark!G111=Data!$T$15,Data!$U$15,IF(Udfyldningsark!G111=Data!$T$16,Data!$U$16,IF(Udfyldningsark!G111=Data!$T$17,Data!$U$17,IF(Udfyldningsark!G111=Data!$T$18,Data!$U$18,IF(Udfyldningsark!G111=Data!$T$19,Data!$U$19,IF(Udfyldningsark!G111=Data!$T$20,Data!$U$20,IF(Udfyldningsark!G111=Data!$T$21,Data!$U$21,IF(Udfyldningsark!G111=Data!$T$22,Data!$U$22,IF(Udfyldningsark!G111=Data!$T$23,Data!$U$23,IF(Udfyldningsark!G111=Data!$T$24,Data!$U$24,IF(Udfyldningsark!G111=Data!$T$25,Data!$U$25,IF(Udfyldningsark!G111=Data!$T$26,Data!$U$26,IF(Udfyldningsark!G111=Data!$T$27,Data!$U$27))))))))))))))))))))))</f>
        <v/>
      </c>
      <c r="L94" s="49"/>
      <c r="M94" s="89" t="str">
        <f>IF(Udfyldningsark!G111="","",IF(Udfyldningsark!G111=Data!$T$7,Data!$V$7,IF(Udfyldningsark!G111=Data!$T$8,Data!$V$8,IF(Udfyldningsark!G111=Data!$T$9,Data!$V$9,IF(Udfyldningsark!G111=Data!$T$10,Data!$V$10,IF(Udfyldningsark!G111=Data!$T$11,Data!$V$11,IF(Udfyldningsark!G111=Data!$T$12,Data!$V$12,IF(Udfyldningsark!G111=Data!$T$13,Data!$V$13,IF(Udfyldningsark!G111=Data!$T$14,Data!$V$14,IF(Udfyldningsark!G111=Data!$T$15,Data!$V$15,IF(Udfyldningsark!G111=Data!$T$16,Data!$V$16,IF(Udfyldningsark!G111=Data!$T$17,Data!$V$17,IF(Udfyldningsark!G111=Data!$T$18,Data!$V$18,IF(Udfyldningsark!G111=Data!$T$19,Data!$V$19,IF(Udfyldningsark!G111=Data!$T$20,Data!$V$20,IF(Udfyldningsark!G111=Data!$T$21,Data!$V$21,IF(Udfyldningsark!G111=Data!$T$22,Data!$V$22,IF(Udfyldningsark!G111=Data!$T$23,Data!$V$23,IF(Udfyldningsark!G111=Data!$T$24,Data!$V$24,IF(Udfyldningsark!G111=Data!$T$25,Data!$V$25,IF(Udfyldningsark!G111=Data!$T$26,Data!$V$26,IF(Udfyldningsark!G111=Data!$T$27,Data!$V$27,))))))))))))))))))))))</f>
        <v/>
      </c>
      <c r="N94" s="20"/>
      <c r="O94" s="226" t="str">
        <f>IF(Udfyldningsark!$T111="","",
IF(O$17=Udfyldningsark!$Q111,"s",
IF(O$17=Udfyldningsark!$T111,"b",
IF(O$17&lt;Udfyldningsark!$P111,"",
IF(Udfyldningsark!$T111&lt;Udfyldningsark!$Q111-10,IF(O$17&lt;Udfyldningsark!$T111,"g",""),
IF(Udfyldningsark!$T111&lt;Udfyldningsark!$Q111,     IF(O$17&lt;Udfyldningsark!$Q111-10,"g",     IF(O$17&lt;Udfyldningsark!$T111,"gu",        "")),
IF(O$17&lt;Udfyldningsark!$Q111, IF(O$17&lt;Udfyldningsark!$Q111-10,"g","gu"),
IF(O$17&lt;Udfyldningsark!$T111,"r",""
))))))))</f>
        <v/>
      </c>
      <c r="P94" s="226" t="str">
        <f>IF(Udfyldningsark!$T111="","",
IF(P$17=Udfyldningsark!$Q111,"s",
IF(P$17=Udfyldningsark!$T111,"b",
IF(P$17&lt;Udfyldningsark!$P111,"",
IF(Udfyldningsark!$T111&lt;Udfyldningsark!$Q111-10,IF(P$17&lt;Udfyldningsark!$T111,"g",""),
IF(Udfyldningsark!$T111&lt;Udfyldningsark!$Q111,     IF(P$17&lt;Udfyldningsark!$Q111-10,"g",     IF(P$17&lt;Udfyldningsark!$T111,"gu",        "")),
IF(P$17&lt;Udfyldningsark!$Q111, IF(P$17&lt;Udfyldningsark!$Q111-10,"g","gu"),
IF(P$17&lt;Udfyldningsark!$T111,"r",""
))))))))</f>
        <v/>
      </c>
      <c r="Q94" s="226" t="str">
        <f>IF(Udfyldningsark!$T111="","",
IF(Q$17=Udfyldningsark!$Q111,"s",
IF(Q$17=Udfyldningsark!$T111,"b",
IF(Q$17&lt;Udfyldningsark!$P111,"",
IF(Udfyldningsark!$T111&lt;Udfyldningsark!$Q111-10,IF(Q$17&lt;Udfyldningsark!$T111,"g",""),
IF(Udfyldningsark!$T111&lt;Udfyldningsark!$Q111,     IF(Q$17&lt;Udfyldningsark!$Q111-10,"g",     IF(Q$17&lt;Udfyldningsark!$T111,"gu",        "")),
IF(Q$17&lt;Udfyldningsark!$Q111, IF(Q$17&lt;Udfyldningsark!$Q111-10,"g","gu"),
IF(Q$17&lt;Udfyldningsark!$T111,"r",""
))))))))</f>
        <v/>
      </c>
      <c r="R94" s="226" t="str">
        <f>IF(Udfyldningsark!$T111="","",
IF(R$17=Udfyldningsark!$Q111,"s",
IF(R$17=Udfyldningsark!$T111,"b",
IF(R$17&lt;Udfyldningsark!$P111,"",
IF(Udfyldningsark!$T111&lt;Udfyldningsark!$Q111-10,IF(R$17&lt;Udfyldningsark!$T111,"g",""),
IF(Udfyldningsark!$T111&lt;Udfyldningsark!$Q111,     IF(R$17&lt;Udfyldningsark!$Q111-10,"g",     IF(R$17&lt;Udfyldningsark!$T111,"gu",        "")),
IF(R$17&lt;Udfyldningsark!$Q111, IF(R$17&lt;Udfyldningsark!$Q111-10,"g","gu"),
IF(R$17&lt;Udfyldningsark!$T111,"r",""
))))))))</f>
        <v/>
      </c>
      <c r="S94" s="226" t="str">
        <f>IF(Udfyldningsark!$T111="","",
IF(S$17=Udfyldningsark!$Q111,"s",
IF(S$17=Udfyldningsark!$T111,"b",
IF(S$17&lt;Udfyldningsark!$P111,"",
IF(Udfyldningsark!$T111&lt;Udfyldningsark!$Q111-10,IF(S$17&lt;Udfyldningsark!$T111,"g",""),
IF(Udfyldningsark!$T111&lt;Udfyldningsark!$Q111,     IF(S$17&lt;Udfyldningsark!$Q111-10,"g",     IF(S$17&lt;Udfyldningsark!$T111,"gu",        "")),
IF(S$17&lt;Udfyldningsark!$Q111, IF(S$17&lt;Udfyldningsark!$Q111-10,"g","gu"),
IF(S$17&lt;Udfyldningsark!$T111,"r",""
))))))))</f>
        <v/>
      </c>
      <c r="T94" s="226" t="str">
        <f>IF(Udfyldningsark!$T111="","",
IF(T$17=Udfyldningsark!$Q111,"s",
IF(T$17=Udfyldningsark!$T111,"b",
IF(T$17&lt;Udfyldningsark!$P111,"",
IF(Udfyldningsark!$T111&lt;Udfyldningsark!$Q111-10,IF(T$17&lt;Udfyldningsark!$T111,"g",""),
IF(Udfyldningsark!$T111&lt;Udfyldningsark!$Q111,     IF(T$17&lt;Udfyldningsark!$Q111-10,"g",     IF(T$17&lt;Udfyldningsark!$T111,"gu",        "")),
IF(T$17&lt;Udfyldningsark!$Q111, IF(T$17&lt;Udfyldningsark!$Q111-10,"g","gu"),
IF(T$17&lt;Udfyldningsark!$T111,"r",""
))))))))</f>
        <v/>
      </c>
      <c r="U94" s="226" t="str">
        <f>IF(Udfyldningsark!$T111="","",
IF(U$17=Udfyldningsark!$Q111,"s",
IF(U$17=Udfyldningsark!$T111,"b",
IF(U$17&lt;Udfyldningsark!$P111,"",
IF(Udfyldningsark!$T111&lt;Udfyldningsark!$Q111-10,IF(U$17&lt;Udfyldningsark!$T111,"g",""),
IF(Udfyldningsark!$T111&lt;Udfyldningsark!$Q111,     IF(U$17&lt;Udfyldningsark!$Q111-10,"g",     IF(U$17&lt;Udfyldningsark!$T111,"gu",        "")),
IF(U$17&lt;Udfyldningsark!$Q111, IF(U$17&lt;Udfyldningsark!$Q111-10,"g","gu"),
IF(U$17&lt;Udfyldningsark!$T111,"r",""
))))))))</f>
        <v/>
      </c>
      <c r="V94" s="226" t="str">
        <f>IF(Udfyldningsark!$T111="","",
IF(V$17=Udfyldningsark!$Q111,"s",
IF(V$17=Udfyldningsark!$T111,"b",
IF(V$17&lt;Udfyldningsark!$P111,"",
IF(Udfyldningsark!$T111&lt;Udfyldningsark!$Q111-10,IF(V$17&lt;Udfyldningsark!$T111,"g",""),
IF(Udfyldningsark!$T111&lt;Udfyldningsark!$Q111,     IF(V$17&lt;Udfyldningsark!$Q111-10,"g",     IF(V$17&lt;Udfyldningsark!$T111,"gu",        "")),
IF(V$17&lt;Udfyldningsark!$Q111, IF(V$17&lt;Udfyldningsark!$Q111-10,"g","gu"),
IF(V$17&lt;Udfyldningsark!$T111,"r",""
))))))))</f>
        <v/>
      </c>
      <c r="W94" s="226" t="str">
        <f>IF(Udfyldningsark!$T111="","",
IF(W$17=Udfyldningsark!$Q111,"s",
IF(W$17=Udfyldningsark!$T111,"b",
IF(W$17&lt;Udfyldningsark!$P111,"",
IF(Udfyldningsark!$T111&lt;Udfyldningsark!$Q111-10,IF(W$17&lt;Udfyldningsark!$T111,"g",""),
IF(Udfyldningsark!$T111&lt;Udfyldningsark!$Q111,     IF(W$17&lt;Udfyldningsark!$Q111-10,"g",     IF(W$17&lt;Udfyldningsark!$T111,"gu",        "")),
IF(W$17&lt;Udfyldningsark!$Q111, IF(W$17&lt;Udfyldningsark!$Q111-10,"g","gu"),
IF(W$17&lt;Udfyldningsark!$T111,"r",""
))))))))</f>
        <v/>
      </c>
      <c r="X94" s="226" t="str">
        <f>IF(Udfyldningsark!$T111="","",
IF(X$17=Udfyldningsark!$Q111,"s",
IF(X$17=Udfyldningsark!$T111,"b",
IF(X$17&lt;Udfyldningsark!$P111,"",
IF(Udfyldningsark!$T111&lt;Udfyldningsark!$Q111-10,IF(X$17&lt;Udfyldningsark!$T111,"g",""),
IF(Udfyldningsark!$T111&lt;Udfyldningsark!$Q111,     IF(X$17&lt;Udfyldningsark!$Q111-10,"g",     IF(X$17&lt;Udfyldningsark!$T111,"gu",        "")),
IF(X$17&lt;Udfyldningsark!$Q111, IF(X$17&lt;Udfyldningsark!$Q111-10,"g","gu"),
IF(X$17&lt;Udfyldningsark!$T111,"r",""
))))))))</f>
        <v/>
      </c>
      <c r="Y94" s="226" t="str">
        <f>IF(Udfyldningsark!$T111="","",
IF(Y$17=Udfyldningsark!$Q111,"s",
IF(Y$17=Udfyldningsark!$T111,"b",
IF(Y$17&lt;Udfyldningsark!$P111,"",
IF(Udfyldningsark!$T111&lt;Udfyldningsark!$Q111-10,IF(Y$17&lt;Udfyldningsark!$T111,"g",""),
IF(Udfyldningsark!$T111&lt;Udfyldningsark!$Q111,     IF(Y$17&lt;Udfyldningsark!$Q111-10,"g",     IF(Y$17&lt;Udfyldningsark!$T111,"gu",        "")),
IF(Y$17&lt;Udfyldningsark!$Q111, IF(Y$17&lt;Udfyldningsark!$Q111-10,"g","gu"),
IF(Y$17&lt;Udfyldningsark!$T111,"r",""
))))))))</f>
        <v/>
      </c>
      <c r="Z94" s="226" t="str">
        <f>IF(Udfyldningsark!$T111="","",
IF(Z$17=Udfyldningsark!$Q111,"s",
IF(Z$17=Udfyldningsark!$T111,"b",
IF(Z$17&lt;Udfyldningsark!$P111,"",
IF(Udfyldningsark!$T111&lt;Udfyldningsark!$Q111-10,IF(Z$17&lt;Udfyldningsark!$T111,"g",""),
IF(Udfyldningsark!$T111&lt;Udfyldningsark!$Q111,     IF(Z$17&lt;Udfyldningsark!$Q111-10,"g",     IF(Z$17&lt;Udfyldningsark!$T111,"gu",        "")),
IF(Z$17&lt;Udfyldningsark!$Q111, IF(Z$17&lt;Udfyldningsark!$Q111-10,"g","gu"),
IF(Z$17&lt;Udfyldningsark!$T111,"r",""
))))))))</f>
        <v/>
      </c>
      <c r="AA94" s="226" t="str">
        <f>IF(Udfyldningsark!$T111="","",
IF(AA$17=Udfyldningsark!$Q111,"s",
IF(AA$17=Udfyldningsark!$T111,"b",
IF(AA$17&lt;Udfyldningsark!$P111,"",
IF(Udfyldningsark!$T111&lt;Udfyldningsark!$Q111-10,IF(AA$17&lt;Udfyldningsark!$T111,"g",""),
IF(Udfyldningsark!$T111&lt;Udfyldningsark!$Q111,     IF(AA$17&lt;Udfyldningsark!$Q111-10,"g",     IF(AA$17&lt;Udfyldningsark!$T111,"gu",        "")),
IF(AA$17&lt;Udfyldningsark!$Q111, IF(AA$17&lt;Udfyldningsark!$Q111-10,"g","gu"),
IF(AA$17&lt;Udfyldningsark!$T111,"r",""
))))))))</f>
        <v/>
      </c>
      <c r="AB94" s="226" t="str">
        <f>IF(Udfyldningsark!$T111="","",
IF(AB$17=Udfyldningsark!$Q111,"s",
IF(AB$17=Udfyldningsark!$T111,"b",
IF(AB$17&lt;Udfyldningsark!$P111,"",
IF(Udfyldningsark!$T111&lt;Udfyldningsark!$Q111-10,IF(AB$17&lt;Udfyldningsark!$T111,"g",""),
IF(Udfyldningsark!$T111&lt;Udfyldningsark!$Q111,     IF(AB$17&lt;Udfyldningsark!$Q111-10,"g",     IF(AB$17&lt;Udfyldningsark!$T111,"gu",        "")),
IF(AB$17&lt;Udfyldningsark!$Q111, IF(AB$17&lt;Udfyldningsark!$Q111-10,"g","gu"),
IF(AB$17&lt;Udfyldningsark!$T111,"r",""
))))))))</f>
        <v/>
      </c>
      <c r="AC94" s="226" t="str">
        <f>IF(Udfyldningsark!$T111="","",
IF(AC$17=Udfyldningsark!$Q111,"s",
IF(AC$17=Udfyldningsark!$T111,"b",
IF(AC$17&lt;Udfyldningsark!$P111,"",
IF(Udfyldningsark!$T111&lt;Udfyldningsark!$Q111-10,IF(AC$17&lt;Udfyldningsark!$T111,"g",""),
IF(Udfyldningsark!$T111&lt;Udfyldningsark!$Q111,     IF(AC$17&lt;Udfyldningsark!$Q111-10,"g",     IF(AC$17&lt;Udfyldningsark!$T111,"gu",        "")),
IF(AC$17&lt;Udfyldningsark!$Q111, IF(AC$17&lt;Udfyldningsark!$Q111-10,"g","gu"),
IF(AC$17&lt;Udfyldningsark!$T111,"r",""
))))))))</f>
        <v/>
      </c>
      <c r="AD94" s="226" t="str">
        <f>IF(Udfyldningsark!$T111="","",
IF(AD$17=Udfyldningsark!$Q111,"s",
IF(AD$17=Udfyldningsark!$T111,"b",
IF(AD$17&lt;Udfyldningsark!$P111,"",
IF(Udfyldningsark!$T111&lt;Udfyldningsark!$Q111-10,IF(AD$17&lt;Udfyldningsark!$T111,"g",""),
IF(Udfyldningsark!$T111&lt;Udfyldningsark!$Q111,     IF(AD$17&lt;Udfyldningsark!$Q111-10,"g",     IF(AD$17&lt;Udfyldningsark!$T111,"gu",        "")),
IF(AD$17&lt;Udfyldningsark!$Q111, IF(AD$17&lt;Udfyldningsark!$Q111-10,"g","gu"),
IF(AD$17&lt;Udfyldningsark!$T111,"r",""
))))))))</f>
        <v/>
      </c>
      <c r="AE94" s="226" t="str">
        <f>IF(Udfyldningsark!$T111="","",
IF(AE$17=Udfyldningsark!$Q111,"s",
IF(AE$17=Udfyldningsark!$T111,"b",
IF(AE$17&lt;Udfyldningsark!$P111,"",
IF(Udfyldningsark!$T111&lt;Udfyldningsark!$Q111-10,IF(AE$17&lt;Udfyldningsark!$T111,"g",""),
IF(Udfyldningsark!$T111&lt;Udfyldningsark!$Q111,     IF(AE$17&lt;Udfyldningsark!$Q111-10,"g",     IF(AE$17&lt;Udfyldningsark!$T111,"gu",        "")),
IF(AE$17&lt;Udfyldningsark!$Q111, IF(AE$17&lt;Udfyldningsark!$Q111-10,"g","gu"),
IF(AE$17&lt;Udfyldningsark!$T111,"r",""
))))))))</f>
        <v/>
      </c>
      <c r="AF94" s="226" t="str">
        <f>IF(Udfyldningsark!$T111="","",
IF(AF$17=Udfyldningsark!$Q111,"s",
IF(AF$17=Udfyldningsark!$T111,"b",
IF(AF$17&lt;Udfyldningsark!$P111,"",
IF(Udfyldningsark!$T111&lt;Udfyldningsark!$Q111-10,IF(AF$17&lt;Udfyldningsark!$T111,"g",""),
IF(Udfyldningsark!$T111&lt;Udfyldningsark!$Q111,     IF(AF$17&lt;Udfyldningsark!$Q111-10,"g",     IF(AF$17&lt;Udfyldningsark!$T111,"gu",        "")),
IF(AF$17&lt;Udfyldningsark!$Q111, IF(AF$17&lt;Udfyldningsark!$Q111-10,"g","gu"),
IF(AF$17&lt;Udfyldningsark!$T111,"r",""
))))))))</f>
        <v/>
      </c>
      <c r="AG94" s="226" t="str">
        <f>IF(Udfyldningsark!$T111="","",
IF(AG$17=Udfyldningsark!$Q111,"s",
IF(AG$17=Udfyldningsark!$T111,"b",
IF(AG$17&lt;Udfyldningsark!$P111,"",
IF(Udfyldningsark!$T111&lt;Udfyldningsark!$Q111-10,IF(AG$17&lt;Udfyldningsark!$T111,"g",""),
IF(Udfyldningsark!$T111&lt;Udfyldningsark!$Q111,     IF(AG$17&lt;Udfyldningsark!$Q111-10,"g",     IF(AG$17&lt;Udfyldningsark!$T111,"gu",        "")),
IF(AG$17&lt;Udfyldningsark!$Q111, IF(AG$17&lt;Udfyldningsark!$Q111-10,"g","gu"),
IF(AG$17&lt;Udfyldningsark!$T111,"r",""
))))))))</f>
        <v/>
      </c>
      <c r="AH94" s="226" t="str">
        <f>IF(Udfyldningsark!$T111="","",
IF(AH$17=Udfyldningsark!$Q111,"s",
IF(AH$17=Udfyldningsark!$T111,"b",
IF(AH$17&lt;Udfyldningsark!$P111,"",
IF(Udfyldningsark!$T111&lt;Udfyldningsark!$Q111-10,IF(AH$17&lt;Udfyldningsark!$T111,"g",""),
IF(Udfyldningsark!$T111&lt;Udfyldningsark!$Q111,     IF(AH$17&lt;Udfyldningsark!$Q111-10,"g",     IF(AH$17&lt;Udfyldningsark!$T111,"gu",        "")),
IF(AH$17&lt;Udfyldningsark!$Q111, IF(AH$17&lt;Udfyldningsark!$Q111-10,"g","gu"),
IF(AH$17&lt;Udfyldningsark!$T111,"r",""
))))))))</f>
        <v/>
      </c>
      <c r="AI94" s="226" t="str">
        <f>IF(Udfyldningsark!$T111="","",
IF(AI$17=Udfyldningsark!$Q111,"s",
IF(AI$17=Udfyldningsark!$T111,"b",
IF(AI$17&lt;Udfyldningsark!$P111,"",
IF(Udfyldningsark!$T111&lt;Udfyldningsark!$Q111-10,IF(AI$17&lt;Udfyldningsark!$T111,"g",""),
IF(Udfyldningsark!$T111&lt;Udfyldningsark!$Q111,     IF(AI$17&lt;Udfyldningsark!$Q111-10,"g",     IF(AI$17&lt;Udfyldningsark!$T111,"gu",        "")),
IF(AI$17&lt;Udfyldningsark!$Q111, IF(AI$17&lt;Udfyldningsark!$Q111-10,"g","gu"),
IF(AI$17&lt;Udfyldningsark!$T111,"r",""
))))))))</f>
        <v/>
      </c>
      <c r="AJ94" s="226" t="str">
        <f>IF(Udfyldningsark!$T111="","",
IF(AJ$17=Udfyldningsark!$Q111,"s",
IF(AJ$17=Udfyldningsark!$T111,"b",
IF(AJ$17&lt;Udfyldningsark!$P111,"",
IF(Udfyldningsark!$T111&lt;Udfyldningsark!$Q111-10,IF(AJ$17&lt;Udfyldningsark!$T111,"g",""),
IF(Udfyldningsark!$T111&lt;Udfyldningsark!$Q111,     IF(AJ$17&lt;Udfyldningsark!$Q111-10,"g",     IF(AJ$17&lt;Udfyldningsark!$T111,"gu",        "")),
IF(AJ$17&lt;Udfyldningsark!$Q111, IF(AJ$17&lt;Udfyldningsark!$Q111-10,"g","gu"),
IF(AJ$17&lt;Udfyldningsark!$T111,"r",""
))))))))</f>
        <v/>
      </c>
      <c r="AK94" s="226" t="str">
        <f>IF(Udfyldningsark!$T111="","",
IF(AK$17=Udfyldningsark!$Q111,"s",
IF(AK$17=Udfyldningsark!$T111,"b",
IF(AK$17&lt;Udfyldningsark!$P111,"",
IF(Udfyldningsark!$T111&lt;Udfyldningsark!$Q111-10,IF(AK$17&lt;Udfyldningsark!$T111,"g",""),
IF(Udfyldningsark!$T111&lt;Udfyldningsark!$Q111,     IF(AK$17&lt;Udfyldningsark!$Q111-10,"g",     IF(AK$17&lt;Udfyldningsark!$T111,"gu",        "")),
IF(AK$17&lt;Udfyldningsark!$Q111, IF(AK$17&lt;Udfyldningsark!$Q111-10,"g","gu"),
IF(AK$17&lt;Udfyldningsark!$T111,"r",""
))))))))</f>
        <v/>
      </c>
      <c r="AL94" s="226" t="str">
        <f>IF(Udfyldningsark!$T111="","",
IF(AL$17=Udfyldningsark!$Q111,"s",
IF(AL$17=Udfyldningsark!$T111,"b",
IF(AL$17&lt;Udfyldningsark!$P111,"",
IF(Udfyldningsark!$T111&lt;Udfyldningsark!$Q111-10,IF(AL$17&lt;Udfyldningsark!$T111,"g",""),
IF(Udfyldningsark!$T111&lt;Udfyldningsark!$Q111,     IF(AL$17&lt;Udfyldningsark!$Q111-10,"g",     IF(AL$17&lt;Udfyldningsark!$T111,"gu",        "")),
IF(AL$17&lt;Udfyldningsark!$Q111, IF(AL$17&lt;Udfyldningsark!$Q111-10,"g","gu"),
IF(AL$17&lt;Udfyldningsark!$T111,"r",""
))))))))</f>
        <v/>
      </c>
      <c r="AM94" s="226" t="str">
        <f>IF(Udfyldningsark!$T111="","",
IF(AM$17=Udfyldningsark!$Q111,"s",
IF(AM$17=Udfyldningsark!$T111,"b",
IF(AM$17&lt;Udfyldningsark!$P111,"",
IF(Udfyldningsark!$T111&lt;Udfyldningsark!$Q111-10,IF(AM$17&lt;Udfyldningsark!$T111,"g",""),
IF(Udfyldningsark!$T111&lt;Udfyldningsark!$Q111,     IF(AM$17&lt;Udfyldningsark!$Q111-10,"g",     IF(AM$17&lt;Udfyldningsark!$T111,"gu",        "")),
IF(AM$17&lt;Udfyldningsark!$Q111, IF(AM$17&lt;Udfyldningsark!$Q111-10,"g","gu"),
IF(AM$17&lt;Udfyldningsark!$T111,"r",""
))))))))</f>
        <v/>
      </c>
      <c r="AN94" s="226" t="str">
        <f>IF(Udfyldningsark!$T111="","",
IF(AN$17=Udfyldningsark!$Q111,"s",
IF(AN$17=Udfyldningsark!$T111,"b",
IF(AN$17&lt;Udfyldningsark!$P111,"",
IF(Udfyldningsark!$T111&lt;Udfyldningsark!$Q111-10,IF(AN$17&lt;Udfyldningsark!$T111,"g",""),
IF(Udfyldningsark!$T111&lt;Udfyldningsark!$Q111,     IF(AN$17&lt;Udfyldningsark!$Q111-10,"g",     IF(AN$17&lt;Udfyldningsark!$T111,"gu",        "")),
IF(AN$17&lt;Udfyldningsark!$Q111, IF(AN$17&lt;Udfyldningsark!$Q111-10,"g","gu"),
IF(AN$17&lt;Udfyldningsark!$T111,"r",""
))))))))</f>
        <v/>
      </c>
      <c r="AO94" s="226" t="str">
        <f>IF(Udfyldningsark!$T111="","",
IF(AO$17=Udfyldningsark!$Q111,"s",
IF(AO$17=Udfyldningsark!$T111,"b",
IF(AO$17&lt;Udfyldningsark!$P111,"",
IF(Udfyldningsark!$T111&lt;Udfyldningsark!$Q111-10,IF(AO$17&lt;Udfyldningsark!$T111,"g",""),
IF(Udfyldningsark!$T111&lt;Udfyldningsark!$Q111,     IF(AO$17&lt;Udfyldningsark!$Q111-10,"g",     IF(AO$17&lt;Udfyldningsark!$T111,"gu",        "")),
IF(AO$17&lt;Udfyldningsark!$Q111, IF(AO$17&lt;Udfyldningsark!$Q111-10,"g","gu"),
IF(AO$17&lt;Udfyldningsark!$T111,"r",""
))))))))</f>
        <v/>
      </c>
      <c r="AP94" s="226" t="str">
        <f>IF(Udfyldningsark!$T111="","",
IF(AP$17=Udfyldningsark!$Q111,"s",
IF(AP$17=Udfyldningsark!$T111,"b",
IF(AP$17&lt;Udfyldningsark!$P111,"",
IF(Udfyldningsark!$T111&lt;Udfyldningsark!$Q111-10,IF(AP$17&lt;Udfyldningsark!$T111,"g",""),
IF(Udfyldningsark!$T111&lt;Udfyldningsark!$Q111,     IF(AP$17&lt;Udfyldningsark!$Q111-10,"g",     IF(AP$17&lt;Udfyldningsark!$T111,"gu",        "")),
IF(AP$17&lt;Udfyldningsark!$Q111, IF(AP$17&lt;Udfyldningsark!$Q111-10,"g","gu"),
IF(AP$17&lt;Udfyldningsark!$T111,"r",""
))))))))</f>
        <v/>
      </c>
      <c r="AQ94" s="226" t="str">
        <f>IF(Udfyldningsark!$T111="","",
IF(AQ$17=Udfyldningsark!$Q111,"s",
IF(AQ$17=Udfyldningsark!$T111,"b",
IF(AQ$17&lt;Udfyldningsark!$P111,"",
IF(Udfyldningsark!$T111&lt;Udfyldningsark!$Q111-10,IF(AQ$17&lt;Udfyldningsark!$T111,"g",""),
IF(Udfyldningsark!$T111&lt;Udfyldningsark!$Q111,     IF(AQ$17&lt;Udfyldningsark!$Q111-10,"g",     IF(AQ$17&lt;Udfyldningsark!$T111,"gu",        "")),
IF(AQ$17&lt;Udfyldningsark!$Q111, IF(AQ$17&lt;Udfyldningsark!$Q111-10,"g","gu"),
IF(AQ$17&lt;Udfyldningsark!$T111,"r",""
))))))))</f>
        <v/>
      </c>
      <c r="AR94" s="226" t="str">
        <f>IF(Udfyldningsark!$T111="","",
IF(AR$17=Udfyldningsark!$Q111,"s",
IF(AR$17=Udfyldningsark!$T111,"b",
IF(AR$17&lt;Udfyldningsark!$P111,"",
IF(Udfyldningsark!$T111&lt;Udfyldningsark!$Q111-10,IF(AR$17&lt;Udfyldningsark!$T111,"g",""),
IF(Udfyldningsark!$T111&lt;Udfyldningsark!$Q111,     IF(AR$17&lt;Udfyldningsark!$Q111-10,"g",     IF(AR$17&lt;Udfyldningsark!$T111,"gu",        "")),
IF(AR$17&lt;Udfyldningsark!$Q111, IF(AR$17&lt;Udfyldningsark!$Q111-10,"g","gu"),
IF(AR$17&lt;Udfyldningsark!$T111,"r",""
))))))))</f>
        <v/>
      </c>
      <c r="AS94" s="226" t="str">
        <f>IF(Udfyldningsark!$T111="","",
IF(AS$17=Udfyldningsark!$Q111,"s",
IF(AS$17=Udfyldningsark!$T111,"b",
IF(AS$17&lt;Udfyldningsark!$P111,"",
IF(Udfyldningsark!$T111&lt;Udfyldningsark!$Q111-10,IF(AS$17&lt;Udfyldningsark!$T111,"g",""),
IF(Udfyldningsark!$T111&lt;Udfyldningsark!$Q111,     IF(AS$17&lt;Udfyldningsark!$Q111-10,"g",     IF(AS$17&lt;Udfyldningsark!$T111,"gu",        "")),
IF(AS$17&lt;Udfyldningsark!$Q111, IF(AS$17&lt;Udfyldningsark!$Q111-10,"g","gu"),
IF(AS$17&lt;Udfyldningsark!$T111,"r",""
))))))))</f>
        <v/>
      </c>
      <c r="AT94" s="226" t="str">
        <f>IF(Udfyldningsark!$T111="","",
IF(AT$17=Udfyldningsark!$Q111,"s",
IF(AT$17=Udfyldningsark!$T111,"b",
IF(AT$17&lt;Udfyldningsark!$P111,"",
IF(Udfyldningsark!$T111&lt;Udfyldningsark!$Q111-10,IF(AT$17&lt;Udfyldningsark!$T111,"g",""),
IF(Udfyldningsark!$T111&lt;Udfyldningsark!$Q111,     IF(AT$17&lt;Udfyldningsark!$Q111-10,"g",     IF(AT$17&lt;Udfyldningsark!$T111,"gu",        "")),
IF(AT$17&lt;Udfyldningsark!$Q111, IF(AT$17&lt;Udfyldningsark!$Q111-10,"g","gu"),
IF(AT$17&lt;Udfyldningsark!$T111,"r",""
))))))))</f>
        <v/>
      </c>
      <c r="AU94" s="226" t="str">
        <f>IF(Udfyldningsark!$T111="","",
IF(AU$17=Udfyldningsark!$Q111,"s",
IF(AU$17=Udfyldningsark!$T111,"b",
IF(AU$17&lt;Udfyldningsark!$P111,"",
IF(Udfyldningsark!$T111&lt;Udfyldningsark!$Q111-10,IF(AU$17&lt;Udfyldningsark!$T111,"g",""),
IF(Udfyldningsark!$T111&lt;Udfyldningsark!$Q111,     IF(AU$17&lt;Udfyldningsark!$Q111-10,"g",     IF(AU$17&lt;Udfyldningsark!$T111,"gu",        "")),
IF(AU$17&lt;Udfyldningsark!$Q111, IF(AU$17&lt;Udfyldningsark!$Q111-10,"g","gu"),
IF(AU$17&lt;Udfyldningsark!$T111,"r",""
))))))))</f>
        <v/>
      </c>
      <c r="AV94" s="226" t="str">
        <f>IF(Udfyldningsark!$T111="","",
IF(AV$17=Udfyldningsark!$Q111,"s",
IF(AV$17=Udfyldningsark!$T111,"b",
IF(AV$17&lt;Udfyldningsark!$P111,"",
IF(Udfyldningsark!$T111&lt;Udfyldningsark!$Q111-10,IF(AV$17&lt;Udfyldningsark!$T111,"g",""),
IF(Udfyldningsark!$T111&lt;Udfyldningsark!$Q111,     IF(AV$17&lt;Udfyldningsark!$Q111-10,"g",     IF(AV$17&lt;Udfyldningsark!$T111,"gu",        "")),
IF(AV$17&lt;Udfyldningsark!$Q111, IF(AV$17&lt;Udfyldningsark!$Q111-10,"g","gu"),
IF(AV$17&lt;Udfyldningsark!$T111,"r",""
))))))))</f>
        <v/>
      </c>
      <c r="AW94" s="226" t="str">
        <f>IF(Udfyldningsark!$T111="","",
IF(AW$17=Udfyldningsark!$Q111,"s",
IF(AW$17=Udfyldningsark!$T111,"b",
IF(AW$17&lt;Udfyldningsark!$P111,"",
IF(Udfyldningsark!$T111&lt;Udfyldningsark!$Q111-10,IF(AW$17&lt;Udfyldningsark!$T111,"g",""),
IF(Udfyldningsark!$T111&lt;Udfyldningsark!$Q111,     IF(AW$17&lt;Udfyldningsark!$Q111-10,"g",     IF(AW$17&lt;Udfyldningsark!$T111,"gu",        "")),
IF(AW$17&lt;Udfyldningsark!$Q111, IF(AW$17&lt;Udfyldningsark!$Q111-10,"g","gu"),
IF(AW$17&lt;Udfyldningsark!$T111,"r",""
))))))))</f>
        <v/>
      </c>
      <c r="AX94" s="226" t="str">
        <f>IF(Udfyldningsark!$T111="","",
IF(AX$17=Udfyldningsark!$Q111,"s",
IF(AX$17=Udfyldningsark!$T111,"b",
IF(AX$17&lt;Udfyldningsark!$P111,"",
IF(Udfyldningsark!$T111&lt;Udfyldningsark!$Q111-10,IF(AX$17&lt;Udfyldningsark!$T111,"g",""),
IF(Udfyldningsark!$T111&lt;Udfyldningsark!$Q111,     IF(AX$17&lt;Udfyldningsark!$Q111-10,"g",     IF(AX$17&lt;Udfyldningsark!$T111,"gu",        "")),
IF(AX$17&lt;Udfyldningsark!$Q111, IF(AX$17&lt;Udfyldningsark!$Q111-10,"g","gu"),
IF(AX$17&lt;Udfyldningsark!$T111,"r",""
))))))))</f>
        <v/>
      </c>
      <c r="AY94" s="226" t="str">
        <f>IF(Udfyldningsark!$T111="","",
IF(AY$17=Udfyldningsark!$Q111,"s",
IF(AY$17=Udfyldningsark!$T111,"b",
IF(AY$17&lt;Udfyldningsark!$P111,"",
IF(Udfyldningsark!$T111&lt;Udfyldningsark!$Q111-10,IF(AY$17&lt;Udfyldningsark!$T111,"g",""),
IF(Udfyldningsark!$T111&lt;Udfyldningsark!$Q111,     IF(AY$17&lt;Udfyldningsark!$Q111-10,"g",     IF(AY$17&lt;Udfyldningsark!$T111,"gu",        "")),
IF(AY$17&lt;Udfyldningsark!$Q111, IF(AY$17&lt;Udfyldningsark!$Q111-10,"g","gu"),
IF(AY$17&lt;Udfyldningsark!$T111,"r",""
))))))))</f>
        <v/>
      </c>
      <c r="AZ94" s="226" t="str">
        <f>IF(Udfyldningsark!$T111="","",
IF(AZ$17=Udfyldningsark!$Q111,"s",
IF(AZ$17=Udfyldningsark!$T111,"b",
IF(AZ$17&lt;Udfyldningsark!$P111,"",
IF(Udfyldningsark!$T111&lt;Udfyldningsark!$Q111-10,IF(AZ$17&lt;Udfyldningsark!$T111,"g",""),
IF(Udfyldningsark!$T111&lt;Udfyldningsark!$Q111,     IF(AZ$17&lt;Udfyldningsark!$Q111-10,"g",     IF(AZ$17&lt;Udfyldningsark!$T111,"gu",        "")),
IF(AZ$17&lt;Udfyldningsark!$Q111, IF(AZ$17&lt;Udfyldningsark!$Q111-10,"g","gu"),
IF(AZ$17&lt;Udfyldningsark!$T111,"r",""
))))))))</f>
        <v/>
      </c>
      <c r="BA94" s="226" t="str">
        <f>IF(Udfyldningsark!$T111="","",
IF(BA$17=Udfyldningsark!$Q111,"s",
IF(BA$17=Udfyldningsark!$T111,"b",
IF(BA$17&lt;Udfyldningsark!$P111,"",
IF(Udfyldningsark!$T111&lt;Udfyldningsark!$Q111-10,IF(BA$17&lt;Udfyldningsark!$T111,"g",""),
IF(Udfyldningsark!$T111&lt;Udfyldningsark!$Q111,     IF(BA$17&lt;Udfyldningsark!$Q111-10,"g",     IF(BA$17&lt;Udfyldningsark!$T111,"gu",        "")),
IF(BA$17&lt;Udfyldningsark!$Q111, IF(BA$17&lt;Udfyldningsark!$Q111-10,"g","gu"),
IF(BA$17&lt;Udfyldningsark!$T111,"r",""
))))))))</f>
        <v/>
      </c>
      <c r="BB94" s="226" t="str">
        <f>IF(Udfyldningsark!$T111="","",
IF(BB$17=Udfyldningsark!$Q111,"s",
IF(BB$17=Udfyldningsark!$T111,"b",
IF(BB$17&lt;Udfyldningsark!$P111,"",
IF(Udfyldningsark!$T111&lt;Udfyldningsark!$Q111-10,IF(BB$17&lt;Udfyldningsark!$T111,"g",""),
IF(Udfyldningsark!$T111&lt;Udfyldningsark!$Q111,     IF(BB$17&lt;Udfyldningsark!$Q111-10,"g",     IF(BB$17&lt;Udfyldningsark!$T111,"gu",        "")),
IF(BB$17&lt;Udfyldningsark!$Q111, IF(BB$17&lt;Udfyldningsark!$Q111-10,"g","gu"),
IF(BB$17&lt;Udfyldningsark!$T111,"r",""
))))))))</f>
        <v/>
      </c>
      <c r="BC94" s="226" t="str">
        <f>IF(Udfyldningsark!$T111="","",
IF(BC$17=Udfyldningsark!$Q111,"s",
IF(BC$17=Udfyldningsark!$T111,"b",
IF(BC$17&lt;Udfyldningsark!$P111,"",
IF(Udfyldningsark!$T111&lt;Udfyldningsark!$Q111-10,IF(BC$17&lt;Udfyldningsark!$T111,"g",""),
IF(Udfyldningsark!$T111&lt;Udfyldningsark!$Q111,     IF(BC$17&lt;Udfyldningsark!$Q111-10,"g",     IF(BC$17&lt;Udfyldningsark!$T111,"gu",        "")),
IF(BC$17&lt;Udfyldningsark!$Q111, IF(BC$17&lt;Udfyldningsark!$Q111-10,"g","gu"),
IF(BC$17&lt;Udfyldningsark!$T111,"r",""
))))))))</f>
        <v/>
      </c>
      <c r="BD94" s="226" t="str">
        <f>IF(Udfyldningsark!$T111="","",
IF(BD$17=Udfyldningsark!$Q111,"s",
IF(BD$17=Udfyldningsark!$T111,"b",
IF(BD$17&lt;Udfyldningsark!$P111,"",
IF(Udfyldningsark!$T111&lt;Udfyldningsark!$Q111-10,IF(BD$17&lt;Udfyldningsark!$T111,"g",""),
IF(Udfyldningsark!$T111&lt;Udfyldningsark!$Q111,     IF(BD$17&lt;Udfyldningsark!$Q111-10,"g",     IF(BD$17&lt;Udfyldningsark!$T111,"gu",        "")),
IF(BD$17&lt;Udfyldningsark!$Q111, IF(BD$17&lt;Udfyldningsark!$Q111-10,"g","gu"),
IF(BD$17&lt;Udfyldningsark!$T111,"r",""
))))))))</f>
        <v/>
      </c>
      <c r="BE94" s="226" t="str">
        <f>IF(Udfyldningsark!$T111="","",
IF(BE$17=Udfyldningsark!$Q111,"s",
IF(BE$17=Udfyldningsark!$T111,"b",
IF(BE$17&lt;Udfyldningsark!$P111,"",
IF(Udfyldningsark!$T111&lt;Udfyldningsark!$Q111-10,IF(BE$17&lt;Udfyldningsark!$T111,"g",""),
IF(Udfyldningsark!$T111&lt;Udfyldningsark!$Q111,     IF(BE$17&lt;Udfyldningsark!$Q111-10,"g",     IF(BE$17&lt;Udfyldningsark!$T111,"gu",        "")),
IF(BE$17&lt;Udfyldningsark!$Q111, IF(BE$17&lt;Udfyldningsark!$Q111-10,"g","gu"),
IF(BE$17&lt;Udfyldningsark!$T111,"r",""
))))))))</f>
        <v/>
      </c>
      <c r="BF94" s="226" t="str">
        <f>IF(Udfyldningsark!$T111="","",
IF(BF$17=Udfyldningsark!$Q111,"s",
IF(BF$17=Udfyldningsark!$T111,"b",
IF(BF$17&lt;Udfyldningsark!$P111,"",
IF(Udfyldningsark!$T111&lt;Udfyldningsark!$Q111-10,IF(BF$17&lt;Udfyldningsark!$T111,"g",""),
IF(Udfyldningsark!$T111&lt;Udfyldningsark!$Q111,     IF(BF$17&lt;Udfyldningsark!$Q111-10,"g",     IF(BF$17&lt;Udfyldningsark!$T111,"gu",        "")),
IF(BF$17&lt;Udfyldningsark!$Q111, IF(BF$17&lt;Udfyldningsark!$Q111-10,"g","gu"),
IF(BF$17&lt;Udfyldningsark!$T111,"r",""
))))))))</f>
        <v/>
      </c>
      <c r="BG94" s="226" t="str">
        <f>IF(Udfyldningsark!$T111="","",
IF(BG$17=Udfyldningsark!$Q111,"s",
IF(BG$17=Udfyldningsark!$T111,"b",
IF(BG$17&lt;Udfyldningsark!$P111,"",
IF(Udfyldningsark!$T111&lt;Udfyldningsark!$Q111-10,IF(BG$17&lt;Udfyldningsark!$T111,"g",""),
IF(Udfyldningsark!$T111&lt;Udfyldningsark!$Q111,     IF(BG$17&lt;Udfyldningsark!$Q111-10,"g",     IF(BG$17&lt;Udfyldningsark!$T111,"gu",        "")),
IF(BG$17&lt;Udfyldningsark!$Q111, IF(BG$17&lt;Udfyldningsark!$Q111-10,"g","gu"),
IF(BG$17&lt;Udfyldningsark!$T111,"r",""
))))))))</f>
        <v/>
      </c>
      <c r="BH94" s="226" t="str">
        <f>IF(Udfyldningsark!$T111="","",
IF(BH$17=Udfyldningsark!$Q111,"s",
IF(BH$17=Udfyldningsark!$T111,"b",
IF(BH$17&lt;Udfyldningsark!$P111,"",
IF(Udfyldningsark!$T111&lt;Udfyldningsark!$Q111-10,IF(BH$17&lt;Udfyldningsark!$T111,"g",""),
IF(Udfyldningsark!$T111&lt;Udfyldningsark!$Q111,     IF(BH$17&lt;Udfyldningsark!$Q111-10,"g",     IF(BH$17&lt;Udfyldningsark!$T111,"gu",        "")),
IF(BH$17&lt;Udfyldningsark!$Q111, IF(BH$17&lt;Udfyldningsark!$Q111-10,"g","gu"),
IF(BH$17&lt;Udfyldningsark!$T111,"r",""
))))))))</f>
        <v/>
      </c>
      <c r="BI94" s="226" t="str">
        <f>IF(Udfyldningsark!$T111="","",
IF(BI$17=Udfyldningsark!$Q111,"s",
IF(BI$17=Udfyldningsark!$T111,"b",
IF(BI$17&lt;Udfyldningsark!$P111,"",
IF(Udfyldningsark!$T111&lt;Udfyldningsark!$Q111-10,IF(BI$17&lt;Udfyldningsark!$T111,"g",""),
IF(Udfyldningsark!$T111&lt;Udfyldningsark!$Q111,     IF(BI$17&lt;Udfyldningsark!$Q111-10,"g",     IF(BI$17&lt;Udfyldningsark!$T111,"gu",        "")),
IF(BI$17&lt;Udfyldningsark!$Q111, IF(BI$17&lt;Udfyldningsark!$Q111-10,"g","gu"),
IF(BI$17&lt;Udfyldningsark!$T111,"r",""
))))))))</f>
        <v/>
      </c>
      <c r="BJ94" s="226" t="str">
        <f>IF(Udfyldningsark!$T111="","",
IF(BJ$17=Udfyldningsark!$Q111,"s",
IF(BJ$17=Udfyldningsark!$T111,"b",
IF(BJ$17&lt;Udfyldningsark!$P111,"",
IF(Udfyldningsark!$T111&lt;Udfyldningsark!$Q111-10,IF(BJ$17&lt;Udfyldningsark!$T111,"g",""),
IF(Udfyldningsark!$T111&lt;Udfyldningsark!$Q111,     IF(BJ$17&lt;Udfyldningsark!$Q111-10,"g",     IF(BJ$17&lt;Udfyldningsark!$T111,"gu",        "")),
IF(BJ$17&lt;Udfyldningsark!$Q111, IF(BJ$17&lt;Udfyldningsark!$Q111-10,"g","gu"),
IF(BJ$17&lt;Udfyldningsark!$T111,"r",""
))))))))</f>
        <v/>
      </c>
      <c r="BK94" s="226" t="str">
        <f>IF(Udfyldningsark!$T111="","",
IF(BK$17=Udfyldningsark!$Q111,"s",
IF(BK$17=Udfyldningsark!$T111,"b",
IF(BK$17&lt;Udfyldningsark!$P111,"",
IF(Udfyldningsark!$T111&lt;Udfyldningsark!$Q111-10,IF(BK$17&lt;Udfyldningsark!$T111,"g",""),
IF(Udfyldningsark!$T111&lt;Udfyldningsark!$Q111,     IF(BK$17&lt;Udfyldningsark!$Q111-10,"g",     IF(BK$17&lt;Udfyldningsark!$T111,"gu",        "")),
IF(BK$17&lt;Udfyldningsark!$Q111, IF(BK$17&lt;Udfyldningsark!$Q111-10,"g","gu"),
IF(BK$17&lt;Udfyldningsark!$T111,"r",""
))))))))</f>
        <v/>
      </c>
      <c r="BL94" s="226" t="str">
        <f>IF(Udfyldningsark!$T111="","",
IF(BL$17=Udfyldningsark!$Q111,"s",
IF(BL$17=Udfyldningsark!$T111,"b",
IF(BL$17&lt;Udfyldningsark!$P111,"",
IF(Udfyldningsark!$T111&lt;Udfyldningsark!$Q111-10,IF(BL$17&lt;Udfyldningsark!$T111,"g",""),
IF(Udfyldningsark!$T111&lt;Udfyldningsark!$Q111,     IF(BL$17&lt;Udfyldningsark!$Q111-10,"g",     IF(BL$17&lt;Udfyldningsark!$T111,"gu",        "")),
IF(BL$17&lt;Udfyldningsark!$Q111, IF(BL$17&lt;Udfyldningsark!$Q111-10,"g","gu"),
IF(BL$17&lt;Udfyldningsark!$T111,"r",""
))))))))</f>
        <v/>
      </c>
      <c r="BM94" s="226" t="str">
        <f>IF(Udfyldningsark!$T111="","",
IF(BM$17=Udfyldningsark!$Q111,"s",
IF(BM$17=Udfyldningsark!$T111,"b",
IF(BM$17&lt;Udfyldningsark!$P111,"",
IF(Udfyldningsark!$T111&lt;Udfyldningsark!$Q111-10,IF(BM$17&lt;Udfyldningsark!$T111,"g",""),
IF(Udfyldningsark!$T111&lt;Udfyldningsark!$Q111,     IF(BM$17&lt;Udfyldningsark!$Q111-10,"g",     IF(BM$17&lt;Udfyldningsark!$T111,"gu",        "")),
IF(BM$17&lt;Udfyldningsark!$Q111, IF(BM$17&lt;Udfyldningsark!$Q111-10,"g","gu"),
IF(BM$17&lt;Udfyldningsark!$T111,"r",""
))))))))</f>
        <v/>
      </c>
      <c r="BN94" s="226" t="str">
        <f>IF(Udfyldningsark!$T111="","",
IF(BN$17=Udfyldningsark!$Q111,"s",
IF(BN$17=Udfyldningsark!$T111,"b",
IF(BN$17&lt;Udfyldningsark!$P111,"",
IF(Udfyldningsark!$T111&lt;Udfyldningsark!$Q111-10,IF(BN$17&lt;Udfyldningsark!$T111,"g",""),
IF(Udfyldningsark!$T111&lt;Udfyldningsark!$Q111,     IF(BN$17&lt;Udfyldningsark!$Q111-10,"g",     IF(BN$17&lt;Udfyldningsark!$T111,"gu",        "")),
IF(BN$17&lt;Udfyldningsark!$Q111, IF(BN$17&lt;Udfyldningsark!$Q111-10,"g","gu"),
IF(BN$17&lt;Udfyldningsark!$T111,"r",""
))))))))</f>
        <v/>
      </c>
      <c r="BO94" s="226" t="str">
        <f>IF(Udfyldningsark!$T111="","",
IF(BO$17=Udfyldningsark!$Q111,"s",
IF(BO$17=Udfyldningsark!$T111,"b",
IF(BO$17&lt;Udfyldningsark!$P111,"",
IF(Udfyldningsark!$T111&lt;Udfyldningsark!$Q111-10,IF(BO$17&lt;Udfyldningsark!$T111,"g",""),
IF(Udfyldningsark!$T111&lt;Udfyldningsark!$Q111,     IF(BO$17&lt;Udfyldningsark!$Q111-10,"g",     IF(BO$17&lt;Udfyldningsark!$T111,"gu",        "")),
IF(BO$17&lt;Udfyldningsark!$Q111, IF(BO$17&lt;Udfyldningsark!$Q111-10,"g","gu"),
IF(BO$17&lt;Udfyldningsark!$T111,"r",""
))))))))</f>
        <v/>
      </c>
      <c r="BP94" s="226" t="str">
        <f>IF(Udfyldningsark!$T111="","",
IF(BP$17=Udfyldningsark!$Q111,"s",
IF(BP$17=Udfyldningsark!$T111,"b",
IF(BP$17&lt;Udfyldningsark!$P111,"",
IF(Udfyldningsark!$T111&lt;Udfyldningsark!$Q111-10,IF(BP$17&lt;Udfyldningsark!$T111,"g",""),
IF(Udfyldningsark!$T111&lt;Udfyldningsark!$Q111,     IF(BP$17&lt;Udfyldningsark!$Q111-10,"g",     IF(BP$17&lt;Udfyldningsark!$T111,"gu",        "")),
IF(BP$17&lt;Udfyldningsark!$Q111, IF(BP$17&lt;Udfyldningsark!$Q111-10,"g","gu"),
IF(BP$17&lt;Udfyldningsark!$T111,"r",""
))))))))</f>
        <v/>
      </c>
      <c r="BQ94" s="226" t="str">
        <f>IF(Udfyldningsark!$T111="","",
IF(BQ$17=Udfyldningsark!$Q111,"s",
IF(BQ$17=Udfyldningsark!$T111,"b",
IF(BQ$17&lt;Udfyldningsark!$P111,"",
IF(Udfyldningsark!$T111&lt;Udfyldningsark!$Q111-10,IF(BQ$17&lt;Udfyldningsark!$T111,"g",""),
IF(Udfyldningsark!$T111&lt;Udfyldningsark!$Q111,     IF(BQ$17&lt;Udfyldningsark!$Q111-10,"g",     IF(BQ$17&lt;Udfyldningsark!$T111,"gu",        "")),
IF(BQ$17&lt;Udfyldningsark!$Q111, IF(BQ$17&lt;Udfyldningsark!$Q111-10,"g","gu"),
IF(BQ$17&lt;Udfyldningsark!$T111,"r",""
))))))))</f>
        <v/>
      </c>
      <c r="BR94" s="226" t="str">
        <f>IF(Udfyldningsark!$T111="","",
IF(BR$17=Udfyldningsark!$Q111,"s",
IF(BR$17=Udfyldningsark!$T111,"b",
IF(BR$17&lt;Udfyldningsark!$P111,"",
IF(Udfyldningsark!$T111&lt;Udfyldningsark!$Q111-10,IF(BR$17&lt;Udfyldningsark!$T111,"g",""),
IF(Udfyldningsark!$T111&lt;Udfyldningsark!$Q111,     IF(BR$17&lt;Udfyldningsark!$Q111-10,"g",     IF(BR$17&lt;Udfyldningsark!$T111,"gu",        "")),
IF(BR$17&lt;Udfyldningsark!$Q111, IF(BR$17&lt;Udfyldningsark!$Q111-10,"g","gu"),
IF(BR$17&lt;Udfyldningsark!$T111,"r",""
))))))))</f>
        <v/>
      </c>
      <c r="BS94" s="226" t="str">
        <f>IF(Udfyldningsark!$T111="","",
IF(BS$17=Udfyldningsark!$Q111,"s",
IF(BS$17=Udfyldningsark!$T111,"b",
IF(BS$17&lt;Udfyldningsark!$P111,"",
IF(Udfyldningsark!$T111&lt;Udfyldningsark!$Q111-10,IF(BS$17&lt;Udfyldningsark!$T111,"g",""),
IF(Udfyldningsark!$T111&lt;Udfyldningsark!$Q111,     IF(BS$17&lt;Udfyldningsark!$Q111-10,"g",     IF(BS$17&lt;Udfyldningsark!$T111,"gu",        "")),
IF(BS$17&lt;Udfyldningsark!$Q111, IF(BS$17&lt;Udfyldningsark!$Q111-10,"g","gu"),
IF(BS$17&lt;Udfyldningsark!$T111,"r",""
))))))))</f>
        <v/>
      </c>
      <c r="BT94" s="226" t="str">
        <f>IF(Udfyldningsark!$T111="","",
IF(BT$17=Udfyldningsark!$Q111,"s",
IF(BT$17=Udfyldningsark!$T111,"b",
IF(BT$17&lt;Udfyldningsark!$P111,"",
IF(Udfyldningsark!$T111&lt;Udfyldningsark!$Q111-10,IF(BT$17&lt;Udfyldningsark!$T111,"g",""),
IF(Udfyldningsark!$T111&lt;Udfyldningsark!$Q111,     IF(BT$17&lt;Udfyldningsark!$Q111-10,"g",     IF(BT$17&lt;Udfyldningsark!$T111,"gu",        "")),
IF(BT$17&lt;Udfyldningsark!$Q111, IF(BT$17&lt;Udfyldningsark!$Q111-10,"g","gu"),
IF(BT$17&lt;Udfyldningsark!$T111,"r",""
))))))))</f>
        <v/>
      </c>
      <c r="BU94" s="226" t="str">
        <f>IF(Udfyldningsark!$T111="","",
IF(BU$17=Udfyldningsark!$Q111,"s",
IF(BU$17=Udfyldningsark!$T111,"b",
IF(BU$17&lt;Udfyldningsark!$P111,"",
IF(Udfyldningsark!$T111&lt;Udfyldningsark!$Q111-10,IF(BU$17&lt;Udfyldningsark!$T111,"g",""),
IF(Udfyldningsark!$T111&lt;Udfyldningsark!$Q111,     IF(BU$17&lt;Udfyldningsark!$Q111-10,"g",     IF(BU$17&lt;Udfyldningsark!$T111,"gu",        "")),
IF(BU$17&lt;Udfyldningsark!$Q111, IF(BU$17&lt;Udfyldningsark!$Q111-10,"g","gu"),
IF(BU$17&lt;Udfyldningsark!$T111,"r",""
))))))))</f>
        <v/>
      </c>
      <c r="BV94" s="226" t="str">
        <f>IF(Udfyldningsark!$T111="","",
IF(BV$17=Udfyldningsark!$Q111,"s",
IF(BV$17=Udfyldningsark!$T111,"b",
IF(BV$17&lt;Udfyldningsark!$P111,"",
IF(Udfyldningsark!$T111&lt;Udfyldningsark!$Q111-10,IF(BV$17&lt;Udfyldningsark!$T111,"g",""),
IF(Udfyldningsark!$T111&lt;Udfyldningsark!$Q111,     IF(BV$17&lt;Udfyldningsark!$Q111-10,"g",     IF(BV$17&lt;Udfyldningsark!$T111,"gu",        "")),
IF(BV$17&lt;Udfyldningsark!$Q111, IF(BV$17&lt;Udfyldningsark!$Q111-10,"g","gu"),
IF(BV$17&lt;Udfyldningsark!$T111,"r",""
))))))))</f>
        <v/>
      </c>
      <c r="BW94" s="226" t="str">
        <f>IF(Udfyldningsark!$T111="","",
IF(BW$17=Udfyldningsark!$Q111,"s",
IF(BW$17=Udfyldningsark!$T111,"b",
IF(BW$17&lt;Udfyldningsark!$P111,"",
IF(Udfyldningsark!$T111&lt;Udfyldningsark!$Q111-10,IF(BW$17&lt;Udfyldningsark!$T111,"g",""),
IF(Udfyldningsark!$T111&lt;Udfyldningsark!$Q111,     IF(BW$17&lt;Udfyldningsark!$Q111-10,"g",     IF(BW$17&lt;Udfyldningsark!$T111,"gu",        "")),
IF(BW$17&lt;Udfyldningsark!$Q111, IF(BW$17&lt;Udfyldningsark!$Q111-10,"g","gu"),
IF(BW$17&lt;Udfyldningsark!$T111,"r",""
))))))))</f>
        <v/>
      </c>
      <c r="BX94" s="226" t="str">
        <f>IF(Udfyldningsark!$T111="","",
IF(BX$17=Udfyldningsark!$Q111,"s",
IF(BX$17=Udfyldningsark!$T111,"b",
IF(BX$17&lt;Udfyldningsark!$P111,"",
IF(Udfyldningsark!$T111&lt;Udfyldningsark!$Q111-10,IF(BX$17&lt;Udfyldningsark!$T111,"g",""),
IF(Udfyldningsark!$T111&lt;Udfyldningsark!$Q111,     IF(BX$17&lt;Udfyldningsark!$Q111-10,"g",     IF(BX$17&lt;Udfyldningsark!$T111,"gu",        "")),
IF(BX$17&lt;Udfyldningsark!$Q111, IF(BX$17&lt;Udfyldningsark!$Q111-10,"g","gu"),
IF(BX$17&lt;Udfyldningsark!$T111,"r",""
))))))))</f>
        <v/>
      </c>
      <c r="BY94" s="226" t="str">
        <f>IF(Udfyldningsark!$T111="","",
IF(BY$17=Udfyldningsark!$Q111,"s",
IF(BY$17=Udfyldningsark!$T111,"b",
IF(BY$17&lt;Udfyldningsark!$P111,"",
IF(Udfyldningsark!$T111&lt;Udfyldningsark!$Q111-10,IF(BY$17&lt;Udfyldningsark!$T111,"g",""),
IF(Udfyldningsark!$T111&lt;Udfyldningsark!$Q111,     IF(BY$17&lt;Udfyldningsark!$Q111-10,"g",     IF(BY$17&lt;Udfyldningsark!$T111,"gu",        "")),
IF(BY$17&lt;Udfyldningsark!$Q111, IF(BY$17&lt;Udfyldningsark!$Q111-10,"g","gu"),
IF(BY$17&lt;Udfyldningsark!$T111,"r",""
))))))))</f>
        <v/>
      </c>
      <c r="BZ94" s="226" t="str">
        <f>IF(Udfyldningsark!$T111="","",
IF(BZ$17=Udfyldningsark!$Q111,"s",
IF(BZ$17=Udfyldningsark!$T111,"b",
IF(BZ$17&lt;Udfyldningsark!$P111,"",
IF(Udfyldningsark!$T111&lt;Udfyldningsark!$Q111-10,IF(BZ$17&lt;Udfyldningsark!$T111,"g",""),
IF(Udfyldningsark!$T111&lt;Udfyldningsark!$Q111,     IF(BZ$17&lt;Udfyldningsark!$Q111-10,"g",     IF(BZ$17&lt;Udfyldningsark!$T111,"gu",        "")),
IF(BZ$17&lt;Udfyldningsark!$Q111, IF(BZ$17&lt;Udfyldningsark!$Q111-10,"g","gu"),
IF(BZ$17&lt;Udfyldningsark!$T111,"r",""
))))))))</f>
        <v/>
      </c>
      <c r="CA94" s="226" t="str">
        <f>IF(Udfyldningsark!$T111="","",
IF(CA$17=Udfyldningsark!$Q111,"s",
IF(CA$17=Udfyldningsark!$T111,"b",
IF(CA$17&lt;Udfyldningsark!$P111,"",
IF(Udfyldningsark!$T111&lt;Udfyldningsark!$Q111-10,IF(CA$17&lt;Udfyldningsark!$T111,"g",""),
IF(Udfyldningsark!$T111&lt;Udfyldningsark!$Q111,     IF(CA$17&lt;Udfyldningsark!$Q111-10,"g",     IF(CA$17&lt;Udfyldningsark!$T111,"gu",        "")),
IF(CA$17&lt;Udfyldningsark!$Q111, IF(CA$17&lt;Udfyldningsark!$Q111-10,"g","gu"),
IF(CA$17&lt;Udfyldningsark!$T111,"r",""
))))))))</f>
        <v/>
      </c>
      <c r="CB94" s="226" t="str">
        <f>IF(Udfyldningsark!$T111="","",
IF(CB$17=Udfyldningsark!$Q111,"s",
IF(CB$17=Udfyldningsark!$T111,"b",
IF(CB$17&lt;Udfyldningsark!$P111,"",
IF(Udfyldningsark!$T111&lt;Udfyldningsark!$Q111-10,IF(CB$17&lt;Udfyldningsark!$T111,"g",""),
IF(Udfyldningsark!$T111&lt;Udfyldningsark!$Q111,     IF(CB$17&lt;Udfyldningsark!$Q111-10,"g",     IF(CB$17&lt;Udfyldningsark!$T111,"gu",        "")),
IF(CB$17&lt;Udfyldningsark!$Q111, IF(CB$17&lt;Udfyldningsark!$Q111-10,"g","gu"),
IF(CB$17&lt;Udfyldningsark!$T111,"r",""
))))))))</f>
        <v/>
      </c>
      <c r="CC94" s="226" t="str">
        <f>IF(Udfyldningsark!$T111="","",
IF(CC$17=Udfyldningsark!$Q111,"s",
IF(CC$17=Udfyldningsark!$T111,"b",
IF(CC$17&lt;Udfyldningsark!$P111,"",
IF(Udfyldningsark!$T111&lt;Udfyldningsark!$Q111-10,IF(CC$17&lt;Udfyldningsark!$T111,"g",""),
IF(Udfyldningsark!$T111&lt;Udfyldningsark!$Q111,     IF(CC$17&lt;Udfyldningsark!$Q111-10,"g",     IF(CC$17&lt;Udfyldningsark!$T111,"gu",        "")),
IF(CC$17&lt;Udfyldningsark!$Q111, IF(CC$17&lt;Udfyldningsark!$Q111-10,"g","gu"),
IF(CC$17&lt;Udfyldningsark!$T111,"r",""
))))))))</f>
        <v/>
      </c>
      <c r="CD94" s="226" t="str">
        <f>IF(Udfyldningsark!$T111="","",
IF(CD$17=Udfyldningsark!$Q111,"s",
IF(CD$17=Udfyldningsark!$T111,"b",
IF(CD$17&lt;Udfyldningsark!$P111,"",
IF(Udfyldningsark!$T111&lt;Udfyldningsark!$Q111-10,IF(CD$17&lt;Udfyldningsark!$T111,"g",""),
IF(Udfyldningsark!$T111&lt;Udfyldningsark!$Q111,     IF(CD$17&lt;Udfyldningsark!$Q111-10,"g",     IF(CD$17&lt;Udfyldningsark!$T111,"gu",        "")),
IF(CD$17&lt;Udfyldningsark!$Q111, IF(CD$17&lt;Udfyldningsark!$Q111-10,"g","gu"),
IF(CD$17&lt;Udfyldningsark!$T111,"r",""
))))))))</f>
        <v/>
      </c>
      <c r="CE94" s="226" t="str">
        <f>IF(Udfyldningsark!$T111="","",
IF(CE$17=Udfyldningsark!$Q111,"s",
IF(CE$17=Udfyldningsark!$T111,"b",
IF(CE$17&lt;Udfyldningsark!$P111,"",
IF(Udfyldningsark!$T111&lt;Udfyldningsark!$Q111-10,IF(CE$17&lt;Udfyldningsark!$T111,"g",""),
IF(Udfyldningsark!$T111&lt;Udfyldningsark!$Q111,     IF(CE$17&lt;Udfyldningsark!$Q111-10,"g",     IF(CE$17&lt;Udfyldningsark!$T111,"gu",        "")),
IF(CE$17&lt;Udfyldningsark!$Q111, IF(CE$17&lt;Udfyldningsark!$Q111-10,"g","gu"),
IF(CE$17&lt;Udfyldningsark!$T111,"r",""
))))))))</f>
        <v/>
      </c>
      <c r="CF94" s="226" t="str">
        <f>IF(Udfyldningsark!$T111="","",
IF(CF$17=Udfyldningsark!$Q111,"s",
IF(CF$17=Udfyldningsark!$T111,"b",
IF(CF$17&lt;Udfyldningsark!$P111,"",
IF(Udfyldningsark!$T111&lt;Udfyldningsark!$Q111-10,IF(CF$17&lt;Udfyldningsark!$T111,"g",""),
IF(Udfyldningsark!$T111&lt;Udfyldningsark!$Q111,     IF(CF$17&lt;Udfyldningsark!$Q111-10,"g",     IF(CF$17&lt;Udfyldningsark!$T111,"gu",        "")),
IF(CF$17&lt;Udfyldningsark!$Q111, IF(CF$17&lt;Udfyldningsark!$Q111-10,"g","gu"),
IF(CF$17&lt;Udfyldningsark!$T111,"r",""
))))))))</f>
        <v/>
      </c>
      <c r="CG94" s="226" t="str">
        <f>IF(Udfyldningsark!$T111="","",
IF(CG$17=Udfyldningsark!$Q111,"s",
IF(CG$17=Udfyldningsark!$T111,"b",
IF(CG$17&lt;Udfyldningsark!$P111,"",
IF(Udfyldningsark!$T111&lt;Udfyldningsark!$Q111-10,IF(CG$17&lt;Udfyldningsark!$T111,"g",""),
IF(Udfyldningsark!$T111&lt;Udfyldningsark!$Q111,     IF(CG$17&lt;Udfyldningsark!$Q111-10,"g",     IF(CG$17&lt;Udfyldningsark!$T111,"gu",        "")),
IF(CG$17&lt;Udfyldningsark!$Q111, IF(CG$17&lt;Udfyldningsark!$Q111-10,"g","gu"),
IF(CG$17&lt;Udfyldningsark!$T111,"r",""
))))))))</f>
        <v/>
      </c>
      <c r="CH94" s="226" t="str">
        <f>IF(Udfyldningsark!$T111="","",
IF(CH$17=Udfyldningsark!$Q111,"s",
IF(CH$17=Udfyldningsark!$T111,"b",
IF(CH$17&lt;Udfyldningsark!$P111,"",
IF(Udfyldningsark!$T111&lt;Udfyldningsark!$Q111-10,IF(CH$17&lt;Udfyldningsark!$T111,"g",""),
IF(Udfyldningsark!$T111&lt;Udfyldningsark!$Q111,     IF(CH$17&lt;Udfyldningsark!$Q111-10,"g",     IF(CH$17&lt;Udfyldningsark!$T111,"gu",        "")),
IF(CH$17&lt;Udfyldningsark!$Q111, IF(CH$17&lt;Udfyldningsark!$Q111-10,"g","gu"),
IF(CH$17&lt;Udfyldningsark!$T111,"r",""
))))))))</f>
        <v/>
      </c>
      <c r="CI94" s="226" t="str">
        <f>IF(Udfyldningsark!$T111="","",
IF(CI$17=Udfyldningsark!$Q111,"s",
IF(CI$17=Udfyldningsark!$T111,"b",
IF(CI$17&lt;Udfyldningsark!$P111,"",
IF(Udfyldningsark!$T111&lt;Udfyldningsark!$Q111-10,IF(CI$17&lt;Udfyldningsark!$T111,"g",""),
IF(Udfyldningsark!$T111&lt;Udfyldningsark!$Q111,     IF(CI$17&lt;Udfyldningsark!$Q111-10,"g",     IF(CI$17&lt;Udfyldningsark!$T111,"gu",        "")),
IF(CI$17&lt;Udfyldningsark!$Q111, IF(CI$17&lt;Udfyldningsark!$Q111-10,"g","gu"),
IF(CI$17&lt;Udfyldningsark!$T111,"r",""
))))))))</f>
        <v/>
      </c>
      <c r="CJ94" s="226" t="str">
        <f>IF(Udfyldningsark!$T111="","",
IF(CJ$17=Udfyldningsark!$Q111,"s",
IF(CJ$17=Udfyldningsark!$T111,"b",
IF(CJ$17&lt;Udfyldningsark!$P111,"",
IF(Udfyldningsark!$T111&lt;Udfyldningsark!$Q111-10,IF(CJ$17&lt;Udfyldningsark!$T111,"g",""),
IF(Udfyldningsark!$T111&lt;Udfyldningsark!$Q111,     IF(CJ$17&lt;Udfyldningsark!$Q111-10,"g",     IF(CJ$17&lt;Udfyldningsark!$T111,"gu",        "")),
IF(CJ$17&lt;Udfyldningsark!$Q111, IF(CJ$17&lt;Udfyldningsark!$Q111-10,"g","gu"),
IF(CJ$17&lt;Udfyldningsark!$T111,"r",""
))))))))</f>
        <v/>
      </c>
      <c r="CK94" s="226" t="str">
        <f>IF(Udfyldningsark!$T111="","",
IF(CK$17=Udfyldningsark!$Q111,"s",
IF(CK$17=Udfyldningsark!$T111,"b",
IF(CK$17&lt;Udfyldningsark!$P111,"",
IF(Udfyldningsark!$T111&lt;Udfyldningsark!$Q111-10,IF(CK$17&lt;Udfyldningsark!$T111,"g",""),
IF(Udfyldningsark!$T111&lt;Udfyldningsark!$Q111,     IF(CK$17&lt;Udfyldningsark!$Q111-10,"g",     IF(CK$17&lt;Udfyldningsark!$T111,"gu",        "")),
IF(CK$17&lt;Udfyldningsark!$Q111, IF(CK$17&lt;Udfyldningsark!$Q111-10,"g","gu"),
IF(CK$17&lt;Udfyldningsark!$T111,"r",""
))))))))</f>
        <v/>
      </c>
      <c r="CL94" s="226" t="str">
        <f>IF(Udfyldningsark!$T111="","",
IF(CL$17=Udfyldningsark!$Q111,"s",
IF(CL$17=Udfyldningsark!$T111,"b",
IF(CL$17&lt;Udfyldningsark!$P111,"",
IF(Udfyldningsark!$T111&lt;Udfyldningsark!$Q111-10,IF(CL$17&lt;Udfyldningsark!$T111,"g",""),
IF(Udfyldningsark!$T111&lt;Udfyldningsark!$Q111,     IF(CL$17&lt;Udfyldningsark!$Q111-10,"g",     IF(CL$17&lt;Udfyldningsark!$T111,"gu",        "")),
IF(CL$17&lt;Udfyldningsark!$Q111, IF(CL$17&lt;Udfyldningsark!$Q111-10,"g","gu"),
IF(CL$17&lt;Udfyldningsark!$T111,"r",""
))))))))</f>
        <v/>
      </c>
      <c r="CM94" s="226" t="str">
        <f>IF(Udfyldningsark!$T111="","",
IF(CM$17=Udfyldningsark!$Q111,"s",
IF(CM$17=Udfyldningsark!$T111,"b",
IF(CM$17&lt;Udfyldningsark!$P111,"",
IF(Udfyldningsark!$T111&lt;Udfyldningsark!$Q111-10,IF(CM$17&lt;Udfyldningsark!$T111,"g",""),
IF(Udfyldningsark!$T111&lt;Udfyldningsark!$Q111,     IF(CM$17&lt;Udfyldningsark!$Q111-10,"g",     IF(CM$17&lt;Udfyldningsark!$T111,"gu",        "")),
IF(CM$17&lt;Udfyldningsark!$Q111, IF(CM$17&lt;Udfyldningsark!$Q111-10,"g","gu"),
IF(CM$17&lt;Udfyldningsark!$T111,"r",""
))))))))</f>
        <v/>
      </c>
      <c r="CN94" s="226" t="str">
        <f>IF(Udfyldningsark!$T111="","",
IF(CN$17=Udfyldningsark!$Q111,"s",
IF(CN$17=Udfyldningsark!$T111,"b",
IF(CN$17&lt;Udfyldningsark!$P111,"",
IF(Udfyldningsark!$T111&lt;Udfyldningsark!$Q111-10,IF(CN$17&lt;Udfyldningsark!$T111,"g",""),
IF(Udfyldningsark!$T111&lt;Udfyldningsark!$Q111,     IF(CN$17&lt;Udfyldningsark!$Q111-10,"g",     IF(CN$17&lt;Udfyldningsark!$T111,"gu",        "")),
IF(CN$17&lt;Udfyldningsark!$Q111, IF(CN$17&lt;Udfyldningsark!$Q111-10,"g","gu"),
IF(CN$17&lt;Udfyldningsark!$T111,"r",""
))))))))</f>
        <v/>
      </c>
      <c r="CO94" s="226" t="str">
        <f>IF(Udfyldningsark!$T111="","",
IF(CO$17=Udfyldningsark!$Q111,"s",
IF(CO$17=Udfyldningsark!$T111,"b",
IF(CO$17&lt;Udfyldningsark!$P111,"",
IF(Udfyldningsark!$T111&lt;Udfyldningsark!$Q111-10,IF(CO$17&lt;Udfyldningsark!$T111,"g",""),
IF(Udfyldningsark!$T111&lt;Udfyldningsark!$Q111,     IF(CO$17&lt;Udfyldningsark!$Q111-10,"g",     IF(CO$17&lt;Udfyldningsark!$T111,"gu",        "")),
IF(CO$17&lt;Udfyldningsark!$Q111, IF(CO$17&lt;Udfyldningsark!$Q111-10,"g","gu"),
IF(CO$17&lt;Udfyldningsark!$T111,"r",""
))))))))</f>
        <v/>
      </c>
      <c r="CP94" s="226" t="str">
        <f>IF(Udfyldningsark!$T111="","",
IF(CP$17=Udfyldningsark!$Q111,"s",
IF(CP$17=Udfyldningsark!$T111,"b",
IF(CP$17&lt;Udfyldningsark!$P111,"",
IF(Udfyldningsark!$T111&lt;Udfyldningsark!$Q111-10,IF(CP$17&lt;Udfyldningsark!$T111,"g",""),
IF(Udfyldningsark!$T111&lt;Udfyldningsark!$Q111,     IF(CP$17&lt;Udfyldningsark!$Q111-10,"g",     IF(CP$17&lt;Udfyldningsark!$T111,"gu",        "")),
IF(CP$17&lt;Udfyldningsark!$Q111, IF(CP$17&lt;Udfyldningsark!$Q111-10,"g","gu"),
IF(CP$17&lt;Udfyldningsark!$T111,"r",""
))))))))</f>
        <v/>
      </c>
      <c r="CQ94" s="226" t="str">
        <f>IF(Udfyldningsark!$T111="","",
IF(CQ$17=Udfyldningsark!$Q111,"s",
IF(CQ$17=Udfyldningsark!$T111,"b",
IF(CQ$17&lt;Udfyldningsark!$P111,"",
IF(Udfyldningsark!$T111&lt;Udfyldningsark!$Q111-10,IF(CQ$17&lt;Udfyldningsark!$T111,"g",""),
IF(Udfyldningsark!$T111&lt;Udfyldningsark!$Q111,     IF(CQ$17&lt;Udfyldningsark!$Q111-10,"g",     IF(CQ$17&lt;Udfyldningsark!$T111,"gu",        "")),
IF(CQ$17&lt;Udfyldningsark!$Q111, IF(CQ$17&lt;Udfyldningsark!$Q111-10,"g","gu"),
IF(CQ$17&lt;Udfyldningsark!$T111,"r",""
))))))))</f>
        <v/>
      </c>
      <c r="CR94" s="226" t="str">
        <f>IF(Udfyldningsark!$T111="","",
IF(CR$17=Udfyldningsark!$Q111,"s",
IF(CR$17=Udfyldningsark!$T111,"b",
IF(CR$17&lt;Udfyldningsark!$P111,"",
IF(Udfyldningsark!$T111&lt;Udfyldningsark!$Q111-10,IF(CR$17&lt;Udfyldningsark!$T111,"g",""),
IF(Udfyldningsark!$T111&lt;Udfyldningsark!$Q111,     IF(CR$17&lt;Udfyldningsark!$Q111-10,"g",     IF(CR$17&lt;Udfyldningsark!$T111,"gu",        "")),
IF(CR$17&lt;Udfyldningsark!$Q111, IF(CR$17&lt;Udfyldningsark!$Q111-10,"g","gu"),
IF(CR$17&lt;Udfyldningsark!$T111,"r",""
))))))))</f>
        <v/>
      </c>
      <c r="CS94" s="226" t="str">
        <f>IF(Udfyldningsark!$T111="","",
IF(CS$17=Udfyldningsark!$Q111,"s",
IF(CS$17=Udfyldningsark!$T111,"b",
IF(CS$17&lt;Udfyldningsark!$P111,"",
IF(Udfyldningsark!$T111&lt;Udfyldningsark!$Q111-10,IF(CS$17&lt;Udfyldningsark!$T111,"g",""),
IF(Udfyldningsark!$T111&lt;Udfyldningsark!$Q111,     IF(CS$17&lt;Udfyldningsark!$Q111-10,"g",     IF(CS$17&lt;Udfyldningsark!$T111,"gu",        "")),
IF(CS$17&lt;Udfyldningsark!$Q111, IF(CS$17&lt;Udfyldningsark!$Q111-10,"g","gu"),
IF(CS$17&lt;Udfyldningsark!$T111,"r",""
))))))))</f>
        <v/>
      </c>
      <c r="CT94" s="226" t="str">
        <f>IF(Udfyldningsark!$T111="","",
IF(CT$17=Udfyldningsark!$Q111,"s",
IF(CT$17=Udfyldningsark!$T111,"b",
IF(CT$17&lt;Udfyldningsark!$P111,"",
IF(Udfyldningsark!$T111&lt;Udfyldningsark!$Q111-10,IF(CT$17&lt;Udfyldningsark!$T111,"g",""),
IF(Udfyldningsark!$T111&lt;Udfyldningsark!$Q111,     IF(CT$17&lt;Udfyldningsark!$Q111-10,"g",     IF(CT$17&lt;Udfyldningsark!$T111,"gu",        "")),
IF(CT$17&lt;Udfyldningsark!$Q111, IF(CT$17&lt;Udfyldningsark!$Q111-10,"g","gu"),
IF(CT$17&lt;Udfyldningsark!$T111,"r",""
))))))))</f>
        <v/>
      </c>
      <c r="CU94" s="226" t="str">
        <f>IF(Udfyldningsark!$T111="","",
IF(CU$17=Udfyldningsark!$Q111,"s",
IF(CU$17=Udfyldningsark!$T111,"b",
IF(CU$17&lt;Udfyldningsark!$P111,"",
IF(Udfyldningsark!$T111&lt;Udfyldningsark!$Q111-10,IF(CU$17&lt;Udfyldningsark!$T111,"g",""),
IF(Udfyldningsark!$T111&lt;Udfyldningsark!$Q111,     IF(CU$17&lt;Udfyldningsark!$Q111-10,"g",     IF(CU$17&lt;Udfyldningsark!$T111,"gu",        "")),
IF(CU$17&lt;Udfyldningsark!$Q111, IF(CU$17&lt;Udfyldningsark!$Q111-10,"g","gu"),
IF(CU$17&lt;Udfyldningsark!$T111,"r",""
))))))))</f>
        <v/>
      </c>
      <c r="CV94" s="226" t="str">
        <f>IF(Udfyldningsark!$T111="","",
IF(CV$17=Udfyldningsark!$Q111,"s",
IF(CV$17=Udfyldningsark!$T111,"b",
IF(CV$17&lt;Udfyldningsark!$P111,"",
IF(Udfyldningsark!$T111&lt;Udfyldningsark!$Q111-10,IF(CV$17&lt;Udfyldningsark!$T111,"g",""),
IF(Udfyldningsark!$T111&lt;Udfyldningsark!$Q111,     IF(CV$17&lt;Udfyldningsark!$Q111-10,"g",     IF(CV$17&lt;Udfyldningsark!$T111,"gu",        "")),
IF(CV$17&lt;Udfyldningsark!$Q111, IF(CV$17&lt;Udfyldningsark!$Q111-10,"g","gu"),
IF(CV$17&lt;Udfyldningsark!$T111,"r",""
))))))))</f>
        <v/>
      </c>
      <c r="CW94" s="226" t="str">
        <f>IF(Udfyldningsark!$T111="","",
IF(CW$17=Udfyldningsark!$Q111,"s",
IF(CW$17=Udfyldningsark!$T111,"b",
IF(CW$17&lt;Udfyldningsark!$P111,"",
IF(Udfyldningsark!$T111&lt;Udfyldningsark!$Q111-10,IF(CW$17&lt;Udfyldningsark!$T111,"g",""),
IF(Udfyldningsark!$T111&lt;Udfyldningsark!$Q111,     IF(CW$17&lt;Udfyldningsark!$Q111-10,"g",     IF(CW$17&lt;Udfyldningsark!$T111,"gu",        "")),
IF(CW$17&lt;Udfyldningsark!$Q111, IF(CW$17&lt;Udfyldningsark!$Q111-10,"g","gu"),
IF(CW$17&lt;Udfyldningsark!$T111,"r",""
))))))))</f>
        <v/>
      </c>
      <c r="CX94" s="226" t="str">
        <f>IF(Udfyldningsark!$T111="","",
IF(CX$17=Udfyldningsark!$Q111,"s",
IF(CX$17=Udfyldningsark!$T111,"b",
IF(CX$17&lt;Udfyldningsark!$P111,"",
IF(Udfyldningsark!$T111&lt;Udfyldningsark!$Q111-10,IF(CX$17&lt;Udfyldningsark!$T111,"g",""),
IF(Udfyldningsark!$T111&lt;Udfyldningsark!$Q111,     IF(CX$17&lt;Udfyldningsark!$Q111-10,"g",     IF(CX$17&lt;Udfyldningsark!$T111,"gu",        "")),
IF(CX$17&lt;Udfyldningsark!$Q111, IF(CX$17&lt;Udfyldningsark!$Q111-10,"g","gu"),
IF(CX$17&lt;Udfyldningsark!$T111,"r",""
))))))))</f>
        <v/>
      </c>
      <c r="CY94" s="226" t="str">
        <f>IF(Udfyldningsark!$T111="","",
IF(CY$17=Udfyldningsark!$Q111,"s",
IF(CY$17=Udfyldningsark!$T111,"b",
IF(CY$17&lt;Udfyldningsark!$P111,"",
IF(Udfyldningsark!$T111&lt;Udfyldningsark!$Q111-10,IF(CY$17&lt;Udfyldningsark!$T111,"g",""),
IF(Udfyldningsark!$T111&lt;Udfyldningsark!$Q111,     IF(CY$17&lt;Udfyldningsark!$Q111-10,"g",     IF(CY$17&lt;Udfyldningsark!$T111,"gu",        "")),
IF(CY$17&lt;Udfyldningsark!$Q111, IF(CY$17&lt;Udfyldningsark!$Q111-10,"g","gu"),
IF(CY$17&lt;Udfyldningsark!$T111,"r",""
))))))))</f>
        <v/>
      </c>
      <c r="CZ94" s="226" t="str">
        <f>IF(Udfyldningsark!$T111="","",
IF(CZ$17=Udfyldningsark!$Q111,"s",
IF(CZ$17=Udfyldningsark!$T111,"b",
IF(CZ$17&lt;Udfyldningsark!$P111,"",
IF(Udfyldningsark!$T111&lt;Udfyldningsark!$Q111-10,IF(CZ$17&lt;Udfyldningsark!$T111,"g",""),
IF(Udfyldningsark!$T111&lt;Udfyldningsark!$Q111,     IF(CZ$17&lt;Udfyldningsark!$Q111-10,"g",     IF(CZ$17&lt;Udfyldningsark!$T111,"gu",        "")),
IF(CZ$17&lt;Udfyldningsark!$Q111, IF(CZ$17&lt;Udfyldningsark!$Q111-10,"g","gu"),
IF(CZ$17&lt;Udfyldningsark!$T111,"r",""
))))))))</f>
        <v/>
      </c>
      <c r="DA94" s="226" t="str">
        <f>IF(Udfyldningsark!$T111="","",
IF(DA$17=Udfyldningsark!$Q111,"s",
IF(DA$17=Udfyldningsark!$T111,"b",
IF(DA$17&lt;Udfyldningsark!$P111,"",
IF(Udfyldningsark!$T111&lt;Udfyldningsark!$Q111-10,IF(DA$17&lt;Udfyldningsark!$T111,"g",""),
IF(Udfyldningsark!$T111&lt;Udfyldningsark!$Q111,     IF(DA$17&lt;Udfyldningsark!$Q111-10,"g",     IF(DA$17&lt;Udfyldningsark!$T111,"gu",        "")),
IF(DA$17&lt;Udfyldningsark!$Q111, IF(DA$17&lt;Udfyldningsark!$Q111-10,"g","gu"),
IF(DA$17&lt;Udfyldningsark!$T111,"r",""
))))))))</f>
        <v/>
      </c>
      <c r="DB94" s="226" t="str">
        <f>IF(Udfyldningsark!$T111="","",
IF(DB$17=Udfyldningsark!$Q111,"s",
IF(DB$17=Udfyldningsark!$T111,"b",
IF(DB$17&lt;Udfyldningsark!$P111,"",
IF(Udfyldningsark!$T111&lt;Udfyldningsark!$Q111-10,IF(DB$17&lt;Udfyldningsark!$T111,"g",""),
IF(Udfyldningsark!$T111&lt;Udfyldningsark!$Q111,     IF(DB$17&lt;Udfyldningsark!$Q111-10,"g",     IF(DB$17&lt;Udfyldningsark!$T111,"gu",        "")),
IF(DB$17&lt;Udfyldningsark!$Q111, IF(DB$17&lt;Udfyldningsark!$Q111-10,"g","gu"),
IF(DB$17&lt;Udfyldningsark!$T111,"r",""
))))))))</f>
        <v/>
      </c>
      <c r="DC94" s="226" t="str">
        <f>IF(Udfyldningsark!$T111="","",
IF(DC$17=Udfyldningsark!$Q111,"s",
IF(DC$17=Udfyldningsark!$T111,"b",
IF(DC$17&lt;Udfyldningsark!$P111,"",
IF(Udfyldningsark!$T111&lt;Udfyldningsark!$Q111-10,IF(DC$17&lt;Udfyldningsark!$T111,"g",""),
IF(Udfyldningsark!$T111&lt;Udfyldningsark!$Q111,     IF(DC$17&lt;Udfyldningsark!$Q111-10,"g",     IF(DC$17&lt;Udfyldningsark!$T111,"gu",        "")),
IF(DC$17&lt;Udfyldningsark!$Q111, IF(DC$17&lt;Udfyldningsark!$Q111-10,"g","gu"),
IF(DC$17&lt;Udfyldningsark!$T111,"r",""
))))))))</f>
        <v/>
      </c>
      <c r="DD94" s="226" t="str">
        <f>IF(Udfyldningsark!$T111="","",
IF(DD$17=Udfyldningsark!$Q111,"s",
IF(DD$17=Udfyldningsark!$T111,"b",
IF(DD$17&lt;Udfyldningsark!$P111,"",
IF(Udfyldningsark!$T111&lt;Udfyldningsark!$Q111-10,IF(DD$17&lt;Udfyldningsark!$T111,"g",""),
IF(Udfyldningsark!$T111&lt;Udfyldningsark!$Q111,     IF(DD$17&lt;Udfyldningsark!$Q111-10,"g",     IF(DD$17&lt;Udfyldningsark!$T111,"gu",        "")),
IF(DD$17&lt;Udfyldningsark!$Q111, IF(DD$17&lt;Udfyldningsark!$Q111-10,"g","gu"),
IF(DD$17&lt;Udfyldningsark!$T111,"r",""
))))))))</f>
        <v/>
      </c>
      <c r="DE94" s="226" t="str">
        <f>IF(Udfyldningsark!$T111="","",
IF(DE$17=Udfyldningsark!$Q111,"s",
IF(DE$17=Udfyldningsark!$T111,"b",
IF(DE$17&lt;Udfyldningsark!$P111,"",
IF(Udfyldningsark!$T111&lt;Udfyldningsark!$Q111-10,IF(DE$17&lt;Udfyldningsark!$T111,"g",""),
IF(Udfyldningsark!$T111&lt;Udfyldningsark!$Q111,     IF(DE$17&lt;Udfyldningsark!$Q111-10,"g",     IF(DE$17&lt;Udfyldningsark!$T111,"gu",        "")),
IF(DE$17&lt;Udfyldningsark!$Q111, IF(DE$17&lt;Udfyldningsark!$Q111-10,"g","gu"),
IF(DE$17&lt;Udfyldningsark!$T111,"r",""
))))))))</f>
        <v/>
      </c>
      <c r="DF94" s="226" t="str">
        <f>IF(Udfyldningsark!$T111="","",
IF(DF$17=Udfyldningsark!$Q111,"s",
IF(DF$17=Udfyldningsark!$T111,"b",
IF(DF$17&lt;Udfyldningsark!$P111,"",
IF(Udfyldningsark!$T111&lt;Udfyldningsark!$Q111-10,IF(DF$17&lt;Udfyldningsark!$T111,"g",""),
IF(Udfyldningsark!$T111&lt;Udfyldningsark!$Q111,     IF(DF$17&lt;Udfyldningsark!$Q111-10,"g",     IF(DF$17&lt;Udfyldningsark!$T111,"gu",        "")),
IF(DF$17&lt;Udfyldningsark!$Q111, IF(DF$17&lt;Udfyldningsark!$Q111-10,"g","gu"),
IF(DF$17&lt;Udfyldningsark!$T111,"r",""
))))))))</f>
        <v/>
      </c>
      <c r="DG94" s="226" t="str">
        <f>IF(Udfyldningsark!$T111="","",
IF(DG$17=Udfyldningsark!$Q111,"s",
IF(DG$17=Udfyldningsark!$T111,"b",
IF(DG$17&lt;Udfyldningsark!$P111,"",
IF(Udfyldningsark!$T111&lt;Udfyldningsark!$Q111-10,IF(DG$17&lt;Udfyldningsark!$T111,"g",""),
IF(Udfyldningsark!$T111&lt;Udfyldningsark!$Q111,     IF(DG$17&lt;Udfyldningsark!$Q111-10,"g",     IF(DG$17&lt;Udfyldningsark!$T111,"gu",        "")),
IF(DG$17&lt;Udfyldningsark!$Q111, IF(DG$17&lt;Udfyldningsark!$Q111-10,"g","gu"),
IF(DG$17&lt;Udfyldningsark!$T111,"r",""
))))))))</f>
        <v/>
      </c>
      <c r="DH94" s="226" t="str">
        <f>IF(Udfyldningsark!$T111="","",
IF(DH$17=Udfyldningsark!$Q111,"s",
IF(DH$17=Udfyldningsark!$T111,"b",
IF(DH$17&lt;Udfyldningsark!$P111,"",
IF(Udfyldningsark!$T111&lt;Udfyldningsark!$Q111-10,IF(DH$17&lt;Udfyldningsark!$T111,"g",""),
IF(Udfyldningsark!$T111&lt;Udfyldningsark!$Q111,     IF(DH$17&lt;Udfyldningsark!$Q111-10,"g",     IF(DH$17&lt;Udfyldningsark!$T111,"gu",        "")),
IF(DH$17&lt;Udfyldningsark!$Q111, IF(DH$17&lt;Udfyldningsark!$Q111-10,"g","gu"),
IF(DH$17&lt;Udfyldningsark!$T111,"r",""
))))))))</f>
        <v/>
      </c>
      <c r="DI94" s="226" t="str">
        <f>IF(Udfyldningsark!$T111="","",
IF(DI$17=Udfyldningsark!$Q111,"s",
IF(DI$17=Udfyldningsark!$T111,"b",
IF(DI$17&lt;Udfyldningsark!$P111,"",
IF(Udfyldningsark!$T111&lt;Udfyldningsark!$Q111-10,IF(DI$17&lt;Udfyldningsark!$T111,"g",""),
IF(Udfyldningsark!$T111&lt;Udfyldningsark!$Q111,     IF(DI$17&lt;Udfyldningsark!$Q111-10,"g",     IF(DI$17&lt;Udfyldningsark!$T111,"gu",        "")),
IF(DI$17&lt;Udfyldningsark!$Q111, IF(DI$17&lt;Udfyldningsark!$Q111-10,"g","gu"),
IF(DI$17&lt;Udfyldningsark!$T111,"r",""
))))))))</f>
        <v/>
      </c>
      <c r="DJ94" s="226" t="str">
        <f>IF(Udfyldningsark!$T111="","",
IF(DJ$17=Udfyldningsark!$Q111,"s",
IF(DJ$17=Udfyldningsark!$T111,"b",
IF(DJ$17&lt;Udfyldningsark!$P111,"",
IF(Udfyldningsark!$T111&lt;Udfyldningsark!$Q111-10,IF(DJ$17&lt;Udfyldningsark!$T111,"g",""),
IF(Udfyldningsark!$T111&lt;Udfyldningsark!$Q111,     IF(DJ$17&lt;Udfyldningsark!$Q111-10,"g",     IF(DJ$17&lt;Udfyldningsark!$T111,"gu",        "")),
IF(DJ$17&lt;Udfyldningsark!$Q111, IF(DJ$17&lt;Udfyldningsark!$Q111-10,"g","gu"),
IF(DJ$17&lt;Udfyldningsark!$T111,"r",""
))))))))</f>
        <v/>
      </c>
      <c r="DK94" s="226" t="str">
        <f>IF(Udfyldningsark!$T111="","",
IF(DK$17=Udfyldningsark!$Q111,"s",
IF(DK$17=Udfyldningsark!$T111,"b",
IF(DK$17&lt;Udfyldningsark!$P111,"",
IF(Udfyldningsark!$T111&lt;Udfyldningsark!$Q111-10,IF(DK$17&lt;Udfyldningsark!$T111,"g",""),
IF(Udfyldningsark!$T111&lt;Udfyldningsark!$Q111,     IF(DK$17&lt;Udfyldningsark!$Q111-10,"g",     IF(DK$17&lt;Udfyldningsark!$T111,"gu",        "")),
IF(DK$17&lt;Udfyldningsark!$Q111, IF(DK$17&lt;Udfyldningsark!$Q111-10,"g","gu"),
IF(DK$17&lt;Udfyldningsark!$T111,"r",""
))))))))</f>
        <v/>
      </c>
      <c r="DL94" s="13"/>
      <c r="DM94" s="13"/>
    </row>
    <row r="95" spans="1:117" s="2" customFormat="1" ht="8.4499999999999993" customHeight="1" x14ac:dyDescent="0.2">
      <c r="A95" s="29"/>
      <c r="B95" s="56" t="str">
        <f>IF(Udfyldningsark!C112=1,Udfyldningsark!E112,"")</f>
        <v/>
      </c>
      <c r="C95" s="405" t="str">
        <f>IF(Udfyldningsark!I112="","",IF(Udfyldningsark!I112&gt;=1,Udfyldningsark!I112))</f>
        <v/>
      </c>
      <c r="D95" s="406"/>
      <c r="E95" s="407"/>
      <c r="F95" s="48"/>
      <c r="G95" s="276" t="str">
        <f>IF(Udfyldningsark!L112="","",IF(Udfyldningsark!L112&gt;=1,Udfyldningsark!L112))</f>
        <v/>
      </c>
      <c r="H95" s="48"/>
      <c r="I95" s="87" t="str">
        <f>IF(Udfyldningsark!P112="","",IF(Udfyldningsark!P112&gt;=1,Udfyldningsark!P112))</f>
        <v/>
      </c>
      <c r="J95" s="49"/>
      <c r="K95" s="88" t="str">
        <f>IF(Udfyldningsark!G112="","",IF(Udfyldningsark!G112=Data!$T$7,Data!$U$7,IF(Udfyldningsark!G112=Data!$T$8,Data!$U$8,IF(Udfyldningsark!G112=Data!$T$9,Data!$U$9,IF(Udfyldningsark!G112=Data!$T$10,Data!$U$10,IF(Udfyldningsark!G112=Data!$T$11,Data!$U$11,IF(Udfyldningsark!G112=Data!$T$12,Data!$U$12,IF(Udfyldningsark!G112=Data!$T$13,Data!$U$13,IF(Udfyldningsark!G112=Data!$T$14,Data!$U$14,IF(Udfyldningsark!G112=Data!$T$15,Data!$U$15,IF(Udfyldningsark!G112=Data!$T$16,Data!$U$16,IF(Udfyldningsark!G112=Data!$T$17,Data!$U$17,IF(Udfyldningsark!G112=Data!$T$18,Data!$U$18,IF(Udfyldningsark!G112=Data!$T$19,Data!$U$19,IF(Udfyldningsark!G112=Data!$T$20,Data!$U$20,IF(Udfyldningsark!G112=Data!$T$21,Data!$U$21,IF(Udfyldningsark!G112=Data!$T$22,Data!$U$22,IF(Udfyldningsark!G112=Data!$T$23,Data!$U$23,IF(Udfyldningsark!G112=Data!$T$24,Data!$U$24,IF(Udfyldningsark!G112=Data!$T$25,Data!$U$25,IF(Udfyldningsark!G112=Data!$T$26,Data!$U$26,IF(Udfyldningsark!G112=Data!$T$27,Data!$U$27))))))))))))))))))))))</f>
        <v/>
      </c>
      <c r="L95" s="49"/>
      <c r="M95" s="89" t="str">
        <f>IF(Udfyldningsark!G112="","",IF(Udfyldningsark!G112=Data!$T$7,Data!$V$7,IF(Udfyldningsark!G112=Data!$T$8,Data!$V$8,IF(Udfyldningsark!G112=Data!$T$9,Data!$V$9,IF(Udfyldningsark!G112=Data!$T$10,Data!$V$10,IF(Udfyldningsark!G112=Data!$T$11,Data!$V$11,IF(Udfyldningsark!G112=Data!$T$12,Data!$V$12,IF(Udfyldningsark!G112=Data!$T$13,Data!$V$13,IF(Udfyldningsark!G112=Data!$T$14,Data!$V$14,IF(Udfyldningsark!G112=Data!$T$15,Data!$V$15,IF(Udfyldningsark!G112=Data!$T$16,Data!$V$16,IF(Udfyldningsark!G112=Data!$T$17,Data!$V$17,IF(Udfyldningsark!G112=Data!$T$18,Data!$V$18,IF(Udfyldningsark!G112=Data!$T$19,Data!$V$19,IF(Udfyldningsark!G112=Data!$T$20,Data!$V$20,IF(Udfyldningsark!G112=Data!$T$21,Data!$V$21,IF(Udfyldningsark!G112=Data!$T$22,Data!$V$22,IF(Udfyldningsark!G112=Data!$T$23,Data!$V$23,IF(Udfyldningsark!G112=Data!$T$24,Data!$V$24,IF(Udfyldningsark!G112=Data!$T$25,Data!$V$25,IF(Udfyldningsark!G112=Data!$T$26,Data!$V$26,IF(Udfyldningsark!G112=Data!$T$27,Data!$V$27,))))))))))))))))))))))</f>
        <v/>
      </c>
      <c r="N95" s="20"/>
      <c r="O95" s="226" t="str">
        <f>IF(Udfyldningsark!$T112="","",
IF(O$17=Udfyldningsark!$Q112,"s",
IF(O$17=Udfyldningsark!$T112,"b",
IF(O$17&lt;Udfyldningsark!$P112,"",
IF(Udfyldningsark!$T112&lt;Udfyldningsark!$Q112-10,IF(O$17&lt;Udfyldningsark!$T112,"g",""),
IF(Udfyldningsark!$T112&lt;Udfyldningsark!$Q112,     IF(O$17&lt;Udfyldningsark!$Q112-10,"g",     IF(O$17&lt;Udfyldningsark!$T112,"gu",        "")),
IF(O$17&lt;Udfyldningsark!$Q112, IF(O$17&lt;Udfyldningsark!$Q112-10,"g","gu"),
IF(O$17&lt;Udfyldningsark!$T112,"r",""
))))))))</f>
        <v/>
      </c>
      <c r="P95" s="226" t="str">
        <f>IF(Udfyldningsark!$T112="","",
IF(P$17=Udfyldningsark!$Q112,"s",
IF(P$17=Udfyldningsark!$T112,"b",
IF(P$17&lt;Udfyldningsark!$P112,"",
IF(Udfyldningsark!$T112&lt;Udfyldningsark!$Q112-10,IF(P$17&lt;Udfyldningsark!$T112,"g",""),
IF(Udfyldningsark!$T112&lt;Udfyldningsark!$Q112,     IF(P$17&lt;Udfyldningsark!$Q112-10,"g",     IF(P$17&lt;Udfyldningsark!$T112,"gu",        "")),
IF(P$17&lt;Udfyldningsark!$Q112, IF(P$17&lt;Udfyldningsark!$Q112-10,"g","gu"),
IF(P$17&lt;Udfyldningsark!$T112,"r",""
))))))))</f>
        <v/>
      </c>
      <c r="Q95" s="226" t="str">
        <f>IF(Udfyldningsark!$T112="","",
IF(Q$17=Udfyldningsark!$Q112,"s",
IF(Q$17=Udfyldningsark!$T112,"b",
IF(Q$17&lt;Udfyldningsark!$P112,"",
IF(Udfyldningsark!$T112&lt;Udfyldningsark!$Q112-10,IF(Q$17&lt;Udfyldningsark!$T112,"g",""),
IF(Udfyldningsark!$T112&lt;Udfyldningsark!$Q112,     IF(Q$17&lt;Udfyldningsark!$Q112-10,"g",     IF(Q$17&lt;Udfyldningsark!$T112,"gu",        "")),
IF(Q$17&lt;Udfyldningsark!$Q112, IF(Q$17&lt;Udfyldningsark!$Q112-10,"g","gu"),
IF(Q$17&lt;Udfyldningsark!$T112,"r",""
))))))))</f>
        <v/>
      </c>
      <c r="R95" s="226" t="str">
        <f>IF(Udfyldningsark!$T112="","",
IF(R$17=Udfyldningsark!$Q112,"s",
IF(R$17=Udfyldningsark!$T112,"b",
IF(R$17&lt;Udfyldningsark!$P112,"",
IF(Udfyldningsark!$T112&lt;Udfyldningsark!$Q112-10,IF(R$17&lt;Udfyldningsark!$T112,"g",""),
IF(Udfyldningsark!$T112&lt;Udfyldningsark!$Q112,     IF(R$17&lt;Udfyldningsark!$Q112-10,"g",     IF(R$17&lt;Udfyldningsark!$T112,"gu",        "")),
IF(R$17&lt;Udfyldningsark!$Q112, IF(R$17&lt;Udfyldningsark!$Q112-10,"g","gu"),
IF(R$17&lt;Udfyldningsark!$T112,"r",""
))))))))</f>
        <v/>
      </c>
      <c r="S95" s="226" t="str">
        <f>IF(Udfyldningsark!$T112="","",
IF(S$17=Udfyldningsark!$Q112,"s",
IF(S$17=Udfyldningsark!$T112,"b",
IF(S$17&lt;Udfyldningsark!$P112,"",
IF(Udfyldningsark!$T112&lt;Udfyldningsark!$Q112-10,IF(S$17&lt;Udfyldningsark!$T112,"g",""),
IF(Udfyldningsark!$T112&lt;Udfyldningsark!$Q112,     IF(S$17&lt;Udfyldningsark!$Q112-10,"g",     IF(S$17&lt;Udfyldningsark!$T112,"gu",        "")),
IF(S$17&lt;Udfyldningsark!$Q112, IF(S$17&lt;Udfyldningsark!$Q112-10,"g","gu"),
IF(S$17&lt;Udfyldningsark!$T112,"r",""
))))))))</f>
        <v/>
      </c>
      <c r="T95" s="226" t="str">
        <f>IF(Udfyldningsark!$T112="","",
IF(T$17=Udfyldningsark!$Q112,"s",
IF(T$17=Udfyldningsark!$T112,"b",
IF(T$17&lt;Udfyldningsark!$P112,"",
IF(Udfyldningsark!$T112&lt;Udfyldningsark!$Q112-10,IF(T$17&lt;Udfyldningsark!$T112,"g",""),
IF(Udfyldningsark!$T112&lt;Udfyldningsark!$Q112,     IF(T$17&lt;Udfyldningsark!$Q112-10,"g",     IF(T$17&lt;Udfyldningsark!$T112,"gu",        "")),
IF(T$17&lt;Udfyldningsark!$Q112, IF(T$17&lt;Udfyldningsark!$Q112-10,"g","gu"),
IF(T$17&lt;Udfyldningsark!$T112,"r",""
))))))))</f>
        <v/>
      </c>
      <c r="U95" s="226" t="str">
        <f>IF(Udfyldningsark!$T112="","",
IF(U$17=Udfyldningsark!$Q112,"s",
IF(U$17=Udfyldningsark!$T112,"b",
IF(U$17&lt;Udfyldningsark!$P112,"",
IF(Udfyldningsark!$T112&lt;Udfyldningsark!$Q112-10,IF(U$17&lt;Udfyldningsark!$T112,"g",""),
IF(Udfyldningsark!$T112&lt;Udfyldningsark!$Q112,     IF(U$17&lt;Udfyldningsark!$Q112-10,"g",     IF(U$17&lt;Udfyldningsark!$T112,"gu",        "")),
IF(U$17&lt;Udfyldningsark!$Q112, IF(U$17&lt;Udfyldningsark!$Q112-10,"g","gu"),
IF(U$17&lt;Udfyldningsark!$T112,"r",""
))))))))</f>
        <v/>
      </c>
      <c r="V95" s="226" t="str">
        <f>IF(Udfyldningsark!$T112="","",
IF(V$17=Udfyldningsark!$Q112,"s",
IF(V$17=Udfyldningsark!$T112,"b",
IF(V$17&lt;Udfyldningsark!$P112,"",
IF(Udfyldningsark!$T112&lt;Udfyldningsark!$Q112-10,IF(V$17&lt;Udfyldningsark!$T112,"g",""),
IF(Udfyldningsark!$T112&lt;Udfyldningsark!$Q112,     IF(V$17&lt;Udfyldningsark!$Q112-10,"g",     IF(V$17&lt;Udfyldningsark!$T112,"gu",        "")),
IF(V$17&lt;Udfyldningsark!$Q112, IF(V$17&lt;Udfyldningsark!$Q112-10,"g","gu"),
IF(V$17&lt;Udfyldningsark!$T112,"r",""
))))))))</f>
        <v/>
      </c>
      <c r="W95" s="226" t="str">
        <f>IF(Udfyldningsark!$T112="","",
IF(W$17=Udfyldningsark!$Q112,"s",
IF(W$17=Udfyldningsark!$T112,"b",
IF(W$17&lt;Udfyldningsark!$P112,"",
IF(Udfyldningsark!$T112&lt;Udfyldningsark!$Q112-10,IF(W$17&lt;Udfyldningsark!$T112,"g",""),
IF(Udfyldningsark!$T112&lt;Udfyldningsark!$Q112,     IF(W$17&lt;Udfyldningsark!$Q112-10,"g",     IF(W$17&lt;Udfyldningsark!$T112,"gu",        "")),
IF(W$17&lt;Udfyldningsark!$Q112, IF(W$17&lt;Udfyldningsark!$Q112-10,"g","gu"),
IF(W$17&lt;Udfyldningsark!$T112,"r",""
))))))))</f>
        <v/>
      </c>
      <c r="X95" s="226" t="str">
        <f>IF(Udfyldningsark!$T112="","",
IF(X$17=Udfyldningsark!$Q112,"s",
IF(X$17=Udfyldningsark!$T112,"b",
IF(X$17&lt;Udfyldningsark!$P112,"",
IF(Udfyldningsark!$T112&lt;Udfyldningsark!$Q112-10,IF(X$17&lt;Udfyldningsark!$T112,"g",""),
IF(Udfyldningsark!$T112&lt;Udfyldningsark!$Q112,     IF(X$17&lt;Udfyldningsark!$Q112-10,"g",     IF(X$17&lt;Udfyldningsark!$T112,"gu",        "")),
IF(X$17&lt;Udfyldningsark!$Q112, IF(X$17&lt;Udfyldningsark!$Q112-10,"g","gu"),
IF(X$17&lt;Udfyldningsark!$T112,"r",""
))))))))</f>
        <v/>
      </c>
      <c r="Y95" s="226" t="str">
        <f>IF(Udfyldningsark!$T112="","",
IF(Y$17=Udfyldningsark!$Q112,"s",
IF(Y$17=Udfyldningsark!$T112,"b",
IF(Y$17&lt;Udfyldningsark!$P112,"",
IF(Udfyldningsark!$T112&lt;Udfyldningsark!$Q112-10,IF(Y$17&lt;Udfyldningsark!$T112,"g",""),
IF(Udfyldningsark!$T112&lt;Udfyldningsark!$Q112,     IF(Y$17&lt;Udfyldningsark!$Q112-10,"g",     IF(Y$17&lt;Udfyldningsark!$T112,"gu",        "")),
IF(Y$17&lt;Udfyldningsark!$Q112, IF(Y$17&lt;Udfyldningsark!$Q112-10,"g","gu"),
IF(Y$17&lt;Udfyldningsark!$T112,"r",""
))))))))</f>
        <v/>
      </c>
      <c r="Z95" s="226" t="str">
        <f>IF(Udfyldningsark!$T112="","",
IF(Z$17=Udfyldningsark!$Q112,"s",
IF(Z$17=Udfyldningsark!$T112,"b",
IF(Z$17&lt;Udfyldningsark!$P112,"",
IF(Udfyldningsark!$T112&lt;Udfyldningsark!$Q112-10,IF(Z$17&lt;Udfyldningsark!$T112,"g",""),
IF(Udfyldningsark!$T112&lt;Udfyldningsark!$Q112,     IF(Z$17&lt;Udfyldningsark!$Q112-10,"g",     IF(Z$17&lt;Udfyldningsark!$T112,"gu",        "")),
IF(Z$17&lt;Udfyldningsark!$Q112, IF(Z$17&lt;Udfyldningsark!$Q112-10,"g","gu"),
IF(Z$17&lt;Udfyldningsark!$T112,"r",""
))))))))</f>
        <v/>
      </c>
      <c r="AA95" s="226" t="str">
        <f>IF(Udfyldningsark!$T112="","",
IF(AA$17=Udfyldningsark!$Q112,"s",
IF(AA$17=Udfyldningsark!$T112,"b",
IF(AA$17&lt;Udfyldningsark!$P112,"",
IF(Udfyldningsark!$T112&lt;Udfyldningsark!$Q112-10,IF(AA$17&lt;Udfyldningsark!$T112,"g",""),
IF(Udfyldningsark!$T112&lt;Udfyldningsark!$Q112,     IF(AA$17&lt;Udfyldningsark!$Q112-10,"g",     IF(AA$17&lt;Udfyldningsark!$T112,"gu",        "")),
IF(AA$17&lt;Udfyldningsark!$Q112, IF(AA$17&lt;Udfyldningsark!$Q112-10,"g","gu"),
IF(AA$17&lt;Udfyldningsark!$T112,"r",""
))))))))</f>
        <v/>
      </c>
      <c r="AB95" s="226" t="str">
        <f>IF(Udfyldningsark!$T112="","",
IF(AB$17=Udfyldningsark!$Q112,"s",
IF(AB$17=Udfyldningsark!$T112,"b",
IF(AB$17&lt;Udfyldningsark!$P112,"",
IF(Udfyldningsark!$T112&lt;Udfyldningsark!$Q112-10,IF(AB$17&lt;Udfyldningsark!$T112,"g",""),
IF(Udfyldningsark!$T112&lt;Udfyldningsark!$Q112,     IF(AB$17&lt;Udfyldningsark!$Q112-10,"g",     IF(AB$17&lt;Udfyldningsark!$T112,"gu",        "")),
IF(AB$17&lt;Udfyldningsark!$Q112, IF(AB$17&lt;Udfyldningsark!$Q112-10,"g","gu"),
IF(AB$17&lt;Udfyldningsark!$T112,"r",""
))))))))</f>
        <v/>
      </c>
      <c r="AC95" s="226" t="str">
        <f>IF(Udfyldningsark!$T112="","",
IF(AC$17=Udfyldningsark!$Q112,"s",
IF(AC$17=Udfyldningsark!$T112,"b",
IF(AC$17&lt;Udfyldningsark!$P112,"",
IF(Udfyldningsark!$T112&lt;Udfyldningsark!$Q112-10,IF(AC$17&lt;Udfyldningsark!$T112,"g",""),
IF(Udfyldningsark!$T112&lt;Udfyldningsark!$Q112,     IF(AC$17&lt;Udfyldningsark!$Q112-10,"g",     IF(AC$17&lt;Udfyldningsark!$T112,"gu",        "")),
IF(AC$17&lt;Udfyldningsark!$Q112, IF(AC$17&lt;Udfyldningsark!$Q112-10,"g","gu"),
IF(AC$17&lt;Udfyldningsark!$T112,"r",""
))))))))</f>
        <v/>
      </c>
      <c r="AD95" s="226" t="str">
        <f>IF(Udfyldningsark!$T112="","",
IF(AD$17=Udfyldningsark!$Q112,"s",
IF(AD$17=Udfyldningsark!$T112,"b",
IF(AD$17&lt;Udfyldningsark!$P112,"",
IF(Udfyldningsark!$T112&lt;Udfyldningsark!$Q112-10,IF(AD$17&lt;Udfyldningsark!$T112,"g",""),
IF(Udfyldningsark!$T112&lt;Udfyldningsark!$Q112,     IF(AD$17&lt;Udfyldningsark!$Q112-10,"g",     IF(AD$17&lt;Udfyldningsark!$T112,"gu",        "")),
IF(AD$17&lt;Udfyldningsark!$Q112, IF(AD$17&lt;Udfyldningsark!$Q112-10,"g","gu"),
IF(AD$17&lt;Udfyldningsark!$T112,"r",""
))))))))</f>
        <v/>
      </c>
      <c r="AE95" s="226" t="str">
        <f>IF(Udfyldningsark!$T112="","",
IF(AE$17=Udfyldningsark!$Q112,"s",
IF(AE$17=Udfyldningsark!$T112,"b",
IF(AE$17&lt;Udfyldningsark!$P112,"",
IF(Udfyldningsark!$T112&lt;Udfyldningsark!$Q112-10,IF(AE$17&lt;Udfyldningsark!$T112,"g",""),
IF(Udfyldningsark!$T112&lt;Udfyldningsark!$Q112,     IF(AE$17&lt;Udfyldningsark!$Q112-10,"g",     IF(AE$17&lt;Udfyldningsark!$T112,"gu",        "")),
IF(AE$17&lt;Udfyldningsark!$Q112, IF(AE$17&lt;Udfyldningsark!$Q112-10,"g","gu"),
IF(AE$17&lt;Udfyldningsark!$T112,"r",""
))))))))</f>
        <v/>
      </c>
      <c r="AF95" s="226" t="str">
        <f>IF(Udfyldningsark!$T112="","",
IF(AF$17=Udfyldningsark!$Q112,"s",
IF(AF$17=Udfyldningsark!$T112,"b",
IF(AF$17&lt;Udfyldningsark!$P112,"",
IF(Udfyldningsark!$T112&lt;Udfyldningsark!$Q112-10,IF(AF$17&lt;Udfyldningsark!$T112,"g",""),
IF(Udfyldningsark!$T112&lt;Udfyldningsark!$Q112,     IF(AF$17&lt;Udfyldningsark!$Q112-10,"g",     IF(AF$17&lt;Udfyldningsark!$T112,"gu",        "")),
IF(AF$17&lt;Udfyldningsark!$Q112, IF(AF$17&lt;Udfyldningsark!$Q112-10,"g","gu"),
IF(AF$17&lt;Udfyldningsark!$T112,"r",""
))))))))</f>
        <v/>
      </c>
      <c r="AG95" s="226" t="str">
        <f>IF(Udfyldningsark!$T112="","",
IF(AG$17=Udfyldningsark!$Q112,"s",
IF(AG$17=Udfyldningsark!$T112,"b",
IF(AG$17&lt;Udfyldningsark!$P112,"",
IF(Udfyldningsark!$T112&lt;Udfyldningsark!$Q112-10,IF(AG$17&lt;Udfyldningsark!$T112,"g",""),
IF(Udfyldningsark!$T112&lt;Udfyldningsark!$Q112,     IF(AG$17&lt;Udfyldningsark!$Q112-10,"g",     IF(AG$17&lt;Udfyldningsark!$T112,"gu",        "")),
IF(AG$17&lt;Udfyldningsark!$Q112, IF(AG$17&lt;Udfyldningsark!$Q112-10,"g","gu"),
IF(AG$17&lt;Udfyldningsark!$T112,"r",""
))))))))</f>
        <v/>
      </c>
      <c r="AH95" s="226" t="str">
        <f>IF(Udfyldningsark!$T112="","",
IF(AH$17=Udfyldningsark!$Q112,"s",
IF(AH$17=Udfyldningsark!$T112,"b",
IF(AH$17&lt;Udfyldningsark!$P112,"",
IF(Udfyldningsark!$T112&lt;Udfyldningsark!$Q112-10,IF(AH$17&lt;Udfyldningsark!$T112,"g",""),
IF(Udfyldningsark!$T112&lt;Udfyldningsark!$Q112,     IF(AH$17&lt;Udfyldningsark!$Q112-10,"g",     IF(AH$17&lt;Udfyldningsark!$T112,"gu",        "")),
IF(AH$17&lt;Udfyldningsark!$Q112, IF(AH$17&lt;Udfyldningsark!$Q112-10,"g","gu"),
IF(AH$17&lt;Udfyldningsark!$T112,"r",""
))))))))</f>
        <v/>
      </c>
      <c r="AI95" s="226" t="str">
        <f>IF(Udfyldningsark!$T112="","",
IF(AI$17=Udfyldningsark!$Q112,"s",
IF(AI$17=Udfyldningsark!$T112,"b",
IF(AI$17&lt;Udfyldningsark!$P112,"",
IF(Udfyldningsark!$T112&lt;Udfyldningsark!$Q112-10,IF(AI$17&lt;Udfyldningsark!$T112,"g",""),
IF(Udfyldningsark!$T112&lt;Udfyldningsark!$Q112,     IF(AI$17&lt;Udfyldningsark!$Q112-10,"g",     IF(AI$17&lt;Udfyldningsark!$T112,"gu",        "")),
IF(AI$17&lt;Udfyldningsark!$Q112, IF(AI$17&lt;Udfyldningsark!$Q112-10,"g","gu"),
IF(AI$17&lt;Udfyldningsark!$T112,"r",""
))))))))</f>
        <v/>
      </c>
      <c r="AJ95" s="226" t="str">
        <f>IF(Udfyldningsark!$T112="","",
IF(AJ$17=Udfyldningsark!$Q112,"s",
IF(AJ$17=Udfyldningsark!$T112,"b",
IF(AJ$17&lt;Udfyldningsark!$P112,"",
IF(Udfyldningsark!$T112&lt;Udfyldningsark!$Q112-10,IF(AJ$17&lt;Udfyldningsark!$T112,"g",""),
IF(Udfyldningsark!$T112&lt;Udfyldningsark!$Q112,     IF(AJ$17&lt;Udfyldningsark!$Q112-10,"g",     IF(AJ$17&lt;Udfyldningsark!$T112,"gu",        "")),
IF(AJ$17&lt;Udfyldningsark!$Q112, IF(AJ$17&lt;Udfyldningsark!$Q112-10,"g","gu"),
IF(AJ$17&lt;Udfyldningsark!$T112,"r",""
))))))))</f>
        <v/>
      </c>
      <c r="AK95" s="226" t="str">
        <f>IF(Udfyldningsark!$T112="","",
IF(AK$17=Udfyldningsark!$Q112,"s",
IF(AK$17=Udfyldningsark!$T112,"b",
IF(AK$17&lt;Udfyldningsark!$P112,"",
IF(Udfyldningsark!$T112&lt;Udfyldningsark!$Q112-10,IF(AK$17&lt;Udfyldningsark!$T112,"g",""),
IF(Udfyldningsark!$T112&lt;Udfyldningsark!$Q112,     IF(AK$17&lt;Udfyldningsark!$Q112-10,"g",     IF(AK$17&lt;Udfyldningsark!$T112,"gu",        "")),
IF(AK$17&lt;Udfyldningsark!$Q112, IF(AK$17&lt;Udfyldningsark!$Q112-10,"g","gu"),
IF(AK$17&lt;Udfyldningsark!$T112,"r",""
))))))))</f>
        <v/>
      </c>
      <c r="AL95" s="226" t="str">
        <f>IF(Udfyldningsark!$T112="","",
IF(AL$17=Udfyldningsark!$Q112,"s",
IF(AL$17=Udfyldningsark!$T112,"b",
IF(AL$17&lt;Udfyldningsark!$P112,"",
IF(Udfyldningsark!$T112&lt;Udfyldningsark!$Q112-10,IF(AL$17&lt;Udfyldningsark!$T112,"g",""),
IF(Udfyldningsark!$T112&lt;Udfyldningsark!$Q112,     IF(AL$17&lt;Udfyldningsark!$Q112-10,"g",     IF(AL$17&lt;Udfyldningsark!$T112,"gu",        "")),
IF(AL$17&lt;Udfyldningsark!$Q112, IF(AL$17&lt;Udfyldningsark!$Q112-10,"g","gu"),
IF(AL$17&lt;Udfyldningsark!$T112,"r",""
))))))))</f>
        <v/>
      </c>
      <c r="AM95" s="226" t="str">
        <f>IF(Udfyldningsark!$T112="","",
IF(AM$17=Udfyldningsark!$Q112,"s",
IF(AM$17=Udfyldningsark!$T112,"b",
IF(AM$17&lt;Udfyldningsark!$P112,"",
IF(Udfyldningsark!$T112&lt;Udfyldningsark!$Q112-10,IF(AM$17&lt;Udfyldningsark!$T112,"g",""),
IF(Udfyldningsark!$T112&lt;Udfyldningsark!$Q112,     IF(AM$17&lt;Udfyldningsark!$Q112-10,"g",     IF(AM$17&lt;Udfyldningsark!$T112,"gu",        "")),
IF(AM$17&lt;Udfyldningsark!$Q112, IF(AM$17&lt;Udfyldningsark!$Q112-10,"g","gu"),
IF(AM$17&lt;Udfyldningsark!$T112,"r",""
))))))))</f>
        <v/>
      </c>
      <c r="AN95" s="226" t="str">
        <f>IF(Udfyldningsark!$T112="","",
IF(AN$17=Udfyldningsark!$Q112,"s",
IF(AN$17=Udfyldningsark!$T112,"b",
IF(AN$17&lt;Udfyldningsark!$P112,"",
IF(Udfyldningsark!$T112&lt;Udfyldningsark!$Q112-10,IF(AN$17&lt;Udfyldningsark!$T112,"g",""),
IF(Udfyldningsark!$T112&lt;Udfyldningsark!$Q112,     IF(AN$17&lt;Udfyldningsark!$Q112-10,"g",     IF(AN$17&lt;Udfyldningsark!$T112,"gu",        "")),
IF(AN$17&lt;Udfyldningsark!$Q112, IF(AN$17&lt;Udfyldningsark!$Q112-10,"g","gu"),
IF(AN$17&lt;Udfyldningsark!$T112,"r",""
))))))))</f>
        <v/>
      </c>
      <c r="AO95" s="226" t="str">
        <f>IF(Udfyldningsark!$T112="","",
IF(AO$17=Udfyldningsark!$Q112,"s",
IF(AO$17=Udfyldningsark!$T112,"b",
IF(AO$17&lt;Udfyldningsark!$P112,"",
IF(Udfyldningsark!$T112&lt;Udfyldningsark!$Q112-10,IF(AO$17&lt;Udfyldningsark!$T112,"g",""),
IF(Udfyldningsark!$T112&lt;Udfyldningsark!$Q112,     IF(AO$17&lt;Udfyldningsark!$Q112-10,"g",     IF(AO$17&lt;Udfyldningsark!$T112,"gu",        "")),
IF(AO$17&lt;Udfyldningsark!$Q112, IF(AO$17&lt;Udfyldningsark!$Q112-10,"g","gu"),
IF(AO$17&lt;Udfyldningsark!$T112,"r",""
))))))))</f>
        <v/>
      </c>
      <c r="AP95" s="226" t="str">
        <f>IF(Udfyldningsark!$T112="","",
IF(AP$17=Udfyldningsark!$Q112,"s",
IF(AP$17=Udfyldningsark!$T112,"b",
IF(AP$17&lt;Udfyldningsark!$P112,"",
IF(Udfyldningsark!$T112&lt;Udfyldningsark!$Q112-10,IF(AP$17&lt;Udfyldningsark!$T112,"g",""),
IF(Udfyldningsark!$T112&lt;Udfyldningsark!$Q112,     IF(AP$17&lt;Udfyldningsark!$Q112-10,"g",     IF(AP$17&lt;Udfyldningsark!$T112,"gu",        "")),
IF(AP$17&lt;Udfyldningsark!$Q112, IF(AP$17&lt;Udfyldningsark!$Q112-10,"g","gu"),
IF(AP$17&lt;Udfyldningsark!$T112,"r",""
))))))))</f>
        <v/>
      </c>
      <c r="AQ95" s="226" t="str">
        <f>IF(Udfyldningsark!$T112="","",
IF(AQ$17=Udfyldningsark!$Q112,"s",
IF(AQ$17=Udfyldningsark!$T112,"b",
IF(AQ$17&lt;Udfyldningsark!$P112,"",
IF(Udfyldningsark!$T112&lt;Udfyldningsark!$Q112-10,IF(AQ$17&lt;Udfyldningsark!$T112,"g",""),
IF(Udfyldningsark!$T112&lt;Udfyldningsark!$Q112,     IF(AQ$17&lt;Udfyldningsark!$Q112-10,"g",     IF(AQ$17&lt;Udfyldningsark!$T112,"gu",        "")),
IF(AQ$17&lt;Udfyldningsark!$Q112, IF(AQ$17&lt;Udfyldningsark!$Q112-10,"g","gu"),
IF(AQ$17&lt;Udfyldningsark!$T112,"r",""
))))))))</f>
        <v/>
      </c>
      <c r="AR95" s="226" t="str">
        <f>IF(Udfyldningsark!$T112="","",
IF(AR$17=Udfyldningsark!$Q112,"s",
IF(AR$17=Udfyldningsark!$T112,"b",
IF(AR$17&lt;Udfyldningsark!$P112,"",
IF(Udfyldningsark!$T112&lt;Udfyldningsark!$Q112-10,IF(AR$17&lt;Udfyldningsark!$T112,"g",""),
IF(Udfyldningsark!$T112&lt;Udfyldningsark!$Q112,     IF(AR$17&lt;Udfyldningsark!$Q112-10,"g",     IF(AR$17&lt;Udfyldningsark!$T112,"gu",        "")),
IF(AR$17&lt;Udfyldningsark!$Q112, IF(AR$17&lt;Udfyldningsark!$Q112-10,"g","gu"),
IF(AR$17&lt;Udfyldningsark!$T112,"r",""
))))))))</f>
        <v/>
      </c>
      <c r="AS95" s="226" t="str">
        <f>IF(Udfyldningsark!$T112="","",
IF(AS$17=Udfyldningsark!$Q112,"s",
IF(AS$17=Udfyldningsark!$T112,"b",
IF(AS$17&lt;Udfyldningsark!$P112,"",
IF(Udfyldningsark!$T112&lt;Udfyldningsark!$Q112-10,IF(AS$17&lt;Udfyldningsark!$T112,"g",""),
IF(Udfyldningsark!$T112&lt;Udfyldningsark!$Q112,     IF(AS$17&lt;Udfyldningsark!$Q112-10,"g",     IF(AS$17&lt;Udfyldningsark!$T112,"gu",        "")),
IF(AS$17&lt;Udfyldningsark!$Q112, IF(AS$17&lt;Udfyldningsark!$Q112-10,"g","gu"),
IF(AS$17&lt;Udfyldningsark!$T112,"r",""
))))))))</f>
        <v/>
      </c>
      <c r="AT95" s="226" t="str">
        <f>IF(Udfyldningsark!$T112="","",
IF(AT$17=Udfyldningsark!$Q112,"s",
IF(AT$17=Udfyldningsark!$T112,"b",
IF(AT$17&lt;Udfyldningsark!$P112,"",
IF(Udfyldningsark!$T112&lt;Udfyldningsark!$Q112-10,IF(AT$17&lt;Udfyldningsark!$T112,"g",""),
IF(Udfyldningsark!$T112&lt;Udfyldningsark!$Q112,     IF(AT$17&lt;Udfyldningsark!$Q112-10,"g",     IF(AT$17&lt;Udfyldningsark!$T112,"gu",        "")),
IF(AT$17&lt;Udfyldningsark!$Q112, IF(AT$17&lt;Udfyldningsark!$Q112-10,"g","gu"),
IF(AT$17&lt;Udfyldningsark!$T112,"r",""
))))))))</f>
        <v/>
      </c>
      <c r="AU95" s="226" t="str">
        <f>IF(Udfyldningsark!$T112="","",
IF(AU$17=Udfyldningsark!$Q112,"s",
IF(AU$17=Udfyldningsark!$T112,"b",
IF(AU$17&lt;Udfyldningsark!$P112,"",
IF(Udfyldningsark!$T112&lt;Udfyldningsark!$Q112-10,IF(AU$17&lt;Udfyldningsark!$T112,"g",""),
IF(Udfyldningsark!$T112&lt;Udfyldningsark!$Q112,     IF(AU$17&lt;Udfyldningsark!$Q112-10,"g",     IF(AU$17&lt;Udfyldningsark!$T112,"gu",        "")),
IF(AU$17&lt;Udfyldningsark!$Q112, IF(AU$17&lt;Udfyldningsark!$Q112-10,"g","gu"),
IF(AU$17&lt;Udfyldningsark!$T112,"r",""
))))))))</f>
        <v/>
      </c>
      <c r="AV95" s="226" t="str">
        <f>IF(Udfyldningsark!$T112="","",
IF(AV$17=Udfyldningsark!$Q112,"s",
IF(AV$17=Udfyldningsark!$T112,"b",
IF(AV$17&lt;Udfyldningsark!$P112,"",
IF(Udfyldningsark!$T112&lt;Udfyldningsark!$Q112-10,IF(AV$17&lt;Udfyldningsark!$T112,"g",""),
IF(Udfyldningsark!$T112&lt;Udfyldningsark!$Q112,     IF(AV$17&lt;Udfyldningsark!$Q112-10,"g",     IF(AV$17&lt;Udfyldningsark!$T112,"gu",        "")),
IF(AV$17&lt;Udfyldningsark!$Q112, IF(AV$17&lt;Udfyldningsark!$Q112-10,"g","gu"),
IF(AV$17&lt;Udfyldningsark!$T112,"r",""
))))))))</f>
        <v/>
      </c>
      <c r="AW95" s="226" t="str">
        <f>IF(Udfyldningsark!$T112="","",
IF(AW$17=Udfyldningsark!$Q112,"s",
IF(AW$17=Udfyldningsark!$T112,"b",
IF(AW$17&lt;Udfyldningsark!$P112,"",
IF(Udfyldningsark!$T112&lt;Udfyldningsark!$Q112-10,IF(AW$17&lt;Udfyldningsark!$T112,"g",""),
IF(Udfyldningsark!$T112&lt;Udfyldningsark!$Q112,     IF(AW$17&lt;Udfyldningsark!$Q112-10,"g",     IF(AW$17&lt;Udfyldningsark!$T112,"gu",        "")),
IF(AW$17&lt;Udfyldningsark!$Q112, IF(AW$17&lt;Udfyldningsark!$Q112-10,"g","gu"),
IF(AW$17&lt;Udfyldningsark!$T112,"r",""
))))))))</f>
        <v/>
      </c>
      <c r="AX95" s="226" t="str">
        <f>IF(Udfyldningsark!$T112="","",
IF(AX$17=Udfyldningsark!$Q112,"s",
IF(AX$17=Udfyldningsark!$T112,"b",
IF(AX$17&lt;Udfyldningsark!$P112,"",
IF(Udfyldningsark!$T112&lt;Udfyldningsark!$Q112-10,IF(AX$17&lt;Udfyldningsark!$T112,"g",""),
IF(Udfyldningsark!$T112&lt;Udfyldningsark!$Q112,     IF(AX$17&lt;Udfyldningsark!$Q112-10,"g",     IF(AX$17&lt;Udfyldningsark!$T112,"gu",        "")),
IF(AX$17&lt;Udfyldningsark!$Q112, IF(AX$17&lt;Udfyldningsark!$Q112-10,"g","gu"),
IF(AX$17&lt;Udfyldningsark!$T112,"r",""
))))))))</f>
        <v/>
      </c>
      <c r="AY95" s="226" t="str">
        <f>IF(Udfyldningsark!$T112="","",
IF(AY$17=Udfyldningsark!$Q112,"s",
IF(AY$17=Udfyldningsark!$T112,"b",
IF(AY$17&lt;Udfyldningsark!$P112,"",
IF(Udfyldningsark!$T112&lt;Udfyldningsark!$Q112-10,IF(AY$17&lt;Udfyldningsark!$T112,"g",""),
IF(Udfyldningsark!$T112&lt;Udfyldningsark!$Q112,     IF(AY$17&lt;Udfyldningsark!$Q112-10,"g",     IF(AY$17&lt;Udfyldningsark!$T112,"gu",        "")),
IF(AY$17&lt;Udfyldningsark!$Q112, IF(AY$17&lt;Udfyldningsark!$Q112-10,"g","gu"),
IF(AY$17&lt;Udfyldningsark!$T112,"r",""
))))))))</f>
        <v/>
      </c>
      <c r="AZ95" s="226" t="str">
        <f>IF(Udfyldningsark!$T112="","",
IF(AZ$17=Udfyldningsark!$Q112,"s",
IF(AZ$17=Udfyldningsark!$T112,"b",
IF(AZ$17&lt;Udfyldningsark!$P112,"",
IF(Udfyldningsark!$T112&lt;Udfyldningsark!$Q112-10,IF(AZ$17&lt;Udfyldningsark!$T112,"g",""),
IF(Udfyldningsark!$T112&lt;Udfyldningsark!$Q112,     IF(AZ$17&lt;Udfyldningsark!$Q112-10,"g",     IF(AZ$17&lt;Udfyldningsark!$T112,"gu",        "")),
IF(AZ$17&lt;Udfyldningsark!$Q112, IF(AZ$17&lt;Udfyldningsark!$Q112-10,"g","gu"),
IF(AZ$17&lt;Udfyldningsark!$T112,"r",""
))))))))</f>
        <v/>
      </c>
      <c r="BA95" s="226" t="str">
        <f>IF(Udfyldningsark!$T112="","",
IF(BA$17=Udfyldningsark!$Q112,"s",
IF(BA$17=Udfyldningsark!$T112,"b",
IF(BA$17&lt;Udfyldningsark!$P112,"",
IF(Udfyldningsark!$T112&lt;Udfyldningsark!$Q112-10,IF(BA$17&lt;Udfyldningsark!$T112,"g",""),
IF(Udfyldningsark!$T112&lt;Udfyldningsark!$Q112,     IF(BA$17&lt;Udfyldningsark!$Q112-10,"g",     IF(BA$17&lt;Udfyldningsark!$T112,"gu",        "")),
IF(BA$17&lt;Udfyldningsark!$Q112, IF(BA$17&lt;Udfyldningsark!$Q112-10,"g","gu"),
IF(BA$17&lt;Udfyldningsark!$T112,"r",""
))))))))</f>
        <v/>
      </c>
      <c r="BB95" s="226" t="str">
        <f>IF(Udfyldningsark!$T112="","",
IF(BB$17=Udfyldningsark!$Q112,"s",
IF(BB$17=Udfyldningsark!$T112,"b",
IF(BB$17&lt;Udfyldningsark!$P112,"",
IF(Udfyldningsark!$T112&lt;Udfyldningsark!$Q112-10,IF(BB$17&lt;Udfyldningsark!$T112,"g",""),
IF(Udfyldningsark!$T112&lt;Udfyldningsark!$Q112,     IF(BB$17&lt;Udfyldningsark!$Q112-10,"g",     IF(BB$17&lt;Udfyldningsark!$T112,"gu",        "")),
IF(BB$17&lt;Udfyldningsark!$Q112, IF(BB$17&lt;Udfyldningsark!$Q112-10,"g","gu"),
IF(BB$17&lt;Udfyldningsark!$T112,"r",""
))))))))</f>
        <v/>
      </c>
      <c r="BC95" s="226" t="str">
        <f>IF(Udfyldningsark!$T112="","",
IF(BC$17=Udfyldningsark!$Q112,"s",
IF(BC$17=Udfyldningsark!$T112,"b",
IF(BC$17&lt;Udfyldningsark!$P112,"",
IF(Udfyldningsark!$T112&lt;Udfyldningsark!$Q112-10,IF(BC$17&lt;Udfyldningsark!$T112,"g",""),
IF(Udfyldningsark!$T112&lt;Udfyldningsark!$Q112,     IF(BC$17&lt;Udfyldningsark!$Q112-10,"g",     IF(BC$17&lt;Udfyldningsark!$T112,"gu",        "")),
IF(BC$17&lt;Udfyldningsark!$Q112, IF(BC$17&lt;Udfyldningsark!$Q112-10,"g","gu"),
IF(BC$17&lt;Udfyldningsark!$T112,"r",""
))))))))</f>
        <v/>
      </c>
      <c r="BD95" s="226" t="str">
        <f>IF(Udfyldningsark!$T112="","",
IF(BD$17=Udfyldningsark!$Q112,"s",
IF(BD$17=Udfyldningsark!$T112,"b",
IF(BD$17&lt;Udfyldningsark!$P112,"",
IF(Udfyldningsark!$T112&lt;Udfyldningsark!$Q112-10,IF(BD$17&lt;Udfyldningsark!$T112,"g",""),
IF(Udfyldningsark!$T112&lt;Udfyldningsark!$Q112,     IF(BD$17&lt;Udfyldningsark!$Q112-10,"g",     IF(BD$17&lt;Udfyldningsark!$T112,"gu",        "")),
IF(BD$17&lt;Udfyldningsark!$Q112, IF(BD$17&lt;Udfyldningsark!$Q112-10,"g","gu"),
IF(BD$17&lt;Udfyldningsark!$T112,"r",""
))))))))</f>
        <v/>
      </c>
      <c r="BE95" s="226" t="str">
        <f>IF(Udfyldningsark!$T112="","",
IF(BE$17=Udfyldningsark!$Q112,"s",
IF(BE$17=Udfyldningsark!$T112,"b",
IF(BE$17&lt;Udfyldningsark!$P112,"",
IF(Udfyldningsark!$T112&lt;Udfyldningsark!$Q112-10,IF(BE$17&lt;Udfyldningsark!$T112,"g",""),
IF(Udfyldningsark!$T112&lt;Udfyldningsark!$Q112,     IF(BE$17&lt;Udfyldningsark!$Q112-10,"g",     IF(BE$17&lt;Udfyldningsark!$T112,"gu",        "")),
IF(BE$17&lt;Udfyldningsark!$Q112, IF(BE$17&lt;Udfyldningsark!$Q112-10,"g","gu"),
IF(BE$17&lt;Udfyldningsark!$T112,"r",""
))))))))</f>
        <v/>
      </c>
      <c r="BF95" s="226" t="str">
        <f>IF(Udfyldningsark!$T112="","",
IF(BF$17=Udfyldningsark!$Q112,"s",
IF(BF$17=Udfyldningsark!$T112,"b",
IF(BF$17&lt;Udfyldningsark!$P112,"",
IF(Udfyldningsark!$T112&lt;Udfyldningsark!$Q112-10,IF(BF$17&lt;Udfyldningsark!$T112,"g",""),
IF(Udfyldningsark!$T112&lt;Udfyldningsark!$Q112,     IF(BF$17&lt;Udfyldningsark!$Q112-10,"g",     IF(BF$17&lt;Udfyldningsark!$T112,"gu",        "")),
IF(BF$17&lt;Udfyldningsark!$Q112, IF(BF$17&lt;Udfyldningsark!$Q112-10,"g","gu"),
IF(BF$17&lt;Udfyldningsark!$T112,"r",""
))))))))</f>
        <v/>
      </c>
      <c r="BG95" s="226" t="str">
        <f>IF(Udfyldningsark!$T112="","",
IF(BG$17=Udfyldningsark!$Q112,"s",
IF(BG$17=Udfyldningsark!$T112,"b",
IF(BG$17&lt;Udfyldningsark!$P112,"",
IF(Udfyldningsark!$T112&lt;Udfyldningsark!$Q112-10,IF(BG$17&lt;Udfyldningsark!$T112,"g",""),
IF(Udfyldningsark!$T112&lt;Udfyldningsark!$Q112,     IF(BG$17&lt;Udfyldningsark!$Q112-10,"g",     IF(BG$17&lt;Udfyldningsark!$T112,"gu",        "")),
IF(BG$17&lt;Udfyldningsark!$Q112, IF(BG$17&lt;Udfyldningsark!$Q112-10,"g","gu"),
IF(BG$17&lt;Udfyldningsark!$T112,"r",""
))))))))</f>
        <v/>
      </c>
      <c r="BH95" s="226" t="str">
        <f>IF(Udfyldningsark!$T112="","",
IF(BH$17=Udfyldningsark!$Q112,"s",
IF(BH$17=Udfyldningsark!$T112,"b",
IF(BH$17&lt;Udfyldningsark!$P112,"",
IF(Udfyldningsark!$T112&lt;Udfyldningsark!$Q112-10,IF(BH$17&lt;Udfyldningsark!$T112,"g",""),
IF(Udfyldningsark!$T112&lt;Udfyldningsark!$Q112,     IF(BH$17&lt;Udfyldningsark!$Q112-10,"g",     IF(BH$17&lt;Udfyldningsark!$T112,"gu",        "")),
IF(BH$17&lt;Udfyldningsark!$Q112, IF(BH$17&lt;Udfyldningsark!$Q112-10,"g","gu"),
IF(BH$17&lt;Udfyldningsark!$T112,"r",""
))))))))</f>
        <v/>
      </c>
      <c r="BI95" s="226" t="str">
        <f>IF(Udfyldningsark!$T112="","",
IF(BI$17=Udfyldningsark!$Q112,"s",
IF(BI$17=Udfyldningsark!$T112,"b",
IF(BI$17&lt;Udfyldningsark!$P112,"",
IF(Udfyldningsark!$T112&lt;Udfyldningsark!$Q112-10,IF(BI$17&lt;Udfyldningsark!$T112,"g",""),
IF(Udfyldningsark!$T112&lt;Udfyldningsark!$Q112,     IF(BI$17&lt;Udfyldningsark!$Q112-10,"g",     IF(BI$17&lt;Udfyldningsark!$T112,"gu",        "")),
IF(BI$17&lt;Udfyldningsark!$Q112, IF(BI$17&lt;Udfyldningsark!$Q112-10,"g","gu"),
IF(BI$17&lt;Udfyldningsark!$T112,"r",""
))))))))</f>
        <v/>
      </c>
      <c r="BJ95" s="226" t="str">
        <f>IF(Udfyldningsark!$T112="","",
IF(BJ$17=Udfyldningsark!$Q112,"s",
IF(BJ$17=Udfyldningsark!$T112,"b",
IF(BJ$17&lt;Udfyldningsark!$P112,"",
IF(Udfyldningsark!$T112&lt;Udfyldningsark!$Q112-10,IF(BJ$17&lt;Udfyldningsark!$T112,"g",""),
IF(Udfyldningsark!$T112&lt;Udfyldningsark!$Q112,     IF(BJ$17&lt;Udfyldningsark!$Q112-10,"g",     IF(BJ$17&lt;Udfyldningsark!$T112,"gu",        "")),
IF(BJ$17&lt;Udfyldningsark!$Q112, IF(BJ$17&lt;Udfyldningsark!$Q112-10,"g","gu"),
IF(BJ$17&lt;Udfyldningsark!$T112,"r",""
))))))))</f>
        <v/>
      </c>
      <c r="BK95" s="226" t="str">
        <f>IF(Udfyldningsark!$T112="","",
IF(BK$17=Udfyldningsark!$Q112,"s",
IF(BK$17=Udfyldningsark!$T112,"b",
IF(BK$17&lt;Udfyldningsark!$P112,"",
IF(Udfyldningsark!$T112&lt;Udfyldningsark!$Q112-10,IF(BK$17&lt;Udfyldningsark!$T112,"g",""),
IF(Udfyldningsark!$T112&lt;Udfyldningsark!$Q112,     IF(BK$17&lt;Udfyldningsark!$Q112-10,"g",     IF(BK$17&lt;Udfyldningsark!$T112,"gu",        "")),
IF(BK$17&lt;Udfyldningsark!$Q112, IF(BK$17&lt;Udfyldningsark!$Q112-10,"g","gu"),
IF(BK$17&lt;Udfyldningsark!$T112,"r",""
))))))))</f>
        <v/>
      </c>
      <c r="BL95" s="226" t="str">
        <f>IF(Udfyldningsark!$T112="","",
IF(BL$17=Udfyldningsark!$Q112,"s",
IF(BL$17=Udfyldningsark!$T112,"b",
IF(BL$17&lt;Udfyldningsark!$P112,"",
IF(Udfyldningsark!$T112&lt;Udfyldningsark!$Q112-10,IF(BL$17&lt;Udfyldningsark!$T112,"g",""),
IF(Udfyldningsark!$T112&lt;Udfyldningsark!$Q112,     IF(BL$17&lt;Udfyldningsark!$Q112-10,"g",     IF(BL$17&lt;Udfyldningsark!$T112,"gu",        "")),
IF(BL$17&lt;Udfyldningsark!$Q112, IF(BL$17&lt;Udfyldningsark!$Q112-10,"g","gu"),
IF(BL$17&lt;Udfyldningsark!$T112,"r",""
))))))))</f>
        <v/>
      </c>
      <c r="BM95" s="226" t="str">
        <f>IF(Udfyldningsark!$T112="","",
IF(BM$17=Udfyldningsark!$Q112,"s",
IF(BM$17=Udfyldningsark!$T112,"b",
IF(BM$17&lt;Udfyldningsark!$P112,"",
IF(Udfyldningsark!$T112&lt;Udfyldningsark!$Q112-10,IF(BM$17&lt;Udfyldningsark!$T112,"g",""),
IF(Udfyldningsark!$T112&lt;Udfyldningsark!$Q112,     IF(BM$17&lt;Udfyldningsark!$Q112-10,"g",     IF(BM$17&lt;Udfyldningsark!$T112,"gu",        "")),
IF(BM$17&lt;Udfyldningsark!$Q112, IF(BM$17&lt;Udfyldningsark!$Q112-10,"g","gu"),
IF(BM$17&lt;Udfyldningsark!$T112,"r",""
))))))))</f>
        <v/>
      </c>
      <c r="BN95" s="226" t="str">
        <f>IF(Udfyldningsark!$T112="","",
IF(BN$17=Udfyldningsark!$Q112,"s",
IF(BN$17=Udfyldningsark!$T112,"b",
IF(BN$17&lt;Udfyldningsark!$P112,"",
IF(Udfyldningsark!$T112&lt;Udfyldningsark!$Q112-10,IF(BN$17&lt;Udfyldningsark!$T112,"g",""),
IF(Udfyldningsark!$T112&lt;Udfyldningsark!$Q112,     IF(BN$17&lt;Udfyldningsark!$Q112-10,"g",     IF(BN$17&lt;Udfyldningsark!$T112,"gu",        "")),
IF(BN$17&lt;Udfyldningsark!$Q112, IF(BN$17&lt;Udfyldningsark!$Q112-10,"g","gu"),
IF(BN$17&lt;Udfyldningsark!$T112,"r",""
))))))))</f>
        <v/>
      </c>
      <c r="BO95" s="226" t="str">
        <f>IF(Udfyldningsark!$T112="","",
IF(BO$17=Udfyldningsark!$Q112,"s",
IF(BO$17=Udfyldningsark!$T112,"b",
IF(BO$17&lt;Udfyldningsark!$P112,"",
IF(Udfyldningsark!$T112&lt;Udfyldningsark!$Q112-10,IF(BO$17&lt;Udfyldningsark!$T112,"g",""),
IF(Udfyldningsark!$T112&lt;Udfyldningsark!$Q112,     IF(BO$17&lt;Udfyldningsark!$Q112-10,"g",     IF(BO$17&lt;Udfyldningsark!$T112,"gu",        "")),
IF(BO$17&lt;Udfyldningsark!$Q112, IF(BO$17&lt;Udfyldningsark!$Q112-10,"g","gu"),
IF(BO$17&lt;Udfyldningsark!$T112,"r",""
))))))))</f>
        <v/>
      </c>
      <c r="BP95" s="226" t="str">
        <f>IF(Udfyldningsark!$T112="","",
IF(BP$17=Udfyldningsark!$Q112,"s",
IF(BP$17=Udfyldningsark!$T112,"b",
IF(BP$17&lt;Udfyldningsark!$P112,"",
IF(Udfyldningsark!$T112&lt;Udfyldningsark!$Q112-10,IF(BP$17&lt;Udfyldningsark!$T112,"g",""),
IF(Udfyldningsark!$T112&lt;Udfyldningsark!$Q112,     IF(BP$17&lt;Udfyldningsark!$Q112-10,"g",     IF(BP$17&lt;Udfyldningsark!$T112,"gu",        "")),
IF(BP$17&lt;Udfyldningsark!$Q112, IF(BP$17&lt;Udfyldningsark!$Q112-10,"g","gu"),
IF(BP$17&lt;Udfyldningsark!$T112,"r",""
))))))))</f>
        <v/>
      </c>
      <c r="BQ95" s="226" t="str">
        <f>IF(Udfyldningsark!$T112="","",
IF(BQ$17=Udfyldningsark!$Q112,"s",
IF(BQ$17=Udfyldningsark!$T112,"b",
IF(BQ$17&lt;Udfyldningsark!$P112,"",
IF(Udfyldningsark!$T112&lt;Udfyldningsark!$Q112-10,IF(BQ$17&lt;Udfyldningsark!$T112,"g",""),
IF(Udfyldningsark!$T112&lt;Udfyldningsark!$Q112,     IF(BQ$17&lt;Udfyldningsark!$Q112-10,"g",     IF(BQ$17&lt;Udfyldningsark!$T112,"gu",        "")),
IF(BQ$17&lt;Udfyldningsark!$Q112, IF(BQ$17&lt;Udfyldningsark!$Q112-10,"g","gu"),
IF(BQ$17&lt;Udfyldningsark!$T112,"r",""
))))))))</f>
        <v/>
      </c>
      <c r="BR95" s="226" t="str">
        <f>IF(Udfyldningsark!$T112="","",
IF(BR$17=Udfyldningsark!$Q112,"s",
IF(BR$17=Udfyldningsark!$T112,"b",
IF(BR$17&lt;Udfyldningsark!$P112,"",
IF(Udfyldningsark!$T112&lt;Udfyldningsark!$Q112-10,IF(BR$17&lt;Udfyldningsark!$T112,"g",""),
IF(Udfyldningsark!$T112&lt;Udfyldningsark!$Q112,     IF(BR$17&lt;Udfyldningsark!$Q112-10,"g",     IF(BR$17&lt;Udfyldningsark!$T112,"gu",        "")),
IF(BR$17&lt;Udfyldningsark!$Q112, IF(BR$17&lt;Udfyldningsark!$Q112-10,"g","gu"),
IF(BR$17&lt;Udfyldningsark!$T112,"r",""
))))))))</f>
        <v/>
      </c>
      <c r="BS95" s="226" t="str">
        <f>IF(Udfyldningsark!$T112="","",
IF(BS$17=Udfyldningsark!$Q112,"s",
IF(BS$17=Udfyldningsark!$T112,"b",
IF(BS$17&lt;Udfyldningsark!$P112,"",
IF(Udfyldningsark!$T112&lt;Udfyldningsark!$Q112-10,IF(BS$17&lt;Udfyldningsark!$T112,"g",""),
IF(Udfyldningsark!$T112&lt;Udfyldningsark!$Q112,     IF(BS$17&lt;Udfyldningsark!$Q112-10,"g",     IF(BS$17&lt;Udfyldningsark!$T112,"gu",        "")),
IF(BS$17&lt;Udfyldningsark!$Q112, IF(BS$17&lt;Udfyldningsark!$Q112-10,"g","gu"),
IF(BS$17&lt;Udfyldningsark!$T112,"r",""
))))))))</f>
        <v/>
      </c>
      <c r="BT95" s="226" t="str">
        <f>IF(Udfyldningsark!$T112="","",
IF(BT$17=Udfyldningsark!$Q112,"s",
IF(BT$17=Udfyldningsark!$T112,"b",
IF(BT$17&lt;Udfyldningsark!$P112,"",
IF(Udfyldningsark!$T112&lt;Udfyldningsark!$Q112-10,IF(BT$17&lt;Udfyldningsark!$T112,"g",""),
IF(Udfyldningsark!$T112&lt;Udfyldningsark!$Q112,     IF(BT$17&lt;Udfyldningsark!$Q112-10,"g",     IF(BT$17&lt;Udfyldningsark!$T112,"gu",        "")),
IF(BT$17&lt;Udfyldningsark!$Q112, IF(BT$17&lt;Udfyldningsark!$Q112-10,"g","gu"),
IF(BT$17&lt;Udfyldningsark!$T112,"r",""
))))))))</f>
        <v/>
      </c>
      <c r="BU95" s="226" t="str">
        <f>IF(Udfyldningsark!$T112="","",
IF(BU$17=Udfyldningsark!$Q112,"s",
IF(BU$17=Udfyldningsark!$T112,"b",
IF(BU$17&lt;Udfyldningsark!$P112,"",
IF(Udfyldningsark!$T112&lt;Udfyldningsark!$Q112-10,IF(BU$17&lt;Udfyldningsark!$T112,"g",""),
IF(Udfyldningsark!$T112&lt;Udfyldningsark!$Q112,     IF(BU$17&lt;Udfyldningsark!$Q112-10,"g",     IF(BU$17&lt;Udfyldningsark!$T112,"gu",        "")),
IF(BU$17&lt;Udfyldningsark!$Q112, IF(BU$17&lt;Udfyldningsark!$Q112-10,"g","gu"),
IF(BU$17&lt;Udfyldningsark!$T112,"r",""
))))))))</f>
        <v/>
      </c>
      <c r="BV95" s="226" t="str">
        <f>IF(Udfyldningsark!$T112="","",
IF(BV$17=Udfyldningsark!$Q112,"s",
IF(BV$17=Udfyldningsark!$T112,"b",
IF(BV$17&lt;Udfyldningsark!$P112,"",
IF(Udfyldningsark!$T112&lt;Udfyldningsark!$Q112-10,IF(BV$17&lt;Udfyldningsark!$T112,"g",""),
IF(Udfyldningsark!$T112&lt;Udfyldningsark!$Q112,     IF(BV$17&lt;Udfyldningsark!$Q112-10,"g",     IF(BV$17&lt;Udfyldningsark!$T112,"gu",        "")),
IF(BV$17&lt;Udfyldningsark!$Q112, IF(BV$17&lt;Udfyldningsark!$Q112-10,"g","gu"),
IF(BV$17&lt;Udfyldningsark!$T112,"r",""
))))))))</f>
        <v/>
      </c>
      <c r="BW95" s="226" t="str">
        <f>IF(Udfyldningsark!$T112="","",
IF(BW$17=Udfyldningsark!$Q112,"s",
IF(BW$17=Udfyldningsark!$T112,"b",
IF(BW$17&lt;Udfyldningsark!$P112,"",
IF(Udfyldningsark!$T112&lt;Udfyldningsark!$Q112-10,IF(BW$17&lt;Udfyldningsark!$T112,"g",""),
IF(Udfyldningsark!$T112&lt;Udfyldningsark!$Q112,     IF(BW$17&lt;Udfyldningsark!$Q112-10,"g",     IF(BW$17&lt;Udfyldningsark!$T112,"gu",        "")),
IF(BW$17&lt;Udfyldningsark!$Q112, IF(BW$17&lt;Udfyldningsark!$Q112-10,"g","gu"),
IF(BW$17&lt;Udfyldningsark!$T112,"r",""
))))))))</f>
        <v/>
      </c>
      <c r="BX95" s="226" t="str">
        <f>IF(Udfyldningsark!$T112="","",
IF(BX$17=Udfyldningsark!$Q112,"s",
IF(BX$17=Udfyldningsark!$T112,"b",
IF(BX$17&lt;Udfyldningsark!$P112,"",
IF(Udfyldningsark!$T112&lt;Udfyldningsark!$Q112-10,IF(BX$17&lt;Udfyldningsark!$T112,"g",""),
IF(Udfyldningsark!$T112&lt;Udfyldningsark!$Q112,     IF(BX$17&lt;Udfyldningsark!$Q112-10,"g",     IF(BX$17&lt;Udfyldningsark!$T112,"gu",        "")),
IF(BX$17&lt;Udfyldningsark!$Q112, IF(BX$17&lt;Udfyldningsark!$Q112-10,"g","gu"),
IF(BX$17&lt;Udfyldningsark!$T112,"r",""
))))))))</f>
        <v/>
      </c>
      <c r="BY95" s="226" t="str">
        <f>IF(Udfyldningsark!$T112="","",
IF(BY$17=Udfyldningsark!$Q112,"s",
IF(BY$17=Udfyldningsark!$T112,"b",
IF(BY$17&lt;Udfyldningsark!$P112,"",
IF(Udfyldningsark!$T112&lt;Udfyldningsark!$Q112-10,IF(BY$17&lt;Udfyldningsark!$T112,"g",""),
IF(Udfyldningsark!$T112&lt;Udfyldningsark!$Q112,     IF(BY$17&lt;Udfyldningsark!$Q112-10,"g",     IF(BY$17&lt;Udfyldningsark!$T112,"gu",        "")),
IF(BY$17&lt;Udfyldningsark!$Q112, IF(BY$17&lt;Udfyldningsark!$Q112-10,"g","gu"),
IF(BY$17&lt;Udfyldningsark!$T112,"r",""
))))))))</f>
        <v/>
      </c>
      <c r="BZ95" s="226" t="str">
        <f>IF(Udfyldningsark!$T112="","",
IF(BZ$17=Udfyldningsark!$Q112,"s",
IF(BZ$17=Udfyldningsark!$T112,"b",
IF(BZ$17&lt;Udfyldningsark!$P112,"",
IF(Udfyldningsark!$T112&lt;Udfyldningsark!$Q112-10,IF(BZ$17&lt;Udfyldningsark!$T112,"g",""),
IF(Udfyldningsark!$T112&lt;Udfyldningsark!$Q112,     IF(BZ$17&lt;Udfyldningsark!$Q112-10,"g",     IF(BZ$17&lt;Udfyldningsark!$T112,"gu",        "")),
IF(BZ$17&lt;Udfyldningsark!$Q112, IF(BZ$17&lt;Udfyldningsark!$Q112-10,"g","gu"),
IF(BZ$17&lt;Udfyldningsark!$T112,"r",""
))))))))</f>
        <v/>
      </c>
      <c r="CA95" s="226" t="str">
        <f>IF(Udfyldningsark!$T112="","",
IF(CA$17=Udfyldningsark!$Q112,"s",
IF(CA$17=Udfyldningsark!$T112,"b",
IF(CA$17&lt;Udfyldningsark!$P112,"",
IF(Udfyldningsark!$T112&lt;Udfyldningsark!$Q112-10,IF(CA$17&lt;Udfyldningsark!$T112,"g",""),
IF(Udfyldningsark!$T112&lt;Udfyldningsark!$Q112,     IF(CA$17&lt;Udfyldningsark!$Q112-10,"g",     IF(CA$17&lt;Udfyldningsark!$T112,"gu",        "")),
IF(CA$17&lt;Udfyldningsark!$Q112, IF(CA$17&lt;Udfyldningsark!$Q112-10,"g","gu"),
IF(CA$17&lt;Udfyldningsark!$T112,"r",""
))))))))</f>
        <v/>
      </c>
      <c r="CB95" s="226" t="str">
        <f>IF(Udfyldningsark!$T112="","",
IF(CB$17=Udfyldningsark!$Q112,"s",
IF(CB$17=Udfyldningsark!$T112,"b",
IF(CB$17&lt;Udfyldningsark!$P112,"",
IF(Udfyldningsark!$T112&lt;Udfyldningsark!$Q112-10,IF(CB$17&lt;Udfyldningsark!$T112,"g",""),
IF(Udfyldningsark!$T112&lt;Udfyldningsark!$Q112,     IF(CB$17&lt;Udfyldningsark!$Q112-10,"g",     IF(CB$17&lt;Udfyldningsark!$T112,"gu",        "")),
IF(CB$17&lt;Udfyldningsark!$Q112, IF(CB$17&lt;Udfyldningsark!$Q112-10,"g","gu"),
IF(CB$17&lt;Udfyldningsark!$T112,"r",""
))))))))</f>
        <v/>
      </c>
      <c r="CC95" s="226" t="str">
        <f>IF(Udfyldningsark!$T112="","",
IF(CC$17=Udfyldningsark!$Q112,"s",
IF(CC$17=Udfyldningsark!$T112,"b",
IF(CC$17&lt;Udfyldningsark!$P112,"",
IF(Udfyldningsark!$T112&lt;Udfyldningsark!$Q112-10,IF(CC$17&lt;Udfyldningsark!$T112,"g",""),
IF(Udfyldningsark!$T112&lt;Udfyldningsark!$Q112,     IF(CC$17&lt;Udfyldningsark!$Q112-10,"g",     IF(CC$17&lt;Udfyldningsark!$T112,"gu",        "")),
IF(CC$17&lt;Udfyldningsark!$Q112, IF(CC$17&lt;Udfyldningsark!$Q112-10,"g","gu"),
IF(CC$17&lt;Udfyldningsark!$T112,"r",""
))))))))</f>
        <v/>
      </c>
      <c r="CD95" s="226" t="str">
        <f>IF(Udfyldningsark!$T112="","",
IF(CD$17=Udfyldningsark!$Q112,"s",
IF(CD$17=Udfyldningsark!$T112,"b",
IF(CD$17&lt;Udfyldningsark!$P112,"",
IF(Udfyldningsark!$T112&lt;Udfyldningsark!$Q112-10,IF(CD$17&lt;Udfyldningsark!$T112,"g",""),
IF(Udfyldningsark!$T112&lt;Udfyldningsark!$Q112,     IF(CD$17&lt;Udfyldningsark!$Q112-10,"g",     IF(CD$17&lt;Udfyldningsark!$T112,"gu",        "")),
IF(CD$17&lt;Udfyldningsark!$Q112, IF(CD$17&lt;Udfyldningsark!$Q112-10,"g","gu"),
IF(CD$17&lt;Udfyldningsark!$T112,"r",""
))))))))</f>
        <v/>
      </c>
      <c r="CE95" s="226" t="str">
        <f>IF(Udfyldningsark!$T112="","",
IF(CE$17=Udfyldningsark!$Q112,"s",
IF(CE$17=Udfyldningsark!$T112,"b",
IF(CE$17&lt;Udfyldningsark!$P112,"",
IF(Udfyldningsark!$T112&lt;Udfyldningsark!$Q112-10,IF(CE$17&lt;Udfyldningsark!$T112,"g",""),
IF(Udfyldningsark!$T112&lt;Udfyldningsark!$Q112,     IF(CE$17&lt;Udfyldningsark!$Q112-10,"g",     IF(CE$17&lt;Udfyldningsark!$T112,"gu",        "")),
IF(CE$17&lt;Udfyldningsark!$Q112, IF(CE$17&lt;Udfyldningsark!$Q112-10,"g","gu"),
IF(CE$17&lt;Udfyldningsark!$T112,"r",""
))))))))</f>
        <v/>
      </c>
      <c r="CF95" s="226" t="str">
        <f>IF(Udfyldningsark!$T112="","",
IF(CF$17=Udfyldningsark!$Q112,"s",
IF(CF$17=Udfyldningsark!$T112,"b",
IF(CF$17&lt;Udfyldningsark!$P112,"",
IF(Udfyldningsark!$T112&lt;Udfyldningsark!$Q112-10,IF(CF$17&lt;Udfyldningsark!$T112,"g",""),
IF(Udfyldningsark!$T112&lt;Udfyldningsark!$Q112,     IF(CF$17&lt;Udfyldningsark!$Q112-10,"g",     IF(CF$17&lt;Udfyldningsark!$T112,"gu",        "")),
IF(CF$17&lt;Udfyldningsark!$Q112, IF(CF$17&lt;Udfyldningsark!$Q112-10,"g","gu"),
IF(CF$17&lt;Udfyldningsark!$T112,"r",""
))))))))</f>
        <v/>
      </c>
      <c r="CG95" s="226" t="str">
        <f>IF(Udfyldningsark!$T112="","",
IF(CG$17=Udfyldningsark!$Q112,"s",
IF(CG$17=Udfyldningsark!$T112,"b",
IF(CG$17&lt;Udfyldningsark!$P112,"",
IF(Udfyldningsark!$T112&lt;Udfyldningsark!$Q112-10,IF(CG$17&lt;Udfyldningsark!$T112,"g",""),
IF(Udfyldningsark!$T112&lt;Udfyldningsark!$Q112,     IF(CG$17&lt;Udfyldningsark!$Q112-10,"g",     IF(CG$17&lt;Udfyldningsark!$T112,"gu",        "")),
IF(CG$17&lt;Udfyldningsark!$Q112, IF(CG$17&lt;Udfyldningsark!$Q112-10,"g","gu"),
IF(CG$17&lt;Udfyldningsark!$T112,"r",""
))))))))</f>
        <v/>
      </c>
      <c r="CH95" s="226" t="str">
        <f>IF(Udfyldningsark!$T112="","",
IF(CH$17=Udfyldningsark!$Q112,"s",
IF(CH$17=Udfyldningsark!$T112,"b",
IF(CH$17&lt;Udfyldningsark!$P112,"",
IF(Udfyldningsark!$T112&lt;Udfyldningsark!$Q112-10,IF(CH$17&lt;Udfyldningsark!$T112,"g",""),
IF(Udfyldningsark!$T112&lt;Udfyldningsark!$Q112,     IF(CH$17&lt;Udfyldningsark!$Q112-10,"g",     IF(CH$17&lt;Udfyldningsark!$T112,"gu",        "")),
IF(CH$17&lt;Udfyldningsark!$Q112, IF(CH$17&lt;Udfyldningsark!$Q112-10,"g","gu"),
IF(CH$17&lt;Udfyldningsark!$T112,"r",""
))))))))</f>
        <v/>
      </c>
      <c r="CI95" s="226" t="str">
        <f>IF(Udfyldningsark!$T112="","",
IF(CI$17=Udfyldningsark!$Q112,"s",
IF(CI$17=Udfyldningsark!$T112,"b",
IF(CI$17&lt;Udfyldningsark!$P112,"",
IF(Udfyldningsark!$T112&lt;Udfyldningsark!$Q112-10,IF(CI$17&lt;Udfyldningsark!$T112,"g",""),
IF(Udfyldningsark!$T112&lt;Udfyldningsark!$Q112,     IF(CI$17&lt;Udfyldningsark!$Q112-10,"g",     IF(CI$17&lt;Udfyldningsark!$T112,"gu",        "")),
IF(CI$17&lt;Udfyldningsark!$Q112, IF(CI$17&lt;Udfyldningsark!$Q112-10,"g","gu"),
IF(CI$17&lt;Udfyldningsark!$T112,"r",""
))))))))</f>
        <v/>
      </c>
      <c r="CJ95" s="226" t="str">
        <f>IF(Udfyldningsark!$T112="","",
IF(CJ$17=Udfyldningsark!$Q112,"s",
IF(CJ$17=Udfyldningsark!$T112,"b",
IF(CJ$17&lt;Udfyldningsark!$P112,"",
IF(Udfyldningsark!$T112&lt;Udfyldningsark!$Q112-10,IF(CJ$17&lt;Udfyldningsark!$T112,"g",""),
IF(Udfyldningsark!$T112&lt;Udfyldningsark!$Q112,     IF(CJ$17&lt;Udfyldningsark!$Q112-10,"g",     IF(CJ$17&lt;Udfyldningsark!$T112,"gu",        "")),
IF(CJ$17&lt;Udfyldningsark!$Q112, IF(CJ$17&lt;Udfyldningsark!$Q112-10,"g","gu"),
IF(CJ$17&lt;Udfyldningsark!$T112,"r",""
))))))))</f>
        <v/>
      </c>
      <c r="CK95" s="226" t="str">
        <f>IF(Udfyldningsark!$T112="","",
IF(CK$17=Udfyldningsark!$Q112,"s",
IF(CK$17=Udfyldningsark!$T112,"b",
IF(CK$17&lt;Udfyldningsark!$P112,"",
IF(Udfyldningsark!$T112&lt;Udfyldningsark!$Q112-10,IF(CK$17&lt;Udfyldningsark!$T112,"g",""),
IF(Udfyldningsark!$T112&lt;Udfyldningsark!$Q112,     IF(CK$17&lt;Udfyldningsark!$Q112-10,"g",     IF(CK$17&lt;Udfyldningsark!$T112,"gu",        "")),
IF(CK$17&lt;Udfyldningsark!$Q112, IF(CK$17&lt;Udfyldningsark!$Q112-10,"g","gu"),
IF(CK$17&lt;Udfyldningsark!$T112,"r",""
))))))))</f>
        <v/>
      </c>
      <c r="CL95" s="226" t="str">
        <f>IF(Udfyldningsark!$T112="","",
IF(CL$17=Udfyldningsark!$Q112,"s",
IF(CL$17=Udfyldningsark!$T112,"b",
IF(CL$17&lt;Udfyldningsark!$P112,"",
IF(Udfyldningsark!$T112&lt;Udfyldningsark!$Q112-10,IF(CL$17&lt;Udfyldningsark!$T112,"g",""),
IF(Udfyldningsark!$T112&lt;Udfyldningsark!$Q112,     IF(CL$17&lt;Udfyldningsark!$Q112-10,"g",     IF(CL$17&lt;Udfyldningsark!$T112,"gu",        "")),
IF(CL$17&lt;Udfyldningsark!$Q112, IF(CL$17&lt;Udfyldningsark!$Q112-10,"g","gu"),
IF(CL$17&lt;Udfyldningsark!$T112,"r",""
))))))))</f>
        <v/>
      </c>
      <c r="CM95" s="226" t="str">
        <f>IF(Udfyldningsark!$T112="","",
IF(CM$17=Udfyldningsark!$Q112,"s",
IF(CM$17=Udfyldningsark!$T112,"b",
IF(CM$17&lt;Udfyldningsark!$P112,"",
IF(Udfyldningsark!$T112&lt;Udfyldningsark!$Q112-10,IF(CM$17&lt;Udfyldningsark!$T112,"g",""),
IF(Udfyldningsark!$T112&lt;Udfyldningsark!$Q112,     IF(CM$17&lt;Udfyldningsark!$Q112-10,"g",     IF(CM$17&lt;Udfyldningsark!$T112,"gu",        "")),
IF(CM$17&lt;Udfyldningsark!$Q112, IF(CM$17&lt;Udfyldningsark!$Q112-10,"g","gu"),
IF(CM$17&lt;Udfyldningsark!$T112,"r",""
))))))))</f>
        <v/>
      </c>
      <c r="CN95" s="226" t="str">
        <f>IF(Udfyldningsark!$T112="","",
IF(CN$17=Udfyldningsark!$Q112,"s",
IF(CN$17=Udfyldningsark!$T112,"b",
IF(CN$17&lt;Udfyldningsark!$P112,"",
IF(Udfyldningsark!$T112&lt;Udfyldningsark!$Q112-10,IF(CN$17&lt;Udfyldningsark!$T112,"g",""),
IF(Udfyldningsark!$T112&lt;Udfyldningsark!$Q112,     IF(CN$17&lt;Udfyldningsark!$Q112-10,"g",     IF(CN$17&lt;Udfyldningsark!$T112,"gu",        "")),
IF(CN$17&lt;Udfyldningsark!$Q112, IF(CN$17&lt;Udfyldningsark!$Q112-10,"g","gu"),
IF(CN$17&lt;Udfyldningsark!$T112,"r",""
))))))))</f>
        <v/>
      </c>
      <c r="CO95" s="226" t="str">
        <f>IF(Udfyldningsark!$T112="","",
IF(CO$17=Udfyldningsark!$Q112,"s",
IF(CO$17=Udfyldningsark!$T112,"b",
IF(CO$17&lt;Udfyldningsark!$P112,"",
IF(Udfyldningsark!$T112&lt;Udfyldningsark!$Q112-10,IF(CO$17&lt;Udfyldningsark!$T112,"g",""),
IF(Udfyldningsark!$T112&lt;Udfyldningsark!$Q112,     IF(CO$17&lt;Udfyldningsark!$Q112-10,"g",     IF(CO$17&lt;Udfyldningsark!$T112,"gu",        "")),
IF(CO$17&lt;Udfyldningsark!$Q112, IF(CO$17&lt;Udfyldningsark!$Q112-10,"g","gu"),
IF(CO$17&lt;Udfyldningsark!$T112,"r",""
))))))))</f>
        <v/>
      </c>
      <c r="CP95" s="226" t="str">
        <f>IF(Udfyldningsark!$T112="","",
IF(CP$17=Udfyldningsark!$Q112,"s",
IF(CP$17=Udfyldningsark!$T112,"b",
IF(CP$17&lt;Udfyldningsark!$P112,"",
IF(Udfyldningsark!$T112&lt;Udfyldningsark!$Q112-10,IF(CP$17&lt;Udfyldningsark!$T112,"g",""),
IF(Udfyldningsark!$T112&lt;Udfyldningsark!$Q112,     IF(CP$17&lt;Udfyldningsark!$Q112-10,"g",     IF(CP$17&lt;Udfyldningsark!$T112,"gu",        "")),
IF(CP$17&lt;Udfyldningsark!$Q112, IF(CP$17&lt;Udfyldningsark!$Q112-10,"g","gu"),
IF(CP$17&lt;Udfyldningsark!$T112,"r",""
))))))))</f>
        <v/>
      </c>
      <c r="CQ95" s="226" t="str">
        <f>IF(Udfyldningsark!$T112="","",
IF(CQ$17=Udfyldningsark!$Q112,"s",
IF(CQ$17=Udfyldningsark!$T112,"b",
IF(CQ$17&lt;Udfyldningsark!$P112,"",
IF(Udfyldningsark!$T112&lt;Udfyldningsark!$Q112-10,IF(CQ$17&lt;Udfyldningsark!$T112,"g",""),
IF(Udfyldningsark!$T112&lt;Udfyldningsark!$Q112,     IF(CQ$17&lt;Udfyldningsark!$Q112-10,"g",     IF(CQ$17&lt;Udfyldningsark!$T112,"gu",        "")),
IF(CQ$17&lt;Udfyldningsark!$Q112, IF(CQ$17&lt;Udfyldningsark!$Q112-10,"g","gu"),
IF(CQ$17&lt;Udfyldningsark!$T112,"r",""
))))))))</f>
        <v/>
      </c>
      <c r="CR95" s="226" t="str">
        <f>IF(Udfyldningsark!$T112="","",
IF(CR$17=Udfyldningsark!$Q112,"s",
IF(CR$17=Udfyldningsark!$T112,"b",
IF(CR$17&lt;Udfyldningsark!$P112,"",
IF(Udfyldningsark!$T112&lt;Udfyldningsark!$Q112-10,IF(CR$17&lt;Udfyldningsark!$T112,"g",""),
IF(Udfyldningsark!$T112&lt;Udfyldningsark!$Q112,     IF(CR$17&lt;Udfyldningsark!$Q112-10,"g",     IF(CR$17&lt;Udfyldningsark!$T112,"gu",        "")),
IF(CR$17&lt;Udfyldningsark!$Q112, IF(CR$17&lt;Udfyldningsark!$Q112-10,"g","gu"),
IF(CR$17&lt;Udfyldningsark!$T112,"r",""
))))))))</f>
        <v/>
      </c>
      <c r="CS95" s="226" t="str">
        <f>IF(Udfyldningsark!$T112="","",
IF(CS$17=Udfyldningsark!$Q112,"s",
IF(CS$17=Udfyldningsark!$T112,"b",
IF(CS$17&lt;Udfyldningsark!$P112,"",
IF(Udfyldningsark!$T112&lt;Udfyldningsark!$Q112-10,IF(CS$17&lt;Udfyldningsark!$T112,"g",""),
IF(Udfyldningsark!$T112&lt;Udfyldningsark!$Q112,     IF(CS$17&lt;Udfyldningsark!$Q112-10,"g",     IF(CS$17&lt;Udfyldningsark!$T112,"gu",        "")),
IF(CS$17&lt;Udfyldningsark!$Q112, IF(CS$17&lt;Udfyldningsark!$Q112-10,"g","gu"),
IF(CS$17&lt;Udfyldningsark!$T112,"r",""
))))))))</f>
        <v/>
      </c>
      <c r="CT95" s="226" t="str">
        <f>IF(Udfyldningsark!$T112="","",
IF(CT$17=Udfyldningsark!$Q112,"s",
IF(CT$17=Udfyldningsark!$T112,"b",
IF(CT$17&lt;Udfyldningsark!$P112,"",
IF(Udfyldningsark!$T112&lt;Udfyldningsark!$Q112-10,IF(CT$17&lt;Udfyldningsark!$T112,"g",""),
IF(Udfyldningsark!$T112&lt;Udfyldningsark!$Q112,     IF(CT$17&lt;Udfyldningsark!$Q112-10,"g",     IF(CT$17&lt;Udfyldningsark!$T112,"gu",        "")),
IF(CT$17&lt;Udfyldningsark!$Q112, IF(CT$17&lt;Udfyldningsark!$Q112-10,"g","gu"),
IF(CT$17&lt;Udfyldningsark!$T112,"r",""
))))))))</f>
        <v/>
      </c>
      <c r="CU95" s="226" t="str">
        <f>IF(Udfyldningsark!$T112="","",
IF(CU$17=Udfyldningsark!$Q112,"s",
IF(CU$17=Udfyldningsark!$T112,"b",
IF(CU$17&lt;Udfyldningsark!$P112,"",
IF(Udfyldningsark!$T112&lt;Udfyldningsark!$Q112-10,IF(CU$17&lt;Udfyldningsark!$T112,"g",""),
IF(Udfyldningsark!$T112&lt;Udfyldningsark!$Q112,     IF(CU$17&lt;Udfyldningsark!$Q112-10,"g",     IF(CU$17&lt;Udfyldningsark!$T112,"gu",        "")),
IF(CU$17&lt;Udfyldningsark!$Q112, IF(CU$17&lt;Udfyldningsark!$Q112-10,"g","gu"),
IF(CU$17&lt;Udfyldningsark!$T112,"r",""
))))))))</f>
        <v/>
      </c>
      <c r="CV95" s="226" t="str">
        <f>IF(Udfyldningsark!$T112="","",
IF(CV$17=Udfyldningsark!$Q112,"s",
IF(CV$17=Udfyldningsark!$T112,"b",
IF(CV$17&lt;Udfyldningsark!$P112,"",
IF(Udfyldningsark!$T112&lt;Udfyldningsark!$Q112-10,IF(CV$17&lt;Udfyldningsark!$T112,"g",""),
IF(Udfyldningsark!$T112&lt;Udfyldningsark!$Q112,     IF(CV$17&lt;Udfyldningsark!$Q112-10,"g",     IF(CV$17&lt;Udfyldningsark!$T112,"gu",        "")),
IF(CV$17&lt;Udfyldningsark!$Q112, IF(CV$17&lt;Udfyldningsark!$Q112-10,"g","gu"),
IF(CV$17&lt;Udfyldningsark!$T112,"r",""
))))))))</f>
        <v/>
      </c>
      <c r="CW95" s="226" t="str">
        <f>IF(Udfyldningsark!$T112="","",
IF(CW$17=Udfyldningsark!$Q112,"s",
IF(CW$17=Udfyldningsark!$T112,"b",
IF(CW$17&lt;Udfyldningsark!$P112,"",
IF(Udfyldningsark!$T112&lt;Udfyldningsark!$Q112-10,IF(CW$17&lt;Udfyldningsark!$T112,"g",""),
IF(Udfyldningsark!$T112&lt;Udfyldningsark!$Q112,     IF(CW$17&lt;Udfyldningsark!$Q112-10,"g",     IF(CW$17&lt;Udfyldningsark!$T112,"gu",        "")),
IF(CW$17&lt;Udfyldningsark!$Q112, IF(CW$17&lt;Udfyldningsark!$Q112-10,"g","gu"),
IF(CW$17&lt;Udfyldningsark!$T112,"r",""
))))))))</f>
        <v/>
      </c>
      <c r="CX95" s="226" t="str">
        <f>IF(Udfyldningsark!$T112="","",
IF(CX$17=Udfyldningsark!$Q112,"s",
IF(CX$17=Udfyldningsark!$T112,"b",
IF(CX$17&lt;Udfyldningsark!$P112,"",
IF(Udfyldningsark!$T112&lt;Udfyldningsark!$Q112-10,IF(CX$17&lt;Udfyldningsark!$T112,"g",""),
IF(Udfyldningsark!$T112&lt;Udfyldningsark!$Q112,     IF(CX$17&lt;Udfyldningsark!$Q112-10,"g",     IF(CX$17&lt;Udfyldningsark!$T112,"gu",        "")),
IF(CX$17&lt;Udfyldningsark!$Q112, IF(CX$17&lt;Udfyldningsark!$Q112-10,"g","gu"),
IF(CX$17&lt;Udfyldningsark!$T112,"r",""
))))))))</f>
        <v/>
      </c>
      <c r="CY95" s="226" t="str">
        <f>IF(Udfyldningsark!$T112="","",
IF(CY$17=Udfyldningsark!$Q112,"s",
IF(CY$17=Udfyldningsark!$T112,"b",
IF(CY$17&lt;Udfyldningsark!$P112,"",
IF(Udfyldningsark!$T112&lt;Udfyldningsark!$Q112-10,IF(CY$17&lt;Udfyldningsark!$T112,"g",""),
IF(Udfyldningsark!$T112&lt;Udfyldningsark!$Q112,     IF(CY$17&lt;Udfyldningsark!$Q112-10,"g",     IF(CY$17&lt;Udfyldningsark!$T112,"gu",        "")),
IF(CY$17&lt;Udfyldningsark!$Q112, IF(CY$17&lt;Udfyldningsark!$Q112-10,"g","gu"),
IF(CY$17&lt;Udfyldningsark!$T112,"r",""
))))))))</f>
        <v/>
      </c>
      <c r="CZ95" s="226" t="str">
        <f>IF(Udfyldningsark!$T112="","",
IF(CZ$17=Udfyldningsark!$Q112,"s",
IF(CZ$17=Udfyldningsark!$T112,"b",
IF(CZ$17&lt;Udfyldningsark!$P112,"",
IF(Udfyldningsark!$T112&lt;Udfyldningsark!$Q112-10,IF(CZ$17&lt;Udfyldningsark!$T112,"g",""),
IF(Udfyldningsark!$T112&lt;Udfyldningsark!$Q112,     IF(CZ$17&lt;Udfyldningsark!$Q112-10,"g",     IF(CZ$17&lt;Udfyldningsark!$T112,"gu",        "")),
IF(CZ$17&lt;Udfyldningsark!$Q112, IF(CZ$17&lt;Udfyldningsark!$Q112-10,"g","gu"),
IF(CZ$17&lt;Udfyldningsark!$T112,"r",""
))))))))</f>
        <v/>
      </c>
      <c r="DA95" s="226" t="str">
        <f>IF(Udfyldningsark!$T112="","",
IF(DA$17=Udfyldningsark!$Q112,"s",
IF(DA$17=Udfyldningsark!$T112,"b",
IF(DA$17&lt;Udfyldningsark!$P112,"",
IF(Udfyldningsark!$T112&lt;Udfyldningsark!$Q112-10,IF(DA$17&lt;Udfyldningsark!$T112,"g",""),
IF(Udfyldningsark!$T112&lt;Udfyldningsark!$Q112,     IF(DA$17&lt;Udfyldningsark!$Q112-10,"g",     IF(DA$17&lt;Udfyldningsark!$T112,"gu",        "")),
IF(DA$17&lt;Udfyldningsark!$Q112, IF(DA$17&lt;Udfyldningsark!$Q112-10,"g","gu"),
IF(DA$17&lt;Udfyldningsark!$T112,"r",""
))))))))</f>
        <v/>
      </c>
      <c r="DB95" s="226" t="str">
        <f>IF(Udfyldningsark!$T112="","",
IF(DB$17=Udfyldningsark!$Q112,"s",
IF(DB$17=Udfyldningsark!$T112,"b",
IF(DB$17&lt;Udfyldningsark!$P112,"",
IF(Udfyldningsark!$T112&lt;Udfyldningsark!$Q112-10,IF(DB$17&lt;Udfyldningsark!$T112,"g",""),
IF(Udfyldningsark!$T112&lt;Udfyldningsark!$Q112,     IF(DB$17&lt;Udfyldningsark!$Q112-10,"g",     IF(DB$17&lt;Udfyldningsark!$T112,"gu",        "")),
IF(DB$17&lt;Udfyldningsark!$Q112, IF(DB$17&lt;Udfyldningsark!$Q112-10,"g","gu"),
IF(DB$17&lt;Udfyldningsark!$T112,"r",""
))))))))</f>
        <v/>
      </c>
      <c r="DC95" s="226" t="str">
        <f>IF(Udfyldningsark!$T112="","",
IF(DC$17=Udfyldningsark!$Q112,"s",
IF(DC$17=Udfyldningsark!$T112,"b",
IF(DC$17&lt;Udfyldningsark!$P112,"",
IF(Udfyldningsark!$T112&lt;Udfyldningsark!$Q112-10,IF(DC$17&lt;Udfyldningsark!$T112,"g",""),
IF(Udfyldningsark!$T112&lt;Udfyldningsark!$Q112,     IF(DC$17&lt;Udfyldningsark!$Q112-10,"g",     IF(DC$17&lt;Udfyldningsark!$T112,"gu",        "")),
IF(DC$17&lt;Udfyldningsark!$Q112, IF(DC$17&lt;Udfyldningsark!$Q112-10,"g","gu"),
IF(DC$17&lt;Udfyldningsark!$T112,"r",""
))))))))</f>
        <v/>
      </c>
      <c r="DD95" s="226" t="str">
        <f>IF(Udfyldningsark!$T112="","",
IF(DD$17=Udfyldningsark!$Q112,"s",
IF(DD$17=Udfyldningsark!$T112,"b",
IF(DD$17&lt;Udfyldningsark!$P112,"",
IF(Udfyldningsark!$T112&lt;Udfyldningsark!$Q112-10,IF(DD$17&lt;Udfyldningsark!$T112,"g",""),
IF(Udfyldningsark!$T112&lt;Udfyldningsark!$Q112,     IF(DD$17&lt;Udfyldningsark!$Q112-10,"g",     IF(DD$17&lt;Udfyldningsark!$T112,"gu",        "")),
IF(DD$17&lt;Udfyldningsark!$Q112, IF(DD$17&lt;Udfyldningsark!$Q112-10,"g","gu"),
IF(DD$17&lt;Udfyldningsark!$T112,"r",""
))))))))</f>
        <v/>
      </c>
      <c r="DE95" s="226" t="str">
        <f>IF(Udfyldningsark!$T112="","",
IF(DE$17=Udfyldningsark!$Q112,"s",
IF(DE$17=Udfyldningsark!$T112,"b",
IF(DE$17&lt;Udfyldningsark!$P112,"",
IF(Udfyldningsark!$T112&lt;Udfyldningsark!$Q112-10,IF(DE$17&lt;Udfyldningsark!$T112,"g",""),
IF(Udfyldningsark!$T112&lt;Udfyldningsark!$Q112,     IF(DE$17&lt;Udfyldningsark!$Q112-10,"g",     IF(DE$17&lt;Udfyldningsark!$T112,"gu",        "")),
IF(DE$17&lt;Udfyldningsark!$Q112, IF(DE$17&lt;Udfyldningsark!$Q112-10,"g","gu"),
IF(DE$17&lt;Udfyldningsark!$T112,"r",""
))))))))</f>
        <v/>
      </c>
      <c r="DF95" s="226" t="str">
        <f>IF(Udfyldningsark!$T112="","",
IF(DF$17=Udfyldningsark!$Q112,"s",
IF(DF$17=Udfyldningsark!$T112,"b",
IF(DF$17&lt;Udfyldningsark!$P112,"",
IF(Udfyldningsark!$T112&lt;Udfyldningsark!$Q112-10,IF(DF$17&lt;Udfyldningsark!$T112,"g",""),
IF(Udfyldningsark!$T112&lt;Udfyldningsark!$Q112,     IF(DF$17&lt;Udfyldningsark!$Q112-10,"g",     IF(DF$17&lt;Udfyldningsark!$T112,"gu",        "")),
IF(DF$17&lt;Udfyldningsark!$Q112, IF(DF$17&lt;Udfyldningsark!$Q112-10,"g","gu"),
IF(DF$17&lt;Udfyldningsark!$T112,"r",""
))))))))</f>
        <v/>
      </c>
      <c r="DG95" s="226" t="str">
        <f>IF(Udfyldningsark!$T112="","",
IF(DG$17=Udfyldningsark!$Q112,"s",
IF(DG$17=Udfyldningsark!$T112,"b",
IF(DG$17&lt;Udfyldningsark!$P112,"",
IF(Udfyldningsark!$T112&lt;Udfyldningsark!$Q112-10,IF(DG$17&lt;Udfyldningsark!$T112,"g",""),
IF(Udfyldningsark!$T112&lt;Udfyldningsark!$Q112,     IF(DG$17&lt;Udfyldningsark!$Q112-10,"g",     IF(DG$17&lt;Udfyldningsark!$T112,"gu",        "")),
IF(DG$17&lt;Udfyldningsark!$Q112, IF(DG$17&lt;Udfyldningsark!$Q112-10,"g","gu"),
IF(DG$17&lt;Udfyldningsark!$T112,"r",""
))))))))</f>
        <v/>
      </c>
      <c r="DH95" s="226" t="str">
        <f>IF(Udfyldningsark!$T112="","",
IF(DH$17=Udfyldningsark!$Q112,"s",
IF(DH$17=Udfyldningsark!$T112,"b",
IF(DH$17&lt;Udfyldningsark!$P112,"",
IF(Udfyldningsark!$T112&lt;Udfyldningsark!$Q112-10,IF(DH$17&lt;Udfyldningsark!$T112,"g",""),
IF(Udfyldningsark!$T112&lt;Udfyldningsark!$Q112,     IF(DH$17&lt;Udfyldningsark!$Q112-10,"g",     IF(DH$17&lt;Udfyldningsark!$T112,"gu",        "")),
IF(DH$17&lt;Udfyldningsark!$Q112, IF(DH$17&lt;Udfyldningsark!$Q112-10,"g","gu"),
IF(DH$17&lt;Udfyldningsark!$T112,"r",""
))))))))</f>
        <v/>
      </c>
      <c r="DI95" s="226" t="str">
        <f>IF(Udfyldningsark!$T112="","",
IF(DI$17=Udfyldningsark!$Q112,"s",
IF(DI$17=Udfyldningsark!$T112,"b",
IF(DI$17&lt;Udfyldningsark!$P112,"",
IF(Udfyldningsark!$T112&lt;Udfyldningsark!$Q112-10,IF(DI$17&lt;Udfyldningsark!$T112,"g",""),
IF(Udfyldningsark!$T112&lt;Udfyldningsark!$Q112,     IF(DI$17&lt;Udfyldningsark!$Q112-10,"g",     IF(DI$17&lt;Udfyldningsark!$T112,"gu",        "")),
IF(DI$17&lt;Udfyldningsark!$Q112, IF(DI$17&lt;Udfyldningsark!$Q112-10,"g","gu"),
IF(DI$17&lt;Udfyldningsark!$T112,"r",""
))))))))</f>
        <v/>
      </c>
      <c r="DJ95" s="226" t="str">
        <f>IF(Udfyldningsark!$T112="","",
IF(DJ$17=Udfyldningsark!$Q112,"s",
IF(DJ$17=Udfyldningsark!$T112,"b",
IF(DJ$17&lt;Udfyldningsark!$P112,"",
IF(Udfyldningsark!$T112&lt;Udfyldningsark!$Q112-10,IF(DJ$17&lt;Udfyldningsark!$T112,"g",""),
IF(Udfyldningsark!$T112&lt;Udfyldningsark!$Q112,     IF(DJ$17&lt;Udfyldningsark!$Q112-10,"g",     IF(DJ$17&lt;Udfyldningsark!$T112,"gu",        "")),
IF(DJ$17&lt;Udfyldningsark!$Q112, IF(DJ$17&lt;Udfyldningsark!$Q112-10,"g","gu"),
IF(DJ$17&lt;Udfyldningsark!$T112,"r",""
))))))))</f>
        <v/>
      </c>
      <c r="DK95" s="226" t="str">
        <f>IF(Udfyldningsark!$T112="","",
IF(DK$17=Udfyldningsark!$Q112,"s",
IF(DK$17=Udfyldningsark!$T112,"b",
IF(DK$17&lt;Udfyldningsark!$P112,"",
IF(Udfyldningsark!$T112&lt;Udfyldningsark!$Q112-10,IF(DK$17&lt;Udfyldningsark!$T112,"g",""),
IF(Udfyldningsark!$T112&lt;Udfyldningsark!$Q112,     IF(DK$17&lt;Udfyldningsark!$Q112-10,"g",     IF(DK$17&lt;Udfyldningsark!$T112,"gu",        "")),
IF(DK$17&lt;Udfyldningsark!$Q112, IF(DK$17&lt;Udfyldningsark!$Q112-10,"g","gu"),
IF(DK$17&lt;Udfyldningsark!$T112,"r",""
))))))))</f>
        <v/>
      </c>
      <c r="DL95" s="13"/>
      <c r="DM95" s="13"/>
    </row>
    <row r="96" spans="1:117" s="2" customFormat="1" ht="8.4499999999999993" customHeight="1" x14ac:dyDescent="0.2">
      <c r="A96" s="29"/>
      <c r="B96" s="56" t="str">
        <f>IF(Udfyldningsark!C113=1,Udfyldningsark!E113,"")</f>
        <v/>
      </c>
      <c r="C96" s="405" t="str">
        <f>IF(Udfyldningsark!I113="","",IF(Udfyldningsark!I113&gt;=1,Udfyldningsark!I113))</f>
        <v/>
      </c>
      <c r="D96" s="406"/>
      <c r="E96" s="407"/>
      <c r="F96" s="48"/>
      <c r="G96" s="276" t="str">
        <f>IF(Udfyldningsark!L113="","",IF(Udfyldningsark!L113&gt;=1,Udfyldningsark!L113))</f>
        <v/>
      </c>
      <c r="H96" s="48"/>
      <c r="I96" s="87" t="str">
        <f>IF(Udfyldningsark!P113="","",IF(Udfyldningsark!P113&gt;=1,Udfyldningsark!P113))</f>
        <v/>
      </c>
      <c r="J96" s="49"/>
      <c r="K96" s="88" t="str">
        <f>IF(Udfyldningsark!G113="","",IF(Udfyldningsark!G113=Data!$T$7,Data!$U$7,IF(Udfyldningsark!G113=Data!$T$8,Data!$U$8,IF(Udfyldningsark!G113=Data!$T$9,Data!$U$9,IF(Udfyldningsark!G113=Data!$T$10,Data!$U$10,IF(Udfyldningsark!G113=Data!$T$11,Data!$U$11,IF(Udfyldningsark!G113=Data!$T$12,Data!$U$12,IF(Udfyldningsark!G113=Data!$T$13,Data!$U$13,IF(Udfyldningsark!G113=Data!$T$14,Data!$U$14,IF(Udfyldningsark!G113=Data!$T$15,Data!$U$15,IF(Udfyldningsark!G113=Data!$T$16,Data!$U$16,IF(Udfyldningsark!G113=Data!$T$17,Data!$U$17,IF(Udfyldningsark!G113=Data!$T$18,Data!$U$18,IF(Udfyldningsark!G113=Data!$T$19,Data!$U$19,IF(Udfyldningsark!G113=Data!$T$20,Data!$U$20,IF(Udfyldningsark!G113=Data!$T$21,Data!$U$21,IF(Udfyldningsark!G113=Data!$T$22,Data!$U$22,IF(Udfyldningsark!G113=Data!$T$23,Data!$U$23,IF(Udfyldningsark!G113=Data!$T$24,Data!$U$24,IF(Udfyldningsark!G113=Data!$T$25,Data!$U$25,IF(Udfyldningsark!G113=Data!$T$26,Data!$U$26,IF(Udfyldningsark!G113=Data!$T$27,Data!$U$27))))))))))))))))))))))</f>
        <v/>
      </c>
      <c r="L96" s="49"/>
      <c r="M96" s="89" t="str">
        <f>IF(Udfyldningsark!G113="","",IF(Udfyldningsark!G113=Data!$T$7,Data!$V$7,IF(Udfyldningsark!G113=Data!$T$8,Data!$V$8,IF(Udfyldningsark!G113=Data!$T$9,Data!$V$9,IF(Udfyldningsark!G113=Data!$T$10,Data!$V$10,IF(Udfyldningsark!G113=Data!$T$11,Data!$V$11,IF(Udfyldningsark!G113=Data!$T$12,Data!$V$12,IF(Udfyldningsark!G113=Data!$T$13,Data!$V$13,IF(Udfyldningsark!G113=Data!$T$14,Data!$V$14,IF(Udfyldningsark!G113=Data!$T$15,Data!$V$15,IF(Udfyldningsark!G113=Data!$T$16,Data!$V$16,IF(Udfyldningsark!G113=Data!$T$17,Data!$V$17,IF(Udfyldningsark!G113=Data!$T$18,Data!$V$18,IF(Udfyldningsark!G113=Data!$T$19,Data!$V$19,IF(Udfyldningsark!G113=Data!$T$20,Data!$V$20,IF(Udfyldningsark!G113=Data!$T$21,Data!$V$21,IF(Udfyldningsark!G113=Data!$T$22,Data!$V$22,IF(Udfyldningsark!G113=Data!$T$23,Data!$V$23,IF(Udfyldningsark!G113=Data!$T$24,Data!$V$24,IF(Udfyldningsark!G113=Data!$T$25,Data!$V$25,IF(Udfyldningsark!G113=Data!$T$26,Data!$V$26,IF(Udfyldningsark!G113=Data!$T$27,Data!$V$27,))))))))))))))))))))))</f>
        <v/>
      </c>
      <c r="N96" s="20"/>
      <c r="O96" s="226" t="str">
        <f>IF(Udfyldningsark!$T113="","",
IF(O$17=Udfyldningsark!$Q113,"s",
IF(O$17=Udfyldningsark!$T113,"b",
IF(O$17&lt;Udfyldningsark!$P113,"",
IF(Udfyldningsark!$T113&lt;Udfyldningsark!$Q113-10,IF(O$17&lt;Udfyldningsark!$T113,"g",""),
IF(Udfyldningsark!$T113&lt;Udfyldningsark!$Q113,     IF(O$17&lt;Udfyldningsark!$Q113-10,"g",     IF(O$17&lt;Udfyldningsark!$T113,"gu",        "")),
IF(O$17&lt;Udfyldningsark!$Q113, IF(O$17&lt;Udfyldningsark!$Q113-10,"g","gu"),
IF(O$17&lt;Udfyldningsark!$T113,"r",""
))))))))</f>
        <v/>
      </c>
      <c r="P96" s="226" t="str">
        <f>IF(Udfyldningsark!$T113="","",
IF(P$17=Udfyldningsark!$Q113,"s",
IF(P$17=Udfyldningsark!$T113,"b",
IF(P$17&lt;Udfyldningsark!$P113,"",
IF(Udfyldningsark!$T113&lt;Udfyldningsark!$Q113-10,IF(P$17&lt;Udfyldningsark!$T113,"g",""),
IF(Udfyldningsark!$T113&lt;Udfyldningsark!$Q113,     IF(P$17&lt;Udfyldningsark!$Q113-10,"g",     IF(P$17&lt;Udfyldningsark!$T113,"gu",        "")),
IF(P$17&lt;Udfyldningsark!$Q113, IF(P$17&lt;Udfyldningsark!$Q113-10,"g","gu"),
IF(P$17&lt;Udfyldningsark!$T113,"r",""
))))))))</f>
        <v/>
      </c>
      <c r="Q96" s="226" t="str">
        <f>IF(Udfyldningsark!$T113="","",
IF(Q$17=Udfyldningsark!$Q113,"s",
IF(Q$17=Udfyldningsark!$T113,"b",
IF(Q$17&lt;Udfyldningsark!$P113,"",
IF(Udfyldningsark!$T113&lt;Udfyldningsark!$Q113-10,IF(Q$17&lt;Udfyldningsark!$T113,"g",""),
IF(Udfyldningsark!$T113&lt;Udfyldningsark!$Q113,     IF(Q$17&lt;Udfyldningsark!$Q113-10,"g",     IF(Q$17&lt;Udfyldningsark!$T113,"gu",        "")),
IF(Q$17&lt;Udfyldningsark!$Q113, IF(Q$17&lt;Udfyldningsark!$Q113-10,"g","gu"),
IF(Q$17&lt;Udfyldningsark!$T113,"r",""
))))))))</f>
        <v/>
      </c>
      <c r="R96" s="226" t="str">
        <f>IF(Udfyldningsark!$T113="","",
IF(R$17=Udfyldningsark!$Q113,"s",
IF(R$17=Udfyldningsark!$T113,"b",
IF(R$17&lt;Udfyldningsark!$P113,"",
IF(Udfyldningsark!$T113&lt;Udfyldningsark!$Q113-10,IF(R$17&lt;Udfyldningsark!$T113,"g",""),
IF(Udfyldningsark!$T113&lt;Udfyldningsark!$Q113,     IF(R$17&lt;Udfyldningsark!$Q113-10,"g",     IF(R$17&lt;Udfyldningsark!$T113,"gu",        "")),
IF(R$17&lt;Udfyldningsark!$Q113, IF(R$17&lt;Udfyldningsark!$Q113-10,"g","gu"),
IF(R$17&lt;Udfyldningsark!$T113,"r",""
))))))))</f>
        <v/>
      </c>
      <c r="S96" s="226" t="str">
        <f>IF(Udfyldningsark!$T113="","",
IF(S$17=Udfyldningsark!$Q113,"s",
IF(S$17=Udfyldningsark!$T113,"b",
IF(S$17&lt;Udfyldningsark!$P113,"",
IF(Udfyldningsark!$T113&lt;Udfyldningsark!$Q113-10,IF(S$17&lt;Udfyldningsark!$T113,"g",""),
IF(Udfyldningsark!$T113&lt;Udfyldningsark!$Q113,     IF(S$17&lt;Udfyldningsark!$Q113-10,"g",     IF(S$17&lt;Udfyldningsark!$T113,"gu",        "")),
IF(S$17&lt;Udfyldningsark!$Q113, IF(S$17&lt;Udfyldningsark!$Q113-10,"g","gu"),
IF(S$17&lt;Udfyldningsark!$T113,"r",""
))))))))</f>
        <v/>
      </c>
      <c r="T96" s="226" t="str">
        <f>IF(Udfyldningsark!$T113="","",
IF(T$17=Udfyldningsark!$Q113,"s",
IF(T$17=Udfyldningsark!$T113,"b",
IF(T$17&lt;Udfyldningsark!$P113,"",
IF(Udfyldningsark!$T113&lt;Udfyldningsark!$Q113-10,IF(T$17&lt;Udfyldningsark!$T113,"g",""),
IF(Udfyldningsark!$T113&lt;Udfyldningsark!$Q113,     IF(T$17&lt;Udfyldningsark!$Q113-10,"g",     IF(T$17&lt;Udfyldningsark!$T113,"gu",        "")),
IF(T$17&lt;Udfyldningsark!$Q113, IF(T$17&lt;Udfyldningsark!$Q113-10,"g","gu"),
IF(T$17&lt;Udfyldningsark!$T113,"r",""
))))))))</f>
        <v/>
      </c>
      <c r="U96" s="226" t="str">
        <f>IF(Udfyldningsark!$T113="","",
IF(U$17=Udfyldningsark!$Q113,"s",
IF(U$17=Udfyldningsark!$T113,"b",
IF(U$17&lt;Udfyldningsark!$P113,"",
IF(Udfyldningsark!$T113&lt;Udfyldningsark!$Q113-10,IF(U$17&lt;Udfyldningsark!$T113,"g",""),
IF(Udfyldningsark!$T113&lt;Udfyldningsark!$Q113,     IF(U$17&lt;Udfyldningsark!$Q113-10,"g",     IF(U$17&lt;Udfyldningsark!$T113,"gu",        "")),
IF(U$17&lt;Udfyldningsark!$Q113, IF(U$17&lt;Udfyldningsark!$Q113-10,"g","gu"),
IF(U$17&lt;Udfyldningsark!$T113,"r",""
))))))))</f>
        <v/>
      </c>
      <c r="V96" s="226" t="str">
        <f>IF(Udfyldningsark!$T113="","",
IF(V$17=Udfyldningsark!$Q113,"s",
IF(V$17=Udfyldningsark!$T113,"b",
IF(V$17&lt;Udfyldningsark!$P113,"",
IF(Udfyldningsark!$T113&lt;Udfyldningsark!$Q113-10,IF(V$17&lt;Udfyldningsark!$T113,"g",""),
IF(Udfyldningsark!$T113&lt;Udfyldningsark!$Q113,     IF(V$17&lt;Udfyldningsark!$Q113-10,"g",     IF(V$17&lt;Udfyldningsark!$T113,"gu",        "")),
IF(V$17&lt;Udfyldningsark!$Q113, IF(V$17&lt;Udfyldningsark!$Q113-10,"g","gu"),
IF(V$17&lt;Udfyldningsark!$T113,"r",""
))))))))</f>
        <v/>
      </c>
      <c r="W96" s="226" t="str">
        <f>IF(Udfyldningsark!$T113="","",
IF(W$17=Udfyldningsark!$Q113,"s",
IF(W$17=Udfyldningsark!$T113,"b",
IF(W$17&lt;Udfyldningsark!$P113,"",
IF(Udfyldningsark!$T113&lt;Udfyldningsark!$Q113-10,IF(W$17&lt;Udfyldningsark!$T113,"g",""),
IF(Udfyldningsark!$T113&lt;Udfyldningsark!$Q113,     IF(W$17&lt;Udfyldningsark!$Q113-10,"g",     IF(W$17&lt;Udfyldningsark!$T113,"gu",        "")),
IF(W$17&lt;Udfyldningsark!$Q113, IF(W$17&lt;Udfyldningsark!$Q113-10,"g","gu"),
IF(W$17&lt;Udfyldningsark!$T113,"r",""
))))))))</f>
        <v/>
      </c>
      <c r="X96" s="226" t="str">
        <f>IF(Udfyldningsark!$T113="","",
IF(X$17=Udfyldningsark!$Q113,"s",
IF(X$17=Udfyldningsark!$T113,"b",
IF(X$17&lt;Udfyldningsark!$P113,"",
IF(Udfyldningsark!$T113&lt;Udfyldningsark!$Q113-10,IF(X$17&lt;Udfyldningsark!$T113,"g",""),
IF(Udfyldningsark!$T113&lt;Udfyldningsark!$Q113,     IF(X$17&lt;Udfyldningsark!$Q113-10,"g",     IF(X$17&lt;Udfyldningsark!$T113,"gu",        "")),
IF(X$17&lt;Udfyldningsark!$Q113, IF(X$17&lt;Udfyldningsark!$Q113-10,"g","gu"),
IF(X$17&lt;Udfyldningsark!$T113,"r",""
))))))))</f>
        <v/>
      </c>
      <c r="Y96" s="226" t="str">
        <f>IF(Udfyldningsark!$T113="","",
IF(Y$17=Udfyldningsark!$Q113,"s",
IF(Y$17=Udfyldningsark!$T113,"b",
IF(Y$17&lt;Udfyldningsark!$P113,"",
IF(Udfyldningsark!$T113&lt;Udfyldningsark!$Q113-10,IF(Y$17&lt;Udfyldningsark!$T113,"g",""),
IF(Udfyldningsark!$T113&lt;Udfyldningsark!$Q113,     IF(Y$17&lt;Udfyldningsark!$Q113-10,"g",     IF(Y$17&lt;Udfyldningsark!$T113,"gu",        "")),
IF(Y$17&lt;Udfyldningsark!$Q113, IF(Y$17&lt;Udfyldningsark!$Q113-10,"g","gu"),
IF(Y$17&lt;Udfyldningsark!$T113,"r",""
))))))))</f>
        <v/>
      </c>
      <c r="Z96" s="226" t="str">
        <f>IF(Udfyldningsark!$T113="","",
IF(Z$17=Udfyldningsark!$Q113,"s",
IF(Z$17=Udfyldningsark!$T113,"b",
IF(Z$17&lt;Udfyldningsark!$P113,"",
IF(Udfyldningsark!$T113&lt;Udfyldningsark!$Q113-10,IF(Z$17&lt;Udfyldningsark!$T113,"g",""),
IF(Udfyldningsark!$T113&lt;Udfyldningsark!$Q113,     IF(Z$17&lt;Udfyldningsark!$Q113-10,"g",     IF(Z$17&lt;Udfyldningsark!$T113,"gu",        "")),
IF(Z$17&lt;Udfyldningsark!$Q113, IF(Z$17&lt;Udfyldningsark!$Q113-10,"g","gu"),
IF(Z$17&lt;Udfyldningsark!$T113,"r",""
))))))))</f>
        <v/>
      </c>
      <c r="AA96" s="226" t="str">
        <f>IF(Udfyldningsark!$T113="","",
IF(AA$17=Udfyldningsark!$Q113,"s",
IF(AA$17=Udfyldningsark!$T113,"b",
IF(AA$17&lt;Udfyldningsark!$P113,"",
IF(Udfyldningsark!$T113&lt;Udfyldningsark!$Q113-10,IF(AA$17&lt;Udfyldningsark!$T113,"g",""),
IF(Udfyldningsark!$T113&lt;Udfyldningsark!$Q113,     IF(AA$17&lt;Udfyldningsark!$Q113-10,"g",     IF(AA$17&lt;Udfyldningsark!$T113,"gu",        "")),
IF(AA$17&lt;Udfyldningsark!$Q113, IF(AA$17&lt;Udfyldningsark!$Q113-10,"g","gu"),
IF(AA$17&lt;Udfyldningsark!$T113,"r",""
))))))))</f>
        <v/>
      </c>
      <c r="AB96" s="226" t="str">
        <f>IF(Udfyldningsark!$T113="","",
IF(AB$17=Udfyldningsark!$Q113,"s",
IF(AB$17=Udfyldningsark!$T113,"b",
IF(AB$17&lt;Udfyldningsark!$P113,"",
IF(Udfyldningsark!$T113&lt;Udfyldningsark!$Q113-10,IF(AB$17&lt;Udfyldningsark!$T113,"g",""),
IF(Udfyldningsark!$T113&lt;Udfyldningsark!$Q113,     IF(AB$17&lt;Udfyldningsark!$Q113-10,"g",     IF(AB$17&lt;Udfyldningsark!$T113,"gu",        "")),
IF(AB$17&lt;Udfyldningsark!$Q113, IF(AB$17&lt;Udfyldningsark!$Q113-10,"g","gu"),
IF(AB$17&lt;Udfyldningsark!$T113,"r",""
))))))))</f>
        <v/>
      </c>
      <c r="AC96" s="226" t="str">
        <f>IF(Udfyldningsark!$T113="","",
IF(AC$17=Udfyldningsark!$Q113,"s",
IF(AC$17=Udfyldningsark!$T113,"b",
IF(AC$17&lt;Udfyldningsark!$P113,"",
IF(Udfyldningsark!$T113&lt;Udfyldningsark!$Q113-10,IF(AC$17&lt;Udfyldningsark!$T113,"g",""),
IF(Udfyldningsark!$T113&lt;Udfyldningsark!$Q113,     IF(AC$17&lt;Udfyldningsark!$Q113-10,"g",     IF(AC$17&lt;Udfyldningsark!$T113,"gu",        "")),
IF(AC$17&lt;Udfyldningsark!$Q113, IF(AC$17&lt;Udfyldningsark!$Q113-10,"g","gu"),
IF(AC$17&lt;Udfyldningsark!$T113,"r",""
))))))))</f>
        <v/>
      </c>
      <c r="AD96" s="226" t="str">
        <f>IF(Udfyldningsark!$T113="","",
IF(AD$17=Udfyldningsark!$Q113,"s",
IF(AD$17=Udfyldningsark!$T113,"b",
IF(AD$17&lt;Udfyldningsark!$P113,"",
IF(Udfyldningsark!$T113&lt;Udfyldningsark!$Q113-10,IF(AD$17&lt;Udfyldningsark!$T113,"g",""),
IF(Udfyldningsark!$T113&lt;Udfyldningsark!$Q113,     IF(AD$17&lt;Udfyldningsark!$Q113-10,"g",     IF(AD$17&lt;Udfyldningsark!$T113,"gu",        "")),
IF(AD$17&lt;Udfyldningsark!$Q113, IF(AD$17&lt;Udfyldningsark!$Q113-10,"g","gu"),
IF(AD$17&lt;Udfyldningsark!$T113,"r",""
))))))))</f>
        <v/>
      </c>
      <c r="AE96" s="226" t="str">
        <f>IF(Udfyldningsark!$T113="","",
IF(AE$17=Udfyldningsark!$Q113,"s",
IF(AE$17=Udfyldningsark!$T113,"b",
IF(AE$17&lt;Udfyldningsark!$P113,"",
IF(Udfyldningsark!$T113&lt;Udfyldningsark!$Q113-10,IF(AE$17&lt;Udfyldningsark!$T113,"g",""),
IF(Udfyldningsark!$T113&lt;Udfyldningsark!$Q113,     IF(AE$17&lt;Udfyldningsark!$Q113-10,"g",     IF(AE$17&lt;Udfyldningsark!$T113,"gu",        "")),
IF(AE$17&lt;Udfyldningsark!$Q113, IF(AE$17&lt;Udfyldningsark!$Q113-10,"g","gu"),
IF(AE$17&lt;Udfyldningsark!$T113,"r",""
))))))))</f>
        <v/>
      </c>
      <c r="AF96" s="226" t="str">
        <f>IF(Udfyldningsark!$T113="","",
IF(AF$17=Udfyldningsark!$Q113,"s",
IF(AF$17=Udfyldningsark!$T113,"b",
IF(AF$17&lt;Udfyldningsark!$P113,"",
IF(Udfyldningsark!$T113&lt;Udfyldningsark!$Q113-10,IF(AF$17&lt;Udfyldningsark!$T113,"g",""),
IF(Udfyldningsark!$T113&lt;Udfyldningsark!$Q113,     IF(AF$17&lt;Udfyldningsark!$Q113-10,"g",     IF(AF$17&lt;Udfyldningsark!$T113,"gu",        "")),
IF(AF$17&lt;Udfyldningsark!$Q113, IF(AF$17&lt;Udfyldningsark!$Q113-10,"g","gu"),
IF(AF$17&lt;Udfyldningsark!$T113,"r",""
))))))))</f>
        <v/>
      </c>
      <c r="AG96" s="226" t="str">
        <f>IF(Udfyldningsark!$T113="","",
IF(AG$17=Udfyldningsark!$Q113,"s",
IF(AG$17=Udfyldningsark!$T113,"b",
IF(AG$17&lt;Udfyldningsark!$P113,"",
IF(Udfyldningsark!$T113&lt;Udfyldningsark!$Q113-10,IF(AG$17&lt;Udfyldningsark!$T113,"g",""),
IF(Udfyldningsark!$T113&lt;Udfyldningsark!$Q113,     IF(AG$17&lt;Udfyldningsark!$Q113-10,"g",     IF(AG$17&lt;Udfyldningsark!$T113,"gu",        "")),
IF(AG$17&lt;Udfyldningsark!$Q113, IF(AG$17&lt;Udfyldningsark!$Q113-10,"g","gu"),
IF(AG$17&lt;Udfyldningsark!$T113,"r",""
))))))))</f>
        <v/>
      </c>
      <c r="AH96" s="226" t="str">
        <f>IF(Udfyldningsark!$T113="","",
IF(AH$17=Udfyldningsark!$Q113,"s",
IF(AH$17=Udfyldningsark!$T113,"b",
IF(AH$17&lt;Udfyldningsark!$P113,"",
IF(Udfyldningsark!$T113&lt;Udfyldningsark!$Q113-10,IF(AH$17&lt;Udfyldningsark!$T113,"g",""),
IF(Udfyldningsark!$T113&lt;Udfyldningsark!$Q113,     IF(AH$17&lt;Udfyldningsark!$Q113-10,"g",     IF(AH$17&lt;Udfyldningsark!$T113,"gu",        "")),
IF(AH$17&lt;Udfyldningsark!$Q113, IF(AH$17&lt;Udfyldningsark!$Q113-10,"g","gu"),
IF(AH$17&lt;Udfyldningsark!$T113,"r",""
))))))))</f>
        <v/>
      </c>
      <c r="AI96" s="226" t="str">
        <f>IF(Udfyldningsark!$T113="","",
IF(AI$17=Udfyldningsark!$Q113,"s",
IF(AI$17=Udfyldningsark!$T113,"b",
IF(AI$17&lt;Udfyldningsark!$P113,"",
IF(Udfyldningsark!$T113&lt;Udfyldningsark!$Q113-10,IF(AI$17&lt;Udfyldningsark!$T113,"g",""),
IF(Udfyldningsark!$T113&lt;Udfyldningsark!$Q113,     IF(AI$17&lt;Udfyldningsark!$Q113-10,"g",     IF(AI$17&lt;Udfyldningsark!$T113,"gu",        "")),
IF(AI$17&lt;Udfyldningsark!$Q113, IF(AI$17&lt;Udfyldningsark!$Q113-10,"g","gu"),
IF(AI$17&lt;Udfyldningsark!$T113,"r",""
))))))))</f>
        <v/>
      </c>
      <c r="AJ96" s="226" t="str">
        <f>IF(Udfyldningsark!$T113="","",
IF(AJ$17=Udfyldningsark!$Q113,"s",
IF(AJ$17=Udfyldningsark!$T113,"b",
IF(AJ$17&lt;Udfyldningsark!$P113,"",
IF(Udfyldningsark!$T113&lt;Udfyldningsark!$Q113-10,IF(AJ$17&lt;Udfyldningsark!$T113,"g",""),
IF(Udfyldningsark!$T113&lt;Udfyldningsark!$Q113,     IF(AJ$17&lt;Udfyldningsark!$Q113-10,"g",     IF(AJ$17&lt;Udfyldningsark!$T113,"gu",        "")),
IF(AJ$17&lt;Udfyldningsark!$Q113, IF(AJ$17&lt;Udfyldningsark!$Q113-10,"g","gu"),
IF(AJ$17&lt;Udfyldningsark!$T113,"r",""
))))))))</f>
        <v/>
      </c>
      <c r="AK96" s="226" t="str">
        <f>IF(Udfyldningsark!$T113="","",
IF(AK$17=Udfyldningsark!$Q113,"s",
IF(AK$17=Udfyldningsark!$T113,"b",
IF(AK$17&lt;Udfyldningsark!$P113,"",
IF(Udfyldningsark!$T113&lt;Udfyldningsark!$Q113-10,IF(AK$17&lt;Udfyldningsark!$T113,"g",""),
IF(Udfyldningsark!$T113&lt;Udfyldningsark!$Q113,     IF(AK$17&lt;Udfyldningsark!$Q113-10,"g",     IF(AK$17&lt;Udfyldningsark!$T113,"gu",        "")),
IF(AK$17&lt;Udfyldningsark!$Q113, IF(AK$17&lt;Udfyldningsark!$Q113-10,"g","gu"),
IF(AK$17&lt;Udfyldningsark!$T113,"r",""
))))))))</f>
        <v/>
      </c>
      <c r="AL96" s="226" t="str">
        <f>IF(Udfyldningsark!$T113="","",
IF(AL$17=Udfyldningsark!$Q113,"s",
IF(AL$17=Udfyldningsark!$T113,"b",
IF(AL$17&lt;Udfyldningsark!$P113,"",
IF(Udfyldningsark!$T113&lt;Udfyldningsark!$Q113-10,IF(AL$17&lt;Udfyldningsark!$T113,"g",""),
IF(Udfyldningsark!$T113&lt;Udfyldningsark!$Q113,     IF(AL$17&lt;Udfyldningsark!$Q113-10,"g",     IF(AL$17&lt;Udfyldningsark!$T113,"gu",        "")),
IF(AL$17&lt;Udfyldningsark!$Q113, IF(AL$17&lt;Udfyldningsark!$Q113-10,"g","gu"),
IF(AL$17&lt;Udfyldningsark!$T113,"r",""
))))))))</f>
        <v/>
      </c>
      <c r="AM96" s="226" t="str">
        <f>IF(Udfyldningsark!$T113="","",
IF(AM$17=Udfyldningsark!$Q113,"s",
IF(AM$17=Udfyldningsark!$T113,"b",
IF(AM$17&lt;Udfyldningsark!$P113,"",
IF(Udfyldningsark!$T113&lt;Udfyldningsark!$Q113-10,IF(AM$17&lt;Udfyldningsark!$T113,"g",""),
IF(Udfyldningsark!$T113&lt;Udfyldningsark!$Q113,     IF(AM$17&lt;Udfyldningsark!$Q113-10,"g",     IF(AM$17&lt;Udfyldningsark!$T113,"gu",        "")),
IF(AM$17&lt;Udfyldningsark!$Q113, IF(AM$17&lt;Udfyldningsark!$Q113-10,"g","gu"),
IF(AM$17&lt;Udfyldningsark!$T113,"r",""
))))))))</f>
        <v/>
      </c>
      <c r="AN96" s="226" t="str">
        <f>IF(Udfyldningsark!$T113="","",
IF(AN$17=Udfyldningsark!$Q113,"s",
IF(AN$17=Udfyldningsark!$T113,"b",
IF(AN$17&lt;Udfyldningsark!$P113,"",
IF(Udfyldningsark!$T113&lt;Udfyldningsark!$Q113-10,IF(AN$17&lt;Udfyldningsark!$T113,"g",""),
IF(Udfyldningsark!$T113&lt;Udfyldningsark!$Q113,     IF(AN$17&lt;Udfyldningsark!$Q113-10,"g",     IF(AN$17&lt;Udfyldningsark!$T113,"gu",        "")),
IF(AN$17&lt;Udfyldningsark!$Q113, IF(AN$17&lt;Udfyldningsark!$Q113-10,"g","gu"),
IF(AN$17&lt;Udfyldningsark!$T113,"r",""
))))))))</f>
        <v/>
      </c>
      <c r="AO96" s="226" t="str">
        <f>IF(Udfyldningsark!$T113="","",
IF(AO$17=Udfyldningsark!$Q113,"s",
IF(AO$17=Udfyldningsark!$T113,"b",
IF(AO$17&lt;Udfyldningsark!$P113,"",
IF(Udfyldningsark!$T113&lt;Udfyldningsark!$Q113-10,IF(AO$17&lt;Udfyldningsark!$T113,"g",""),
IF(Udfyldningsark!$T113&lt;Udfyldningsark!$Q113,     IF(AO$17&lt;Udfyldningsark!$Q113-10,"g",     IF(AO$17&lt;Udfyldningsark!$T113,"gu",        "")),
IF(AO$17&lt;Udfyldningsark!$Q113, IF(AO$17&lt;Udfyldningsark!$Q113-10,"g","gu"),
IF(AO$17&lt;Udfyldningsark!$T113,"r",""
))))))))</f>
        <v/>
      </c>
      <c r="AP96" s="226" t="str">
        <f>IF(Udfyldningsark!$T113="","",
IF(AP$17=Udfyldningsark!$Q113,"s",
IF(AP$17=Udfyldningsark!$T113,"b",
IF(AP$17&lt;Udfyldningsark!$P113,"",
IF(Udfyldningsark!$T113&lt;Udfyldningsark!$Q113-10,IF(AP$17&lt;Udfyldningsark!$T113,"g",""),
IF(Udfyldningsark!$T113&lt;Udfyldningsark!$Q113,     IF(AP$17&lt;Udfyldningsark!$Q113-10,"g",     IF(AP$17&lt;Udfyldningsark!$T113,"gu",        "")),
IF(AP$17&lt;Udfyldningsark!$Q113, IF(AP$17&lt;Udfyldningsark!$Q113-10,"g","gu"),
IF(AP$17&lt;Udfyldningsark!$T113,"r",""
))))))))</f>
        <v/>
      </c>
      <c r="AQ96" s="226" t="str">
        <f>IF(Udfyldningsark!$T113="","",
IF(AQ$17=Udfyldningsark!$Q113,"s",
IF(AQ$17=Udfyldningsark!$T113,"b",
IF(AQ$17&lt;Udfyldningsark!$P113,"",
IF(Udfyldningsark!$T113&lt;Udfyldningsark!$Q113-10,IF(AQ$17&lt;Udfyldningsark!$T113,"g",""),
IF(Udfyldningsark!$T113&lt;Udfyldningsark!$Q113,     IF(AQ$17&lt;Udfyldningsark!$Q113-10,"g",     IF(AQ$17&lt;Udfyldningsark!$T113,"gu",        "")),
IF(AQ$17&lt;Udfyldningsark!$Q113, IF(AQ$17&lt;Udfyldningsark!$Q113-10,"g","gu"),
IF(AQ$17&lt;Udfyldningsark!$T113,"r",""
))))))))</f>
        <v/>
      </c>
      <c r="AR96" s="226" t="str">
        <f>IF(Udfyldningsark!$T113="","",
IF(AR$17=Udfyldningsark!$Q113,"s",
IF(AR$17=Udfyldningsark!$T113,"b",
IF(AR$17&lt;Udfyldningsark!$P113,"",
IF(Udfyldningsark!$T113&lt;Udfyldningsark!$Q113-10,IF(AR$17&lt;Udfyldningsark!$T113,"g",""),
IF(Udfyldningsark!$T113&lt;Udfyldningsark!$Q113,     IF(AR$17&lt;Udfyldningsark!$Q113-10,"g",     IF(AR$17&lt;Udfyldningsark!$T113,"gu",        "")),
IF(AR$17&lt;Udfyldningsark!$Q113, IF(AR$17&lt;Udfyldningsark!$Q113-10,"g","gu"),
IF(AR$17&lt;Udfyldningsark!$T113,"r",""
))))))))</f>
        <v/>
      </c>
      <c r="AS96" s="226" t="str">
        <f>IF(Udfyldningsark!$T113="","",
IF(AS$17=Udfyldningsark!$Q113,"s",
IF(AS$17=Udfyldningsark!$T113,"b",
IF(AS$17&lt;Udfyldningsark!$P113,"",
IF(Udfyldningsark!$T113&lt;Udfyldningsark!$Q113-10,IF(AS$17&lt;Udfyldningsark!$T113,"g",""),
IF(Udfyldningsark!$T113&lt;Udfyldningsark!$Q113,     IF(AS$17&lt;Udfyldningsark!$Q113-10,"g",     IF(AS$17&lt;Udfyldningsark!$T113,"gu",        "")),
IF(AS$17&lt;Udfyldningsark!$Q113, IF(AS$17&lt;Udfyldningsark!$Q113-10,"g","gu"),
IF(AS$17&lt;Udfyldningsark!$T113,"r",""
))))))))</f>
        <v/>
      </c>
      <c r="AT96" s="226" t="str">
        <f>IF(Udfyldningsark!$T113="","",
IF(AT$17=Udfyldningsark!$Q113,"s",
IF(AT$17=Udfyldningsark!$T113,"b",
IF(AT$17&lt;Udfyldningsark!$P113,"",
IF(Udfyldningsark!$T113&lt;Udfyldningsark!$Q113-10,IF(AT$17&lt;Udfyldningsark!$T113,"g",""),
IF(Udfyldningsark!$T113&lt;Udfyldningsark!$Q113,     IF(AT$17&lt;Udfyldningsark!$Q113-10,"g",     IF(AT$17&lt;Udfyldningsark!$T113,"gu",        "")),
IF(AT$17&lt;Udfyldningsark!$Q113, IF(AT$17&lt;Udfyldningsark!$Q113-10,"g","gu"),
IF(AT$17&lt;Udfyldningsark!$T113,"r",""
))))))))</f>
        <v/>
      </c>
      <c r="AU96" s="226" t="str">
        <f>IF(Udfyldningsark!$T113="","",
IF(AU$17=Udfyldningsark!$Q113,"s",
IF(AU$17=Udfyldningsark!$T113,"b",
IF(AU$17&lt;Udfyldningsark!$P113,"",
IF(Udfyldningsark!$T113&lt;Udfyldningsark!$Q113-10,IF(AU$17&lt;Udfyldningsark!$T113,"g",""),
IF(Udfyldningsark!$T113&lt;Udfyldningsark!$Q113,     IF(AU$17&lt;Udfyldningsark!$Q113-10,"g",     IF(AU$17&lt;Udfyldningsark!$T113,"gu",        "")),
IF(AU$17&lt;Udfyldningsark!$Q113, IF(AU$17&lt;Udfyldningsark!$Q113-10,"g","gu"),
IF(AU$17&lt;Udfyldningsark!$T113,"r",""
))))))))</f>
        <v/>
      </c>
      <c r="AV96" s="226" t="str">
        <f>IF(Udfyldningsark!$T113="","",
IF(AV$17=Udfyldningsark!$Q113,"s",
IF(AV$17=Udfyldningsark!$T113,"b",
IF(AV$17&lt;Udfyldningsark!$P113,"",
IF(Udfyldningsark!$T113&lt;Udfyldningsark!$Q113-10,IF(AV$17&lt;Udfyldningsark!$T113,"g",""),
IF(Udfyldningsark!$T113&lt;Udfyldningsark!$Q113,     IF(AV$17&lt;Udfyldningsark!$Q113-10,"g",     IF(AV$17&lt;Udfyldningsark!$T113,"gu",        "")),
IF(AV$17&lt;Udfyldningsark!$Q113, IF(AV$17&lt;Udfyldningsark!$Q113-10,"g","gu"),
IF(AV$17&lt;Udfyldningsark!$T113,"r",""
))))))))</f>
        <v/>
      </c>
      <c r="AW96" s="226" t="str">
        <f>IF(Udfyldningsark!$T113="","",
IF(AW$17=Udfyldningsark!$Q113,"s",
IF(AW$17=Udfyldningsark!$T113,"b",
IF(AW$17&lt;Udfyldningsark!$P113,"",
IF(Udfyldningsark!$T113&lt;Udfyldningsark!$Q113-10,IF(AW$17&lt;Udfyldningsark!$T113,"g",""),
IF(Udfyldningsark!$T113&lt;Udfyldningsark!$Q113,     IF(AW$17&lt;Udfyldningsark!$Q113-10,"g",     IF(AW$17&lt;Udfyldningsark!$T113,"gu",        "")),
IF(AW$17&lt;Udfyldningsark!$Q113, IF(AW$17&lt;Udfyldningsark!$Q113-10,"g","gu"),
IF(AW$17&lt;Udfyldningsark!$T113,"r",""
))))))))</f>
        <v/>
      </c>
      <c r="AX96" s="226" t="str">
        <f>IF(Udfyldningsark!$T113="","",
IF(AX$17=Udfyldningsark!$Q113,"s",
IF(AX$17=Udfyldningsark!$T113,"b",
IF(AX$17&lt;Udfyldningsark!$P113,"",
IF(Udfyldningsark!$T113&lt;Udfyldningsark!$Q113-10,IF(AX$17&lt;Udfyldningsark!$T113,"g",""),
IF(Udfyldningsark!$T113&lt;Udfyldningsark!$Q113,     IF(AX$17&lt;Udfyldningsark!$Q113-10,"g",     IF(AX$17&lt;Udfyldningsark!$T113,"gu",        "")),
IF(AX$17&lt;Udfyldningsark!$Q113, IF(AX$17&lt;Udfyldningsark!$Q113-10,"g","gu"),
IF(AX$17&lt;Udfyldningsark!$T113,"r",""
))))))))</f>
        <v/>
      </c>
      <c r="AY96" s="226" t="str">
        <f>IF(Udfyldningsark!$T113="","",
IF(AY$17=Udfyldningsark!$Q113,"s",
IF(AY$17=Udfyldningsark!$T113,"b",
IF(AY$17&lt;Udfyldningsark!$P113,"",
IF(Udfyldningsark!$T113&lt;Udfyldningsark!$Q113-10,IF(AY$17&lt;Udfyldningsark!$T113,"g",""),
IF(Udfyldningsark!$T113&lt;Udfyldningsark!$Q113,     IF(AY$17&lt;Udfyldningsark!$Q113-10,"g",     IF(AY$17&lt;Udfyldningsark!$T113,"gu",        "")),
IF(AY$17&lt;Udfyldningsark!$Q113, IF(AY$17&lt;Udfyldningsark!$Q113-10,"g","gu"),
IF(AY$17&lt;Udfyldningsark!$T113,"r",""
))))))))</f>
        <v/>
      </c>
      <c r="AZ96" s="226" t="str">
        <f>IF(Udfyldningsark!$T113="","",
IF(AZ$17=Udfyldningsark!$Q113,"s",
IF(AZ$17=Udfyldningsark!$T113,"b",
IF(AZ$17&lt;Udfyldningsark!$P113,"",
IF(Udfyldningsark!$T113&lt;Udfyldningsark!$Q113-10,IF(AZ$17&lt;Udfyldningsark!$T113,"g",""),
IF(Udfyldningsark!$T113&lt;Udfyldningsark!$Q113,     IF(AZ$17&lt;Udfyldningsark!$Q113-10,"g",     IF(AZ$17&lt;Udfyldningsark!$T113,"gu",        "")),
IF(AZ$17&lt;Udfyldningsark!$Q113, IF(AZ$17&lt;Udfyldningsark!$Q113-10,"g","gu"),
IF(AZ$17&lt;Udfyldningsark!$T113,"r",""
))))))))</f>
        <v/>
      </c>
      <c r="BA96" s="226" t="str">
        <f>IF(Udfyldningsark!$T113="","",
IF(BA$17=Udfyldningsark!$Q113,"s",
IF(BA$17=Udfyldningsark!$T113,"b",
IF(BA$17&lt;Udfyldningsark!$P113,"",
IF(Udfyldningsark!$T113&lt;Udfyldningsark!$Q113-10,IF(BA$17&lt;Udfyldningsark!$T113,"g",""),
IF(Udfyldningsark!$T113&lt;Udfyldningsark!$Q113,     IF(BA$17&lt;Udfyldningsark!$Q113-10,"g",     IF(BA$17&lt;Udfyldningsark!$T113,"gu",        "")),
IF(BA$17&lt;Udfyldningsark!$Q113, IF(BA$17&lt;Udfyldningsark!$Q113-10,"g","gu"),
IF(BA$17&lt;Udfyldningsark!$T113,"r",""
))))))))</f>
        <v/>
      </c>
      <c r="BB96" s="226" t="str">
        <f>IF(Udfyldningsark!$T113="","",
IF(BB$17=Udfyldningsark!$Q113,"s",
IF(BB$17=Udfyldningsark!$T113,"b",
IF(BB$17&lt;Udfyldningsark!$P113,"",
IF(Udfyldningsark!$T113&lt;Udfyldningsark!$Q113-10,IF(BB$17&lt;Udfyldningsark!$T113,"g",""),
IF(Udfyldningsark!$T113&lt;Udfyldningsark!$Q113,     IF(BB$17&lt;Udfyldningsark!$Q113-10,"g",     IF(BB$17&lt;Udfyldningsark!$T113,"gu",        "")),
IF(BB$17&lt;Udfyldningsark!$Q113, IF(BB$17&lt;Udfyldningsark!$Q113-10,"g","gu"),
IF(BB$17&lt;Udfyldningsark!$T113,"r",""
))))))))</f>
        <v/>
      </c>
      <c r="BC96" s="226" t="str">
        <f>IF(Udfyldningsark!$T113="","",
IF(BC$17=Udfyldningsark!$Q113,"s",
IF(BC$17=Udfyldningsark!$T113,"b",
IF(BC$17&lt;Udfyldningsark!$P113,"",
IF(Udfyldningsark!$T113&lt;Udfyldningsark!$Q113-10,IF(BC$17&lt;Udfyldningsark!$T113,"g",""),
IF(Udfyldningsark!$T113&lt;Udfyldningsark!$Q113,     IF(BC$17&lt;Udfyldningsark!$Q113-10,"g",     IF(BC$17&lt;Udfyldningsark!$T113,"gu",        "")),
IF(BC$17&lt;Udfyldningsark!$Q113, IF(BC$17&lt;Udfyldningsark!$Q113-10,"g","gu"),
IF(BC$17&lt;Udfyldningsark!$T113,"r",""
))))))))</f>
        <v/>
      </c>
      <c r="BD96" s="226" t="str">
        <f>IF(Udfyldningsark!$T113="","",
IF(BD$17=Udfyldningsark!$Q113,"s",
IF(BD$17=Udfyldningsark!$T113,"b",
IF(BD$17&lt;Udfyldningsark!$P113,"",
IF(Udfyldningsark!$T113&lt;Udfyldningsark!$Q113-10,IF(BD$17&lt;Udfyldningsark!$T113,"g",""),
IF(Udfyldningsark!$T113&lt;Udfyldningsark!$Q113,     IF(BD$17&lt;Udfyldningsark!$Q113-10,"g",     IF(BD$17&lt;Udfyldningsark!$T113,"gu",        "")),
IF(BD$17&lt;Udfyldningsark!$Q113, IF(BD$17&lt;Udfyldningsark!$Q113-10,"g","gu"),
IF(BD$17&lt;Udfyldningsark!$T113,"r",""
))))))))</f>
        <v/>
      </c>
      <c r="BE96" s="226" t="str">
        <f>IF(Udfyldningsark!$T113="","",
IF(BE$17=Udfyldningsark!$Q113,"s",
IF(BE$17=Udfyldningsark!$T113,"b",
IF(BE$17&lt;Udfyldningsark!$P113,"",
IF(Udfyldningsark!$T113&lt;Udfyldningsark!$Q113-10,IF(BE$17&lt;Udfyldningsark!$T113,"g",""),
IF(Udfyldningsark!$T113&lt;Udfyldningsark!$Q113,     IF(BE$17&lt;Udfyldningsark!$Q113-10,"g",     IF(BE$17&lt;Udfyldningsark!$T113,"gu",        "")),
IF(BE$17&lt;Udfyldningsark!$Q113, IF(BE$17&lt;Udfyldningsark!$Q113-10,"g","gu"),
IF(BE$17&lt;Udfyldningsark!$T113,"r",""
))))))))</f>
        <v/>
      </c>
      <c r="BF96" s="226" t="str">
        <f>IF(Udfyldningsark!$T113="","",
IF(BF$17=Udfyldningsark!$Q113,"s",
IF(BF$17=Udfyldningsark!$T113,"b",
IF(BF$17&lt;Udfyldningsark!$P113,"",
IF(Udfyldningsark!$T113&lt;Udfyldningsark!$Q113-10,IF(BF$17&lt;Udfyldningsark!$T113,"g",""),
IF(Udfyldningsark!$T113&lt;Udfyldningsark!$Q113,     IF(BF$17&lt;Udfyldningsark!$Q113-10,"g",     IF(BF$17&lt;Udfyldningsark!$T113,"gu",        "")),
IF(BF$17&lt;Udfyldningsark!$Q113, IF(BF$17&lt;Udfyldningsark!$Q113-10,"g","gu"),
IF(BF$17&lt;Udfyldningsark!$T113,"r",""
))))))))</f>
        <v/>
      </c>
      <c r="BG96" s="226" t="str">
        <f>IF(Udfyldningsark!$T113="","",
IF(BG$17=Udfyldningsark!$Q113,"s",
IF(BG$17=Udfyldningsark!$T113,"b",
IF(BG$17&lt;Udfyldningsark!$P113,"",
IF(Udfyldningsark!$T113&lt;Udfyldningsark!$Q113-10,IF(BG$17&lt;Udfyldningsark!$T113,"g",""),
IF(Udfyldningsark!$T113&lt;Udfyldningsark!$Q113,     IF(BG$17&lt;Udfyldningsark!$Q113-10,"g",     IF(BG$17&lt;Udfyldningsark!$T113,"gu",        "")),
IF(BG$17&lt;Udfyldningsark!$Q113, IF(BG$17&lt;Udfyldningsark!$Q113-10,"g","gu"),
IF(BG$17&lt;Udfyldningsark!$T113,"r",""
))))))))</f>
        <v/>
      </c>
      <c r="BH96" s="226" t="str">
        <f>IF(Udfyldningsark!$T113="","",
IF(BH$17=Udfyldningsark!$Q113,"s",
IF(BH$17=Udfyldningsark!$T113,"b",
IF(BH$17&lt;Udfyldningsark!$P113,"",
IF(Udfyldningsark!$T113&lt;Udfyldningsark!$Q113-10,IF(BH$17&lt;Udfyldningsark!$T113,"g",""),
IF(Udfyldningsark!$T113&lt;Udfyldningsark!$Q113,     IF(BH$17&lt;Udfyldningsark!$Q113-10,"g",     IF(BH$17&lt;Udfyldningsark!$T113,"gu",        "")),
IF(BH$17&lt;Udfyldningsark!$Q113, IF(BH$17&lt;Udfyldningsark!$Q113-10,"g","gu"),
IF(BH$17&lt;Udfyldningsark!$T113,"r",""
))))))))</f>
        <v/>
      </c>
      <c r="BI96" s="226" t="str">
        <f>IF(Udfyldningsark!$T113="","",
IF(BI$17=Udfyldningsark!$Q113,"s",
IF(BI$17=Udfyldningsark!$T113,"b",
IF(BI$17&lt;Udfyldningsark!$P113,"",
IF(Udfyldningsark!$T113&lt;Udfyldningsark!$Q113-10,IF(BI$17&lt;Udfyldningsark!$T113,"g",""),
IF(Udfyldningsark!$T113&lt;Udfyldningsark!$Q113,     IF(BI$17&lt;Udfyldningsark!$Q113-10,"g",     IF(BI$17&lt;Udfyldningsark!$T113,"gu",        "")),
IF(BI$17&lt;Udfyldningsark!$Q113, IF(BI$17&lt;Udfyldningsark!$Q113-10,"g","gu"),
IF(BI$17&lt;Udfyldningsark!$T113,"r",""
))))))))</f>
        <v/>
      </c>
      <c r="BJ96" s="226" t="str">
        <f>IF(Udfyldningsark!$T113="","",
IF(BJ$17=Udfyldningsark!$Q113,"s",
IF(BJ$17=Udfyldningsark!$T113,"b",
IF(BJ$17&lt;Udfyldningsark!$P113,"",
IF(Udfyldningsark!$T113&lt;Udfyldningsark!$Q113-10,IF(BJ$17&lt;Udfyldningsark!$T113,"g",""),
IF(Udfyldningsark!$T113&lt;Udfyldningsark!$Q113,     IF(BJ$17&lt;Udfyldningsark!$Q113-10,"g",     IF(BJ$17&lt;Udfyldningsark!$T113,"gu",        "")),
IF(BJ$17&lt;Udfyldningsark!$Q113, IF(BJ$17&lt;Udfyldningsark!$Q113-10,"g","gu"),
IF(BJ$17&lt;Udfyldningsark!$T113,"r",""
))))))))</f>
        <v/>
      </c>
      <c r="BK96" s="226" t="str">
        <f>IF(Udfyldningsark!$T113="","",
IF(BK$17=Udfyldningsark!$Q113,"s",
IF(BK$17=Udfyldningsark!$T113,"b",
IF(BK$17&lt;Udfyldningsark!$P113,"",
IF(Udfyldningsark!$T113&lt;Udfyldningsark!$Q113-10,IF(BK$17&lt;Udfyldningsark!$T113,"g",""),
IF(Udfyldningsark!$T113&lt;Udfyldningsark!$Q113,     IF(BK$17&lt;Udfyldningsark!$Q113-10,"g",     IF(BK$17&lt;Udfyldningsark!$T113,"gu",        "")),
IF(BK$17&lt;Udfyldningsark!$Q113, IF(BK$17&lt;Udfyldningsark!$Q113-10,"g","gu"),
IF(BK$17&lt;Udfyldningsark!$T113,"r",""
))))))))</f>
        <v/>
      </c>
      <c r="BL96" s="226" t="str">
        <f>IF(Udfyldningsark!$T113="","",
IF(BL$17=Udfyldningsark!$Q113,"s",
IF(BL$17=Udfyldningsark!$T113,"b",
IF(BL$17&lt;Udfyldningsark!$P113,"",
IF(Udfyldningsark!$T113&lt;Udfyldningsark!$Q113-10,IF(BL$17&lt;Udfyldningsark!$T113,"g",""),
IF(Udfyldningsark!$T113&lt;Udfyldningsark!$Q113,     IF(BL$17&lt;Udfyldningsark!$Q113-10,"g",     IF(BL$17&lt;Udfyldningsark!$T113,"gu",        "")),
IF(BL$17&lt;Udfyldningsark!$Q113, IF(BL$17&lt;Udfyldningsark!$Q113-10,"g","gu"),
IF(BL$17&lt;Udfyldningsark!$T113,"r",""
))))))))</f>
        <v/>
      </c>
      <c r="BM96" s="226" t="str">
        <f>IF(Udfyldningsark!$T113="","",
IF(BM$17=Udfyldningsark!$Q113,"s",
IF(BM$17=Udfyldningsark!$T113,"b",
IF(BM$17&lt;Udfyldningsark!$P113,"",
IF(Udfyldningsark!$T113&lt;Udfyldningsark!$Q113-10,IF(BM$17&lt;Udfyldningsark!$T113,"g",""),
IF(Udfyldningsark!$T113&lt;Udfyldningsark!$Q113,     IF(BM$17&lt;Udfyldningsark!$Q113-10,"g",     IF(BM$17&lt;Udfyldningsark!$T113,"gu",        "")),
IF(BM$17&lt;Udfyldningsark!$Q113, IF(BM$17&lt;Udfyldningsark!$Q113-10,"g","gu"),
IF(BM$17&lt;Udfyldningsark!$T113,"r",""
))))))))</f>
        <v/>
      </c>
      <c r="BN96" s="226" t="str">
        <f>IF(Udfyldningsark!$T113="","",
IF(BN$17=Udfyldningsark!$Q113,"s",
IF(BN$17=Udfyldningsark!$T113,"b",
IF(BN$17&lt;Udfyldningsark!$P113,"",
IF(Udfyldningsark!$T113&lt;Udfyldningsark!$Q113-10,IF(BN$17&lt;Udfyldningsark!$T113,"g",""),
IF(Udfyldningsark!$T113&lt;Udfyldningsark!$Q113,     IF(BN$17&lt;Udfyldningsark!$Q113-10,"g",     IF(BN$17&lt;Udfyldningsark!$T113,"gu",        "")),
IF(BN$17&lt;Udfyldningsark!$Q113, IF(BN$17&lt;Udfyldningsark!$Q113-10,"g","gu"),
IF(BN$17&lt;Udfyldningsark!$T113,"r",""
))))))))</f>
        <v/>
      </c>
      <c r="BO96" s="226" t="str">
        <f>IF(Udfyldningsark!$T113="","",
IF(BO$17=Udfyldningsark!$Q113,"s",
IF(BO$17=Udfyldningsark!$T113,"b",
IF(BO$17&lt;Udfyldningsark!$P113,"",
IF(Udfyldningsark!$T113&lt;Udfyldningsark!$Q113-10,IF(BO$17&lt;Udfyldningsark!$T113,"g",""),
IF(Udfyldningsark!$T113&lt;Udfyldningsark!$Q113,     IF(BO$17&lt;Udfyldningsark!$Q113-10,"g",     IF(BO$17&lt;Udfyldningsark!$T113,"gu",        "")),
IF(BO$17&lt;Udfyldningsark!$Q113, IF(BO$17&lt;Udfyldningsark!$Q113-10,"g","gu"),
IF(BO$17&lt;Udfyldningsark!$T113,"r",""
))))))))</f>
        <v/>
      </c>
      <c r="BP96" s="226" t="str">
        <f>IF(Udfyldningsark!$T113="","",
IF(BP$17=Udfyldningsark!$Q113,"s",
IF(BP$17=Udfyldningsark!$T113,"b",
IF(BP$17&lt;Udfyldningsark!$P113,"",
IF(Udfyldningsark!$T113&lt;Udfyldningsark!$Q113-10,IF(BP$17&lt;Udfyldningsark!$T113,"g",""),
IF(Udfyldningsark!$T113&lt;Udfyldningsark!$Q113,     IF(BP$17&lt;Udfyldningsark!$Q113-10,"g",     IF(BP$17&lt;Udfyldningsark!$T113,"gu",        "")),
IF(BP$17&lt;Udfyldningsark!$Q113, IF(BP$17&lt;Udfyldningsark!$Q113-10,"g","gu"),
IF(BP$17&lt;Udfyldningsark!$T113,"r",""
))))))))</f>
        <v/>
      </c>
      <c r="BQ96" s="226" t="str">
        <f>IF(Udfyldningsark!$T113="","",
IF(BQ$17=Udfyldningsark!$Q113,"s",
IF(BQ$17=Udfyldningsark!$T113,"b",
IF(BQ$17&lt;Udfyldningsark!$P113,"",
IF(Udfyldningsark!$T113&lt;Udfyldningsark!$Q113-10,IF(BQ$17&lt;Udfyldningsark!$T113,"g",""),
IF(Udfyldningsark!$T113&lt;Udfyldningsark!$Q113,     IF(BQ$17&lt;Udfyldningsark!$Q113-10,"g",     IF(BQ$17&lt;Udfyldningsark!$T113,"gu",        "")),
IF(BQ$17&lt;Udfyldningsark!$Q113, IF(BQ$17&lt;Udfyldningsark!$Q113-10,"g","gu"),
IF(BQ$17&lt;Udfyldningsark!$T113,"r",""
))))))))</f>
        <v/>
      </c>
      <c r="BR96" s="226" t="str">
        <f>IF(Udfyldningsark!$T113="","",
IF(BR$17=Udfyldningsark!$Q113,"s",
IF(BR$17=Udfyldningsark!$T113,"b",
IF(BR$17&lt;Udfyldningsark!$P113,"",
IF(Udfyldningsark!$T113&lt;Udfyldningsark!$Q113-10,IF(BR$17&lt;Udfyldningsark!$T113,"g",""),
IF(Udfyldningsark!$T113&lt;Udfyldningsark!$Q113,     IF(BR$17&lt;Udfyldningsark!$Q113-10,"g",     IF(BR$17&lt;Udfyldningsark!$T113,"gu",        "")),
IF(BR$17&lt;Udfyldningsark!$Q113, IF(BR$17&lt;Udfyldningsark!$Q113-10,"g","gu"),
IF(BR$17&lt;Udfyldningsark!$T113,"r",""
))))))))</f>
        <v/>
      </c>
      <c r="BS96" s="226" t="str">
        <f>IF(Udfyldningsark!$T113="","",
IF(BS$17=Udfyldningsark!$Q113,"s",
IF(BS$17=Udfyldningsark!$T113,"b",
IF(BS$17&lt;Udfyldningsark!$P113,"",
IF(Udfyldningsark!$T113&lt;Udfyldningsark!$Q113-10,IF(BS$17&lt;Udfyldningsark!$T113,"g",""),
IF(Udfyldningsark!$T113&lt;Udfyldningsark!$Q113,     IF(BS$17&lt;Udfyldningsark!$Q113-10,"g",     IF(BS$17&lt;Udfyldningsark!$T113,"gu",        "")),
IF(BS$17&lt;Udfyldningsark!$Q113, IF(BS$17&lt;Udfyldningsark!$Q113-10,"g","gu"),
IF(BS$17&lt;Udfyldningsark!$T113,"r",""
))))))))</f>
        <v/>
      </c>
      <c r="BT96" s="226" t="str">
        <f>IF(Udfyldningsark!$T113="","",
IF(BT$17=Udfyldningsark!$Q113,"s",
IF(BT$17=Udfyldningsark!$T113,"b",
IF(BT$17&lt;Udfyldningsark!$P113,"",
IF(Udfyldningsark!$T113&lt;Udfyldningsark!$Q113-10,IF(BT$17&lt;Udfyldningsark!$T113,"g",""),
IF(Udfyldningsark!$T113&lt;Udfyldningsark!$Q113,     IF(BT$17&lt;Udfyldningsark!$Q113-10,"g",     IF(BT$17&lt;Udfyldningsark!$T113,"gu",        "")),
IF(BT$17&lt;Udfyldningsark!$Q113, IF(BT$17&lt;Udfyldningsark!$Q113-10,"g","gu"),
IF(BT$17&lt;Udfyldningsark!$T113,"r",""
))))))))</f>
        <v/>
      </c>
      <c r="BU96" s="226" t="str">
        <f>IF(Udfyldningsark!$T113="","",
IF(BU$17=Udfyldningsark!$Q113,"s",
IF(BU$17=Udfyldningsark!$T113,"b",
IF(BU$17&lt;Udfyldningsark!$P113,"",
IF(Udfyldningsark!$T113&lt;Udfyldningsark!$Q113-10,IF(BU$17&lt;Udfyldningsark!$T113,"g",""),
IF(Udfyldningsark!$T113&lt;Udfyldningsark!$Q113,     IF(BU$17&lt;Udfyldningsark!$Q113-10,"g",     IF(BU$17&lt;Udfyldningsark!$T113,"gu",        "")),
IF(BU$17&lt;Udfyldningsark!$Q113, IF(BU$17&lt;Udfyldningsark!$Q113-10,"g","gu"),
IF(BU$17&lt;Udfyldningsark!$T113,"r",""
))))))))</f>
        <v/>
      </c>
      <c r="BV96" s="226" t="str">
        <f>IF(Udfyldningsark!$T113="","",
IF(BV$17=Udfyldningsark!$Q113,"s",
IF(BV$17=Udfyldningsark!$T113,"b",
IF(BV$17&lt;Udfyldningsark!$P113,"",
IF(Udfyldningsark!$T113&lt;Udfyldningsark!$Q113-10,IF(BV$17&lt;Udfyldningsark!$T113,"g",""),
IF(Udfyldningsark!$T113&lt;Udfyldningsark!$Q113,     IF(BV$17&lt;Udfyldningsark!$Q113-10,"g",     IF(BV$17&lt;Udfyldningsark!$T113,"gu",        "")),
IF(BV$17&lt;Udfyldningsark!$Q113, IF(BV$17&lt;Udfyldningsark!$Q113-10,"g","gu"),
IF(BV$17&lt;Udfyldningsark!$T113,"r",""
))))))))</f>
        <v/>
      </c>
      <c r="BW96" s="226" t="str">
        <f>IF(Udfyldningsark!$T113="","",
IF(BW$17=Udfyldningsark!$Q113,"s",
IF(BW$17=Udfyldningsark!$T113,"b",
IF(BW$17&lt;Udfyldningsark!$P113,"",
IF(Udfyldningsark!$T113&lt;Udfyldningsark!$Q113-10,IF(BW$17&lt;Udfyldningsark!$T113,"g",""),
IF(Udfyldningsark!$T113&lt;Udfyldningsark!$Q113,     IF(BW$17&lt;Udfyldningsark!$Q113-10,"g",     IF(BW$17&lt;Udfyldningsark!$T113,"gu",        "")),
IF(BW$17&lt;Udfyldningsark!$Q113, IF(BW$17&lt;Udfyldningsark!$Q113-10,"g","gu"),
IF(BW$17&lt;Udfyldningsark!$T113,"r",""
))))))))</f>
        <v/>
      </c>
      <c r="BX96" s="226" t="str">
        <f>IF(Udfyldningsark!$T113="","",
IF(BX$17=Udfyldningsark!$Q113,"s",
IF(BX$17=Udfyldningsark!$T113,"b",
IF(BX$17&lt;Udfyldningsark!$P113,"",
IF(Udfyldningsark!$T113&lt;Udfyldningsark!$Q113-10,IF(BX$17&lt;Udfyldningsark!$T113,"g",""),
IF(Udfyldningsark!$T113&lt;Udfyldningsark!$Q113,     IF(BX$17&lt;Udfyldningsark!$Q113-10,"g",     IF(BX$17&lt;Udfyldningsark!$T113,"gu",        "")),
IF(BX$17&lt;Udfyldningsark!$Q113, IF(BX$17&lt;Udfyldningsark!$Q113-10,"g","gu"),
IF(BX$17&lt;Udfyldningsark!$T113,"r",""
))))))))</f>
        <v/>
      </c>
      <c r="BY96" s="226" t="str">
        <f>IF(Udfyldningsark!$T113="","",
IF(BY$17=Udfyldningsark!$Q113,"s",
IF(BY$17=Udfyldningsark!$T113,"b",
IF(BY$17&lt;Udfyldningsark!$P113,"",
IF(Udfyldningsark!$T113&lt;Udfyldningsark!$Q113-10,IF(BY$17&lt;Udfyldningsark!$T113,"g",""),
IF(Udfyldningsark!$T113&lt;Udfyldningsark!$Q113,     IF(BY$17&lt;Udfyldningsark!$Q113-10,"g",     IF(BY$17&lt;Udfyldningsark!$T113,"gu",        "")),
IF(BY$17&lt;Udfyldningsark!$Q113, IF(BY$17&lt;Udfyldningsark!$Q113-10,"g","gu"),
IF(BY$17&lt;Udfyldningsark!$T113,"r",""
))))))))</f>
        <v/>
      </c>
      <c r="BZ96" s="226" t="str">
        <f>IF(Udfyldningsark!$T113="","",
IF(BZ$17=Udfyldningsark!$Q113,"s",
IF(BZ$17=Udfyldningsark!$T113,"b",
IF(BZ$17&lt;Udfyldningsark!$P113,"",
IF(Udfyldningsark!$T113&lt;Udfyldningsark!$Q113-10,IF(BZ$17&lt;Udfyldningsark!$T113,"g",""),
IF(Udfyldningsark!$T113&lt;Udfyldningsark!$Q113,     IF(BZ$17&lt;Udfyldningsark!$Q113-10,"g",     IF(BZ$17&lt;Udfyldningsark!$T113,"gu",        "")),
IF(BZ$17&lt;Udfyldningsark!$Q113, IF(BZ$17&lt;Udfyldningsark!$Q113-10,"g","gu"),
IF(BZ$17&lt;Udfyldningsark!$T113,"r",""
))))))))</f>
        <v/>
      </c>
      <c r="CA96" s="226" t="str">
        <f>IF(Udfyldningsark!$T113="","",
IF(CA$17=Udfyldningsark!$Q113,"s",
IF(CA$17=Udfyldningsark!$T113,"b",
IF(CA$17&lt;Udfyldningsark!$P113,"",
IF(Udfyldningsark!$T113&lt;Udfyldningsark!$Q113-10,IF(CA$17&lt;Udfyldningsark!$T113,"g",""),
IF(Udfyldningsark!$T113&lt;Udfyldningsark!$Q113,     IF(CA$17&lt;Udfyldningsark!$Q113-10,"g",     IF(CA$17&lt;Udfyldningsark!$T113,"gu",        "")),
IF(CA$17&lt;Udfyldningsark!$Q113, IF(CA$17&lt;Udfyldningsark!$Q113-10,"g","gu"),
IF(CA$17&lt;Udfyldningsark!$T113,"r",""
))))))))</f>
        <v/>
      </c>
      <c r="CB96" s="226" t="str">
        <f>IF(Udfyldningsark!$T113="","",
IF(CB$17=Udfyldningsark!$Q113,"s",
IF(CB$17=Udfyldningsark!$T113,"b",
IF(CB$17&lt;Udfyldningsark!$P113,"",
IF(Udfyldningsark!$T113&lt;Udfyldningsark!$Q113-10,IF(CB$17&lt;Udfyldningsark!$T113,"g",""),
IF(Udfyldningsark!$T113&lt;Udfyldningsark!$Q113,     IF(CB$17&lt;Udfyldningsark!$Q113-10,"g",     IF(CB$17&lt;Udfyldningsark!$T113,"gu",        "")),
IF(CB$17&lt;Udfyldningsark!$Q113, IF(CB$17&lt;Udfyldningsark!$Q113-10,"g","gu"),
IF(CB$17&lt;Udfyldningsark!$T113,"r",""
))))))))</f>
        <v/>
      </c>
      <c r="CC96" s="226" t="str">
        <f>IF(Udfyldningsark!$T113="","",
IF(CC$17=Udfyldningsark!$Q113,"s",
IF(CC$17=Udfyldningsark!$T113,"b",
IF(CC$17&lt;Udfyldningsark!$P113,"",
IF(Udfyldningsark!$T113&lt;Udfyldningsark!$Q113-10,IF(CC$17&lt;Udfyldningsark!$T113,"g",""),
IF(Udfyldningsark!$T113&lt;Udfyldningsark!$Q113,     IF(CC$17&lt;Udfyldningsark!$Q113-10,"g",     IF(CC$17&lt;Udfyldningsark!$T113,"gu",        "")),
IF(CC$17&lt;Udfyldningsark!$Q113, IF(CC$17&lt;Udfyldningsark!$Q113-10,"g","gu"),
IF(CC$17&lt;Udfyldningsark!$T113,"r",""
))))))))</f>
        <v/>
      </c>
      <c r="CD96" s="226" t="str">
        <f>IF(Udfyldningsark!$T113="","",
IF(CD$17=Udfyldningsark!$Q113,"s",
IF(CD$17=Udfyldningsark!$T113,"b",
IF(CD$17&lt;Udfyldningsark!$P113,"",
IF(Udfyldningsark!$T113&lt;Udfyldningsark!$Q113-10,IF(CD$17&lt;Udfyldningsark!$T113,"g",""),
IF(Udfyldningsark!$T113&lt;Udfyldningsark!$Q113,     IF(CD$17&lt;Udfyldningsark!$Q113-10,"g",     IF(CD$17&lt;Udfyldningsark!$T113,"gu",        "")),
IF(CD$17&lt;Udfyldningsark!$Q113, IF(CD$17&lt;Udfyldningsark!$Q113-10,"g","gu"),
IF(CD$17&lt;Udfyldningsark!$T113,"r",""
))))))))</f>
        <v/>
      </c>
      <c r="CE96" s="226" t="str">
        <f>IF(Udfyldningsark!$T113="","",
IF(CE$17=Udfyldningsark!$Q113,"s",
IF(CE$17=Udfyldningsark!$T113,"b",
IF(CE$17&lt;Udfyldningsark!$P113,"",
IF(Udfyldningsark!$T113&lt;Udfyldningsark!$Q113-10,IF(CE$17&lt;Udfyldningsark!$T113,"g",""),
IF(Udfyldningsark!$T113&lt;Udfyldningsark!$Q113,     IF(CE$17&lt;Udfyldningsark!$Q113-10,"g",     IF(CE$17&lt;Udfyldningsark!$T113,"gu",        "")),
IF(CE$17&lt;Udfyldningsark!$Q113, IF(CE$17&lt;Udfyldningsark!$Q113-10,"g","gu"),
IF(CE$17&lt;Udfyldningsark!$T113,"r",""
))))))))</f>
        <v/>
      </c>
      <c r="CF96" s="226" t="str">
        <f>IF(Udfyldningsark!$T113="","",
IF(CF$17=Udfyldningsark!$Q113,"s",
IF(CF$17=Udfyldningsark!$T113,"b",
IF(CF$17&lt;Udfyldningsark!$P113,"",
IF(Udfyldningsark!$T113&lt;Udfyldningsark!$Q113-10,IF(CF$17&lt;Udfyldningsark!$T113,"g",""),
IF(Udfyldningsark!$T113&lt;Udfyldningsark!$Q113,     IF(CF$17&lt;Udfyldningsark!$Q113-10,"g",     IF(CF$17&lt;Udfyldningsark!$T113,"gu",        "")),
IF(CF$17&lt;Udfyldningsark!$Q113, IF(CF$17&lt;Udfyldningsark!$Q113-10,"g","gu"),
IF(CF$17&lt;Udfyldningsark!$T113,"r",""
))))))))</f>
        <v/>
      </c>
      <c r="CG96" s="226" t="str">
        <f>IF(Udfyldningsark!$T113="","",
IF(CG$17=Udfyldningsark!$Q113,"s",
IF(CG$17=Udfyldningsark!$T113,"b",
IF(CG$17&lt;Udfyldningsark!$P113,"",
IF(Udfyldningsark!$T113&lt;Udfyldningsark!$Q113-10,IF(CG$17&lt;Udfyldningsark!$T113,"g",""),
IF(Udfyldningsark!$T113&lt;Udfyldningsark!$Q113,     IF(CG$17&lt;Udfyldningsark!$Q113-10,"g",     IF(CG$17&lt;Udfyldningsark!$T113,"gu",        "")),
IF(CG$17&lt;Udfyldningsark!$Q113, IF(CG$17&lt;Udfyldningsark!$Q113-10,"g","gu"),
IF(CG$17&lt;Udfyldningsark!$T113,"r",""
))))))))</f>
        <v/>
      </c>
      <c r="CH96" s="226" t="str">
        <f>IF(Udfyldningsark!$T113="","",
IF(CH$17=Udfyldningsark!$Q113,"s",
IF(CH$17=Udfyldningsark!$T113,"b",
IF(CH$17&lt;Udfyldningsark!$P113,"",
IF(Udfyldningsark!$T113&lt;Udfyldningsark!$Q113-10,IF(CH$17&lt;Udfyldningsark!$T113,"g",""),
IF(Udfyldningsark!$T113&lt;Udfyldningsark!$Q113,     IF(CH$17&lt;Udfyldningsark!$Q113-10,"g",     IF(CH$17&lt;Udfyldningsark!$T113,"gu",        "")),
IF(CH$17&lt;Udfyldningsark!$Q113, IF(CH$17&lt;Udfyldningsark!$Q113-10,"g","gu"),
IF(CH$17&lt;Udfyldningsark!$T113,"r",""
))))))))</f>
        <v/>
      </c>
      <c r="CI96" s="226" t="str">
        <f>IF(Udfyldningsark!$T113="","",
IF(CI$17=Udfyldningsark!$Q113,"s",
IF(CI$17=Udfyldningsark!$T113,"b",
IF(CI$17&lt;Udfyldningsark!$P113,"",
IF(Udfyldningsark!$T113&lt;Udfyldningsark!$Q113-10,IF(CI$17&lt;Udfyldningsark!$T113,"g",""),
IF(Udfyldningsark!$T113&lt;Udfyldningsark!$Q113,     IF(CI$17&lt;Udfyldningsark!$Q113-10,"g",     IF(CI$17&lt;Udfyldningsark!$T113,"gu",        "")),
IF(CI$17&lt;Udfyldningsark!$Q113, IF(CI$17&lt;Udfyldningsark!$Q113-10,"g","gu"),
IF(CI$17&lt;Udfyldningsark!$T113,"r",""
))))))))</f>
        <v/>
      </c>
      <c r="CJ96" s="226" t="str">
        <f>IF(Udfyldningsark!$T113="","",
IF(CJ$17=Udfyldningsark!$Q113,"s",
IF(CJ$17=Udfyldningsark!$T113,"b",
IF(CJ$17&lt;Udfyldningsark!$P113,"",
IF(Udfyldningsark!$T113&lt;Udfyldningsark!$Q113-10,IF(CJ$17&lt;Udfyldningsark!$T113,"g",""),
IF(Udfyldningsark!$T113&lt;Udfyldningsark!$Q113,     IF(CJ$17&lt;Udfyldningsark!$Q113-10,"g",     IF(CJ$17&lt;Udfyldningsark!$T113,"gu",        "")),
IF(CJ$17&lt;Udfyldningsark!$Q113, IF(CJ$17&lt;Udfyldningsark!$Q113-10,"g","gu"),
IF(CJ$17&lt;Udfyldningsark!$T113,"r",""
))))))))</f>
        <v/>
      </c>
      <c r="CK96" s="226" t="str">
        <f>IF(Udfyldningsark!$T113="","",
IF(CK$17=Udfyldningsark!$Q113,"s",
IF(CK$17=Udfyldningsark!$T113,"b",
IF(CK$17&lt;Udfyldningsark!$P113,"",
IF(Udfyldningsark!$T113&lt;Udfyldningsark!$Q113-10,IF(CK$17&lt;Udfyldningsark!$T113,"g",""),
IF(Udfyldningsark!$T113&lt;Udfyldningsark!$Q113,     IF(CK$17&lt;Udfyldningsark!$Q113-10,"g",     IF(CK$17&lt;Udfyldningsark!$T113,"gu",        "")),
IF(CK$17&lt;Udfyldningsark!$Q113, IF(CK$17&lt;Udfyldningsark!$Q113-10,"g","gu"),
IF(CK$17&lt;Udfyldningsark!$T113,"r",""
))))))))</f>
        <v/>
      </c>
      <c r="CL96" s="226" t="str">
        <f>IF(Udfyldningsark!$T113="","",
IF(CL$17=Udfyldningsark!$Q113,"s",
IF(CL$17=Udfyldningsark!$T113,"b",
IF(CL$17&lt;Udfyldningsark!$P113,"",
IF(Udfyldningsark!$T113&lt;Udfyldningsark!$Q113-10,IF(CL$17&lt;Udfyldningsark!$T113,"g",""),
IF(Udfyldningsark!$T113&lt;Udfyldningsark!$Q113,     IF(CL$17&lt;Udfyldningsark!$Q113-10,"g",     IF(CL$17&lt;Udfyldningsark!$T113,"gu",        "")),
IF(CL$17&lt;Udfyldningsark!$Q113, IF(CL$17&lt;Udfyldningsark!$Q113-10,"g","gu"),
IF(CL$17&lt;Udfyldningsark!$T113,"r",""
))))))))</f>
        <v/>
      </c>
      <c r="CM96" s="226" t="str">
        <f>IF(Udfyldningsark!$T113="","",
IF(CM$17=Udfyldningsark!$Q113,"s",
IF(CM$17=Udfyldningsark!$T113,"b",
IF(CM$17&lt;Udfyldningsark!$P113,"",
IF(Udfyldningsark!$T113&lt;Udfyldningsark!$Q113-10,IF(CM$17&lt;Udfyldningsark!$T113,"g",""),
IF(Udfyldningsark!$T113&lt;Udfyldningsark!$Q113,     IF(CM$17&lt;Udfyldningsark!$Q113-10,"g",     IF(CM$17&lt;Udfyldningsark!$T113,"gu",        "")),
IF(CM$17&lt;Udfyldningsark!$Q113, IF(CM$17&lt;Udfyldningsark!$Q113-10,"g","gu"),
IF(CM$17&lt;Udfyldningsark!$T113,"r",""
))))))))</f>
        <v/>
      </c>
      <c r="CN96" s="226" t="str">
        <f>IF(Udfyldningsark!$T113="","",
IF(CN$17=Udfyldningsark!$Q113,"s",
IF(CN$17=Udfyldningsark!$T113,"b",
IF(CN$17&lt;Udfyldningsark!$P113,"",
IF(Udfyldningsark!$T113&lt;Udfyldningsark!$Q113-10,IF(CN$17&lt;Udfyldningsark!$T113,"g",""),
IF(Udfyldningsark!$T113&lt;Udfyldningsark!$Q113,     IF(CN$17&lt;Udfyldningsark!$Q113-10,"g",     IF(CN$17&lt;Udfyldningsark!$T113,"gu",        "")),
IF(CN$17&lt;Udfyldningsark!$Q113, IF(CN$17&lt;Udfyldningsark!$Q113-10,"g","gu"),
IF(CN$17&lt;Udfyldningsark!$T113,"r",""
))))))))</f>
        <v/>
      </c>
      <c r="CO96" s="226" t="str">
        <f>IF(Udfyldningsark!$T113="","",
IF(CO$17=Udfyldningsark!$Q113,"s",
IF(CO$17=Udfyldningsark!$T113,"b",
IF(CO$17&lt;Udfyldningsark!$P113,"",
IF(Udfyldningsark!$T113&lt;Udfyldningsark!$Q113-10,IF(CO$17&lt;Udfyldningsark!$T113,"g",""),
IF(Udfyldningsark!$T113&lt;Udfyldningsark!$Q113,     IF(CO$17&lt;Udfyldningsark!$Q113-10,"g",     IF(CO$17&lt;Udfyldningsark!$T113,"gu",        "")),
IF(CO$17&lt;Udfyldningsark!$Q113, IF(CO$17&lt;Udfyldningsark!$Q113-10,"g","gu"),
IF(CO$17&lt;Udfyldningsark!$T113,"r",""
))))))))</f>
        <v/>
      </c>
      <c r="CP96" s="226" t="str">
        <f>IF(Udfyldningsark!$T113="","",
IF(CP$17=Udfyldningsark!$Q113,"s",
IF(CP$17=Udfyldningsark!$T113,"b",
IF(CP$17&lt;Udfyldningsark!$P113,"",
IF(Udfyldningsark!$T113&lt;Udfyldningsark!$Q113-10,IF(CP$17&lt;Udfyldningsark!$T113,"g",""),
IF(Udfyldningsark!$T113&lt;Udfyldningsark!$Q113,     IF(CP$17&lt;Udfyldningsark!$Q113-10,"g",     IF(CP$17&lt;Udfyldningsark!$T113,"gu",        "")),
IF(CP$17&lt;Udfyldningsark!$Q113, IF(CP$17&lt;Udfyldningsark!$Q113-10,"g","gu"),
IF(CP$17&lt;Udfyldningsark!$T113,"r",""
))))))))</f>
        <v/>
      </c>
      <c r="CQ96" s="226" t="str">
        <f>IF(Udfyldningsark!$T113="","",
IF(CQ$17=Udfyldningsark!$Q113,"s",
IF(CQ$17=Udfyldningsark!$T113,"b",
IF(CQ$17&lt;Udfyldningsark!$P113,"",
IF(Udfyldningsark!$T113&lt;Udfyldningsark!$Q113-10,IF(CQ$17&lt;Udfyldningsark!$T113,"g",""),
IF(Udfyldningsark!$T113&lt;Udfyldningsark!$Q113,     IF(CQ$17&lt;Udfyldningsark!$Q113-10,"g",     IF(CQ$17&lt;Udfyldningsark!$T113,"gu",        "")),
IF(CQ$17&lt;Udfyldningsark!$Q113, IF(CQ$17&lt;Udfyldningsark!$Q113-10,"g","gu"),
IF(CQ$17&lt;Udfyldningsark!$T113,"r",""
))))))))</f>
        <v/>
      </c>
      <c r="CR96" s="226" t="str">
        <f>IF(Udfyldningsark!$T113="","",
IF(CR$17=Udfyldningsark!$Q113,"s",
IF(CR$17=Udfyldningsark!$T113,"b",
IF(CR$17&lt;Udfyldningsark!$P113,"",
IF(Udfyldningsark!$T113&lt;Udfyldningsark!$Q113-10,IF(CR$17&lt;Udfyldningsark!$T113,"g",""),
IF(Udfyldningsark!$T113&lt;Udfyldningsark!$Q113,     IF(CR$17&lt;Udfyldningsark!$Q113-10,"g",     IF(CR$17&lt;Udfyldningsark!$T113,"gu",        "")),
IF(CR$17&lt;Udfyldningsark!$Q113, IF(CR$17&lt;Udfyldningsark!$Q113-10,"g","gu"),
IF(CR$17&lt;Udfyldningsark!$T113,"r",""
))))))))</f>
        <v/>
      </c>
      <c r="CS96" s="226" t="str">
        <f>IF(Udfyldningsark!$T113="","",
IF(CS$17=Udfyldningsark!$Q113,"s",
IF(CS$17=Udfyldningsark!$T113,"b",
IF(CS$17&lt;Udfyldningsark!$P113,"",
IF(Udfyldningsark!$T113&lt;Udfyldningsark!$Q113-10,IF(CS$17&lt;Udfyldningsark!$T113,"g",""),
IF(Udfyldningsark!$T113&lt;Udfyldningsark!$Q113,     IF(CS$17&lt;Udfyldningsark!$Q113-10,"g",     IF(CS$17&lt;Udfyldningsark!$T113,"gu",        "")),
IF(CS$17&lt;Udfyldningsark!$Q113, IF(CS$17&lt;Udfyldningsark!$Q113-10,"g","gu"),
IF(CS$17&lt;Udfyldningsark!$T113,"r",""
))))))))</f>
        <v/>
      </c>
      <c r="CT96" s="226" t="str">
        <f>IF(Udfyldningsark!$T113="","",
IF(CT$17=Udfyldningsark!$Q113,"s",
IF(CT$17=Udfyldningsark!$T113,"b",
IF(CT$17&lt;Udfyldningsark!$P113,"",
IF(Udfyldningsark!$T113&lt;Udfyldningsark!$Q113-10,IF(CT$17&lt;Udfyldningsark!$T113,"g",""),
IF(Udfyldningsark!$T113&lt;Udfyldningsark!$Q113,     IF(CT$17&lt;Udfyldningsark!$Q113-10,"g",     IF(CT$17&lt;Udfyldningsark!$T113,"gu",        "")),
IF(CT$17&lt;Udfyldningsark!$Q113, IF(CT$17&lt;Udfyldningsark!$Q113-10,"g","gu"),
IF(CT$17&lt;Udfyldningsark!$T113,"r",""
))))))))</f>
        <v/>
      </c>
      <c r="CU96" s="226" t="str">
        <f>IF(Udfyldningsark!$T113="","",
IF(CU$17=Udfyldningsark!$Q113,"s",
IF(CU$17=Udfyldningsark!$T113,"b",
IF(CU$17&lt;Udfyldningsark!$P113,"",
IF(Udfyldningsark!$T113&lt;Udfyldningsark!$Q113-10,IF(CU$17&lt;Udfyldningsark!$T113,"g",""),
IF(Udfyldningsark!$T113&lt;Udfyldningsark!$Q113,     IF(CU$17&lt;Udfyldningsark!$Q113-10,"g",     IF(CU$17&lt;Udfyldningsark!$T113,"gu",        "")),
IF(CU$17&lt;Udfyldningsark!$Q113, IF(CU$17&lt;Udfyldningsark!$Q113-10,"g","gu"),
IF(CU$17&lt;Udfyldningsark!$T113,"r",""
))))))))</f>
        <v/>
      </c>
      <c r="CV96" s="226" t="str">
        <f>IF(Udfyldningsark!$T113="","",
IF(CV$17=Udfyldningsark!$Q113,"s",
IF(CV$17=Udfyldningsark!$T113,"b",
IF(CV$17&lt;Udfyldningsark!$P113,"",
IF(Udfyldningsark!$T113&lt;Udfyldningsark!$Q113-10,IF(CV$17&lt;Udfyldningsark!$T113,"g",""),
IF(Udfyldningsark!$T113&lt;Udfyldningsark!$Q113,     IF(CV$17&lt;Udfyldningsark!$Q113-10,"g",     IF(CV$17&lt;Udfyldningsark!$T113,"gu",        "")),
IF(CV$17&lt;Udfyldningsark!$Q113, IF(CV$17&lt;Udfyldningsark!$Q113-10,"g","gu"),
IF(CV$17&lt;Udfyldningsark!$T113,"r",""
))))))))</f>
        <v/>
      </c>
      <c r="CW96" s="226" t="str">
        <f>IF(Udfyldningsark!$T113="","",
IF(CW$17=Udfyldningsark!$Q113,"s",
IF(CW$17=Udfyldningsark!$T113,"b",
IF(CW$17&lt;Udfyldningsark!$P113,"",
IF(Udfyldningsark!$T113&lt;Udfyldningsark!$Q113-10,IF(CW$17&lt;Udfyldningsark!$T113,"g",""),
IF(Udfyldningsark!$T113&lt;Udfyldningsark!$Q113,     IF(CW$17&lt;Udfyldningsark!$Q113-10,"g",     IF(CW$17&lt;Udfyldningsark!$T113,"gu",        "")),
IF(CW$17&lt;Udfyldningsark!$Q113, IF(CW$17&lt;Udfyldningsark!$Q113-10,"g","gu"),
IF(CW$17&lt;Udfyldningsark!$T113,"r",""
))))))))</f>
        <v/>
      </c>
      <c r="CX96" s="226" t="str">
        <f>IF(Udfyldningsark!$T113="","",
IF(CX$17=Udfyldningsark!$Q113,"s",
IF(CX$17=Udfyldningsark!$T113,"b",
IF(CX$17&lt;Udfyldningsark!$P113,"",
IF(Udfyldningsark!$T113&lt;Udfyldningsark!$Q113-10,IF(CX$17&lt;Udfyldningsark!$T113,"g",""),
IF(Udfyldningsark!$T113&lt;Udfyldningsark!$Q113,     IF(CX$17&lt;Udfyldningsark!$Q113-10,"g",     IF(CX$17&lt;Udfyldningsark!$T113,"gu",        "")),
IF(CX$17&lt;Udfyldningsark!$Q113, IF(CX$17&lt;Udfyldningsark!$Q113-10,"g","gu"),
IF(CX$17&lt;Udfyldningsark!$T113,"r",""
))))))))</f>
        <v/>
      </c>
      <c r="CY96" s="226" t="str">
        <f>IF(Udfyldningsark!$T113="","",
IF(CY$17=Udfyldningsark!$Q113,"s",
IF(CY$17=Udfyldningsark!$T113,"b",
IF(CY$17&lt;Udfyldningsark!$P113,"",
IF(Udfyldningsark!$T113&lt;Udfyldningsark!$Q113-10,IF(CY$17&lt;Udfyldningsark!$T113,"g",""),
IF(Udfyldningsark!$T113&lt;Udfyldningsark!$Q113,     IF(CY$17&lt;Udfyldningsark!$Q113-10,"g",     IF(CY$17&lt;Udfyldningsark!$T113,"gu",        "")),
IF(CY$17&lt;Udfyldningsark!$Q113, IF(CY$17&lt;Udfyldningsark!$Q113-10,"g","gu"),
IF(CY$17&lt;Udfyldningsark!$T113,"r",""
))))))))</f>
        <v/>
      </c>
      <c r="CZ96" s="226" t="str">
        <f>IF(Udfyldningsark!$T113="","",
IF(CZ$17=Udfyldningsark!$Q113,"s",
IF(CZ$17=Udfyldningsark!$T113,"b",
IF(CZ$17&lt;Udfyldningsark!$P113,"",
IF(Udfyldningsark!$T113&lt;Udfyldningsark!$Q113-10,IF(CZ$17&lt;Udfyldningsark!$T113,"g",""),
IF(Udfyldningsark!$T113&lt;Udfyldningsark!$Q113,     IF(CZ$17&lt;Udfyldningsark!$Q113-10,"g",     IF(CZ$17&lt;Udfyldningsark!$T113,"gu",        "")),
IF(CZ$17&lt;Udfyldningsark!$Q113, IF(CZ$17&lt;Udfyldningsark!$Q113-10,"g","gu"),
IF(CZ$17&lt;Udfyldningsark!$T113,"r",""
))))))))</f>
        <v/>
      </c>
      <c r="DA96" s="226" t="str">
        <f>IF(Udfyldningsark!$T113="","",
IF(DA$17=Udfyldningsark!$Q113,"s",
IF(DA$17=Udfyldningsark!$T113,"b",
IF(DA$17&lt;Udfyldningsark!$P113,"",
IF(Udfyldningsark!$T113&lt;Udfyldningsark!$Q113-10,IF(DA$17&lt;Udfyldningsark!$T113,"g",""),
IF(Udfyldningsark!$T113&lt;Udfyldningsark!$Q113,     IF(DA$17&lt;Udfyldningsark!$Q113-10,"g",     IF(DA$17&lt;Udfyldningsark!$T113,"gu",        "")),
IF(DA$17&lt;Udfyldningsark!$Q113, IF(DA$17&lt;Udfyldningsark!$Q113-10,"g","gu"),
IF(DA$17&lt;Udfyldningsark!$T113,"r",""
))))))))</f>
        <v/>
      </c>
      <c r="DB96" s="226" t="str">
        <f>IF(Udfyldningsark!$T113="","",
IF(DB$17=Udfyldningsark!$Q113,"s",
IF(DB$17=Udfyldningsark!$T113,"b",
IF(DB$17&lt;Udfyldningsark!$P113,"",
IF(Udfyldningsark!$T113&lt;Udfyldningsark!$Q113-10,IF(DB$17&lt;Udfyldningsark!$T113,"g",""),
IF(Udfyldningsark!$T113&lt;Udfyldningsark!$Q113,     IF(DB$17&lt;Udfyldningsark!$Q113-10,"g",     IF(DB$17&lt;Udfyldningsark!$T113,"gu",        "")),
IF(DB$17&lt;Udfyldningsark!$Q113, IF(DB$17&lt;Udfyldningsark!$Q113-10,"g","gu"),
IF(DB$17&lt;Udfyldningsark!$T113,"r",""
))))))))</f>
        <v/>
      </c>
      <c r="DC96" s="226" t="str">
        <f>IF(Udfyldningsark!$T113="","",
IF(DC$17=Udfyldningsark!$Q113,"s",
IF(DC$17=Udfyldningsark!$T113,"b",
IF(DC$17&lt;Udfyldningsark!$P113,"",
IF(Udfyldningsark!$T113&lt;Udfyldningsark!$Q113-10,IF(DC$17&lt;Udfyldningsark!$T113,"g",""),
IF(Udfyldningsark!$T113&lt;Udfyldningsark!$Q113,     IF(DC$17&lt;Udfyldningsark!$Q113-10,"g",     IF(DC$17&lt;Udfyldningsark!$T113,"gu",        "")),
IF(DC$17&lt;Udfyldningsark!$Q113, IF(DC$17&lt;Udfyldningsark!$Q113-10,"g","gu"),
IF(DC$17&lt;Udfyldningsark!$T113,"r",""
))))))))</f>
        <v/>
      </c>
      <c r="DD96" s="226" t="str">
        <f>IF(Udfyldningsark!$T113="","",
IF(DD$17=Udfyldningsark!$Q113,"s",
IF(DD$17=Udfyldningsark!$T113,"b",
IF(DD$17&lt;Udfyldningsark!$P113,"",
IF(Udfyldningsark!$T113&lt;Udfyldningsark!$Q113-10,IF(DD$17&lt;Udfyldningsark!$T113,"g",""),
IF(Udfyldningsark!$T113&lt;Udfyldningsark!$Q113,     IF(DD$17&lt;Udfyldningsark!$Q113-10,"g",     IF(DD$17&lt;Udfyldningsark!$T113,"gu",        "")),
IF(DD$17&lt;Udfyldningsark!$Q113, IF(DD$17&lt;Udfyldningsark!$Q113-10,"g","gu"),
IF(DD$17&lt;Udfyldningsark!$T113,"r",""
))))))))</f>
        <v/>
      </c>
      <c r="DE96" s="226" t="str">
        <f>IF(Udfyldningsark!$T113="","",
IF(DE$17=Udfyldningsark!$Q113,"s",
IF(DE$17=Udfyldningsark!$T113,"b",
IF(DE$17&lt;Udfyldningsark!$P113,"",
IF(Udfyldningsark!$T113&lt;Udfyldningsark!$Q113-10,IF(DE$17&lt;Udfyldningsark!$T113,"g",""),
IF(Udfyldningsark!$T113&lt;Udfyldningsark!$Q113,     IF(DE$17&lt;Udfyldningsark!$Q113-10,"g",     IF(DE$17&lt;Udfyldningsark!$T113,"gu",        "")),
IF(DE$17&lt;Udfyldningsark!$Q113, IF(DE$17&lt;Udfyldningsark!$Q113-10,"g","gu"),
IF(DE$17&lt;Udfyldningsark!$T113,"r",""
))))))))</f>
        <v/>
      </c>
      <c r="DF96" s="226" t="str">
        <f>IF(Udfyldningsark!$T113="","",
IF(DF$17=Udfyldningsark!$Q113,"s",
IF(DF$17=Udfyldningsark!$T113,"b",
IF(DF$17&lt;Udfyldningsark!$P113,"",
IF(Udfyldningsark!$T113&lt;Udfyldningsark!$Q113-10,IF(DF$17&lt;Udfyldningsark!$T113,"g",""),
IF(Udfyldningsark!$T113&lt;Udfyldningsark!$Q113,     IF(DF$17&lt;Udfyldningsark!$Q113-10,"g",     IF(DF$17&lt;Udfyldningsark!$T113,"gu",        "")),
IF(DF$17&lt;Udfyldningsark!$Q113, IF(DF$17&lt;Udfyldningsark!$Q113-10,"g","gu"),
IF(DF$17&lt;Udfyldningsark!$T113,"r",""
))))))))</f>
        <v/>
      </c>
      <c r="DG96" s="226" t="str">
        <f>IF(Udfyldningsark!$T113="","",
IF(DG$17=Udfyldningsark!$Q113,"s",
IF(DG$17=Udfyldningsark!$T113,"b",
IF(DG$17&lt;Udfyldningsark!$P113,"",
IF(Udfyldningsark!$T113&lt;Udfyldningsark!$Q113-10,IF(DG$17&lt;Udfyldningsark!$T113,"g",""),
IF(Udfyldningsark!$T113&lt;Udfyldningsark!$Q113,     IF(DG$17&lt;Udfyldningsark!$Q113-10,"g",     IF(DG$17&lt;Udfyldningsark!$T113,"gu",        "")),
IF(DG$17&lt;Udfyldningsark!$Q113, IF(DG$17&lt;Udfyldningsark!$Q113-10,"g","gu"),
IF(DG$17&lt;Udfyldningsark!$T113,"r",""
))))))))</f>
        <v/>
      </c>
      <c r="DH96" s="226" t="str">
        <f>IF(Udfyldningsark!$T113="","",
IF(DH$17=Udfyldningsark!$Q113,"s",
IF(DH$17=Udfyldningsark!$T113,"b",
IF(DH$17&lt;Udfyldningsark!$P113,"",
IF(Udfyldningsark!$T113&lt;Udfyldningsark!$Q113-10,IF(DH$17&lt;Udfyldningsark!$T113,"g",""),
IF(Udfyldningsark!$T113&lt;Udfyldningsark!$Q113,     IF(DH$17&lt;Udfyldningsark!$Q113-10,"g",     IF(DH$17&lt;Udfyldningsark!$T113,"gu",        "")),
IF(DH$17&lt;Udfyldningsark!$Q113, IF(DH$17&lt;Udfyldningsark!$Q113-10,"g","gu"),
IF(DH$17&lt;Udfyldningsark!$T113,"r",""
))))))))</f>
        <v/>
      </c>
      <c r="DI96" s="226" t="str">
        <f>IF(Udfyldningsark!$T113="","",
IF(DI$17=Udfyldningsark!$Q113,"s",
IF(DI$17=Udfyldningsark!$T113,"b",
IF(DI$17&lt;Udfyldningsark!$P113,"",
IF(Udfyldningsark!$T113&lt;Udfyldningsark!$Q113-10,IF(DI$17&lt;Udfyldningsark!$T113,"g",""),
IF(Udfyldningsark!$T113&lt;Udfyldningsark!$Q113,     IF(DI$17&lt;Udfyldningsark!$Q113-10,"g",     IF(DI$17&lt;Udfyldningsark!$T113,"gu",        "")),
IF(DI$17&lt;Udfyldningsark!$Q113, IF(DI$17&lt;Udfyldningsark!$Q113-10,"g","gu"),
IF(DI$17&lt;Udfyldningsark!$T113,"r",""
))))))))</f>
        <v/>
      </c>
      <c r="DJ96" s="226" t="str">
        <f>IF(Udfyldningsark!$T113="","",
IF(DJ$17=Udfyldningsark!$Q113,"s",
IF(DJ$17=Udfyldningsark!$T113,"b",
IF(DJ$17&lt;Udfyldningsark!$P113,"",
IF(Udfyldningsark!$T113&lt;Udfyldningsark!$Q113-10,IF(DJ$17&lt;Udfyldningsark!$T113,"g",""),
IF(Udfyldningsark!$T113&lt;Udfyldningsark!$Q113,     IF(DJ$17&lt;Udfyldningsark!$Q113-10,"g",     IF(DJ$17&lt;Udfyldningsark!$T113,"gu",        "")),
IF(DJ$17&lt;Udfyldningsark!$Q113, IF(DJ$17&lt;Udfyldningsark!$Q113-10,"g","gu"),
IF(DJ$17&lt;Udfyldningsark!$T113,"r",""
))))))))</f>
        <v/>
      </c>
      <c r="DK96" s="226" t="str">
        <f>IF(Udfyldningsark!$T113="","",
IF(DK$17=Udfyldningsark!$Q113,"s",
IF(DK$17=Udfyldningsark!$T113,"b",
IF(DK$17&lt;Udfyldningsark!$P113,"",
IF(Udfyldningsark!$T113&lt;Udfyldningsark!$Q113-10,IF(DK$17&lt;Udfyldningsark!$T113,"g",""),
IF(Udfyldningsark!$T113&lt;Udfyldningsark!$Q113,     IF(DK$17&lt;Udfyldningsark!$Q113-10,"g",     IF(DK$17&lt;Udfyldningsark!$T113,"gu",        "")),
IF(DK$17&lt;Udfyldningsark!$Q113, IF(DK$17&lt;Udfyldningsark!$Q113-10,"g","gu"),
IF(DK$17&lt;Udfyldningsark!$T113,"r",""
))))))))</f>
        <v/>
      </c>
      <c r="DL96" s="13"/>
      <c r="DM96" s="13"/>
    </row>
    <row r="97" spans="1:117" s="2" customFormat="1" ht="8.4499999999999993" customHeight="1" x14ac:dyDescent="0.2">
      <c r="A97" s="29"/>
      <c r="B97" s="56" t="str">
        <f>IF(Udfyldningsark!C114=1,Udfyldningsark!E114,"")</f>
        <v/>
      </c>
      <c r="C97" s="405" t="str">
        <f>IF(Udfyldningsark!I114="","",IF(Udfyldningsark!I114&gt;=1,Udfyldningsark!I114))</f>
        <v/>
      </c>
      <c r="D97" s="406"/>
      <c r="E97" s="407"/>
      <c r="F97" s="48"/>
      <c r="G97" s="276" t="str">
        <f>IF(Udfyldningsark!L114="","",IF(Udfyldningsark!L114&gt;=1,Udfyldningsark!L114))</f>
        <v/>
      </c>
      <c r="H97" s="48"/>
      <c r="I97" s="87" t="str">
        <f>IF(Udfyldningsark!P114="","",IF(Udfyldningsark!P114&gt;=1,Udfyldningsark!P114))</f>
        <v/>
      </c>
      <c r="J97" s="49"/>
      <c r="K97" s="88" t="str">
        <f>IF(Udfyldningsark!G114="","",IF(Udfyldningsark!G114=Data!$T$7,Data!$U$7,IF(Udfyldningsark!G114=Data!$T$8,Data!$U$8,IF(Udfyldningsark!G114=Data!$T$9,Data!$U$9,IF(Udfyldningsark!G114=Data!$T$10,Data!$U$10,IF(Udfyldningsark!G114=Data!$T$11,Data!$U$11,IF(Udfyldningsark!G114=Data!$T$12,Data!$U$12,IF(Udfyldningsark!G114=Data!$T$13,Data!$U$13,IF(Udfyldningsark!G114=Data!$T$14,Data!$U$14,IF(Udfyldningsark!G114=Data!$T$15,Data!$U$15,IF(Udfyldningsark!G114=Data!$T$16,Data!$U$16,IF(Udfyldningsark!G114=Data!$T$17,Data!$U$17,IF(Udfyldningsark!G114=Data!$T$18,Data!$U$18,IF(Udfyldningsark!G114=Data!$T$19,Data!$U$19,IF(Udfyldningsark!G114=Data!$T$20,Data!$U$20,IF(Udfyldningsark!G114=Data!$T$21,Data!$U$21,IF(Udfyldningsark!G114=Data!$T$22,Data!$U$22,IF(Udfyldningsark!G114=Data!$T$23,Data!$U$23,IF(Udfyldningsark!G114=Data!$T$24,Data!$U$24,IF(Udfyldningsark!G114=Data!$T$25,Data!$U$25,IF(Udfyldningsark!G114=Data!$T$26,Data!$U$26,IF(Udfyldningsark!G114=Data!$T$27,Data!$U$27))))))))))))))))))))))</f>
        <v/>
      </c>
      <c r="L97" s="49"/>
      <c r="M97" s="89" t="str">
        <f>IF(Udfyldningsark!G114="","",IF(Udfyldningsark!G114=Data!$T$7,Data!$V$7,IF(Udfyldningsark!G114=Data!$T$8,Data!$V$8,IF(Udfyldningsark!G114=Data!$T$9,Data!$V$9,IF(Udfyldningsark!G114=Data!$T$10,Data!$V$10,IF(Udfyldningsark!G114=Data!$T$11,Data!$V$11,IF(Udfyldningsark!G114=Data!$T$12,Data!$V$12,IF(Udfyldningsark!G114=Data!$T$13,Data!$V$13,IF(Udfyldningsark!G114=Data!$T$14,Data!$V$14,IF(Udfyldningsark!G114=Data!$T$15,Data!$V$15,IF(Udfyldningsark!G114=Data!$T$16,Data!$V$16,IF(Udfyldningsark!G114=Data!$T$17,Data!$V$17,IF(Udfyldningsark!G114=Data!$T$18,Data!$V$18,IF(Udfyldningsark!G114=Data!$T$19,Data!$V$19,IF(Udfyldningsark!G114=Data!$T$20,Data!$V$20,IF(Udfyldningsark!G114=Data!$T$21,Data!$V$21,IF(Udfyldningsark!G114=Data!$T$22,Data!$V$22,IF(Udfyldningsark!G114=Data!$T$23,Data!$V$23,IF(Udfyldningsark!G114=Data!$T$24,Data!$V$24,IF(Udfyldningsark!G114=Data!$T$25,Data!$V$25,IF(Udfyldningsark!G114=Data!$T$26,Data!$V$26,IF(Udfyldningsark!G114=Data!$T$27,Data!$V$27,))))))))))))))))))))))</f>
        <v/>
      </c>
      <c r="N97" s="20"/>
      <c r="O97" s="226" t="str">
        <f>IF(Udfyldningsark!$T114="","",
IF(O$17=Udfyldningsark!$Q114,"s",
IF(O$17=Udfyldningsark!$T114,"b",
IF(O$17&lt;Udfyldningsark!$P114,"",
IF(Udfyldningsark!$T114&lt;Udfyldningsark!$Q114-10,IF(O$17&lt;Udfyldningsark!$T114,"g",""),
IF(Udfyldningsark!$T114&lt;Udfyldningsark!$Q114,     IF(O$17&lt;Udfyldningsark!$Q114-10,"g",     IF(O$17&lt;Udfyldningsark!$T114,"gu",        "")),
IF(O$17&lt;Udfyldningsark!$Q114, IF(O$17&lt;Udfyldningsark!$Q114-10,"g","gu"),
IF(O$17&lt;Udfyldningsark!$T114,"r",""
))))))))</f>
        <v/>
      </c>
      <c r="P97" s="226" t="str">
        <f>IF(Udfyldningsark!$T114="","",
IF(P$17=Udfyldningsark!$Q114,"s",
IF(P$17=Udfyldningsark!$T114,"b",
IF(P$17&lt;Udfyldningsark!$P114,"",
IF(Udfyldningsark!$T114&lt;Udfyldningsark!$Q114-10,IF(P$17&lt;Udfyldningsark!$T114,"g",""),
IF(Udfyldningsark!$T114&lt;Udfyldningsark!$Q114,     IF(P$17&lt;Udfyldningsark!$Q114-10,"g",     IF(P$17&lt;Udfyldningsark!$T114,"gu",        "")),
IF(P$17&lt;Udfyldningsark!$Q114, IF(P$17&lt;Udfyldningsark!$Q114-10,"g","gu"),
IF(P$17&lt;Udfyldningsark!$T114,"r",""
))))))))</f>
        <v/>
      </c>
      <c r="Q97" s="226" t="str">
        <f>IF(Udfyldningsark!$T114="","",
IF(Q$17=Udfyldningsark!$Q114,"s",
IF(Q$17=Udfyldningsark!$T114,"b",
IF(Q$17&lt;Udfyldningsark!$P114,"",
IF(Udfyldningsark!$T114&lt;Udfyldningsark!$Q114-10,IF(Q$17&lt;Udfyldningsark!$T114,"g",""),
IF(Udfyldningsark!$T114&lt;Udfyldningsark!$Q114,     IF(Q$17&lt;Udfyldningsark!$Q114-10,"g",     IF(Q$17&lt;Udfyldningsark!$T114,"gu",        "")),
IF(Q$17&lt;Udfyldningsark!$Q114, IF(Q$17&lt;Udfyldningsark!$Q114-10,"g","gu"),
IF(Q$17&lt;Udfyldningsark!$T114,"r",""
))))))))</f>
        <v/>
      </c>
      <c r="R97" s="226" t="str">
        <f>IF(Udfyldningsark!$T114="","",
IF(R$17=Udfyldningsark!$Q114,"s",
IF(R$17=Udfyldningsark!$T114,"b",
IF(R$17&lt;Udfyldningsark!$P114,"",
IF(Udfyldningsark!$T114&lt;Udfyldningsark!$Q114-10,IF(R$17&lt;Udfyldningsark!$T114,"g",""),
IF(Udfyldningsark!$T114&lt;Udfyldningsark!$Q114,     IF(R$17&lt;Udfyldningsark!$Q114-10,"g",     IF(R$17&lt;Udfyldningsark!$T114,"gu",        "")),
IF(R$17&lt;Udfyldningsark!$Q114, IF(R$17&lt;Udfyldningsark!$Q114-10,"g","gu"),
IF(R$17&lt;Udfyldningsark!$T114,"r",""
))))))))</f>
        <v/>
      </c>
      <c r="S97" s="226" t="str">
        <f>IF(Udfyldningsark!$T114="","",
IF(S$17=Udfyldningsark!$Q114,"s",
IF(S$17=Udfyldningsark!$T114,"b",
IF(S$17&lt;Udfyldningsark!$P114,"",
IF(Udfyldningsark!$T114&lt;Udfyldningsark!$Q114-10,IF(S$17&lt;Udfyldningsark!$T114,"g",""),
IF(Udfyldningsark!$T114&lt;Udfyldningsark!$Q114,     IF(S$17&lt;Udfyldningsark!$Q114-10,"g",     IF(S$17&lt;Udfyldningsark!$T114,"gu",        "")),
IF(S$17&lt;Udfyldningsark!$Q114, IF(S$17&lt;Udfyldningsark!$Q114-10,"g","gu"),
IF(S$17&lt;Udfyldningsark!$T114,"r",""
))))))))</f>
        <v/>
      </c>
      <c r="T97" s="226" t="str">
        <f>IF(Udfyldningsark!$T114="","",
IF(T$17=Udfyldningsark!$Q114,"s",
IF(T$17=Udfyldningsark!$T114,"b",
IF(T$17&lt;Udfyldningsark!$P114,"",
IF(Udfyldningsark!$T114&lt;Udfyldningsark!$Q114-10,IF(T$17&lt;Udfyldningsark!$T114,"g",""),
IF(Udfyldningsark!$T114&lt;Udfyldningsark!$Q114,     IF(T$17&lt;Udfyldningsark!$Q114-10,"g",     IF(T$17&lt;Udfyldningsark!$T114,"gu",        "")),
IF(T$17&lt;Udfyldningsark!$Q114, IF(T$17&lt;Udfyldningsark!$Q114-10,"g","gu"),
IF(T$17&lt;Udfyldningsark!$T114,"r",""
))))))))</f>
        <v/>
      </c>
      <c r="U97" s="226" t="str">
        <f>IF(Udfyldningsark!$T114="","",
IF(U$17=Udfyldningsark!$Q114,"s",
IF(U$17=Udfyldningsark!$T114,"b",
IF(U$17&lt;Udfyldningsark!$P114,"",
IF(Udfyldningsark!$T114&lt;Udfyldningsark!$Q114-10,IF(U$17&lt;Udfyldningsark!$T114,"g",""),
IF(Udfyldningsark!$T114&lt;Udfyldningsark!$Q114,     IF(U$17&lt;Udfyldningsark!$Q114-10,"g",     IF(U$17&lt;Udfyldningsark!$T114,"gu",        "")),
IF(U$17&lt;Udfyldningsark!$Q114, IF(U$17&lt;Udfyldningsark!$Q114-10,"g","gu"),
IF(U$17&lt;Udfyldningsark!$T114,"r",""
))))))))</f>
        <v/>
      </c>
      <c r="V97" s="226" t="str">
        <f>IF(Udfyldningsark!$T114="","",
IF(V$17=Udfyldningsark!$Q114,"s",
IF(V$17=Udfyldningsark!$T114,"b",
IF(V$17&lt;Udfyldningsark!$P114,"",
IF(Udfyldningsark!$T114&lt;Udfyldningsark!$Q114-10,IF(V$17&lt;Udfyldningsark!$T114,"g",""),
IF(Udfyldningsark!$T114&lt;Udfyldningsark!$Q114,     IF(V$17&lt;Udfyldningsark!$Q114-10,"g",     IF(V$17&lt;Udfyldningsark!$T114,"gu",        "")),
IF(V$17&lt;Udfyldningsark!$Q114, IF(V$17&lt;Udfyldningsark!$Q114-10,"g","gu"),
IF(V$17&lt;Udfyldningsark!$T114,"r",""
))))))))</f>
        <v/>
      </c>
      <c r="W97" s="226" t="str">
        <f>IF(Udfyldningsark!$T114="","",
IF(W$17=Udfyldningsark!$Q114,"s",
IF(W$17=Udfyldningsark!$T114,"b",
IF(W$17&lt;Udfyldningsark!$P114,"",
IF(Udfyldningsark!$T114&lt;Udfyldningsark!$Q114-10,IF(W$17&lt;Udfyldningsark!$T114,"g",""),
IF(Udfyldningsark!$T114&lt;Udfyldningsark!$Q114,     IF(W$17&lt;Udfyldningsark!$Q114-10,"g",     IF(W$17&lt;Udfyldningsark!$T114,"gu",        "")),
IF(W$17&lt;Udfyldningsark!$Q114, IF(W$17&lt;Udfyldningsark!$Q114-10,"g","gu"),
IF(W$17&lt;Udfyldningsark!$T114,"r",""
))))))))</f>
        <v/>
      </c>
      <c r="X97" s="226" t="str">
        <f>IF(Udfyldningsark!$T114="","",
IF(X$17=Udfyldningsark!$Q114,"s",
IF(X$17=Udfyldningsark!$T114,"b",
IF(X$17&lt;Udfyldningsark!$P114,"",
IF(Udfyldningsark!$T114&lt;Udfyldningsark!$Q114-10,IF(X$17&lt;Udfyldningsark!$T114,"g",""),
IF(Udfyldningsark!$T114&lt;Udfyldningsark!$Q114,     IF(X$17&lt;Udfyldningsark!$Q114-10,"g",     IF(X$17&lt;Udfyldningsark!$T114,"gu",        "")),
IF(X$17&lt;Udfyldningsark!$Q114, IF(X$17&lt;Udfyldningsark!$Q114-10,"g","gu"),
IF(X$17&lt;Udfyldningsark!$T114,"r",""
))))))))</f>
        <v/>
      </c>
      <c r="Y97" s="226" t="str">
        <f>IF(Udfyldningsark!$T114="","",
IF(Y$17=Udfyldningsark!$Q114,"s",
IF(Y$17=Udfyldningsark!$T114,"b",
IF(Y$17&lt;Udfyldningsark!$P114,"",
IF(Udfyldningsark!$T114&lt;Udfyldningsark!$Q114-10,IF(Y$17&lt;Udfyldningsark!$T114,"g",""),
IF(Udfyldningsark!$T114&lt;Udfyldningsark!$Q114,     IF(Y$17&lt;Udfyldningsark!$Q114-10,"g",     IF(Y$17&lt;Udfyldningsark!$T114,"gu",        "")),
IF(Y$17&lt;Udfyldningsark!$Q114, IF(Y$17&lt;Udfyldningsark!$Q114-10,"g","gu"),
IF(Y$17&lt;Udfyldningsark!$T114,"r",""
))))))))</f>
        <v/>
      </c>
      <c r="Z97" s="226" t="str">
        <f>IF(Udfyldningsark!$T114="","",
IF(Z$17=Udfyldningsark!$Q114,"s",
IF(Z$17=Udfyldningsark!$T114,"b",
IF(Z$17&lt;Udfyldningsark!$P114,"",
IF(Udfyldningsark!$T114&lt;Udfyldningsark!$Q114-10,IF(Z$17&lt;Udfyldningsark!$T114,"g",""),
IF(Udfyldningsark!$T114&lt;Udfyldningsark!$Q114,     IF(Z$17&lt;Udfyldningsark!$Q114-10,"g",     IF(Z$17&lt;Udfyldningsark!$T114,"gu",        "")),
IF(Z$17&lt;Udfyldningsark!$Q114, IF(Z$17&lt;Udfyldningsark!$Q114-10,"g","gu"),
IF(Z$17&lt;Udfyldningsark!$T114,"r",""
))))))))</f>
        <v/>
      </c>
      <c r="AA97" s="226" t="str">
        <f>IF(Udfyldningsark!$T114="","",
IF(AA$17=Udfyldningsark!$Q114,"s",
IF(AA$17=Udfyldningsark!$T114,"b",
IF(AA$17&lt;Udfyldningsark!$P114,"",
IF(Udfyldningsark!$T114&lt;Udfyldningsark!$Q114-10,IF(AA$17&lt;Udfyldningsark!$T114,"g",""),
IF(Udfyldningsark!$T114&lt;Udfyldningsark!$Q114,     IF(AA$17&lt;Udfyldningsark!$Q114-10,"g",     IF(AA$17&lt;Udfyldningsark!$T114,"gu",        "")),
IF(AA$17&lt;Udfyldningsark!$Q114, IF(AA$17&lt;Udfyldningsark!$Q114-10,"g","gu"),
IF(AA$17&lt;Udfyldningsark!$T114,"r",""
))))))))</f>
        <v/>
      </c>
      <c r="AB97" s="226" t="str">
        <f>IF(Udfyldningsark!$T114="","",
IF(AB$17=Udfyldningsark!$Q114,"s",
IF(AB$17=Udfyldningsark!$T114,"b",
IF(AB$17&lt;Udfyldningsark!$P114,"",
IF(Udfyldningsark!$T114&lt;Udfyldningsark!$Q114-10,IF(AB$17&lt;Udfyldningsark!$T114,"g",""),
IF(Udfyldningsark!$T114&lt;Udfyldningsark!$Q114,     IF(AB$17&lt;Udfyldningsark!$Q114-10,"g",     IF(AB$17&lt;Udfyldningsark!$T114,"gu",        "")),
IF(AB$17&lt;Udfyldningsark!$Q114, IF(AB$17&lt;Udfyldningsark!$Q114-10,"g","gu"),
IF(AB$17&lt;Udfyldningsark!$T114,"r",""
))))))))</f>
        <v/>
      </c>
      <c r="AC97" s="226" t="str">
        <f>IF(Udfyldningsark!$T114="","",
IF(AC$17=Udfyldningsark!$Q114,"s",
IF(AC$17=Udfyldningsark!$T114,"b",
IF(AC$17&lt;Udfyldningsark!$P114,"",
IF(Udfyldningsark!$T114&lt;Udfyldningsark!$Q114-10,IF(AC$17&lt;Udfyldningsark!$T114,"g",""),
IF(Udfyldningsark!$T114&lt;Udfyldningsark!$Q114,     IF(AC$17&lt;Udfyldningsark!$Q114-10,"g",     IF(AC$17&lt;Udfyldningsark!$T114,"gu",        "")),
IF(AC$17&lt;Udfyldningsark!$Q114, IF(AC$17&lt;Udfyldningsark!$Q114-10,"g","gu"),
IF(AC$17&lt;Udfyldningsark!$T114,"r",""
))))))))</f>
        <v/>
      </c>
      <c r="AD97" s="226" t="str">
        <f>IF(Udfyldningsark!$T114="","",
IF(AD$17=Udfyldningsark!$Q114,"s",
IF(AD$17=Udfyldningsark!$T114,"b",
IF(AD$17&lt;Udfyldningsark!$P114,"",
IF(Udfyldningsark!$T114&lt;Udfyldningsark!$Q114-10,IF(AD$17&lt;Udfyldningsark!$T114,"g",""),
IF(Udfyldningsark!$T114&lt;Udfyldningsark!$Q114,     IF(AD$17&lt;Udfyldningsark!$Q114-10,"g",     IF(AD$17&lt;Udfyldningsark!$T114,"gu",        "")),
IF(AD$17&lt;Udfyldningsark!$Q114, IF(AD$17&lt;Udfyldningsark!$Q114-10,"g","gu"),
IF(AD$17&lt;Udfyldningsark!$T114,"r",""
))))))))</f>
        <v/>
      </c>
      <c r="AE97" s="226" t="str">
        <f>IF(Udfyldningsark!$T114="","",
IF(AE$17=Udfyldningsark!$Q114,"s",
IF(AE$17=Udfyldningsark!$T114,"b",
IF(AE$17&lt;Udfyldningsark!$P114,"",
IF(Udfyldningsark!$T114&lt;Udfyldningsark!$Q114-10,IF(AE$17&lt;Udfyldningsark!$T114,"g",""),
IF(Udfyldningsark!$T114&lt;Udfyldningsark!$Q114,     IF(AE$17&lt;Udfyldningsark!$Q114-10,"g",     IF(AE$17&lt;Udfyldningsark!$T114,"gu",        "")),
IF(AE$17&lt;Udfyldningsark!$Q114, IF(AE$17&lt;Udfyldningsark!$Q114-10,"g","gu"),
IF(AE$17&lt;Udfyldningsark!$T114,"r",""
))))))))</f>
        <v/>
      </c>
      <c r="AF97" s="226" t="str">
        <f>IF(Udfyldningsark!$T114="","",
IF(AF$17=Udfyldningsark!$Q114,"s",
IF(AF$17=Udfyldningsark!$T114,"b",
IF(AF$17&lt;Udfyldningsark!$P114,"",
IF(Udfyldningsark!$T114&lt;Udfyldningsark!$Q114-10,IF(AF$17&lt;Udfyldningsark!$T114,"g",""),
IF(Udfyldningsark!$T114&lt;Udfyldningsark!$Q114,     IF(AF$17&lt;Udfyldningsark!$Q114-10,"g",     IF(AF$17&lt;Udfyldningsark!$T114,"gu",        "")),
IF(AF$17&lt;Udfyldningsark!$Q114, IF(AF$17&lt;Udfyldningsark!$Q114-10,"g","gu"),
IF(AF$17&lt;Udfyldningsark!$T114,"r",""
))))))))</f>
        <v/>
      </c>
      <c r="AG97" s="226" t="str">
        <f>IF(Udfyldningsark!$T114="","",
IF(AG$17=Udfyldningsark!$Q114,"s",
IF(AG$17=Udfyldningsark!$T114,"b",
IF(AG$17&lt;Udfyldningsark!$P114,"",
IF(Udfyldningsark!$T114&lt;Udfyldningsark!$Q114-10,IF(AG$17&lt;Udfyldningsark!$T114,"g",""),
IF(Udfyldningsark!$T114&lt;Udfyldningsark!$Q114,     IF(AG$17&lt;Udfyldningsark!$Q114-10,"g",     IF(AG$17&lt;Udfyldningsark!$T114,"gu",        "")),
IF(AG$17&lt;Udfyldningsark!$Q114, IF(AG$17&lt;Udfyldningsark!$Q114-10,"g","gu"),
IF(AG$17&lt;Udfyldningsark!$T114,"r",""
))))))))</f>
        <v/>
      </c>
      <c r="AH97" s="226" t="str">
        <f>IF(Udfyldningsark!$T114="","",
IF(AH$17=Udfyldningsark!$Q114,"s",
IF(AH$17=Udfyldningsark!$T114,"b",
IF(AH$17&lt;Udfyldningsark!$P114,"",
IF(Udfyldningsark!$T114&lt;Udfyldningsark!$Q114-10,IF(AH$17&lt;Udfyldningsark!$T114,"g",""),
IF(Udfyldningsark!$T114&lt;Udfyldningsark!$Q114,     IF(AH$17&lt;Udfyldningsark!$Q114-10,"g",     IF(AH$17&lt;Udfyldningsark!$T114,"gu",        "")),
IF(AH$17&lt;Udfyldningsark!$Q114, IF(AH$17&lt;Udfyldningsark!$Q114-10,"g","gu"),
IF(AH$17&lt;Udfyldningsark!$T114,"r",""
))))))))</f>
        <v/>
      </c>
      <c r="AI97" s="226" t="str">
        <f>IF(Udfyldningsark!$T114="","",
IF(AI$17=Udfyldningsark!$Q114,"s",
IF(AI$17=Udfyldningsark!$T114,"b",
IF(AI$17&lt;Udfyldningsark!$P114,"",
IF(Udfyldningsark!$T114&lt;Udfyldningsark!$Q114-10,IF(AI$17&lt;Udfyldningsark!$T114,"g",""),
IF(Udfyldningsark!$T114&lt;Udfyldningsark!$Q114,     IF(AI$17&lt;Udfyldningsark!$Q114-10,"g",     IF(AI$17&lt;Udfyldningsark!$T114,"gu",        "")),
IF(AI$17&lt;Udfyldningsark!$Q114, IF(AI$17&lt;Udfyldningsark!$Q114-10,"g","gu"),
IF(AI$17&lt;Udfyldningsark!$T114,"r",""
))))))))</f>
        <v/>
      </c>
      <c r="AJ97" s="226" t="str">
        <f>IF(Udfyldningsark!$T114="","",
IF(AJ$17=Udfyldningsark!$Q114,"s",
IF(AJ$17=Udfyldningsark!$T114,"b",
IF(AJ$17&lt;Udfyldningsark!$P114,"",
IF(Udfyldningsark!$T114&lt;Udfyldningsark!$Q114-10,IF(AJ$17&lt;Udfyldningsark!$T114,"g",""),
IF(Udfyldningsark!$T114&lt;Udfyldningsark!$Q114,     IF(AJ$17&lt;Udfyldningsark!$Q114-10,"g",     IF(AJ$17&lt;Udfyldningsark!$T114,"gu",        "")),
IF(AJ$17&lt;Udfyldningsark!$Q114, IF(AJ$17&lt;Udfyldningsark!$Q114-10,"g","gu"),
IF(AJ$17&lt;Udfyldningsark!$T114,"r",""
))))))))</f>
        <v/>
      </c>
      <c r="AK97" s="226" t="str">
        <f>IF(Udfyldningsark!$T114="","",
IF(AK$17=Udfyldningsark!$Q114,"s",
IF(AK$17=Udfyldningsark!$T114,"b",
IF(AK$17&lt;Udfyldningsark!$P114,"",
IF(Udfyldningsark!$T114&lt;Udfyldningsark!$Q114-10,IF(AK$17&lt;Udfyldningsark!$T114,"g",""),
IF(Udfyldningsark!$T114&lt;Udfyldningsark!$Q114,     IF(AK$17&lt;Udfyldningsark!$Q114-10,"g",     IF(AK$17&lt;Udfyldningsark!$T114,"gu",        "")),
IF(AK$17&lt;Udfyldningsark!$Q114, IF(AK$17&lt;Udfyldningsark!$Q114-10,"g","gu"),
IF(AK$17&lt;Udfyldningsark!$T114,"r",""
))))))))</f>
        <v/>
      </c>
      <c r="AL97" s="226" t="str">
        <f>IF(Udfyldningsark!$T114="","",
IF(AL$17=Udfyldningsark!$Q114,"s",
IF(AL$17=Udfyldningsark!$T114,"b",
IF(AL$17&lt;Udfyldningsark!$P114,"",
IF(Udfyldningsark!$T114&lt;Udfyldningsark!$Q114-10,IF(AL$17&lt;Udfyldningsark!$T114,"g",""),
IF(Udfyldningsark!$T114&lt;Udfyldningsark!$Q114,     IF(AL$17&lt;Udfyldningsark!$Q114-10,"g",     IF(AL$17&lt;Udfyldningsark!$T114,"gu",        "")),
IF(AL$17&lt;Udfyldningsark!$Q114, IF(AL$17&lt;Udfyldningsark!$Q114-10,"g","gu"),
IF(AL$17&lt;Udfyldningsark!$T114,"r",""
))))))))</f>
        <v/>
      </c>
      <c r="AM97" s="226" t="str">
        <f>IF(Udfyldningsark!$T114="","",
IF(AM$17=Udfyldningsark!$Q114,"s",
IF(AM$17=Udfyldningsark!$T114,"b",
IF(AM$17&lt;Udfyldningsark!$P114,"",
IF(Udfyldningsark!$T114&lt;Udfyldningsark!$Q114-10,IF(AM$17&lt;Udfyldningsark!$T114,"g",""),
IF(Udfyldningsark!$T114&lt;Udfyldningsark!$Q114,     IF(AM$17&lt;Udfyldningsark!$Q114-10,"g",     IF(AM$17&lt;Udfyldningsark!$T114,"gu",        "")),
IF(AM$17&lt;Udfyldningsark!$Q114, IF(AM$17&lt;Udfyldningsark!$Q114-10,"g","gu"),
IF(AM$17&lt;Udfyldningsark!$T114,"r",""
))))))))</f>
        <v/>
      </c>
      <c r="AN97" s="226" t="str">
        <f>IF(Udfyldningsark!$T114="","",
IF(AN$17=Udfyldningsark!$Q114,"s",
IF(AN$17=Udfyldningsark!$T114,"b",
IF(AN$17&lt;Udfyldningsark!$P114,"",
IF(Udfyldningsark!$T114&lt;Udfyldningsark!$Q114-10,IF(AN$17&lt;Udfyldningsark!$T114,"g",""),
IF(Udfyldningsark!$T114&lt;Udfyldningsark!$Q114,     IF(AN$17&lt;Udfyldningsark!$Q114-10,"g",     IF(AN$17&lt;Udfyldningsark!$T114,"gu",        "")),
IF(AN$17&lt;Udfyldningsark!$Q114, IF(AN$17&lt;Udfyldningsark!$Q114-10,"g","gu"),
IF(AN$17&lt;Udfyldningsark!$T114,"r",""
))))))))</f>
        <v/>
      </c>
      <c r="AO97" s="226" t="str">
        <f>IF(Udfyldningsark!$T114="","",
IF(AO$17=Udfyldningsark!$Q114,"s",
IF(AO$17=Udfyldningsark!$T114,"b",
IF(AO$17&lt;Udfyldningsark!$P114,"",
IF(Udfyldningsark!$T114&lt;Udfyldningsark!$Q114-10,IF(AO$17&lt;Udfyldningsark!$T114,"g",""),
IF(Udfyldningsark!$T114&lt;Udfyldningsark!$Q114,     IF(AO$17&lt;Udfyldningsark!$Q114-10,"g",     IF(AO$17&lt;Udfyldningsark!$T114,"gu",        "")),
IF(AO$17&lt;Udfyldningsark!$Q114, IF(AO$17&lt;Udfyldningsark!$Q114-10,"g","gu"),
IF(AO$17&lt;Udfyldningsark!$T114,"r",""
))))))))</f>
        <v/>
      </c>
      <c r="AP97" s="226" t="str">
        <f>IF(Udfyldningsark!$T114="","",
IF(AP$17=Udfyldningsark!$Q114,"s",
IF(AP$17=Udfyldningsark!$T114,"b",
IF(AP$17&lt;Udfyldningsark!$P114,"",
IF(Udfyldningsark!$T114&lt;Udfyldningsark!$Q114-10,IF(AP$17&lt;Udfyldningsark!$T114,"g",""),
IF(Udfyldningsark!$T114&lt;Udfyldningsark!$Q114,     IF(AP$17&lt;Udfyldningsark!$Q114-10,"g",     IF(AP$17&lt;Udfyldningsark!$T114,"gu",        "")),
IF(AP$17&lt;Udfyldningsark!$Q114, IF(AP$17&lt;Udfyldningsark!$Q114-10,"g","gu"),
IF(AP$17&lt;Udfyldningsark!$T114,"r",""
))))))))</f>
        <v/>
      </c>
      <c r="AQ97" s="226" t="str">
        <f>IF(Udfyldningsark!$T114="","",
IF(AQ$17=Udfyldningsark!$Q114,"s",
IF(AQ$17=Udfyldningsark!$T114,"b",
IF(AQ$17&lt;Udfyldningsark!$P114,"",
IF(Udfyldningsark!$T114&lt;Udfyldningsark!$Q114-10,IF(AQ$17&lt;Udfyldningsark!$T114,"g",""),
IF(Udfyldningsark!$T114&lt;Udfyldningsark!$Q114,     IF(AQ$17&lt;Udfyldningsark!$Q114-10,"g",     IF(AQ$17&lt;Udfyldningsark!$T114,"gu",        "")),
IF(AQ$17&lt;Udfyldningsark!$Q114, IF(AQ$17&lt;Udfyldningsark!$Q114-10,"g","gu"),
IF(AQ$17&lt;Udfyldningsark!$T114,"r",""
))))))))</f>
        <v/>
      </c>
      <c r="AR97" s="226" t="str">
        <f>IF(Udfyldningsark!$T114="","",
IF(AR$17=Udfyldningsark!$Q114,"s",
IF(AR$17=Udfyldningsark!$T114,"b",
IF(AR$17&lt;Udfyldningsark!$P114,"",
IF(Udfyldningsark!$T114&lt;Udfyldningsark!$Q114-10,IF(AR$17&lt;Udfyldningsark!$T114,"g",""),
IF(Udfyldningsark!$T114&lt;Udfyldningsark!$Q114,     IF(AR$17&lt;Udfyldningsark!$Q114-10,"g",     IF(AR$17&lt;Udfyldningsark!$T114,"gu",        "")),
IF(AR$17&lt;Udfyldningsark!$Q114, IF(AR$17&lt;Udfyldningsark!$Q114-10,"g","gu"),
IF(AR$17&lt;Udfyldningsark!$T114,"r",""
))))))))</f>
        <v/>
      </c>
      <c r="AS97" s="226" t="str">
        <f>IF(Udfyldningsark!$T114="","",
IF(AS$17=Udfyldningsark!$Q114,"s",
IF(AS$17=Udfyldningsark!$T114,"b",
IF(AS$17&lt;Udfyldningsark!$P114,"",
IF(Udfyldningsark!$T114&lt;Udfyldningsark!$Q114-10,IF(AS$17&lt;Udfyldningsark!$T114,"g",""),
IF(Udfyldningsark!$T114&lt;Udfyldningsark!$Q114,     IF(AS$17&lt;Udfyldningsark!$Q114-10,"g",     IF(AS$17&lt;Udfyldningsark!$T114,"gu",        "")),
IF(AS$17&lt;Udfyldningsark!$Q114, IF(AS$17&lt;Udfyldningsark!$Q114-10,"g","gu"),
IF(AS$17&lt;Udfyldningsark!$T114,"r",""
))))))))</f>
        <v/>
      </c>
      <c r="AT97" s="226" t="str">
        <f>IF(Udfyldningsark!$T114="","",
IF(AT$17=Udfyldningsark!$Q114,"s",
IF(AT$17=Udfyldningsark!$T114,"b",
IF(AT$17&lt;Udfyldningsark!$P114,"",
IF(Udfyldningsark!$T114&lt;Udfyldningsark!$Q114-10,IF(AT$17&lt;Udfyldningsark!$T114,"g",""),
IF(Udfyldningsark!$T114&lt;Udfyldningsark!$Q114,     IF(AT$17&lt;Udfyldningsark!$Q114-10,"g",     IF(AT$17&lt;Udfyldningsark!$T114,"gu",        "")),
IF(AT$17&lt;Udfyldningsark!$Q114, IF(AT$17&lt;Udfyldningsark!$Q114-10,"g","gu"),
IF(AT$17&lt;Udfyldningsark!$T114,"r",""
))))))))</f>
        <v/>
      </c>
      <c r="AU97" s="226" t="str">
        <f>IF(Udfyldningsark!$T114="","",
IF(AU$17=Udfyldningsark!$Q114,"s",
IF(AU$17=Udfyldningsark!$T114,"b",
IF(AU$17&lt;Udfyldningsark!$P114,"",
IF(Udfyldningsark!$T114&lt;Udfyldningsark!$Q114-10,IF(AU$17&lt;Udfyldningsark!$T114,"g",""),
IF(Udfyldningsark!$T114&lt;Udfyldningsark!$Q114,     IF(AU$17&lt;Udfyldningsark!$Q114-10,"g",     IF(AU$17&lt;Udfyldningsark!$T114,"gu",        "")),
IF(AU$17&lt;Udfyldningsark!$Q114, IF(AU$17&lt;Udfyldningsark!$Q114-10,"g","gu"),
IF(AU$17&lt;Udfyldningsark!$T114,"r",""
))))))))</f>
        <v/>
      </c>
      <c r="AV97" s="226" t="str">
        <f>IF(Udfyldningsark!$T114="","",
IF(AV$17=Udfyldningsark!$Q114,"s",
IF(AV$17=Udfyldningsark!$T114,"b",
IF(AV$17&lt;Udfyldningsark!$P114,"",
IF(Udfyldningsark!$T114&lt;Udfyldningsark!$Q114-10,IF(AV$17&lt;Udfyldningsark!$T114,"g",""),
IF(Udfyldningsark!$T114&lt;Udfyldningsark!$Q114,     IF(AV$17&lt;Udfyldningsark!$Q114-10,"g",     IF(AV$17&lt;Udfyldningsark!$T114,"gu",        "")),
IF(AV$17&lt;Udfyldningsark!$Q114, IF(AV$17&lt;Udfyldningsark!$Q114-10,"g","gu"),
IF(AV$17&lt;Udfyldningsark!$T114,"r",""
))))))))</f>
        <v/>
      </c>
      <c r="AW97" s="226" t="str">
        <f>IF(Udfyldningsark!$T114="","",
IF(AW$17=Udfyldningsark!$Q114,"s",
IF(AW$17=Udfyldningsark!$T114,"b",
IF(AW$17&lt;Udfyldningsark!$P114,"",
IF(Udfyldningsark!$T114&lt;Udfyldningsark!$Q114-10,IF(AW$17&lt;Udfyldningsark!$T114,"g",""),
IF(Udfyldningsark!$T114&lt;Udfyldningsark!$Q114,     IF(AW$17&lt;Udfyldningsark!$Q114-10,"g",     IF(AW$17&lt;Udfyldningsark!$T114,"gu",        "")),
IF(AW$17&lt;Udfyldningsark!$Q114, IF(AW$17&lt;Udfyldningsark!$Q114-10,"g","gu"),
IF(AW$17&lt;Udfyldningsark!$T114,"r",""
))))))))</f>
        <v/>
      </c>
      <c r="AX97" s="226" t="str">
        <f>IF(Udfyldningsark!$T114="","",
IF(AX$17=Udfyldningsark!$Q114,"s",
IF(AX$17=Udfyldningsark!$T114,"b",
IF(AX$17&lt;Udfyldningsark!$P114,"",
IF(Udfyldningsark!$T114&lt;Udfyldningsark!$Q114-10,IF(AX$17&lt;Udfyldningsark!$T114,"g",""),
IF(Udfyldningsark!$T114&lt;Udfyldningsark!$Q114,     IF(AX$17&lt;Udfyldningsark!$Q114-10,"g",     IF(AX$17&lt;Udfyldningsark!$T114,"gu",        "")),
IF(AX$17&lt;Udfyldningsark!$Q114, IF(AX$17&lt;Udfyldningsark!$Q114-10,"g","gu"),
IF(AX$17&lt;Udfyldningsark!$T114,"r",""
))))))))</f>
        <v/>
      </c>
      <c r="AY97" s="226" t="str">
        <f>IF(Udfyldningsark!$T114="","",
IF(AY$17=Udfyldningsark!$Q114,"s",
IF(AY$17=Udfyldningsark!$T114,"b",
IF(AY$17&lt;Udfyldningsark!$P114,"",
IF(Udfyldningsark!$T114&lt;Udfyldningsark!$Q114-10,IF(AY$17&lt;Udfyldningsark!$T114,"g",""),
IF(Udfyldningsark!$T114&lt;Udfyldningsark!$Q114,     IF(AY$17&lt;Udfyldningsark!$Q114-10,"g",     IF(AY$17&lt;Udfyldningsark!$T114,"gu",        "")),
IF(AY$17&lt;Udfyldningsark!$Q114, IF(AY$17&lt;Udfyldningsark!$Q114-10,"g","gu"),
IF(AY$17&lt;Udfyldningsark!$T114,"r",""
))))))))</f>
        <v/>
      </c>
      <c r="AZ97" s="226" t="str">
        <f>IF(Udfyldningsark!$T114="","",
IF(AZ$17=Udfyldningsark!$Q114,"s",
IF(AZ$17=Udfyldningsark!$T114,"b",
IF(AZ$17&lt;Udfyldningsark!$P114,"",
IF(Udfyldningsark!$T114&lt;Udfyldningsark!$Q114-10,IF(AZ$17&lt;Udfyldningsark!$T114,"g",""),
IF(Udfyldningsark!$T114&lt;Udfyldningsark!$Q114,     IF(AZ$17&lt;Udfyldningsark!$Q114-10,"g",     IF(AZ$17&lt;Udfyldningsark!$T114,"gu",        "")),
IF(AZ$17&lt;Udfyldningsark!$Q114, IF(AZ$17&lt;Udfyldningsark!$Q114-10,"g","gu"),
IF(AZ$17&lt;Udfyldningsark!$T114,"r",""
))))))))</f>
        <v/>
      </c>
      <c r="BA97" s="226" t="str">
        <f>IF(Udfyldningsark!$T114="","",
IF(BA$17=Udfyldningsark!$Q114,"s",
IF(BA$17=Udfyldningsark!$T114,"b",
IF(BA$17&lt;Udfyldningsark!$P114,"",
IF(Udfyldningsark!$T114&lt;Udfyldningsark!$Q114-10,IF(BA$17&lt;Udfyldningsark!$T114,"g",""),
IF(Udfyldningsark!$T114&lt;Udfyldningsark!$Q114,     IF(BA$17&lt;Udfyldningsark!$Q114-10,"g",     IF(BA$17&lt;Udfyldningsark!$T114,"gu",        "")),
IF(BA$17&lt;Udfyldningsark!$Q114, IF(BA$17&lt;Udfyldningsark!$Q114-10,"g","gu"),
IF(BA$17&lt;Udfyldningsark!$T114,"r",""
))))))))</f>
        <v/>
      </c>
      <c r="BB97" s="226" t="str">
        <f>IF(Udfyldningsark!$T114="","",
IF(BB$17=Udfyldningsark!$Q114,"s",
IF(BB$17=Udfyldningsark!$T114,"b",
IF(BB$17&lt;Udfyldningsark!$P114,"",
IF(Udfyldningsark!$T114&lt;Udfyldningsark!$Q114-10,IF(BB$17&lt;Udfyldningsark!$T114,"g",""),
IF(Udfyldningsark!$T114&lt;Udfyldningsark!$Q114,     IF(BB$17&lt;Udfyldningsark!$Q114-10,"g",     IF(BB$17&lt;Udfyldningsark!$T114,"gu",        "")),
IF(BB$17&lt;Udfyldningsark!$Q114, IF(BB$17&lt;Udfyldningsark!$Q114-10,"g","gu"),
IF(BB$17&lt;Udfyldningsark!$T114,"r",""
))))))))</f>
        <v/>
      </c>
      <c r="BC97" s="226" t="str">
        <f>IF(Udfyldningsark!$T114="","",
IF(BC$17=Udfyldningsark!$Q114,"s",
IF(BC$17=Udfyldningsark!$T114,"b",
IF(BC$17&lt;Udfyldningsark!$P114,"",
IF(Udfyldningsark!$T114&lt;Udfyldningsark!$Q114-10,IF(BC$17&lt;Udfyldningsark!$T114,"g",""),
IF(Udfyldningsark!$T114&lt;Udfyldningsark!$Q114,     IF(BC$17&lt;Udfyldningsark!$Q114-10,"g",     IF(BC$17&lt;Udfyldningsark!$T114,"gu",        "")),
IF(BC$17&lt;Udfyldningsark!$Q114, IF(BC$17&lt;Udfyldningsark!$Q114-10,"g","gu"),
IF(BC$17&lt;Udfyldningsark!$T114,"r",""
))))))))</f>
        <v/>
      </c>
      <c r="BD97" s="226" t="str">
        <f>IF(Udfyldningsark!$T114="","",
IF(BD$17=Udfyldningsark!$Q114,"s",
IF(BD$17=Udfyldningsark!$T114,"b",
IF(BD$17&lt;Udfyldningsark!$P114,"",
IF(Udfyldningsark!$T114&lt;Udfyldningsark!$Q114-10,IF(BD$17&lt;Udfyldningsark!$T114,"g",""),
IF(Udfyldningsark!$T114&lt;Udfyldningsark!$Q114,     IF(BD$17&lt;Udfyldningsark!$Q114-10,"g",     IF(BD$17&lt;Udfyldningsark!$T114,"gu",        "")),
IF(BD$17&lt;Udfyldningsark!$Q114, IF(BD$17&lt;Udfyldningsark!$Q114-10,"g","gu"),
IF(BD$17&lt;Udfyldningsark!$T114,"r",""
))))))))</f>
        <v/>
      </c>
      <c r="BE97" s="226" t="str">
        <f>IF(Udfyldningsark!$T114="","",
IF(BE$17=Udfyldningsark!$Q114,"s",
IF(BE$17=Udfyldningsark!$T114,"b",
IF(BE$17&lt;Udfyldningsark!$P114,"",
IF(Udfyldningsark!$T114&lt;Udfyldningsark!$Q114-10,IF(BE$17&lt;Udfyldningsark!$T114,"g",""),
IF(Udfyldningsark!$T114&lt;Udfyldningsark!$Q114,     IF(BE$17&lt;Udfyldningsark!$Q114-10,"g",     IF(BE$17&lt;Udfyldningsark!$T114,"gu",        "")),
IF(BE$17&lt;Udfyldningsark!$Q114, IF(BE$17&lt;Udfyldningsark!$Q114-10,"g","gu"),
IF(BE$17&lt;Udfyldningsark!$T114,"r",""
))))))))</f>
        <v/>
      </c>
      <c r="BF97" s="226" t="str">
        <f>IF(Udfyldningsark!$T114="","",
IF(BF$17=Udfyldningsark!$Q114,"s",
IF(BF$17=Udfyldningsark!$T114,"b",
IF(BF$17&lt;Udfyldningsark!$P114,"",
IF(Udfyldningsark!$T114&lt;Udfyldningsark!$Q114-10,IF(BF$17&lt;Udfyldningsark!$T114,"g",""),
IF(Udfyldningsark!$T114&lt;Udfyldningsark!$Q114,     IF(BF$17&lt;Udfyldningsark!$Q114-10,"g",     IF(BF$17&lt;Udfyldningsark!$T114,"gu",        "")),
IF(BF$17&lt;Udfyldningsark!$Q114, IF(BF$17&lt;Udfyldningsark!$Q114-10,"g","gu"),
IF(BF$17&lt;Udfyldningsark!$T114,"r",""
))))))))</f>
        <v/>
      </c>
      <c r="BG97" s="226" t="str">
        <f>IF(Udfyldningsark!$T114="","",
IF(BG$17=Udfyldningsark!$Q114,"s",
IF(BG$17=Udfyldningsark!$T114,"b",
IF(BG$17&lt;Udfyldningsark!$P114,"",
IF(Udfyldningsark!$T114&lt;Udfyldningsark!$Q114-10,IF(BG$17&lt;Udfyldningsark!$T114,"g",""),
IF(Udfyldningsark!$T114&lt;Udfyldningsark!$Q114,     IF(BG$17&lt;Udfyldningsark!$Q114-10,"g",     IF(BG$17&lt;Udfyldningsark!$T114,"gu",        "")),
IF(BG$17&lt;Udfyldningsark!$Q114, IF(BG$17&lt;Udfyldningsark!$Q114-10,"g","gu"),
IF(BG$17&lt;Udfyldningsark!$T114,"r",""
))))))))</f>
        <v/>
      </c>
      <c r="BH97" s="226" t="str">
        <f>IF(Udfyldningsark!$T114="","",
IF(BH$17=Udfyldningsark!$Q114,"s",
IF(BH$17=Udfyldningsark!$T114,"b",
IF(BH$17&lt;Udfyldningsark!$P114,"",
IF(Udfyldningsark!$T114&lt;Udfyldningsark!$Q114-10,IF(BH$17&lt;Udfyldningsark!$T114,"g",""),
IF(Udfyldningsark!$T114&lt;Udfyldningsark!$Q114,     IF(BH$17&lt;Udfyldningsark!$Q114-10,"g",     IF(BH$17&lt;Udfyldningsark!$T114,"gu",        "")),
IF(BH$17&lt;Udfyldningsark!$Q114, IF(BH$17&lt;Udfyldningsark!$Q114-10,"g","gu"),
IF(BH$17&lt;Udfyldningsark!$T114,"r",""
))))))))</f>
        <v/>
      </c>
      <c r="BI97" s="226" t="str">
        <f>IF(Udfyldningsark!$T114="","",
IF(BI$17=Udfyldningsark!$Q114,"s",
IF(BI$17=Udfyldningsark!$T114,"b",
IF(BI$17&lt;Udfyldningsark!$P114,"",
IF(Udfyldningsark!$T114&lt;Udfyldningsark!$Q114-10,IF(BI$17&lt;Udfyldningsark!$T114,"g",""),
IF(Udfyldningsark!$T114&lt;Udfyldningsark!$Q114,     IF(BI$17&lt;Udfyldningsark!$Q114-10,"g",     IF(BI$17&lt;Udfyldningsark!$T114,"gu",        "")),
IF(BI$17&lt;Udfyldningsark!$Q114, IF(BI$17&lt;Udfyldningsark!$Q114-10,"g","gu"),
IF(BI$17&lt;Udfyldningsark!$T114,"r",""
))))))))</f>
        <v/>
      </c>
      <c r="BJ97" s="226" t="str">
        <f>IF(Udfyldningsark!$T114="","",
IF(BJ$17=Udfyldningsark!$Q114,"s",
IF(BJ$17=Udfyldningsark!$T114,"b",
IF(BJ$17&lt;Udfyldningsark!$P114,"",
IF(Udfyldningsark!$T114&lt;Udfyldningsark!$Q114-10,IF(BJ$17&lt;Udfyldningsark!$T114,"g",""),
IF(Udfyldningsark!$T114&lt;Udfyldningsark!$Q114,     IF(BJ$17&lt;Udfyldningsark!$Q114-10,"g",     IF(BJ$17&lt;Udfyldningsark!$T114,"gu",        "")),
IF(BJ$17&lt;Udfyldningsark!$Q114, IF(BJ$17&lt;Udfyldningsark!$Q114-10,"g","gu"),
IF(BJ$17&lt;Udfyldningsark!$T114,"r",""
))))))))</f>
        <v/>
      </c>
      <c r="BK97" s="226" t="str">
        <f>IF(Udfyldningsark!$T114="","",
IF(BK$17=Udfyldningsark!$Q114,"s",
IF(BK$17=Udfyldningsark!$T114,"b",
IF(BK$17&lt;Udfyldningsark!$P114,"",
IF(Udfyldningsark!$T114&lt;Udfyldningsark!$Q114-10,IF(BK$17&lt;Udfyldningsark!$T114,"g",""),
IF(Udfyldningsark!$T114&lt;Udfyldningsark!$Q114,     IF(BK$17&lt;Udfyldningsark!$Q114-10,"g",     IF(BK$17&lt;Udfyldningsark!$T114,"gu",        "")),
IF(BK$17&lt;Udfyldningsark!$Q114, IF(BK$17&lt;Udfyldningsark!$Q114-10,"g","gu"),
IF(BK$17&lt;Udfyldningsark!$T114,"r",""
))))))))</f>
        <v/>
      </c>
      <c r="BL97" s="226" t="str">
        <f>IF(Udfyldningsark!$T114="","",
IF(BL$17=Udfyldningsark!$Q114,"s",
IF(BL$17=Udfyldningsark!$T114,"b",
IF(BL$17&lt;Udfyldningsark!$P114,"",
IF(Udfyldningsark!$T114&lt;Udfyldningsark!$Q114-10,IF(BL$17&lt;Udfyldningsark!$T114,"g",""),
IF(Udfyldningsark!$T114&lt;Udfyldningsark!$Q114,     IF(BL$17&lt;Udfyldningsark!$Q114-10,"g",     IF(BL$17&lt;Udfyldningsark!$T114,"gu",        "")),
IF(BL$17&lt;Udfyldningsark!$Q114, IF(BL$17&lt;Udfyldningsark!$Q114-10,"g","gu"),
IF(BL$17&lt;Udfyldningsark!$T114,"r",""
))))))))</f>
        <v/>
      </c>
      <c r="BM97" s="226" t="str">
        <f>IF(Udfyldningsark!$T114="","",
IF(BM$17=Udfyldningsark!$Q114,"s",
IF(BM$17=Udfyldningsark!$T114,"b",
IF(BM$17&lt;Udfyldningsark!$P114,"",
IF(Udfyldningsark!$T114&lt;Udfyldningsark!$Q114-10,IF(BM$17&lt;Udfyldningsark!$T114,"g",""),
IF(Udfyldningsark!$T114&lt;Udfyldningsark!$Q114,     IF(BM$17&lt;Udfyldningsark!$Q114-10,"g",     IF(BM$17&lt;Udfyldningsark!$T114,"gu",        "")),
IF(BM$17&lt;Udfyldningsark!$Q114, IF(BM$17&lt;Udfyldningsark!$Q114-10,"g","gu"),
IF(BM$17&lt;Udfyldningsark!$T114,"r",""
))))))))</f>
        <v/>
      </c>
      <c r="BN97" s="226" t="str">
        <f>IF(Udfyldningsark!$T114="","",
IF(BN$17=Udfyldningsark!$Q114,"s",
IF(BN$17=Udfyldningsark!$T114,"b",
IF(BN$17&lt;Udfyldningsark!$P114,"",
IF(Udfyldningsark!$T114&lt;Udfyldningsark!$Q114-10,IF(BN$17&lt;Udfyldningsark!$T114,"g",""),
IF(Udfyldningsark!$T114&lt;Udfyldningsark!$Q114,     IF(BN$17&lt;Udfyldningsark!$Q114-10,"g",     IF(BN$17&lt;Udfyldningsark!$T114,"gu",        "")),
IF(BN$17&lt;Udfyldningsark!$Q114, IF(BN$17&lt;Udfyldningsark!$Q114-10,"g","gu"),
IF(BN$17&lt;Udfyldningsark!$T114,"r",""
))))))))</f>
        <v/>
      </c>
      <c r="BO97" s="226" t="str">
        <f>IF(Udfyldningsark!$T114="","",
IF(BO$17=Udfyldningsark!$Q114,"s",
IF(BO$17=Udfyldningsark!$T114,"b",
IF(BO$17&lt;Udfyldningsark!$P114,"",
IF(Udfyldningsark!$T114&lt;Udfyldningsark!$Q114-10,IF(BO$17&lt;Udfyldningsark!$T114,"g",""),
IF(Udfyldningsark!$T114&lt;Udfyldningsark!$Q114,     IF(BO$17&lt;Udfyldningsark!$Q114-10,"g",     IF(BO$17&lt;Udfyldningsark!$T114,"gu",        "")),
IF(BO$17&lt;Udfyldningsark!$Q114, IF(BO$17&lt;Udfyldningsark!$Q114-10,"g","gu"),
IF(BO$17&lt;Udfyldningsark!$T114,"r",""
))))))))</f>
        <v/>
      </c>
      <c r="BP97" s="226" t="str">
        <f>IF(Udfyldningsark!$T114="","",
IF(BP$17=Udfyldningsark!$Q114,"s",
IF(BP$17=Udfyldningsark!$T114,"b",
IF(BP$17&lt;Udfyldningsark!$P114,"",
IF(Udfyldningsark!$T114&lt;Udfyldningsark!$Q114-10,IF(BP$17&lt;Udfyldningsark!$T114,"g",""),
IF(Udfyldningsark!$T114&lt;Udfyldningsark!$Q114,     IF(BP$17&lt;Udfyldningsark!$Q114-10,"g",     IF(BP$17&lt;Udfyldningsark!$T114,"gu",        "")),
IF(BP$17&lt;Udfyldningsark!$Q114, IF(BP$17&lt;Udfyldningsark!$Q114-10,"g","gu"),
IF(BP$17&lt;Udfyldningsark!$T114,"r",""
))))))))</f>
        <v/>
      </c>
      <c r="BQ97" s="226" t="str">
        <f>IF(Udfyldningsark!$T114="","",
IF(BQ$17=Udfyldningsark!$Q114,"s",
IF(BQ$17=Udfyldningsark!$T114,"b",
IF(BQ$17&lt;Udfyldningsark!$P114,"",
IF(Udfyldningsark!$T114&lt;Udfyldningsark!$Q114-10,IF(BQ$17&lt;Udfyldningsark!$T114,"g",""),
IF(Udfyldningsark!$T114&lt;Udfyldningsark!$Q114,     IF(BQ$17&lt;Udfyldningsark!$Q114-10,"g",     IF(BQ$17&lt;Udfyldningsark!$T114,"gu",        "")),
IF(BQ$17&lt;Udfyldningsark!$Q114, IF(BQ$17&lt;Udfyldningsark!$Q114-10,"g","gu"),
IF(BQ$17&lt;Udfyldningsark!$T114,"r",""
))))))))</f>
        <v/>
      </c>
      <c r="BR97" s="226" t="str">
        <f>IF(Udfyldningsark!$T114="","",
IF(BR$17=Udfyldningsark!$Q114,"s",
IF(BR$17=Udfyldningsark!$T114,"b",
IF(BR$17&lt;Udfyldningsark!$P114,"",
IF(Udfyldningsark!$T114&lt;Udfyldningsark!$Q114-10,IF(BR$17&lt;Udfyldningsark!$T114,"g",""),
IF(Udfyldningsark!$T114&lt;Udfyldningsark!$Q114,     IF(BR$17&lt;Udfyldningsark!$Q114-10,"g",     IF(BR$17&lt;Udfyldningsark!$T114,"gu",        "")),
IF(BR$17&lt;Udfyldningsark!$Q114, IF(BR$17&lt;Udfyldningsark!$Q114-10,"g","gu"),
IF(BR$17&lt;Udfyldningsark!$T114,"r",""
))))))))</f>
        <v/>
      </c>
      <c r="BS97" s="226" t="str">
        <f>IF(Udfyldningsark!$T114="","",
IF(BS$17=Udfyldningsark!$Q114,"s",
IF(BS$17=Udfyldningsark!$T114,"b",
IF(BS$17&lt;Udfyldningsark!$P114,"",
IF(Udfyldningsark!$T114&lt;Udfyldningsark!$Q114-10,IF(BS$17&lt;Udfyldningsark!$T114,"g",""),
IF(Udfyldningsark!$T114&lt;Udfyldningsark!$Q114,     IF(BS$17&lt;Udfyldningsark!$Q114-10,"g",     IF(BS$17&lt;Udfyldningsark!$T114,"gu",        "")),
IF(BS$17&lt;Udfyldningsark!$Q114, IF(BS$17&lt;Udfyldningsark!$Q114-10,"g","gu"),
IF(BS$17&lt;Udfyldningsark!$T114,"r",""
))))))))</f>
        <v/>
      </c>
      <c r="BT97" s="226" t="str">
        <f>IF(Udfyldningsark!$T114="","",
IF(BT$17=Udfyldningsark!$Q114,"s",
IF(BT$17=Udfyldningsark!$T114,"b",
IF(BT$17&lt;Udfyldningsark!$P114,"",
IF(Udfyldningsark!$T114&lt;Udfyldningsark!$Q114-10,IF(BT$17&lt;Udfyldningsark!$T114,"g",""),
IF(Udfyldningsark!$T114&lt;Udfyldningsark!$Q114,     IF(BT$17&lt;Udfyldningsark!$Q114-10,"g",     IF(BT$17&lt;Udfyldningsark!$T114,"gu",        "")),
IF(BT$17&lt;Udfyldningsark!$Q114, IF(BT$17&lt;Udfyldningsark!$Q114-10,"g","gu"),
IF(BT$17&lt;Udfyldningsark!$T114,"r",""
))))))))</f>
        <v/>
      </c>
      <c r="BU97" s="226" t="str">
        <f>IF(Udfyldningsark!$T114="","",
IF(BU$17=Udfyldningsark!$Q114,"s",
IF(BU$17=Udfyldningsark!$T114,"b",
IF(BU$17&lt;Udfyldningsark!$P114,"",
IF(Udfyldningsark!$T114&lt;Udfyldningsark!$Q114-10,IF(BU$17&lt;Udfyldningsark!$T114,"g",""),
IF(Udfyldningsark!$T114&lt;Udfyldningsark!$Q114,     IF(BU$17&lt;Udfyldningsark!$Q114-10,"g",     IF(BU$17&lt;Udfyldningsark!$T114,"gu",        "")),
IF(BU$17&lt;Udfyldningsark!$Q114, IF(BU$17&lt;Udfyldningsark!$Q114-10,"g","gu"),
IF(BU$17&lt;Udfyldningsark!$T114,"r",""
))))))))</f>
        <v/>
      </c>
      <c r="BV97" s="226" t="str">
        <f>IF(Udfyldningsark!$T114="","",
IF(BV$17=Udfyldningsark!$Q114,"s",
IF(BV$17=Udfyldningsark!$T114,"b",
IF(BV$17&lt;Udfyldningsark!$P114,"",
IF(Udfyldningsark!$T114&lt;Udfyldningsark!$Q114-10,IF(BV$17&lt;Udfyldningsark!$T114,"g",""),
IF(Udfyldningsark!$T114&lt;Udfyldningsark!$Q114,     IF(BV$17&lt;Udfyldningsark!$Q114-10,"g",     IF(BV$17&lt;Udfyldningsark!$T114,"gu",        "")),
IF(BV$17&lt;Udfyldningsark!$Q114, IF(BV$17&lt;Udfyldningsark!$Q114-10,"g","gu"),
IF(BV$17&lt;Udfyldningsark!$T114,"r",""
))))))))</f>
        <v/>
      </c>
      <c r="BW97" s="226" t="str">
        <f>IF(Udfyldningsark!$T114="","",
IF(BW$17=Udfyldningsark!$Q114,"s",
IF(BW$17=Udfyldningsark!$T114,"b",
IF(BW$17&lt;Udfyldningsark!$P114,"",
IF(Udfyldningsark!$T114&lt;Udfyldningsark!$Q114-10,IF(BW$17&lt;Udfyldningsark!$T114,"g",""),
IF(Udfyldningsark!$T114&lt;Udfyldningsark!$Q114,     IF(BW$17&lt;Udfyldningsark!$Q114-10,"g",     IF(BW$17&lt;Udfyldningsark!$T114,"gu",        "")),
IF(BW$17&lt;Udfyldningsark!$Q114, IF(BW$17&lt;Udfyldningsark!$Q114-10,"g","gu"),
IF(BW$17&lt;Udfyldningsark!$T114,"r",""
))))))))</f>
        <v/>
      </c>
      <c r="BX97" s="226" t="str">
        <f>IF(Udfyldningsark!$T114="","",
IF(BX$17=Udfyldningsark!$Q114,"s",
IF(BX$17=Udfyldningsark!$T114,"b",
IF(BX$17&lt;Udfyldningsark!$P114,"",
IF(Udfyldningsark!$T114&lt;Udfyldningsark!$Q114-10,IF(BX$17&lt;Udfyldningsark!$T114,"g",""),
IF(Udfyldningsark!$T114&lt;Udfyldningsark!$Q114,     IF(BX$17&lt;Udfyldningsark!$Q114-10,"g",     IF(BX$17&lt;Udfyldningsark!$T114,"gu",        "")),
IF(BX$17&lt;Udfyldningsark!$Q114, IF(BX$17&lt;Udfyldningsark!$Q114-10,"g","gu"),
IF(BX$17&lt;Udfyldningsark!$T114,"r",""
))))))))</f>
        <v/>
      </c>
      <c r="BY97" s="226" t="str">
        <f>IF(Udfyldningsark!$T114="","",
IF(BY$17=Udfyldningsark!$Q114,"s",
IF(BY$17=Udfyldningsark!$T114,"b",
IF(BY$17&lt;Udfyldningsark!$P114,"",
IF(Udfyldningsark!$T114&lt;Udfyldningsark!$Q114-10,IF(BY$17&lt;Udfyldningsark!$T114,"g",""),
IF(Udfyldningsark!$T114&lt;Udfyldningsark!$Q114,     IF(BY$17&lt;Udfyldningsark!$Q114-10,"g",     IF(BY$17&lt;Udfyldningsark!$T114,"gu",        "")),
IF(BY$17&lt;Udfyldningsark!$Q114, IF(BY$17&lt;Udfyldningsark!$Q114-10,"g","gu"),
IF(BY$17&lt;Udfyldningsark!$T114,"r",""
))))))))</f>
        <v/>
      </c>
      <c r="BZ97" s="226" t="str">
        <f>IF(Udfyldningsark!$T114="","",
IF(BZ$17=Udfyldningsark!$Q114,"s",
IF(BZ$17=Udfyldningsark!$T114,"b",
IF(BZ$17&lt;Udfyldningsark!$P114,"",
IF(Udfyldningsark!$T114&lt;Udfyldningsark!$Q114-10,IF(BZ$17&lt;Udfyldningsark!$T114,"g",""),
IF(Udfyldningsark!$T114&lt;Udfyldningsark!$Q114,     IF(BZ$17&lt;Udfyldningsark!$Q114-10,"g",     IF(BZ$17&lt;Udfyldningsark!$T114,"gu",        "")),
IF(BZ$17&lt;Udfyldningsark!$Q114, IF(BZ$17&lt;Udfyldningsark!$Q114-10,"g","gu"),
IF(BZ$17&lt;Udfyldningsark!$T114,"r",""
))))))))</f>
        <v/>
      </c>
      <c r="CA97" s="226" t="str">
        <f>IF(Udfyldningsark!$T114="","",
IF(CA$17=Udfyldningsark!$Q114,"s",
IF(CA$17=Udfyldningsark!$T114,"b",
IF(CA$17&lt;Udfyldningsark!$P114,"",
IF(Udfyldningsark!$T114&lt;Udfyldningsark!$Q114-10,IF(CA$17&lt;Udfyldningsark!$T114,"g",""),
IF(Udfyldningsark!$T114&lt;Udfyldningsark!$Q114,     IF(CA$17&lt;Udfyldningsark!$Q114-10,"g",     IF(CA$17&lt;Udfyldningsark!$T114,"gu",        "")),
IF(CA$17&lt;Udfyldningsark!$Q114, IF(CA$17&lt;Udfyldningsark!$Q114-10,"g","gu"),
IF(CA$17&lt;Udfyldningsark!$T114,"r",""
))))))))</f>
        <v/>
      </c>
      <c r="CB97" s="226" t="str">
        <f>IF(Udfyldningsark!$T114="","",
IF(CB$17=Udfyldningsark!$Q114,"s",
IF(CB$17=Udfyldningsark!$T114,"b",
IF(CB$17&lt;Udfyldningsark!$P114,"",
IF(Udfyldningsark!$T114&lt;Udfyldningsark!$Q114-10,IF(CB$17&lt;Udfyldningsark!$T114,"g",""),
IF(Udfyldningsark!$T114&lt;Udfyldningsark!$Q114,     IF(CB$17&lt;Udfyldningsark!$Q114-10,"g",     IF(CB$17&lt;Udfyldningsark!$T114,"gu",        "")),
IF(CB$17&lt;Udfyldningsark!$Q114, IF(CB$17&lt;Udfyldningsark!$Q114-10,"g","gu"),
IF(CB$17&lt;Udfyldningsark!$T114,"r",""
))))))))</f>
        <v/>
      </c>
      <c r="CC97" s="226" t="str">
        <f>IF(Udfyldningsark!$T114="","",
IF(CC$17=Udfyldningsark!$Q114,"s",
IF(CC$17=Udfyldningsark!$T114,"b",
IF(CC$17&lt;Udfyldningsark!$P114,"",
IF(Udfyldningsark!$T114&lt;Udfyldningsark!$Q114-10,IF(CC$17&lt;Udfyldningsark!$T114,"g",""),
IF(Udfyldningsark!$T114&lt;Udfyldningsark!$Q114,     IF(CC$17&lt;Udfyldningsark!$Q114-10,"g",     IF(CC$17&lt;Udfyldningsark!$T114,"gu",        "")),
IF(CC$17&lt;Udfyldningsark!$Q114, IF(CC$17&lt;Udfyldningsark!$Q114-10,"g","gu"),
IF(CC$17&lt;Udfyldningsark!$T114,"r",""
))))))))</f>
        <v/>
      </c>
      <c r="CD97" s="226" t="str">
        <f>IF(Udfyldningsark!$T114="","",
IF(CD$17=Udfyldningsark!$Q114,"s",
IF(CD$17=Udfyldningsark!$T114,"b",
IF(CD$17&lt;Udfyldningsark!$P114,"",
IF(Udfyldningsark!$T114&lt;Udfyldningsark!$Q114-10,IF(CD$17&lt;Udfyldningsark!$T114,"g",""),
IF(Udfyldningsark!$T114&lt;Udfyldningsark!$Q114,     IF(CD$17&lt;Udfyldningsark!$Q114-10,"g",     IF(CD$17&lt;Udfyldningsark!$T114,"gu",        "")),
IF(CD$17&lt;Udfyldningsark!$Q114, IF(CD$17&lt;Udfyldningsark!$Q114-10,"g","gu"),
IF(CD$17&lt;Udfyldningsark!$T114,"r",""
))))))))</f>
        <v/>
      </c>
      <c r="CE97" s="226" t="str">
        <f>IF(Udfyldningsark!$T114="","",
IF(CE$17=Udfyldningsark!$Q114,"s",
IF(CE$17=Udfyldningsark!$T114,"b",
IF(CE$17&lt;Udfyldningsark!$P114,"",
IF(Udfyldningsark!$T114&lt;Udfyldningsark!$Q114-10,IF(CE$17&lt;Udfyldningsark!$T114,"g",""),
IF(Udfyldningsark!$T114&lt;Udfyldningsark!$Q114,     IF(CE$17&lt;Udfyldningsark!$Q114-10,"g",     IF(CE$17&lt;Udfyldningsark!$T114,"gu",        "")),
IF(CE$17&lt;Udfyldningsark!$Q114, IF(CE$17&lt;Udfyldningsark!$Q114-10,"g","gu"),
IF(CE$17&lt;Udfyldningsark!$T114,"r",""
))))))))</f>
        <v/>
      </c>
      <c r="CF97" s="226" t="str">
        <f>IF(Udfyldningsark!$T114="","",
IF(CF$17=Udfyldningsark!$Q114,"s",
IF(CF$17=Udfyldningsark!$T114,"b",
IF(CF$17&lt;Udfyldningsark!$P114,"",
IF(Udfyldningsark!$T114&lt;Udfyldningsark!$Q114-10,IF(CF$17&lt;Udfyldningsark!$T114,"g",""),
IF(Udfyldningsark!$T114&lt;Udfyldningsark!$Q114,     IF(CF$17&lt;Udfyldningsark!$Q114-10,"g",     IF(CF$17&lt;Udfyldningsark!$T114,"gu",        "")),
IF(CF$17&lt;Udfyldningsark!$Q114, IF(CF$17&lt;Udfyldningsark!$Q114-10,"g","gu"),
IF(CF$17&lt;Udfyldningsark!$T114,"r",""
))))))))</f>
        <v/>
      </c>
      <c r="CG97" s="226" t="str">
        <f>IF(Udfyldningsark!$T114="","",
IF(CG$17=Udfyldningsark!$Q114,"s",
IF(CG$17=Udfyldningsark!$T114,"b",
IF(CG$17&lt;Udfyldningsark!$P114,"",
IF(Udfyldningsark!$T114&lt;Udfyldningsark!$Q114-10,IF(CG$17&lt;Udfyldningsark!$T114,"g",""),
IF(Udfyldningsark!$T114&lt;Udfyldningsark!$Q114,     IF(CG$17&lt;Udfyldningsark!$Q114-10,"g",     IF(CG$17&lt;Udfyldningsark!$T114,"gu",        "")),
IF(CG$17&lt;Udfyldningsark!$Q114, IF(CG$17&lt;Udfyldningsark!$Q114-10,"g","gu"),
IF(CG$17&lt;Udfyldningsark!$T114,"r",""
))))))))</f>
        <v/>
      </c>
      <c r="CH97" s="226" t="str">
        <f>IF(Udfyldningsark!$T114="","",
IF(CH$17=Udfyldningsark!$Q114,"s",
IF(CH$17=Udfyldningsark!$T114,"b",
IF(CH$17&lt;Udfyldningsark!$P114,"",
IF(Udfyldningsark!$T114&lt;Udfyldningsark!$Q114-10,IF(CH$17&lt;Udfyldningsark!$T114,"g",""),
IF(Udfyldningsark!$T114&lt;Udfyldningsark!$Q114,     IF(CH$17&lt;Udfyldningsark!$Q114-10,"g",     IF(CH$17&lt;Udfyldningsark!$T114,"gu",        "")),
IF(CH$17&lt;Udfyldningsark!$Q114, IF(CH$17&lt;Udfyldningsark!$Q114-10,"g","gu"),
IF(CH$17&lt;Udfyldningsark!$T114,"r",""
))))))))</f>
        <v/>
      </c>
      <c r="CI97" s="226" t="str">
        <f>IF(Udfyldningsark!$T114="","",
IF(CI$17=Udfyldningsark!$Q114,"s",
IF(CI$17=Udfyldningsark!$T114,"b",
IF(CI$17&lt;Udfyldningsark!$P114,"",
IF(Udfyldningsark!$T114&lt;Udfyldningsark!$Q114-10,IF(CI$17&lt;Udfyldningsark!$T114,"g",""),
IF(Udfyldningsark!$T114&lt;Udfyldningsark!$Q114,     IF(CI$17&lt;Udfyldningsark!$Q114-10,"g",     IF(CI$17&lt;Udfyldningsark!$T114,"gu",        "")),
IF(CI$17&lt;Udfyldningsark!$Q114, IF(CI$17&lt;Udfyldningsark!$Q114-10,"g","gu"),
IF(CI$17&lt;Udfyldningsark!$T114,"r",""
))))))))</f>
        <v/>
      </c>
      <c r="CJ97" s="226" t="str">
        <f>IF(Udfyldningsark!$T114="","",
IF(CJ$17=Udfyldningsark!$Q114,"s",
IF(CJ$17=Udfyldningsark!$T114,"b",
IF(CJ$17&lt;Udfyldningsark!$P114,"",
IF(Udfyldningsark!$T114&lt;Udfyldningsark!$Q114-10,IF(CJ$17&lt;Udfyldningsark!$T114,"g",""),
IF(Udfyldningsark!$T114&lt;Udfyldningsark!$Q114,     IF(CJ$17&lt;Udfyldningsark!$Q114-10,"g",     IF(CJ$17&lt;Udfyldningsark!$T114,"gu",        "")),
IF(CJ$17&lt;Udfyldningsark!$Q114, IF(CJ$17&lt;Udfyldningsark!$Q114-10,"g","gu"),
IF(CJ$17&lt;Udfyldningsark!$T114,"r",""
))))))))</f>
        <v/>
      </c>
      <c r="CK97" s="226" t="str">
        <f>IF(Udfyldningsark!$T114="","",
IF(CK$17=Udfyldningsark!$Q114,"s",
IF(CK$17=Udfyldningsark!$T114,"b",
IF(CK$17&lt;Udfyldningsark!$P114,"",
IF(Udfyldningsark!$T114&lt;Udfyldningsark!$Q114-10,IF(CK$17&lt;Udfyldningsark!$T114,"g",""),
IF(Udfyldningsark!$T114&lt;Udfyldningsark!$Q114,     IF(CK$17&lt;Udfyldningsark!$Q114-10,"g",     IF(CK$17&lt;Udfyldningsark!$T114,"gu",        "")),
IF(CK$17&lt;Udfyldningsark!$Q114, IF(CK$17&lt;Udfyldningsark!$Q114-10,"g","gu"),
IF(CK$17&lt;Udfyldningsark!$T114,"r",""
))))))))</f>
        <v/>
      </c>
      <c r="CL97" s="226" t="str">
        <f>IF(Udfyldningsark!$T114="","",
IF(CL$17=Udfyldningsark!$Q114,"s",
IF(CL$17=Udfyldningsark!$T114,"b",
IF(CL$17&lt;Udfyldningsark!$P114,"",
IF(Udfyldningsark!$T114&lt;Udfyldningsark!$Q114-10,IF(CL$17&lt;Udfyldningsark!$T114,"g",""),
IF(Udfyldningsark!$T114&lt;Udfyldningsark!$Q114,     IF(CL$17&lt;Udfyldningsark!$Q114-10,"g",     IF(CL$17&lt;Udfyldningsark!$T114,"gu",        "")),
IF(CL$17&lt;Udfyldningsark!$Q114, IF(CL$17&lt;Udfyldningsark!$Q114-10,"g","gu"),
IF(CL$17&lt;Udfyldningsark!$T114,"r",""
))))))))</f>
        <v/>
      </c>
      <c r="CM97" s="226" t="str">
        <f>IF(Udfyldningsark!$T114="","",
IF(CM$17=Udfyldningsark!$Q114,"s",
IF(CM$17=Udfyldningsark!$T114,"b",
IF(CM$17&lt;Udfyldningsark!$P114,"",
IF(Udfyldningsark!$T114&lt;Udfyldningsark!$Q114-10,IF(CM$17&lt;Udfyldningsark!$T114,"g",""),
IF(Udfyldningsark!$T114&lt;Udfyldningsark!$Q114,     IF(CM$17&lt;Udfyldningsark!$Q114-10,"g",     IF(CM$17&lt;Udfyldningsark!$T114,"gu",        "")),
IF(CM$17&lt;Udfyldningsark!$Q114, IF(CM$17&lt;Udfyldningsark!$Q114-10,"g","gu"),
IF(CM$17&lt;Udfyldningsark!$T114,"r",""
))))))))</f>
        <v/>
      </c>
      <c r="CN97" s="226" t="str">
        <f>IF(Udfyldningsark!$T114="","",
IF(CN$17=Udfyldningsark!$Q114,"s",
IF(CN$17=Udfyldningsark!$T114,"b",
IF(CN$17&lt;Udfyldningsark!$P114,"",
IF(Udfyldningsark!$T114&lt;Udfyldningsark!$Q114-10,IF(CN$17&lt;Udfyldningsark!$T114,"g",""),
IF(Udfyldningsark!$T114&lt;Udfyldningsark!$Q114,     IF(CN$17&lt;Udfyldningsark!$Q114-10,"g",     IF(CN$17&lt;Udfyldningsark!$T114,"gu",        "")),
IF(CN$17&lt;Udfyldningsark!$Q114, IF(CN$17&lt;Udfyldningsark!$Q114-10,"g","gu"),
IF(CN$17&lt;Udfyldningsark!$T114,"r",""
))))))))</f>
        <v/>
      </c>
      <c r="CO97" s="226" t="str">
        <f>IF(Udfyldningsark!$T114="","",
IF(CO$17=Udfyldningsark!$Q114,"s",
IF(CO$17=Udfyldningsark!$T114,"b",
IF(CO$17&lt;Udfyldningsark!$P114,"",
IF(Udfyldningsark!$T114&lt;Udfyldningsark!$Q114-10,IF(CO$17&lt;Udfyldningsark!$T114,"g",""),
IF(Udfyldningsark!$T114&lt;Udfyldningsark!$Q114,     IF(CO$17&lt;Udfyldningsark!$Q114-10,"g",     IF(CO$17&lt;Udfyldningsark!$T114,"gu",        "")),
IF(CO$17&lt;Udfyldningsark!$Q114, IF(CO$17&lt;Udfyldningsark!$Q114-10,"g","gu"),
IF(CO$17&lt;Udfyldningsark!$T114,"r",""
))))))))</f>
        <v/>
      </c>
      <c r="CP97" s="226" t="str">
        <f>IF(Udfyldningsark!$T114="","",
IF(CP$17=Udfyldningsark!$Q114,"s",
IF(CP$17=Udfyldningsark!$T114,"b",
IF(CP$17&lt;Udfyldningsark!$P114,"",
IF(Udfyldningsark!$T114&lt;Udfyldningsark!$Q114-10,IF(CP$17&lt;Udfyldningsark!$T114,"g",""),
IF(Udfyldningsark!$T114&lt;Udfyldningsark!$Q114,     IF(CP$17&lt;Udfyldningsark!$Q114-10,"g",     IF(CP$17&lt;Udfyldningsark!$T114,"gu",        "")),
IF(CP$17&lt;Udfyldningsark!$Q114, IF(CP$17&lt;Udfyldningsark!$Q114-10,"g","gu"),
IF(CP$17&lt;Udfyldningsark!$T114,"r",""
))))))))</f>
        <v/>
      </c>
      <c r="CQ97" s="226" t="str">
        <f>IF(Udfyldningsark!$T114="","",
IF(CQ$17=Udfyldningsark!$Q114,"s",
IF(CQ$17=Udfyldningsark!$T114,"b",
IF(CQ$17&lt;Udfyldningsark!$P114,"",
IF(Udfyldningsark!$T114&lt;Udfyldningsark!$Q114-10,IF(CQ$17&lt;Udfyldningsark!$T114,"g",""),
IF(Udfyldningsark!$T114&lt;Udfyldningsark!$Q114,     IF(CQ$17&lt;Udfyldningsark!$Q114-10,"g",     IF(CQ$17&lt;Udfyldningsark!$T114,"gu",        "")),
IF(CQ$17&lt;Udfyldningsark!$Q114, IF(CQ$17&lt;Udfyldningsark!$Q114-10,"g","gu"),
IF(CQ$17&lt;Udfyldningsark!$T114,"r",""
))))))))</f>
        <v/>
      </c>
      <c r="CR97" s="226" t="str">
        <f>IF(Udfyldningsark!$T114="","",
IF(CR$17=Udfyldningsark!$Q114,"s",
IF(CR$17=Udfyldningsark!$T114,"b",
IF(CR$17&lt;Udfyldningsark!$P114,"",
IF(Udfyldningsark!$T114&lt;Udfyldningsark!$Q114-10,IF(CR$17&lt;Udfyldningsark!$T114,"g",""),
IF(Udfyldningsark!$T114&lt;Udfyldningsark!$Q114,     IF(CR$17&lt;Udfyldningsark!$Q114-10,"g",     IF(CR$17&lt;Udfyldningsark!$T114,"gu",        "")),
IF(CR$17&lt;Udfyldningsark!$Q114, IF(CR$17&lt;Udfyldningsark!$Q114-10,"g","gu"),
IF(CR$17&lt;Udfyldningsark!$T114,"r",""
))))))))</f>
        <v/>
      </c>
      <c r="CS97" s="226" t="str">
        <f>IF(Udfyldningsark!$T114="","",
IF(CS$17=Udfyldningsark!$Q114,"s",
IF(CS$17=Udfyldningsark!$T114,"b",
IF(CS$17&lt;Udfyldningsark!$P114,"",
IF(Udfyldningsark!$T114&lt;Udfyldningsark!$Q114-10,IF(CS$17&lt;Udfyldningsark!$T114,"g",""),
IF(Udfyldningsark!$T114&lt;Udfyldningsark!$Q114,     IF(CS$17&lt;Udfyldningsark!$Q114-10,"g",     IF(CS$17&lt;Udfyldningsark!$T114,"gu",        "")),
IF(CS$17&lt;Udfyldningsark!$Q114, IF(CS$17&lt;Udfyldningsark!$Q114-10,"g","gu"),
IF(CS$17&lt;Udfyldningsark!$T114,"r",""
))))))))</f>
        <v/>
      </c>
      <c r="CT97" s="226" t="str">
        <f>IF(Udfyldningsark!$T114="","",
IF(CT$17=Udfyldningsark!$Q114,"s",
IF(CT$17=Udfyldningsark!$T114,"b",
IF(CT$17&lt;Udfyldningsark!$P114,"",
IF(Udfyldningsark!$T114&lt;Udfyldningsark!$Q114-10,IF(CT$17&lt;Udfyldningsark!$T114,"g",""),
IF(Udfyldningsark!$T114&lt;Udfyldningsark!$Q114,     IF(CT$17&lt;Udfyldningsark!$Q114-10,"g",     IF(CT$17&lt;Udfyldningsark!$T114,"gu",        "")),
IF(CT$17&lt;Udfyldningsark!$Q114, IF(CT$17&lt;Udfyldningsark!$Q114-10,"g","gu"),
IF(CT$17&lt;Udfyldningsark!$T114,"r",""
))))))))</f>
        <v/>
      </c>
      <c r="CU97" s="226" t="str">
        <f>IF(Udfyldningsark!$T114="","",
IF(CU$17=Udfyldningsark!$Q114,"s",
IF(CU$17=Udfyldningsark!$T114,"b",
IF(CU$17&lt;Udfyldningsark!$P114,"",
IF(Udfyldningsark!$T114&lt;Udfyldningsark!$Q114-10,IF(CU$17&lt;Udfyldningsark!$T114,"g",""),
IF(Udfyldningsark!$T114&lt;Udfyldningsark!$Q114,     IF(CU$17&lt;Udfyldningsark!$Q114-10,"g",     IF(CU$17&lt;Udfyldningsark!$T114,"gu",        "")),
IF(CU$17&lt;Udfyldningsark!$Q114, IF(CU$17&lt;Udfyldningsark!$Q114-10,"g","gu"),
IF(CU$17&lt;Udfyldningsark!$T114,"r",""
))))))))</f>
        <v/>
      </c>
      <c r="CV97" s="226" t="str">
        <f>IF(Udfyldningsark!$T114="","",
IF(CV$17=Udfyldningsark!$Q114,"s",
IF(CV$17=Udfyldningsark!$T114,"b",
IF(CV$17&lt;Udfyldningsark!$P114,"",
IF(Udfyldningsark!$T114&lt;Udfyldningsark!$Q114-10,IF(CV$17&lt;Udfyldningsark!$T114,"g",""),
IF(Udfyldningsark!$T114&lt;Udfyldningsark!$Q114,     IF(CV$17&lt;Udfyldningsark!$Q114-10,"g",     IF(CV$17&lt;Udfyldningsark!$T114,"gu",        "")),
IF(CV$17&lt;Udfyldningsark!$Q114, IF(CV$17&lt;Udfyldningsark!$Q114-10,"g","gu"),
IF(CV$17&lt;Udfyldningsark!$T114,"r",""
))))))))</f>
        <v/>
      </c>
      <c r="CW97" s="226" t="str">
        <f>IF(Udfyldningsark!$T114="","",
IF(CW$17=Udfyldningsark!$Q114,"s",
IF(CW$17=Udfyldningsark!$T114,"b",
IF(CW$17&lt;Udfyldningsark!$P114,"",
IF(Udfyldningsark!$T114&lt;Udfyldningsark!$Q114-10,IF(CW$17&lt;Udfyldningsark!$T114,"g",""),
IF(Udfyldningsark!$T114&lt;Udfyldningsark!$Q114,     IF(CW$17&lt;Udfyldningsark!$Q114-10,"g",     IF(CW$17&lt;Udfyldningsark!$T114,"gu",        "")),
IF(CW$17&lt;Udfyldningsark!$Q114, IF(CW$17&lt;Udfyldningsark!$Q114-10,"g","gu"),
IF(CW$17&lt;Udfyldningsark!$T114,"r",""
))))))))</f>
        <v/>
      </c>
      <c r="CX97" s="226" t="str">
        <f>IF(Udfyldningsark!$T114="","",
IF(CX$17=Udfyldningsark!$Q114,"s",
IF(CX$17=Udfyldningsark!$T114,"b",
IF(CX$17&lt;Udfyldningsark!$P114,"",
IF(Udfyldningsark!$T114&lt;Udfyldningsark!$Q114-10,IF(CX$17&lt;Udfyldningsark!$T114,"g",""),
IF(Udfyldningsark!$T114&lt;Udfyldningsark!$Q114,     IF(CX$17&lt;Udfyldningsark!$Q114-10,"g",     IF(CX$17&lt;Udfyldningsark!$T114,"gu",        "")),
IF(CX$17&lt;Udfyldningsark!$Q114, IF(CX$17&lt;Udfyldningsark!$Q114-10,"g","gu"),
IF(CX$17&lt;Udfyldningsark!$T114,"r",""
))))))))</f>
        <v/>
      </c>
      <c r="CY97" s="226" t="str">
        <f>IF(Udfyldningsark!$T114="","",
IF(CY$17=Udfyldningsark!$Q114,"s",
IF(CY$17=Udfyldningsark!$T114,"b",
IF(CY$17&lt;Udfyldningsark!$P114,"",
IF(Udfyldningsark!$T114&lt;Udfyldningsark!$Q114-10,IF(CY$17&lt;Udfyldningsark!$T114,"g",""),
IF(Udfyldningsark!$T114&lt;Udfyldningsark!$Q114,     IF(CY$17&lt;Udfyldningsark!$Q114-10,"g",     IF(CY$17&lt;Udfyldningsark!$T114,"gu",        "")),
IF(CY$17&lt;Udfyldningsark!$Q114, IF(CY$17&lt;Udfyldningsark!$Q114-10,"g","gu"),
IF(CY$17&lt;Udfyldningsark!$T114,"r",""
))))))))</f>
        <v/>
      </c>
      <c r="CZ97" s="226" t="str">
        <f>IF(Udfyldningsark!$T114="","",
IF(CZ$17=Udfyldningsark!$Q114,"s",
IF(CZ$17=Udfyldningsark!$T114,"b",
IF(CZ$17&lt;Udfyldningsark!$P114,"",
IF(Udfyldningsark!$T114&lt;Udfyldningsark!$Q114-10,IF(CZ$17&lt;Udfyldningsark!$T114,"g",""),
IF(Udfyldningsark!$T114&lt;Udfyldningsark!$Q114,     IF(CZ$17&lt;Udfyldningsark!$Q114-10,"g",     IF(CZ$17&lt;Udfyldningsark!$T114,"gu",        "")),
IF(CZ$17&lt;Udfyldningsark!$Q114, IF(CZ$17&lt;Udfyldningsark!$Q114-10,"g","gu"),
IF(CZ$17&lt;Udfyldningsark!$T114,"r",""
))))))))</f>
        <v/>
      </c>
      <c r="DA97" s="226" t="str">
        <f>IF(Udfyldningsark!$T114="","",
IF(DA$17=Udfyldningsark!$Q114,"s",
IF(DA$17=Udfyldningsark!$T114,"b",
IF(DA$17&lt;Udfyldningsark!$P114,"",
IF(Udfyldningsark!$T114&lt;Udfyldningsark!$Q114-10,IF(DA$17&lt;Udfyldningsark!$T114,"g",""),
IF(Udfyldningsark!$T114&lt;Udfyldningsark!$Q114,     IF(DA$17&lt;Udfyldningsark!$Q114-10,"g",     IF(DA$17&lt;Udfyldningsark!$T114,"gu",        "")),
IF(DA$17&lt;Udfyldningsark!$Q114, IF(DA$17&lt;Udfyldningsark!$Q114-10,"g","gu"),
IF(DA$17&lt;Udfyldningsark!$T114,"r",""
))))))))</f>
        <v/>
      </c>
      <c r="DB97" s="226" t="str">
        <f>IF(Udfyldningsark!$T114="","",
IF(DB$17=Udfyldningsark!$Q114,"s",
IF(DB$17=Udfyldningsark!$T114,"b",
IF(DB$17&lt;Udfyldningsark!$P114,"",
IF(Udfyldningsark!$T114&lt;Udfyldningsark!$Q114-10,IF(DB$17&lt;Udfyldningsark!$T114,"g",""),
IF(Udfyldningsark!$T114&lt;Udfyldningsark!$Q114,     IF(DB$17&lt;Udfyldningsark!$Q114-10,"g",     IF(DB$17&lt;Udfyldningsark!$T114,"gu",        "")),
IF(DB$17&lt;Udfyldningsark!$Q114, IF(DB$17&lt;Udfyldningsark!$Q114-10,"g","gu"),
IF(DB$17&lt;Udfyldningsark!$T114,"r",""
))))))))</f>
        <v/>
      </c>
      <c r="DC97" s="226" t="str">
        <f>IF(Udfyldningsark!$T114="","",
IF(DC$17=Udfyldningsark!$Q114,"s",
IF(DC$17=Udfyldningsark!$T114,"b",
IF(DC$17&lt;Udfyldningsark!$P114,"",
IF(Udfyldningsark!$T114&lt;Udfyldningsark!$Q114-10,IF(DC$17&lt;Udfyldningsark!$T114,"g",""),
IF(Udfyldningsark!$T114&lt;Udfyldningsark!$Q114,     IF(DC$17&lt;Udfyldningsark!$Q114-10,"g",     IF(DC$17&lt;Udfyldningsark!$T114,"gu",        "")),
IF(DC$17&lt;Udfyldningsark!$Q114, IF(DC$17&lt;Udfyldningsark!$Q114-10,"g","gu"),
IF(DC$17&lt;Udfyldningsark!$T114,"r",""
))))))))</f>
        <v/>
      </c>
      <c r="DD97" s="226" t="str">
        <f>IF(Udfyldningsark!$T114="","",
IF(DD$17=Udfyldningsark!$Q114,"s",
IF(DD$17=Udfyldningsark!$T114,"b",
IF(DD$17&lt;Udfyldningsark!$P114,"",
IF(Udfyldningsark!$T114&lt;Udfyldningsark!$Q114-10,IF(DD$17&lt;Udfyldningsark!$T114,"g",""),
IF(Udfyldningsark!$T114&lt;Udfyldningsark!$Q114,     IF(DD$17&lt;Udfyldningsark!$Q114-10,"g",     IF(DD$17&lt;Udfyldningsark!$T114,"gu",        "")),
IF(DD$17&lt;Udfyldningsark!$Q114, IF(DD$17&lt;Udfyldningsark!$Q114-10,"g","gu"),
IF(DD$17&lt;Udfyldningsark!$T114,"r",""
))))))))</f>
        <v/>
      </c>
      <c r="DE97" s="226" t="str">
        <f>IF(Udfyldningsark!$T114="","",
IF(DE$17=Udfyldningsark!$Q114,"s",
IF(DE$17=Udfyldningsark!$T114,"b",
IF(DE$17&lt;Udfyldningsark!$P114,"",
IF(Udfyldningsark!$T114&lt;Udfyldningsark!$Q114-10,IF(DE$17&lt;Udfyldningsark!$T114,"g",""),
IF(Udfyldningsark!$T114&lt;Udfyldningsark!$Q114,     IF(DE$17&lt;Udfyldningsark!$Q114-10,"g",     IF(DE$17&lt;Udfyldningsark!$T114,"gu",        "")),
IF(DE$17&lt;Udfyldningsark!$Q114, IF(DE$17&lt;Udfyldningsark!$Q114-10,"g","gu"),
IF(DE$17&lt;Udfyldningsark!$T114,"r",""
))))))))</f>
        <v/>
      </c>
      <c r="DF97" s="226" t="str">
        <f>IF(Udfyldningsark!$T114="","",
IF(DF$17=Udfyldningsark!$Q114,"s",
IF(DF$17=Udfyldningsark!$T114,"b",
IF(DF$17&lt;Udfyldningsark!$P114,"",
IF(Udfyldningsark!$T114&lt;Udfyldningsark!$Q114-10,IF(DF$17&lt;Udfyldningsark!$T114,"g",""),
IF(Udfyldningsark!$T114&lt;Udfyldningsark!$Q114,     IF(DF$17&lt;Udfyldningsark!$Q114-10,"g",     IF(DF$17&lt;Udfyldningsark!$T114,"gu",        "")),
IF(DF$17&lt;Udfyldningsark!$Q114, IF(DF$17&lt;Udfyldningsark!$Q114-10,"g","gu"),
IF(DF$17&lt;Udfyldningsark!$T114,"r",""
))))))))</f>
        <v/>
      </c>
      <c r="DG97" s="226" t="str">
        <f>IF(Udfyldningsark!$T114="","",
IF(DG$17=Udfyldningsark!$Q114,"s",
IF(DG$17=Udfyldningsark!$T114,"b",
IF(DG$17&lt;Udfyldningsark!$P114,"",
IF(Udfyldningsark!$T114&lt;Udfyldningsark!$Q114-10,IF(DG$17&lt;Udfyldningsark!$T114,"g",""),
IF(Udfyldningsark!$T114&lt;Udfyldningsark!$Q114,     IF(DG$17&lt;Udfyldningsark!$Q114-10,"g",     IF(DG$17&lt;Udfyldningsark!$T114,"gu",        "")),
IF(DG$17&lt;Udfyldningsark!$Q114, IF(DG$17&lt;Udfyldningsark!$Q114-10,"g","gu"),
IF(DG$17&lt;Udfyldningsark!$T114,"r",""
))))))))</f>
        <v/>
      </c>
      <c r="DH97" s="226" t="str">
        <f>IF(Udfyldningsark!$T114="","",
IF(DH$17=Udfyldningsark!$Q114,"s",
IF(DH$17=Udfyldningsark!$T114,"b",
IF(DH$17&lt;Udfyldningsark!$P114,"",
IF(Udfyldningsark!$T114&lt;Udfyldningsark!$Q114-10,IF(DH$17&lt;Udfyldningsark!$T114,"g",""),
IF(Udfyldningsark!$T114&lt;Udfyldningsark!$Q114,     IF(DH$17&lt;Udfyldningsark!$Q114-10,"g",     IF(DH$17&lt;Udfyldningsark!$T114,"gu",        "")),
IF(DH$17&lt;Udfyldningsark!$Q114, IF(DH$17&lt;Udfyldningsark!$Q114-10,"g","gu"),
IF(DH$17&lt;Udfyldningsark!$T114,"r",""
))))))))</f>
        <v/>
      </c>
      <c r="DI97" s="226" t="str">
        <f>IF(Udfyldningsark!$T114="","",
IF(DI$17=Udfyldningsark!$Q114,"s",
IF(DI$17=Udfyldningsark!$T114,"b",
IF(DI$17&lt;Udfyldningsark!$P114,"",
IF(Udfyldningsark!$T114&lt;Udfyldningsark!$Q114-10,IF(DI$17&lt;Udfyldningsark!$T114,"g",""),
IF(Udfyldningsark!$T114&lt;Udfyldningsark!$Q114,     IF(DI$17&lt;Udfyldningsark!$Q114-10,"g",     IF(DI$17&lt;Udfyldningsark!$T114,"gu",        "")),
IF(DI$17&lt;Udfyldningsark!$Q114, IF(DI$17&lt;Udfyldningsark!$Q114-10,"g","gu"),
IF(DI$17&lt;Udfyldningsark!$T114,"r",""
))))))))</f>
        <v/>
      </c>
      <c r="DJ97" s="226" t="str">
        <f>IF(Udfyldningsark!$T114="","",
IF(DJ$17=Udfyldningsark!$Q114,"s",
IF(DJ$17=Udfyldningsark!$T114,"b",
IF(DJ$17&lt;Udfyldningsark!$P114,"",
IF(Udfyldningsark!$T114&lt;Udfyldningsark!$Q114-10,IF(DJ$17&lt;Udfyldningsark!$T114,"g",""),
IF(Udfyldningsark!$T114&lt;Udfyldningsark!$Q114,     IF(DJ$17&lt;Udfyldningsark!$Q114-10,"g",     IF(DJ$17&lt;Udfyldningsark!$T114,"gu",        "")),
IF(DJ$17&lt;Udfyldningsark!$Q114, IF(DJ$17&lt;Udfyldningsark!$Q114-10,"g","gu"),
IF(DJ$17&lt;Udfyldningsark!$T114,"r",""
))))))))</f>
        <v/>
      </c>
      <c r="DK97" s="226" t="str">
        <f>IF(Udfyldningsark!$T114="","",
IF(DK$17=Udfyldningsark!$Q114,"s",
IF(DK$17=Udfyldningsark!$T114,"b",
IF(DK$17&lt;Udfyldningsark!$P114,"",
IF(Udfyldningsark!$T114&lt;Udfyldningsark!$Q114-10,IF(DK$17&lt;Udfyldningsark!$T114,"g",""),
IF(Udfyldningsark!$T114&lt;Udfyldningsark!$Q114,     IF(DK$17&lt;Udfyldningsark!$Q114-10,"g",     IF(DK$17&lt;Udfyldningsark!$T114,"gu",        "")),
IF(DK$17&lt;Udfyldningsark!$Q114, IF(DK$17&lt;Udfyldningsark!$Q114-10,"g","gu"),
IF(DK$17&lt;Udfyldningsark!$T114,"r",""
))))))))</f>
        <v/>
      </c>
      <c r="DL97" s="13"/>
      <c r="DM97" s="13"/>
    </row>
    <row r="98" spans="1:117" s="2" customFormat="1" ht="8.4499999999999993" customHeight="1" x14ac:dyDescent="0.2">
      <c r="A98" s="29"/>
      <c r="B98" s="56" t="str">
        <f>IF(Udfyldningsark!C115=1,Udfyldningsark!E115,"")</f>
        <v/>
      </c>
      <c r="C98" s="405" t="str">
        <f>IF(Udfyldningsark!I115="","",IF(Udfyldningsark!I115&gt;=1,Udfyldningsark!I115))</f>
        <v/>
      </c>
      <c r="D98" s="406"/>
      <c r="E98" s="407"/>
      <c r="F98" s="48"/>
      <c r="G98" s="276" t="str">
        <f>IF(Udfyldningsark!L115="","",IF(Udfyldningsark!L115&gt;=1,Udfyldningsark!L115))</f>
        <v/>
      </c>
      <c r="H98" s="48"/>
      <c r="I98" s="87" t="str">
        <f>IF(Udfyldningsark!P115="","",IF(Udfyldningsark!P115&gt;=1,Udfyldningsark!P115))</f>
        <v/>
      </c>
      <c r="J98" s="49"/>
      <c r="K98" s="88" t="str">
        <f>IF(Udfyldningsark!G115="","",IF(Udfyldningsark!G115=Data!$T$7,Data!$U$7,IF(Udfyldningsark!G115=Data!$T$8,Data!$U$8,IF(Udfyldningsark!G115=Data!$T$9,Data!$U$9,IF(Udfyldningsark!G115=Data!$T$10,Data!$U$10,IF(Udfyldningsark!G115=Data!$T$11,Data!$U$11,IF(Udfyldningsark!G115=Data!$T$12,Data!$U$12,IF(Udfyldningsark!G115=Data!$T$13,Data!$U$13,IF(Udfyldningsark!G115=Data!$T$14,Data!$U$14,IF(Udfyldningsark!G115=Data!$T$15,Data!$U$15,IF(Udfyldningsark!G115=Data!$T$16,Data!$U$16,IF(Udfyldningsark!G115=Data!$T$17,Data!$U$17,IF(Udfyldningsark!G115=Data!$T$18,Data!$U$18,IF(Udfyldningsark!G115=Data!$T$19,Data!$U$19,IF(Udfyldningsark!G115=Data!$T$20,Data!$U$20,IF(Udfyldningsark!G115=Data!$T$21,Data!$U$21,IF(Udfyldningsark!G115=Data!$T$22,Data!$U$22,IF(Udfyldningsark!G115=Data!$T$23,Data!$U$23,IF(Udfyldningsark!G115=Data!$T$24,Data!$U$24,IF(Udfyldningsark!G115=Data!$T$25,Data!$U$25,IF(Udfyldningsark!G115=Data!$T$26,Data!$U$26,IF(Udfyldningsark!G115=Data!$T$27,Data!$U$27))))))))))))))))))))))</f>
        <v/>
      </c>
      <c r="L98" s="49"/>
      <c r="M98" s="89" t="str">
        <f>IF(Udfyldningsark!G115="","",IF(Udfyldningsark!G115=Data!$T$7,Data!$V$7,IF(Udfyldningsark!G115=Data!$T$8,Data!$V$8,IF(Udfyldningsark!G115=Data!$T$9,Data!$V$9,IF(Udfyldningsark!G115=Data!$T$10,Data!$V$10,IF(Udfyldningsark!G115=Data!$T$11,Data!$V$11,IF(Udfyldningsark!G115=Data!$T$12,Data!$V$12,IF(Udfyldningsark!G115=Data!$T$13,Data!$V$13,IF(Udfyldningsark!G115=Data!$T$14,Data!$V$14,IF(Udfyldningsark!G115=Data!$T$15,Data!$V$15,IF(Udfyldningsark!G115=Data!$T$16,Data!$V$16,IF(Udfyldningsark!G115=Data!$T$17,Data!$V$17,IF(Udfyldningsark!G115=Data!$T$18,Data!$V$18,IF(Udfyldningsark!G115=Data!$T$19,Data!$V$19,IF(Udfyldningsark!G115=Data!$T$20,Data!$V$20,IF(Udfyldningsark!G115=Data!$T$21,Data!$V$21,IF(Udfyldningsark!G115=Data!$T$22,Data!$V$22,IF(Udfyldningsark!G115=Data!$T$23,Data!$V$23,IF(Udfyldningsark!G115=Data!$T$24,Data!$V$24,IF(Udfyldningsark!G115=Data!$T$25,Data!$V$25,IF(Udfyldningsark!G115=Data!$T$26,Data!$V$26,IF(Udfyldningsark!G115=Data!$T$27,Data!$V$27,))))))))))))))))))))))</f>
        <v/>
      </c>
      <c r="N98" s="20"/>
      <c r="O98" s="226" t="str">
        <f>IF(Udfyldningsark!$T115="","",
IF(O$17=Udfyldningsark!$Q115,"s",
IF(O$17=Udfyldningsark!$T115,"b",
IF(O$17&lt;Udfyldningsark!$P115,"",
IF(Udfyldningsark!$T115&lt;Udfyldningsark!$Q115-10,IF(O$17&lt;Udfyldningsark!$T115,"g",""),
IF(Udfyldningsark!$T115&lt;Udfyldningsark!$Q115,     IF(O$17&lt;Udfyldningsark!$Q115-10,"g",     IF(O$17&lt;Udfyldningsark!$T115,"gu",        "")),
IF(O$17&lt;Udfyldningsark!$Q115, IF(O$17&lt;Udfyldningsark!$Q115-10,"g","gu"),
IF(O$17&lt;Udfyldningsark!$T115,"r",""
))))))))</f>
        <v/>
      </c>
      <c r="P98" s="226" t="str">
        <f>IF(Udfyldningsark!$T115="","",
IF(P$17=Udfyldningsark!$Q115,"s",
IF(P$17=Udfyldningsark!$T115,"b",
IF(P$17&lt;Udfyldningsark!$P115,"",
IF(Udfyldningsark!$T115&lt;Udfyldningsark!$Q115-10,IF(P$17&lt;Udfyldningsark!$T115,"g",""),
IF(Udfyldningsark!$T115&lt;Udfyldningsark!$Q115,     IF(P$17&lt;Udfyldningsark!$Q115-10,"g",     IF(P$17&lt;Udfyldningsark!$T115,"gu",        "")),
IF(P$17&lt;Udfyldningsark!$Q115, IF(P$17&lt;Udfyldningsark!$Q115-10,"g","gu"),
IF(P$17&lt;Udfyldningsark!$T115,"r",""
))))))))</f>
        <v/>
      </c>
      <c r="Q98" s="226" t="str">
        <f>IF(Udfyldningsark!$T115="","",
IF(Q$17=Udfyldningsark!$Q115,"s",
IF(Q$17=Udfyldningsark!$T115,"b",
IF(Q$17&lt;Udfyldningsark!$P115,"",
IF(Udfyldningsark!$T115&lt;Udfyldningsark!$Q115-10,IF(Q$17&lt;Udfyldningsark!$T115,"g",""),
IF(Udfyldningsark!$T115&lt;Udfyldningsark!$Q115,     IF(Q$17&lt;Udfyldningsark!$Q115-10,"g",     IF(Q$17&lt;Udfyldningsark!$T115,"gu",        "")),
IF(Q$17&lt;Udfyldningsark!$Q115, IF(Q$17&lt;Udfyldningsark!$Q115-10,"g","gu"),
IF(Q$17&lt;Udfyldningsark!$T115,"r",""
))))))))</f>
        <v/>
      </c>
      <c r="R98" s="226" t="str">
        <f>IF(Udfyldningsark!$T115="","",
IF(R$17=Udfyldningsark!$Q115,"s",
IF(R$17=Udfyldningsark!$T115,"b",
IF(R$17&lt;Udfyldningsark!$P115,"",
IF(Udfyldningsark!$T115&lt;Udfyldningsark!$Q115-10,IF(R$17&lt;Udfyldningsark!$T115,"g",""),
IF(Udfyldningsark!$T115&lt;Udfyldningsark!$Q115,     IF(R$17&lt;Udfyldningsark!$Q115-10,"g",     IF(R$17&lt;Udfyldningsark!$T115,"gu",        "")),
IF(R$17&lt;Udfyldningsark!$Q115, IF(R$17&lt;Udfyldningsark!$Q115-10,"g","gu"),
IF(R$17&lt;Udfyldningsark!$T115,"r",""
))))))))</f>
        <v/>
      </c>
      <c r="S98" s="226" t="str">
        <f>IF(Udfyldningsark!$T115="","",
IF(S$17=Udfyldningsark!$Q115,"s",
IF(S$17=Udfyldningsark!$T115,"b",
IF(S$17&lt;Udfyldningsark!$P115,"",
IF(Udfyldningsark!$T115&lt;Udfyldningsark!$Q115-10,IF(S$17&lt;Udfyldningsark!$T115,"g",""),
IF(Udfyldningsark!$T115&lt;Udfyldningsark!$Q115,     IF(S$17&lt;Udfyldningsark!$Q115-10,"g",     IF(S$17&lt;Udfyldningsark!$T115,"gu",        "")),
IF(S$17&lt;Udfyldningsark!$Q115, IF(S$17&lt;Udfyldningsark!$Q115-10,"g","gu"),
IF(S$17&lt;Udfyldningsark!$T115,"r",""
))))))))</f>
        <v/>
      </c>
      <c r="T98" s="226" t="str">
        <f>IF(Udfyldningsark!$T115="","",
IF(T$17=Udfyldningsark!$Q115,"s",
IF(T$17=Udfyldningsark!$T115,"b",
IF(T$17&lt;Udfyldningsark!$P115,"",
IF(Udfyldningsark!$T115&lt;Udfyldningsark!$Q115-10,IF(T$17&lt;Udfyldningsark!$T115,"g",""),
IF(Udfyldningsark!$T115&lt;Udfyldningsark!$Q115,     IF(T$17&lt;Udfyldningsark!$Q115-10,"g",     IF(T$17&lt;Udfyldningsark!$T115,"gu",        "")),
IF(T$17&lt;Udfyldningsark!$Q115, IF(T$17&lt;Udfyldningsark!$Q115-10,"g","gu"),
IF(T$17&lt;Udfyldningsark!$T115,"r",""
))))))))</f>
        <v/>
      </c>
      <c r="U98" s="226" t="str">
        <f>IF(Udfyldningsark!$T115="","",
IF(U$17=Udfyldningsark!$Q115,"s",
IF(U$17=Udfyldningsark!$T115,"b",
IF(U$17&lt;Udfyldningsark!$P115,"",
IF(Udfyldningsark!$T115&lt;Udfyldningsark!$Q115-10,IF(U$17&lt;Udfyldningsark!$T115,"g",""),
IF(Udfyldningsark!$T115&lt;Udfyldningsark!$Q115,     IF(U$17&lt;Udfyldningsark!$Q115-10,"g",     IF(U$17&lt;Udfyldningsark!$T115,"gu",        "")),
IF(U$17&lt;Udfyldningsark!$Q115, IF(U$17&lt;Udfyldningsark!$Q115-10,"g","gu"),
IF(U$17&lt;Udfyldningsark!$T115,"r",""
))))))))</f>
        <v/>
      </c>
      <c r="V98" s="226" t="str">
        <f>IF(Udfyldningsark!$T115="","",
IF(V$17=Udfyldningsark!$Q115,"s",
IF(V$17=Udfyldningsark!$T115,"b",
IF(V$17&lt;Udfyldningsark!$P115,"",
IF(Udfyldningsark!$T115&lt;Udfyldningsark!$Q115-10,IF(V$17&lt;Udfyldningsark!$T115,"g",""),
IF(Udfyldningsark!$T115&lt;Udfyldningsark!$Q115,     IF(V$17&lt;Udfyldningsark!$Q115-10,"g",     IF(V$17&lt;Udfyldningsark!$T115,"gu",        "")),
IF(V$17&lt;Udfyldningsark!$Q115, IF(V$17&lt;Udfyldningsark!$Q115-10,"g","gu"),
IF(V$17&lt;Udfyldningsark!$T115,"r",""
))))))))</f>
        <v/>
      </c>
      <c r="W98" s="226" t="str">
        <f>IF(Udfyldningsark!$T115="","",
IF(W$17=Udfyldningsark!$Q115,"s",
IF(W$17=Udfyldningsark!$T115,"b",
IF(W$17&lt;Udfyldningsark!$P115,"",
IF(Udfyldningsark!$T115&lt;Udfyldningsark!$Q115-10,IF(W$17&lt;Udfyldningsark!$T115,"g",""),
IF(Udfyldningsark!$T115&lt;Udfyldningsark!$Q115,     IF(W$17&lt;Udfyldningsark!$Q115-10,"g",     IF(W$17&lt;Udfyldningsark!$T115,"gu",        "")),
IF(W$17&lt;Udfyldningsark!$Q115, IF(W$17&lt;Udfyldningsark!$Q115-10,"g","gu"),
IF(W$17&lt;Udfyldningsark!$T115,"r",""
))))))))</f>
        <v/>
      </c>
      <c r="X98" s="226" t="str">
        <f>IF(Udfyldningsark!$T115="","",
IF(X$17=Udfyldningsark!$Q115,"s",
IF(X$17=Udfyldningsark!$T115,"b",
IF(X$17&lt;Udfyldningsark!$P115,"",
IF(Udfyldningsark!$T115&lt;Udfyldningsark!$Q115-10,IF(X$17&lt;Udfyldningsark!$T115,"g",""),
IF(Udfyldningsark!$T115&lt;Udfyldningsark!$Q115,     IF(X$17&lt;Udfyldningsark!$Q115-10,"g",     IF(X$17&lt;Udfyldningsark!$T115,"gu",        "")),
IF(X$17&lt;Udfyldningsark!$Q115, IF(X$17&lt;Udfyldningsark!$Q115-10,"g","gu"),
IF(X$17&lt;Udfyldningsark!$T115,"r",""
))))))))</f>
        <v/>
      </c>
      <c r="Y98" s="226" t="str">
        <f>IF(Udfyldningsark!$T115="","",
IF(Y$17=Udfyldningsark!$Q115,"s",
IF(Y$17=Udfyldningsark!$T115,"b",
IF(Y$17&lt;Udfyldningsark!$P115,"",
IF(Udfyldningsark!$T115&lt;Udfyldningsark!$Q115-10,IF(Y$17&lt;Udfyldningsark!$T115,"g",""),
IF(Udfyldningsark!$T115&lt;Udfyldningsark!$Q115,     IF(Y$17&lt;Udfyldningsark!$Q115-10,"g",     IF(Y$17&lt;Udfyldningsark!$T115,"gu",        "")),
IF(Y$17&lt;Udfyldningsark!$Q115, IF(Y$17&lt;Udfyldningsark!$Q115-10,"g","gu"),
IF(Y$17&lt;Udfyldningsark!$T115,"r",""
))))))))</f>
        <v/>
      </c>
      <c r="Z98" s="226" t="str">
        <f>IF(Udfyldningsark!$T115="","",
IF(Z$17=Udfyldningsark!$Q115,"s",
IF(Z$17=Udfyldningsark!$T115,"b",
IF(Z$17&lt;Udfyldningsark!$P115,"",
IF(Udfyldningsark!$T115&lt;Udfyldningsark!$Q115-10,IF(Z$17&lt;Udfyldningsark!$T115,"g",""),
IF(Udfyldningsark!$T115&lt;Udfyldningsark!$Q115,     IF(Z$17&lt;Udfyldningsark!$Q115-10,"g",     IF(Z$17&lt;Udfyldningsark!$T115,"gu",        "")),
IF(Z$17&lt;Udfyldningsark!$Q115, IF(Z$17&lt;Udfyldningsark!$Q115-10,"g","gu"),
IF(Z$17&lt;Udfyldningsark!$T115,"r",""
))))))))</f>
        <v/>
      </c>
      <c r="AA98" s="226" t="str">
        <f>IF(Udfyldningsark!$T115="","",
IF(AA$17=Udfyldningsark!$Q115,"s",
IF(AA$17=Udfyldningsark!$T115,"b",
IF(AA$17&lt;Udfyldningsark!$P115,"",
IF(Udfyldningsark!$T115&lt;Udfyldningsark!$Q115-10,IF(AA$17&lt;Udfyldningsark!$T115,"g",""),
IF(Udfyldningsark!$T115&lt;Udfyldningsark!$Q115,     IF(AA$17&lt;Udfyldningsark!$Q115-10,"g",     IF(AA$17&lt;Udfyldningsark!$T115,"gu",        "")),
IF(AA$17&lt;Udfyldningsark!$Q115, IF(AA$17&lt;Udfyldningsark!$Q115-10,"g","gu"),
IF(AA$17&lt;Udfyldningsark!$T115,"r",""
))))))))</f>
        <v/>
      </c>
      <c r="AB98" s="226" t="str">
        <f>IF(Udfyldningsark!$T115="","",
IF(AB$17=Udfyldningsark!$Q115,"s",
IF(AB$17=Udfyldningsark!$T115,"b",
IF(AB$17&lt;Udfyldningsark!$P115,"",
IF(Udfyldningsark!$T115&lt;Udfyldningsark!$Q115-10,IF(AB$17&lt;Udfyldningsark!$T115,"g",""),
IF(Udfyldningsark!$T115&lt;Udfyldningsark!$Q115,     IF(AB$17&lt;Udfyldningsark!$Q115-10,"g",     IF(AB$17&lt;Udfyldningsark!$T115,"gu",        "")),
IF(AB$17&lt;Udfyldningsark!$Q115, IF(AB$17&lt;Udfyldningsark!$Q115-10,"g","gu"),
IF(AB$17&lt;Udfyldningsark!$T115,"r",""
))))))))</f>
        <v/>
      </c>
      <c r="AC98" s="226" t="str">
        <f>IF(Udfyldningsark!$T115="","",
IF(AC$17=Udfyldningsark!$Q115,"s",
IF(AC$17=Udfyldningsark!$T115,"b",
IF(AC$17&lt;Udfyldningsark!$P115,"",
IF(Udfyldningsark!$T115&lt;Udfyldningsark!$Q115-10,IF(AC$17&lt;Udfyldningsark!$T115,"g",""),
IF(Udfyldningsark!$T115&lt;Udfyldningsark!$Q115,     IF(AC$17&lt;Udfyldningsark!$Q115-10,"g",     IF(AC$17&lt;Udfyldningsark!$T115,"gu",        "")),
IF(AC$17&lt;Udfyldningsark!$Q115, IF(AC$17&lt;Udfyldningsark!$Q115-10,"g","gu"),
IF(AC$17&lt;Udfyldningsark!$T115,"r",""
))))))))</f>
        <v/>
      </c>
      <c r="AD98" s="226" t="str">
        <f>IF(Udfyldningsark!$T115="","",
IF(AD$17=Udfyldningsark!$Q115,"s",
IF(AD$17=Udfyldningsark!$T115,"b",
IF(AD$17&lt;Udfyldningsark!$P115,"",
IF(Udfyldningsark!$T115&lt;Udfyldningsark!$Q115-10,IF(AD$17&lt;Udfyldningsark!$T115,"g",""),
IF(Udfyldningsark!$T115&lt;Udfyldningsark!$Q115,     IF(AD$17&lt;Udfyldningsark!$Q115-10,"g",     IF(AD$17&lt;Udfyldningsark!$T115,"gu",        "")),
IF(AD$17&lt;Udfyldningsark!$Q115, IF(AD$17&lt;Udfyldningsark!$Q115-10,"g","gu"),
IF(AD$17&lt;Udfyldningsark!$T115,"r",""
))))))))</f>
        <v/>
      </c>
      <c r="AE98" s="226" t="str">
        <f>IF(Udfyldningsark!$T115="","",
IF(AE$17=Udfyldningsark!$Q115,"s",
IF(AE$17=Udfyldningsark!$T115,"b",
IF(AE$17&lt;Udfyldningsark!$P115,"",
IF(Udfyldningsark!$T115&lt;Udfyldningsark!$Q115-10,IF(AE$17&lt;Udfyldningsark!$T115,"g",""),
IF(Udfyldningsark!$T115&lt;Udfyldningsark!$Q115,     IF(AE$17&lt;Udfyldningsark!$Q115-10,"g",     IF(AE$17&lt;Udfyldningsark!$T115,"gu",        "")),
IF(AE$17&lt;Udfyldningsark!$Q115, IF(AE$17&lt;Udfyldningsark!$Q115-10,"g","gu"),
IF(AE$17&lt;Udfyldningsark!$T115,"r",""
))))))))</f>
        <v/>
      </c>
      <c r="AF98" s="226" t="str">
        <f>IF(Udfyldningsark!$T115="","",
IF(AF$17=Udfyldningsark!$Q115,"s",
IF(AF$17=Udfyldningsark!$T115,"b",
IF(AF$17&lt;Udfyldningsark!$P115,"",
IF(Udfyldningsark!$T115&lt;Udfyldningsark!$Q115-10,IF(AF$17&lt;Udfyldningsark!$T115,"g",""),
IF(Udfyldningsark!$T115&lt;Udfyldningsark!$Q115,     IF(AF$17&lt;Udfyldningsark!$Q115-10,"g",     IF(AF$17&lt;Udfyldningsark!$T115,"gu",        "")),
IF(AF$17&lt;Udfyldningsark!$Q115, IF(AF$17&lt;Udfyldningsark!$Q115-10,"g","gu"),
IF(AF$17&lt;Udfyldningsark!$T115,"r",""
))))))))</f>
        <v/>
      </c>
      <c r="AG98" s="226" t="str">
        <f>IF(Udfyldningsark!$T115="","",
IF(AG$17=Udfyldningsark!$Q115,"s",
IF(AG$17=Udfyldningsark!$T115,"b",
IF(AG$17&lt;Udfyldningsark!$P115,"",
IF(Udfyldningsark!$T115&lt;Udfyldningsark!$Q115-10,IF(AG$17&lt;Udfyldningsark!$T115,"g",""),
IF(Udfyldningsark!$T115&lt;Udfyldningsark!$Q115,     IF(AG$17&lt;Udfyldningsark!$Q115-10,"g",     IF(AG$17&lt;Udfyldningsark!$T115,"gu",        "")),
IF(AG$17&lt;Udfyldningsark!$Q115, IF(AG$17&lt;Udfyldningsark!$Q115-10,"g","gu"),
IF(AG$17&lt;Udfyldningsark!$T115,"r",""
))))))))</f>
        <v/>
      </c>
      <c r="AH98" s="226" t="str">
        <f>IF(Udfyldningsark!$T115="","",
IF(AH$17=Udfyldningsark!$Q115,"s",
IF(AH$17=Udfyldningsark!$T115,"b",
IF(AH$17&lt;Udfyldningsark!$P115,"",
IF(Udfyldningsark!$T115&lt;Udfyldningsark!$Q115-10,IF(AH$17&lt;Udfyldningsark!$T115,"g",""),
IF(Udfyldningsark!$T115&lt;Udfyldningsark!$Q115,     IF(AH$17&lt;Udfyldningsark!$Q115-10,"g",     IF(AH$17&lt;Udfyldningsark!$T115,"gu",        "")),
IF(AH$17&lt;Udfyldningsark!$Q115, IF(AH$17&lt;Udfyldningsark!$Q115-10,"g","gu"),
IF(AH$17&lt;Udfyldningsark!$T115,"r",""
))))))))</f>
        <v/>
      </c>
      <c r="AI98" s="226" t="str">
        <f>IF(Udfyldningsark!$T115="","",
IF(AI$17=Udfyldningsark!$Q115,"s",
IF(AI$17=Udfyldningsark!$T115,"b",
IF(AI$17&lt;Udfyldningsark!$P115,"",
IF(Udfyldningsark!$T115&lt;Udfyldningsark!$Q115-10,IF(AI$17&lt;Udfyldningsark!$T115,"g",""),
IF(Udfyldningsark!$T115&lt;Udfyldningsark!$Q115,     IF(AI$17&lt;Udfyldningsark!$Q115-10,"g",     IF(AI$17&lt;Udfyldningsark!$T115,"gu",        "")),
IF(AI$17&lt;Udfyldningsark!$Q115, IF(AI$17&lt;Udfyldningsark!$Q115-10,"g","gu"),
IF(AI$17&lt;Udfyldningsark!$T115,"r",""
))))))))</f>
        <v/>
      </c>
      <c r="AJ98" s="226" t="str">
        <f>IF(Udfyldningsark!$T115="","",
IF(AJ$17=Udfyldningsark!$Q115,"s",
IF(AJ$17=Udfyldningsark!$T115,"b",
IF(AJ$17&lt;Udfyldningsark!$P115,"",
IF(Udfyldningsark!$T115&lt;Udfyldningsark!$Q115-10,IF(AJ$17&lt;Udfyldningsark!$T115,"g",""),
IF(Udfyldningsark!$T115&lt;Udfyldningsark!$Q115,     IF(AJ$17&lt;Udfyldningsark!$Q115-10,"g",     IF(AJ$17&lt;Udfyldningsark!$T115,"gu",        "")),
IF(AJ$17&lt;Udfyldningsark!$Q115, IF(AJ$17&lt;Udfyldningsark!$Q115-10,"g","gu"),
IF(AJ$17&lt;Udfyldningsark!$T115,"r",""
))))))))</f>
        <v/>
      </c>
      <c r="AK98" s="226" t="str">
        <f>IF(Udfyldningsark!$T115="","",
IF(AK$17=Udfyldningsark!$Q115,"s",
IF(AK$17=Udfyldningsark!$T115,"b",
IF(AK$17&lt;Udfyldningsark!$P115,"",
IF(Udfyldningsark!$T115&lt;Udfyldningsark!$Q115-10,IF(AK$17&lt;Udfyldningsark!$T115,"g",""),
IF(Udfyldningsark!$T115&lt;Udfyldningsark!$Q115,     IF(AK$17&lt;Udfyldningsark!$Q115-10,"g",     IF(AK$17&lt;Udfyldningsark!$T115,"gu",        "")),
IF(AK$17&lt;Udfyldningsark!$Q115, IF(AK$17&lt;Udfyldningsark!$Q115-10,"g","gu"),
IF(AK$17&lt;Udfyldningsark!$T115,"r",""
))))))))</f>
        <v/>
      </c>
      <c r="AL98" s="226" t="str">
        <f>IF(Udfyldningsark!$T115="","",
IF(AL$17=Udfyldningsark!$Q115,"s",
IF(AL$17=Udfyldningsark!$T115,"b",
IF(AL$17&lt;Udfyldningsark!$P115,"",
IF(Udfyldningsark!$T115&lt;Udfyldningsark!$Q115-10,IF(AL$17&lt;Udfyldningsark!$T115,"g",""),
IF(Udfyldningsark!$T115&lt;Udfyldningsark!$Q115,     IF(AL$17&lt;Udfyldningsark!$Q115-10,"g",     IF(AL$17&lt;Udfyldningsark!$T115,"gu",        "")),
IF(AL$17&lt;Udfyldningsark!$Q115, IF(AL$17&lt;Udfyldningsark!$Q115-10,"g","gu"),
IF(AL$17&lt;Udfyldningsark!$T115,"r",""
))))))))</f>
        <v/>
      </c>
      <c r="AM98" s="226" t="str">
        <f>IF(Udfyldningsark!$T115="","",
IF(AM$17=Udfyldningsark!$Q115,"s",
IF(AM$17=Udfyldningsark!$T115,"b",
IF(AM$17&lt;Udfyldningsark!$P115,"",
IF(Udfyldningsark!$T115&lt;Udfyldningsark!$Q115-10,IF(AM$17&lt;Udfyldningsark!$T115,"g",""),
IF(Udfyldningsark!$T115&lt;Udfyldningsark!$Q115,     IF(AM$17&lt;Udfyldningsark!$Q115-10,"g",     IF(AM$17&lt;Udfyldningsark!$T115,"gu",        "")),
IF(AM$17&lt;Udfyldningsark!$Q115, IF(AM$17&lt;Udfyldningsark!$Q115-10,"g","gu"),
IF(AM$17&lt;Udfyldningsark!$T115,"r",""
))))))))</f>
        <v/>
      </c>
      <c r="AN98" s="226" t="str">
        <f>IF(Udfyldningsark!$T115="","",
IF(AN$17=Udfyldningsark!$Q115,"s",
IF(AN$17=Udfyldningsark!$T115,"b",
IF(AN$17&lt;Udfyldningsark!$P115,"",
IF(Udfyldningsark!$T115&lt;Udfyldningsark!$Q115-10,IF(AN$17&lt;Udfyldningsark!$T115,"g",""),
IF(Udfyldningsark!$T115&lt;Udfyldningsark!$Q115,     IF(AN$17&lt;Udfyldningsark!$Q115-10,"g",     IF(AN$17&lt;Udfyldningsark!$T115,"gu",        "")),
IF(AN$17&lt;Udfyldningsark!$Q115, IF(AN$17&lt;Udfyldningsark!$Q115-10,"g","gu"),
IF(AN$17&lt;Udfyldningsark!$T115,"r",""
))))))))</f>
        <v/>
      </c>
      <c r="AO98" s="226" t="str">
        <f>IF(Udfyldningsark!$T115="","",
IF(AO$17=Udfyldningsark!$Q115,"s",
IF(AO$17=Udfyldningsark!$T115,"b",
IF(AO$17&lt;Udfyldningsark!$P115,"",
IF(Udfyldningsark!$T115&lt;Udfyldningsark!$Q115-10,IF(AO$17&lt;Udfyldningsark!$T115,"g",""),
IF(Udfyldningsark!$T115&lt;Udfyldningsark!$Q115,     IF(AO$17&lt;Udfyldningsark!$Q115-10,"g",     IF(AO$17&lt;Udfyldningsark!$T115,"gu",        "")),
IF(AO$17&lt;Udfyldningsark!$Q115, IF(AO$17&lt;Udfyldningsark!$Q115-10,"g","gu"),
IF(AO$17&lt;Udfyldningsark!$T115,"r",""
))))))))</f>
        <v/>
      </c>
      <c r="AP98" s="226" t="str">
        <f>IF(Udfyldningsark!$T115="","",
IF(AP$17=Udfyldningsark!$Q115,"s",
IF(AP$17=Udfyldningsark!$T115,"b",
IF(AP$17&lt;Udfyldningsark!$P115,"",
IF(Udfyldningsark!$T115&lt;Udfyldningsark!$Q115-10,IF(AP$17&lt;Udfyldningsark!$T115,"g",""),
IF(Udfyldningsark!$T115&lt;Udfyldningsark!$Q115,     IF(AP$17&lt;Udfyldningsark!$Q115-10,"g",     IF(AP$17&lt;Udfyldningsark!$T115,"gu",        "")),
IF(AP$17&lt;Udfyldningsark!$Q115, IF(AP$17&lt;Udfyldningsark!$Q115-10,"g","gu"),
IF(AP$17&lt;Udfyldningsark!$T115,"r",""
))))))))</f>
        <v/>
      </c>
      <c r="AQ98" s="226" t="str">
        <f>IF(Udfyldningsark!$T115="","",
IF(AQ$17=Udfyldningsark!$Q115,"s",
IF(AQ$17=Udfyldningsark!$T115,"b",
IF(AQ$17&lt;Udfyldningsark!$P115,"",
IF(Udfyldningsark!$T115&lt;Udfyldningsark!$Q115-10,IF(AQ$17&lt;Udfyldningsark!$T115,"g",""),
IF(Udfyldningsark!$T115&lt;Udfyldningsark!$Q115,     IF(AQ$17&lt;Udfyldningsark!$Q115-10,"g",     IF(AQ$17&lt;Udfyldningsark!$T115,"gu",        "")),
IF(AQ$17&lt;Udfyldningsark!$Q115, IF(AQ$17&lt;Udfyldningsark!$Q115-10,"g","gu"),
IF(AQ$17&lt;Udfyldningsark!$T115,"r",""
))))))))</f>
        <v/>
      </c>
      <c r="AR98" s="226" t="str">
        <f>IF(Udfyldningsark!$T115="","",
IF(AR$17=Udfyldningsark!$Q115,"s",
IF(AR$17=Udfyldningsark!$T115,"b",
IF(AR$17&lt;Udfyldningsark!$P115,"",
IF(Udfyldningsark!$T115&lt;Udfyldningsark!$Q115-10,IF(AR$17&lt;Udfyldningsark!$T115,"g",""),
IF(Udfyldningsark!$T115&lt;Udfyldningsark!$Q115,     IF(AR$17&lt;Udfyldningsark!$Q115-10,"g",     IF(AR$17&lt;Udfyldningsark!$T115,"gu",        "")),
IF(AR$17&lt;Udfyldningsark!$Q115, IF(AR$17&lt;Udfyldningsark!$Q115-10,"g","gu"),
IF(AR$17&lt;Udfyldningsark!$T115,"r",""
))))))))</f>
        <v/>
      </c>
      <c r="AS98" s="226" t="str">
        <f>IF(Udfyldningsark!$T115="","",
IF(AS$17=Udfyldningsark!$Q115,"s",
IF(AS$17=Udfyldningsark!$T115,"b",
IF(AS$17&lt;Udfyldningsark!$P115,"",
IF(Udfyldningsark!$T115&lt;Udfyldningsark!$Q115-10,IF(AS$17&lt;Udfyldningsark!$T115,"g",""),
IF(Udfyldningsark!$T115&lt;Udfyldningsark!$Q115,     IF(AS$17&lt;Udfyldningsark!$Q115-10,"g",     IF(AS$17&lt;Udfyldningsark!$T115,"gu",        "")),
IF(AS$17&lt;Udfyldningsark!$Q115, IF(AS$17&lt;Udfyldningsark!$Q115-10,"g","gu"),
IF(AS$17&lt;Udfyldningsark!$T115,"r",""
))))))))</f>
        <v/>
      </c>
      <c r="AT98" s="226" t="str">
        <f>IF(Udfyldningsark!$T115="","",
IF(AT$17=Udfyldningsark!$Q115,"s",
IF(AT$17=Udfyldningsark!$T115,"b",
IF(AT$17&lt;Udfyldningsark!$P115,"",
IF(Udfyldningsark!$T115&lt;Udfyldningsark!$Q115-10,IF(AT$17&lt;Udfyldningsark!$T115,"g",""),
IF(Udfyldningsark!$T115&lt;Udfyldningsark!$Q115,     IF(AT$17&lt;Udfyldningsark!$Q115-10,"g",     IF(AT$17&lt;Udfyldningsark!$T115,"gu",        "")),
IF(AT$17&lt;Udfyldningsark!$Q115, IF(AT$17&lt;Udfyldningsark!$Q115-10,"g","gu"),
IF(AT$17&lt;Udfyldningsark!$T115,"r",""
))))))))</f>
        <v/>
      </c>
      <c r="AU98" s="226" t="str">
        <f>IF(Udfyldningsark!$T115="","",
IF(AU$17=Udfyldningsark!$Q115,"s",
IF(AU$17=Udfyldningsark!$T115,"b",
IF(AU$17&lt;Udfyldningsark!$P115,"",
IF(Udfyldningsark!$T115&lt;Udfyldningsark!$Q115-10,IF(AU$17&lt;Udfyldningsark!$T115,"g",""),
IF(Udfyldningsark!$T115&lt;Udfyldningsark!$Q115,     IF(AU$17&lt;Udfyldningsark!$Q115-10,"g",     IF(AU$17&lt;Udfyldningsark!$T115,"gu",        "")),
IF(AU$17&lt;Udfyldningsark!$Q115, IF(AU$17&lt;Udfyldningsark!$Q115-10,"g","gu"),
IF(AU$17&lt;Udfyldningsark!$T115,"r",""
))))))))</f>
        <v/>
      </c>
      <c r="AV98" s="226" t="str">
        <f>IF(Udfyldningsark!$T115="","",
IF(AV$17=Udfyldningsark!$Q115,"s",
IF(AV$17=Udfyldningsark!$T115,"b",
IF(AV$17&lt;Udfyldningsark!$P115,"",
IF(Udfyldningsark!$T115&lt;Udfyldningsark!$Q115-10,IF(AV$17&lt;Udfyldningsark!$T115,"g",""),
IF(Udfyldningsark!$T115&lt;Udfyldningsark!$Q115,     IF(AV$17&lt;Udfyldningsark!$Q115-10,"g",     IF(AV$17&lt;Udfyldningsark!$T115,"gu",        "")),
IF(AV$17&lt;Udfyldningsark!$Q115, IF(AV$17&lt;Udfyldningsark!$Q115-10,"g","gu"),
IF(AV$17&lt;Udfyldningsark!$T115,"r",""
))))))))</f>
        <v/>
      </c>
      <c r="AW98" s="226" t="str">
        <f>IF(Udfyldningsark!$T115="","",
IF(AW$17=Udfyldningsark!$Q115,"s",
IF(AW$17=Udfyldningsark!$T115,"b",
IF(AW$17&lt;Udfyldningsark!$P115,"",
IF(Udfyldningsark!$T115&lt;Udfyldningsark!$Q115-10,IF(AW$17&lt;Udfyldningsark!$T115,"g",""),
IF(Udfyldningsark!$T115&lt;Udfyldningsark!$Q115,     IF(AW$17&lt;Udfyldningsark!$Q115-10,"g",     IF(AW$17&lt;Udfyldningsark!$T115,"gu",        "")),
IF(AW$17&lt;Udfyldningsark!$Q115, IF(AW$17&lt;Udfyldningsark!$Q115-10,"g","gu"),
IF(AW$17&lt;Udfyldningsark!$T115,"r",""
))))))))</f>
        <v/>
      </c>
      <c r="AX98" s="226" t="str">
        <f>IF(Udfyldningsark!$T115="","",
IF(AX$17=Udfyldningsark!$Q115,"s",
IF(AX$17=Udfyldningsark!$T115,"b",
IF(AX$17&lt;Udfyldningsark!$P115,"",
IF(Udfyldningsark!$T115&lt;Udfyldningsark!$Q115-10,IF(AX$17&lt;Udfyldningsark!$T115,"g",""),
IF(Udfyldningsark!$T115&lt;Udfyldningsark!$Q115,     IF(AX$17&lt;Udfyldningsark!$Q115-10,"g",     IF(AX$17&lt;Udfyldningsark!$T115,"gu",        "")),
IF(AX$17&lt;Udfyldningsark!$Q115, IF(AX$17&lt;Udfyldningsark!$Q115-10,"g","gu"),
IF(AX$17&lt;Udfyldningsark!$T115,"r",""
))))))))</f>
        <v/>
      </c>
      <c r="AY98" s="226" t="str">
        <f>IF(Udfyldningsark!$T115="","",
IF(AY$17=Udfyldningsark!$Q115,"s",
IF(AY$17=Udfyldningsark!$T115,"b",
IF(AY$17&lt;Udfyldningsark!$P115,"",
IF(Udfyldningsark!$T115&lt;Udfyldningsark!$Q115-10,IF(AY$17&lt;Udfyldningsark!$T115,"g",""),
IF(Udfyldningsark!$T115&lt;Udfyldningsark!$Q115,     IF(AY$17&lt;Udfyldningsark!$Q115-10,"g",     IF(AY$17&lt;Udfyldningsark!$T115,"gu",        "")),
IF(AY$17&lt;Udfyldningsark!$Q115, IF(AY$17&lt;Udfyldningsark!$Q115-10,"g","gu"),
IF(AY$17&lt;Udfyldningsark!$T115,"r",""
))))))))</f>
        <v/>
      </c>
      <c r="AZ98" s="226" t="str">
        <f>IF(Udfyldningsark!$T115="","",
IF(AZ$17=Udfyldningsark!$Q115,"s",
IF(AZ$17=Udfyldningsark!$T115,"b",
IF(AZ$17&lt;Udfyldningsark!$P115,"",
IF(Udfyldningsark!$T115&lt;Udfyldningsark!$Q115-10,IF(AZ$17&lt;Udfyldningsark!$T115,"g",""),
IF(Udfyldningsark!$T115&lt;Udfyldningsark!$Q115,     IF(AZ$17&lt;Udfyldningsark!$Q115-10,"g",     IF(AZ$17&lt;Udfyldningsark!$T115,"gu",        "")),
IF(AZ$17&lt;Udfyldningsark!$Q115, IF(AZ$17&lt;Udfyldningsark!$Q115-10,"g","gu"),
IF(AZ$17&lt;Udfyldningsark!$T115,"r",""
))))))))</f>
        <v/>
      </c>
      <c r="BA98" s="226" t="str">
        <f>IF(Udfyldningsark!$T115="","",
IF(BA$17=Udfyldningsark!$Q115,"s",
IF(BA$17=Udfyldningsark!$T115,"b",
IF(BA$17&lt;Udfyldningsark!$P115,"",
IF(Udfyldningsark!$T115&lt;Udfyldningsark!$Q115-10,IF(BA$17&lt;Udfyldningsark!$T115,"g",""),
IF(Udfyldningsark!$T115&lt;Udfyldningsark!$Q115,     IF(BA$17&lt;Udfyldningsark!$Q115-10,"g",     IF(BA$17&lt;Udfyldningsark!$T115,"gu",        "")),
IF(BA$17&lt;Udfyldningsark!$Q115, IF(BA$17&lt;Udfyldningsark!$Q115-10,"g","gu"),
IF(BA$17&lt;Udfyldningsark!$T115,"r",""
))))))))</f>
        <v/>
      </c>
      <c r="BB98" s="226" t="str">
        <f>IF(Udfyldningsark!$T115="","",
IF(BB$17=Udfyldningsark!$Q115,"s",
IF(BB$17=Udfyldningsark!$T115,"b",
IF(BB$17&lt;Udfyldningsark!$P115,"",
IF(Udfyldningsark!$T115&lt;Udfyldningsark!$Q115-10,IF(BB$17&lt;Udfyldningsark!$T115,"g",""),
IF(Udfyldningsark!$T115&lt;Udfyldningsark!$Q115,     IF(BB$17&lt;Udfyldningsark!$Q115-10,"g",     IF(BB$17&lt;Udfyldningsark!$T115,"gu",        "")),
IF(BB$17&lt;Udfyldningsark!$Q115, IF(BB$17&lt;Udfyldningsark!$Q115-10,"g","gu"),
IF(BB$17&lt;Udfyldningsark!$T115,"r",""
))))))))</f>
        <v/>
      </c>
      <c r="BC98" s="226" t="str">
        <f>IF(Udfyldningsark!$T115="","",
IF(BC$17=Udfyldningsark!$Q115,"s",
IF(BC$17=Udfyldningsark!$T115,"b",
IF(BC$17&lt;Udfyldningsark!$P115,"",
IF(Udfyldningsark!$T115&lt;Udfyldningsark!$Q115-10,IF(BC$17&lt;Udfyldningsark!$T115,"g",""),
IF(Udfyldningsark!$T115&lt;Udfyldningsark!$Q115,     IF(BC$17&lt;Udfyldningsark!$Q115-10,"g",     IF(BC$17&lt;Udfyldningsark!$T115,"gu",        "")),
IF(BC$17&lt;Udfyldningsark!$Q115, IF(BC$17&lt;Udfyldningsark!$Q115-10,"g","gu"),
IF(BC$17&lt;Udfyldningsark!$T115,"r",""
))))))))</f>
        <v/>
      </c>
      <c r="BD98" s="226" t="str">
        <f>IF(Udfyldningsark!$T115="","",
IF(BD$17=Udfyldningsark!$Q115,"s",
IF(BD$17=Udfyldningsark!$T115,"b",
IF(BD$17&lt;Udfyldningsark!$P115,"",
IF(Udfyldningsark!$T115&lt;Udfyldningsark!$Q115-10,IF(BD$17&lt;Udfyldningsark!$T115,"g",""),
IF(Udfyldningsark!$T115&lt;Udfyldningsark!$Q115,     IF(BD$17&lt;Udfyldningsark!$Q115-10,"g",     IF(BD$17&lt;Udfyldningsark!$T115,"gu",        "")),
IF(BD$17&lt;Udfyldningsark!$Q115, IF(BD$17&lt;Udfyldningsark!$Q115-10,"g","gu"),
IF(BD$17&lt;Udfyldningsark!$T115,"r",""
))))))))</f>
        <v/>
      </c>
      <c r="BE98" s="226" t="str">
        <f>IF(Udfyldningsark!$T115="","",
IF(BE$17=Udfyldningsark!$Q115,"s",
IF(BE$17=Udfyldningsark!$T115,"b",
IF(BE$17&lt;Udfyldningsark!$P115,"",
IF(Udfyldningsark!$T115&lt;Udfyldningsark!$Q115-10,IF(BE$17&lt;Udfyldningsark!$T115,"g",""),
IF(Udfyldningsark!$T115&lt;Udfyldningsark!$Q115,     IF(BE$17&lt;Udfyldningsark!$Q115-10,"g",     IF(BE$17&lt;Udfyldningsark!$T115,"gu",        "")),
IF(BE$17&lt;Udfyldningsark!$Q115, IF(BE$17&lt;Udfyldningsark!$Q115-10,"g","gu"),
IF(BE$17&lt;Udfyldningsark!$T115,"r",""
))))))))</f>
        <v/>
      </c>
      <c r="BF98" s="226" t="str">
        <f>IF(Udfyldningsark!$T115="","",
IF(BF$17=Udfyldningsark!$Q115,"s",
IF(BF$17=Udfyldningsark!$T115,"b",
IF(BF$17&lt;Udfyldningsark!$P115,"",
IF(Udfyldningsark!$T115&lt;Udfyldningsark!$Q115-10,IF(BF$17&lt;Udfyldningsark!$T115,"g",""),
IF(Udfyldningsark!$T115&lt;Udfyldningsark!$Q115,     IF(BF$17&lt;Udfyldningsark!$Q115-10,"g",     IF(BF$17&lt;Udfyldningsark!$T115,"gu",        "")),
IF(BF$17&lt;Udfyldningsark!$Q115, IF(BF$17&lt;Udfyldningsark!$Q115-10,"g","gu"),
IF(BF$17&lt;Udfyldningsark!$T115,"r",""
))))))))</f>
        <v/>
      </c>
      <c r="BG98" s="226" t="str">
        <f>IF(Udfyldningsark!$T115="","",
IF(BG$17=Udfyldningsark!$Q115,"s",
IF(BG$17=Udfyldningsark!$T115,"b",
IF(BG$17&lt;Udfyldningsark!$P115,"",
IF(Udfyldningsark!$T115&lt;Udfyldningsark!$Q115-10,IF(BG$17&lt;Udfyldningsark!$T115,"g",""),
IF(Udfyldningsark!$T115&lt;Udfyldningsark!$Q115,     IF(BG$17&lt;Udfyldningsark!$Q115-10,"g",     IF(BG$17&lt;Udfyldningsark!$T115,"gu",        "")),
IF(BG$17&lt;Udfyldningsark!$Q115, IF(BG$17&lt;Udfyldningsark!$Q115-10,"g","gu"),
IF(BG$17&lt;Udfyldningsark!$T115,"r",""
))))))))</f>
        <v/>
      </c>
      <c r="BH98" s="226" t="str">
        <f>IF(Udfyldningsark!$T115="","",
IF(BH$17=Udfyldningsark!$Q115,"s",
IF(BH$17=Udfyldningsark!$T115,"b",
IF(BH$17&lt;Udfyldningsark!$P115,"",
IF(Udfyldningsark!$T115&lt;Udfyldningsark!$Q115-10,IF(BH$17&lt;Udfyldningsark!$T115,"g",""),
IF(Udfyldningsark!$T115&lt;Udfyldningsark!$Q115,     IF(BH$17&lt;Udfyldningsark!$Q115-10,"g",     IF(BH$17&lt;Udfyldningsark!$T115,"gu",        "")),
IF(BH$17&lt;Udfyldningsark!$Q115, IF(BH$17&lt;Udfyldningsark!$Q115-10,"g","gu"),
IF(BH$17&lt;Udfyldningsark!$T115,"r",""
))))))))</f>
        <v/>
      </c>
      <c r="BI98" s="226" t="str">
        <f>IF(Udfyldningsark!$T115="","",
IF(BI$17=Udfyldningsark!$Q115,"s",
IF(BI$17=Udfyldningsark!$T115,"b",
IF(BI$17&lt;Udfyldningsark!$P115,"",
IF(Udfyldningsark!$T115&lt;Udfyldningsark!$Q115-10,IF(BI$17&lt;Udfyldningsark!$T115,"g",""),
IF(Udfyldningsark!$T115&lt;Udfyldningsark!$Q115,     IF(BI$17&lt;Udfyldningsark!$Q115-10,"g",     IF(BI$17&lt;Udfyldningsark!$T115,"gu",        "")),
IF(BI$17&lt;Udfyldningsark!$Q115, IF(BI$17&lt;Udfyldningsark!$Q115-10,"g","gu"),
IF(BI$17&lt;Udfyldningsark!$T115,"r",""
))))))))</f>
        <v/>
      </c>
      <c r="BJ98" s="226" t="str">
        <f>IF(Udfyldningsark!$T115="","",
IF(BJ$17=Udfyldningsark!$Q115,"s",
IF(BJ$17=Udfyldningsark!$T115,"b",
IF(BJ$17&lt;Udfyldningsark!$P115,"",
IF(Udfyldningsark!$T115&lt;Udfyldningsark!$Q115-10,IF(BJ$17&lt;Udfyldningsark!$T115,"g",""),
IF(Udfyldningsark!$T115&lt;Udfyldningsark!$Q115,     IF(BJ$17&lt;Udfyldningsark!$Q115-10,"g",     IF(BJ$17&lt;Udfyldningsark!$T115,"gu",        "")),
IF(BJ$17&lt;Udfyldningsark!$Q115, IF(BJ$17&lt;Udfyldningsark!$Q115-10,"g","gu"),
IF(BJ$17&lt;Udfyldningsark!$T115,"r",""
))))))))</f>
        <v/>
      </c>
      <c r="BK98" s="226" t="str">
        <f>IF(Udfyldningsark!$T115="","",
IF(BK$17=Udfyldningsark!$Q115,"s",
IF(BK$17=Udfyldningsark!$T115,"b",
IF(BK$17&lt;Udfyldningsark!$P115,"",
IF(Udfyldningsark!$T115&lt;Udfyldningsark!$Q115-10,IF(BK$17&lt;Udfyldningsark!$T115,"g",""),
IF(Udfyldningsark!$T115&lt;Udfyldningsark!$Q115,     IF(BK$17&lt;Udfyldningsark!$Q115-10,"g",     IF(BK$17&lt;Udfyldningsark!$T115,"gu",        "")),
IF(BK$17&lt;Udfyldningsark!$Q115, IF(BK$17&lt;Udfyldningsark!$Q115-10,"g","gu"),
IF(BK$17&lt;Udfyldningsark!$T115,"r",""
))))))))</f>
        <v/>
      </c>
      <c r="BL98" s="226" t="str">
        <f>IF(Udfyldningsark!$T115="","",
IF(BL$17=Udfyldningsark!$Q115,"s",
IF(BL$17=Udfyldningsark!$T115,"b",
IF(BL$17&lt;Udfyldningsark!$P115,"",
IF(Udfyldningsark!$T115&lt;Udfyldningsark!$Q115-10,IF(BL$17&lt;Udfyldningsark!$T115,"g",""),
IF(Udfyldningsark!$T115&lt;Udfyldningsark!$Q115,     IF(BL$17&lt;Udfyldningsark!$Q115-10,"g",     IF(BL$17&lt;Udfyldningsark!$T115,"gu",        "")),
IF(BL$17&lt;Udfyldningsark!$Q115, IF(BL$17&lt;Udfyldningsark!$Q115-10,"g","gu"),
IF(BL$17&lt;Udfyldningsark!$T115,"r",""
))))))))</f>
        <v/>
      </c>
      <c r="BM98" s="226" t="str">
        <f>IF(Udfyldningsark!$T115="","",
IF(BM$17=Udfyldningsark!$Q115,"s",
IF(BM$17=Udfyldningsark!$T115,"b",
IF(BM$17&lt;Udfyldningsark!$P115,"",
IF(Udfyldningsark!$T115&lt;Udfyldningsark!$Q115-10,IF(BM$17&lt;Udfyldningsark!$T115,"g",""),
IF(Udfyldningsark!$T115&lt;Udfyldningsark!$Q115,     IF(BM$17&lt;Udfyldningsark!$Q115-10,"g",     IF(BM$17&lt;Udfyldningsark!$T115,"gu",        "")),
IF(BM$17&lt;Udfyldningsark!$Q115, IF(BM$17&lt;Udfyldningsark!$Q115-10,"g","gu"),
IF(BM$17&lt;Udfyldningsark!$T115,"r",""
))))))))</f>
        <v/>
      </c>
      <c r="BN98" s="226" t="str">
        <f>IF(Udfyldningsark!$T115="","",
IF(BN$17=Udfyldningsark!$Q115,"s",
IF(BN$17=Udfyldningsark!$T115,"b",
IF(BN$17&lt;Udfyldningsark!$P115,"",
IF(Udfyldningsark!$T115&lt;Udfyldningsark!$Q115-10,IF(BN$17&lt;Udfyldningsark!$T115,"g",""),
IF(Udfyldningsark!$T115&lt;Udfyldningsark!$Q115,     IF(BN$17&lt;Udfyldningsark!$Q115-10,"g",     IF(BN$17&lt;Udfyldningsark!$T115,"gu",        "")),
IF(BN$17&lt;Udfyldningsark!$Q115, IF(BN$17&lt;Udfyldningsark!$Q115-10,"g","gu"),
IF(BN$17&lt;Udfyldningsark!$T115,"r",""
))))))))</f>
        <v/>
      </c>
      <c r="BO98" s="226" t="str">
        <f>IF(Udfyldningsark!$T115="","",
IF(BO$17=Udfyldningsark!$Q115,"s",
IF(BO$17=Udfyldningsark!$T115,"b",
IF(BO$17&lt;Udfyldningsark!$P115,"",
IF(Udfyldningsark!$T115&lt;Udfyldningsark!$Q115-10,IF(BO$17&lt;Udfyldningsark!$T115,"g",""),
IF(Udfyldningsark!$T115&lt;Udfyldningsark!$Q115,     IF(BO$17&lt;Udfyldningsark!$Q115-10,"g",     IF(BO$17&lt;Udfyldningsark!$T115,"gu",        "")),
IF(BO$17&lt;Udfyldningsark!$Q115, IF(BO$17&lt;Udfyldningsark!$Q115-10,"g","gu"),
IF(BO$17&lt;Udfyldningsark!$T115,"r",""
))))))))</f>
        <v/>
      </c>
      <c r="BP98" s="226" t="str">
        <f>IF(Udfyldningsark!$T115="","",
IF(BP$17=Udfyldningsark!$Q115,"s",
IF(BP$17=Udfyldningsark!$T115,"b",
IF(BP$17&lt;Udfyldningsark!$P115,"",
IF(Udfyldningsark!$T115&lt;Udfyldningsark!$Q115-10,IF(BP$17&lt;Udfyldningsark!$T115,"g",""),
IF(Udfyldningsark!$T115&lt;Udfyldningsark!$Q115,     IF(BP$17&lt;Udfyldningsark!$Q115-10,"g",     IF(BP$17&lt;Udfyldningsark!$T115,"gu",        "")),
IF(BP$17&lt;Udfyldningsark!$Q115, IF(BP$17&lt;Udfyldningsark!$Q115-10,"g","gu"),
IF(BP$17&lt;Udfyldningsark!$T115,"r",""
))))))))</f>
        <v/>
      </c>
      <c r="BQ98" s="226" t="str">
        <f>IF(Udfyldningsark!$T115="","",
IF(BQ$17=Udfyldningsark!$Q115,"s",
IF(BQ$17=Udfyldningsark!$T115,"b",
IF(BQ$17&lt;Udfyldningsark!$P115,"",
IF(Udfyldningsark!$T115&lt;Udfyldningsark!$Q115-10,IF(BQ$17&lt;Udfyldningsark!$T115,"g",""),
IF(Udfyldningsark!$T115&lt;Udfyldningsark!$Q115,     IF(BQ$17&lt;Udfyldningsark!$Q115-10,"g",     IF(BQ$17&lt;Udfyldningsark!$T115,"gu",        "")),
IF(BQ$17&lt;Udfyldningsark!$Q115, IF(BQ$17&lt;Udfyldningsark!$Q115-10,"g","gu"),
IF(BQ$17&lt;Udfyldningsark!$T115,"r",""
))))))))</f>
        <v/>
      </c>
      <c r="BR98" s="226" t="str">
        <f>IF(Udfyldningsark!$T115="","",
IF(BR$17=Udfyldningsark!$Q115,"s",
IF(BR$17=Udfyldningsark!$T115,"b",
IF(BR$17&lt;Udfyldningsark!$P115,"",
IF(Udfyldningsark!$T115&lt;Udfyldningsark!$Q115-10,IF(BR$17&lt;Udfyldningsark!$T115,"g",""),
IF(Udfyldningsark!$T115&lt;Udfyldningsark!$Q115,     IF(BR$17&lt;Udfyldningsark!$Q115-10,"g",     IF(BR$17&lt;Udfyldningsark!$T115,"gu",        "")),
IF(BR$17&lt;Udfyldningsark!$Q115, IF(BR$17&lt;Udfyldningsark!$Q115-10,"g","gu"),
IF(BR$17&lt;Udfyldningsark!$T115,"r",""
))))))))</f>
        <v/>
      </c>
      <c r="BS98" s="226" t="str">
        <f>IF(Udfyldningsark!$T115="","",
IF(BS$17=Udfyldningsark!$Q115,"s",
IF(BS$17=Udfyldningsark!$T115,"b",
IF(BS$17&lt;Udfyldningsark!$P115,"",
IF(Udfyldningsark!$T115&lt;Udfyldningsark!$Q115-10,IF(BS$17&lt;Udfyldningsark!$T115,"g",""),
IF(Udfyldningsark!$T115&lt;Udfyldningsark!$Q115,     IF(BS$17&lt;Udfyldningsark!$Q115-10,"g",     IF(BS$17&lt;Udfyldningsark!$T115,"gu",        "")),
IF(BS$17&lt;Udfyldningsark!$Q115, IF(BS$17&lt;Udfyldningsark!$Q115-10,"g","gu"),
IF(BS$17&lt;Udfyldningsark!$T115,"r",""
))))))))</f>
        <v/>
      </c>
      <c r="BT98" s="226" t="str">
        <f>IF(Udfyldningsark!$T115="","",
IF(BT$17=Udfyldningsark!$Q115,"s",
IF(BT$17=Udfyldningsark!$T115,"b",
IF(BT$17&lt;Udfyldningsark!$P115,"",
IF(Udfyldningsark!$T115&lt;Udfyldningsark!$Q115-10,IF(BT$17&lt;Udfyldningsark!$T115,"g",""),
IF(Udfyldningsark!$T115&lt;Udfyldningsark!$Q115,     IF(BT$17&lt;Udfyldningsark!$Q115-10,"g",     IF(BT$17&lt;Udfyldningsark!$T115,"gu",        "")),
IF(BT$17&lt;Udfyldningsark!$Q115, IF(BT$17&lt;Udfyldningsark!$Q115-10,"g","gu"),
IF(BT$17&lt;Udfyldningsark!$T115,"r",""
))))))))</f>
        <v/>
      </c>
      <c r="BU98" s="226" t="str">
        <f>IF(Udfyldningsark!$T115="","",
IF(BU$17=Udfyldningsark!$Q115,"s",
IF(BU$17=Udfyldningsark!$T115,"b",
IF(BU$17&lt;Udfyldningsark!$P115,"",
IF(Udfyldningsark!$T115&lt;Udfyldningsark!$Q115-10,IF(BU$17&lt;Udfyldningsark!$T115,"g",""),
IF(Udfyldningsark!$T115&lt;Udfyldningsark!$Q115,     IF(BU$17&lt;Udfyldningsark!$Q115-10,"g",     IF(BU$17&lt;Udfyldningsark!$T115,"gu",        "")),
IF(BU$17&lt;Udfyldningsark!$Q115, IF(BU$17&lt;Udfyldningsark!$Q115-10,"g","gu"),
IF(BU$17&lt;Udfyldningsark!$T115,"r",""
))))))))</f>
        <v/>
      </c>
      <c r="BV98" s="226" t="str">
        <f>IF(Udfyldningsark!$T115="","",
IF(BV$17=Udfyldningsark!$Q115,"s",
IF(BV$17=Udfyldningsark!$T115,"b",
IF(BV$17&lt;Udfyldningsark!$P115,"",
IF(Udfyldningsark!$T115&lt;Udfyldningsark!$Q115-10,IF(BV$17&lt;Udfyldningsark!$T115,"g",""),
IF(Udfyldningsark!$T115&lt;Udfyldningsark!$Q115,     IF(BV$17&lt;Udfyldningsark!$Q115-10,"g",     IF(BV$17&lt;Udfyldningsark!$T115,"gu",        "")),
IF(BV$17&lt;Udfyldningsark!$Q115, IF(BV$17&lt;Udfyldningsark!$Q115-10,"g","gu"),
IF(BV$17&lt;Udfyldningsark!$T115,"r",""
))))))))</f>
        <v/>
      </c>
      <c r="BW98" s="226" t="str">
        <f>IF(Udfyldningsark!$T115="","",
IF(BW$17=Udfyldningsark!$Q115,"s",
IF(BW$17=Udfyldningsark!$T115,"b",
IF(BW$17&lt;Udfyldningsark!$P115,"",
IF(Udfyldningsark!$T115&lt;Udfyldningsark!$Q115-10,IF(BW$17&lt;Udfyldningsark!$T115,"g",""),
IF(Udfyldningsark!$T115&lt;Udfyldningsark!$Q115,     IF(BW$17&lt;Udfyldningsark!$Q115-10,"g",     IF(BW$17&lt;Udfyldningsark!$T115,"gu",        "")),
IF(BW$17&lt;Udfyldningsark!$Q115, IF(BW$17&lt;Udfyldningsark!$Q115-10,"g","gu"),
IF(BW$17&lt;Udfyldningsark!$T115,"r",""
))))))))</f>
        <v/>
      </c>
      <c r="BX98" s="226" t="str">
        <f>IF(Udfyldningsark!$T115="","",
IF(BX$17=Udfyldningsark!$Q115,"s",
IF(BX$17=Udfyldningsark!$T115,"b",
IF(BX$17&lt;Udfyldningsark!$P115,"",
IF(Udfyldningsark!$T115&lt;Udfyldningsark!$Q115-10,IF(BX$17&lt;Udfyldningsark!$T115,"g",""),
IF(Udfyldningsark!$T115&lt;Udfyldningsark!$Q115,     IF(BX$17&lt;Udfyldningsark!$Q115-10,"g",     IF(BX$17&lt;Udfyldningsark!$T115,"gu",        "")),
IF(BX$17&lt;Udfyldningsark!$Q115, IF(BX$17&lt;Udfyldningsark!$Q115-10,"g","gu"),
IF(BX$17&lt;Udfyldningsark!$T115,"r",""
))))))))</f>
        <v/>
      </c>
      <c r="BY98" s="226" t="str">
        <f>IF(Udfyldningsark!$T115="","",
IF(BY$17=Udfyldningsark!$Q115,"s",
IF(BY$17=Udfyldningsark!$T115,"b",
IF(BY$17&lt;Udfyldningsark!$P115,"",
IF(Udfyldningsark!$T115&lt;Udfyldningsark!$Q115-10,IF(BY$17&lt;Udfyldningsark!$T115,"g",""),
IF(Udfyldningsark!$T115&lt;Udfyldningsark!$Q115,     IF(BY$17&lt;Udfyldningsark!$Q115-10,"g",     IF(BY$17&lt;Udfyldningsark!$T115,"gu",        "")),
IF(BY$17&lt;Udfyldningsark!$Q115, IF(BY$17&lt;Udfyldningsark!$Q115-10,"g","gu"),
IF(BY$17&lt;Udfyldningsark!$T115,"r",""
))))))))</f>
        <v/>
      </c>
      <c r="BZ98" s="226" t="str">
        <f>IF(Udfyldningsark!$T115="","",
IF(BZ$17=Udfyldningsark!$Q115,"s",
IF(BZ$17=Udfyldningsark!$T115,"b",
IF(BZ$17&lt;Udfyldningsark!$P115,"",
IF(Udfyldningsark!$T115&lt;Udfyldningsark!$Q115-10,IF(BZ$17&lt;Udfyldningsark!$T115,"g",""),
IF(Udfyldningsark!$T115&lt;Udfyldningsark!$Q115,     IF(BZ$17&lt;Udfyldningsark!$Q115-10,"g",     IF(BZ$17&lt;Udfyldningsark!$T115,"gu",        "")),
IF(BZ$17&lt;Udfyldningsark!$Q115, IF(BZ$17&lt;Udfyldningsark!$Q115-10,"g","gu"),
IF(BZ$17&lt;Udfyldningsark!$T115,"r",""
))))))))</f>
        <v/>
      </c>
      <c r="CA98" s="226" t="str">
        <f>IF(Udfyldningsark!$T115="","",
IF(CA$17=Udfyldningsark!$Q115,"s",
IF(CA$17=Udfyldningsark!$T115,"b",
IF(CA$17&lt;Udfyldningsark!$P115,"",
IF(Udfyldningsark!$T115&lt;Udfyldningsark!$Q115-10,IF(CA$17&lt;Udfyldningsark!$T115,"g",""),
IF(Udfyldningsark!$T115&lt;Udfyldningsark!$Q115,     IF(CA$17&lt;Udfyldningsark!$Q115-10,"g",     IF(CA$17&lt;Udfyldningsark!$T115,"gu",        "")),
IF(CA$17&lt;Udfyldningsark!$Q115, IF(CA$17&lt;Udfyldningsark!$Q115-10,"g","gu"),
IF(CA$17&lt;Udfyldningsark!$T115,"r",""
))))))))</f>
        <v/>
      </c>
      <c r="CB98" s="226" t="str">
        <f>IF(Udfyldningsark!$T115="","",
IF(CB$17=Udfyldningsark!$Q115,"s",
IF(CB$17=Udfyldningsark!$T115,"b",
IF(CB$17&lt;Udfyldningsark!$P115,"",
IF(Udfyldningsark!$T115&lt;Udfyldningsark!$Q115-10,IF(CB$17&lt;Udfyldningsark!$T115,"g",""),
IF(Udfyldningsark!$T115&lt;Udfyldningsark!$Q115,     IF(CB$17&lt;Udfyldningsark!$Q115-10,"g",     IF(CB$17&lt;Udfyldningsark!$T115,"gu",        "")),
IF(CB$17&lt;Udfyldningsark!$Q115, IF(CB$17&lt;Udfyldningsark!$Q115-10,"g","gu"),
IF(CB$17&lt;Udfyldningsark!$T115,"r",""
))))))))</f>
        <v/>
      </c>
      <c r="CC98" s="226" t="str">
        <f>IF(Udfyldningsark!$T115="","",
IF(CC$17=Udfyldningsark!$Q115,"s",
IF(CC$17=Udfyldningsark!$T115,"b",
IF(CC$17&lt;Udfyldningsark!$P115,"",
IF(Udfyldningsark!$T115&lt;Udfyldningsark!$Q115-10,IF(CC$17&lt;Udfyldningsark!$T115,"g",""),
IF(Udfyldningsark!$T115&lt;Udfyldningsark!$Q115,     IF(CC$17&lt;Udfyldningsark!$Q115-10,"g",     IF(CC$17&lt;Udfyldningsark!$T115,"gu",        "")),
IF(CC$17&lt;Udfyldningsark!$Q115, IF(CC$17&lt;Udfyldningsark!$Q115-10,"g","gu"),
IF(CC$17&lt;Udfyldningsark!$T115,"r",""
))))))))</f>
        <v/>
      </c>
      <c r="CD98" s="226" t="str">
        <f>IF(Udfyldningsark!$T115="","",
IF(CD$17=Udfyldningsark!$Q115,"s",
IF(CD$17=Udfyldningsark!$T115,"b",
IF(CD$17&lt;Udfyldningsark!$P115,"",
IF(Udfyldningsark!$T115&lt;Udfyldningsark!$Q115-10,IF(CD$17&lt;Udfyldningsark!$T115,"g",""),
IF(Udfyldningsark!$T115&lt;Udfyldningsark!$Q115,     IF(CD$17&lt;Udfyldningsark!$Q115-10,"g",     IF(CD$17&lt;Udfyldningsark!$T115,"gu",        "")),
IF(CD$17&lt;Udfyldningsark!$Q115, IF(CD$17&lt;Udfyldningsark!$Q115-10,"g","gu"),
IF(CD$17&lt;Udfyldningsark!$T115,"r",""
))))))))</f>
        <v/>
      </c>
      <c r="CE98" s="226" t="str">
        <f>IF(Udfyldningsark!$T115="","",
IF(CE$17=Udfyldningsark!$Q115,"s",
IF(CE$17=Udfyldningsark!$T115,"b",
IF(CE$17&lt;Udfyldningsark!$P115,"",
IF(Udfyldningsark!$T115&lt;Udfyldningsark!$Q115-10,IF(CE$17&lt;Udfyldningsark!$T115,"g",""),
IF(Udfyldningsark!$T115&lt;Udfyldningsark!$Q115,     IF(CE$17&lt;Udfyldningsark!$Q115-10,"g",     IF(CE$17&lt;Udfyldningsark!$T115,"gu",        "")),
IF(CE$17&lt;Udfyldningsark!$Q115, IF(CE$17&lt;Udfyldningsark!$Q115-10,"g","gu"),
IF(CE$17&lt;Udfyldningsark!$T115,"r",""
))))))))</f>
        <v/>
      </c>
      <c r="CF98" s="226" t="str">
        <f>IF(Udfyldningsark!$T115="","",
IF(CF$17=Udfyldningsark!$Q115,"s",
IF(CF$17=Udfyldningsark!$T115,"b",
IF(CF$17&lt;Udfyldningsark!$P115,"",
IF(Udfyldningsark!$T115&lt;Udfyldningsark!$Q115-10,IF(CF$17&lt;Udfyldningsark!$T115,"g",""),
IF(Udfyldningsark!$T115&lt;Udfyldningsark!$Q115,     IF(CF$17&lt;Udfyldningsark!$Q115-10,"g",     IF(CF$17&lt;Udfyldningsark!$T115,"gu",        "")),
IF(CF$17&lt;Udfyldningsark!$Q115, IF(CF$17&lt;Udfyldningsark!$Q115-10,"g","gu"),
IF(CF$17&lt;Udfyldningsark!$T115,"r",""
))))))))</f>
        <v/>
      </c>
      <c r="CG98" s="226" t="str">
        <f>IF(Udfyldningsark!$T115="","",
IF(CG$17=Udfyldningsark!$Q115,"s",
IF(CG$17=Udfyldningsark!$T115,"b",
IF(CG$17&lt;Udfyldningsark!$P115,"",
IF(Udfyldningsark!$T115&lt;Udfyldningsark!$Q115-10,IF(CG$17&lt;Udfyldningsark!$T115,"g",""),
IF(Udfyldningsark!$T115&lt;Udfyldningsark!$Q115,     IF(CG$17&lt;Udfyldningsark!$Q115-10,"g",     IF(CG$17&lt;Udfyldningsark!$T115,"gu",        "")),
IF(CG$17&lt;Udfyldningsark!$Q115, IF(CG$17&lt;Udfyldningsark!$Q115-10,"g","gu"),
IF(CG$17&lt;Udfyldningsark!$T115,"r",""
))))))))</f>
        <v/>
      </c>
      <c r="CH98" s="226" t="str">
        <f>IF(Udfyldningsark!$T115="","",
IF(CH$17=Udfyldningsark!$Q115,"s",
IF(CH$17=Udfyldningsark!$T115,"b",
IF(CH$17&lt;Udfyldningsark!$P115,"",
IF(Udfyldningsark!$T115&lt;Udfyldningsark!$Q115-10,IF(CH$17&lt;Udfyldningsark!$T115,"g",""),
IF(Udfyldningsark!$T115&lt;Udfyldningsark!$Q115,     IF(CH$17&lt;Udfyldningsark!$Q115-10,"g",     IF(CH$17&lt;Udfyldningsark!$T115,"gu",        "")),
IF(CH$17&lt;Udfyldningsark!$Q115, IF(CH$17&lt;Udfyldningsark!$Q115-10,"g","gu"),
IF(CH$17&lt;Udfyldningsark!$T115,"r",""
))))))))</f>
        <v/>
      </c>
      <c r="CI98" s="226" t="str">
        <f>IF(Udfyldningsark!$T115="","",
IF(CI$17=Udfyldningsark!$Q115,"s",
IF(CI$17=Udfyldningsark!$T115,"b",
IF(CI$17&lt;Udfyldningsark!$P115,"",
IF(Udfyldningsark!$T115&lt;Udfyldningsark!$Q115-10,IF(CI$17&lt;Udfyldningsark!$T115,"g",""),
IF(Udfyldningsark!$T115&lt;Udfyldningsark!$Q115,     IF(CI$17&lt;Udfyldningsark!$Q115-10,"g",     IF(CI$17&lt;Udfyldningsark!$T115,"gu",        "")),
IF(CI$17&lt;Udfyldningsark!$Q115, IF(CI$17&lt;Udfyldningsark!$Q115-10,"g","gu"),
IF(CI$17&lt;Udfyldningsark!$T115,"r",""
))))))))</f>
        <v/>
      </c>
      <c r="CJ98" s="226" t="str">
        <f>IF(Udfyldningsark!$T115="","",
IF(CJ$17=Udfyldningsark!$Q115,"s",
IF(CJ$17=Udfyldningsark!$T115,"b",
IF(CJ$17&lt;Udfyldningsark!$P115,"",
IF(Udfyldningsark!$T115&lt;Udfyldningsark!$Q115-10,IF(CJ$17&lt;Udfyldningsark!$T115,"g",""),
IF(Udfyldningsark!$T115&lt;Udfyldningsark!$Q115,     IF(CJ$17&lt;Udfyldningsark!$Q115-10,"g",     IF(CJ$17&lt;Udfyldningsark!$T115,"gu",        "")),
IF(CJ$17&lt;Udfyldningsark!$Q115, IF(CJ$17&lt;Udfyldningsark!$Q115-10,"g","gu"),
IF(CJ$17&lt;Udfyldningsark!$T115,"r",""
))))))))</f>
        <v/>
      </c>
      <c r="CK98" s="226" t="str">
        <f>IF(Udfyldningsark!$T115="","",
IF(CK$17=Udfyldningsark!$Q115,"s",
IF(CK$17=Udfyldningsark!$T115,"b",
IF(CK$17&lt;Udfyldningsark!$P115,"",
IF(Udfyldningsark!$T115&lt;Udfyldningsark!$Q115-10,IF(CK$17&lt;Udfyldningsark!$T115,"g",""),
IF(Udfyldningsark!$T115&lt;Udfyldningsark!$Q115,     IF(CK$17&lt;Udfyldningsark!$Q115-10,"g",     IF(CK$17&lt;Udfyldningsark!$T115,"gu",        "")),
IF(CK$17&lt;Udfyldningsark!$Q115, IF(CK$17&lt;Udfyldningsark!$Q115-10,"g","gu"),
IF(CK$17&lt;Udfyldningsark!$T115,"r",""
))))))))</f>
        <v/>
      </c>
      <c r="CL98" s="226" t="str">
        <f>IF(Udfyldningsark!$T115="","",
IF(CL$17=Udfyldningsark!$Q115,"s",
IF(CL$17=Udfyldningsark!$T115,"b",
IF(CL$17&lt;Udfyldningsark!$P115,"",
IF(Udfyldningsark!$T115&lt;Udfyldningsark!$Q115-10,IF(CL$17&lt;Udfyldningsark!$T115,"g",""),
IF(Udfyldningsark!$T115&lt;Udfyldningsark!$Q115,     IF(CL$17&lt;Udfyldningsark!$Q115-10,"g",     IF(CL$17&lt;Udfyldningsark!$T115,"gu",        "")),
IF(CL$17&lt;Udfyldningsark!$Q115, IF(CL$17&lt;Udfyldningsark!$Q115-10,"g","gu"),
IF(CL$17&lt;Udfyldningsark!$T115,"r",""
))))))))</f>
        <v/>
      </c>
      <c r="CM98" s="226" t="str">
        <f>IF(Udfyldningsark!$T115="","",
IF(CM$17=Udfyldningsark!$Q115,"s",
IF(CM$17=Udfyldningsark!$T115,"b",
IF(CM$17&lt;Udfyldningsark!$P115,"",
IF(Udfyldningsark!$T115&lt;Udfyldningsark!$Q115-10,IF(CM$17&lt;Udfyldningsark!$T115,"g",""),
IF(Udfyldningsark!$T115&lt;Udfyldningsark!$Q115,     IF(CM$17&lt;Udfyldningsark!$Q115-10,"g",     IF(CM$17&lt;Udfyldningsark!$T115,"gu",        "")),
IF(CM$17&lt;Udfyldningsark!$Q115, IF(CM$17&lt;Udfyldningsark!$Q115-10,"g","gu"),
IF(CM$17&lt;Udfyldningsark!$T115,"r",""
))))))))</f>
        <v/>
      </c>
      <c r="CN98" s="226" t="str">
        <f>IF(Udfyldningsark!$T115="","",
IF(CN$17=Udfyldningsark!$Q115,"s",
IF(CN$17=Udfyldningsark!$T115,"b",
IF(CN$17&lt;Udfyldningsark!$P115,"",
IF(Udfyldningsark!$T115&lt;Udfyldningsark!$Q115-10,IF(CN$17&lt;Udfyldningsark!$T115,"g",""),
IF(Udfyldningsark!$T115&lt;Udfyldningsark!$Q115,     IF(CN$17&lt;Udfyldningsark!$Q115-10,"g",     IF(CN$17&lt;Udfyldningsark!$T115,"gu",        "")),
IF(CN$17&lt;Udfyldningsark!$Q115, IF(CN$17&lt;Udfyldningsark!$Q115-10,"g","gu"),
IF(CN$17&lt;Udfyldningsark!$T115,"r",""
))))))))</f>
        <v/>
      </c>
      <c r="CO98" s="226" t="str">
        <f>IF(Udfyldningsark!$T115="","",
IF(CO$17=Udfyldningsark!$Q115,"s",
IF(CO$17=Udfyldningsark!$T115,"b",
IF(CO$17&lt;Udfyldningsark!$P115,"",
IF(Udfyldningsark!$T115&lt;Udfyldningsark!$Q115-10,IF(CO$17&lt;Udfyldningsark!$T115,"g",""),
IF(Udfyldningsark!$T115&lt;Udfyldningsark!$Q115,     IF(CO$17&lt;Udfyldningsark!$Q115-10,"g",     IF(CO$17&lt;Udfyldningsark!$T115,"gu",        "")),
IF(CO$17&lt;Udfyldningsark!$Q115, IF(CO$17&lt;Udfyldningsark!$Q115-10,"g","gu"),
IF(CO$17&lt;Udfyldningsark!$T115,"r",""
))))))))</f>
        <v/>
      </c>
      <c r="CP98" s="226" t="str">
        <f>IF(Udfyldningsark!$T115="","",
IF(CP$17=Udfyldningsark!$Q115,"s",
IF(CP$17=Udfyldningsark!$T115,"b",
IF(CP$17&lt;Udfyldningsark!$P115,"",
IF(Udfyldningsark!$T115&lt;Udfyldningsark!$Q115-10,IF(CP$17&lt;Udfyldningsark!$T115,"g",""),
IF(Udfyldningsark!$T115&lt;Udfyldningsark!$Q115,     IF(CP$17&lt;Udfyldningsark!$Q115-10,"g",     IF(CP$17&lt;Udfyldningsark!$T115,"gu",        "")),
IF(CP$17&lt;Udfyldningsark!$Q115, IF(CP$17&lt;Udfyldningsark!$Q115-10,"g","gu"),
IF(CP$17&lt;Udfyldningsark!$T115,"r",""
))))))))</f>
        <v/>
      </c>
      <c r="CQ98" s="226" t="str">
        <f>IF(Udfyldningsark!$T115="","",
IF(CQ$17=Udfyldningsark!$Q115,"s",
IF(CQ$17=Udfyldningsark!$T115,"b",
IF(CQ$17&lt;Udfyldningsark!$P115,"",
IF(Udfyldningsark!$T115&lt;Udfyldningsark!$Q115-10,IF(CQ$17&lt;Udfyldningsark!$T115,"g",""),
IF(Udfyldningsark!$T115&lt;Udfyldningsark!$Q115,     IF(CQ$17&lt;Udfyldningsark!$Q115-10,"g",     IF(CQ$17&lt;Udfyldningsark!$T115,"gu",        "")),
IF(CQ$17&lt;Udfyldningsark!$Q115, IF(CQ$17&lt;Udfyldningsark!$Q115-10,"g","gu"),
IF(CQ$17&lt;Udfyldningsark!$T115,"r",""
))))))))</f>
        <v/>
      </c>
      <c r="CR98" s="226" t="str">
        <f>IF(Udfyldningsark!$T115="","",
IF(CR$17=Udfyldningsark!$Q115,"s",
IF(CR$17=Udfyldningsark!$T115,"b",
IF(CR$17&lt;Udfyldningsark!$P115,"",
IF(Udfyldningsark!$T115&lt;Udfyldningsark!$Q115-10,IF(CR$17&lt;Udfyldningsark!$T115,"g",""),
IF(Udfyldningsark!$T115&lt;Udfyldningsark!$Q115,     IF(CR$17&lt;Udfyldningsark!$Q115-10,"g",     IF(CR$17&lt;Udfyldningsark!$T115,"gu",        "")),
IF(CR$17&lt;Udfyldningsark!$Q115, IF(CR$17&lt;Udfyldningsark!$Q115-10,"g","gu"),
IF(CR$17&lt;Udfyldningsark!$T115,"r",""
))))))))</f>
        <v/>
      </c>
      <c r="CS98" s="226" t="str">
        <f>IF(Udfyldningsark!$T115="","",
IF(CS$17=Udfyldningsark!$Q115,"s",
IF(CS$17=Udfyldningsark!$T115,"b",
IF(CS$17&lt;Udfyldningsark!$P115,"",
IF(Udfyldningsark!$T115&lt;Udfyldningsark!$Q115-10,IF(CS$17&lt;Udfyldningsark!$T115,"g",""),
IF(Udfyldningsark!$T115&lt;Udfyldningsark!$Q115,     IF(CS$17&lt;Udfyldningsark!$Q115-10,"g",     IF(CS$17&lt;Udfyldningsark!$T115,"gu",        "")),
IF(CS$17&lt;Udfyldningsark!$Q115, IF(CS$17&lt;Udfyldningsark!$Q115-10,"g","gu"),
IF(CS$17&lt;Udfyldningsark!$T115,"r",""
))))))))</f>
        <v/>
      </c>
      <c r="CT98" s="226" t="str">
        <f>IF(Udfyldningsark!$T115="","",
IF(CT$17=Udfyldningsark!$Q115,"s",
IF(CT$17=Udfyldningsark!$T115,"b",
IF(CT$17&lt;Udfyldningsark!$P115,"",
IF(Udfyldningsark!$T115&lt;Udfyldningsark!$Q115-10,IF(CT$17&lt;Udfyldningsark!$T115,"g",""),
IF(Udfyldningsark!$T115&lt;Udfyldningsark!$Q115,     IF(CT$17&lt;Udfyldningsark!$Q115-10,"g",     IF(CT$17&lt;Udfyldningsark!$T115,"gu",        "")),
IF(CT$17&lt;Udfyldningsark!$Q115, IF(CT$17&lt;Udfyldningsark!$Q115-10,"g","gu"),
IF(CT$17&lt;Udfyldningsark!$T115,"r",""
))))))))</f>
        <v/>
      </c>
      <c r="CU98" s="226" t="str">
        <f>IF(Udfyldningsark!$T115="","",
IF(CU$17=Udfyldningsark!$Q115,"s",
IF(CU$17=Udfyldningsark!$T115,"b",
IF(CU$17&lt;Udfyldningsark!$P115,"",
IF(Udfyldningsark!$T115&lt;Udfyldningsark!$Q115-10,IF(CU$17&lt;Udfyldningsark!$T115,"g",""),
IF(Udfyldningsark!$T115&lt;Udfyldningsark!$Q115,     IF(CU$17&lt;Udfyldningsark!$Q115-10,"g",     IF(CU$17&lt;Udfyldningsark!$T115,"gu",        "")),
IF(CU$17&lt;Udfyldningsark!$Q115, IF(CU$17&lt;Udfyldningsark!$Q115-10,"g","gu"),
IF(CU$17&lt;Udfyldningsark!$T115,"r",""
))))))))</f>
        <v/>
      </c>
      <c r="CV98" s="226" t="str">
        <f>IF(Udfyldningsark!$T115="","",
IF(CV$17=Udfyldningsark!$Q115,"s",
IF(CV$17=Udfyldningsark!$T115,"b",
IF(CV$17&lt;Udfyldningsark!$P115,"",
IF(Udfyldningsark!$T115&lt;Udfyldningsark!$Q115-10,IF(CV$17&lt;Udfyldningsark!$T115,"g",""),
IF(Udfyldningsark!$T115&lt;Udfyldningsark!$Q115,     IF(CV$17&lt;Udfyldningsark!$Q115-10,"g",     IF(CV$17&lt;Udfyldningsark!$T115,"gu",        "")),
IF(CV$17&lt;Udfyldningsark!$Q115, IF(CV$17&lt;Udfyldningsark!$Q115-10,"g","gu"),
IF(CV$17&lt;Udfyldningsark!$T115,"r",""
))))))))</f>
        <v/>
      </c>
      <c r="CW98" s="226" t="str">
        <f>IF(Udfyldningsark!$T115="","",
IF(CW$17=Udfyldningsark!$Q115,"s",
IF(CW$17=Udfyldningsark!$T115,"b",
IF(CW$17&lt;Udfyldningsark!$P115,"",
IF(Udfyldningsark!$T115&lt;Udfyldningsark!$Q115-10,IF(CW$17&lt;Udfyldningsark!$T115,"g",""),
IF(Udfyldningsark!$T115&lt;Udfyldningsark!$Q115,     IF(CW$17&lt;Udfyldningsark!$Q115-10,"g",     IF(CW$17&lt;Udfyldningsark!$T115,"gu",        "")),
IF(CW$17&lt;Udfyldningsark!$Q115, IF(CW$17&lt;Udfyldningsark!$Q115-10,"g","gu"),
IF(CW$17&lt;Udfyldningsark!$T115,"r",""
))))))))</f>
        <v/>
      </c>
      <c r="CX98" s="226" t="str">
        <f>IF(Udfyldningsark!$T115="","",
IF(CX$17=Udfyldningsark!$Q115,"s",
IF(CX$17=Udfyldningsark!$T115,"b",
IF(CX$17&lt;Udfyldningsark!$P115,"",
IF(Udfyldningsark!$T115&lt;Udfyldningsark!$Q115-10,IF(CX$17&lt;Udfyldningsark!$T115,"g",""),
IF(Udfyldningsark!$T115&lt;Udfyldningsark!$Q115,     IF(CX$17&lt;Udfyldningsark!$Q115-10,"g",     IF(CX$17&lt;Udfyldningsark!$T115,"gu",        "")),
IF(CX$17&lt;Udfyldningsark!$Q115, IF(CX$17&lt;Udfyldningsark!$Q115-10,"g","gu"),
IF(CX$17&lt;Udfyldningsark!$T115,"r",""
))))))))</f>
        <v/>
      </c>
      <c r="CY98" s="226" t="str">
        <f>IF(Udfyldningsark!$T115="","",
IF(CY$17=Udfyldningsark!$Q115,"s",
IF(CY$17=Udfyldningsark!$T115,"b",
IF(CY$17&lt;Udfyldningsark!$P115,"",
IF(Udfyldningsark!$T115&lt;Udfyldningsark!$Q115-10,IF(CY$17&lt;Udfyldningsark!$T115,"g",""),
IF(Udfyldningsark!$T115&lt;Udfyldningsark!$Q115,     IF(CY$17&lt;Udfyldningsark!$Q115-10,"g",     IF(CY$17&lt;Udfyldningsark!$T115,"gu",        "")),
IF(CY$17&lt;Udfyldningsark!$Q115, IF(CY$17&lt;Udfyldningsark!$Q115-10,"g","gu"),
IF(CY$17&lt;Udfyldningsark!$T115,"r",""
))))))))</f>
        <v/>
      </c>
      <c r="CZ98" s="226" t="str">
        <f>IF(Udfyldningsark!$T115="","",
IF(CZ$17=Udfyldningsark!$Q115,"s",
IF(CZ$17=Udfyldningsark!$T115,"b",
IF(CZ$17&lt;Udfyldningsark!$P115,"",
IF(Udfyldningsark!$T115&lt;Udfyldningsark!$Q115-10,IF(CZ$17&lt;Udfyldningsark!$T115,"g",""),
IF(Udfyldningsark!$T115&lt;Udfyldningsark!$Q115,     IF(CZ$17&lt;Udfyldningsark!$Q115-10,"g",     IF(CZ$17&lt;Udfyldningsark!$T115,"gu",        "")),
IF(CZ$17&lt;Udfyldningsark!$Q115, IF(CZ$17&lt;Udfyldningsark!$Q115-10,"g","gu"),
IF(CZ$17&lt;Udfyldningsark!$T115,"r",""
))))))))</f>
        <v/>
      </c>
      <c r="DA98" s="226" t="str">
        <f>IF(Udfyldningsark!$T115="","",
IF(DA$17=Udfyldningsark!$Q115,"s",
IF(DA$17=Udfyldningsark!$T115,"b",
IF(DA$17&lt;Udfyldningsark!$P115,"",
IF(Udfyldningsark!$T115&lt;Udfyldningsark!$Q115-10,IF(DA$17&lt;Udfyldningsark!$T115,"g",""),
IF(Udfyldningsark!$T115&lt;Udfyldningsark!$Q115,     IF(DA$17&lt;Udfyldningsark!$Q115-10,"g",     IF(DA$17&lt;Udfyldningsark!$T115,"gu",        "")),
IF(DA$17&lt;Udfyldningsark!$Q115, IF(DA$17&lt;Udfyldningsark!$Q115-10,"g","gu"),
IF(DA$17&lt;Udfyldningsark!$T115,"r",""
))))))))</f>
        <v/>
      </c>
      <c r="DB98" s="226" t="str">
        <f>IF(Udfyldningsark!$T115="","",
IF(DB$17=Udfyldningsark!$Q115,"s",
IF(DB$17=Udfyldningsark!$T115,"b",
IF(DB$17&lt;Udfyldningsark!$P115,"",
IF(Udfyldningsark!$T115&lt;Udfyldningsark!$Q115-10,IF(DB$17&lt;Udfyldningsark!$T115,"g",""),
IF(Udfyldningsark!$T115&lt;Udfyldningsark!$Q115,     IF(DB$17&lt;Udfyldningsark!$Q115-10,"g",     IF(DB$17&lt;Udfyldningsark!$T115,"gu",        "")),
IF(DB$17&lt;Udfyldningsark!$Q115, IF(DB$17&lt;Udfyldningsark!$Q115-10,"g","gu"),
IF(DB$17&lt;Udfyldningsark!$T115,"r",""
))))))))</f>
        <v/>
      </c>
      <c r="DC98" s="226" t="str">
        <f>IF(Udfyldningsark!$T115="","",
IF(DC$17=Udfyldningsark!$Q115,"s",
IF(DC$17=Udfyldningsark!$T115,"b",
IF(DC$17&lt;Udfyldningsark!$P115,"",
IF(Udfyldningsark!$T115&lt;Udfyldningsark!$Q115-10,IF(DC$17&lt;Udfyldningsark!$T115,"g",""),
IF(Udfyldningsark!$T115&lt;Udfyldningsark!$Q115,     IF(DC$17&lt;Udfyldningsark!$Q115-10,"g",     IF(DC$17&lt;Udfyldningsark!$T115,"gu",        "")),
IF(DC$17&lt;Udfyldningsark!$Q115, IF(DC$17&lt;Udfyldningsark!$Q115-10,"g","gu"),
IF(DC$17&lt;Udfyldningsark!$T115,"r",""
))))))))</f>
        <v/>
      </c>
      <c r="DD98" s="226" t="str">
        <f>IF(Udfyldningsark!$T115="","",
IF(DD$17=Udfyldningsark!$Q115,"s",
IF(DD$17=Udfyldningsark!$T115,"b",
IF(DD$17&lt;Udfyldningsark!$P115,"",
IF(Udfyldningsark!$T115&lt;Udfyldningsark!$Q115-10,IF(DD$17&lt;Udfyldningsark!$T115,"g",""),
IF(Udfyldningsark!$T115&lt;Udfyldningsark!$Q115,     IF(DD$17&lt;Udfyldningsark!$Q115-10,"g",     IF(DD$17&lt;Udfyldningsark!$T115,"gu",        "")),
IF(DD$17&lt;Udfyldningsark!$Q115, IF(DD$17&lt;Udfyldningsark!$Q115-10,"g","gu"),
IF(DD$17&lt;Udfyldningsark!$T115,"r",""
))))))))</f>
        <v/>
      </c>
      <c r="DE98" s="226" t="str">
        <f>IF(Udfyldningsark!$T115="","",
IF(DE$17=Udfyldningsark!$Q115,"s",
IF(DE$17=Udfyldningsark!$T115,"b",
IF(DE$17&lt;Udfyldningsark!$P115,"",
IF(Udfyldningsark!$T115&lt;Udfyldningsark!$Q115-10,IF(DE$17&lt;Udfyldningsark!$T115,"g",""),
IF(Udfyldningsark!$T115&lt;Udfyldningsark!$Q115,     IF(DE$17&lt;Udfyldningsark!$Q115-10,"g",     IF(DE$17&lt;Udfyldningsark!$T115,"gu",        "")),
IF(DE$17&lt;Udfyldningsark!$Q115, IF(DE$17&lt;Udfyldningsark!$Q115-10,"g","gu"),
IF(DE$17&lt;Udfyldningsark!$T115,"r",""
))))))))</f>
        <v/>
      </c>
      <c r="DF98" s="226" t="str">
        <f>IF(Udfyldningsark!$T115="","",
IF(DF$17=Udfyldningsark!$Q115,"s",
IF(DF$17=Udfyldningsark!$T115,"b",
IF(DF$17&lt;Udfyldningsark!$P115,"",
IF(Udfyldningsark!$T115&lt;Udfyldningsark!$Q115-10,IF(DF$17&lt;Udfyldningsark!$T115,"g",""),
IF(Udfyldningsark!$T115&lt;Udfyldningsark!$Q115,     IF(DF$17&lt;Udfyldningsark!$Q115-10,"g",     IF(DF$17&lt;Udfyldningsark!$T115,"gu",        "")),
IF(DF$17&lt;Udfyldningsark!$Q115, IF(DF$17&lt;Udfyldningsark!$Q115-10,"g","gu"),
IF(DF$17&lt;Udfyldningsark!$T115,"r",""
))))))))</f>
        <v/>
      </c>
      <c r="DG98" s="226" t="str">
        <f>IF(Udfyldningsark!$T115="","",
IF(DG$17=Udfyldningsark!$Q115,"s",
IF(DG$17=Udfyldningsark!$T115,"b",
IF(DG$17&lt;Udfyldningsark!$P115,"",
IF(Udfyldningsark!$T115&lt;Udfyldningsark!$Q115-10,IF(DG$17&lt;Udfyldningsark!$T115,"g",""),
IF(Udfyldningsark!$T115&lt;Udfyldningsark!$Q115,     IF(DG$17&lt;Udfyldningsark!$Q115-10,"g",     IF(DG$17&lt;Udfyldningsark!$T115,"gu",        "")),
IF(DG$17&lt;Udfyldningsark!$Q115, IF(DG$17&lt;Udfyldningsark!$Q115-10,"g","gu"),
IF(DG$17&lt;Udfyldningsark!$T115,"r",""
))))))))</f>
        <v/>
      </c>
      <c r="DH98" s="226" t="str">
        <f>IF(Udfyldningsark!$T115="","",
IF(DH$17=Udfyldningsark!$Q115,"s",
IF(DH$17=Udfyldningsark!$T115,"b",
IF(DH$17&lt;Udfyldningsark!$P115,"",
IF(Udfyldningsark!$T115&lt;Udfyldningsark!$Q115-10,IF(DH$17&lt;Udfyldningsark!$T115,"g",""),
IF(Udfyldningsark!$T115&lt;Udfyldningsark!$Q115,     IF(DH$17&lt;Udfyldningsark!$Q115-10,"g",     IF(DH$17&lt;Udfyldningsark!$T115,"gu",        "")),
IF(DH$17&lt;Udfyldningsark!$Q115, IF(DH$17&lt;Udfyldningsark!$Q115-10,"g","gu"),
IF(DH$17&lt;Udfyldningsark!$T115,"r",""
))))))))</f>
        <v/>
      </c>
      <c r="DI98" s="226" t="str">
        <f>IF(Udfyldningsark!$T115="","",
IF(DI$17=Udfyldningsark!$Q115,"s",
IF(DI$17=Udfyldningsark!$T115,"b",
IF(DI$17&lt;Udfyldningsark!$P115,"",
IF(Udfyldningsark!$T115&lt;Udfyldningsark!$Q115-10,IF(DI$17&lt;Udfyldningsark!$T115,"g",""),
IF(Udfyldningsark!$T115&lt;Udfyldningsark!$Q115,     IF(DI$17&lt;Udfyldningsark!$Q115-10,"g",     IF(DI$17&lt;Udfyldningsark!$T115,"gu",        "")),
IF(DI$17&lt;Udfyldningsark!$Q115, IF(DI$17&lt;Udfyldningsark!$Q115-10,"g","gu"),
IF(DI$17&lt;Udfyldningsark!$T115,"r",""
))))))))</f>
        <v/>
      </c>
      <c r="DJ98" s="226" t="str">
        <f>IF(Udfyldningsark!$T115="","",
IF(DJ$17=Udfyldningsark!$Q115,"s",
IF(DJ$17=Udfyldningsark!$T115,"b",
IF(DJ$17&lt;Udfyldningsark!$P115,"",
IF(Udfyldningsark!$T115&lt;Udfyldningsark!$Q115-10,IF(DJ$17&lt;Udfyldningsark!$T115,"g",""),
IF(Udfyldningsark!$T115&lt;Udfyldningsark!$Q115,     IF(DJ$17&lt;Udfyldningsark!$Q115-10,"g",     IF(DJ$17&lt;Udfyldningsark!$T115,"gu",        "")),
IF(DJ$17&lt;Udfyldningsark!$Q115, IF(DJ$17&lt;Udfyldningsark!$Q115-10,"g","gu"),
IF(DJ$17&lt;Udfyldningsark!$T115,"r",""
))))))))</f>
        <v/>
      </c>
      <c r="DK98" s="226" t="str">
        <f>IF(Udfyldningsark!$T115="","",
IF(DK$17=Udfyldningsark!$Q115,"s",
IF(DK$17=Udfyldningsark!$T115,"b",
IF(DK$17&lt;Udfyldningsark!$P115,"",
IF(Udfyldningsark!$T115&lt;Udfyldningsark!$Q115-10,IF(DK$17&lt;Udfyldningsark!$T115,"g",""),
IF(Udfyldningsark!$T115&lt;Udfyldningsark!$Q115,     IF(DK$17&lt;Udfyldningsark!$Q115-10,"g",     IF(DK$17&lt;Udfyldningsark!$T115,"gu",        "")),
IF(DK$17&lt;Udfyldningsark!$Q115, IF(DK$17&lt;Udfyldningsark!$Q115-10,"g","gu"),
IF(DK$17&lt;Udfyldningsark!$T115,"r",""
))))))))</f>
        <v/>
      </c>
      <c r="DL98" s="13"/>
      <c r="DM98" s="13"/>
    </row>
    <row r="99" spans="1:117" s="2" customFormat="1" ht="8.4499999999999993" customHeight="1" x14ac:dyDescent="0.2">
      <c r="A99" s="29"/>
      <c r="B99" s="56" t="str">
        <f>IF(Udfyldningsark!C116=1,Udfyldningsark!E116,"")</f>
        <v/>
      </c>
      <c r="C99" s="405" t="str">
        <f>IF(Udfyldningsark!I116="","",IF(Udfyldningsark!I116&gt;=1,Udfyldningsark!I116))</f>
        <v/>
      </c>
      <c r="D99" s="406"/>
      <c r="E99" s="407"/>
      <c r="F99" s="48"/>
      <c r="G99" s="276" t="str">
        <f>IF(Udfyldningsark!L116="","",IF(Udfyldningsark!L116&gt;=1,Udfyldningsark!L116))</f>
        <v/>
      </c>
      <c r="H99" s="48"/>
      <c r="I99" s="87" t="str">
        <f>IF(Udfyldningsark!P116="","",IF(Udfyldningsark!P116&gt;=1,Udfyldningsark!P116))</f>
        <v/>
      </c>
      <c r="J99" s="49"/>
      <c r="K99" s="88" t="str">
        <f>IF(Udfyldningsark!G116="","",IF(Udfyldningsark!G116=Data!$T$7,Data!$U$7,IF(Udfyldningsark!G116=Data!$T$8,Data!$U$8,IF(Udfyldningsark!G116=Data!$T$9,Data!$U$9,IF(Udfyldningsark!G116=Data!$T$10,Data!$U$10,IF(Udfyldningsark!G116=Data!$T$11,Data!$U$11,IF(Udfyldningsark!G116=Data!$T$12,Data!$U$12,IF(Udfyldningsark!G116=Data!$T$13,Data!$U$13,IF(Udfyldningsark!G116=Data!$T$14,Data!$U$14,IF(Udfyldningsark!G116=Data!$T$15,Data!$U$15,IF(Udfyldningsark!G116=Data!$T$16,Data!$U$16,IF(Udfyldningsark!G116=Data!$T$17,Data!$U$17,IF(Udfyldningsark!G116=Data!$T$18,Data!$U$18,IF(Udfyldningsark!G116=Data!$T$19,Data!$U$19,IF(Udfyldningsark!G116=Data!$T$20,Data!$U$20,IF(Udfyldningsark!G116=Data!$T$21,Data!$U$21,IF(Udfyldningsark!G116=Data!$T$22,Data!$U$22,IF(Udfyldningsark!G116=Data!$T$23,Data!$U$23,IF(Udfyldningsark!G116=Data!$T$24,Data!$U$24,IF(Udfyldningsark!G116=Data!$T$25,Data!$U$25,IF(Udfyldningsark!G116=Data!$T$26,Data!$U$26,IF(Udfyldningsark!G116=Data!$T$27,Data!$U$27))))))))))))))))))))))</f>
        <v/>
      </c>
      <c r="L99" s="49"/>
      <c r="M99" s="89" t="str">
        <f>IF(Udfyldningsark!G116="","",IF(Udfyldningsark!G116=Data!$T$7,Data!$V$7,IF(Udfyldningsark!G116=Data!$T$8,Data!$V$8,IF(Udfyldningsark!G116=Data!$T$9,Data!$V$9,IF(Udfyldningsark!G116=Data!$T$10,Data!$V$10,IF(Udfyldningsark!G116=Data!$T$11,Data!$V$11,IF(Udfyldningsark!G116=Data!$T$12,Data!$V$12,IF(Udfyldningsark!G116=Data!$T$13,Data!$V$13,IF(Udfyldningsark!G116=Data!$T$14,Data!$V$14,IF(Udfyldningsark!G116=Data!$T$15,Data!$V$15,IF(Udfyldningsark!G116=Data!$T$16,Data!$V$16,IF(Udfyldningsark!G116=Data!$T$17,Data!$V$17,IF(Udfyldningsark!G116=Data!$T$18,Data!$V$18,IF(Udfyldningsark!G116=Data!$T$19,Data!$V$19,IF(Udfyldningsark!G116=Data!$T$20,Data!$V$20,IF(Udfyldningsark!G116=Data!$T$21,Data!$V$21,IF(Udfyldningsark!G116=Data!$T$22,Data!$V$22,IF(Udfyldningsark!G116=Data!$T$23,Data!$V$23,IF(Udfyldningsark!G116=Data!$T$24,Data!$V$24,IF(Udfyldningsark!G116=Data!$T$25,Data!$V$25,IF(Udfyldningsark!G116=Data!$T$26,Data!$V$26,IF(Udfyldningsark!G116=Data!$T$27,Data!$V$27,))))))))))))))))))))))</f>
        <v/>
      </c>
      <c r="N99" s="20"/>
      <c r="O99" s="226" t="str">
        <f>IF(Udfyldningsark!$T116="","",
IF(O$17=Udfyldningsark!$Q116,"s",
IF(O$17=Udfyldningsark!$T116,"b",
IF(O$17&lt;Udfyldningsark!$P116,"",
IF(Udfyldningsark!$T116&lt;Udfyldningsark!$Q116-10,IF(O$17&lt;Udfyldningsark!$T116,"g",""),
IF(Udfyldningsark!$T116&lt;Udfyldningsark!$Q116,     IF(O$17&lt;Udfyldningsark!$Q116-10,"g",     IF(O$17&lt;Udfyldningsark!$T116,"gu",        "")),
IF(O$17&lt;Udfyldningsark!$Q116, IF(O$17&lt;Udfyldningsark!$Q116-10,"g","gu"),
IF(O$17&lt;Udfyldningsark!$T116,"r",""
))))))))</f>
        <v/>
      </c>
      <c r="P99" s="226" t="str">
        <f>IF(Udfyldningsark!$T116="","",
IF(P$17=Udfyldningsark!$Q116,"s",
IF(P$17=Udfyldningsark!$T116,"b",
IF(P$17&lt;Udfyldningsark!$P116,"",
IF(Udfyldningsark!$T116&lt;Udfyldningsark!$Q116-10,IF(P$17&lt;Udfyldningsark!$T116,"g",""),
IF(Udfyldningsark!$T116&lt;Udfyldningsark!$Q116,     IF(P$17&lt;Udfyldningsark!$Q116-10,"g",     IF(P$17&lt;Udfyldningsark!$T116,"gu",        "")),
IF(P$17&lt;Udfyldningsark!$Q116, IF(P$17&lt;Udfyldningsark!$Q116-10,"g","gu"),
IF(P$17&lt;Udfyldningsark!$T116,"r",""
))))))))</f>
        <v/>
      </c>
      <c r="Q99" s="226" t="str">
        <f>IF(Udfyldningsark!$T116="","",
IF(Q$17=Udfyldningsark!$Q116,"s",
IF(Q$17=Udfyldningsark!$T116,"b",
IF(Q$17&lt;Udfyldningsark!$P116,"",
IF(Udfyldningsark!$T116&lt;Udfyldningsark!$Q116-10,IF(Q$17&lt;Udfyldningsark!$T116,"g",""),
IF(Udfyldningsark!$T116&lt;Udfyldningsark!$Q116,     IF(Q$17&lt;Udfyldningsark!$Q116-10,"g",     IF(Q$17&lt;Udfyldningsark!$T116,"gu",        "")),
IF(Q$17&lt;Udfyldningsark!$Q116, IF(Q$17&lt;Udfyldningsark!$Q116-10,"g","gu"),
IF(Q$17&lt;Udfyldningsark!$T116,"r",""
))))))))</f>
        <v/>
      </c>
      <c r="R99" s="226" t="str">
        <f>IF(Udfyldningsark!$T116="","",
IF(R$17=Udfyldningsark!$Q116,"s",
IF(R$17=Udfyldningsark!$T116,"b",
IF(R$17&lt;Udfyldningsark!$P116,"",
IF(Udfyldningsark!$T116&lt;Udfyldningsark!$Q116-10,IF(R$17&lt;Udfyldningsark!$T116,"g",""),
IF(Udfyldningsark!$T116&lt;Udfyldningsark!$Q116,     IF(R$17&lt;Udfyldningsark!$Q116-10,"g",     IF(R$17&lt;Udfyldningsark!$T116,"gu",        "")),
IF(R$17&lt;Udfyldningsark!$Q116, IF(R$17&lt;Udfyldningsark!$Q116-10,"g","gu"),
IF(R$17&lt;Udfyldningsark!$T116,"r",""
))))))))</f>
        <v/>
      </c>
      <c r="S99" s="226" t="str">
        <f>IF(Udfyldningsark!$T116="","",
IF(S$17=Udfyldningsark!$Q116,"s",
IF(S$17=Udfyldningsark!$T116,"b",
IF(S$17&lt;Udfyldningsark!$P116,"",
IF(Udfyldningsark!$T116&lt;Udfyldningsark!$Q116-10,IF(S$17&lt;Udfyldningsark!$T116,"g",""),
IF(Udfyldningsark!$T116&lt;Udfyldningsark!$Q116,     IF(S$17&lt;Udfyldningsark!$Q116-10,"g",     IF(S$17&lt;Udfyldningsark!$T116,"gu",        "")),
IF(S$17&lt;Udfyldningsark!$Q116, IF(S$17&lt;Udfyldningsark!$Q116-10,"g","gu"),
IF(S$17&lt;Udfyldningsark!$T116,"r",""
))))))))</f>
        <v/>
      </c>
      <c r="T99" s="226" t="str">
        <f>IF(Udfyldningsark!$T116="","",
IF(T$17=Udfyldningsark!$Q116,"s",
IF(T$17=Udfyldningsark!$T116,"b",
IF(T$17&lt;Udfyldningsark!$P116,"",
IF(Udfyldningsark!$T116&lt;Udfyldningsark!$Q116-10,IF(T$17&lt;Udfyldningsark!$T116,"g",""),
IF(Udfyldningsark!$T116&lt;Udfyldningsark!$Q116,     IF(T$17&lt;Udfyldningsark!$Q116-10,"g",     IF(T$17&lt;Udfyldningsark!$T116,"gu",        "")),
IF(T$17&lt;Udfyldningsark!$Q116, IF(T$17&lt;Udfyldningsark!$Q116-10,"g","gu"),
IF(T$17&lt;Udfyldningsark!$T116,"r",""
))))))))</f>
        <v/>
      </c>
      <c r="U99" s="226" t="str">
        <f>IF(Udfyldningsark!$T116="","",
IF(U$17=Udfyldningsark!$Q116,"s",
IF(U$17=Udfyldningsark!$T116,"b",
IF(U$17&lt;Udfyldningsark!$P116,"",
IF(Udfyldningsark!$T116&lt;Udfyldningsark!$Q116-10,IF(U$17&lt;Udfyldningsark!$T116,"g",""),
IF(Udfyldningsark!$T116&lt;Udfyldningsark!$Q116,     IF(U$17&lt;Udfyldningsark!$Q116-10,"g",     IF(U$17&lt;Udfyldningsark!$T116,"gu",        "")),
IF(U$17&lt;Udfyldningsark!$Q116, IF(U$17&lt;Udfyldningsark!$Q116-10,"g","gu"),
IF(U$17&lt;Udfyldningsark!$T116,"r",""
))))))))</f>
        <v/>
      </c>
      <c r="V99" s="226" t="str">
        <f>IF(Udfyldningsark!$T116="","",
IF(V$17=Udfyldningsark!$Q116,"s",
IF(V$17=Udfyldningsark!$T116,"b",
IF(V$17&lt;Udfyldningsark!$P116,"",
IF(Udfyldningsark!$T116&lt;Udfyldningsark!$Q116-10,IF(V$17&lt;Udfyldningsark!$T116,"g",""),
IF(Udfyldningsark!$T116&lt;Udfyldningsark!$Q116,     IF(V$17&lt;Udfyldningsark!$Q116-10,"g",     IF(V$17&lt;Udfyldningsark!$T116,"gu",        "")),
IF(V$17&lt;Udfyldningsark!$Q116, IF(V$17&lt;Udfyldningsark!$Q116-10,"g","gu"),
IF(V$17&lt;Udfyldningsark!$T116,"r",""
))))))))</f>
        <v/>
      </c>
      <c r="W99" s="226" t="str">
        <f>IF(Udfyldningsark!$T116="","",
IF(W$17=Udfyldningsark!$Q116,"s",
IF(W$17=Udfyldningsark!$T116,"b",
IF(W$17&lt;Udfyldningsark!$P116,"",
IF(Udfyldningsark!$T116&lt;Udfyldningsark!$Q116-10,IF(W$17&lt;Udfyldningsark!$T116,"g",""),
IF(Udfyldningsark!$T116&lt;Udfyldningsark!$Q116,     IF(W$17&lt;Udfyldningsark!$Q116-10,"g",     IF(W$17&lt;Udfyldningsark!$T116,"gu",        "")),
IF(W$17&lt;Udfyldningsark!$Q116, IF(W$17&lt;Udfyldningsark!$Q116-10,"g","gu"),
IF(W$17&lt;Udfyldningsark!$T116,"r",""
))))))))</f>
        <v/>
      </c>
      <c r="X99" s="226" t="str">
        <f>IF(Udfyldningsark!$T116="","",
IF(X$17=Udfyldningsark!$Q116,"s",
IF(X$17=Udfyldningsark!$T116,"b",
IF(X$17&lt;Udfyldningsark!$P116,"",
IF(Udfyldningsark!$T116&lt;Udfyldningsark!$Q116-10,IF(X$17&lt;Udfyldningsark!$T116,"g",""),
IF(Udfyldningsark!$T116&lt;Udfyldningsark!$Q116,     IF(X$17&lt;Udfyldningsark!$Q116-10,"g",     IF(X$17&lt;Udfyldningsark!$T116,"gu",        "")),
IF(X$17&lt;Udfyldningsark!$Q116, IF(X$17&lt;Udfyldningsark!$Q116-10,"g","gu"),
IF(X$17&lt;Udfyldningsark!$T116,"r",""
))))))))</f>
        <v/>
      </c>
      <c r="Y99" s="226" t="str">
        <f>IF(Udfyldningsark!$T116="","",
IF(Y$17=Udfyldningsark!$Q116,"s",
IF(Y$17=Udfyldningsark!$T116,"b",
IF(Y$17&lt;Udfyldningsark!$P116,"",
IF(Udfyldningsark!$T116&lt;Udfyldningsark!$Q116-10,IF(Y$17&lt;Udfyldningsark!$T116,"g",""),
IF(Udfyldningsark!$T116&lt;Udfyldningsark!$Q116,     IF(Y$17&lt;Udfyldningsark!$Q116-10,"g",     IF(Y$17&lt;Udfyldningsark!$T116,"gu",        "")),
IF(Y$17&lt;Udfyldningsark!$Q116, IF(Y$17&lt;Udfyldningsark!$Q116-10,"g","gu"),
IF(Y$17&lt;Udfyldningsark!$T116,"r",""
))))))))</f>
        <v/>
      </c>
      <c r="Z99" s="226" t="str">
        <f>IF(Udfyldningsark!$T116="","",
IF(Z$17=Udfyldningsark!$Q116,"s",
IF(Z$17=Udfyldningsark!$T116,"b",
IF(Z$17&lt;Udfyldningsark!$P116,"",
IF(Udfyldningsark!$T116&lt;Udfyldningsark!$Q116-10,IF(Z$17&lt;Udfyldningsark!$T116,"g",""),
IF(Udfyldningsark!$T116&lt;Udfyldningsark!$Q116,     IF(Z$17&lt;Udfyldningsark!$Q116-10,"g",     IF(Z$17&lt;Udfyldningsark!$T116,"gu",        "")),
IF(Z$17&lt;Udfyldningsark!$Q116, IF(Z$17&lt;Udfyldningsark!$Q116-10,"g","gu"),
IF(Z$17&lt;Udfyldningsark!$T116,"r",""
))))))))</f>
        <v/>
      </c>
      <c r="AA99" s="226" t="str">
        <f>IF(Udfyldningsark!$T116="","",
IF(AA$17=Udfyldningsark!$Q116,"s",
IF(AA$17=Udfyldningsark!$T116,"b",
IF(AA$17&lt;Udfyldningsark!$P116,"",
IF(Udfyldningsark!$T116&lt;Udfyldningsark!$Q116-10,IF(AA$17&lt;Udfyldningsark!$T116,"g",""),
IF(Udfyldningsark!$T116&lt;Udfyldningsark!$Q116,     IF(AA$17&lt;Udfyldningsark!$Q116-10,"g",     IF(AA$17&lt;Udfyldningsark!$T116,"gu",        "")),
IF(AA$17&lt;Udfyldningsark!$Q116, IF(AA$17&lt;Udfyldningsark!$Q116-10,"g","gu"),
IF(AA$17&lt;Udfyldningsark!$T116,"r",""
))))))))</f>
        <v/>
      </c>
      <c r="AB99" s="226" t="str">
        <f>IF(Udfyldningsark!$T116="","",
IF(AB$17=Udfyldningsark!$Q116,"s",
IF(AB$17=Udfyldningsark!$T116,"b",
IF(AB$17&lt;Udfyldningsark!$P116,"",
IF(Udfyldningsark!$T116&lt;Udfyldningsark!$Q116-10,IF(AB$17&lt;Udfyldningsark!$T116,"g",""),
IF(Udfyldningsark!$T116&lt;Udfyldningsark!$Q116,     IF(AB$17&lt;Udfyldningsark!$Q116-10,"g",     IF(AB$17&lt;Udfyldningsark!$T116,"gu",        "")),
IF(AB$17&lt;Udfyldningsark!$Q116, IF(AB$17&lt;Udfyldningsark!$Q116-10,"g","gu"),
IF(AB$17&lt;Udfyldningsark!$T116,"r",""
))))))))</f>
        <v/>
      </c>
      <c r="AC99" s="226" t="str">
        <f>IF(Udfyldningsark!$T116="","",
IF(AC$17=Udfyldningsark!$Q116,"s",
IF(AC$17=Udfyldningsark!$T116,"b",
IF(AC$17&lt;Udfyldningsark!$P116,"",
IF(Udfyldningsark!$T116&lt;Udfyldningsark!$Q116-10,IF(AC$17&lt;Udfyldningsark!$T116,"g",""),
IF(Udfyldningsark!$T116&lt;Udfyldningsark!$Q116,     IF(AC$17&lt;Udfyldningsark!$Q116-10,"g",     IF(AC$17&lt;Udfyldningsark!$T116,"gu",        "")),
IF(AC$17&lt;Udfyldningsark!$Q116, IF(AC$17&lt;Udfyldningsark!$Q116-10,"g","gu"),
IF(AC$17&lt;Udfyldningsark!$T116,"r",""
))))))))</f>
        <v/>
      </c>
      <c r="AD99" s="226" t="str">
        <f>IF(Udfyldningsark!$T116="","",
IF(AD$17=Udfyldningsark!$Q116,"s",
IF(AD$17=Udfyldningsark!$T116,"b",
IF(AD$17&lt;Udfyldningsark!$P116,"",
IF(Udfyldningsark!$T116&lt;Udfyldningsark!$Q116-10,IF(AD$17&lt;Udfyldningsark!$T116,"g",""),
IF(Udfyldningsark!$T116&lt;Udfyldningsark!$Q116,     IF(AD$17&lt;Udfyldningsark!$Q116-10,"g",     IF(AD$17&lt;Udfyldningsark!$T116,"gu",        "")),
IF(AD$17&lt;Udfyldningsark!$Q116, IF(AD$17&lt;Udfyldningsark!$Q116-10,"g","gu"),
IF(AD$17&lt;Udfyldningsark!$T116,"r",""
))))))))</f>
        <v/>
      </c>
      <c r="AE99" s="226" t="str">
        <f>IF(Udfyldningsark!$T116="","",
IF(AE$17=Udfyldningsark!$Q116,"s",
IF(AE$17=Udfyldningsark!$T116,"b",
IF(AE$17&lt;Udfyldningsark!$P116,"",
IF(Udfyldningsark!$T116&lt;Udfyldningsark!$Q116-10,IF(AE$17&lt;Udfyldningsark!$T116,"g",""),
IF(Udfyldningsark!$T116&lt;Udfyldningsark!$Q116,     IF(AE$17&lt;Udfyldningsark!$Q116-10,"g",     IF(AE$17&lt;Udfyldningsark!$T116,"gu",        "")),
IF(AE$17&lt;Udfyldningsark!$Q116, IF(AE$17&lt;Udfyldningsark!$Q116-10,"g","gu"),
IF(AE$17&lt;Udfyldningsark!$T116,"r",""
))))))))</f>
        <v/>
      </c>
      <c r="AF99" s="226" t="str">
        <f>IF(Udfyldningsark!$T116="","",
IF(AF$17=Udfyldningsark!$Q116,"s",
IF(AF$17=Udfyldningsark!$T116,"b",
IF(AF$17&lt;Udfyldningsark!$P116,"",
IF(Udfyldningsark!$T116&lt;Udfyldningsark!$Q116-10,IF(AF$17&lt;Udfyldningsark!$T116,"g",""),
IF(Udfyldningsark!$T116&lt;Udfyldningsark!$Q116,     IF(AF$17&lt;Udfyldningsark!$Q116-10,"g",     IF(AF$17&lt;Udfyldningsark!$T116,"gu",        "")),
IF(AF$17&lt;Udfyldningsark!$Q116, IF(AF$17&lt;Udfyldningsark!$Q116-10,"g","gu"),
IF(AF$17&lt;Udfyldningsark!$T116,"r",""
))))))))</f>
        <v/>
      </c>
      <c r="AG99" s="226" t="str">
        <f>IF(Udfyldningsark!$T116="","",
IF(AG$17=Udfyldningsark!$Q116,"s",
IF(AG$17=Udfyldningsark!$T116,"b",
IF(AG$17&lt;Udfyldningsark!$P116,"",
IF(Udfyldningsark!$T116&lt;Udfyldningsark!$Q116-10,IF(AG$17&lt;Udfyldningsark!$T116,"g",""),
IF(Udfyldningsark!$T116&lt;Udfyldningsark!$Q116,     IF(AG$17&lt;Udfyldningsark!$Q116-10,"g",     IF(AG$17&lt;Udfyldningsark!$T116,"gu",        "")),
IF(AG$17&lt;Udfyldningsark!$Q116, IF(AG$17&lt;Udfyldningsark!$Q116-10,"g","gu"),
IF(AG$17&lt;Udfyldningsark!$T116,"r",""
))))))))</f>
        <v/>
      </c>
      <c r="AH99" s="226" t="str">
        <f>IF(Udfyldningsark!$T116="","",
IF(AH$17=Udfyldningsark!$Q116,"s",
IF(AH$17=Udfyldningsark!$T116,"b",
IF(AH$17&lt;Udfyldningsark!$P116,"",
IF(Udfyldningsark!$T116&lt;Udfyldningsark!$Q116-10,IF(AH$17&lt;Udfyldningsark!$T116,"g",""),
IF(Udfyldningsark!$T116&lt;Udfyldningsark!$Q116,     IF(AH$17&lt;Udfyldningsark!$Q116-10,"g",     IF(AH$17&lt;Udfyldningsark!$T116,"gu",        "")),
IF(AH$17&lt;Udfyldningsark!$Q116, IF(AH$17&lt;Udfyldningsark!$Q116-10,"g","gu"),
IF(AH$17&lt;Udfyldningsark!$T116,"r",""
))))))))</f>
        <v/>
      </c>
      <c r="AI99" s="226" t="str">
        <f>IF(Udfyldningsark!$T116="","",
IF(AI$17=Udfyldningsark!$Q116,"s",
IF(AI$17=Udfyldningsark!$T116,"b",
IF(AI$17&lt;Udfyldningsark!$P116,"",
IF(Udfyldningsark!$T116&lt;Udfyldningsark!$Q116-10,IF(AI$17&lt;Udfyldningsark!$T116,"g",""),
IF(Udfyldningsark!$T116&lt;Udfyldningsark!$Q116,     IF(AI$17&lt;Udfyldningsark!$Q116-10,"g",     IF(AI$17&lt;Udfyldningsark!$T116,"gu",        "")),
IF(AI$17&lt;Udfyldningsark!$Q116, IF(AI$17&lt;Udfyldningsark!$Q116-10,"g","gu"),
IF(AI$17&lt;Udfyldningsark!$T116,"r",""
))))))))</f>
        <v/>
      </c>
      <c r="AJ99" s="226" t="str">
        <f>IF(Udfyldningsark!$T116="","",
IF(AJ$17=Udfyldningsark!$Q116,"s",
IF(AJ$17=Udfyldningsark!$T116,"b",
IF(AJ$17&lt;Udfyldningsark!$P116,"",
IF(Udfyldningsark!$T116&lt;Udfyldningsark!$Q116-10,IF(AJ$17&lt;Udfyldningsark!$T116,"g",""),
IF(Udfyldningsark!$T116&lt;Udfyldningsark!$Q116,     IF(AJ$17&lt;Udfyldningsark!$Q116-10,"g",     IF(AJ$17&lt;Udfyldningsark!$T116,"gu",        "")),
IF(AJ$17&lt;Udfyldningsark!$Q116, IF(AJ$17&lt;Udfyldningsark!$Q116-10,"g","gu"),
IF(AJ$17&lt;Udfyldningsark!$T116,"r",""
))))))))</f>
        <v/>
      </c>
      <c r="AK99" s="226" t="str">
        <f>IF(Udfyldningsark!$T116="","",
IF(AK$17=Udfyldningsark!$Q116,"s",
IF(AK$17=Udfyldningsark!$T116,"b",
IF(AK$17&lt;Udfyldningsark!$P116,"",
IF(Udfyldningsark!$T116&lt;Udfyldningsark!$Q116-10,IF(AK$17&lt;Udfyldningsark!$T116,"g",""),
IF(Udfyldningsark!$T116&lt;Udfyldningsark!$Q116,     IF(AK$17&lt;Udfyldningsark!$Q116-10,"g",     IF(AK$17&lt;Udfyldningsark!$T116,"gu",        "")),
IF(AK$17&lt;Udfyldningsark!$Q116, IF(AK$17&lt;Udfyldningsark!$Q116-10,"g","gu"),
IF(AK$17&lt;Udfyldningsark!$T116,"r",""
))))))))</f>
        <v/>
      </c>
      <c r="AL99" s="226" t="str">
        <f>IF(Udfyldningsark!$T116="","",
IF(AL$17=Udfyldningsark!$Q116,"s",
IF(AL$17=Udfyldningsark!$T116,"b",
IF(AL$17&lt;Udfyldningsark!$P116,"",
IF(Udfyldningsark!$T116&lt;Udfyldningsark!$Q116-10,IF(AL$17&lt;Udfyldningsark!$T116,"g",""),
IF(Udfyldningsark!$T116&lt;Udfyldningsark!$Q116,     IF(AL$17&lt;Udfyldningsark!$Q116-10,"g",     IF(AL$17&lt;Udfyldningsark!$T116,"gu",        "")),
IF(AL$17&lt;Udfyldningsark!$Q116, IF(AL$17&lt;Udfyldningsark!$Q116-10,"g","gu"),
IF(AL$17&lt;Udfyldningsark!$T116,"r",""
))))))))</f>
        <v/>
      </c>
      <c r="AM99" s="226" t="str">
        <f>IF(Udfyldningsark!$T116="","",
IF(AM$17=Udfyldningsark!$Q116,"s",
IF(AM$17=Udfyldningsark!$T116,"b",
IF(AM$17&lt;Udfyldningsark!$P116,"",
IF(Udfyldningsark!$T116&lt;Udfyldningsark!$Q116-10,IF(AM$17&lt;Udfyldningsark!$T116,"g",""),
IF(Udfyldningsark!$T116&lt;Udfyldningsark!$Q116,     IF(AM$17&lt;Udfyldningsark!$Q116-10,"g",     IF(AM$17&lt;Udfyldningsark!$T116,"gu",        "")),
IF(AM$17&lt;Udfyldningsark!$Q116, IF(AM$17&lt;Udfyldningsark!$Q116-10,"g","gu"),
IF(AM$17&lt;Udfyldningsark!$T116,"r",""
))))))))</f>
        <v/>
      </c>
      <c r="AN99" s="226" t="str">
        <f>IF(Udfyldningsark!$T116="","",
IF(AN$17=Udfyldningsark!$Q116,"s",
IF(AN$17=Udfyldningsark!$T116,"b",
IF(AN$17&lt;Udfyldningsark!$P116,"",
IF(Udfyldningsark!$T116&lt;Udfyldningsark!$Q116-10,IF(AN$17&lt;Udfyldningsark!$T116,"g",""),
IF(Udfyldningsark!$T116&lt;Udfyldningsark!$Q116,     IF(AN$17&lt;Udfyldningsark!$Q116-10,"g",     IF(AN$17&lt;Udfyldningsark!$T116,"gu",        "")),
IF(AN$17&lt;Udfyldningsark!$Q116, IF(AN$17&lt;Udfyldningsark!$Q116-10,"g","gu"),
IF(AN$17&lt;Udfyldningsark!$T116,"r",""
))))))))</f>
        <v/>
      </c>
      <c r="AO99" s="226" t="str">
        <f>IF(Udfyldningsark!$T116="","",
IF(AO$17=Udfyldningsark!$Q116,"s",
IF(AO$17=Udfyldningsark!$T116,"b",
IF(AO$17&lt;Udfyldningsark!$P116,"",
IF(Udfyldningsark!$T116&lt;Udfyldningsark!$Q116-10,IF(AO$17&lt;Udfyldningsark!$T116,"g",""),
IF(Udfyldningsark!$T116&lt;Udfyldningsark!$Q116,     IF(AO$17&lt;Udfyldningsark!$Q116-10,"g",     IF(AO$17&lt;Udfyldningsark!$T116,"gu",        "")),
IF(AO$17&lt;Udfyldningsark!$Q116, IF(AO$17&lt;Udfyldningsark!$Q116-10,"g","gu"),
IF(AO$17&lt;Udfyldningsark!$T116,"r",""
))))))))</f>
        <v/>
      </c>
      <c r="AP99" s="226" t="str">
        <f>IF(Udfyldningsark!$T116="","",
IF(AP$17=Udfyldningsark!$Q116,"s",
IF(AP$17=Udfyldningsark!$T116,"b",
IF(AP$17&lt;Udfyldningsark!$P116,"",
IF(Udfyldningsark!$T116&lt;Udfyldningsark!$Q116-10,IF(AP$17&lt;Udfyldningsark!$T116,"g",""),
IF(Udfyldningsark!$T116&lt;Udfyldningsark!$Q116,     IF(AP$17&lt;Udfyldningsark!$Q116-10,"g",     IF(AP$17&lt;Udfyldningsark!$T116,"gu",        "")),
IF(AP$17&lt;Udfyldningsark!$Q116, IF(AP$17&lt;Udfyldningsark!$Q116-10,"g","gu"),
IF(AP$17&lt;Udfyldningsark!$T116,"r",""
))))))))</f>
        <v/>
      </c>
      <c r="AQ99" s="226" t="str">
        <f>IF(Udfyldningsark!$T116="","",
IF(AQ$17=Udfyldningsark!$Q116,"s",
IF(AQ$17=Udfyldningsark!$T116,"b",
IF(AQ$17&lt;Udfyldningsark!$P116,"",
IF(Udfyldningsark!$T116&lt;Udfyldningsark!$Q116-10,IF(AQ$17&lt;Udfyldningsark!$T116,"g",""),
IF(Udfyldningsark!$T116&lt;Udfyldningsark!$Q116,     IF(AQ$17&lt;Udfyldningsark!$Q116-10,"g",     IF(AQ$17&lt;Udfyldningsark!$T116,"gu",        "")),
IF(AQ$17&lt;Udfyldningsark!$Q116, IF(AQ$17&lt;Udfyldningsark!$Q116-10,"g","gu"),
IF(AQ$17&lt;Udfyldningsark!$T116,"r",""
))))))))</f>
        <v/>
      </c>
      <c r="AR99" s="226" t="str">
        <f>IF(Udfyldningsark!$T116="","",
IF(AR$17=Udfyldningsark!$Q116,"s",
IF(AR$17=Udfyldningsark!$T116,"b",
IF(AR$17&lt;Udfyldningsark!$P116,"",
IF(Udfyldningsark!$T116&lt;Udfyldningsark!$Q116-10,IF(AR$17&lt;Udfyldningsark!$T116,"g",""),
IF(Udfyldningsark!$T116&lt;Udfyldningsark!$Q116,     IF(AR$17&lt;Udfyldningsark!$Q116-10,"g",     IF(AR$17&lt;Udfyldningsark!$T116,"gu",        "")),
IF(AR$17&lt;Udfyldningsark!$Q116, IF(AR$17&lt;Udfyldningsark!$Q116-10,"g","gu"),
IF(AR$17&lt;Udfyldningsark!$T116,"r",""
))))))))</f>
        <v/>
      </c>
      <c r="AS99" s="226" t="str">
        <f>IF(Udfyldningsark!$T116="","",
IF(AS$17=Udfyldningsark!$Q116,"s",
IF(AS$17=Udfyldningsark!$T116,"b",
IF(AS$17&lt;Udfyldningsark!$P116,"",
IF(Udfyldningsark!$T116&lt;Udfyldningsark!$Q116-10,IF(AS$17&lt;Udfyldningsark!$T116,"g",""),
IF(Udfyldningsark!$T116&lt;Udfyldningsark!$Q116,     IF(AS$17&lt;Udfyldningsark!$Q116-10,"g",     IF(AS$17&lt;Udfyldningsark!$T116,"gu",        "")),
IF(AS$17&lt;Udfyldningsark!$Q116, IF(AS$17&lt;Udfyldningsark!$Q116-10,"g","gu"),
IF(AS$17&lt;Udfyldningsark!$T116,"r",""
))))))))</f>
        <v/>
      </c>
      <c r="AT99" s="226" t="str">
        <f>IF(Udfyldningsark!$T116="","",
IF(AT$17=Udfyldningsark!$Q116,"s",
IF(AT$17=Udfyldningsark!$T116,"b",
IF(AT$17&lt;Udfyldningsark!$P116,"",
IF(Udfyldningsark!$T116&lt;Udfyldningsark!$Q116-10,IF(AT$17&lt;Udfyldningsark!$T116,"g",""),
IF(Udfyldningsark!$T116&lt;Udfyldningsark!$Q116,     IF(AT$17&lt;Udfyldningsark!$Q116-10,"g",     IF(AT$17&lt;Udfyldningsark!$T116,"gu",        "")),
IF(AT$17&lt;Udfyldningsark!$Q116, IF(AT$17&lt;Udfyldningsark!$Q116-10,"g","gu"),
IF(AT$17&lt;Udfyldningsark!$T116,"r",""
))))))))</f>
        <v/>
      </c>
      <c r="AU99" s="226" t="str">
        <f>IF(Udfyldningsark!$T116="","",
IF(AU$17=Udfyldningsark!$Q116,"s",
IF(AU$17=Udfyldningsark!$T116,"b",
IF(AU$17&lt;Udfyldningsark!$P116,"",
IF(Udfyldningsark!$T116&lt;Udfyldningsark!$Q116-10,IF(AU$17&lt;Udfyldningsark!$T116,"g",""),
IF(Udfyldningsark!$T116&lt;Udfyldningsark!$Q116,     IF(AU$17&lt;Udfyldningsark!$Q116-10,"g",     IF(AU$17&lt;Udfyldningsark!$T116,"gu",        "")),
IF(AU$17&lt;Udfyldningsark!$Q116, IF(AU$17&lt;Udfyldningsark!$Q116-10,"g","gu"),
IF(AU$17&lt;Udfyldningsark!$T116,"r",""
))))))))</f>
        <v/>
      </c>
      <c r="AV99" s="226" t="str">
        <f>IF(Udfyldningsark!$T116="","",
IF(AV$17=Udfyldningsark!$Q116,"s",
IF(AV$17=Udfyldningsark!$T116,"b",
IF(AV$17&lt;Udfyldningsark!$P116,"",
IF(Udfyldningsark!$T116&lt;Udfyldningsark!$Q116-10,IF(AV$17&lt;Udfyldningsark!$T116,"g",""),
IF(Udfyldningsark!$T116&lt;Udfyldningsark!$Q116,     IF(AV$17&lt;Udfyldningsark!$Q116-10,"g",     IF(AV$17&lt;Udfyldningsark!$T116,"gu",        "")),
IF(AV$17&lt;Udfyldningsark!$Q116, IF(AV$17&lt;Udfyldningsark!$Q116-10,"g","gu"),
IF(AV$17&lt;Udfyldningsark!$T116,"r",""
))))))))</f>
        <v/>
      </c>
      <c r="AW99" s="226" t="str">
        <f>IF(Udfyldningsark!$T116="","",
IF(AW$17=Udfyldningsark!$Q116,"s",
IF(AW$17=Udfyldningsark!$T116,"b",
IF(AW$17&lt;Udfyldningsark!$P116,"",
IF(Udfyldningsark!$T116&lt;Udfyldningsark!$Q116-10,IF(AW$17&lt;Udfyldningsark!$T116,"g",""),
IF(Udfyldningsark!$T116&lt;Udfyldningsark!$Q116,     IF(AW$17&lt;Udfyldningsark!$Q116-10,"g",     IF(AW$17&lt;Udfyldningsark!$T116,"gu",        "")),
IF(AW$17&lt;Udfyldningsark!$Q116, IF(AW$17&lt;Udfyldningsark!$Q116-10,"g","gu"),
IF(AW$17&lt;Udfyldningsark!$T116,"r",""
))))))))</f>
        <v/>
      </c>
      <c r="AX99" s="226" t="str">
        <f>IF(Udfyldningsark!$T116="","",
IF(AX$17=Udfyldningsark!$Q116,"s",
IF(AX$17=Udfyldningsark!$T116,"b",
IF(AX$17&lt;Udfyldningsark!$P116,"",
IF(Udfyldningsark!$T116&lt;Udfyldningsark!$Q116-10,IF(AX$17&lt;Udfyldningsark!$T116,"g",""),
IF(Udfyldningsark!$T116&lt;Udfyldningsark!$Q116,     IF(AX$17&lt;Udfyldningsark!$Q116-10,"g",     IF(AX$17&lt;Udfyldningsark!$T116,"gu",        "")),
IF(AX$17&lt;Udfyldningsark!$Q116, IF(AX$17&lt;Udfyldningsark!$Q116-10,"g","gu"),
IF(AX$17&lt;Udfyldningsark!$T116,"r",""
))))))))</f>
        <v/>
      </c>
      <c r="AY99" s="226" t="str">
        <f>IF(Udfyldningsark!$T116="","",
IF(AY$17=Udfyldningsark!$Q116,"s",
IF(AY$17=Udfyldningsark!$T116,"b",
IF(AY$17&lt;Udfyldningsark!$P116,"",
IF(Udfyldningsark!$T116&lt;Udfyldningsark!$Q116-10,IF(AY$17&lt;Udfyldningsark!$T116,"g",""),
IF(Udfyldningsark!$T116&lt;Udfyldningsark!$Q116,     IF(AY$17&lt;Udfyldningsark!$Q116-10,"g",     IF(AY$17&lt;Udfyldningsark!$T116,"gu",        "")),
IF(AY$17&lt;Udfyldningsark!$Q116, IF(AY$17&lt;Udfyldningsark!$Q116-10,"g","gu"),
IF(AY$17&lt;Udfyldningsark!$T116,"r",""
))))))))</f>
        <v/>
      </c>
      <c r="AZ99" s="226" t="str">
        <f>IF(Udfyldningsark!$T116="","",
IF(AZ$17=Udfyldningsark!$Q116,"s",
IF(AZ$17=Udfyldningsark!$T116,"b",
IF(AZ$17&lt;Udfyldningsark!$P116,"",
IF(Udfyldningsark!$T116&lt;Udfyldningsark!$Q116-10,IF(AZ$17&lt;Udfyldningsark!$T116,"g",""),
IF(Udfyldningsark!$T116&lt;Udfyldningsark!$Q116,     IF(AZ$17&lt;Udfyldningsark!$Q116-10,"g",     IF(AZ$17&lt;Udfyldningsark!$T116,"gu",        "")),
IF(AZ$17&lt;Udfyldningsark!$Q116, IF(AZ$17&lt;Udfyldningsark!$Q116-10,"g","gu"),
IF(AZ$17&lt;Udfyldningsark!$T116,"r",""
))))))))</f>
        <v/>
      </c>
      <c r="BA99" s="226" t="str">
        <f>IF(Udfyldningsark!$T116="","",
IF(BA$17=Udfyldningsark!$Q116,"s",
IF(BA$17=Udfyldningsark!$T116,"b",
IF(BA$17&lt;Udfyldningsark!$P116,"",
IF(Udfyldningsark!$T116&lt;Udfyldningsark!$Q116-10,IF(BA$17&lt;Udfyldningsark!$T116,"g",""),
IF(Udfyldningsark!$T116&lt;Udfyldningsark!$Q116,     IF(BA$17&lt;Udfyldningsark!$Q116-10,"g",     IF(BA$17&lt;Udfyldningsark!$T116,"gu",        "")),
IF(BA$17&lt;Udfyldningsark!$Q116, IF(BA$17&lt;Udfyldningsark!$Q116-10,"g","gu"),
IF(BA$17&lt;Udfyldningsark!$T116,"r",""
))))))))</f>
        <v/>
      </c>
      <c r="BB99" s="226" t="str">
        <f>IF(Udfyldningsark!$T116="","",
IF(BB$17=Udfyldningsark!$Q116,"s",
IF(BB$17=Udfyldningsark!$T116,"b",
IF(BB$17&lt;Udfyldningsark!$P116,"",
IF(Udfyldningsark!$T116&lt;Udfyldningsark!$Q116-10,IF(BB$17&lt;Udfyldningsark!$T116,"g",""),
IF(Udfyldningsark!$T116&lt;Udfyldningsark!$Q116,     IF(BB$17&lt;Udfyldningsark!$Q116-10,"g",     IF(BB$17&lt;Udfyldningsark!$T116,"gu",        "")),
IF(BB$17&lt;Udfyldningsark!$Q116, IF(BB$17&lt;Udfyldningsark!$Q116-10,"g","gu"),
IF(BB$17&lt;Udfyldningsark!$T116,"r",""
))))))))</f>
        <v/>
      </c>
      <c r="BC99" s="226" t="str">
        <f>IF(Udfyldningsark!$T116="","",
IF(BC$17=Udfyldningsark!$Q116,"s",
IF(BC$17=Udfyldningsark!$T116,"b",
IF(BC$17&lt;Udfyldningsark!$P116,"",
IF(Udfyldningsark!$T116&lt;Udfyldningsark!$Q116-10,IF(BC$17&lt;Udfyldningsark!$T116,"g",""),
IF(Udfyldningsark!$T116&lt;Udfyldningsark!$Q116,     IF(BC$17&lt;Udfyldningsark!$Q116-10,"g",     IF(BC$17&lt;Udfyldningsark!$T116,"gu",        "")),
IF(BC$17&lt;Udfyldningsark!$Q116, IF(BC$17&lt;Udfyldningsark!$Q116-10,"g","gu"),
IF(BC$17&lt;Udfyldningsark!$T116,"r",""
))))))))</f>
        <v/>
      </c>
      <c r="BD99" s="226" t="str">
        <f>IF(Udfyldningsark!$T116="","",
IF(BD$17=Udfyldningsark!$Q116,"s",
IF(BD$17=Udfyldningsark!$T116,"b",
IF(BD$17&lt;Udfyldningsark!$P116,"",
IF(Udfyldningsark!$T116&lt;Udfyldningsark!$Q116-10,IF(BD$17&lt;Udfyldningsark!$T116,"g",""),
IF(Udfyldningsark!$T116&lt;Udfyldningsark!$Q116,     IF(BD$17&lt;Udfyldningsark!$Q116-10,"g",     IF(BD$17&lt;Udfyldningsark!$T116,"gu",        "")),
IF(BD$17&lt;Udfyldningsark!$Q116, IF(BD$17&lt;Udfyldningsark!$Q116-10,"g","gu"),
IF(BD$17&lt;Udfyldningsark!$T116,"r",""
))))))))</f>
        <v/>
      </c>
      <c r="BE99" s="226" t="str">
        <f>IF(Udfyldningsark!$T116="","",
IF(BE$17=Udfyldningsark!$Q116,"s",
IF(BE$17=Udfyldningsark!$T116,"b",
IF(BE$17&lt;Udfyldningsark!$P116,"",
IF(Udfyldningsark!$T116&lt;Udfyldningsark!$Q116-10,IF(BE$17&lt;Udfyldningsark!$T116,"g",""),
IF(Udfyldningsark!$T116&lt;Udfyldningsark!$Q116,     IF(BE$17&lt;Udfyldningsark!$Q116-10,"g",     IF(BE$17&lt;Udfyldningsark!$T116,"gu",        "")),
IF(BE$17&lt;Udfyldningsark!$Q116, IF(BE$17&lt;Udfyldningsark!$Q116-10,"g","gu"),
IF(BE$17&lt;Udfyldningsark!$T116,"r",""
))))))))</f>
        <v/>
      </c>
      <c r="BF99" s="226" t="str">
        <f>IF(Udfyldningsark!$T116="","",
IF(BF$17=Udfyldningsark!$Q116,"s",
IF(BF$17=Udfyldningsark!$T116,"b",
IF(BF$17&lt;Udfyldningsark!$P116,"",
IF(Udfyldningsark!$T116&lt;Udfyldningsark!$Q116-10,IF(BF$17&lt;Udfyldningsark!$T116,"g",""),
IF(Udfyldningsark!$T116&lt;Udfyldningsark!$Q116,     IF(BF$17&lt;Udfyldningsark!$Q116-10,"g",     IF(BF$17&lt;Udfyldningsark!$T116,"gu",        "")),
IF(BF$17&lt;Udfyldningsark!$Q116, IF(BF$17&lt;Udfyldningsark!$Q116-10,"g","gu"),
IF(BF$17&lt;Udfyldningsark!$T116,"r",""
))))))))</f>
        <v/>
      </c>
      <c r="BG99" s="226" t="str">
        <f>IF(Udfyldningsark!$T116="","",
IF(BG$17=Udfyldningsark!$Q116,"s",
IF(BG$17=Udfyldningsark!$T116,"b",
IF(BG$17&lt;Udfyldningsark!$P116,"",
IF(Udfyldningsark!$T116&lt;Udfyldningsark!$Q116-10,IF(BG$17&lt;Udfyldningsark!$T116,"g",""),
IF(Udfyldningsark!$T116&lt;Udfyldningsark!$Q116,     IF(BG$17&lt;Udfyldningsark!$Q116-10,"g",     IF(BG$17&lt;Udfyldningsark!$T116,"gu",        "")),
IF(BG$17&lt;Udfyldningsark!$Q116, IF(BG$17&lt;Udfyldningsark!$Q116-10,"g","gu"),
IF(BG$17&lt;Udfyldningsark!$T116,"r",""
))))))))</f>
        <v/>
      </c>
      <c r="BH99" s="226" t="str">
        <f>IF(Udfyldningsark!$T116="","",
IF(BH$17=Udfyldningsark!$Q116,"s",
IF(BH$17=Udfyldningsark!$T116,"b",
IF(BH$17&lt;Udfyldningsark!$P116,"",
IF(Udfyldningsark!$T116&lt;Udfyldningsark!$Q116-10,IF(BH$17&lt;Udfyldningsark!$T116,"g",""),
IF(Udfyldningsark!$T116&lt;Udfyldningsark!$Q116,     IF(BH$17&lt;Udfyldningsark!$Q116-10,"g",     IF(BH$17&lt;Udfyldningsark!$T116,"gu",        "")),
IF(BH$17&lt;Udfyldningsark!$Q116, IF(BH$17&lt;Udfyldningsark!$Q116-10,"g","gu"),
IF(BH$17&lt;Udfyldningsark!$T116,"r",""
))))))))</f>
        <v/>
      </c>
      <c r="BI99" s="226" t="str">
        <f>IF(Udfyldningsark!$T116="","",
IF(BI$17=Udfyldningsark!$Q116,"s",
IF(BI$17=Udfyldningsark!$T116,"b",
IF(BI$17&lt;Udfyldningsark!$P116,"",
IF(Udfyldningsark!$T116&lt;Udfyldningsark!$Q116-10,IF(BI$17&lt;Udfyldningsark!$T116,"g",""),
IF(Udfyldningsark!$T116&lt;Udfyldningsark!$Q116,     IF(BI$17&lt;Udfyldningsark!$Q116-10,"g",     IF(BI$17&lt;Udfyldningsark!$T116,"gu",        "")),
IF(BI$17&lt;Udfyldningsark!$Q116, IF(BI$17&lt;Udfyldningsark!$Q116-10,"g","gu"),
IF(BI$17&lt;Udfyldningsark!$T116,"r",""
))))))))</f>
        <v/>
      </c>
      <c r="BJ99" s="226" t="str">
        <f>IF(Udfyldningsark!$T116="","",
IF(BJ$17=Udfyldningsark!$Q116,"s",
IF(BJ$17=Udfyldningsark!$T116,"b",
IF(BJ$17&lt;Udfyldningsark!$P116,"",
IF(Udfyldningsark!$T116&lt;Udfyldningsark!$Q116-10,IF(BJ$17&lt;Udfyldningsark!$T116,"g",""),
IF(Udfyldningsark!$T116&lt;Udfyldningsark!$Q116,     IF(BJ$17&lt;Udfyldningsark!$Q116-10,"g",     IF(BJ$17&lt;Udfyldningsark!$T116,"gu",        "")),
IF(BJ$17&lt;Udfyldningsark!$Q116, IF(BJ$17&lt;Udfyldningsark!$Q116-10,"g","gu"),
IF(BJ$17&lt;Udfyldningsark!$T116,"r",""
))))))))</f>
        <v/>
      </c>
      <c r="BK99" s="226" t="str">
        <f>IF(Udfyldningsark!$T116="","",
IF(BK$17=Udfyldningsark!$Q116,"s",
IF(BK$17=Udfyldningsark!$T116,"b",
IF(BK$17&lt;Udfyldningsark!$P116,"",
IF(Udfyldningsark!$T116&lt;Udfyldningsark!$Q116-10,IF(BK$17&lt;Udfyldningsark!$T116,"g",""),
IF(Udfyldningsark!$T116&lt;Udfyldningsark!$Q116,     IF(BK$17&lt;Udfyldningsark!$Q116-10,"g",     IF(BK$17&lt;Udfyldningsark!$T116,"gu",        "")),
IF(BK$17&lt;Udfyldningsark!$Q116, IF(BK$17&lt;Udfyldningsark!$Q116-10,"g","gu"),
IF(BK$17&lt;Udfyldningsark!$T116,"r",""
))))))))</f>
        <v/>
      </c>
      <c r="BL99" s="226" t="str">
        <f>IF(Udfyldningsark!$T116="","",
IF(BL$17=Udfyldningsark!$Q116,"s",
IF(BL$17=Udfyldningsark!$T116,"b",
IF(BL$17&lt;Udfyldningsark!$P116,"",
IF(Udfyldningsark!$T116&lt;Udfyldningsark!$Q116-10,IF(BL$17&lt;Udfyldningsark!$T116,"g",""),
IF(Udfyldningsark!$T116&lt;Udfyldningsark!$Q116,     IF(BL$17&lt;Udfyldningsark!$Q116-10,"g",     IF(BL$17&lt;Udfyldningsark!$T116,"gu",        "")),
IF(BL$17&lt;Udfyldningsark!$Q116, IF(BL$17&lt;Udfyldningsark!$Q116-10,"g","gu"),
IF(BL$17&lt;Udfyldningsark!$T116,"r",""
))))))))</f>
        <v/>
      </c>
      <c r="BM99" s="226" t="str">
        <f>IF(Udfyldningsark!$T116="","",
IF(BM$17=Udfyldningsark!$Q116,"s",
IF(BM$17=Udfyldningsark!$T116,"b",
IF(BM$17&lt;Udfyldningsark!$P116,"",
IF(Udfyldningsark!$T116&lt;Udfyldningsark!$Q116-10,IF(BM$17&lt;Udfyldningsark!$T116,"g",""),
IF(Udfyldningsark!$T116&lt;Udfyldningsark!$Q116,     IF(BM$17&lt;Udfyldningsark!$Q116-10,"g",     IF(BM$17&lt;Udfyldningsark!$T116,"gu",        "")),
IF(BM$17&lt;Udfyldningsark!$Q116, IF(BM$17&lt;Udfyldningsark!$Q116-10,"g","gu"),
IF(BM$17&lt;Udfyldningsark!$T116,"r",""
))))))))</f>
        <v/>
      </c>
      <c r="BN99" s="226" t="str">
        <f>IF(Udfyldningsark!$T116="","",
IF(BN$17=Udfyldningsark!$Q116,"s",
IF(BN$17=Udfyldningsark!$T116,"b",
IF(BN$17&lt;Udfyldningsark!$P116,"",
IF(Udfyldningsark!$T116&lt;Udfyldningsark!$Q116-10,IF(BN$17&lt;Udfyldningsark!$T116,"g",""),
IF(Udfyldningsark!$T116&lt;Udfyldningsark!$Q116,     IF(BN$17&lt;Udfyldningsark!$Q116-10,"g",     IF(BN$17&lt;Udfyldningsark!$T116,"gu",        "")),
IF(BN$17&lt;Udfyldningsark!$Q116, IF(BN$17&lt;Udfyldningsark!$Q116-10,"g","gu"),
IF(BN$17&lt;Udfyldningsark!$T116,"r",""
))))))))</f>
        <v/>
      </c>
      <c r="BO99" s="226" t="str">
        <f>IF(Udfyldningsark!$T116="","",
IF(BO$17=Udfyldningsark!$Q116,"s",
IF(BO$17=Udfyldningsark!$T116,"b",
IF(BO$17&lt;Udfyldningsark!$P116,"",
IF(Udfyldningsark!$T116&lt;Udfyldningsark!$Q116-10,IF(BO$17&lt;Udfyldningsark!$T116,"g",""),
IF(Udfyldningsark!$T116&lt;Udfyldningsark!$Q116,     IF(BO$17&lt;Udfyldningsark!$Q116-10,"g",     IF(BO$17&lt;Udfyldningsark!$T116,"gu",        "")),
IF(BO$17&lt;Udfyldningsark!$Q116, IF(BO$17&lt;Udfyldningsark!$Q116-10,"g","gu"),
IF(BO$17&lt;Udfyldningsark!$T116,"r",""
))))))))</f>
        <v/>
      </c>
      <c r="BP99" s="226" t="str">
        <f>IF(Udfyldningsark!$T116="","",
IF(BP$17=Udfyldningsark!$Q116,"s",
IF(BP$17=Udfyldningsark!$T116,"b",
IF(BP$17&lt;Udfyldningsark!$P116,"",
IF(Udfyldningsark!$T116&lt;Udfyldningsark!$Q116-10,IF(BP$17&lt;Udfyldningsark!$T116,"g",""),
IF(Udfyldningsark!$T116&lt;Udfyldningsark!$Q116,     IF(BP$17&lt;Udfyldningsark!$Q116-10,"g",     IF(BP$17&lt;Udfyldningsark!$T116,"gu",        "")),
IF(BP$17&lt;Udfyldningsark!$Q116, IF(BP$17&lt;Udfyldningsark!$Q116-10,"g","gu"),
IF(BP$17&lt;Udfyldningsark!$T116,"r",""
))))))))</f>
        <v/>
      </c>
      <c r="BQ99" s="226" t="str">
        <f>IF(Udfyldningsark!$T116="","",
IF(BQ$17=Udfyldningsark!$Q116,"s",
IF(BQ$17=Udfyldningsark!$T116,"b",
IF(BQ$17&lt;Udfyldningsark!$P116,"",
IF(Udfyldningsark!$T116&lt;Udfyldningsark!$Q116-10,IF(BQ$17&lt;Udfyldningsark!$T116,"g",""),
IF(Udfyldningsark!$T116&lt;Udfyldningsark!$Q116,     IF(BQ$17&lt;Udfyldningsark!$Q116-10,"g",     IF(BQ$17&lt;Udfyldningsark!$T116,"gu",        "")),
IF(BQ$17&lt;Udfyldningsark!$Q116, IF(BQ$17&lt;Udfyldningsark!$Q116-10,"g","gu"),
IF(BQ$17&lt;Udfyldningsark!$T116,"r",""
))))))))</f>
        <v/>
      </c>
      <c r="BR99" s="226" t="str">
        <f>IF(Udfyldningsark!$T116="","",
IF(BR$17=Udfyldningsark!$Q116,"s",
IF(BR$17=Udfyldningsark!$T116,"b",
IF(BR$17&lt;Udfyldningsark!$P116,"",
IF(Udfyldningsark!$T116&lt;Udfyldningsark!$Q116-10,IF(BR$17&lt;Udfyldningsark!$T116,"g",""),
IF(Udfyldningsark!$T116&lt;Udfyldningsark!$Q116,     IF(BR$17&lt;Udfyldningsark!$Q116-10,"g",     IF(BR$17&lt;Udfyldningsark!$T116,"gu",        "")),
IF(BR$17&lt;Udfyldningsark!$Q116, IF(BR$17&lt;Udfyldningsark!$Q116-10,"g","gu"),
IF(BR$17&lt;Udfyldningsark!$T116,"r",""
))))))))</f>
        <v/>
      </c>
      <c r="BS99" s="226" t="str">
        <f>IF(Udfyldningsark!$T116="","",
IF(BS$17=Udfyldningsark!$Q116,"s",
IF(BS$17=Udfyldningsark!$T116,"b",
IF(BS$17&lt;Udfyldningsark!$P116,"",
IF(Udfyldningsark!$T116&lt;Udfyldningsark!$Q116-10,IF(BS$17&lt;Udfyldningsark!$T116,"g",""),
IF(Udfyldningsark!$T116&lt;Udfyldningsark!$Q116,     IF(BS$17&lt;Udfyldningsark!$Q116-10,"g",     IF(BS$17&lt;Udfyldningsark!$T116,"gu",        "")),
IF(BS$17&lt;Udfyldningsark!$Q116, IF(BS$17&lt;Udfyldningsark!$Q116-10,"g","gu"),
IF(BS$17&lt;Udfyldningsark!$T116,"r",""
))))))))</f>
        <v/>
      </c>
      <c r="BT99" s="226" t="str">
        <f>IF(Udfyldningsark!$T116="","",
IF(BT$17=Udfyldningsark!$Q116,"s",
IF(BT$17=Udfyldningsark!$T116,"b",
IF(BT$17&lt;Udfyldningsark!$P116,"",
IF(Udfyldningsark!$T116&lt;Udfyldningsark!$Q116-10,IF(BT$17&lt;Udfyldningsark!$T116,"g",""),
IF(Udfyldningsark!$T116&lt;Udfyldningsark!$Q116,     IF(BT$17&lt;Udfyldningsark!$Q116-10,"g",     IF(BT$17&lt;Udfyldningsark!$T116,"gu",        "")),
IF(BT$17&lt;Udfyldningsark!$Q116, IF(BT$17&lt;Udfyldningsark!$Q116-10,"g","gu"),
IF(BT$17&lt;Udfyldningsark!$T116,"r",""
))))))))</f>
        <v/>
      </c>
      <c r="BU99" s="226" t="str">
        <f>IF(Udfyldningsark!$T116="","",
IF(BU$17=Udfyldningsark!$Q116,"s",
IF(BU$17=Udfyldningsark!$T116,"b",
IF(BU$17&lt;Udfyldningsark!$P116,"",
IF(Udfyldningsark!$T116&lt;Udfyldningsark!$Q116-10,IF(BU$17&lt;Udfyldningsark!$T116,"g",""),
IF(Udfyldningsark!$T116&lt;Udfyldningsark!$Q116,     IF(BU$17&lt;Udfyldningsark!$Q116-10,"g",     IF(BU$17&lt;Udfyldningsark!$T116,"gu",        "")),
IF(BU$17&lt;Udfyldningsark!$Q116, IF(BU$17&lt;Udfyldningsark!$Q116-10,"g","gu"),
IF(BU$17&lt;Udfyldningsark!$T116,"r",""
))))))))</f>
        <v/>
      </c>
      <c r="BV99" s="226" t="str">
        <f>IF(Udfyldningsark!$T116="","",
IF(BV$17=Udfyldningsark!$Q116,"s",
IF(BV$17=Udfyldningsark!$T116,"b",
IF(BV$17&lt;Udfyldningsark!$P116,"",
IF(Udfyldningsark!$T116&lt;Udfyldningsark!$Q116-10,IF(BV$17&lt;Udfyldningsark!$T116,"g",""),
IF(Udfyldningsark!$T116&lt;Udfyldningsark!$Q116,     IF(BV$17&lt;Udfyldningsark!$Q116-10,"g",     IF(BV$17&lt;Udfyldningsark!$T116,"gu",        "")),
IF(BV$17&lt;Udfyldningsark!$Q116, IF(BV$17&lt;Udfyldningsark!$Q116-10,"g","gu"),
IF(BV$17&lt;Udfyldningsark!$T116,"r",""
))))))))</f>
        <v/>
      </c>
      <c r="BW99" s="226" t="str">
        <f>IF(Udfyldningsark!$T116="","",
IF(BW$17=Udfyldningsark!$Q116,"s",
IF(BW$17=Udfyldningsark!$T116,"b",
IF(BW$17&lt;Udfyldningsark!$P116,"",
IF(Udfyldningsark!$T116&lt;Udfyldningsark!$Q116-10,IF(BW$17&lt;Udfyldningsark!$T116,"g",""),
IF(Udfyldningsark!$T116&lt;Udfyldningsark!$Q116,     IF(BW$17&lt;Udfyldningsark!$Q116-10,"g",     IF(BW$17&lt;Udfyldningsark!$T116,"gu",        "")),
IF(BW$17&lt;Udfyldningsark!$Q116, IF(BW$17&lt;Udfyldningsark!$Q116-10,"g","gu"),
IF(BW$17&lt;Udfyldningsark!$T116,"r",""
))))))))</f>
        <v/>
      </c>
      <c r="BX99" s="226" t="str">
        <f>IF(Udfyldningsark!$T116="","",
IF(BX$17=Udfyldningsark!$Q116,"s",
IF(BX$17=Udfyldningsark!$T116,"b",
IF(BX$17&lt;Udfyldningsark!$P116,"",
IF(Udfyldningsark!$T116&lt;Udfyldningsark!$Q116-10,IF(BX$17&lt;Udfyldningsark!$T116,"g",""),
IF(Udfyldningsark!$T116&lt;Udfyldningsark!$Q116,     IF(BX$17&lt;Udfyldningsark!$Q116-10,"g",     IF(BX$17&lt;Udfyldningsark!$T116,"gu",        "")),
IF(BX$17&lt;Udfyldningsark!$Q116, IF(BX$17&lt;Udfyldningsark!$Q116-10,"g","gu"),
IF(BX$17&lt;Udfyldningsark!$T116,"r",""
))))))))</f>
        <v/>
      </c>
      <c r="BY99" s="226" t="str">
        <f>IF(Udfyldningsark!$T116="","",
IF(BY$17=Udfyldningsark!$Q116,"s",
IF(BY$17=Udfyldningsark!$T116,"b",
IF(BY$17&lt;Udfyldningsark!$P116,"",
IF(Udfyldningsark!$T116&lt;Udfyldningsark!$Q116-10,IF(BY$17&lt;Udfyldningsark!$T116,"g",""),
IF(Udfyldningsark!$T116&lt;Udfyldningsark!$Q116,     IF(BY$17&lt;Udfyldningsark!$Q116-10,"g",     IF(BY$17&lt;Udfyldningsark!$T116,"gu",        "")),
IF(BY$17&lt;Udfyldningsark!$Q116, IF(BY$17&lt;Udfyldningsark!$Q116-10,"g","gu"),
IF(BY$17&lt;Udfyldningsark!$T116,"r",""
))))))))</f>
        <v/>
      </c>
      <c r="BZ99" s="226" t="str">
        <f>IF(Udfyldningsark!$T116="","",
IF(BZ$17=Udfyldningsark!$Q116,"s",
IF(BZ$17=Udfyldningsark!$T116,"b",
IF(BZ$17&lt;Udfyldningsark!$P116,"",
IF(Udfyldningsark!$T116&lt;Udfyldningsark!$Q116-10,IF(BZ$17&lt;Udfyldningsark!$T116,"g",""),
IF(Udfyldningsark!$T116&lt;Udfyldningsark!$Q116,     IF(BZ$17&lt;Udfyldningsark!$Q116-10,"g",     IF(BZ$17&lt;Udfyldningsark!$T116,"gu",        "")),
IF(BZ$17&lt;Udfyldningsark!$Q116, IF(BZ$17&lt;Udfyldningsark!$Q116-10,"g","gu"),
IF(BZ$17&lt;Udfyldningsark!$T116,"r",""
))))))))</f>
        <v/>
      </c>
      <c r="CA99" s="226" t="str">
        <f>IF(Udfyldningsark!$T116="","",
IF(CA$17=Udfyldningsark!$Q116,"s",
IF(CA$17=Udfyldningsark!$T116,"b",
IF(CA$17&lt;Udfyldningsark!$P116,"",
IF(Udfyldningsark!$T116&lt;Udfyldningsark!$Q116-10,IF(CA$17&lt;Udfyldningsark!$T116,"g",""),
IF(Udfyldningsark!$T116&lt;Udfyldningsark!$Q116,     IF(CA$17&lt;Udfyldningsark!$Q116-10,"g",     IF(CA$17&lt;Udfyldningsark!$T116,"gu",        "")),
IF(CA$17&lt;Udfyldningsark!$Q116, IF(CA$17&lt;Udfyldningsark!$Q116-10,"g","gu"),
IF(CA$17&lt;Udfyldningsark!$T116,"r",""
))))))))</f>
        <v/>
      </c>
      <c r="CB99" s="226" t="str">
        <f>IF(Udfyldningsark!$T116="","",
IF(CB$17=Udfyldningsark!$Q116,"s",
IF(CB$17=Udfyldningsark!$T116,"b",
IF(CB$17&lt;Udfyldningsark!$P116,"",
IF(Udfyldningsark!$T116&lt;Udfyldningsark!$Q116-10,IF(CB$17&lt;Udfyldningsark!$T116,"g",""),
IF(Udfyldningsark!$T116&lt;Udfyldningsark!$Q116,     IF(CB$17&lt;Udfyldningsark!$Q116-10,"g",     IF(CB$17&lt;Udfyldningsark!$T116,"gu",        "")),
IF(CB$17&lt;Udfyldningsark!$Q116, IF(CB$17&lt;Udfyldningsark!$Q116-10,"g","gu"),
IF(CB$17&lt;Udfyldningsark!$T116,"r",""
))))))))</f>
        <v/>
      </c>
      <c r="CC99" s="226" t="str">
        <f>IF(Udfyldningsark!$T116="","",
IF(CC$17=Udfyldningsark!$Q116,"s",
IF(CC$17=Udfyldningsark!$T116,"b",
IF(CC$17&lt;Udfyldningsark!$P116,"",
IF(Udfyldningsark!$T116&lt;Udfyldningsark!$Q116-10,IF(CC$17&lt;Udfyldningsark!$T116,"g",""),
IF(Udfyldningsark!$T116&lt;Udfyldningsark!$Q116,     IF(CC$17&lt;Udfyldningsark!$Q116-10,"g",     IF(CC$17&lt;Udfyldningsark!$T116,"gu",        "")),
IF(CC$17&lt;Udfyldningsark!$Q116, IF(CC$17&lt;Udfyldningsark!$Q116-10,"g","gu"),
IF(CC$17&lt;Udfyldningsark!$T116,"r",""
))))))))</f>
        <v/>
      </c>
      <c r="CD99" s="226" t="str">
        <f>IF(Udfyldningsark!$T116="","",
IF(CD$17=Udfyldningsark!$Q116,"s",
IF(CD$17=Udfyldningsark!$T116,"b",
IF(CD$17&lt;Udfyldningsark!$P116,"",
IF(Udfyldningsark!$T116&lt;Udfyldningsark!$Q116-10,IF(CD$17&lt;Udfyldningsark!$T116,"g",""),
IF(Udfyldningsark!$T116&lt;Udfyldningsark!$Q116,     IF(CD$17&lt;Udfyldningsark!$Q116-10,"g",     IF(CD$17&lt;Udfyldningsark!$T116,"gu",        "")),
IF(CD$17&lt;Udfyldningsark!$Q116, IF(CD$17&lt;Udfyldningsark!$Q116-10,"g","gu"),
IF(CD$17&lt;Udfyldningsark!$T116,"r",""
))))))))</f>
        <v/>
      </c>
      <c r="CE99" s="226" t="str">
        <f>IF(Udfyldningsark!$T116="","",
IF(CE$17=Udfyldningsark!$Q116,"s",
IF(CE$17=Udfyldningsark!$T116,"b",
IF(CE$17&lt;Udfyldningsark!$P116,"",
IF(Udfyldningsark!$T116&lt;Udfyldningsark!$Q116-10,IF(CE$17&lt;Udfyldningsark!$T116,"g",""),
IF(Udfyldningsark!$T116&lt;Udfyldningsark!$Q116,     IF(CE$17&lt;Udfyldningsark!$Q116-10,"g",     IF(CE$17&lt;Udfyldningsark!$T116,"gu",        "")),
IF(CE$17&lt;Udfyldningsark!$Q116, IF(CE$17&lt;Udfyldningsark!$Q116-10,"g","gu"),
IF(CE$17&lt;Udfyldningsark!$T116,"r",""
))))))))</f>
        <v/>
      </c>
      <c r="CF99" s="226" t="str">
        <f>IF(Udfyldningsark!$T116="","",
IF(CF$17=Udfyldningsark!$Q116,"s",
IF(CF$17=Udfyldningsark!$T116,"b",
IF(CF$17&lt;Udfyldningsark!$P116,"",
IF(Udfyldningsark!$T116&lt;Udfyldningsark!$Q116-10,IF(CF$17&lt;Udfyldningsark!$T116,"g",""),
IF(Udfyldningsark!$T116&lt;Udfyldningsark!$Q116,     IF(CF$17&lt;Udfyldningsark!$Q116-10,"g",     IF(CF$17&lt;Udfyldningsark!$T116,"gu",        "")),
IF(CF$17&lt;Udfyldningsark!$Q116, IF(CF$17&lt;Udfyldningsark!$Q116-10,"g","gu"),
IF(CF$17&lt;Udfyldningsark!$T116,"r",""
))))))))</f>
        <v/>
      </c>
      <c r="CG99" s="226" t="str">
        <f>IF(Udfyldningsark!$T116="","",
IF(CG$17=Udfyldningsark!$Q116,"s",
IF(CG$17=Udfyldningsark!$T116,"b",
IF(CG$17&lt;Udfyldningsark!$P116,"",
IF(Udfyldningsark!$T116&lt;Udfyldningsark!$Q116-10,IF(CG$17&lt;Udfyldningsark!$T116,"g",""),
IF(Udfyldningsark!$T116&lt;Udfyldningsark!$Q116,     IF(CG$17&lt;Udfyldningsark!$Q116-10,"g",     IF(CG$17&lt;Udfyldningsark!$T116,"gu",        "")),
IF(CG$17&lt;Udfyldningsark!$Q116, IF(CG$17&lt;Udfyldningsark!$Q116-10,"g","gu"),
IF(CG$17&lt;Udfyldningsark!$T116,"r",""
))))))))</f>
        <v/>
      </c>
      <c r="CH99" s="226" t="str">
        <f>IF(Udfyldningsark!$T116="","",
IF(CH$17=Udfyldningsark!$Q116,"s",
IF(CH$17=Udfyldningsark!$T116,"b",
IF(CH$17&lt;Udfyldningsark!$P116,"",
IF(Udfyldningsark!$T116&lt;Udfyldningsark!$Q116-10,IF(CH$17&lt;Udfyldningsark!$T116,"g",""),
IF(Udfyldningsark!$T116&lt;Udfyldningsark!$Q116,     IF(CH$17&lt;Udfyldningsark!$Q116-10,"g",     IF(CH$17&lt;Udfyldningsark!$T116,"gu",        "")),
IF(CH$17&lt;Udfyldningsark!$Q116, IF(CH$17&lt;Udfyldningsark!$Q116-10,"g","gu"),
IF(CH$17&lt;Udfyldningsark!$T116,"r",""
))))))))</f>
        <v/>
      </c>
      <c r="CI99" s="226" t="str">
        <f>IF(Udfyldningsark!$T116="","",
IF(CI$17=Udfyldningsark!$Q116,"s",
IF(CI$17=Udfyldningsark!$T116,"b",
IF(CI$17&lt;Udfyldningsark!$P116,"",
IF(Udfyldningsark!$T116&lt;Udfyldningsark!$Q116-10,IF(CI$17&lt;Udfyldningsark!$T116,"g",""),
IF(Udfyldningsark!$T116&lt;Udfyldningsark!$Q116,     IF(CI$17&lt;Udfyldningsark!$Q116-10,"g",     IF(CI$17&lt;Udfyldningsark!$T116,"gu",        "")),
IF(CI$17&lt;Udfyldningsark!$Q116, IF(CI$17&lt;Udfyldningsark!$Q116-10,"g","gu"),
IF(CI$17&lt;Udfyldningsark!$T116,"r",""
))))))))</f>
        <v/>
      </c>
      <c r="CJ99" s="226" t="str">
        <f>IF(Udfyldningsark!$T116="","",
IF(CJ$17=Udfyldningsark!$Q116,"s",
IF(CJ$17=Udfyldningsark!$T116,"b",
IF(CJ$17&lt;Udfyldningsark!$P116,"",
IF(Udfyldningsark!$T116&lt;Udfyldningsark!$Q116-10,IF(CJ$17&lt;Udfyldningsark!$T116,"g",""),
IF(Udfyldningsark!$T116&lt;Udfyldningsark!$Q116,     IF(CJ$17&lt;Udfyldningsark!$Q116-10,"g",     IF(CJ$17&lt;Udfyldningsark!$T116,"gu",        "")),
IF(CJ$17&lt;Udfyldningsark!$Q116, IF(CJ$17&lt;Udfyldningsark!$Q116-10,"g","gu"),
IF(CJ$17&lt;Udfyldningsark!$T116,"r",""
))))))))</f>
        <v/>
      </c>
      <c r="CK99" s="226" t="str">
        <f>IF(Udfyldningsark!$T116="","",
IF(CK$17=Udfyldningsark!$Q116,"s",
IF(CK$17=Udfyldningsark!$T116,"b",
IF(CK$17&lt;Udfyldningsark!$P116,"",
IF(Udfyldningsark!$T116&lt;Udfyldningsark!$Q116-10,IF(CK$17&lt;Udfyldningsark!$T116,"g",""),
IF(Udfyldningsark!$T116&lt;Udfyldningsark!$Q116,     IF(CK$17&lt;Udfyldningsark!$Q116-10,"g",     IF(CK$17&lt;Udfyldningsark!$T116,"gu",        "")),
IF(CK$17&lt;Udfyldningsark!$Q116, IF(CK$17&lt;Udfyldningsark!$Q116-10,"g","gu"),
IF(CK$17&lt;Udfyldningsark!$T116,"r",""
))))))))</f>
        <v/>
      </c>
      <c r="CL99" s="226" t="str">
        <f>IF(Udfyldningsark!$T116="","",
IF(CL$17=Udfyldningsark!$Q116,"s",
IF(CL$17=Udfyldningsark!$T116,"b",
IF(CL$17&lt;Udfyldningsark!$P116,"",
IF(Udfyldningsark!$T116&lt;Udfyldningsark!$Q116-10,IF(CL$17&lt;Udfyldningsark!$T116,"g",""),
IF(Udfyldningsark!$T116&lt;Udfyldningsark!$Q116,     IF(CL$17&lt;Udfyldningsark!$Q116-10,"g",     IF(CL$17&lt;Udfyldningsark!$T116,"gu",        "")),
IF(CL$17&lt;Udfyldningsark!$Q116, IF(CL$17&lt;Udfyldningsark!$Q116-10,"g","gu"),
IF(CL$17&lt;Udfyldningsark!$T116,"r",""
))))))))</f>
        <v/>
      </c>
      <c r="CM99" s="226" t="str">
        <f>IF(Udfyldningsark!$T116="","",
IF(CM$17=Udfyldningsark!$Q116,"s",
IF(CM$17=Udfyldningsark!$T116,"b",
IF(CM$17&lt;Udfyldningsark!$P116,"",
IF(Udfyldningsark!$T116&lt;Udfyldningsark!$Q116-10,IF(CM$17&lt;Udfyldningsark!$T116,"g",""),
IF(Udfyldningsark!$T116&lt;Udfyldningsark!$Q116,     IF(CM$17&lt;Udfyldningsark!$Q116-10,"g",     IF(CM$17&lt;Udfyldningsark!$T116,"gu",        "")),
IF(CM$17&lt;Udfyldningsark!$Q116, IF(CM$17&lt;Udfyldningsark!$Q116-10,"g","gu"),
IF(CM$17&lt;Udfyldningsark!$T116,"r",""
))))))))</f>
        <v/>
      </c>
      <c r="CN99" s="226" t="str">
        <f>IF(Udfyldningsark!$T116="","",
IF(CN$17=Udfyldningsark!$Q116,"s",
IF(CN$17=Udfyldningsark!$T116,"b",
IF(CN$17&lt;Udfyldningsark!$P116,"",
IF(Udfyldningsark!$T116&lt;Udfyldningsark!$Q116-10,IF(CN$17&lt;Udfyldningsark!$T116,"g",""),
IF(Udfyldningsark!$T116&lt;Udfyldningsark!$Q116,     IF(CN$17&lt;Udfyldningsark!$Q116-10,"g",     IF(CN$17&lt;Udfyldningsark!$T116,"gu",        "")),
IF(CN$17&lt;Udfyldningsark!$Q116, IF(CN$17&lt;Udfyldningsark!$Q116-10,"g","gu"),
IF(CN$17&lt;Udfyldningsark!$T116,"r",""
))))))))</f>
        <v/>
      </c>
      <c r="CO99" s="226" t="str">
        <f>IF(Udfyldningsark!$T116="","",
IF(CO$17=Udfyldningsark!$Q116,"s",
IF(CO$17=Udfyldningsark!$T116,"b",
IF(CO$17&lt;Udfyldningsark!$P116,"",
IF(Udfyldningsark!$T116&lt;Udfyldningsark!$Q116-10,IF(CO$17&lt;Udfyldningsark!$T116,"g",""),
IF(Udfyldningsark!$T116&lt;Udfyldningsark!$Q116,     IF(CO$17&lt;Udfyldningsark!$Q116-10,"g",     IF(CO$17&lt;Udfyldningsark!$T116,"gu",        "")),
IF(CO$17&lt;Udfyldningsark!$Q116, IF(CO$17&lt;Udfyldningsark!$Q116-10,"g","gu"),
IF(CO$17&lt;Udfyldningsark!$T116,"r",""
))))))))</f>
        <v/>
      </c>
      <c r="CP99" s="226" t="str">
        <f>IF(Udfyldningsark!$T116="","",
IF(CP$17=Udfyldningsark!$Q116,"s",
IF(CP$17=Udfyldningsark!$T116,"b",
IF(CP$17&lt;Udfyldningsark!$P116,"",
IF(Udfyldningsark!$T116&lt;Udfyldningsark!$Q116-10,IF(CP$17&lt;Udfyldningsark!$T116,"g",""),
IF(Udfyldningsark!$T116&lt;Udfyldningsark!$Q116,     IF(CP$17&lt;Udfyldningsark!$Q116-10,"g",     IF(CP$17&lt;Udfyldningsark!$T116,"gu",        "")),
IF(CP$17&lt;Udfyldningsark!$Q116, IF(CP$17&lt;Udfyldningsark!$Q116-10,"g","gu"),
IF(CP$17&lt;Udfyldningsark!$T116,"r",""
))))))))</f>
        <v/>
      </c>
      <c r="CQ99" s="226" t="str">
        <f>IF(Udfyldningsark!$T116="","",
IF(CQ$17=Udfyldningsark!$Q116,"s",
IF(CQ$17=Udfyldningsark!$T116,"b",
IF(CQ$17&lt;Udfyldningsark!$P116,"",
IF(Udfyldningsark!$T116&lt;Udfyldningsark!$Q116-10,IF(CQ$17&lt;Udfyldningsark!$T116,"g",""),
IF(Udfyldningsark!$T116&lt;Udfyldningsark!$Q116,     IF(CQ$17&lt;Udfyldningsark!$Q116-10,"g",     IF(CQ$17&lt;Udfyldningsark!$T116,"gu",        "")),
IF(CQ$17&lt;Udfyldningsark!$Q116, IF(CQ$17&lt;Udfyldningsark!$Q116-10,"g","gu"),
IF(CQ$17&lt;Udfyldningsark!$T116,"r",""
))))))))</f>
        <v/>
      </c>
      <c r="CR99" s="226" t="str">
        <f>IF(Udfyldningsark!$T116="","",
IF(CR$17=Udfyldningsark!$Q116,"s",
IF(CR$17=Udfyldningsark!$T116,"b",
IF(CR$17&lt;Udfyldningsark!$P116,"",
IF(Udfyldningsark!$T116&lt;Udfyldningsark!$Q116-10,IF(CR$17&lt;Udfyldningsark!$T116,"g",""),
IF(Udfyldningsark!$T116&lt;Udfyldningsark!$Q116,     IF(CR$17&lt;Udfyldningsark!$Q116-10,"g",     IF(CR$17&lt;Udfyldningsark!$T116,"gu",        "")),
IF(CR$17&lt;Udfyldningsark!$Q116, IF(CR$17&lt;Udfyldningsark!$Q116-10,"g","gu"),
IF(CR$17&lt;Udfyldningsark!$T116,"r",""
))))))))</f>
        <v/>
      </c>
      <c r="CS99" s="226" t="str">
        <f>IF(Udfyldningsark!$T116="","",
IF(CS$17=Udfyldningsark!$Q116,"s",
IF(CS$17=Udfyldningsark!$T116,"b",
IF(CS$17&lt;Udfyldningsark!$P116,"",
IF(Udfyldningsark!$T116&lt;Udfyldningsark!$Q116-10,IF(CS$17&lt;Udfyldningsark!$T116,"g",""),
IF(Udfyldningsark!$T116&lt;Udfyldningsark!$Q116,     IF(CS$17&lt;Udfyldningsark!$Q116-10,"g",     IF(CS$17&lt;Udfyldningsark!$T116,"gu",        "")),
IF(CS$17&lt;Udfyldningsark!$Q116, IF(CS$17&lt;Udfyldningsark!$Q116-10,"g","gu"),
IF(CS$17&lt;Udfyldningsark!$T116,"r",""
))))))))</f>
        <v/>
      </c>
      <c r="CT99" s="226" t="str">
        <f>IF(Udfyldningsark!$T116="","",
IF(CT$17=Udfyldningsark!$Q116,"s",
IF(CT$17=Udfyldningsark!$T116,"b",
IF(CT$17&lt;Udfyldningsark!$P116,"",
IF(Udfyldningsark!$T116&lt;Udfyldningsark!$Q116-10,IF(CT$17&lt;Udfyldningsark!$T116,"g",""),
IF(Udfyldningsark!$T116&lt;Udfyldningsark!$Q116,     IF(CT$17&lt;Udfyldningsark!$Q116-10,"g",     IF(CT$17&lt;Udfyldningsark!$T116,"gu",        "")),
IF(CT$17&lt;Udfyldningsark!$Q116, IF(CT$17&lt;Udfyldningsark!$Q116-10,"g","gu"),
IF(CT$17&lt;Udfyldningsark!$T116,"r",""
))))))))</f>
        <v/>
      </c>
      <c r="CU99" s="226" t="str">
        <f>IF(Udfyldningsark!$T116="","",
IF(CU$17=Udfyldningsark!$Q116,"s",
IF(CU$17=Udfyldningsark!$T116,"b",
IF(CU$17&lt;Udfyldningsark!$P116,"",
IF(Udfyldningsark!$T116&lt;Udfyldningsark!$Q116-10,IF(CU$17&lt;Udfyldningsark!$T116,"g",""),
IF(Udfyldningsark!$T116&lt;Udfyldningsark!$Q116,     IF(CU$17&lt;Udfyldningsark!$Q116-10,"g",     IF(CU$17&lt;Udfyldningsark!$T116,"gu",        "")),
IF(CU$17&lt;Udfyldningsark!$Q116, IF(CU$17&lt;Udfyldningsark!$Q116-10,"g","gu"),
IF(CU$17&lt;Udfyldningsark!$T116,"r",""
))))))))</f>
        <v/>
      </c>
      <c r="CV99" s="226" t="str">
        <f>IF(Udfyldningsark!$T116="","",
IF(CV$17=Udfyldningsark!$Q116,"s",
IF(CV$17=Udfyldningsark!$T116,"b",
IF(CV$17&lt;Udfyldningsark!$P116,"",
IF(Udfyldningsark!$T116&lt;Udfyldningsark!$Q116-10,IF(CV$17&lt;Udfyldningsark!$T116,"g",""),
IF(Udfyldningsark!$T116&lt;Udfyldningsark!$Q116,     IF(CV$17&lt;Udfyldningsark!$Q116-10,"g",     IF(CV$17&lt;Udfyldningsark!$T116,"gu",        "")),
IF(CV$17&lt;Udfyldningsark!$Q116, IF(CV$17&lt;Udfyldningsark!$Q116-10,"g","gu"),
IF(CV$17&lt;Udfyldningsark!$T116,"r",""
))))))))</f>
        <v/>
      </c>
      <c r="CW99" s="226" t="str">
        <f>IF(Udfyldningsark!$T116="","",
IF(CW$17=Udfyldningsark!$Q116,"s",
IF(CW$17=Udfyldningsark!$T116,"b",
IF(CW$17&lt;Udfyldningsark!$P116,"",
IF(Udfyldningsark!$T116&lt;Udfyldningsark!$Q116-10,IF(CW$17&lt;Udfyldningsark!$T116,"g",""),
IF(Udfyldningsark!$T116&lt;Udfyldningsark!$Q116,     IF(CW$17&lt;Udfyldningsark!$Q116-10,"g",     IF(CW$17&lt;Udfyldningsark!$T116,"gu",        "")),
IF(CW$17&lt;Udfyldningsark!$Q116, IF(CW$17&lt;Udfyldningsark!$Q116-10,"g","gu"),
IF(CW$17&lt;Udfyldningsark!$T116,"r",""
))))))))</f>
        <v/>
      </c>
      <c r="CX99" s="226" t="str">
        <f>IF(Udfyldningsark!$T116="","",
IF(CX$17=Udfyldningsark!$Q116,"s",
IF(CX$17=Udfyldningsark!$T116,"b",
IF(CX$17&lt;Udfyldningsark!$P116,"",
IF(Udfyldningsark!$T116&lt;Udfyldningsark!$Q116-10,IF(CX$17&lt;Udfyldningsark!$T116,"g",""),
IF(Udfyldningsark!$T116&lt;Udfyldningsark!$Q116,     IF(CX$17&lt;Udfyldningsark!$Q116-10,"g",     IF(CX$17&lt;Udfyldningsark!$T116,"gu",        "")),
IF(CX$17&lt;Udfyldningsark!$Q116, IF(CX$17&lt;Udfyldningsark!$Q116-10,"g","gu"),
IF(CX$17&lt;Udfyldningsark!$T116,"r",""
))))))))</f>
        <v/>
      </c>
      <c r="CY99" s="226" t="str">
        <f>IF(Udfyldningsark!$T116="","",
IF(CY$17=Udfyldningsark!$Q116,"s",
IF(CY$17=Udfyldningsark!$T116,"b",
IF(CY$17&lt;Udfyldningsark!$P116,"",
IF(Udfyldningsark!$T116&lt;Udfyldningsark!$Q116-10,IF(CY$17&lt;Udfyldningsark!$T116,"g",""),
IF(Udfyldningsark!$T116&lt;Udfyldningsark!$Q116,     IF(CY$17&lt;Udfyldningsark!$Q116-10,"g",     IF(CY$17&lt;Udfyldningsark!$T116,"gu",        "")),
IF(CY$17&lt;Udfyldningsark!$Q116, IF(CY$17&lt;Udfyldningsark!$Q116-10,"g","gu"),
IF(CY$17&lt;Udfyldningsark!$T116,"r",""
))))))))</f>
        <v/>
      </c>
      <c r="CZ99" s="226" t="str">
        <f>IF(Udfyldningsark!$T116="","",
IF(CZ$17=Udfyldningsark!$Q116,"s",
IF(CZ$17=Udfyldningsark!$T116,"b",
IF(CZ$17&lt;Udfyldningsark!$P116,"",
IF(Udfyldningsark!$T116&lt;Udfyldningsark!$Q116-10,IF(CZ$17&lt;Udfyldningsark!$T116,"g",""),
IF(Udfyldningsark!$T116&lt;Udfyldningsark!$Q116,     IF(CZ$17&lt;Udfyldningsark!$Q116-10,"g",     IF(CZ$17&lt;Udfyldningsark!$T116,"gu",        "")),
IF(CZ$17&lt;Udfyldningsark!$Q116, IF(CZ$17&lt;Udfyldningsark!$Q116-10,"g","gu"),
IF(CZ$17&lt;Udfyldningsark!$T116,"r",""
))))))))</f>
        <v/>
      </c>
      <c r="DA99" s="226" t="str">
        <f>IF(Udfyldningsark!$T116="","",
IF(DA$17=Udfyldningsark!$Q116,"s",
IF(DA$17=Udfyldningsark!$T116,"b",
IF(DA$17&lt;Udfyldningsark!$P116,"",
IF(Udfyldningsark!$T116&lt;Udfyldningsark!$Q116-10,IF(DA$17&lt;Udfyldningsark!$T116,"g",""),
IF(Udfyldningsark!$T116&lt;Udfyldningsark!$Q116,     IF(DA$17&lt;Udfyldningsark!$Q116-10,"g",     IF(DA$17&lt;Udfyldningsark!$T116,"gu",        "")),
IF(DA$17&lt;Udfyldningsark!$Q116, IF(DA$17&lt;Udfyldningsark!$Q116-10,"g","gu"),
IF(DA$17&lt;Udfyldningsark!$T116,"r",""
))))))))</f>
        <v/>
      </c>
      <c r="DB99" s="226" t="str">
        <f>IF(Udfyldningsark!$T116="","",
IF(DB$17=Udfyldningsark!$Q116,"s",
IF(DB$17=Udfyldningsark!$T116,"b",
IF(DB$17&lt;Udfyldningsark!$P116,"",
IF(Udfyldningsark!$T116&lt;Udfyldningsark!$Q116-10,IF(DB$17&lt;Udfyldningsark!$T116,"g",""),
IF(Udfyldningsark!$T116&lt;Udfyldningsark!$Q116,     IF(DB$17&lt;Udfyldningsark!$Q116-10,"g",     IF(DB$17&lt;Udfyldningsark!$T116,"gu",        "")),
IF(DB$17&lt;Udfyldningsark!$Q116, IF(DB$17&lt;Udfyldningsark!$Q116-10,"g","gu"),
IF(DB$17&lt;Udfyldningsark!$T116,"r",""
))))))))</f>
        <v/>
      </c>
      <c r="DC99" s="226" t="str">
        <f>IF(Udfyldningsark!$T116="","",
IF(DC$17=Udfyldningsark!$Q116,"s",
IF(DC$17=Udfyldningsark!$T116,"b",
IF(DC$17&lt;Udfyldningsark!$P116,"",
IF(Udfyldningsark!$T116&lt;Udfyldningsark!$Q116-10,IF(DC$17&lt;Udfyldningsark!$T116,"g",""),
IF(Udfyldningsark!$T116&lt;Udfyldningsark!$Q116,     IF(DC$17&lt;Udfyldningsark!$Q116-10,"g",     IF(DC$17&lt;Udfyldningsark!$T116,"gu",        "")),
IF(DC$17&lt;Udfyldningsark!$Q116, IF(DC$17&lt;Udfyldningsark!$Q116-10,"g","gu"),
IF(DC$17&lt;Udfyldningsark!$T116,"r",""
))))))))</f>
        <v/>
      </c>
      <c r="DD99" s="226" t="str">
        <f>IF(Udfyldningsark!$T116="","",
IF(DD$17=Udfyldningsark!$Q116,"s",
IF(DD$17=Udfyldningsark!$T116,"b",
IF(DD$17&lt;Udfyldningsark!$P116,"",
IF(Udfyldningsark!$T116&lt;Udfyldningsark!$Q116-10,IF(DD$17&lt;Udfyldningsark!$T116,"g",""),
IF(Udfyldningsark!$T116&lt;Udfyldningsark!$Q116,     IF(DD$17&lt;Udfyldningsark!$Q116-10,"g",     IF(DD$17&lt;Udfyldningsark!$T116,"gu",        "")),
IF(DD$17&lt;Udfyldningsark!$Q116, IF(DD$17&lt;Udfyldningsark!$Q116-10,"g","gu"),
IF(DD$17&lt;Udfyldningsark!$T116,"r",""
))))))))</f>
        <v/>
      </c>
      <c r="DE99" s="226" t="str">
        <f>IF(Udfyldningsark!$T116="","",
IF(DE$17=Udfyldningsark!$Q116,"s",
IF(DE$17=Udfyldningsark!$T116,"b",
IF(DE$17&lt;Udfyldningsark!$P116,"",
IF(Udfyldningsark!$T116&lt;Udfyldningsark!$Q116-10,IF(DE$17&lt;Udfyldningsark!$T116,"g",""),
IF(Udfyldningsark!$T116&lt;Udfyldningsark!$Q116,     IF(DE$17&lt;Udfyldningsark!$Q116-10,"g",     IF(DE$17&lt;Udfyldningsark!$T116,"gu",        "")),
IF(DE$17&lt;Udfyldningsark!$Q116, IF(DE$17&lt;Udfyldningsark!$Q116-10,"g","gu"),
IF(DE$17&lt;Udfyldningsark!$T116,"r",""
))))))))</f>
        <v/>
      </c>
      <c r="DF99" s="226" t="str">
        <f>IF(Udfyldningsark!$T116="","",
IF(DF$17=Udfyldningsark!$Q116,"s",
IF(DF$17=Udfyldningsark!$T116,"b",
IF(DF$17&lt;Udfyldningsark!$P116,"",
IF(Udfyldningsark!$T116&lt;Udfyldningsark!$Q116-10,IF(DF$17&lt;Udfyldningsark!$T116,"g",""),
IF(Udfyldningsark!$T116&lt;Udfyldningsark!$Q116,     IF(DF$17&lt;Udfyldningsark!$Q116-10,"g",     IF(DF$17&lt;Udfyldningsark!$T116,"gu",        "")),
IF(DF$17&lt;Udfyldningsark!$Q116, IF(DF$17&lt;Udfyldningsark!$Q116-10,"g","gu"),
IF(DF$17&lt;Udfyldningsark!$T116,"r",""
))))))))</f>
        <v/>
      </c>
      <c r="DG99" s="226" t="str">
        <f>IF(Udfyldningsark!$T116="","",
IF(DG$17=Udfyldningsark!$Q116,"s",
IF(DG$17=Udfyldningsark!$T116,"b",
IF(DG$17&lt;Udfyldningsark!$P116,"",
IF(Udfyldningsark!$T116&lt;Udfyldningsark!$Q116-10,IF(DG$17&lt;Udfyldningsark!$T116,"g",""),
IF(Udfyldningsark!$T116&lt;Udfyldningsark!$Q116,     IF(DG$17&lt;Udfyldningsark!$Q116-10,"g",     IF(DG$17&lt;Udfyldningsark!$T116,"gu",        "")),
IF(DG$17&lt;Udfyldningsark!$Q116, IF(DG$17&lt;Udfyldningsark!$Q116-10,"g","gu"),
IF(DG$17&lt;Udfyldningsark!$T116,"r",""
))))))))</f>
        <v/>
      </c>
      <c r="DH99" s="226" t="str">
        <f>IF(Udfyldningsark!$T116="","",
IF(DH$17=Udfyldningsark!$Q116,"s",
IF(DH$17=Udfyldningsark!$T116,"b",
IF(DH$17&lt;Udfyldningsark!$P116,"",
IF(Udfyldningsark!$T116&lt;Udfyldningsark!$Q116-10,IF(DH$17&lt;Udfyldningsark!$T116,"g",""),
IF(Udfyldningsark!$T116&lt;Udfyldningsark!$Q116,     IF(DH$17&lt;Udfyldningsark!$Q116-10,"g",     IF(DH$17&lt;Udfyldningsark!$T116,"gu",        "")),
IF(DH$17&lt;Udfyldningsark!$Q116, IF(DH$17&lt;Udfyldningsark!$Q116-10,"g","gu"),
IF(DH$17&lt;Udfyldningsark!$T116,"r",""
))))))))</f>
        <v/>
      </c>
      <c r="DI99" s="226" t="str">
        <f>IF(Udfyldningsark!$T116="","",
IF(DI$17=Udfyldningsark!$Q116,"s",
IF(DI$17=Udfyldningsark!$T116,"b",
IF(DI$17&lt;Udfyldningsark!$P116,"",
IF(Udfyldningsark!$T116&lt;Udfyldningsark!$Q116-10,IF(DI$17&lt;Udfyldningsark!$T116,"g",""),
IF(Udfyldningsark!$T116&lt;Udfyldningsark!$Q116,     IF(DI$17&lt;Udfyldningsark!$Q116-10,"g",     IF(DI$17&lt;Udfyldningsark!$T116,"gu",        "")),
IF(DI$17&lt;Udfyldningsark!$Q116, IF(DI$17&lt;Udfyldningsark!$Q116-10,"g","gu"),
IF(DI$17&lt;Udfyldningsark!$T116,"r",""
))))))))</f>
        <v/>
      </c>
      <c r="DJ99" s="226" t="str">
        <f>IF(Udfyldningsark!$T116="","",
IF(DJ$17=Udfyldningsark!$Q116,"s",
IF(DJ$17=Udfyldningsark!$T116,"b",
IF(DJ$17&lt;Udfyldningsark!$P116,"",
IF(Udfyldningsark!$T116&lt;Udfyldningsark!$Q116-10,IF(DJ$17&lt;Udfyldningsark!$T116,"g",""),
IF(Udfyldningsark!$T116&lt;Udfyldningsark!$Q116,     IF(DJ$17&lt;Udfyldningsark!$Q116-10,"g",     IF(DJ$17&lt;Udfyldningsark!$T116,"gu",        "")),
IF(DJ$17&lt;Udfyldningsark!$Q116, IF(DJ$17&lt;Udfyldningsark!$Q116-10,"g","gu"),
IF(DJ$17&lt;Udfyldningsark!$T116,"r",""
))))))))</f>
        <v/>
      </c>
      <c r="DK99" s="226" t="str">
        <f>IF(Udfyldningsark!$T116="","",
IF(DK$17=Udfyldningsark!$Q116,"s",
IF(DK$17=Udfyldningsark!$T116,"b",
IF(DK$17&lt;Udfyldningsark!$P116,"",
IF(Udfyldningsark!$T116&lt;Udfyldningsark!$Q116-10,IF(DK$17&lt;Udfyldningsark!$T116,"g",""),
IF(Udfyldningsark!$T116&lt;Udfyldningsark!$Q116,     IF(DK$17&lt;Udfyldningsark!$Q116-10,"g",     IF(DK$17&lt;Udfyldningsark!$T116,"gu",        "")),
IF(DK$17&lt;Udfyldningsark!$Q116, IF(DK$17&lt;Udfyldningsark!$Q116-10,"g","gu"),
IF(DK$17&lt;Udfyldningsark!$T116,"r",""
))))))))</f>
        <v/>
      </c>
      <c r="DL99" s="13"/>
      <c r="DM99" s="13"/>
    </row>
    <row r="100" spans="1:117" s="2" customFormat="1" ht="8.4499999999999993" customHeight="1" x14ac:dyDescent="0.2">
      <c r="A100" s="29"/>
      <c r="B100" s="56" t="str">
        <f>IF(Udfyldningsark!C117=1,Udfyldningsark!E117,"")</f>
        <v/>
      </c>
      <c r="C100" s="405" t="str">
        <f>IF(Udfyldningsark!I117="","",IF(Udfyldningsark!I117&gt;=1,Udfyldningsark!I117))</f>
        <v/>
      </c>
      <c r="D100" s="406"/>
      <c r="E100" s="407"/>
      <c r="F100" s="48"/>
      <c r="G100" s="276" t="str">
        <f>IF(Udfyldningsark!L117="","",IF(Udfyldningsark!L117&gt;=1,Udfyldningsark!L117))</f>
        <v/>
      </c>
      <c r="H100" s="48"/>
      <c r="I100" s="87" t="str">
        <f>IF(Udfyldningsark!Q117="","",IF(Udfyldningsark!Q117&gt;=1,Udfyldningsark!Q117))</f>
        <v/>
      </c>
      <c r="J100" s="49"/>
      <c r="K100" s="88" t="str">
        <f>IF(Udfyldningsark!G117="","",IF(Udfyldningsark!G117=Data!$T$7,Data!$U$7,IF(Udfyldningsark!G117=Data!$T$8,Data!$U$8,IF(Udfyldningsark!G117=Data!$T$9,Data!$U$9,IF(Udfyldningsark!G117=Data!$T$10,Data!$U$10,IF(Udfyldningsark!G117=Data!$T$11,Data!$U$11,IF(Udfyldningsark!G117=Data!$T$12,Data!$U$12,IF(Udfyldningsark!G117=Data!$T$13,Data!$U$13,IF(Udfyldningsark!G117=Data!$T$14,Data!$U$14,IF(Udfyldningsark!G117=Data!$T$15,Data!$U$15,IF(Udfyldningsark!G117=Data!$T$16,Data!$U$16,IF(Udfyldningsark!G117=Data!$T$17,Data!$U$17,IF(Udfyldningsark!G117=Data!$T$18,Data!$U$18,IF(Udfyldningsark!G117=Data!$T$19,Data!$U$19,IF(Udfyldningsark!G117=Data!$T$20,Data!$U$20,IF(Udfyldningsark!G117=Data!$T$21,Data!$U$21,IF(Udfyldningsark!G117=Data!$T$22,Data!$U$22,IF(Udfyldningsark!G117=Data!$T$23,Data!$U$23,IF(Udfyldningsark!G117=Data!$T$24,Data!$U$24,IF(Udfyldningsark!G117=Data!$T$25,Data!$U$25,IF(Udfyldningsark!G117=Data!$T$26,Data!$U$26,IF(Udfyldningsark!G117=Data!$T$27,Data!$U$27))))))))))))))))))))))</f>
        <v/>
      </c>
      <c r="L100" s="49"/>
      <c r="M100" s="89" t="str">
        <f>IF(Udfyldningsark!G117="","",IF(Udfyldningsark!G117=Data!$T$7,Data!$V$7,IF(Udfyldningsark!G117=Data!$T$8,Data!$V$8,IF(Udfyldningsark!G117=Data!$T$9,Data!$V$9,IF(Udfyldningsark!G117=Data!$T$10,Data!$V$10,IF(Udfyldningsark!G117=Data!$T$11,Data!$V$11,IF(Udfyldningsark!G117=Data!$T$12,Data!$V$12,IF(Udfyldningsark!G117=Data!$T$13,Data!$V$13,IF(Udfyldningsark!G117=Data!$T$14,Data!$V$14,IF(Udfyldningsark!G117=Data!$T$15,Data!$V$15,IF(Udfyldningsark!G117=Data!$T$16,Data!$V$16,IF(Udfyldningsark!G117=Data!$T$17,Data!$V$17,IF(Udfyldningsark!G117=Data!$T$18,Data!$V$18,IF(Udfyldningsark!G117=Data!$T$19,Data!$V$19,IF(Udfyldningsark!G117=Data!$T$20,Data!$V$20,IF(Udfyldningsark!G117=Data!$T$21,Data!$V$21,IF(Udfyldningsark!G117=Data!$T$22,Data!$V$22,IF(Udfyldningsark!G117=Data!$T$23,Data!$V$23,IF(Udfyldningsark!G117=Data!$T$24,Data!$V$24,IF(Udfyldningsark!G117=Data!$T$25,Data!$V$25,IF(Udfyldningsark!G117=Data!$T$26,Data!$V$26,IF(Udfyldningsark!G117=Data!$T$27,Data!$V$27,))))))))))))))))))))))</f>
        <v/>
      </c>
      <c r="N100" s="20"/>
      <c r="O100" s="226" t="str">
        <f>IF(Udfyldningsark!$T117="","",
IF(O$17=Udfyldningsark!$Q117,"s",
IF(O$17=Udfyldningsark!$T117,"b",
IF(O$17&lt;Udfyldningsark!$P117,"",
IF(Udfyldningsark!$T117&lt;Udfyldningsark!$Q117-10,IF(O$17&lt;Udfyldningsark!$T117,"g",""),
IF(Udfyldningsark!$T117&lt;Udfyldningsark!$Q117,     IF(O$17&lt;Udfyldningsark!$Q117-10,"g",     IF(O$17&lt;Udfyldningsark!$T117,"gu",        "")),
IF(O$17&lt;Udfyldningsark!$Q117, IF(O$17&lt;Udfyldningsark!$Q117-10,"g","gu"),
IF(O$17&lt;Udfyldningsark!$T117,"r",""
))))))))</f>
        <v/>
      </c>
      <c r="P100" s="226" t="str">
        <f>IF(Udfyldningsark!$T117="","",
IF(P$17=Udfyldningsark!$Q117,"s",
IF(P$17=Udfyldningsark!$T117,"b",
IF(P$17&lt;Udfyldningsark!$P117,"",
IF(Udfyldningsark!$T117&lt;Udfyldningsark!$Q117-10,IF(P$17&lt;Udfyldningsark!$T117,"g",""),
IF(Udfyldningsark!$T117&lt;Udfyldningsark!$Q117,     IF(P$17&lt;Udfyldningsark!$Q117-10,"g",     IF(P$17&lt;Udfyldningsark!$T117,"gu",        "")),
IF(P$17&lt;Udfyldningsark!$Q117, IF(P$17&lt;Udfyldningsark!$Q117-10,"g","gu"),
IF(P$17&lt;Udfyldningsark!$T117,"r",""
))))))))</f>
        <v/>
      </c>
      <c r="Q100" s="226" t="str">
        <f>IF(Udfyldningsark!$T117="","",
IF(Q$17=Udfyldningsark!$Q117,"s",
IF(Q$17=Udfyldningsark!$T117,"b",
IF(Q$17&lt;Udfyldningsark!$P117,"",
IF(Udfyldningsark!$T117&lt;Udfyldningsark!$Q117-10,IF(Q$17&lt;Udfyldningsark!$T117,"g",""),
IF(Udfyldningsark!$T117&lt;Udfyldningsark!$Q117,     IF(Q$17&lt;Udfyldningsark!$Q117-10,"g",     IF(Q$17&lt;Udfyldningsark!$T117,"gu",        "")),
IF(Q$17&lt;Udfyldningsark!$Q117, IF(Q$17&lt;Udfyldningsark!$Q117-10,"g","gu"),
IF(Q$17&lt;Udfyldningsark!$T117,"r",""
))))))))</f>
        <v/>
      </c>
      <c r="R100" s="226" t="str">
        <f>IF(Udfyldningsark!$T117="","",
IF(R$17=Udfyldningsark!$Q117,"s",
IF(R$17=Udfyldningsark!$T117,"b",
IF(R$17&lt;Udfyldningsark!$P117,"",
IF(Udfyldningsark!$T117&lt;Udfyldningsark!$Q117-10,IF(R$17&lt;Udfyldningsark!$T117,"g",""),
IF(Udfyldningsark!$T117&lt;Udfyldningsark!$Q117,     IF(R$17&lt;Udfyldningsark!$Q117-10,"g",     IF(R$17&lt;Udfyldningsark!$T117,"gu",        "")),
IF(R$17&lt;Udfyldningsark!$Q117, IF(R$17&lt;Udfyldningsark!$Q117-10,"g","gu"),
IF(R$17&lt;Udfyldningsark!$T117,"r",""
))))))))</f>
        <v/>
      </c>
      <c r="S100" s="226" t="str">
        <f>IF(Udfyldningsark!$T117="","",
IF(S$17=Udfyldningsark!$Q117,"s",
IF(S$17=Udfyldningsark!$T117,"b",
IF(S$17&lt;Udfyldningsark!$P117,"",
IF(Udfyldningsark!$T117&lt;Udfyldningsark!$Q117-10,IF(S$17&lt;Udfyldningsark!$T117,"g",""),
IF(Udfyldningsark!$T117&lt;Udfyldningsark!$Q117,     IF(S$17&lt;Udfyldningsark!$Q117-10,"g",     IF(S$17&lt;Udfyldningsark!$T117,"gu",        "")),
IF(S$17&lt;Udfyldningsark!$Q117, IF(S$17&lt;Udfyldningsark!$Q117-10,"g","gu"),
IF(S$17&lt;Udfyldningsark!$T117,"r",""
))))))))</f>
        <v/>
      </c>
      <c r="T100" s="226" t="str">
        <f>IF(Udfyldningsark!$T117="","",
IF(T$17=Udfyldningsark!$Q117,"s",
IF(T$17=Udfyldningsark!$T117,"b",
IF(T$17&lt;Udfyldningsark!$P117,"",
IF(Udfyldningsark!$T117&lt;Udfyldningsark!$Q117-10,IF(T$17&lt;Udfyldningsark!$T117,"g",""),
IF(Udfyldningsark!$T117&lt;Udfyldningsark!$Q117,     IF(T$17&lt;Udfyldningsark!$Q117-10,"g",     IF(T$17&lt;Udfyldningsark!$T117,"gu",        "")),
IF(T$17&lt;Udfyldningsark!$Q117, IF(T$17&lt;Udfyldningsark!$Q117-10,"g","gu"),
IF(T$17&lt;Udfyldningsark!$T117,"r",""
))))))))</f>
        <v/>
      </c>
      <c r="U100" s="226" t="str">
        <f>IF(Udfyldningsark!$T117="","",
IF(U$17=Udfyldningsark!$Q117,"s",
IF(U$17=Udfyldningsark!$T117,"b",
IF(U$17&lt;Udfyldningsark!$P117,"",
IF(Udfyldningsark!$T117&lt;Udfyldningsark!$Q117-10,IF(U$17&lt;Udfyldningsark!$T117,"g",""),
IF(Udfyldningsark!$T117&lt;Udfyldningsark!$Q117,     IF(U$17&lt;Udfyldningsark!$Q117-10,"g",     IF(U$17&lt;Udfyldningsark!$T117,"gu",        "")),
IF(U$17&lt;Udfyldningsark!$Q117, IF(U$17&lt;Udfyldningsark!$Q117-10,"g","gu"),
IF(U$17&lt;Udfyldningsark!$T117,"r",""
))))))))</f>
        <v/>
      </c>
      <c r="V100" s="226" t="str">
        <f>IF(Udfyldningsark!$T117="","",
IF(V$17=Udfyldningsark!$Q117,"s",
IF(V$17=Udfyldningsark!$T117,"b",
IF(V$17&lt;Udfyldningsark!$P117,"",
IF(Udfyldningsark!$T117&lt;Udfyldningsark!$Q117-10,IF(V$17&lt;Udfyldningsark!$T117,"g",""),
IF(Udfyldningsark!$T117&lt;Udfyldningsark!$Q117,     IF(V$17&lt;Udfyldningsark!$Q117-10,"g",     IF(V$17&lt;Udfyldningsark!$T117,"gu",        "")),
IF(V$17&lt;Udfyldningsark!$Q117, IF(V$17&lt;Udfyldningsark!$Q117-10,"g","gu"),
IF(V$17&lt;Udfyldningsark!$T117,"r",""
))))))))</f>
        <v/>
      </c>
      <c r="W100" s="226" t="str">
        <f>IF(Udfyldningsark!$T117="","",
IF(W$17=Udfyldningsark!$Q117,"s",
IF(W$17=Udfyldningsark!$T117,"b",
IF(W$17&lt;Udfyldningsark!$P117,"",
IF(Udfyldningsark!$T117&lt;Udfyldningsark!$Q117-10,IF(W$17&lt;Udfyldningsark!$T117,"g",""),
IF(Udfyldningsark!$T117&lt;Udfyldningsark!$Q117,     IF(W$17&lt;Udfyldningsark!$Q117-10,"g",     IF(W$17&lt;Udfyldningsark!$T117,"gu",        "")),
IF(W$17&lt;Udfyldningsark!$Q117, IF(W$17&lt;Udfyldningsark!$Q117-10,"g","gu"),
IF(W$17&lt;Udfyldningsark!$T117,"r",""
))))))))</f>
        <v/>
      </c>
      <c r="X100" s="226" t="str">
        <f>IF(Udfyldningsark!$T117="","",
IF(X$17=Udfyldningsark!$Q117,"s",
IF(X$17=Udfyldningsark!$T117,"b",
IF(X$17&lt;Udfyldningsark!$P117,"",
IF(Udfyldningsark!$T117&lt;Udfyldningsark!$Q117-10,IF(X$17&lt;Udfyldningsark!$T117,"g",""),
IF(Udfyldningsark!$T117&lt;Udfyldningsark!$Q117,     IF(X$17&lt;Udfyldningsark!$Q117-10,"g",     IF(X$17&lt;Udfyldningsark!$T117,"gu",        "")),
IF(X$17&lt;Udfyldningsark!$Q117, IF(X$17&lt;Udfyldningsark!$Q117-10,"g","gu"),
IF(X$17&lt;Udfyldningsark!$T117,"r",""
))))))))</f>
        <v/>
      </c>
      <c r="Y100" s="226" t="str">
        <f>IF(Udfyldningsark!$T117="","",
IF(Y$17=Udfyldningsark!$Q117,"s",
IF(Y$17=Udfyldningsark!$T117,"b",
IF(Y$17&lt;Udfyldningsark!$P117,"",
IF(Udfyldningsark!$T117&lt;Udfyldningsark!$Q117-10,IF(Y$17&lt;Udfyldningsark!$T117,"g",""),
IF(Udfyldningsark!$T117&lt;Udfyldningsark!$Q117,     IF(Y$17&lt;Udfyldningsark!$Q117-10,"g",     IF(Y$17&lt;Udfyldningsark!$T117,"gu",        "")),
IF(Y$17&lt;Udfyldningsark!$Q117, IF(Y$17&lt;Udfyldningsark!$Q117-10,"g","gu"),
IF(Y$17&lt;Udfyldningsark!$T117,"r",""
))))))))</f>
        <v/>
      </c>
      <c r="Z100" s="226" t="str">
        <f>IF(Udfyldningsark!$T117="","",
IF(Z$17=Udfyldningsark!$Q117,"s",
IF(Z$17=Udfyldningsark!$T117,"b",
IF(Z$17&lt;Udfyldningsark!$P117,"",
IF(Udfyldningsark!$T117&lt;Udfyldningsark!$Q117-10,IF(Z$17&lt;Udfyldningsark!$T117,"g",""),
IF(Udfyldningsark!$T117&lt;Udfyldningsark!$Q117,     IF(Z$17&lt;Udfyldningsark!$Q117-10,"g",     IF(Z$17&lt;Udfyldningsark!$T117,"gu",        "")),
IF(Z$17&lt;Udfyldningsark!$Q117, IF(Z$17&lt;Udfyldningsark!$Q117-10,"g","gu"),
IF(Z$17&lt;Udfyldningsark!$T117,"r",""
))))))))</f>
        <v/>
      </c>
      <c r="AA100" s="226" t="str">
        <f>IF(Udfyldningsark!$T117="","",
IF(AA$17=Udfyldningsark!$Q117,"s",
IF(AA$17=Udfyldningsark!$T117,"b",
IF(AA$17&lt;Udfyldningsark!$P117,"",
IF(Udfyldningsark!$T117&lt;Udfyldningsark!$Q117-10,IF(AA$17&lt;Udfyldningsark!$T117,"g",""),
IF(Udfyldningsark!$T117&lt;Udfyldningsark!$Q117,     IF(AA$17&lt;Udfyldningsark!$Q117-10,"g",     IF(AA$17&lt;Udfyldningsark!$T117,"gu",        "")),
IF(AA$17&lt;Udfyldningsark!$Q117, IF(AA$17&lt;Udfyldningsark!$Q117-10,"g","gu"),
IF(AA$17&lt;Udfyldningsark!$T117,"r",""
))))))))</f>
        <v/>
      </c>
      <c r="AB100" s="226" t="str">
        <f>IF(Udfyldningsark!$T117="","",
IF(AB$17=Udfyldningsark!$Q117,"s",
IF(AB$17=Udfyldningsark!$T117,"b",
IF(AB$17&lt;Udfyldningsark!$P117,"",
IF(Udfyldningsark!$T117&lt;Udfyldningsark!$Q117-10,IF(AB$17&lt;Udfyldningsark!$T117,"g",""),
IF(Udfyldningsark!$T117&lt;Udfyldningsark!$Q117,     IF(AB$17&lt;Udfyldningsark!$Q117-10,"g",     IF(AB$17&lt;Udfyldningsark!$T117,"gu",        "")),
IF(AB$17&lt;Udfyldningsark!$Q117, IF(AB$17&lt;Udfyldningsark!$Q117-10,"g","gu"),
IF(AB$17&lt;Udfyldningsark!$T117,"r",""
))))))))</f>
        <v/>
      </c>
      <c r="AC100" s="226" t="str">
        <f>IF(Udfyldningsark!$T117="","",
IF(AC$17=Udfyldningsark!$Q117,"s",
IF(AC$17=Udfyldningsark!$T117,"b",
IF(AC$17&lt;Udfyldningsark!$P117,"",
IF(Udfyldningsark!$T117&lt;Udfyldningsark!$Q117-10,IF(AC$17&lt;Udfyldningsark!$T117,"g",""),
IF(Udfyldningsark!$T117&lt;Udfyldningsark!$Q117,     IF(AC$17&lt;Udfyldningsark!$Q117-10,"g",     IF(AC$17&lt;Udfyldningsark!$T117,"gu",        "")),
IF(AC$17&lt;Udfyldningsark!$Q117, IF(AC$17&lt;Udfyldningsark!$Q117-10,"g","gu"),
IF(AC$17&lt;Udfyldningsark!$T117,"r",""
))))))))</f>
        <v/>
      </c>
      <c r="AD100" s="226" t="str">
        <f>IF(Udfyldningsark!$T117="","",
IF(AD$17=Udfyldningsark!$Q117,"s",
IF(AD$17=Udfyldningsark!$T117,"b",
IF(AD$17&lt;Udfyldningsark!$P117,"",
IF(Udfyldningsark!$T117&lt;Udfyldningsark!$Q117-10,IF(AD$17&lt;Udfyldningsark!$T117,"g",""),
IF(Udfyldningsark!$T117&lt;Udfyldningsark!$Q117,     IF(AD$17&lt;Udfyldningsark!$Q117-10,"g",     IF(AD$17&lt;Udfyldningsark!$T117,"gu",        "")),
IF(AD$17&lt;Udfyldningsark!$Q117, IF(AD$17&lt;Udfyldningsark!$Q117-10,"g","gu"),
IF(AD$17&lt;Udfyldningsark!$T117,"r",""
))))))))</f>
        <v/>
      </c>
      <c r="AE100" s="226" t="str">
        <f>IF(Udfyldningsark!$T117="","",
IF(AE$17=Udfyldningsark!$Q117,"s",
IF(AE$17=Udfyldningsark!$T117,"b",
IF(AE$17&lt;Udfyldningsark!$P117,"",
IF(Udfyldningsark!$T117&lt;Udfyldningsark!$Q117-10,IF(AE$17&lt;Udfyldningsark!$T117,"g",""),
IF(Udfyldningsark!$T117&lt;Udfyldningsark!$Q117,     IF(AE$17&lt;Udfyldningsark!$Q117-10,"g",     IF(AE$17&lt;Udfyldningsark!$T117,"gu",        "")),
IF(AE$17&lt;Udfyldningsark!$Q117, IF(AE$17&lt;Udfyldningsark!$Q117-10,"g","gu"),
IF(AE$17&lt;Udfyldningsark!$T117,"r",""
))))))))</f>
        <v/>
      </c>
      <c r="AF100" s="226" t="str">
        <f>IF(Udfyldningsark!$T117="","",
IF(AF$17=Udfyldningsark!$Q117,"s",
IF(AF$17=Udfyldningsark!$T117,"b",
IF(AF$17&lt;Udfyldningsark!$P117,"",
IF(Udfyldningsark!$T117&lt;Udfyldningsark!$Q117-10,IF(AF$17&lt;Udfyldningsark!$T117,"g",""),
IF(Udfyldningsark!$T117&lt;Udfyldningsark!$Q117,     IF(AF$17&lt;Udfyldningsark!$Q117-10,"g",     IF(AF$17&lt;Udfyldningsark!$T117,"gu",        "")),
IF(AF$17&lt;Udfyldningsark!$Q117, IF(AF$17&lt;Udfyldningsark!$Q117-10,"g","gu"),
IF(AF$17&lt;Udfyldningsark!$T117,"r",""
))))))))</f>
        <v/>
      </c>
      <c r="AG100" s="226" t="str">
        <f>IF(Udfyldningsark!$T117="","",
IF(AG$17=Udfyldningsark!$Q117,"s",
IF(AG$17=Udfyldningsark!$T117,"b",
IF(AG$17&lt;Udfyldningsark!$P117,"",
IF(Udfyldningsark!$T117&lt;Udfyldningsark!$Q117-10,IF(AG$17&lt;Udfyldningsark!$T117,"g",""),
IF(Udfyldningsark!$T117&lt;Udfyldningsark!$Q117,     IF(AG$17&lt;Udfyldningsark!$Q117-10,"g",     IF(AG$17&lt;Udfyldningsark!$T117,"gu",        "")),
IF(AG$17&lt;Udfyldningsark!$Q117, IF(AG$17&lt;Udfyldningsark!$Q117-10,"g","gu"),
IF(AG$17&lt;Udfyldningsark!$T117,"r",""
))))))))</f>
        <v/>
      </c>
      <c r="AH100" s="226" t="str">
        <f>IF(Udfyldningsark!$T117="","",
IF(AH$17=Udfyldningsark!$Q117,"s",
IF(AH$17=Udfyldningsark!$T117,"b",
IF(AH$17&lt;Udfyldningsark!$P117,"",
IF(Udfyldningsark!$T117&lt;Udfyldningsark!$Q117-10,IF(AH$17&lt;Udfyldningsark!$T117,"g",""),
IF(Udfyldningsark!$T117&lt;Udfyldningsark!$Q117,     IF(AH$17&lt;Udfyldningsark!$Q117-10,"g",     IF(AH$17&lt;Udfyldningsark!$T117,"gu",        "")),
IF(AH$17&lt;Udfyldningsark!$Q117, IF(AH$17&lt;Udfyldningsark!$Q117-10,"g","gu"),
IF(AH$17&lt;Udfyldningsark!$T117,"r",""
))))))))</f>
        <v/>
      </c>
      <c r="AI100" s="226" t="str">
        <f>IF(Udfyldningsark!$T117="","",
IF(AI$17=Udfyldningsark!$Q117,"s",
IF(AI$17=Udfyldningsark!$T117,"b",
IF(AI$17&lt;Udfyldningsark!$P117,"",
IF(Udfyldningsark!$T117&lt;Udfyldningsark!$Q117-10,IF(AI$17&lt;Udfyldningsark!$T117,"g",""),
IF(Udfyldningsark!$T117&lt;Udfyldningsark!$Q117,     IF(AI$17&lt;Udfyldningsark!$Q117-10,"g",     IF(AI$17&lt;Udfyldningsark!$T117,"gu",        "")),
IF(AI$17&lt;Udfyldningsark!$Q117, IF(AI$17&lt;Udfyldningsark!$Q117-10,"g","gu"),
IF(AI$17&lt;Udfyldningsark!$T117,"r",""
))))))))</f>
        <v/>
      </c>
      <c r="AJ100" s="226" t="str">
        <f>IF(Udfyldningsark!$T117="","",
IF(AJ$17=Udfyldningsark!$Q117,"s",
IF(AJ$17=Udfyldningsark!$T117,"b",
IF(AJ$17&lt;Udfyldningsark!$P117,"",
IF(Udfyldningsark!$T117&lt;Udfyldningsark!$Q117-10,IF(AJ$17&lt;Udfyldningsark!$T117,"g",""),
IF(Udfyldningsark!$T117&lt;Udfyldningsark!$Q117,     IF(AJ$17&lt;Udfyldningsark!$Q117-10,"g",     IF(AJ$17&lt;Udfyldningsark!$T117,"gu",        "")),
IF(AJ$17&lt;Udfyldningsark!$Q117, IF(AJ$17&lt;Udfyldningsark!$Q117-10,"g","gu"),
IF(AJ$17&lt;Udfyldningsark!$T117,"r",""
))))))))</f>
        <v/>
      </c>
      <c r="AK100" s="226" t="str">
        <f>IF(Udfyldningsark!$T117="","",
IF(AK$17=Udfyldningsark!$Q117,"s",
IF(AK$17=Udfyldningsark!$T117,"b",
IF(AK$17&lt;Udfyldningsark!$P117,"",
IF(Udfyldningsark!$T117&lt;Udfyldningsark!$Q117-10,IF(AK$17&lt;Udfyldningsark!$T117,"g",""),
IF(Udfyldningsark!$T117&lt;Udfyldningsark!$Q117,     IF(AK$17&lt;Udfyldningsark!$Q117-10,"g",     IF(AK$17&lt;Udfyldningsark!$T117,"gu",        "")),
IF(AK$17&lt;Udfyldningsark!$Q117, IF(AK$17&lt;Udfyldningsark!$Q117-10,"g","gu"),
IF(AK$17&lt;Udfyldningsark!$T117,"r",""
))))))))</f>
        <v/>
      </c>
      <c r="AL100" s="226" t="str">
        <f>IF(Udfyldningsark!$T117="","",
IF(AL$17=Udfyldningsark!$Q117,"s",
IF(AL$17=Udfyldningsark!$T117,"b",
IF(AL$17&lt;Udfyldningsark!$P117,"",
IF(Udfyldningsark!$T117&lt;Udfyldningsark!$Q117-10,IF(AL$17&lt;Udfyldningsark!$T117,"g",""),
IF(Udfyldningsark!$T117&lt;Udfyldningsark!$Q117,     IF(AL$17&lt;Udfyldningsark!$Q117-10,"g",     IF(AL$17&lt;Udfyldningsark!$T117,"gu",        "")),
IF(AL$17&lt;Udfyldningsark!$Q117, IF(AL$17&lt;Udfyldningsark!$Q117-10,"g","gu"),
IF(AL$17&lt;Udfyldningsark!$T117,"r",""
))))))))</f>
        <v/>
      </c>
      <c r="AM100" s="226" t="str">
        <f>IF(Udfyldningsark!$T117="","",
IF(AM$17=Udfyldningsark!$Q117,"s",
IF(AM$17=Udfyldningsark!$T117,"b",
IF(AM$17&lt;Udfyldningsark!$P117,"",
IF(Udfyldningsark!$T117&lt;Udfyldningsark!$Q117-10,IF(AM$17&lt;Udfyldningsark!$T117,"g",""),
IF(Udfyldningsark!$T117&lt;Udfyldningsark!$Q117,     IF(AM$17&lt;Udfyldningsark!$Q117-10,"g",     IF(AM$17&lt;Udfyldningsark!$T117,"gu",        "")),
IF(AM$17&lt;Udfyldningsark!$Q117, IF(AM$17&lt;Udfyldningsark!$Q117-10,"g","gu"),
IF(AM$17&lt;Udfyldningsark!$T117,"r",""
))))))))</f>
        <v/>
      </c>
      <c r="AN100" s="226" t="str">
        <f>IF(Udfyldningsark!$T117="","",
IF(AN$17=Udfyldningsark!$Q117,"s",
IF(AN$17=Udfyldningsark!$T117,"b",
IF(AN$17&lt;Udfyldningsark!$P117,"",
IF(Udfyldningsark!$T117&lt;Udfyldningsark!$Q117-10,IF(AN$17&lt;Udfyldningsark!$T117,"g",""),
IF(Udfyldningsark!$T117&lt;Udfyldningsark!$Q117,     IF(AN$17&lt;Udfyldningsark!$Q117-10,"g",     IF(AN$17&lt;Udfyldningsark!$T117,"gu",        "")),
IF(AN$17&lt;Udfyldningsark!$Q117, IF(AN$17&lt;Udfyldningsark!$Q117-10,"g","gu"),
IF(AN$17&lt;Udfyldningsark!$T117,"r",""
))))))))</f>
        <v/>
      </c>
      <c r="AO100" s="226" t="str">
        <f>IF(Udfyldningsark!$T117="","",
IF(AO$17=Udfyldningsark!$Q117,"s",
IF(AO$17=Udfyldningsark!$T117,"b",
IF(AO$17&lt;Udfyldningsark!$P117,"",
IF(Udfyldningsark!$T117&lt;Udfyldningsark!$Q117-10,IF(AO$17&lt;Udfyldningsark!$T117,"g",""),
IF(Udfyldningsark!$T117&lt;Udfyldningsark!$Q117,     IF(AO$17&lt;Udfyldningsark!$Q117-10,"g",     IF(AO$17&lt;Udfyldningsark!$T117,"gu",        "")),
IF(AO$17&lt;Udfyldningsark!$Q117, IF(AO$17&lt;Udfyldningsark!$Q117-10,"g","gu"),
IF(AO$17&lt;Udfyldningsark!$T117,"r",""
))))))))</f>
        <v/>
      </c>
      <c r="AP100" s="226" t="str">
        <f>IF(Udfyldningsark!$T117="","",
IF(AP$17=Udfyldningsark!$Q117,"s",
IF(AP$17=Udfyldningsark!$T117,"b",
IF(AP$17&lt;Udfyldningsark!$P117,"",
IF(Udfyldningsark!$T117&lt;Udfyldningsark!$Q117-10,IF(AP$17&lt;Udfyldningsark!$T117,"g",""),
IF(Udfyldningsark!$T117&lt;Udfyldningsark!$Q117,     IF(AP$17&lt;Udfyldningsark!$Q117-10,"g",     IF(AP$17&lt;Udfyldningsark!$T117,"gu",        "")),
IF(AP$17&lt;Udfyldningsark!$Q117, IF(AP$17&lt;Udfyldningsark!$Q117-10,"g","gu"),
IF(AP$17&lt;Udfyldningsark!$T117,"r",""
))))))))</f>
        <v/>
      </c>
      <c r="AQ100" s="226" t="str">
        <f>IF(Udfyldningsark!$T117="","",
IF(AQ$17=Udfyldningsark!$Q117,"s",
IF(AQ$17=Udfyldningsark!$T117,"b",
IF(AQ$17&lt;Udfyldningsark!$P117,"",
IF(Udfyldningsark!$T117&lt;Udfyldningsark!$Q117-10,IF(AQ$17&lt;Udfyldningsark!$T117,"g",""),
IF(Udfyldningsark!$T117&lt;Udfyldningsark!$Q117,     IF(AQ$17&lt;Udfyldningsark!$Q117-10,"g",     IF(AQ$17&lt;Udfyldningsark!$T117,"gu",        "")),
IF(AQ$17&lt;Udfyldningsark!$Q117, IF(AQ$17&lt;Udfyldningsark!$Q117-10,"g","gu"),
IF(AQ$17&lt;Udfyldningsark!$T117,"r",""
))))))))</f>
        <v/>
      </c>
      <c r="AR100" s="226" t="str">
        <f>IF(Udfyldningsark!$T117="","",
IF(AR$17=Udfyldningsark!$Q117,"s",
IF(AR$17=Udfyldningsark!$T117,"b",
IF(AR$17&lt;Udfyldningsark!$P117,"",
IF(Udfyldningsark!$T117&lt;Udfyldningsark!$Q117-10,IF(AR$17&lt;Udfyldningsark!$T117,"g",""),
IF(Udfyldningsark!$T117&lt;Udfyldningsark!$Q117,     IF(AR$17&lt;Udfyldningsark!$Q117-10,"g",     IF(AR$17&lt;Udfyldningsark!$T117,"gu",        "")),
IF(AR$17&lt;Udfyldningsark!$Q117, IF(AR$17&lt;Udfyldningsark!$Q117-10,"g","gu"),
IF(AR$17&lt;Udfyldningsark!$T117,"r",""
))))))))</f>
        <v/>
      </c>
      <c r="AS100" s="226" t="str">
        <f>IF(Udfyldningsark!$T117="","",
IF(AS$17=Udfyldningsark!$Q117,"s",
IF(AS$17=Udfyldningsark!$T117,"b",
IF(AS$17&lt;Udfyldningsark!$P117,"",
IF(Udfyldningsark!$T117&lt;Udfyldningsark!$Q117-10,IF(AS$17&lt;Udfyldningsark!$T117,"g",""),
IF(Udfyldningsark!$T117&lt;Udfyldningsark!$Q117,     IF(AS$17&lt;Udfyldningsark!$Q117-10,"g",     IF(AS$17&lt;Udfyldningsark!$T117,"gu",        "")),
IF(AS$17&lt;Udfyldningsark!$Q117, IF(AS$17&lt;Udfyldningsark!$Q117-10,"g","gu"),
IF(AS$17&lt;Udfyldningsark!$T117,"r",""
))))))))</f>
        <v/>
      </c>
      <c r="AT100" s="226" t="str">
        <f>IF(Udfyldningsark!$T117="","",
IF(AT$17=Udfyldningsark!$Q117,"s",
IF(AT$17=Udfyldningsark!$T117,"b",
IF(AT$17&lt;Udfyldningsark!$P117,"",
IF(Udfyldningsark!$T117&lt;Udfyldningsark!$Q117-10,IF(AT$17&lt;Udfyldningsark!$T117,"g",""),
IF(Udfyldningsark!$T117&lt;Udfyldningsark!$Q117,     IF(AT$17&lt;Udfyldningsark!$Q117-10,"g",     IF(AT$17&lt;Udfyldningsark!$T117,"gu",        "")),
IF(AT$17&lt;Udfyldningsark!$Q117, IF(AT$17&lt;Udfyldningsark!$Q117-10,"g","gu"),
IF(AT$17&lt;Udfyldningsark!$T117,"r",""
))))))))</f>
        <v/>
      </c>
      <c r="AU100" s="226" t="str">
        <f>IF(Udfyldningsark!$T117="","",
IF(AU$17=Udfyldningsark!$Q117,"s",
IF(AU$17=Udfyldningsark!$T117,"b",
IF(AU$17&lt;Udfyldningsark!$P117,"",
IF(Udfyldningsark!$T117&lt;Udfyldningsark!$Q117-10,IF(AU$17&lt;Udfyldningsark!$T117,"g",""),
IF(Udfyldningsark!$T117&lt;Udfyldningsark!$Q117,     IF(AU$17&lt;Udfyldningsark!$Q117-10,"g",     IF(AU$17&lt;Udfyldningsark!$T117,"gu",        "")),
IF(AU$17&lt;Udfyldningsark!$Q117, IF(AU$17&lt;Udfyldningsark!$Q117-10,"g","gu"),
IF(AU$17&lt;Udfyldningsark!$T117,"r",""
))))))))</f>
        <v/>
      </c>
      <c r="AV100" s="226" t="str">
        <f>IF(Udfyldningsark!$T117="","",
IF(AV$17=Udfyldningsark!$Q117,"s",
IF(AV$17=Udfyldningsark!$T117,"b",
IF(AV$17&lt;Udfyldningsark!$P117,"",
IF(Udfyldningsark!$T117&lt;Udfyldningsark!$Q117-10,IF(AV$17&lt;Udfyldningsark!$T117,"g",""),
IF(Udfyldningsark!$T117&lt;Udfyldningsark!$Q117,     IF(AV$17&lt;Udfyldningsark!$Q117-10,"g",     IF(AV$17&lt;Udfyldningsark!$T117,"gu",        "")),
IF(AV$17&lt;Udfyldningsark!$Q117, IF(AV$17&lt;Udfyldningsark!$Q117-10,"g","gu"),
IF(AV$17&lt;Udfyldningsark!$T117,"r",""
))))))))</f>
        <v/>
      </c>
      <c r="AW100" s="226" t="str">
        <f>IF(Udfyldningsark!$T117="","",
IF(AW$17=Udfyldningsark!$Q117,"s",
IF(AW$17=Udfyldningsark!$T117,"b",
IF(AW$17&lt;Udfyldningsark!$P117,"",
IF(Udfyldningsark!$T117&lt;Udfyldningsark!$Q117-10,IF(AW$17&lt;Udfyldningsark!$T117,"g",""),
IF(Udfyldningsark!$T117&lt;Udfyldningsark!$Q117,     IF(AW$17&lt;Udfyldningsark!$Q117-10,"g",     IF(AW$17&lt;Udfyldningsark!$T117,"gu",        "")),
IF(AW$17&lt;Udfyldningsark!$Q117, IF(AW$17&lt;Udfyldningsark!$Q117-10,"g","gu"),
IF(AW$17&lt;Udfyldningsark!$T117,"r",""
))))))))</f>
        <v/>
      </c>
      <c r="AX100" s="226" t="str">
        <f>IF(Udfyldningsark!$T117="","",
IF(AX$17=Udfyldningsark!$Q117,"s",
IF(AX$17=Udfyldningsark!$T117,"b",
IF(AX$17&lt;Udfyldningsark!$P117,"",
IF(Udfyldningsark!$T117&lt;Udfyldningsark!$Q117-10,IF(AX$17&lt;Udfyldningsark!$T117,"g",""),
IF(Udfyldningsark!$T117&lt;Udfyldningsark!$Q117,     IF(AX$17&lt;Udfyldningsark!$Q117-10,"g",     IF(AX$17&lt;Udfyldningsark!$T117,"gu",        "")),
IF(AX$17&lt;Udfyldningsark!$Q117, IF(AX$17&lt;Udfyldningsark!$Q117-10,"g","gu"),
IF(AX$17&lt;Udfyldningsark!$T117,"r",""
))))))))</f>
        <v/>
      </c>
      <c r="AY100" s="226" t="str">
        <f>IF(Udfyldningsark!$T117="","",
IF(AY$17=Udfyldningsark!$Q117,"s",
IF(AY$17=Udfyldningsark!$T117,"b",
IF(AY$17&lt;Udfyldningsark!$P117,"",
IF(Udfyldningsark!$T117&lt;Udfyldningsark!$Q117-10,IF(AY$17&lt;Udfyldningsark!$T117,"g",""),
IF(Udfyldningsark!$T117&lt;Udfyldningsark!$Q117,     IF(AY$17&lt;Udfyldningsark!$Q117-10,"g",     IF(AY$17&lt;Udfyldningsark!$T117,"gu",        "")),
IF(AY$17&lt;Udfyldningsark!$Q117, IF(AY$17&lt;Udfyldningsark!$Q117-10,"g","gu"),
IF(AY$17&lt;Udfyldningsark!$T117,"r",""
))))))))</f>
        <v/>
      </c>
      <c r="AZ100" s="226" t="str">
        <f>IF(Udfyldningsark!$T117="","",
IF(AZ$17=Udfyldningsark!$Q117,"s",
IF(AZ$17=Udfyldningsark!$T117,"b",
IF(AZ$17&lt;Udfyldningsark!$P117,"",
IF(Udfyldningsark!$T117&lt;Udfyldningsark!$Q117-10,IF(AZ$17&lt;Udfyldningsark!$T117,"g",""),
IF(Udfyldningsark!$T117&lt;Udfyldningsark!$Q117,     IF(AZ$17&lt;Udfyldningsark!$Q117-10,"g",     IF(AZ$17&lt;Udfyldningsark!$T117,"gu",        "")),
IF(AZ$17&lt;Udfyldningsark!$Q117, IF(AZ$17&lt;Udfyldningsark!$Q117-10,"g","gu"),
IF(AZ$17&lt;Udfyldningsark!$T117,"r",""
))))))))</f>
        <v/>
      </c>
      <c r="BA100" s="226" t="str">
        <f>IF(Udfyldningsark!$T117="","",
IF(BA$17=Udfyldningsark!$Q117,"s",
IF(BA$17=Udfyldningsark!$T117,"b",
IF(BA$17&lt;Udfyldningsark!$P117,"",
IF(Udfyldningsark!$T117&lt;Udfyldningsark!$Q117-10,IF(BA$17&lt;Udfyldningsark!$T117,"g",""),
IF(Udfyldningsark!$T117&lt;Udfyldningsark!$Q117,     IF(BA$17&lt;Udfyldningsark!$Q117-10,"g",     IF(BA$17&lt;Udfyldningsark!$T117,"gu",        "")),
IF(BA$17&lt;Udfyldningsark!$Q117, IF(BA$17&lt;Udfyldningsark!$Q117-10,"g","gu"),
IF(BA$17&lt;Udfyldningsark!$T117,"r",""
))))))))</f>
        <v/>
      </c>
      <c r="BB100" s="226" t="str">
        <f>IF(Udfyldningsark!$T117="","",
IF(BB$17=Udfyldningsark!$Q117,"s",
IF(BB$17=Udfyldningsark!$T117,"b",
IF(BB$17&lt;Udfyldningsark!$P117,"",
IF(Udfyldningsark!$T117&lt;Udfyldningsark!$Q117-10,IF(BB$17&lt;Udfyldningsark!$T117,"g",""),
IF(Udfyldningsark!$T117&lt;Udfyldningsark!$Q117,     IF(BB$17&lt;Udfyldningsark!$Q117-10,"g",     IF(BB$17&lt;Udfyldningsark!$T117,"gu",        "")),
IF(BB$17&lt;Udfyldningsark!$Q117, IF(BB$17&lt;Udfyldningsark!$Q117-10,"g","gu"),
IF(BB$17&lt;Udfyldningsark!$T117,"r",""
))))))))</f>
        <v/>
      </c>
      <c r="BC100" s="226" t="str">
        <f>IF(Udfyldningsark!$T117="","",
IF(BC$17=Udfyldningsark!$Q117,"s",
IF(BC$17=Udfyldningsark!$T117,"b",
IF(BC$17&lt;Udfyldningsark!$P117,"",
IF(Udfyldningsark!$T117&lt;Udfyldningsark!$Q117-10,IF(BC$17&lt;Udfyldningsark!$T117,"g",""),
IF(Udfyldningsark!$T117&lt;Udfyldningsark!$Q117,     IF(BC$17&lt;Udfyldningsark!$Q117-10,"g",     IF(BC$17&lt;Udfyldningsark!$T117,"gu",        "")),
IF(BC$17&lt;Udfyldningsark!$Q117, IF(BC$17&lt;Udfyldningsark!$Q117-10,"g","gu"),
IF(BC$17&lt;Udfyldningsark!$T117,"r",""
))))))))</f>
        <v/>
      </c>
      <c r="BD100" s="226" t="str">
        <f>IF(Udfyldningsark!$T117="","",
IF(BD$17=Udfyldningsark!$Q117,"s",
IF(BD$17=Udfyldningsark!$T117,"b",
IF(BD$17&lt;Udfyldningsark!$P117,"",
IF(Udfyldningsark!$T117&lt;Udfyldningsark!$Q117-10,IF(BD$17&lt;Udfyldningsark!$T117,"g",""),
IF(Udfyldningsark!$T117&lt;Udfyldningsark!$Q117,     IF(BD$17&lt;Udfyldningsark!$Q117-10,"g",     IF(BD$17&lt;Udfyldningsark!$T117,"gu",        "")),
IF(BD$17&lt;Udfyldningsark!$Q117, IF(BD$17&lt;Udfyldningsark!$Q117-10,"g","gu"),
IF(BD$17&lt;Udfyldningsark!$T117,"r",""
))))))))</f>
        <v/>
      </c>
      <c r="BE100" s="226" t="str">
        <f>IF(Udfyldningsark!$T117="","",
IF(BE$17=Udfyldningsark!$Q117,"s",
IF(BE$17=Udfyldningsark!$T117,"b",
IF(BE$17&lt;Udfyldningsark!$P117,"",
IF(Udfyldningsark!$T117&lt;Udfyldningsark!$Q117-10,IF(BE$17&lt;Udfyldningsark!$T117,"g",""),
IF(Udfyldningsark!$T117&lt;Udfyldningsark!$Q117,     IF(BE$17&lt;Udfyldningsark!$Q117-10,"g",     IF(BE$17&lt;Udfyldningsark!$T117,"gu",        "")),
IF(BE$17&lt;Udfyldningsark!$Q117, IF(BE$17&lt;Udfyldningsark!$Q117-10,"g","gu"),
IF(BE$17&lt;Udfyldningsark!$T117,"r",""
))))))))</f>
        <v/>
      </c>
      <c r="BF100" s="226" t="str">
        <f>IF(Udfyldningsark!$T117="","",
IF(BF$17=Udfyldningsark!$Q117,"s",
IF(BF$17=Udfyldningsark!$T117,"b",
IF(BF$17&lt;Udfyldningsark!$P117,"",
IF(Udfyldningsark!$T117&lt;Udfyldningsark!$Q117-10,IF(BF$17&lt;Udfyldningsark!$T117,"g",""),
IF(Udfyldningsark!$T117&lt;Udfyldningsark!$Q117,     IF(BF$17&lt;Udfyldningsark!$Q117-10,"g",     IF(BF$17&lt;Udfyldningsark!$T117,"gu",        "")),
IF(BF$17&lt;Udfyldningsark!$Q117, IF(BF$17&lt;Udfyldningsark!$Q117-10,"g","gu"),
IF(BF$17&lt;Udfyldningsark!$T117,"r",""
))))))))</f>
        <v/>
      </c>
      <c r="BG100" s="226" t="str">
        <f>IF(Udfyldningsark!$T117="","",
IF(BG$17=Udfyldningsark!$Q117,"s",
IF(BG$17=Udfyldningsark!$T117,"b",
IF(BG$17&lt;Udfyldningsark!$P117,"",
IF(Udfyldningsark!$T117&lt;Udfyldningsark!$Q117-10,IF(BG$17&lt;Udfyldningsark!$T117,"g",""),
IF(Udfyldningsark!$T117&lt;Udfyldningsark!$Q117,     IF(BG$17&lt;Udfyldningsark!$Q117-10,"g",     IF(BG$17&lt;Udfyldningsark!$T117,"gu",        "")),
IF(BG$17&lt;Udfyldningsark!$Q117, IF(BG$17&lt;Udfyldningsark!$Q117-10,"g","gu"),
IF(BG$17&lt;Udfyldningsark!$T117,"r",""
))))))))</f>
        <v/>
      </c>
      <c r="BH100" s="226" t="str">
        <f>IF(Udfyldningsark!$T117="","",
IF(BH$17=Udfyldningsark!$Q117,"s",
IF(BH$17=Udfyldningsark!$T117,"b",
IF(BH$17&lt;Udfyldningsark!$P117,"",
IF(Udfyldningsark!$T117&lt;Udfyldningsark!$Q117-10,IF(BH$17&lt;Udfyldningsark!$T117,"g",""),
IF(Udfyldningsark!$T117&lt;Udfyldningsark!$Q117,     IF(BH$17&lt;Udfyldningsark!$Q117-10,"g",     IF(BH$17&lt;Udfyldningsark!$T117,"gu",        "")),
IF(BH$17&lt;Udfyldningsark!$Q117, IF(BH$17&lt;Udfyldningsark!$Q117-10,"g","gu"),
IF(BH$17&lt;Udfyldningsark!$T117,"r",""
))))))))</f>
        <v/>
      </c>
      <c r="BI100" s="226" t="str">
        <f>IF(Udfyldningsark!$T117="","",
IF(BI$17=Udfyldningsark!$Q117,"s",
IF(BI$17=Udfyldningsark!$T117,"b",
IF(BI$17&lt;Udfyldningsark!$P117,"",
IF(Udfyldningsark!$T117&lt;Udfyldningsark!$Q117-10,IF(BI$17&lt;Udfyldningsark!$T117,"g",""),
IF(Udfyldningsark!$T117&lt;Udfyldningsark!$Q117,     IF(BI$17&lt;Udfyldningsark!$Q117-10,"g",     IF(BI$17&lt;Udfyldningsark!$T117,"gu",        "")),
IF(BI$17&lt;Udfyldningsark!$Q117, IF(BI$17&lt;Udfyldningsark!$Q117-10,"g","gu"),
IF(BI$17&lt;Udfyldningsark!$T117,"r",""
))))))))</f>
        <v/>
      </c>
      <c r="BJ100" s="226" t="str">
        <f>IF(Udfyldningsark!$T117="","",
IF(BJ$17=Udfyldningsark!$Q117,"s",
IF(BJ$17=Udfyldningsark!$T117,"b",
IF(BJ$17&lt;Udfyldningsark!$P117,"",
IF(Udfyldningsark!$T117&lt;Udfyldningsark!$Q117-10,IF(BJ$17&lt;Udfyldningsark!$T117,"g",""),
IF(Udfyldningsark!$T117&lt;Udfyldningsark!$Q117,     IF(BJ$17&lt;Udfyldningsark!$Q117-10,"g",     IF(BJ$17&lt;Udfyldningsark!$T117,"gu",        "")),
IF(BJ$17&lt;Udfyldningsark!$Q117, IF(BJ$17&lt;Udfyldningsark!$Q117-10,"g","gu"),
IF(BJ$17&lt;Udfyldningsark!$T117,"r",""
))))))))</f>
        <v/>
      </c>
      <c r="BK100" s="226" t="str">
        <f>IF(Udfyldningsark!$T117="","",
IF(BK$17=Udfyldningsark!$Q117,"s",
IF(BK$17=Udfyldningsark!$T117,"b",
IF(BK$17&lt;Udfyldningsark!$P117,"",
IF(Udfyldningsark!$T117&lt;Udfyldningsark!$Q117-10,IF(BK$17&lt;Udfyldningsark!$T117,"g",""),
IF(Udfyldningsark!$T117&lt;Udfyldningsark!$Q117,     IF(BK$17&lt;Udfyldningsark!$Q117-10,"g",     IF(BK$17&lt;Udfyldningsark!$T117,"gu",        "")),
IF(BK$17&lt;Udfyldningsark!$Q117, IF(BK$17&lt;Udfyldningsark!$Q117-10,"g","gu"),
IF(BK$17&lt;Udfyldningsark!$T117,"r",""
))))))))</f>
        <v/>
      </c>
      <c r="BL100" s="226" t="str">
        <f>IF(Udfyldningsark!$T117="","",
IF(BL$17=Udfyldningsark!$Q117,"s",
IF(BL$17=Udfyldningsark!$T117,"b",
IF(BL$17&lt;Udfyldningsark!$P117,"",
IF(Udfyldningsark!$T117&lt;Udfyldningsark!$Q117-10,IF(BL$17&lt;Udfyldningsark!$T117,"g",""),
IF(Udfyldningsark!$T117&lt;Udfyldningsark!$Q117,     IF(BL$17&lt;Udfyldningsark!$Q117-10,"g",     IF(BL$17&lt;Udfyldningsark!$T117,"gu",        "")),
IF(BL$17&lt;Udfyldningsark!$Q117, IF(BL$17&lt;Udfyldningsark!$Q117-10,"g","gu"),
IF(BL$17&lt;Udfyldningsark!$T117,"r",""
))))))))</f>
        <v/>
      </c>
      <c r="BM100" s="226" t="str">
        <f>IF(Udfyldningsark!$T117="","",
IF(BM$17=Udfyldningsark!$Q117,"s",
IF(BM$17=Udfyldningsark!$T117,"b",
IF(BM$17&lt;Udfyldningsark!$P117,"",
IF(Udfyldningsark!$T117&lt;Udfyldningsark!$Q117-10,IF(BM$17&lt;Udfyldningsark!$T117,"g",""),
IF(Udfyldningsark!$T117&lt;Udfyldningsark!$Q117,     IF(BM$17&lt;Udfyldningsark!$Q117-10,"g",     IF(BM$17&lt;Udfyldningsark!$T117,"gu",        "")),
IF(BM$17&lt;Udfyldningsark!$Q117, IF(BM$17&lt;Udfyldningsark!$Q117-10,"g","gu"),
IF(BM$17&lt;Udfyldningsark!$T117,"r",""
))))))))</f>
        <v/>
      </c>
      <c r="BN100" s="226" t="str">
        <f>IF(Udfyldningsark!$T117="","",
IF(BN$17=Udfyldningsark!$Q117,"s",
IF(BN$17=Udfyldningsark!$T117,"b",
IF(BN$17&lt;Udfyldningsark!$P117,"",
IF(Udfyldningsark!$T117&lt;Udfyldningsark!$Q117-10,IF(BN$17&lt;Udfyldningsark!$T117,"g",""),
IF(Udfyldningsark!$T117&lt;Udfyldningsark!$Q117,     IF(BN$17&lt;Udfyldningsark!$Q117-10,"g",     IF(BN$17&lt;Udfyldningsark!$T117,"gu",        "")),
IF(BN$17&lt;Udfyldningsark!$Q117, IF(BN$17&lt;Udfyldningsark!$Q117-10,"g","gu"),
IF(BN$17&lt;Udfyldningsark!$T117,"r",""
))))))))</f>
        <v/>
      </c>
      <c r="BO100" s="226" t="str">
        <f>IF(Udfyldningsark!$T117="","",
IF(BO$17=Udfyldningsark!$Q117,"s",
IF(BO$17=Udfyldningsark!$T117,"b",
IF(BO$17&lt;Udfyldningsark!$P117,"",
IF(Udfyldningsark!$T117&lt;Udfyldningsark!$Q117-10,IF(BO$17&lt;Udfyldningsark!$T117,"g",""),
IF(Udfyldningsark!$T117&lt;Udfyldningsark!$Q117,     IF(BO$17&lt;Udfyldningsark!$Q117-10,"g",     IF(BO$17&lt;Udfyldningsark!$T117,"gu",        "")),
IF(BO$17&lt;Udfyldningsark!$Q117, IF(BO$17&lt;Udfyldningsark!$Q117-10,"g","gu"),
IF(BO$17&lt;Udfyldningsark!$T117,"r",""
))))))))</f>
        <v/>
      </c>
      <c r="BP100" s="226" t="str">
        <f>IF(Udfyldningsark!$T117="","",
IF(BP$17=Udfyldningsark!$Q117,"s",
IF(BP$17=Udfyldningsark!$T117,"b",
IF(BP$17&lt;Udfyldningsark!$P117,"",
IF(Udfyldningsark!$T117&lt;Udfyldningsark!$Q117-10,IF(BP$17&lt;Udfyldningsark!$T117,"g",""),
IF(Udfyldningsark!$T117&lt;Udfyldningsark!$Q117,     IF(BP$17&lt;Udfyldningsark!$Q117-10,"g",     IF(BP$17&lt;Udfyldningsark!$T117,"gu",        "")),
IF(BP$17&lt;Udfyldningsark!$Q117, IF(BP$17&lt;Udfyldningsark!$Q117-10,"g","gu"),
IF(BP$17&lt;Udfyldningsark!$T117,"r",""
))))))))</f>
        <v/>
      </c>
      <c r="BQ100" s="226" t="str">
        <f>IF(Udfyldningsark!$T117="","",
IF(BQ$17=Udfyldningsark!$Q117,"s",
IF(BQ$17=Udfyldningsark!$T117,"b",
IF(BQ$17&lt;Udfyldningsark!$P117,"",
IF(Udfyldningsark!$T117&lt;Udfyldningsark!$Q117-10,IF(BQ$17&lt;Udfyldningsark!$T117,"g",""),
IF(Udfyldningsark!$T117&lt;Udfyldningsark!$Q117,     IF(BQ$17&lt;Udfyldningsark!$Q117-10,"g",     IF(BQ$17&lt;Udfyldningsark!$T117,"gu",        "")),
IF(BQ$17&lt;Udfyldningsark!$Q117, IF(BQ$17&lt;Udfyldningsark!$Q117-10,"g","gu"),
IF(BQ$17&lt;Udfyldningsark!$T117,"r",""
))))))))</f>
        <v/>
      </c>
      <c r="BR100" s="226" t="str">
        <f>IF(Udfyldningsark!$T117="","",
IF(BR$17=Udfyldningsark!$Q117,"s",
IF(BR$17=Udfyldningsark!$T117,"b",
IF(BR$17&lt;Udfyldningsark!$P117,"",
IF(Udfyldningsark!$T117&lt;Udfyldningsark!$Q117-10,IF(BR$17&lt;Udfyldningsark!$T117,"g",""),
IF(Udfyldningsark!$T117&lt;Udfyldningsark!$Q117,     IF(BR$17&lt;Udfyldningsark!$Q117-10,"g",     IF(BR$17&lt;Udfyldningsark!$T117,"gu",        "")),
IF(BR$17&lt;Udfyldningsark!$Q117, IF(BR$17&lt;Udfyldningsark!$Q117-10,"g","gu"),
IF(BR$17&lt;Udfyldningsark!$T117,"r",""
))))))))</f>
        <v/>
      </c>
      <c r="BS100" s="226" t="str">
        <f>IF(Udfyldningsark!$T117="","",
IF(BS$17=Udfyldningsark!$Q117,"s",
IF(BS$17=Udfyldningsark!$T117,"b",
IF(BS$17&lt;Udfyldningsark!$P117,"",
IF(Udfyldningsark!$T117&lt;Udfyldningsark!$Q117-10,IF(BS$17&lt;Udfyldningsark!$T117,"g",""),
IF(Udfyldningsark!$T117&lt;Udfyldningsark!$Q117,     IF(BS$17&lt;Udfyldningsark!$Q117-10,"g",     IF(BS$17&lt;Udfyldningsark!$T117,"gu",        "")),
IF(BS$17&lt;Udfyldningsark!$Q117, IF(BS$17&lt;Udfyldningsark!$Q117-10,"g","gu"),
IF(BS$17&lt;Udfyldningsark!$T117,"r",""
))))))))</f>
        <v/>
      </c>
      <c r="BT100" s="226" t="str">
        <f>IF(Udfyldningsark!$T117="","",
IF(BT$17=Udfyldningsark!$Q117,"s",
IF(BT$17=Udfyldningsark!$T117,"b",
IF(BT$17&lt;Udfyldningsark!$P117,"",
IF(Udfyldningsark!$T117&lt;Udfyldningsark!$Q117-10,IF(BT$17&lt;Udfyldningsark!$T117,"g",""),
IF(Udfyldningsark!$T117&lt;Udfyldningsark!$Q117,     IF(BT$17&lt;Udfyldningsark!$Q117-10,"g",     IF(BT$17&lt;Udfyldningsark!$T117,"gu",        "")),
IF(BT$17&lt;Udfyldningsark!$Q117, IF(BT$17&lt;Udfyldningsark!$Q117-10,"g","gu"),
IF(BT$17&lt;Udfyldningsark!$T117,"r",""
))))))))</f>
        <v/>
      </c>
      <c r="BU100" s="226" t="str">
        <f>IF(Udfyldningsark!$T117="","",
IF(BU$17=Udfyldningsark!$Q117,"s",
IF(BU$17=Udfyldningsark!$T117,"b",
IF(BU$17&lt;Udfyldningsark!$P117,"",
IF(Udfyldningsark!$T117&lt;Udfyldningsark!$Q117-10,IF(BU$17&lt;Udfyldningsark!$T117,"g",""),
IF(Udfyldningsark!$T117&lt;Udfyldningsark!$Q117,     IF(BU$17&lt;Udfyldningsark!$Q117-10,"g",     IF(BU$17&lt;Udfyldningsark!$T117,"gu",        "")),
IF(BU$17&lt;Udfyldningsark!$Q117, IF(BU$17&lt;Udfyldningsark!$Q117-10,"g","gu"),
IF(BU$17&lt;Udfyldningsark!$T117,"r",""
))))))))</f>
        <v/>
      </c>
      <c r="BV100" s="226" t="str">
        <f>IF(Udfyldningsark!$T117="","",
IF(BV$17=Udfyldningsark!$Q117,"s",
IF(BV$17=Udfyldningsark!$T117,"b",
IF(BV$17&lt;Udfyldningsark!$P117,"",
IF(Udfyldningsark!$T117&lt;Udfyldningsark!$Q117-10,IF(BV$17&lt;Udfyldningsark!$T117,"g",""),
IF(Udfyldningsark!$T117&lt;Udfyldningsark!$Q117,     IF(BV$17&lt;Udfyldningsark!$Q117-10,"g",     IF(BV$17&lt;Udfyldningsark!$T117,"gu",        "")),
IF(BV$17&lt;Udfyldningsark!$Q117, IF(BV$17&lt;Udfyldningsark!$Q117-10,"g","gu"),
IF(BV$17&lt;Udfyldningsark!$T117,"r",""
))))))))</f>
        <v/>
      </c>
      <c r="BW100" s="226" t="str">
        <f>IF(Udfyldningsark!$T117="","",
IF(BW$17=Udfyldningsark!$Q117,"s",
IF(BW$17=Udfyldningsark!$T117,"b",
IF(BW$17&lt;Udfyldningsark!$P117,"",
IF(Udfyldningsark!$T117&lt;Udfyldningsark!$Q117-10,IF(BW$17&lt;Udfyldningsark!$T117,"g",""),
IF(Udfyldningsark!$T117&lt;Udfyldningsark!$Q117,     IF(BW$17&lt;Udfyldningsark!$Q117-10,"g",     IF(BW$17&lt;Udfyldningsark!$T117,"gu",        "")),
IF(BW$17&lt;Udfyldningsark!$Q117, IF(BW$17&lt;Udfyldningsark!$Q117-10,"g","gu"),
IF(BW$17&lt;Udfyldningsark!$T117,"r",""
))))))))</f>
        <v/>
      </c>
      <c r="BX100" s="226" t="str">
        <f>IF(Udfyldningsark!$T117="","",
IF(BX$17=Udfyldningsark!$Q117,"s",
IF(BX$17=Udfyldningsark!$T117,"b",
IF(BX$17&lt;Udfyldningsark!$P117,"",
IF(Udfyldningsark!$T117&lt;Udfyldningsark!$Q117-10,IF(BX$17&lt;Udfyldningsark!$T117,"g",""),
IF(Udfyldningsark!$T117&lt;Udfyldningsark!$Q117,     IF(BX$17&lt;Udfyldningsark!$Q117-10,"g",     IF(BX$17&lt;Udfyldningsark!$T117,"gu",        "")),
IF(BX$17&lt;Udfyldningsark!$Q117, IF(BX$17&lt;Udfyldningsark!$Q117-10,"g","gu"),
IF(BX$17&lt;Udfyldningsark!$T117,"r",""
))))))))</f>
        <v/>
      </c>
      <c r="BY100" s="226" t="str">
        <f>IF(Udfyldningsark!$T117="","",
IF(BY$17=Udfyldningsark!$Q117,"s",
IF(BY$17=Udfyldningsark!$T117,"b",
IF(BY$17&lt;Udfyldningsark!$P117,"",
IF(Udfyldningsark!$T117&lt;Udfyldningsark!$Q117-10,IF(BY$17&lt;Udfyldningsark!$T117,"g",""),
IF(Udfyldningsark!$T117&lt;Udfyldningsark!$Q117,     IF(BY$17&lt;Udfyldningsark!$Q117-10,"g",     IF(BY$17&lt;Udfyldningsark!$T117,"gu",        "")),
IF(BY$17&lt;Udfyldningsark!$Q117, IF(BY$17&lt;Udfyldningsark!$Q117-10,"g","gu"),
IF(BY$17&lt;Udfyldningsark!$T117,"r",""
))))))))</f>
        <v/>
      </c>
      <c r="BZ100" s="226" t="str">
        <f>IF(Udfyldningsark!$T117="","",
IF(BZ$17=Udfyldningsark!$Q117,"s",
IF(BZ$17=Udfyldningsark!$T117,"b",
IF(BZ$17&lt;Udfyldningsark!$P117,"",
IF(Udfyldningsark!$T117&lt;Udfyldningsark!$Q117-10,IF(BZ$17&lt;Udfyldningsark!$T117,"g",""),
IF(Udfyldningsark!$T117&lt;Udfyldningsark!$Q117,     IF(BZ$17&lt;Udfyldningsark!$Q117-10,"g",     IF(BZ$17&lt;Udfyldningsark!$T117,"gu",        "")),
IF(BZ$17&lt;Udfyldningsark!$Q117, IF(BZ$17&lt;Udfyldningsark!$Q117-10,"g","gu"),
IF(BZ$17&lt;Udfyldningsark!$T117,"r",""
))))))))</f>
        <v/>
      </c>
      <c r="CA100" s="226" t="str">
        <f>IF(Udfyldningsark!$T117="","",
IF(CA$17=Udfyldningsark!$Q117,"s",
IF(CA$17=Udfyldningsark!$T117,"b",
IF(CA$17&lt;Udfyldningsark!$P117,"",
IF(Udfyldningsark!$T117&lt;Udfyldningsark!$Q117-10,IF(CA$17&lt;Udfyldningsark!$T117,"g",""),
IF(Udfyldningsark!$T117&lt;Udfyldningsark!$Q117,     IF(CA$17&lt;Udfyldningsark!$Q117-10,"g",     IF(CA$17&lt;Udfyldningsark!$T117,"gu",        "")),
IF(CA$17&lt;Udfyldningsark!$Q117, IF(CA$17&lt;Udfyldningsark!$Q117-10,"g","gu"),
IF(CA$17&lt;Udfyldningsark!$T117,"r",""
))))))))</f>
        <v/>
      </c>
      <c r="CB100" s="226" t="str">
        <f>IF(Udfyldningsark!$T117="","",
IF(CB$17=Udfyldningsark!$Q117,"s",
IF(CB$17=Udfyldningsark!$T117,"b",
IF(CB$17&lt;Udfyldningsark!$P117,"",
IF(Udfyldningsark!$T117&lt;Udfyldningsark!$Q117-10,IF(CB$17&lt;Udfyldningsark!$T117,"g",""),
IF(Udfyldningsark!$T117&lt;Udfyldningsark!$Q117,     IF(CB$17&lt;Udfyldningsark!$Q117-10,"g",     IF(CB$17&lt;Udfyldningsark!$T117,"gu",        "")),
IF(CB$17&lt;Udfyldningsark!$Q117, IF(CB$17&lt;Udfyldningsark!$Q117-10,"g","gu"),
IF(CB$17&lt;Udfyldningsark!$T117,"r",""
))))))))</f>
        <v/>
      </c>
      <c r="CC100" s="226" t="str">
        <f>IF(Udfyldningsark!$T117="","",
IF(CC$17=Udfyldningsark!$Q117,"s",
IF(CC$17=Udfyldningsark!$T117,"b",
IF(CC$17&lt;Udfyldningsark!$P117,"",
IF(Udfyldningsark!$T117&lt;Udfyldningsark!$Q117-10,IF(CC$17&lt;Udfyldningsark!$T117,"g",""),
IF(Udfyldningsark!$T117&lt;Udfyldningsark!$Q117,     IF(CC$17&lt;Udfyldningsark!$Q117-10,"g",     IF(CC$17&lt;Udfyldningsark!$T117,"gu",        "")),
IF(CC$17&lt;Udfyldningsark!$Q117, IF(CC$17&lt;Udfyldningsark!$Q117-10,"g","gu"),
IF(CC$17&lt;Udfyldningsark!$T117,"r",""
))))))))</f>
        <v/>
      </c>
      <c r="CD100" s="226" t="str">
        <f>IF(Udfyldningsark!$T117="","",
IF(CD$17=Udfyldningsark!$Q117,"s",
IF(CD$17=Udfyldningsark!$T117,"b",
IF(CD$17&lt;Udfyldningsark!$P117,"",
IF(Udfyldningsark!$T117&lt;Udfyldningsark!$Q117-10,IF(CD$17&lt;Udfyldningsark!$T117,"g",""),
IF(Udfyldningsark!$T117&lt;Udfyldningsark!$Q117,     IF(CD$17&lt;Udfyldningsark!$Q117-10,"g",     IF(CD$17&lt;Udfyldningsark!$T117,"gu",        "")),
IF(CD$17&lt;Udfyldningsark!$Q117, IF(CD$17&lt;Udfyldningsark!$Q117-10,"g","gu"),
IF(CD$17&lt;Udfyldningsark!$T117,"r",""
))))))))</f>
        <v/>
      </c>
      <c r="CE100" s="226" t="str">
        <f>IF(Udfyldningsark!$T117="","",
IF(CE$17=Udfyldningsark!$Q117,"s",
IF(CE$17=Udfyldningsark!$T117,"b",
IF(CE$17&lt;Udfyldningsark!$P117,"",
IF(Udfyldningsark!$T117&lt;Udfyldningsark!$Q117-10,IF(CE$17&lt;Udfyldningsark!$T117,"g",""),
IF(Udfyldningsark!$T117&lt;Udfyldningsark!$Q117,     IF(CE$17&lt;Udfyldningsark!$Q117-10,"g",     IF(CE$17&lt;Udfyldningsark!$T117,"gu",        "")),
IF(CE$17&lt;Udfyldningsark!$Q117, IF(CE$17&lt;Udfyldningsark!$Q117-10,"g","gu"),
IF(CE$17&lt;Udfyldningsark!$T117,"r",""
))))))))</f>
        <v/>
      </c>
      <c r="CF100" s="226" t="str">
        <f>IF(Udfyldningsark!$T117="","",
IF(CF$17=Udfyldningsark!$Q117,"s",
IF(CF$17=Udfyldningsark!$T117,"b",
IF(CF$17&lt;Udfyldningsark!$P117,"",
IF(Udfyldningsark!$T117&lt;Udfyldningsark!$Q117-10,IF(CF$17&lt;Udfyldningsark!$T117,"g",""),
IF(Udfyldningsark!$T117&lt;Udfyldningsark!$Q117,     IF(CF$17&lt;Udfyldningsark!$Q117-10,"g",     IF(CF$17&lt;Udfyldningsark!$T117,"gu",        "")),
IF(CF$17&lt;Udfyldningsark!$Q117, IF(CF$17&lt;Udfyldningsark!$Q117-10,"g","gu"),
IF(CF$17&lt;Udfyldningsark!$T117,"r",""
))))))))</f>
        <v/>
      </c>
      <c r="CG100" s="226" t="str">
        <f>IF(Udfyldningsark!$T117="","",
IF(CG$17=Udfyldningsark!$Q117,"s",
IF(CG$17=Udfyldningsark!$T117,"b",
IF(CG$17&lt;Udfyldningsark!$P117,"",
IF(Udfyldningsark!$T117&lt;Udfyldningsark!$Q117-10,IF(CG$17&lt;Udfyldningsark!$T117,"g",""),
IF(Udfyldningsark!$T117&lt;Udfyldningsark!$Q117,     IF(CG$17&lt;Udfyldningsark!$Q117-10,"g",     IF(CG$17&lt;Udfyldningsark!$T117,"gu",        "")),
IF(CG$17&lt;Udfyldningsark!$Q117, IF(CG$17&lt;Udfyldningsark!$Q117-10,"g","gu"),
IF(CG$17&lt;Udfyldningsark!$T117,"r",""
))))))))</f>
        <v/>
      </c>
      <c r="CH100" s="226" t="str">
        <f>IF(Udfyldningsark!$T117="","",
IF(CH$17=Udfyldningsark!$Q117,"s",
IF(CH$17=Udfyldningsark!$T117,"b",
IF(CH$17&lt;Udfyldningsark!$P117,"",
IF(Udfyldningsark!$T117&lt;Udfyldningsark!$Q117-10,IF(CH$17&lt;Udfyldningsark!$T117,"g",""),
IF(Udfyldningsark!$T117&lt;Udfyldningsark!$Q117,     IF(CH$17&lt;Udfyldningsark!$Q117-10,"g",     IF(CH$17&lt;Udfyldningsark!$T117,"gu",        "")),
IF(CH$17&lt;Udfyldningsark!$Q117, IF(CH$17&lt;Udfyldningsark!$Q117-10,"g","gu"),
IF(CH$17&lt;Udfyldningsark!$T117,"r",""
))))))))</f>
        <v/>
      </c>
      <c r="CI100" s="226" t="str">
        <f>IF(Udfyldningsark!$T117="","",
IF(CI$17=Udfyldningsark!$Q117,"s",
IF(CI$17=Udfyldningsark!$T117,"b",
IF(CI$17&lt;Udfyldningsark!$P117,"",
IF(Udfyldningsark!$T117&lt;Udfyldningsark!$Q117-10,IF(CI$17&lt;Udfyldningsark!$T117,"g",""),
IF(Udfyldningsark!$T117&lt;Udfyldningsark!$Q117,     IF(CI$17&lt;Udfyldningsark!$Q117-10,"g",     IF(CI$17&lt;Udfyldningsark!$T117,"gu",        "")),
IF(CI$17&lt;Udfyldningsark!$Q117, IF(CI$17&lt;Udfyldningsark!$Q117-10,"g","gu"),
IF(CI$17&lt;Udfyldningsark!$T117,"r",""
))))))))</f>
        <v/>
      </c>
      <c r="CJ100" s="226" t="str">
        <f>IF(Udfyldningsark!$T117="","",
IF(CJ$17=Udfyldningsark!$Q117,"s",
IF(CJ$17=Udfyldningsark!$T117,"b",
IF(CJ$17&lt;Udfyldningsark!$P117,"",
IF(Udfyldningsark!$T117&lt;Udfyldningsark!$Q117-10,IF(CJ$17&lt;Udfyldningsark!$T117,"g",""),
IF(Udfyldningsark!$T117&lt;Udfyldningsark!$Q117,     IF(CJ$17&lt;Udfyldningsark!$Q117-10,"g",     IF(CJ$17&lt;Udfyldningsark!$T117,"gu",        "")),
IF(CJ$17&lt;Udfyldningsark!$Q117, IF(CJ$17&lt;Udfyldningsark!$Q117-10,"g","gu"),
IF(CJ$17&lt;Udfyldningsark!$T117,"r",""
))))))))</f>
        <v/>
      </c>
      <c r="CK100" s="226" t="str">
        <f>IF(Udfyldningsark!$T117="","",
IF(CK$17=Udfyldningsark!$Q117,"s",
IF(CK$17=Udfyldningsark!$T117,"b",
IF(CK$17&lt;Udfyldningsark!$P117,"",
IF(Udfyldningsark!$T117&lt;Udfyldningsark!$Q117-10,IF(CK$17&lt;Udfyldningsark!$T117,"g",""),
IF(Udfyldningsark!$T117&lt;Udfyldningsark!$Q117,     IF(CK$17&lt;Udfyldningsark!$Q117-10,"g",     IF(CK$17&lt;Udfyldningsark!$T117,"gu",        "")),
IF(CK$17&lt;Udfyldningsark!$Q117, IF(CK$17&lt;Udfyldningsark!$Q117-10,"g","gu"),
IF(CK$17&lt;Udfyldningsark!$T117,"r",""
))))))))</f>
        <v/>
      </c>
      <c r="CL100" s="226" t="str">
        <f>IF(Udfyldningsark!$T117="","",
IF(CL$17=Udfyldningsark!$Q117,"s",
IF(CL$17=Udfyldningsark!$T117,"b",
IF(CL$17&lt;Udfyldningsark!$P117,"",
IF(Udfyldningsark!$T117&lt;Udfyldningsark!$Q117-10,IF(CL$17&lt;Udfyldningsark!$T117,"g",""),
IF(Udfyldningsark!$T117&lt;Udfyldningsark!$Q117,     IF(CL$17&lt;Udfyldningsark!$Q117-10,"g",     IF(CL$17&lt;Udfyldningsark!$T117,"gu",        "")),
IF(CL$17&lt;Udfyldningsark!$Q117, IF(CL$17&lt;Udfyldningsark!$Q117-10,"g","gu"),
IF(CL$17&lt;Udfyldningsark!$T117,"r",""
))))))))</f>
        <v/>
      </c>
      <c r="CM100" s="226" t="str">
        <f>IF(Udfyldningsark!$T117="","",
IF(CM$17=Udfyldningsark!$Q117,"s",
IF(CM$17=Udfyldningsark!$T117,"b",
IF(CM$17&lt;Udfyldningsark!$P117,"",
IF(Udfyldningsark!$T117&lt;Udfyldningsark!$Q117-10,IF(CM$17&lt;Udfyldningsark!$T117,"g",""),
IF(Udfyldningsark!$T117&lt;Udfyldningsark!$Q117,     IF(CM$17&lt;Udfyldningsark!$Q117-10,"g",     IF(CM$17&lt;Udfyldningsark!$T117,"gu",        "")),
IF(CM$17&lt;Udfyldningsark!$Q117, IF(CM$17&lt;Udfyldningsark!$Q117-10,"g","gu"),
IF(CM$17&lt;Udfyldningsark!$T117,"r",""
))))))))</f>
        <v/>
      </c>
      <c r="CN100" s="226" t="str">
        <f>IF(Udfyldningsark!$T117="","",
IF(CN$17=Udfyldningsark!$Q117,"s",
IF(CN$17=Udfyldningsark!$T117,"b",
IF(CN$17&lt;Udfyldningsark!$P117,"",
IF(Udfyldningsark!$T117&lt;Udfyldningsark!$Q117-10,IF(CN$17&lt;Udfyldningsark!$T117,"g",""),
IF(Udfyldningsark!$T117&lt;Udfyldningsark!$Q117,     IF(CN$17&lt;Udfyldningsark!$Q117-10,"g",     IF(CN$17&lt;Udfyldningsark!$T117,"gu",        "")),
IF(CN$17&lt;Udfyldningsark!$Q117, IF(CN$17&lt;Udfyldningsark!$Q117-10,"g","gu"),
IF(CN$17&lt;Udfyldningsark!$T117,"r",""
))))))))</f>
        <v/>
      </c>
      <c r="CO100" s="226" t="str">
        <f>IF(Udfyldningsark!$T117="","",
IF(CO$17=Udfyldningsark!$Q117,"s",
IF(CO$17=Udfyldningsark!$T117,"b",
IF(CO$17&lt;Udfyldningsark!$P117,"",
IF(Udfyldningsark!$T117&lt;Udfyldningsark!$Q117-10,IF(CO$17&lt;Udfyldningsark!$T117,"g",""),
IF(Udfyldningsark!$T117&lt;Udfyldningsark!$Q117,     IF(CO$17&lt;Udfyldningsark!$Q117-10,"g",     IF(CO$17&lt;Udfyldningsark!$T117,"gu",        "")),
IF(CO$17&lt;Udfyldningsark!$Q117, IF(CO$17&lt;Udfyldningsark!$Q117-10,"g","gu"),
IF(CO$17&lt;Udfyldningsark!$T117,"r",""
))))))))</f>
        <v/>
      </c>
      <c r="CP100" s="226" t="str">
        <f>IF(Udfyldningsark!$T117="","",
IF(CP$17=Udfyldningsark!$Q117,"s",
IF(CP$17=Udfyldningsark!$T117,"b",
IF(CP$17&lt;Udfyldningsark!$P117,"",
IF(Udfyldningsark!$T117&lt;Udfyldningsark!$Q117-10,IF(CP$17&lt;Udfyldningsark!$T117,"g",""),
IF(Udfyldningsark!$T117&lt;Udfyldningsark!$Q117,     IF(CP$17&lt;Udfyldningsark!$Q117-10,"g",     IF(CP$17&lt;Udfyldningsark!$T117,"gu",        "")),
IF(CP$17&lt;Udfyldningsark!$Q117, IF(CP$17&lt;Udfyldningsark!$Q117-10,"g","gu"),
IF(CP$17&lt;Udfyldningsark!$T117,"r",""
))))))))</f>
        <v/>
      </c>
      <c r="CQ100" s="226" t="str">
        <f>IF(Udfyldningsark!$T117="","",
IF(CQ$17=Udfyldningsark!$Q117,"s",
IF(CQ$17=Udfyldningsark!$T117,"b",
IF(CQ$17&lt;Udfyldningsark!$P117,"",
IF(Udfyldningsark!$T117&lt;Udfyldningsark!$Q117-10,IF(CQ$17&lt;Udfyldningsark!$T117,"g",""),
IF(Udfyldningsark!$T117&lt;Udfyldningsark!$Q117,     IF(CQ$17&lt;Udfyldningsark!$Q117-10,"g",     IF(CQ$17&lt;Udfyldningsark!$T117,"gu",        "")),
IF(CQ$17&lt;Udfyldningsark!$Q117, IF(CQ$17&lt;Udfyldningsark!$Q117-10,"g","gu"),
IF(CQ$17&lt;Udfyldningsark!$T117,"r",""
))))))))</f>
        <v/>
      </c>
      <c r="CR100" s="226" t="str">
        <f>IF(Udfyldningsark!$T117="","",
IF(CR$17=Udfyldningsark!$Q117,"s",
IF(CR$17=Udfyldningsark!$T117,"b",
IF(CR$17&lt;Udfyldningsark!$P117,"",
IF(Udfyldningsark!$T117&lt;Udfyldningsark!$Q117-10,IF(CR$17&lt;Udfyldningsark!$T117,"g",""),
IF(Udfyldningsark!$T117&lt;Udfyldningsark!$Q117,     IF(CR$17&lt;Udfyldningsark!$Q117-10,"g",     IF(CR$17&lt;Udfyldningsark!$T117,"gu",        "")),
IF(CR$17&lt;Udfyldningsark!$Q117, IF(CR$17&lt;Udfyldningsark!$Q117-10,"g","gu"),
IF(CR$17&lt;Udfyldningsark!$T117,"r",""
))))))))</f>
        <v/>
      </c>
      <c r="CS100" s="226" t="str">
        <f>IF(Udfyldningsark!$T117="","",
IF(CS$17=Udfyldningsark!$Q117,"s",
IF(CS$17=Udfyldningsark!$T117,"b",
IF(CS$17&lt;Udfyldningsark!$P117,"",
IF(Udfyldningsark!$T117&lt;Udfyldningsark!$Q117-10,IF(CS$17&lt;Udfyldningsark!$T117,"g",""),
IF(Udfyldningsark!$T117&lt;Udfyldningsark!$Q117,     IF(CS$17&lt;Udfyldningsark!$Q117-10,"g",     IF(CS$17&lt;Udfyldningsark!$T117,"gu",        "")),
IF(CS$17&lt;Udfyldningsark!$Q117, IF(CS$17&lt;Udfyldningsark!$Q117-10,"g","gu"),
IF(CS$17&lt;Udfyldningsark!$T117,"r",""
))))))))</f>
        <v/>
      </c>
      <c r="CT100" s="226" t="str">
        <f>IF(Udfyldningsark!$T117="","",
IF(CT$17=Udfyldningsark!$Q117,"s",
IF(CT$17=Udfyldningsark!$T117,"b",
IF(CT$17&lt;Udfyldningsark!$P117,"",
IF(Udfyldningsark!$T117&lt;Udfyldningsark!$Q117-10,IF(CT$17&lt;Udfyldningsark!$T117,"g",""),
IF(Udfyldningsark!$T117&lt;Udfyldningsark!$Q117,     IF(CT$17&lt;Udfyldningsark!$Q117-10,"g",     IF(CT$17&lt;Udfyldningsark!$T117,"gu",        "")),
IF(CT$17&lt;Udfyldningsark!$Q117, IF(CT$17&lt;Udfyldningsark!$Q117-10,"g","gu"),
IF(CT$17&lt;Udfyldningsark!$T117,"r",""
))))))))</f>
        <v/>
      </c>
      <c r="CU100" s="226" t="str">
        <f>IF(Udfyldningsark!$T117="","",
IF(CU$17=Udfyldningsark!$Q117,"s",
IF(CU$17=Udfyldningsark!$T117,"b",
IF(CU$17&lt;Udfyldningsark!$P117,"",
IF(Udfyldningsark!$T117&lt;Udfyldningsark!$Q117-10,IF(CU$17&lt;Udfyldningsark!$T117,"g",""),
IF(Udfyldningsark!$T117&lt;Udfyldningsark!$Q117,     IF(CU$17&lt;Udfyldningsark!$Q117-10,"g",     IF(CU$17&lt;Udfyldningsark!$T117,"gu",        "")),
IF(CU$17&lt;Udfyldningsark!$Q117, IF(CU$17&lt;Udfyldningsark!$Q117-10,"g","gu"),
IF(CU$17&lt;Udfyldningsark!$T117,"r",""
))))))))</f>
        <v/>
      </c>
      <c r="CV100" s="226" t="str">
        <f>IF(Udfyldningsark!$T117="","",
IF(CV$17=Udfyldningsark!$Q117,"s",
IF(CV$17=Udfyldningsark!$T117,"b",
IF(CV$17&lt;Udfyldningsark!$P117,"",
IF(Udfyldningsark!$T117&lt;Udfyldningsark!$Q117-10,IF(CV$17&lt;Udfyldningsark!$T117,"g",""),
IF(Udfyldningsark!$T117&lt;Udfyldningsark!$Q117,     IF(CV$17&lt;Udfyldningsark!$Q117-10,"g",     IF(CV$17&lt;Udfyldningsark!$T117,"gu",        "")),
IF(CV$17&lt;Udfyldningsark!$Q117, IF(CV$17&lt;Udfyldningsark!$Q117-10,"g","gu"),
IF(CV$17&lt;Udfyldningsark!$T117,"r",""
))))))))</f>
        <v/>
      </c>
      <c r="CW100" s="226" t="str">
        <f>IF(Udfyldningsark!$T117="","",
IF(CW$17=Udfyldningsark!$Q117,"s",
IF(CW$17=Udfyldningsark!$T117,"b",
IF(CW$17&lt;Udfyldningsark!$P117,"",
IF(Udfyldningsark!$T117&lt;Udfyldningsark!$Q117-10,IF(CW$17&lt;Udfyldningsark!$T117,"g",""),
IF(Udfyldningsark!$T117&lt;Udfyldningsark!$Q117,     IF(CW$17&lt;Udfyldningsark!$Q117-10,"g",     IF(CW$17&lt;Udfyldningsark!$T117,"gu",        "")),
IF(CW$17&lt;Udfyldningsark!$Q117, IF(CW$17&lt;Udfyldningsark!$Q117-10,"g","gu"),
IF(CW$17&lt;Udfyldningsark!$T117,"r",""
))))))))</f>
        <v/>
      </c>
      <c r="CX100" s="226" t="str">
        <f>IF(Udfyldningsark!$T117="","",
IF(CX$17=Udfyldningsark!$Q117,"s",
IF(CX$17=Udfyldningsark!$T117,"b",
IF(CX$17&lt;Udfyldningsark!$P117,"",
IF(Udfyldningsark!$T117&lt;Udfyldningsark!$Q117-10,IF(CX$17&lt;Udfyldningsark!$T117,"g",""),
IF(Udfyldningsark!$T117&lt;Udfyldningsark!$Q117,     IF(CX$17&lt;Udfyldningsark!$Q117-10,"g",     IF(CX$17&lt;Udfyldningsark!$T117,"gu",        "")),
IF(CX$17&lt;Udfyldningsark!$Q117, IF(CX$17&lt;Udfyldningsark!$Q117-10,"g","gu"),
IF(CX$17&lt;Udfyldningsark!$T117,"r",""
))))))))</f>
        <v/>
      </c>
      <c r="CY100" s="226" t="str">
        <f>IF(Udfyldningsark!$T117="","",
IF(CY$17=Udfyldningsark!$Q117,"s",
IF(CY$17=Udfyldningsark!$T117,"b",
IF(CY$17&lt;Udfyldningsark!$P117,"",
IF(Udfyldningsark!$T117&lt;Udfyldningsark!$Q117-10,IF(CY$17&lt;Udfyldningsark!$T117,"g",""),
IF(Udfyldningsark!$T117&lt;Udfyldningsark!$Q117,     IF(CY$17&lt;Udfyldningsark!$Q117-10,"g",     IF(CY$17&lt;Udfyldningsark!$T117,"gu",        "")),
IF(CY$17&lt;Udfyldningsark!$Q117, IF(CY$17&lt;Udfyldningsark!$Q117-10,"g","gu"),
IF(CY$17&lt;Udfyldningsark!$T117,"r",""
))))))))</f>
        <v/>
      </c>
      <c r="CZ100" s="226" t="str">
        <f>IF(Udfyldningsark!$T117="","",
IF(CZ$17=Udfyldningsark!$Q117,"s",
IF(CZ$17=Udfyldningsark!$T117,"b",
IF(CZ$17&lt;Udfyldningsark!$P117,"",
IF(Udfyldningsark!$T117&lt;Udfyldningsark!$Q117-10,IF(CZ$17&lt;Udfyldningsark!$T117,"g",""),
IF(Udfyldningsark!$T117&lt;Udfyldningsark!$Q117,     IF(CZ$17&lt;Udfyldningsark!$Q117-10,"g",     IF(CZ$17&lt;Udfyldningsark!$T117,"gu",        "")),
IF(CZ$17&lt;Udfyldningsark!$Q117, IF(CZ$17&lt;Udfyldningsark!$Q117-10,"g","gu"),
IF(CZ$17&lt;Udfyldningsark!$T117,"r",""
))))))))</f>
        <v/>
      </c>
      <c r="DA100" s="226" t="str">
        <f>IF(Udfyldningsark!$T117="","",
IF(DA$17=Udfyldningsark!$Q117,"s",
IF(DA$17=Udfyldningsark!$T117,"b",
IF(DA$17&lt;Udfyldningsark!$P117,"",
IF(Udfyldningsark!$T117&lt;Udfyldningsark!$Q117-10,IF(DA$17&lt;Udfyldningsark!$T117,"g",""),
IF(Udfyldningsark!$T117&lt;Udfyldningsark!$Q117,     IF(DA$17&lt;Udfyldningsark!$Q117-10,"g",     IF(DA$17&lt;Udfyldningsark!$T117,"gu",        "")),
IF(DA$17&lt;Udfyldningsark!$Q117, IF(DA$17&lt;Udfyldningsark!$Q117-10,"g","gu"),
IF(DA$17&lt;Udfyldningsark!$T117,"r",""
))))))))</f>
        <v/>
      </c>
      <c r="DB100" s="226" t="str">
        <f>IF(Udfyldningsark!$T117="","",
IF(DB$17=Udfyldningsark!$Q117,"s",
IF(DB$17=Udfyldningsark!$T117,"b",
IF(DB$17&lt;Udfyldningsark!$P117,"",
IF(Udfyldningsark!$T117&lt;Udfyldningsark!$Q117-10,IF(DB$17&lt;Udfyldningsark!$T117,"g",""),
IF(Udfyldningsark!$T117&lt;Udfyldningsark!$Q117,     IF(DB$17&lt;Udfyldningsark!$Q117-10,"g",     IF(DB$17&lt;Udfyldningsark!$T117,"gu",        "")),
IF(DB$17&lt;Udfyldningsark!$Q117, IF(DB$17&lt;Udfyldningsark!$Q117-10,"g","gu"),
IF(DB$17&lt;Udfyldningsark!$T117,"r",""
))))))))</f>
        <v/>
      </c>
      <c r="DC100" s="226" t="str">
        <f>IF(Udfyldningsark!$T117="","",
IF(DC$17=Udfyldningsark!$Q117,"s",
IF(DC$17=Udfyldningsark!$T117,"b",
IF(DC$17&lt;Udfyldningsark!$P117,"",
IF(Udfyldningsark!$T117&lt;Udfyldningsark!$Q117-10,IF(DC$17&lt;Udfyldningsark!$T117,"g",""),
IF(Udfyldningsark!$T117&lt;Udfyldningsark!$Q117,     IF(DC$17&lt;Udfyldningsark!$Q117-10,"g",     IF(DC$17&lt;Udfyldningsark!$T117,"gu",        "")),
IF(DC$17&lt;Udfyldningsark!$Q117, IF(DC$17&lt;Udfyldningsark!$Q117-10,"g","gu"),
IF(DC$17&lt;Udfyldningsark!$T117,"r",""
))))))))</f>
        <v/>
      </c>
      <c r="DD100" s="226" t="str">
        <f>IF(Udfyldningsark!$T117="","",
IF(DD$17=Udfyldningsark!$Q117,"s",
IF(DD$17=Udfyldningsark!$T117,"b",
IF(DD$17&lt;Udfyldningsark!$P117,"",
IF(Udfyldningsark!$T117&lt;Udfyldningsark!$Q117-10,IF(DD$17&lt;Udfyldningsark!$T117,"g",""),
IF(Udfyldningsark!$T117&lt;Udfyldningsark!$Q117,     IF(DD$17&lt;Udfyldningsark!$Q117-10,"g",     IF(DD$17&lt;Udfyldningsark!$T117,"gu",        "")),
IF(DD$17&lt;Udfyldningsark!$Q117, IF(DD$17&lt;Udfyldningsark!$Q117-10,"g","gu"),
IF(DD$17&lt;Udfyldningsark!$T117,"r",""
))))))))</f>
        <v/>
      </c>
      <c r="DE100" s="226" t="str">
        <f>IF(Udfyldningsark!$T117="","",
IF(DE$17=Udfyldningsark!$Q117,"s",
IF(DE$17=Udfyldningsark!$T117,"b",
IF(DE$17&lt;Udfyldningsark!$P117,"",
IF(Udfyldningsark!$T117&lt;Udfyldningsark!$Q117-10,IF(DE$17&lt;Udfyldningsark!$T117,"g",""),
IF(Udfyldningsark!$T117&lt;Udfyldningsark!$Q117,     IF(DE$17&lt;Udfyldningsark!$Q117-10,"g",     IF(DE$17&lt;Udfyldningsark!$T117,"gu",        "")),
IF(DE$17&lt;Udfyldningsark!$Q117, IF(DE$17&lt;Udfyldningsark!$Q117-10,"g","gu"),
IF(DE$17&lt;Udfyldningsark!$T117,"r",""
))))))))</f>
        <v/>
      </c>
      <c r="DF100" s="226" t="str">
        <f>IF(Udfyldningsark!$T117="","",
IF(DF$17=Udfyldningsark!$Q117,"s",
IF(DF$17=Udfyldningsark!$T117,"b",
IF(DF$17&lt;Udfyldningsark!$P117,"",
IF(Udfyldningsark!$T117&lt;Udfyldningsark!$Q117-10,IF(DF$17&lt;Udfyldningsark!$T117,"g",""),
IF(Udfyldningsark!$T117&lt;Udfyldningsark!$Q117,     IF(DF$17&lt;Udfyldningsark!$Q117-10,"g",     IF(DF$17&lt;Udfyldningsark!$T117,"gu",        "")),
IF(DF$17&lt;Udfyldningsark!$Q117, IF(DF$17&lt;Udfyldningsark!$Q117-10,"g","gu"),
IF(DF$17&lt;Udfyldningsark!$T117,"r",""
))))))))</f>
        <v/>
      </c>
      <c r="DG100" s="226" t="str">
        <f>IF(Udfyldningsark!$T117="","",
IF(DG$17=Udfyldningsark!$Q117,"s",
IF(DG$17=Udfyldningsark!$T117,"b",
IF(DG$17&lt;Udfyldningsark!$P117,"",
IF(Udfyldningsark!$T117&lt;Udfyldningsark!$Q117-10,IF(DG$17&lt;Udfyldningsark!$T117,"g",""),
IF(Udfyldningsark!$T117&lt;Udfyldningsark!$Q117,     IF(DG$17&lt;Udfyldningsark!$Q117-10,"g",     IF(DG$17&lt;Udfyldningsark!$T117,"gu",        "")),
IF(DG$17&lt;Udfyldningsark!$Q117, IF(DG$17&lt;Udfyldningsark!$Q117-10,"g","gu"),
IF(DG$17&lt;Udfyldningsark!$T117,"r",""
))))))))</f>
        <v/>
      </c>
      <c r="DH100" s="226" t="str">
        <f>IF(Udfyldningsark!$T117="","",
IF(DH$17=Udfyldningsark!$Q117,"s",
IF(DH$17=Udfyldningsark!$T117,"b",
IF(DH$17&lt;Udfyldningsark!$P117,"",
IF(Udfyldningsark!$T117&lt;Udfyldningsark!$Q117-10,IF(DH$17&lt;Udfyldningsark!$T117,"g",""),
IF(Udfyldningsark!$T117&lt;Udfyldningsark!$Q117,     IF(DH$17&lt;Udfyldningsark!$Q117-10,"g",     IF(DH$17&lt;Udfyldningsark!$T117,"gu",        "")),
IF(DH$17&lt;Udfyldningsark!$Q117, IF(DH$17&lt;Udfyldningsark!$Q117-10,"g","gu"),
IF(DH$17&lt;Udfyldningsark!$T117,"r",""
))))))))</f>
        <v/>
      </c>
      <c r="DI100" s="226" t="str">
        <f>IF(Udfyldningsark!$T117="","",
IF(DI$17=Udfyldningsark!$Q117,"s",
IF(DI$17=Udfyldningsark!$T117,"b",
IF(DI$17&lt;Udfyldningsark!$P117,"",
IF(Udfyldningsark!$T117&lt;Udfyldningsark!$Q117-10,IF(DI$17&lt;Udfyldningsark!$T117,"g",""),
IF(Udfyldningsark!$T117&lt;Udfyldningsark!$Q117,     IF(DI$17&lt;Udfyldningsark!$Q117-10,"g",     IF(DI$17&lt;Udfyldningsark!$T117,"gu",        "")),
IF(DI$17&lt;Udfyldningsark!$Q117, IF(DI$17&lt;Udfyldningsark!$Q117-10,"g","gu"),
IF(DI$17&lt;Udfyldningsark!$T117,"r",""
))))))))</f>
        <v/>
      </c>
      <c r="DJ100" s="226" t="str">
        <f>IF(Udfyldningsark!$T117="","",
IF(DJ$17=Udfyldningsark!$Q117,"s",
IF(DJ$17=Udfyldningsark!$T117,"b",
IF(DJ$17&lt;Udfyldningsark!$P117,"",
IF(Udfyldningsark!$T117&lt;Udfyldningsark!$Q117-10,IF(DJ$17&lt;Udfyldningsark!$T117,"g",""),
IF(Udfyldningsark!$T117&lt;Udfyldningsark!$Q117,     IF(DJ$17&lt;Udfyldningsark!$Q117-10,"g",     IF(DJ$17&lt;Udfyldningsark!$T117,"gu",        "")),
IF(DJ$17&lt;Udfyldningsark!$Q117, IF(DJ$17&lt;Udfyldningsark!$Q117-10,"g","gu"),
IF(DJ$17&lt;Udfyldningsark!$T117,"r",""
))))))))</f>
        <v/>
      </c>
      <c r="DK100" s="226" t="str">
        <f>IF(Udfyldningsark!$T117="","",
IF(DK$17=Udfyldningsark!$Q117,"s",
IF(DK$17=Udfyldningsark!$T117,"b",
IF(DK$17&lt;Udfyldningsark!$P117,"",
IF(Udfyldningsark!$T117&lt;Udfyldningsark!$Q117-10,IF(DK$17&lt;Udfyldningsark!$T117,"g",""),
IF(Udfyldningsark!$T117&lt;Udfyldningsark!$Q117,     IF(DK$17&lt;Udfyldningsark!$Q117-10,"g",     IF(DK$17&lt;Udfyldningsark!$T117,"gu",        "")),
IF(DK$17&lt;Udfyldningsark!$Q117, IF(DK$17&lt;Udfyldningsark!$Q117-10,"g","gu"),
IF(DK$17&lt;Udfyldningsark!$T117,"r",""
))))))))</f>
        <v/>
      </c>
      <c r="DL100" s="13"/>
      <c r="DM100" s="13"/>
    </row>
    <row r="101" spans="1:117" s="2" customFormat="1" ht="8.4499999999999993" customHeight="1" x14ac:dyDescent="0.2">
      <c r="A101" s="29"/>
      <c r="B101" s="56" t="str">
        <f>IF(Udfyldningsark!C118=1,Udfyldningsark!E118,"")</f>
        <v/>
      </c>
      <c r="C101" s="405" t="str">
        <f>IF(Udfyldningsark!I118="","",IF(Udfyldningsark!I118&gt;=1,Udfyldningsark!I118))</f>
        <v/>
      </c>
      <c r="D101" s="406"/>
      <c r="E101" s="407"/>
      <c r="F101" s="48"/>
      <c r="G101" s="276" t="str">
        <f>IF(Udfyldningsark!L118="","",IF(Udfyldningsark!L118&gt;=1,Udfyldningsark!L118))</f>
        <v/>
      </c>
      <c r="H101" s="48"/>
      <c r="I101" s="87" t="str">
        <f>IF(Udfyldningsark!Q118="","",IF(Udfyldningsark!Q118&gt;=1,Udfyldningsark!Q118))</f>
        <v/>
      </c>
      <c r="J101" s="49"/>
      <c r="K101" s="88" t="str">
        <f>IF(Udfyldningsark!G118="","",IF(Udfyldningsark!G118=Data!$T$7,Data!$U$7,IF(Udfyldningsark!G118=Data!$T$8,Data!$U$8,IF(Udfyldningsark!G118=Data!$T$9,Data!$U$9,IF(Udfyldningsark!G118=Data!$T$10,Data!$U$10,IF(Udfyldningsark!G118=Data!$T$11,Data!$U$11,IF(Udfyldningsark!G118=Data!$T$12,Data!$U$12,IF(Udfyldningsark!G118=Data!$T$13,Data!$U$13,IF(Udfyldningsark!G118=Data!$T$14,Data!$U$14,IF(Udfyldningsark!G118=Data!$T$15,Data!$U$15,IF(Udfyldningsark!G118=Data!$T$16,Data!$U$16,IF(Udfyldningsark!G118=Data!$T$17,Data!$U$17,IF(Udfyldningsark!G118=Data!$T$18,Data!$U$18,IF(Udfyldningsark!G118=Data!$T$19,Data!$U$19,IF(Udfyldningsark!G118=Data!$T$20,Data!$U$20,IF(Udfyldningsark!G118=Data!$T$21,Data!$U$21,IF(Udfyldningsark!G118=Data!$T$22,Data!$U$22,IF(Udfyldningsark!G118=Data!$T$23,Data!$U$23,IF(Udfyldningsark!G118=Data!$T$24,Data!$U$24,IF(Udfyldningsark!G118=Data!$T$25,Data!$U$25,IF(Udfyldningsark!G118=Data!$T$26,Data!$U$26,IF(Udfyldningsark!G118=Data!$T$27,Data!$U$27))))))))))))))))))))))</f>
        <v/>
      </c>
      <c r="L101" s="49"/>
      <c r="M101" s="89" t="str">
        <f>IF(Udfyldningsark!G118="","",IF(Udfyldningsark!G118=Data!$T$7,Data!$V$7,IF(Udfyldningsark!G118=Data!$T$8,Data!$V$8,IF(Udfyldningsark!G118=Data!$T$9,Data!$V$9,IF(Udfyldningsark!G118=Data!$T$10,Data!$V$10,IF(Udfyldningsark!G118=Data!$T$11,Data!$V$11,IF(Udfyldningsark!G118=Data!$T$12,Data!$V$12,IF(Udfyldningsark!G118=Data!$T$13,Data!$V$13,IF(Udfyldningsark!G118=Data!$T$14,Data!$V$14,IF(Udfyldningsark!G118=Data!$T$15,Data!$V$15,IF(Udfyldningsark!G118=Data!$T$16,Data!$V$16,IF(Udfyldningsark!G118=Data!$T$17,Data!$V$17,IF(Udfyldningsark!G118=Data!$T$18,Data!$V$18,IF(Udfyldningsark!G118=Data!$T$19,Data!$V$19,IF(Udfyldningsark!G118=Data!$T$20,Data!$V$20,IF(Udfyldningsark!G118=Data!$T$21,Data!$V$21,IF(Udfyldningsark!G118=Data!$T$22,Data!$V$22,IF(Udfyldningsark!G118=Data!$T$23,Data!$V$23,IF(Udfyldningsark!G118=Data!$T$24,Data!$V$24,IF(Udfyldningsark!G118=Data!$T$25,Data!$V$25,IF(Udfyldningsark!G118=Data!$T$26,Data!$V$26,IF(Udfyldningsark!G118=Data!$T$27,Data!$V$27,))))))))))))))))))))))</f>
        <v/>
      </c>
      <c r="N101" s="20"/>
      <c r="O101" s="226" t="str">
        <f>IF(Udfyldningsark!$T118="","",IF(AND(O$17&gt;=Udfyldningsark!$P118,O$17,O$17&lt;=Udfyldningsark!$T118),"x",""))</f>
        <v/>
      </c>
      <c r="P101" s="226" t="str">
        <f>IF(Udfyldningsark!$T118="","",IF(AND(P$17&gt;=Udfyldningsark!$P118,P$17,P$17&lt;=Udfyldningsark!$T118),"x",""))</f>
        <v/>
      </c>
      <c r="Q101" s="226" t="str">
        <f>IF(Udfyldningsark!$T118="","",IF(AND(Q$17&gt;=Udfyldningsark!$P118,Q$17,Q$17&lt;=Udfyldningsark!$T118),"x",""))</f>
        <v/>
      </c>
      <c r="R101" s="226" t="str">
        <f>IF(Udfyldningsark!$T118="","",IF(AND(R$17&gt;=Udfyldningsark!$P118,R$17,R$17&lt;=Udfyldningsark!$T118),"x",""))</f>
        <v/>
      </c>
      <c r="S101" s="226" t="str">
        <f>IF(Udfyldningsark!$T118="","",IF(AND(S$17&gt;=Udfyldningsark!$P118,S$17,S$17&lt;=Udfyldningsark!$T118),"x",""))</f>
        <v/>
      </c>
      <c r="T101" s="226" t="str">
        <f>IF(Udfyldningsark!$T118="","",IF(AND(T$17&gt;=Udfyldningsark!$P118,T$17,T$17&lt;=Udfyldningsark!$T118),"x",""))</f>
        <v/>
      </c>
      <c r="U101" s="226" t="str">
        <f>IF(Udfyldningsark!$T118="","",IF(AND(U$17&gt;=Udfyldningsark!$P118,U$17,U$17&lt;=Udfyldningsark!$T118),"x",""))</f>
        <v/>
      </c>
      <c r="V101" s="226" t="str">
        <f>IF(Udfyldningsark!$T118="","",IF(AND(V$17&gt;=Udfyldningsark!$P118,V$17,V$17&lt;=Udfyldningsark!$T118),"x",""))</f>
        <v/>
      </c>
      <c r="W101" s="226" t="str">
        <f>IF(Udfyldningsark!$T118="","",IF(AND(W$17&gt;=Udfyldningsark!$P118,W$17,W$17&lt;=Udfyldningsark!$T118),"x",""))</f>
        <v/>
      </c>
      <c r="X101" s="226" t="str">
        <f>IF(Udfyldningsark!$T118="","",IF(AND(X$17&gt;=Udfyldningsark!$P118,X$17,X$17&lt;=Udfyldningsark!$T118),"x",""))</f>
        <v/>
      </c>
      <c r="Y101" s="226" t="str">
        <f>IF(Udfyldningsark!$T118="","",IF(AND(Y$17&gt;=Udfyldningsark!$P118,Y$17,Y$17&lt;=Udfyldningsark!$T118),"x",""))</f>
        <v/>
      </c>
      <c r="Z101" s="226" t="str">
        <f>IF(Udfyldningsark!$T118="","",IF(AND(Z$17&gt;=Udfyldningsark!$P118,Z$17,Z$17&lt;=Udfyldningsark!$T118),"x",""))</f>
        <v/>
      </c>
      <c r="AA101" s="226" t="str">
        <f>IF(Udfyldningsark!$T118="","",IF(AND(AA$17&gt;=Udfyldningsark!$P118,AA$17,AA$17&lt;=Udfyldningsark!$T118),"x",""))</f>
        <v/>
      </c>
      <c r="AB101" s="226" t="str">
        <f>IF(Udfyldningsark!$T118="","",IF(AND(AB$17&gt;=Udfyldningsark!$P118,AB$17,AB$17&lt;=Udfyldningsark!$T118),"x",""))</f>
        <v/>
      </c>
      <c r="AC101" s="226" t="str">
        <f>IF(Udfyldningsark!$T118="","",IF(AND(AC$17&gt;=Udfyldningsark!$P118,AC$17,AC$17&lt;=Udfyldningsark!$T118),"x",""))</f>
        <v/>
      </c>
      <c r="AD101" s="226" t="str">
        <f>IF(Udfyldningsark!$T118="","",IF(AND(AD$17&gt;=Udfyldningsark!$P118,AD$17,AD$17&lt;=Udfyldningsark!$T118),"x",""))</f>
        <v/>
      </c>
      <c r="AE101" s="226" t="str">
        <f>IF(Udfyldningsark!$T118="","",IF(AND(AE$17&gt;=Udfyldningsark!$P118,AE$17,AE$17&lt;=Udfyldningsark!$T118),"x",""))</f>
        <v/>
      </c>
      <c r="AF101" s="226" t="str">
        <f>IF(Udfyldningsark!$T118="","",IF(AND(AF$17&gt;=Udfyldningsark!$P118,AF$17,AF$17&lt;=Udfyldningsark!$T118),"x",""))</f>
        <v/>
      </c>
      <c r="AG101" s="226" t="str">
        <f>IF(Udfyldningsark!$T118="","",IF(AND(AG$17&gt;=Udfyldningsark!$P118,AG$17,AG$17&lt;=Udfyldningsark!$T118),"x",""))</f>
        <v/>
      </c>
      <c r="AH101" s="226" t="str">
        <f>IF(Udfyldningsark!$T118="","",IF(AND(AH$17&gt;=Udfyldningsark!$P118,AH$17,AH$17&lt;=Udfyldningsark!$T118),"x",""))</f>
        <v/>
      </c>
      <c r="AI101" s="226" t="str">
        <f>IF(Udfyldningsark!$T118="","",IF(AND(AI$17&gt;=Udfyldningsark!$P118,AI$17,AI$17&lt;=Udfyldningsark!$T118),"x",""))</f>
        <v/>
      </c>
      <c r="AJ101" s="226" t="str">
        <f>IF(Udfyldningsark!$T118="","",IF(AND(AJ$17&gt;=Udfyldningsark!$P118,AJ$17,AJ$17&lt;=Udfyldningsark!$T118),"x",""))</f>
        <v/>
      </c>
      <c r="AK101" s="226" t="str">
        <f>IF(Udfyldningsark!$T118="","",IF(AND(AK$17&gt;=Udfyldningsark!$P118,AK$17,AK$17&lt;=Udfyldningsark!$T118),"x",""))</f>
        <v/>
      </c>
      <c r="AL101" s="226" t="str">
        <f>IF(Udfyldningsark!$T118="","",IF(AND(AL$17&gt;=Udfyldningsark!$P118,AL$17,AL$17&lt;=Udfyldningsark!$T118),"x",""))</f>
        <v/>
      </c>
      <c r="AM101" s="226" t="str">
        <f>IF(Udfyldningsark!$T118="","",IF(AND(AM$17&gt;=Udfyldningsark!$P118,AM$17,AM$17&lt;=Udfyldningsark!$T118),"x",""))</f>
        <v/>
      </c>
      <c r="AN101" s="226" t="str">
        <f>IF(Udfyldningsark!$T118="","",IF(AND(AN$17&gt;=Udfyldningsark!$P118,AN$17,AN$17&lt;=Udfyldningsark!$T118),"x",""))</f>
        <v/>
      </c>
      <c r="AO101" s="226" t="str">
        <f>IF(Udfyldningsark!$T118="","",IF(AND(AO$17&gt;=Udfyldningsark!$P118,AO$17,AO$17&lt;=Udfyldningsark!$T118),"x",""))</f>
        <v/>
      </c>
      <c r="AP101" s="226" t="str">
        <f>IF(Udfyldningsark!$T118="","",IF(AND(AP$17&gt;=Udfyldningsark!$P118,AP$17,AP$17&lt;=Udfyldningsark!$T118),"x",""))</f>
        <v/>
      </c>
      <c r="AQ101" s="226" t="str">
        <f>IF(Udfyldningsark!$T118="","",IF(AND(AQ$17&gt;=Udfyldningsark!$P118,AQ$17,AQ$17&lt;=Udfyldningsark!$T118),"x",""))</f>
        <v/>
      </c>
      <c r="AR101" s="226" t="str">
        <f>IF(Udfyldningsark!$T118="","",IF(AND(AR$17&gt;=Udfyldningsark!$P118,AR$17,AR$17&lt;=Udfyldningsark!$T118),"x",""))</f>
        <v/>
      </c>
      <c r="AS101" s="226" t="str">
        <f>IF(Udfyldningsark!$T118="","",IF(AND(AS$17&gt;=Udfyldningsark!$P118,AS$17,AS$17&lt;=Udfyldningsark!$T118),"x",""))</f>
        <v/>
      </c>
      <c r="AT101" s="226" t="str">
        <f>IF(Udfyldningsark!$T118="","",IF(AND(AT$17&gt;=Udfyldningsark!$P118,AT$17,AT$17&lt;=Udfyldningsark!$T118),"x",""))</f>
        <v/>
      </c>
      <c r="AU101" s="226" t="str">
        <f>IF(Udfyldningsark!$T118="","",IF(AND(AU$17&gt;=Udfyldningsark!$P118,AU$17,AU$17&lt;=Udfyldningsark!$T118),"x",""))</f>
        <v/>
      </c>
      <c r="AV101" s="226" t="str">
        <f>IF(Udfyldningsark!$T118="","",IF(AND(AV$17&gt;=Udfyldningsark!$P118,AV$17,AV$17&lt;=Udfyldningsark!$T118),"x",""))</f>
        <v/>
      </c>
      <c r="AW101" s="226" t="str">
        <f>IF(Udfyldningsark!$T118="","",IF(AND(AW$17&gt;=Udfyldningsark!$P118,AW$17,AW$17&lt;=Udfyldningsark!$T118),"x",""))</f>
        <v/>
      </c>
      <c r="AX101" s="226" t="str">
        <f>IF(Udfyldningsark!$T118="","",IF(AND(AX$17&gt;=Udfyldningsark!$P118,AX$17,AX$17&lt;=Udfyldningsark!$T118),"x",""))</f>
        <v/>
      </c>
      <c r="AY101" s="226" t="str">
        <f>IF(Udfyldningsark!$T118="","",IF(AND(AY$17&gt;=Udfyldningsark!$P118,AY$17,AY$17&lt;=Udfyldningsark!$T118),"x",""))</f>
        <v/>
      </c>
      <c r="AZ101" s="226" t="str">
        <f>IF(Udfyldningsark!$T118="","",IF(AND(AZ$17&gt;=Udfyldningsark!$P118,AZ$17,AZ$17&lt;=Udfyldningsark!$T118),"x",""))</f>
        <v/>
      </c>
      <c r="BA101" s="226" t="str">
        <f>IF(Udfyldningsark!$T118="","",IF(AND(BA$17&gt;=Udfyldningsark!$P118,BA$17,BA$17&lt;=Udfyldningsark!$T118),"x",""))</f>
        <v/>
      </c>
      <c r="BB101" s="226" t="str">
        <f>IF(Udfyldningsark!$T118="","",IF(AND(BB$17&gt;=Udfyldningsark!$P118,BB$17,BB$17&lt;=Udfyldningsark!$T118),"x",""))</f>
        <v/>
      </c>
      <c r="BC101" s="226" t="str">
        <f>IF(Udfyldningsark!$T118="","",IF(AND(BC$17&gt;=Udfyldningsark!$P118,BC$17,BC$17&lt;=Udfyldningsark!$T118),"x",""))</f>
        <v/>
      </c>
      <c r="BD101" s="226" t="str">
        <f>IF(Udfyldningsark!$T118="","",IF(AND(BD$17&gt;=Udfyldningsark!$P118,BD$17,BD$17&lt;=Udfyldningsark!$T118),"x",""))</f>
        <v/>
      </c>
      <c r="BE101" s="226" t="str">
        <f>IF(Udfyldningsark!$T118="","",IF(AND(BE$17&gt;=Udfyldningsark!$P118,BE$17,BE$17&lt;=Udfyldningsark!$T118),"x",""))</f>
        <v/>
      </c>
      <c r="BF101" s="226" t="str">
        <f>IF(Udfyldningsark!$T118="","",IF(AND(BF$17&gt;=Udfyldningsark!$P118,BF$17,BF$17&lt;=Udfyldningsark!$T118),"x",""))</f>
        <v/>
      </c>
      <c r="BG101" s="226" t="str">
        <f>IF(Udfyldningsark!$T118="","",IF(AND(BG$17&gt;=Udfyldningsark!$P118,BG$17,BG$17&lt;=Udfyldningsark!$T118),"x",""))</f>
        <v/>
      </c>
      <c r="BH101" s="226" t="str">
        <f>IF(Udfyldningsark!$T118="","",IF(AND(BH$17&gt;=Udfyldningsark!$P118,BH$17,BH$17&lt;=Udfyldningsark!$T118),"x",""))</f>
        <v/>
      </c>
      <c r="BI101" s="226" t="str">
        <f>IF(Udfyldningsark!$T118="","",IF(AND(BI$17&gt;=Udfyldningsark!$P118,BI$17,BI$17&lt;=Udfyldningsark!$T118),"x",""))</f>
        <v/>
      </c>
      <c r="BJ101" s="226" t="str">
        <f>IF(Udfyldningsark!$T118="","",IF(AND(BJ$17&gt;=Udfyldningsark!$P118,BJ$17,BJ$17&lt;=Udfyldningsark!$T118),"x",""))</f>
        <v/>
      </c>
      <c r="BK101" s="226" t="str">
        <f>IF(Udfyldningsark!$T118="","",IF(AND(BK$17&gt;=Udfyldningsark!$P118,BK$17,BK$17&lt;=Udfyldningsark!$T118),"x",""))</f>
        <v/>
      </c>
      <c r="BL101" s="226" t="str">
        <f>IF(Udfyldningsark!$T118="","",IF(AND(BL$17&gt;=Udfyldningsark!$P118,BL$17,BL$17&lt;=Udfyldningsark!$T118),"x",""))</f>
        <v/>
      </c>
      <c r="BM101" s="226" t="str">
        <f>IF(Udfyldningsark!$T118="","",IF(AND(BM$17&gt;=Udfyldningsark!$P118,BM$17,BM$17&lt;=Udfyldningsark!$T118),"x",""))</f>
        <v/>
      </c>
      <c r="BN101" s="226" t="str">
        <f>IF(Udfyldningsark!$T118="","",IF(AND(BN$17&gt;=Udfyldningsark!$P118,BN$17,BN$17&lt;=Udfyldningsark!$T118),"x",""))</f>
        <v/>
      </c>
      <c r="BO101" s="226" t="str">
        <f>IF(Udfyldningsark!$T118="","",IF(AND(BO$17&gt;=Udfyldningsark!$P118,BO$17,BO$17&lt;=Udfyldningsark!$T118),"x",""))</f>
        <v/>
      </c>
      <c r="BP101" s="226" t="str">
        <f>IF(Udfyldningsark!$T118="","",IF(AND(BP$17&gt;=Udfyldningsark!$P118,BP$17,BP$17&lt;=Udfyldningsark!$T118),"x",""))</f>
        <v/>
      </c>
      <c r="BQ101" s="226" t="str">
        <f>IF(Udfyldningsark!$T118="","",IF(AND(BQ$17&gt;=Udfyldningsark!$P118,BQ$17,BQ$17&lt;=Udfyldningsark!$T118),"x",""))</f>
        <v/>
      </c>
      <c r="BR101" s="226" t="str">
        <f>IF(Udfyldningsark!$T118="","",IF(AND(BR$17&gt;=Udfyldningsark!$P118,BR$17,BR$17&lt;=Udfyldningsark!$T118),"x",""))</f>
        <v/>
      </c>
      <c r="BS101" s="226" t="str">
        <f>IF(Udfyldningsark!$T118="","",IF(AND(BS$17&gt;=Udfyldningsark!$P118,BS$17,BS$17&lt;=Udfyldningsark!$T118),"x",""))</f>
        <v/>
      </c>
      <c r="BT101" s="226" t="str">
        <f>IF(Udfyldningsark!$T118="","",IF(AND(BT$17&gt;=Udfyldningsark!$P118,BT$17,BT$17&lt;=Udfyldningsark!$T118),"x",""))</f>
        <v/>
      </c>
      <c r="BU101" s="226" t="str">
        <f>IF(Udfyldningsark!$T118="","",IF(AND(BU$17&gt;=Udfyldningsark!$P118,BU$17,BU$17&lt;=Udfyldningsark!$T118),"x",""))</f>
        <v/>
      </c>
      <c r="BV101" s="226" t="str">
        <f>IF(Udfyldningsark!$T118="","",IF(AND(BV$17&gt;=Udfyldningsark!$P118,BV$17,BV$17&lt;=Udfyldningsark!$T118),"x",""))</f>
        <v/>
      </c>
      <c r="BW101" s="226" t="str">
        <f>IF(Udfyldningsark!$T118="","",IF(AND(BW$17&gt;=Udfyldningsark!$P118,BW$17,BW$17&lt;=Udfyldningsark!$T118),"x",""))</f>
        <v/>
      </c>
      <c r="BX101" s="226" t="str">
        <f>IF(Udfyldningsark!$T118="","",IF(AND(BX$17&gt;=Udfyldningsark!$P118,BX$17,BX$17&lt;=Udfyldningsark!$T118),"x",""))</f>
        <v/>
      </c>
      <c r="BY101" s="226" t="str">
        <f>IF(Udfyldningsark!$T118="","",IF(AND(BY$17&gt;=Udfyldningsark!$P118,BY$17,BY$17&lt;=Udfyldningsark!$T118),"x",""))</f>
        <v/>
      </c>
      <c r="BZ101" s="226" t="str">
        <f>IF(Udfyldningsark!$T118="","",IF(AND(BZ$17&gt;=Udfyldningsark!$P118,BZ$17,BZ$17&lt;=Udfyldningsark!$T118),"x",""))</f>
        <v/>
      </c>
      <c r="CA101" s="226" t="str">
        <f>IF(Udfyldningsark!$T118="","",IF(AND(CA$17&gt;=Udfyldningsark!$P118,CA$17,CA$17&lt;=Udfyldningsark!$T118),"x",""))</f>
        <v/>
      </c>
      <c r="CB101" s="226" t="str">
        <f>IF(Udfyldningsark!$T118="","",IF(AND(CB$17&gt;=Udfyldningsark!$P118,CB$17,CB$17&lt;=Udfyldningsark!$T118),"x",""))</f>
        <v/>
      </c>
      <c r="CC101" s="226" t="str">
        <f>IF(Udfyldningsark!$T118="","",IF(AND(CC$17&gt;=Udfyldningsark!$P118,CC$17,CC$17&lt;=Udfyldningsark!$T118),"x",""))</f>
        <v/>
      </c>
      <c r="CD101" s="226" t="str">
        <f>IF(Udfyldningsark!$T118="","",IF(AND(CD$17&gt;=Udfyldningsark!$P118,CD$17,CD$17&lt;=Udfyldningsark!$T118),"x",""))</f>
        <v/>
      </c>
      <c r="CE101" s="226" t="str">
        <f>IF(Udfyldningsark!$T118="","",IF(AND(CE$17&gt;=Udfyldningsark!$P118,CE$17,CE$17&lt;=Udfyldningsark!$T118),"x",""))</f>
        <v/>
      </c>
      <c r="CF101" s="226" t="str">
        <f>IF(Udfyldningsark!$T118="","",IF(AND(CF$17&gt;=Udfyldningsark!$P118,CF$17,CF$17&lt;=Udfyldningsark!$T118),"x",""))</f>
        <v/>
      </c>
      <c r="CG101" s="226" t="str">
        <f>IF(Udfyldningsark!$T118="","",IF(AND(CG$17&gt;=Udfyldningsark!$P118,CG$17,CG$17&lt;=Udfyldningsark!$T118),"x",""))</f>
        <v/>
      </c>
      <c r="CH101" s="226" t="str">
        <f>IF(Udfyldningsark!$T118="","",IF(AND(CH$17&gt;=Udfyldningsark!$P118,CH$17,CH$17&lt;=Udfyldningsark!$T118),"x",""))</f>
        <v/>
      </c>
      <c r="CI101" s="226" t="str">
        <f>IF(Udfyldningsark!$T118="","",IF(AND(CI$17&gt;=Udfyldningsark!$P118,CI$17,CI$17&lt;=Udfyldningsark!$T118),"x",""))</f>
        <v/>
      </c>
      <c r="CJ101" s="226" t="str">
        <f>IF(Udfyldningsark!$T118="","",IF(AND(CJ$17&gt;=Udfyldningsark!$P118,CJ$17,CJ$17&lt;=Udfyldningsark!$T118),"x",""))</f>
        <v/>
      </c>
      <c r="CK101" s="226" t="str">
        <f>IF(Udfyldningsark!$T118="","",IF(AND(CK$17&gt;=Udfyldningsark!$P118,CK$17,CK$17&lt;=Udfyldningsark!$T118),"x",""))</f>
        <v/>
      </c>
      <c r="CL101" s="226" t="str">
        <f>IF(Udfyldningsark!$T118="","",IF(AND(CL$17&gt;=Udfyldningsark!$P118,CL$17,CL$17&lt;=Udfyldningsark!$T118),"x",""))</f>
        <v/>
      </c>
      <c r="CM101" s="226" t="str">
        <f>IF(Udfyldningsark!$T118="","",IF(AND(CM$17&gt;=Udfyldningsark!$P118,CM$17,CM$17&lt;=Udfyldningsark!$T118),"x",""))</f>
        <v/>
      </c>
      <c r="CN101" s="226" t="str">
        <f>IF(Udfyldningsark!$T118="","",IF(AND(CN$17&gt;=Udfyldningsark!$P118,CN$17,CN$17&lt;=Udfyldningsark!$T118),"x",""))</f>
        <v/>
      </c>
      <c r="CO101" s="226" t="str">
        <f>IF(Udfyldningsark!$T118="","",IF(AND(CO$17&gt;=Udfyldningsark!$P118,CO$17,CO$17&lt;=Udfyldningsark!$T118),"x",""))</f>
        <v/>
      </c>
      <c r="CP101" s="226" t="str">
        <f>IF(Udfyldningsark!$T118="","",IF(AND(CP$17&gt;=Udfyldningsark!$P118,CP$17,CP$17&lt;=Udfyldningsark!$T118),"x",""))</f>
        <v/>
      </c>
      <c r="CQ101" s="226" t="str">
        <f>IF(Udfyldningsark!$T118="","",IF(AND(CQ$17&gt;=Udfyldningsark!$P118,CQ$17,CQ$17&lt;=Udfyldningsark!$T118),"x",""))</f>
        <v/>
      </c>
      <c r="CR101" s="226" t="str">
        <f>IF(Udfyldningsark!$T118="","",IF(AND(CR$17&gt;=Udfyldningsark!$P118,CR$17,CR$17&lt;=Udfyldningsark!$T118),"x",""))</f>
        <v/>
      </c>
      <c r="CS101" s="226" t="str">
        <f>IF(Udfyldningsark!$T118="","",IF(AND(CS$17&gt;=Udfyldningsark!$P118,CS$17,CS$17&lt;=Udfyldningsark!$T118),"x",""))</f>
        <v/>
      </c>
      <c r="CT101" s="226" t="str">
        <f>IF(Udfyldningsark!$T118="","",IF(AND(CT$17&gt;=Udfyldningsark!$P118,CT$17,CT$17&lt;=Udfyldningsark!$T118),"x",""))</f>
        <v/>
      </c>
      <c r="CU101" s="226" t="str">
        <f>IF(Udfyldningsark!$T118="","",IF(AND(CU$17&gt;=Udfyldningsark!$P118,CU$17,CU$17&lt;=Udfyldningsark!$T118),"x",""))</f>
        <v/>
      </c>
      <c r="CV101" s="226" t="str">
        <f>IF(Udfyldningsark!$T118="","",IF(AND(CV$17&gt;=Udfyldningsark!$P118,CV$17,CV$17&lt;=Udfyldningsark!$T118),"x",""))</f>
        <v/>
      </c>
      <c r="CW101" s="226" t="str">
        <f>IF(Udfyldningsark!$T118="","",IF(AND(CW$17&gt;=Udfyldningsark!$P118,CW$17,CW$17&lt;=Udfyldningsark!$T118),"x",""))</f>
        <v/>
      </c>
      <c r="CX101" s="226" t="str">
        <f>IF(Udfyldningsark!$T118="","",IF(AND(CX$17&gt;=Udfyldningsark!$P118,CX$17,CX$17&lt;=Udfyldningsark!$T118),"x",""))</f>
        <v/>
      </c>
      <c r="CY101" s="226" t="str">
        <f>IF(Udfyldningsark!$T118="","",IF(AND(CY$17&gt;=Udfyldningsark!$P118,CY$17,CY$17&lt;=Udfyldningsark!$T118),"x",""))</f>
        <v/>
      </c>
      <c r="CZ101" s="226" t="str">
        <f>IF(Udfyldningsark!$T118="","",IF(AND(CZ$17&gt;=Udfyldningsark!$P118,CZ$17,CZ$17&lt;=Udfyldningsark!$T118),"x",""))</f>
        <v/>
      </c>
      <c r="DA101" s="230" t="str">
        <f>IF(Udfyldningsark!$T118="","",IF(AND(DA$17&gt;=Udfyldningsark!$P118,DA$17,DA$17&lt;=Udfyldningsark!$T118),"x",""))</f>
        <v/>
      </c>
      <c r="DB101" s="230" t="str">
        <f>IF(Udfyldningsark!$T118="","",IF(AND(DB$17&gt;=Udfyldningsark!$P118,DB$17,DB$17&lt;=Udfyldningsark!$T118),"x",""))</f>
        <v/>
      </c>
      <c r="DC101" s="230" t="str">
        <f>IF(Udfyldningsark!$T118="","",IF(AND(DC$17&gt;=Udfyldningsark!$P118,DC$17,DC$17&lt;=Udfyldningsark!$T118),"x",""))</f>
        <v/>
      </c>
      <c r="DD101" s="230" t="str">
        <f>IF(Udfyldningsark!$T118="","",IF(AND(DD$17&gt;=Udfyldningsark!$P118,DD$17,DD$17&lt;=Udfyldningsark!$T118),"x",""))</f>
        <v/>
      </c>
      <c r="DE101" s="230" t="str">
        <f>IF(Udfyldningsark!$T118="","",IF(AND(DE$17&gt;=Udfyldningsark!$P118,DE$17,DE$17&lt;=Udfyldningsark!$T118),"x",""))</f>
        <v/>
      </c>
      <c r="DF101" s="230" t="str">
        <f>IF(Udfyldningsark!$T118="","",IF(AND(DF$17&gt;=Udfyldningsark!$P118,DF$17,DF$17&lt;=Udfyldningsark!$T118),"x",""))</f>
        <v/>
      </c>
      <c r="DG101" s="230" t="str">
        <f>IF(Udfyldningsark!$T118="","",IF(AND(DG$17&gt;=Udfyldningsark!$P118,DG$17,DG$17&lt;=Udfyldningsark!$T118),"x",""))</f>
        <v/>
      </c>
      <c r="DH101" s="230" t="str">
        <f>IF(Udfyldningsark!$T118="","",IF(AND(DH$17&gt;=Udfyldningsark!$P118,DH$17,DH$17&lt;=Udfyldningsark!$T118),"x",""))</f>
        <v/>
      </c>
      <c r="DI101" s="230" t="str">
        <f>IF(Udfyldningsark!$T118="","",IF(AND(DI$17&gt;=Udfyldningsark!$P118,DI$17,DI$17&lt;=Udfyldningsark!$T118),"x",""))</f>
        <v/>
      </c>
      <c r="DJ101" s="230" t="str">
        <f>IF(Udfyldningsark!$T118="","",IF(AND(DJ$17&gt;=Udfyldningsark!$P118,DJ$17,DJ$17&lt;=Udfyldningsark!$T118),"x",""))</f>
        <v/>
      </c>
      <c r="DK101" s="231" t="str">
        <f>IF(Udfyldningsark!$T118="","",IF(AND(DK$17&gt;=Udfyldningsark!$P118,DK$17,DK$17&lt;=Udfyldningsark!$T118),"x",""))</f>
        <v/>
      </c>
      <c r="DL101" s="13"/>
      <c r="DM101" s="13"/>
    </row>
    <row r="102" spans="1:117" ht="10.15" hidden="1" customHeight="1" x14ac:dyDescent="0.2">
      <c r="C102" s="242"/>
      <c r="D102" s="243"/>
      <c r="E102" s="242"/>
      <c r="F102" s="50"/>
      <c r="H102" s="50"/>
      <c r="M102" s="89" t="str">
        <f>IF(Udfyldningsark!G119="","",IF(Udfyldningsark!G119=Data!$T$7,Data!$V$7,IF(Udfyldningsark!G119=Data!$T$8,Data!$V$8,IF(Udfyldningsark!G119=Data!$T$9,Data!$V$9,IF(Udfyldningsark!G119=Data!$T$10,Data!$V$10,IF(Udfyldningsark!G119=Data!$T$11,Data!$V$11,IF(Udfyldningsark!G119=Data!$T$12,Data!$V$12,IF(Udfyldningsark!G119=Data!$T$13,Data!$V$13,IF(Udfyldningsark!G119=Data!$T$14,Data!$V$14,IF(Udfyldningsark!G119=Data!$T$15,Data!$V$15,IF(Udfyldningsark!G119=Data!$T$16,Data!$V$16,IF(Udfyldningsark!G119=Data!$T$17,Data!$V$17,IF(Udfyldningsark!G119=Data!$T$18,Data!$V$18,IF(Udfyldningsark!G119=Data!$T$19,Data!$V$19,IF(Udfyldningsark!G119=Data!$T$20,Data!$V$20,IF(Udfyldningsark!G119=Data!$T$21,Data!$V$21,IF(Udfyldningsark!G119=Data!$T$22,Data!$V$22,IF(Udfyldningsark!G119=Data!$T$23,Data!$V$23,IF(Udfyldningsark!G119=Data!$T$24,Data!$V$24,IF(Udfyldningsark!G119=Data!$T$25,Data!$V$25,IF(Udfyldningsark!G119=Data!$T$26,Data!$V$26,IF(Udfyldningsark!G119=Data!$T$27,Data!$V$27,))))))))))))))))))))))</f>
        <v/>
      </c>
    </row>
    <row r="103" spans="1:117" ht="10.15" hidden="1" customHeight="1" x14ac:dyDescent="0.2">
      <c r="C103" s="242"/>
      <c r="D103" s="243"/>
      <c r="E103" s="242"/>
      <c r="F103" s="50"/>
      <c r="H103" s="50"/>
      <c r="M103" s="89" t="str">
        <f>IF(Udfyldningsark!G120="","",IF(Udfyldningsark!G120=Data!$T$7,Data!$V$7,IF(Udfyldningsark!G120=Data!$T$8,Data!$V$8,IF(Udfyldningsark!G120=Data!$T$9,Data!$V$9,IF(Udfyldningsark!G120=Data!$T$10,Data!$V$10,IF(Udfyldningsark!G120=Data!$T$11,Data!$V$11,IF(Udfyldningsark!G120=Data!$T$12,Data!$V$12,IF(Udfyldningsark!G120=Data!$T$13,Data!$V$13,IF(Udfyldningsark!G120=Data!$T$14,Data!$V$14,IF(Udfyldningsark!G120=Data!$T$15,Data!$V$15,IF(Udfyldningsark!G120=Data!$T$16,Data!$V$16,IF(Udfyldningsark!G120=Data!$T$17,Data!$V$17,IF(Udfyldningsark!G120=Data!$T$18,Data!$V$18,IF(Udfyldningsark!G120=Data!$T$19,Data!$V$19,IF(Udfyldningsark!G120=Data!$T$20,Data!$V$20,IF(Udfyldningsark!G120=Data!$T$21,Data!$V$21,IF(Udfyldningsark!G120=Data!$T$22,Data!$V$22,IF(Udfyldningsark!G120=Data!$T$23,Data!$V$23,IF(Udfyldningsark!G120=Data!$T$24,Data!$V$24,IF(Udfyldningsark!G120=Data!$T$25,Data!$V$25,IF(Udfyldningsark!G120=Data!$T$26,Data!$V$26,IF(Udfyldningsark!G120=Data!$T$27,Data!$V$27,))))))))))))))))))))))</f>
        <v/>
      </c>
    </row>
    <row r="104" spans="1:117" ht="10.15" hidden="1" customHeight="1" x14ac:dyDescent="0.2">
      <c r="C104" s="242"/>
      <c r="D104" s="243"/>
      <c r="E104" s="242"/>
      <c r="F104" s="50"/>
      <c r="H104" s="50"/>
      <c r="M104" s="89" t="str">
        <f>IF(Udfyldningsark!G121="","",IF(Udfyldningsark!G121=Data!$T$7,Data!$V$7,IF(Udfyldningsark!G121=Data!$T$8,Data!$V$8,IF(Udfyldningsark!G121=Data!$T$9,Data!$V$9,IF(Udfyldningsark!G121=Data!$T$10,Data!$V$10,IF(Udfyldningsark!G121=Data!$T$11,Data!$V$11,IF(Udfyldningsark!G121=Data!$T$12,Data!$V$12,IF(Udfyldningsark!G121=Data!$T$13,Data!$V$13,IF(Udfyldningsark!G121=Data!$T$14,Data!$V$14,IF(Udfyldningsark!G121=Data!$T$15,Data!$V$15,IF(Udfyldningsark!G121=Data!$T$16,Data!$V$16,IF(Udfyldningsark!G121=Data!$T$17,Data!$V$17,IF(Udfyldningsark!G121=Data!$T$18,Data!$V$18,IF(Udfyldningsark!G121=Data!$T$19,Data!$V$19,IF(Udfyldningsark!G121=Data!$T$20,Data!$V$20,IF(Udfyldningsark!G121=Data!$T$21,Data!$V$21,IF(Udfyldningsark!G121=Data!$T$22,Data!$V$22,IF(Udfyldningsark!G121=Data!$T$23,Data!$V$23,IF(Udfyldningsark!G121=Data!$T$24,Data!$V$24,IF(Udfyldningsark!G121=Data!$T$25,Data!$V$25,IF(Udfyldningsark!G121=Data!$T$26,Data!$V$26,IF(Udfyldningsark!G121=Data!$T$27,Data!$V$27,))))))))))))))))))))))</f>
        <v/>
      </c>
    </row>
    <row r="105" spans="1:117" ht="10.15" hidden="1" customHeight="1" x14ac:dyDescent="0.2">
      <c r="C105" s="242"/>
      <c r="D105" s="243"/>
      <c r="E105" s="242"/>
      <c r="F105" s="50"/>
      <c r="H105" s="50"/>
      <c r="M105" s="89" t="str">
        <f>IF(Udfyldningsark!G122="","",IF(Udfyldningsark!G122=Data!$T$7,Data!$V$7,IF(Udfyldningsark!G122=Data!$T$8,Data!$V$8,IF(Udfyldningsark!G122=Data!$T$9,Data!$V$9,IF(Udfyldningsark!G122=Data!$T$10,Data!$V$10,IF(Udfyldningsark!G122=Data!$T$11,Data!$V$11,IF(Udfyldningsark!G122=Data!$T$12,Data!$V$12,IF(Udfyldningsark!G122=Data!$T$13,Data!$V$13,IF(Udfyldningsark!G122=Data!$T$14,Data!$V$14,IF(Udfyldningsark!G122=Data!$T$15,Data!$V$15,IF(Udfyldningsark!G122=Data!$T$16,Data!$V$16,IF(Udfyldningsark!G122=Data!$T$17,Data!$V$17,IF(Udfyldningsark!G122=Data!$T$18,Data!$V$18,IF(Udfyldningsark!G122=Data!$T$19,Data!$V$19,IF(Udfyldningsark!G122=Data!$T$20,Data!$V$20,IF(Udfyldningsark!G122=Data!$T$21,Data!$V$21,IF(Udfyldningsark!G122=Data!$T$22,Data!$V$22,IF(Udfyldningsark!G122=Data!$T$23,Data!$V$23,IF(Udfyldningsark!G122=Data!$T$24,Data!$V$24,IF(Udfyldningsark!G122=Data!$T$25,Data!$V$25,IF(Udfyldningsark!G122=Data!$T$26,Data!$V$26,IF(Udfyldningsark!G122=Data!$T$27,Data!$V$27,))))))))))))))))))))))</f>
        <v/>
      </c>
    </row>
    <row r="106" spans="1:117" ht="10.15" hidden="1" customHeight="1" x14ac:dyDescent="0.2">
      <c r="C106" s="242"/>
      <c r="D106" s="243"/>
      <c r="E106" s="242"/>
      <c r="F106" s="50"/>
      <c r="H106" s="50"/>
      <c r="M106" s="89" t="str">
        <f>IF(Udfyldningsark!G123="","",IF(Udfyldningsark!G123=Data!$T$7,Data!$V$7,IF(Udfyldningsark!G123=Data!$T$8,Data!$V$8,IF(Udfyldningsark!G123=Data!$T$9,Data!$V$9,IF(Udfyldningsark!G123=Data!$T$10,Data!$V$10,IF(Udfyldningsark!G123=Data!$T$11,Data!$V$11,IF(Udfyldningsark!G123=Data!$T$12,Data!$V$12,IF(Udfyldningsark!G123=Data!$T$13,Data!$V$13,IF(Udfyldningsark!G123=Data!$T$14,Data!$V$14,IF(Udfyldningsark!G123=Data!$T$15,Data!$V$15,IF(Udfyldningsark!G123=Data!$T$16,Data!$V$16,IF(Udfyldningsark!G123=Data!$T$17,Data!$V$17,IF(Udfyldningsark!G123=Data!$T$18,Data!$V$18,IF(Udfyldningsark!G123=Data!$T$19,Data!$V$19,IF(Udfyldningsark!G123=Data!$T$20,Data!$V$20,IF(Udfyldningsark!G123=Data!$T$21,Data!$V$21,IF(Udfyldningsark!G123=Data!$T$22,Data!$V$22,IF(Udfyldningsark!G123=Data!$T$23,Data!$V$23,IF(Udfyldningsark!G123=Data!$T$24,Data!$V$24,IF(Udfyldningsark!G123=Data!$T$25,Data!$V$25,IF(Udfyldningsark!G123=Data!$T$26,Data!$V$26,IF(Udfyldningsark!G123=Data!$T$27,Data!$V$27,))))))))))))))))))))))</f>
        <v/>
      </c>
    </row>
    <row r="107" spans="1:117" ht="10.15" hidden="1" customHeight="1" x14ac:dyDescent="0.2">
      <c r="C107" s="242"/>
      <c r="D107" s="243"/>
      <c r="E107" s="242"/>
      <c r="F107" s="50"/>
      <c r="H107" s="50"/>
      <c r="M107" s="89" t="str">
        <f>IF(Udfyldningsark!G124="","",IF(Udfyldningsark!G124=Data!$T$7,Data!$V$7,IF(Udfyldningsark!G124=Data!$T$8,Data!$V$8,IF(Udfyldningsark!G124=Data!$T$9,Data!$V$9,IF(Udfyldningsark!G124=Data!$T$10,Data!$V$10,IF(Udfyldningsark!G124=Data!$T$11,Data!$V$11,IF(Udfyldningsark!G124=Data!$T$12,Data!$V$12,IF(Udfyldningsark!G124=Data!$T$13,Data!$V$13,IF(Udfyldningsark!G124=Data!$T$14,Data!$V$14,IF(Udfyldningsark!G124=Data!$T$15,Data!$V$15,IF(Udfyldningsark!G124=Data!$T$16,Data!$V$16,IF(Udfyldningsark!G124=Data!$T$17,Data!$V$17,IF(Udfyldningsark!G124=Data!$T$18,Data!$V$18,IF(Udfyldningsark!G124=Data!$T$19,Data!$V$19,IF(Udfyldningsark!G124=Data!$T$20,Data!$V$20,IF(Udfyldningsark!G124=Data!$T$21,Data!$V$21,IF(Udfyldningsark!G124=Data!$T$22,Data!$V$22,IF(Udfyldningsark!G124=Data!$T$23,Data!$V$23,IF(Udfyldningsark!G124=Data!$T$24,Data!$V$24,IF(Udfyldningsark!G124=Data!$T$25,Data!$V$25,IF(Udfyldningsark!G124=Data!$T$26,Data!$V$26,IF(Udfyldningsark!G124=Data!$T$27,Data!$V$27,))))))))))))))))))))))</f>
        <v/>
      </c>
    </row>
    <row r="108" spans="1:117" ht="10.15" hidden="1" customHeight="1" x14ac:dyDescent="0.2">
      <c r="C108" s="242"/>
      <c r="D108" s="243"/>
      <c r="E108" s="242"/>
      <c r="F108" s="50"/>
      <c r="H108" s="50"/>
      <c r="M108" s="89" t="str">
        <f>IF(Udfyldningsark!G125="","",IF(Udfyldningsark!G125=Data!$T$7,Data!$V$7,IF(Udfyldningsark!G125=Data!$T$8,Data!$V$8,IF(Udfyldningsark!G125=Data!$T$9,Data!$V$9,IF(Udfyldningsark!G125=Data!$T$10,Data!$V$10,IF(Udfyldningsark!G125=Data!$T$11,Data!$V$11,IF(Udfyldningsark!G125=Data!$T$12,Data!$V$12,IF(Udfyldningsark!G125=Data!$T$13,Data!$V$13,IF(Udfyldningsark!G125=Data!$T$14,Data!$V$14,IF(Udfyldningsark!G125=Data!$T$15,Data!$V$15,IF(Udfyldningsark!G125=Data!$T$16,Data!$V$16,IF(Udfyldningsark!G125=Data!$T$17,Data!$V$17,IF(Udfyldningsark!G125=Data!$T$18,Data!$V$18,IF(Udfyldningsark!G125=Data!$T$19,Data!$V$19,IF(Udfyldningsark!G125=Data!$T$20,Data!$V$20,IF(Udfyldningsark!G125=Data!$T$21,Data!$V$21,IF(Udfyldningsark!G125=Data!$T$22,Data!$V$22,IF(Udfyldningsark!G125=Data!$T$23,Data!$V$23,IF(Udfyldningsark!G125=Data!$T$24,Data!$V$24,IF(Udfyldningsark!G125=Data!$T$25,Data!$V$25,IF(Udfyldningsark!G125=Data!$T$26,Data!$V$26,IF(Udfyldningsark!G125=Data!$T$27,Data!$V$27,))))))))))))))))))))))</f>
        <v/>
      </c>
    </row>
    <row r="109" spans="1:117" ht="10.15" hidden="1" customHeight="1" x14ac:dyDescent="0.2">
      <c r="C109" s="242"/>
      <c r="D109" s="243"/>
      <c r="E109" s="242"/>
      <c r="F109" s="50"/>
      <c r="H109" s="50"/>
      <c r="M109" s="89" t="str">
        <f>IF(Udfyldningsark!G126="","",IF(Udfyldningsark!G126=Data!$T$7,Data!$V$7,IF(Udfyldningsark!G126=Data!$T$8,Data!$V$8,IF(Udfyldningsark!G126=Data!$T$9,Data!$V$9,IF(Udfyldningsark!G126=Data!$T$10,Data!$V$10,IF(Udfyldningsark!G126=Data!$T$11,Data!$V$11,IF(Udfyldningsark!G126=Data!$T$12,Data!$V$12,IF(Udfyldningsark!G126=Data!$T$13,Data!$V$13,IF(Udfyldningsark!G126=Data!$T$14,Data!$V$14,IF(Udfyldningsark!G126=Data!$T$15,Data!$V$15,IF(Udfyldningsark!G126=Data!$T$16,Data!$V$16,IF(Udfyldningsark!G126=Data!$T$17,Data!$V$17,IF(Udfyldningsark!G126=Data!$T$18,Data!$V$18,IF(Udfyldningsark!G126=Data!$T$19,Data!$V$19,IF(Udfyldningsark!G126=Data!$T$20,Data!$V$20,IF(Udfyldningsark!G126=Data!$T$21,Data!$V$21,IF(Udfyldningsark!G126=Data!$T$22,Data!$V$22,IF(Udfyldningsark!G126=Data!$T$23,Data!$V$23,IF(Udfyldningsark!G126=Data!$T$24,Data!$V$24,IF(Udfyldningsark!G126=Data!$T$25,Data!$V$25,IF(Udfyldningsark!G126=Data!$T$26,Data!$V$26,IF(Udfyldningsark!G126=Data!$T$27,Data!$V$27,))))))))))))))))))))))</f>
        <v/>
      </c>
    </row>
    <row r="110" spans="1:117" ht="10.15" hidden="1" customHeight="1" x14ac:dyDescent="0.2">
      <c r="C110" s="242"/>
      <c r="D110" s="243"/>
      <c r="E110" s="242"/>
      <c r="F110" s="50"/>
      <c r="H110" s="50"/>
      <c r="M110" s="89" t="str">
        <f>IF(Udfyldningsark!G127="","",IF(Udfyldningsark!G127=Data!$T$7,Data!$V$7,IF(Udfyldningsark!G127=Data!$T$8,Data!$V$8,IF(Udfyldningsark!G127=Data!$T$9,Data!$V$9,IF(Udfyldningsark!G127=Data!$T$10,Data!$V$10,IF(Udfyldningsark!G127=Data!$T$11,Data!$V$11,IF(Udfyldningsark!G127=Data!$T$12,Data!$V$12,IF(Udfyldningsark!G127=Data!$T$13,Data!$V$13,IF(Udfyldningsark!G127=Data!$T$14,Data!$V$14,IF(Udfyldningsark!G127=Data!$T$15,Data!$V$15,IF(Udfyldningsark!G127=Data!$T$16,Data!$V$16,IF(Udfyldningsark!G127=Data!$T$17,Data!$V$17,IF(Udfyldningsark!G127=Data!$T$18,Data!$V$18,IF(Udfyldningsark!G127=Data!$T$19,Data!$V$19,IF(Udfyldningsark!G127=Data!$T$20,Data!$V$20,IF(Udfyldningsark!G127=Data!$T$21,Data!$V$21,IF(Udfyldningsark!G127=Data!$T$22,Data!$V$22,IF(Udfyldningsark!G127=Data!$T$23,Data!$V$23,IF(Udfyldningsark!G127=Data!$T$24,Data!$V$24,IF(Udfyldningsark!G127=Data!$T$25,Data!$V$25,IF(Udfyldningsark!G127=Data!$T$26,Data!$V$26,IF(Udfyldningsark!G127=Data!$T$27,Data!$V$27,))))))))))))))))))))))</f>
        <v/>
      </c>
    </row>
    <row r="111" spans="1:117" ht="10.15" hidden="1" customHeight="1" x14ac:dyDescent="0.2">
      <c r="C111" s="242"/>
      <c r="D111" s="243"/>
      <c r="E111" s="242"/>
      <c r="F111" s="50"/>
      <c r="H111" s="50"/>
      <c r="M111" s="89" t="str">
        <f>IF(Udfyldningsark!G128="","",IF(Udfyldningsark!G128=Data!$T$7,Data!$V$7,IF(Udfyldningsark!G128=Data!$T$8,Data!$V$8,IF(Udfyldningsark!G128=Data!$T$9,Data!$V$9,IF(Udfyldningsark!G128=Data!$T$10,Data!$V$10,IF(Udfyldningsark!G128=Data!$T$11,Data!$V$11,IF(Udfyldningsark!G128=Data!$T$12,Data!$V$12,IF(Udfyldningsark!G128=Data!$T$13,Data!$V$13,IF(Udfyldningsark!G128=Data!$T$14,Data!$V$14,IF(Udfyldningsark!G128=Data!$T$15,Data!$V$15,IF(Udfyldningsark!G128=Data!$T$16,Data!$V$16,IF(Udfyldningsark!G128=Data!$T$17,Data!$V$17,IF(Udfyldningsark!G128=Data!$T$18,Data!$V$18,IF(Udfyldningsark!G128=Data!$T$19,Data!$V$19,IF(Udfyldningsark!G128=Data!$T$20,Data!$V$20,IF(Udfyldningsark!G128=Data!$T$21,Data!$V$21,IF(Udfyldningsark!G128=Data!$T$22,Data!$V$22,IF(Udfyldningsark!G128=Data!$T$23,Data!$V$23,IF(Udfyldningsark!G128=Data!$T$24,Data!$V$24,IF(Udfyldningsark!G128=Data!$T$25,Data!$V$25,IF(Udfyldningsark!G128=Data!$T$26,Data!$V$26,IF(Udfyldningsark!G128=Data!$T$27,Data!$V$27,))))))))))))))))))))))</f>
        <v/>
      </c>
    </row>
    <row r="112" spans="1:117" ht="10.15" hidden="1" customHeight="1" x14ac:dyDescent="0.2">
      <c r="C112" s="242"/>
      <c r="D112" s="243"/>
      <c r="E112" s="242"/>
      <c r="F112" s="50"/>
      <c r="H112" s="50"/>
      <c r="M112" s="89" t="str">
        <f>IF(Udfyldningsark!G129="","",IF(Udfyldningsark!G129=Data!$T$7,Data!$V$7,IF(Udfyldningsark!G129=Data!$T$8,Data!$V$8,IF(Udfyldningsark!G129=Data!$T$9,Data!$V$9,IF(Udfyldningsark!G129=Data!$T$10,Data!$V$10,IF(Udfyldningsark!G129=Data!$T$11,Data!$V$11,IF(Udfyldningsark!G129=Data!$T$12,Data!$V$12,IF(Udfyldningsark!G129=Data!$T$13,Data!$V$13,IF(Udfyldningsark!G129=Data!$T$14,Data!$V$14,IF(Udfyldningsark!G129=Data!$T$15,Data!$V$15,IF(Udfyldningsark!G129=Data!$T$16,Data!$V$16,IF(Udfyldningsark!G129=Data!$T$17,Data!$V$17,IF(Udfyldningsark!G129=Data!$T$18,Data!$V$18,IF(Udfyldningsark!G129=Data!$T$19,Data!$V$19,IF(Udfyldningsark!G129=Data!$T$20,Data!$V$20,IF(Udfyldningsark!G129=Data!$T$21,Data!$V$21,IF(Udfyldningsark!G129=Data!$T$22,Data!$V$22,IF(Udfyldningsark!G129=Data!$T$23,Data!$V$23,IF(Udfyldningsark!G129=Data!$T$24,Data!$V$24,IF(Udfyldningsark!G129=Data!$T$25,Data!$V$25,IF(Udfyldningsark!G129=Data!$T$26,Data!$V$26,IF(Udfyldningsark!G129=Data!$T$27,Data!$V$27,))))))))))))))))))))))</f>
        <v/>
      </c>
    </row>
    <row r="113" spans="3:13" ht="10.15" hidden="1" customHeight="1" x14ac:dyDescent="0.2">
      <c r="C113" s="242"/>
      <c r="D113" s="243"/>
      <c r="E113" s="242"/>
      <c r="F113" s="50"/>
      <c r="H113" s="50"/>
      <c r="M113" s="89" t="str">
        <f>IF(Udfyldningsark!G130="","",IF(Udfyldningsark!G130=Data!$T$7,Data!$V$7,IF(Udfyldningsark!G130=Data!$T$8,Data!$V$8,IF(Udfyldningsark!G130=Data!$T$9,Data!$V$9,IF(Udfyldningsark!G130=Data!$T$10,Data!$V$10,IF(Udfyldningsark!G130=Data!$T$11,Data!$V$11,IF(Udfyldningsark!G130=Data!$T$12,Data!$V$12,IF(Udfyldningsark!G130=Data!$T$13,Data!$V$13,IF(Udfyldningsark!G130=Data!$T$14,Data!$V$14,IF(Udfyldningsark!G130=Data!$T$15,Data!$V$15,IF(Udfyldningsark!G130=Data!$T$16,Data!$V$16,IF(Udfyldningsark!G130=Data!$T$17,Data!$V$17,IF(Udfyldningsark!G130=Data!$T$18,Data!$V$18,IF(Udfyldningsark!G130=Data!$T$19,Data!$V$19,IF(Udfyldningsark!G130=Data!$T$20,Data!$V$20,IF(Udfyldningsark!G130=Data!$T$21,Data!$V$21,IF(Udfyldningsark!G130=Data!$T$22,Data!$V$22,IF(Udfyldningsark!G130=Data!$T$23,Data!$V$23,IF(Udfyldningsark!G130=Data!$T$24,Data!$V$24,IF(Udfyldningsark!G130=Data!$T$25,Data!$V$25,IF(Udfyldningsark!G130=Data!$T$26,Data!$V$26,IF(Udfyldningsark!G130=Data!$T$27,Data!$V$27,))))))))))))))))))))))</f>
        <v/>
      </c>
    </row>
    <row r="114" spans="3:13" ht="10.15" hidden="1" customHeight="1" x14ac:dyDescent="0.2">
      <c r="C114" s="242"/>
      <c r="D114" s="243"/>
      <c r="E114" s="242"/>
      <c r="F114" s="50"/>
      <c r="H114" s="50"/>
      <c r="M114" s="89" t="str">
        <f>IF(Udfyldningsark!G131="","",IF(Udfyldningsark!G131=Data!$T$7,Data!$V$7,IF(Udfyldningsark!G131=Data!$T$8,Data!$V$8,IF(Udfyldningsark!G131=Data!$T$9,Data!$V$9,IF(Udfyldningsark!G131=Data!$T$10,Data!$V$10,IF(Udfyldningsark!G131=Data!$T$11,Data!$V$11,IF(Udfyldningsark!G131=Data!$T$12,Data!$V$12,IF(Udfyldningsark!G131=Data!$T$13,Data!$V$13,IF(Udfyldningsark!G131=Data!$T$14,Data!$V$14,IF(Udfyldningsark!G131=Data!$T$15,Data!$V$15,IF(Udfyldningsark!G131=Data!$T$16,Data!$V$16,IF(Udfyldningsark!G131=Data!$T$17,Data!$V$17,IF(Udfyldningsark!G131=Data!$T$18,Data!$V$18,IF(Udfyldningsark!G131=Data!$T$19,Data!$V$19,IF(Udfyldningsark!G131=Data!$T$20,Data!$V$20,IF(Udfyldningsark!G131=Data!$T$21,Data!$V$21,IF(Udfyldningsark!G131=Data!$T$22,Data!$V$22,IF(Udfyldningsark!G131=Data!$T$23,Data!$V$23,IF(Udfyldningsark!G131=Data!$T$24,Data!$V$24,IF(Udfyldningsark!G131=Data!$T$25,Data!$V$25,IF(Udfyldningsark!G131=Data!$T$26,Data!$V$26,IF(Udfyldningsark!G131=Data!$T$27,Data!$V$27,))))))))))))))))))))))</f>
        <v/>
      </c>
    </row>
    <row r="115" spans="3:13" ht="10.15" hidden="1" customHeight="1" x14ac:dyDescent="0.2">
      <c r="C115" s="242"/>
      <c r="D115" s="243"/>
      <c r="E115" s="242"/>
      <c r="F115" s="50"/>
      <c r="H115" s="50"/>
      <c r="M115" s="89" t="str">
        <f>IF(Udfyldningsark!G132="","",IF(Udfyldningsark!G132=Data!$T$7,Data!$V$7,IF(Udfyldningsark!G132=Data!$T$8,Data!$V$8,IF(Udfyldningsark!G132=Data!$T$9,Data!$V$9,IF(Udfyldningsark!G132=Data!$T$10,Data!$V$10,IF(Udfyldningsark!G132=Data!$T$11,Data!$V$11,IF(Udfyldningsark!G132=Data!$T$12,Data!$V$12,IF(Udfyldningsark!G132=Data!$T$13,Data!$V$13,IF(Udfyldningsark!G132=Data!$T$14,Data!$V$14,IF(Udfyldningsark!G132=Data!$T$15,Data!$V$15,IF(Udfyldningsark!G132=Data!$T$16,Data!$V$16,IF(Udfyldningsark!G132=Data!$T$17,Data!$V$17,IF(Udfyldningsark!G132=Data!$T$18,Data!$V$18,IF(Udfyldningsark!G132=Data!$T$19,Data!$V$19,IF(Udfyldningsark!G132=Data!$T$20,Data!$V$20,IF(Udfyldningsark!G132=Data!$T$21,Data!$V$21,IF(Udfyldningsark!G132=Data!$T$22,Data!$V$22,IF(Udfyldningsark!G132=Data!$T$23,Data!$V$23,IF(Udfyldningsark!G132=Data!$T$24,Data!$V$24,IF(Udfyldningsark!G132=Data!$T$25,Data!$V$25,IF(Udfyldningsark!G132=Data!$T$26,Data!$V$26,IF(Udfyldningsark!G132=Data!$T$27,Data!$V$27,))))))))))))))))))))))</f>
        <v/>
      </c>
    </row>
    <row r="116" spans="3:13" ht="10.15" hidden="1" customHeight="1" x14ac:dyDescent="0.2">
      <c r="C116" s="242"/>
      <c r="D116" s="243"/>
      <c r="E116" s="242"/>
      <c r="F116" s="50"/>
      <c r="H116" s="50"/>
      <c r="M116" s="89" t="str">
        <f>IF(Udfyldningsark!G133="","",IF(Udfyldningsark!G133=Data!$T$7,Data!$V$7,IF(Udfyldningsark!G133=Data!$T$8,Data!$V$8,IF(Udfyldningsark!G133=Data!$T$9,Data!$V$9,IF(Udfyldningsark!G133=Data!$T$10,Data!$V$10,IF(Udfyldningsark!G133=Data!$T$11,Data!$V$11,IF(Udfyldningsark!G133=Data!$T$12,Data!$V$12,IF(Udfyldningsark!G133=Data!$T$13,Data!$V$13,IF(Udfyldningsark!G133=Data!$T$14,Data!$V$14,IF(Udfyldningsark!G133=Data!$T$15,Data!$V$15,IF(Udfyldningsark!G133=Data!$T$16,Data!$V$16,IF(Udfyldningsark!G133=Data!$T$17,Data!$V$17,IF(Udfyldningsark!G133=Data!$T$18,Data!$V$18,IF(Udfyldningsark!G133=Data!$T$19,Data!$V$19,IF(Udfyldningsark!G133=Data!$T$20,Data!$V$20,IF(Udfyldningsark!G133=Data!$T$21,Data!$V$21,IF(Udfyldningsark!G133=Data!$T$22,Data!$V$22,IF(Udfyldningsark!G133=Data!$T$23,Data!$V$23,IF(Udfyldningsark!G133=Data!$T$24,Data!$V$24,IF(Udfyldningsark!G133=Data!$T$25,Data!$V$25,IF(Udfyldningsark!G133=Data!$T$26,Data!$V$26,IF(Udfyldningsark!G133=Data!$T$27,Data!$V$27,))))))))))))))))))))))</f>
        <v/>
      </c>
    </row>
    <row r="117" spans="3:13" ht="10.15" hidden="1" customHeight="1" x14ac:dyDescent="0.2">
      <c r="C117" s="242"/>
      <c r="D117" s="243"/>
      <c r="E117" s="242"/>
      <c r="F117" s="50"/>
      <c r="H117" s="50"/>
      <c r="M117" s="89" t="str">
        <f>IF(Udfyldningsark!G134="","",IF(Udfyldningsark!G134=Data!$T$7,Data!$V$7,IF(Udfyldningsark!G134=Data!$T$8,Data!$V$8,IF(Udfyldningsark!G134=Data!$T$9,Data!$V$9,IF(Udfyldningsark!G134=Data!$T$10,Data!$V$10,IF(Udfyldningsark!G134=Data!$T$11,Data!$V$11,IF(Udfyldningsark!G134=Data!$T$12,Data!$V$12,IF(Udfyldningsark!G134=Data!$T$13,Data!$V$13,IF(Udfyldningsark!G134=Data!$T$14,Data!$V$14,IF(Udfyldningsark!G134=Data!$T$15,Data!$V$15,IF(Udfyldningsark!G134=Data!$T$16,Data!$V$16,IF(Udfyldningsark!G134=Data!$T$17,Data!$V$17,IF(Udfyldningsark!G134=Data!$T$18,Data!$V$18,IF(Udfyldningsark!G134=Data!$T$19,Data!$V$19,IF(Udfyldningsark!G134=Data!$T$20,Data!$V$20,IF(Udfyldningsark!G134=Data!$T$21,Data!$V$21,IF(Udfyldningsark!G134=Data!$T$22,Data!$V$22,IF(Udfyldningsark!G134=Data!$T$23,Data!$V$23,IF(Udfyldningsark!G134=Data!$T$24,Data!$V$24,IF(Udfyldningsark!G134=Data!$T$25,Data!$V$25,IF(Udfyldningsark!G134=Data!$T$26,Data!$V$26,IF(Udfyldningsark!G134=Data!$T$27,Data!$V$27,))))))))))))))))))))))</f>
        <v/>
      </c>
    </row>
    <row r="118" spans="3:13" ht="10.15" hidden="1" customHeight="1" x14ac:dyDescent="0.2">
      <c r="C118" s="242"/>
      <c r="D118" s="243"/>
      <c r="E118" s="242"/>
      <c r="F118" s="50"/>
      <c r="H118" s="50"/>
      <c r="M118" s="89" t="str">
        <f>IF(Udfyldningsark!G135="","",IF(Udfyldningsark!G135=Data!$T$7,Data!$V$7,IF(Udfyldningsark!G135=Data!$T$8,Data!$V$8,IF(Udfyldningsark!G135=Data!$T$9,Data!$V$9,IF(Udfyldningsark!G135=Data!$T$10,Data!$V$10,IF(Udfyldningsark!G135=Data!$T$11,Data!$V$11,IF(Udfyldningsark!G135=Data!$T$12,Data!$V$12,IF(Udfyldningsark!G135=Data!$T$13,Data!$V$13,IF(Udfyldningsark!G135=Data!$T$14,Data!$V$14,IF(Udfyldningsark!G135=Data!$T$15,Data!$V$15,IF(Udfyldningsark!G135=Data!$T$16,Data!$V$16,IF(Udfyldningsark!G135=Data!$T$17,Data!$V$17,IF(Udfyldningsark!G135=Data!$T$18,Data!$V$18,IF(Udfyldningsark!G135=Data!$T$19,Data!$V$19,IF(Udfyldningsark!G135=Data!$T$20,Data!$V$20,IF(Udfyldningsark!G135=Data!$T$21,Data!$V$21,IF(Udfyldningsark!G135=Data!$T$22,Data!$V$22,IF(Udfyldningsark!G135=Data!$T$23,Data!$V$23,IF(Udfyldningsark!G135=Data!$T$24,Data!$V$24,IF(Udfyldningsark!G135=Data!$T$25,Data!$V$25,IF(Udfyldningsark!G135=Data!$T$26,Data!$V$26,IF(Udfyldningsark!G135=Data!$T$27,Data!$V$27,))))))))))))))))))))))</f>
        <v/>
      </c>
    </row>
    <row r="119" spans="3:13" ht="10.15" hidden="1" customHeight="1" x14ac:dyDescent="0.2">
      <c r="C119" s="242"/>
      <c r="D119" s="243"/>
      <c r="E119" s="242"/>
      <c r="F119" s="50"/>
      <c r="H119" s="50"/>
      <c r="M119" s="89" t="str">
        <f>IF(Udfyldningsark!G136="","",IF(Udfyldningsark!G136=Data!$T$7,Data!$V$7,IF(Udfyldningsark!G136=Data!$T$8,Data!$V$8,IF(Udfyldningsark!G136=Data!$T$9,Data!$V$9,IF(Udfyldningsark!G136=Data!$T$10,Data!$V$10,IF(Udfyldningsark!G136=Data!$T$11,Data!$V$11,IF(Udfyldningsark!G136=Data!$T$12,Data!$V$12,IF(Udfyldningsark!G136=Data!$T$13,Data!$V$13,IF(Udfyldningsark!G136=Data!$T$14,Data!$V$14,IF(Udfyldningsark!G136=Data!$T$15,Data!$V$15,IF(Udfyldningsark!G136=Data!$T$16,Data!$V$16,IF(Udfyldningsark!G136=Data!$T$17,Data!$V$17,IF(Udfyldningsark!G136=Data!$T$18,Data!$V$18,IF(Udfyldningsark!G136=Data!$T$19,Data!$V$19,IF(Udfyldningsark!G136=Data!$T$20,Data!$V$20,IF(Udfyldningsark!G136=Data!$T$21,Data!$V$21,IF(Udfyldningsark!G136=Data!$T$22,Data!$V$22,IF(Udfyldningsark!G136=Data!$T$23,Data!$V$23,IF(Udfyldningsark!G136=Data!$T$24,Data!$V$24,IF(Udfyldningsark!G136=Data!$T$25,Data!$V$25,IF(Udfyldningsark!G136=Data!$T$26,Data!$V$26,IF(Udfyldningsark!G136=Data!$T$27,Data!$V$27,))))))))))))))))))))))</f>
        <v/>
      </c>
    </row>
    <row r="120" spans="3:13" ht="10.15" hidden="1" customHeight="1" x14ac:dyDescent="0.2">
      <c r="C120" s="242"/>
      <c r="D120" s="243"/>
      <c r="E120" s="242"/>
      <c r="F120" s="50"/>
      <c r="H120" s="50"/>
      <c r="M120" s="89" t="str">
        <f>IF(Udfyldningsark!G137="","",IF(Udfyldningsark!G137=Data!$T$7,Data!$V$7,IF(Udfyldningsark!G137=Data!$T$8,Data!$V$8,IF(Udfyldningsark!G137=Data!$T$9,Data!$V$9,IF(Udfyldningsark!G137=Data!$T$10,Data!$V$10,IF(Udfyldningsark!G137=Data!$T$11,Data!$V$11,IF(Udfyldningsark!G137=Data!$T$12,Data!$V$12,IF(Udfyldningsark!G137=Data!$T$13,Data!$V$13,IF(Udfyldningsark!G137=Data!$T$14,Data!$V$14,IF(Udfyldningsark!G137=Data!$T$15,Data!$V$15,IF(Udfyldningsark!G137=Data!$T$16,Data!$V$16,IF(Udfyldningsark!G137=Data!$T$17,Data!$V$17,IF(Udfyldningsark!G137=Data!$T$18,Data!$V$18,IF(Udfyldningsark!G137=Data!$T$19,Data!$V$19,IF(Udfyldningsark!G137=Data!$T$20,Data!$V$20,IF(Udfyldningsark!G137=Data!$T$21,Data!$V$21,IF(Udfyldningsark!G137=Data!$T$22,Data!$V$22,IF(Udfyldningsark!G137=Data!$T$23,Data!$V$23,IF(Udfyldningsark!G137=Data!$T$24,Data!$V$24,IF(Udfyldningsark!G137=Data!$T$25,Data!$V$25,IF(Udfyldningsark!G137=Data!$T$26,Data!$V$26,IF(Udfyldningsark!G137=Data!$T$27,Data!$V$27,))))))))))))))))))))))</f>
        <v/>
      </c>
    </row>
    <row r="121" spans="3:13" ht="10.15" hidden="1" customHeight="1" x14ac:dyDescent="0.2">
      <c r="C121" s="242"/>
      <c r="D121" s="243"/>
      <c r="E121" s="242"/>
      <c r="F121" s="50"/>
      <c r="H121" s="50"/>
      <c r="M121" s="89" t="str">
        <f>IF(Udfyldningsark!G138="","",IF(Udfyldningsark!G138=Data!$T$7,Data!$V$7,IF(Udfyldningsark!G138=Data!$T$8,Data!$V$8,IF(Udfyldningsark!G138=Data!$T$9,Data!$V$9,IF(Udfyldningsark!G138=Data!$T$10,Data!$V$10,IF(Udfyldningsark!G138=Data!$T$11,Data!$V$11,IF(Udfyldningsark!G138=Data!$T$12,Data!$V$12,IF(Udfyldningsark!G138=Data!$T$13,Data!$V$13,IF(Udfyldningsark!G138=Data!$T$14,Data!$V$14,IF(Udfyldningsark!G138=Data!$T$15,Data!$V$15,IF(Udfyldningsark!G138=Data!$T$16,Data!$V$16,IF(Udfyldningsark!G138=Data!$T$17,Data!$V$17,IF(Udfyldningsark!G138=Data!$T$18,Data!$V$18,IF(Udfyldningsark!G138=Data!$T$19,Data!$V$19,IF(Udfyldningsark!G138=Data!$T$20,Data!$V$20,IF(Udfyldningsark!G138=Data!$T$21,Data!$V$21,IF(Udfyldningsark!G138=Data!$T$22,Data!$V$22,IF(Udfyldningsark!G138=Data!$T$23,Data!$V$23,IF(Udfyldningsark!G138=Data!$T$24,Data!$V$24,IF(Udfyldningsark!G138=Data!$T$25,Data!$V$25,IF(Udfyldningsark!G138=Data!$T$26,Data!$V$26,IF(Udfyldningsark!G138=Data!$T$27,Data!$V$27,))))))))))))))))))))))</f>
        <v/>
      </c>
    </row>
    <row r="122" spans="3:13" ht="10.15" hidden="1" customHeight="1" x14ac:dyDescent="0.2">
      <c r="C122" s="242"/>
      <c r="D122" s="243"/>
      <c r="E122" s="242"/>
      <c r="F122" s="50"/>
      <c r="H122" s="50"/>
      <c r="M122" s="89" t="str">
        <f>IF(Udfyldningsark!G139="","",IF(Udfyldningsark!G139=Data!$T$7,Data!$V$7,IF(Udfyldningsark!G139=Data!$T$8,Data!$V$8,IF(Udfyldningsark!G139=Data!$T$9,Data!$V$9,IF(Udfyldningsark!G139=Data!$T$10,Data!$V$10,IF(Udfyldningsark!G139=Data!$T$11,Data!$V$11,IF(Udfyldningsark!G139=Data!$T$12,Data!$V$12,IF(Udfyldningsark!G139=Data!$T$13,Data!$V$13,IF(Udfyldningsark!G139=Data!$T$14,Data!$V$14,IF(Udfyldningsark!G139=Data!$T$15,Data!$V$15,IF(Udfyldningsark!G139=Data!$T$16,Data!$V$16,IF(Udfyldningsark!G139=Data!$T$17,Data!$V$17,IF(Udfyldningsark!G139=Data!$T$18,Data!$V$18,IF(Udfyldningsark!G139=Data!$T$19,Data!$V$19,IF(Udfyldningsark!G139=Data!$T$20,Data!$V$20,IF(Udfyldningsark!G139=Data!$T$21,Data!$V$21,IF(Udfyldningsark!G139=Data!$T$22,Data!$V$22,IF(Udfyldningsark!G139=Data!$T$23,Data!$V$23,IF(Udfyldningsark!G139=Data!$T$24,Data!$V$24,IF(Udfyldningsark!G139=Data!$T$25,Data!$V$25,IF(Udfyldningsark!G139=Data!$T$26,Data!$V$26,IF(Udfyldningsark!G139=Data!$T$27,Data!$V$27,))))))))))))))))))))))</f>
        <v/>
      </c>
    </row>
    <row r="123" spans="3:13" ht="10.15" hidden="1" customHeight="1" x14ac:dyDescent="0.2">
      <c r="C123" s="242"/>
      <c r="D123" s="243"/>
      <c r="E123" s="242"/>
      <c r="F123" s="50"/>
      <c r="H123" s="50"/>
      <c r="M123" s="89" t="str">
        <f>IF(Udfyldningsark!G140="","",IF(Udfyldningsark!G140=Data!$T$7,Data!$V$7,IF(Udfyldningsark!G140=Data!$T$8,Data!$V$8,IF(Udfyldningsark!G140=Data!$T$9,Data!$V$9,IF(Udfyldningsark!G140=Data!$T$10,Data!$V$10,IF(Udfyldningsark!G140=Data!$T$11,Data!$V$11,IF(Udfyldningsark!G140=Data!$T$12,Data!$V$12,IF(Udfyldningsark!G140=Data!$T$13,Data!$V$13,IF(Udfyldningsark!G140=Data!$T$14,Data!$V$14,IF(Udfyldningsark!G140=Data!$T$15,Data!$V$15,IF(Udfyldningsark!G140=Data!$T$16,Data!$V$16,IF(Udfyldningsark!G140=Data!$T$17,Data!$V$17,IF(Udfyldningsark!G140=Data!$T$18,Data!$V$18,IF(Udfyldningsark!G140=Data!$T$19,Data!$V$19,IF(Udfyldningsark!G140=Data!$T$20,Data!$V$20,IF(Udfyldningsark!G140=Data!$T$21,Data!$V$21,IF(Udfyldningsark!G140=Data!$T$22,Data!$V$22,IF(Udfyldningsark!G140=Data!$T$23,Data!$V$23,IF(Udfyldningsark!G140=Data!$T$24,Data!$V$24,IF(Udfyldningsark!G140=Data!$T$25,Data!$V$25,IF(Udfyldningsark!G140=Data!$T$26,Data!$V$26,IF(Udfyldningsark!G140=Data!$T$27,Data!$V$27,))))))))))))))))))))))</f>
        <v/>
      </c>
    </row>
    <row r="124" spans="3:13" ht="10.15" hidden="1" customHeight="1" x14ac:dyDescent="0.2">
      <c r="C124" s="242"/>
      <c r="D124" s="243"/>
      <c r="E124" s="242"/>
      <c r="F124" s="50"/>
      <c r="H124" s="50"/>
      <c r="M124" s="89" t="str">
        <f>IF(Udfyldningsark!G141="","",IF(Udfyldningsark!G141=Data!$T$7,Data!$V$7,IF(Udfyldningsark!G141=Data!$T$8,Data!$V$8,IF(Udfyldningsark!G141=Data!$T$9,Data!$V$9,IF(Udfyldningsark!G141=Data!$T$10,Data!$V$10,IF(Udfyldningsark!G141=Data!$T$11,Data!$V$11,IF(Udfyldningsark!G141=Data!$T$12,Data!$V$12,IF(Udfyldningsark!G141=Data!$T$13,Data!$V$13,IF(Udfyldningsark!G141=Data!$T$14,Data!$V$14,IF(Udfyldningsark!G141=Data!$T$15,Data!$V$15,IF(Udfyldningsark!G141=Data!$T$16,Data!$V$16,IF(Udfyldningsark!G141=Data!$T$17,Data!$V$17,IF(Udfyldningsark!G141=Data!$T$18,Data!$V$18,IF(Udfyldningsark!G141=Data!$T$19,Data!$V$19,IF(Udfyldningsark!G141=Data!$T$20,Data!$V$20,IF(Udfyldningsark!G141=Data!$T$21,Data!$V$21,IF(Udfyldningsark!G141=Data!$T$22,Data!$V$22,IF(Udfyldningsark!G141=Data!$T$23,Data!$V$23,IF(Udfyldningsark!G141=Data!$T$24,Data!$V$24,IF(Udfyldningsark!G141=Data!$T$25,Data!$V$25,IF(Udfyldningsark!G141=Data!$T$26,Data!$V$26,IF(Udfyldningsark!G141=Data!$T$27,Data!$V$27,))))))))))))))))))))))</f>
        <v/>
      </c>
    </row>
    <row r="125" spans="3:13" ht="10.15" hidden="1" customHeight="1" x14ac:dyDescent="0.2">
      <c r="C125" s="242"/>
      <c r="D125" s="243"/>
      <c r="E125" s="242"/>
      <c r="F125" s="50"/>
      <c r="H125" s="50"/>
      <c r="M125" s="89" t="str">
        <f>IF(Udfyldningsark!G142="","",IF(Udfyldningsark!G142=Data!$T$7,Data!$V$7,IF(Udfyldningsark!G142=Data!$T$8,Data!$V$8,IF(Udfyldningsark!G142=Data!$T$9,Data!$V$9,IF(Udfyldningsark!G142=Data!$T$10,Data!$V$10,IF(Udfyldningsark!G142=Data!$T$11,Data!$V$11,IF(Udfyldningsark!G142=Data!$T$12,Data!$V$12,IF(Udfyldningsark!G142=Data!$T$13,Data!$V$13,IF(Udfyldningsark!G142=Data!$T$14,Data!$V$14,IF(Udfyldningsark!G142=Data!$T$15,Data!$V$15,IF(Udfyldningsark!G142=Data!$T$16,Data!$V$16,IF(Udfyldningsark!G142=Data!$T$17,Data!$V$17,IF(Udfyldningsark!G142=Data!$T$18,Data!$V$18,IF(Udfyldningsark!G142=Data!$T$19,Data!$V$19,IF(Udfyldningsark!G142=Data!$T$20,Data!$V$20,IF(Udfyldningsark!G142=Data!$T$21,Data!$V$21,IF(Udfyldningsark!G142=Data!$T$22,Data!$V$22,IF(Udfyldningsark!G142=Data!$T$23,Data!$V$23,IF(Udfyldningsark!G142=Data!$T$24,Data!$V$24,IF(Udfyldningsark!G142=Data!$T$25,Data!$V$25,IF(Udfyldningsark!G142=Data!$T$26,Data!$V$26,IF(Udfyldningsark!G142=Data!$T$27,Data!$V$27,))))))))))))))))))))))</f>
        <v/>
      </c>
    </row>
    <row r="126" spans="3:13" ht="10.15" hidden="1" customHeight="1" x14ac:dyDescent="0.2">
      <c r="C126" s="242"/>
      <c r="D126" s="243"/>
      <c r="E126" s="242"/>
      <c r="F126" s="50"/>
      <c r="H126" s="50"/>
      <c r="M126" s="89" t="str">
        <f>IF(Udfyldningsark!G143="","",IF(Udfyldningsark!G143=Data!$T$7,Data!$V$7,IF(Udfyldningsark!G143=Data!$T$8,Data!$V$8,IF(Udfyldningsark!G143=Data!$T$9,Data!$V$9,IF(Udfyldningsark!G143=Data!$T$10,Data!$V$10,IF(Udfyldningsark!G143=Data!$T$11,Data!$V$11,IF(Udfyldningsark!G143=Data!$T$12,Data!$V$12,IF(Udfyldningsark!G143=Data!$T$13,Data!$V$13,IF(Udfyldningsark!G143=Data!$T$14,Data!$V$14,IF(Udfyldningsark!G143=Data!$T$15,Data!$V$15,IF(Udfyldningsark!G143=Data!$T$16,Data!$V$16,IF(Udfyldningsark!G143=Data!$T$17,Data!$V$17,IF(Udfyldningsark!G143=Data!$T$18,Data!$V$18,IF(Udfyldningsark!G143=Data!$T$19,Data!$V$19,IF(Udfyldningsark!G143=Data!$T$20,Data!$V$20,IF(Udfyldningsark!G143=Data!$T$21,Data!$V$21,IF(Udfyldningsark!G143=Data!$T$22,Data!$V$22,IF(Udfyldningsark!G143=Data!$T$23,Data!$V$23,IF(Udfyldningsark!G143=Data!$T$24,Data!$V$24,IF(Udfyldningsark!G143=Data!$T$25,Data!$V$25,IF(Udfyldningsark!G143=Data!$T$26,Data!$V$26,IF(Udfyldningsark!G143=Data!$T$27,Data!$V$27,))))))))))))))))))))))</f>
        <v/>
      </c>
    </row>
    <row r="127" spans="3:13" ht="10.15" hidden="1" customHeight="1" x14ac:dyDescent="0.2">
      <c r="C127" s="242"/>
      <c r="D127" s="243"/>
      <c r="E127" s="242"/>
      <c r="F127" s="50"/>
      <c r="H127" s="50"/>
      <c r="M127" s="89" t="str">
        <f>IF(Udfyldningsark!G144="","",IF(Udfyldningsark!G144=Data!$T$7,Data!$V$7,IF(Udfyldningsark!G144=Data!$T$8,Data!$V$8,IF(Udfyldningsark!G144=Data!$T$9,Data!$V$9,IF(Udfyldningsark!G144=Data!$T$10,Data!$V$10,IF(Udfyldningsark!G144=Data!$T$11,Data!$V$11,IF(Udfyldningsark!G144=Data!$T$12,Data!$V$12,IF(Udfyldningsark!G144=Data!$T$13,Data!$V$13,IF(Udfyldningsark!G144=Data!$T$14,Data!$V$14,IF(Udfyldningsark!G144=Data!$T$15,Data!$V$15,IF(Udfyldningsark!G144=Data!$T$16,Data!$V$16,IF(Udfyldningsark!G144=Data!$T$17,Data!$V$17,IF(Udfyldningsark!G144=Data!$T$18,Data!$V$18,IF(Udfyldningsark!G144=Data!$T$19,Data!$V$19,IF(Udfyldningsark!G144=Data!$T$20,Data!$V$20,IF(Udfyldningsark!G144=Data!$T$21,Data!$V$21,IF(Udfyldningsark!G144=Data!$T$22,Data!$V$22,IF(Udfyldningsark!G144=Data!$T$23,Data!$V$23,IF(Udfyldningsark!G144=Data!$T$24,Data!$V$24,IF(Udfyldningsark!G144=Data!$T$25,Data!$V$25,IF(Udfyldningsark!G144=Data!$T$26,Data!$V$26,IF(Udfyldningsark!G144=Data!$T$27,Data!$V$27,))))))))))))))))))))))</f>
        <v/>
      </c>
    </row>
    <row r="128" spans="3:13" ht="10.15" hidden="1" customHeight="1" x14ac:dyDescent="0.2">
      <c r="C128" s="242"/>
      <c r="D128" s="243"/>
      <c r="E128" s="242"/>
      <c r="F128" s="50"/>
      <c r="H128" s="50"/>
      <c r="M128" s="89" t="str">
        <f>IF(Udfyldningsark!G145="","",IF(Udfyldningsark!G145=Data!$T$7,Data!$V$7,IF(Udfyldningsark!G145=Data!$T$8,Data!$V$8,IF(Udfyldningsark!G145=Data!$T$9,Data!$V$9,IF(Udfyldningsark!G145=Data!$T$10,Data!$V$10,IF(Udfyldningsark!G145=Data!$T$11,Data!$V$11,IF(Udfyldningsark!G145=Data!$T$12,Data!$V$12,IF(Udfyldningsark!G145=Data!$T$13,Data!$V$13,IF(Udfyldningsark!G145=Data!$T$14,Data!$V$14,IF(Udfyldningsark!G145=Data!$T$15,Data!$V$15,IF(Udfyldningsark!G145=Data!$T$16,Data!$V$16,IF(Udfyldningsark!G145=Data!$T$17,Data!$V$17,IF(Udfyldningsark!G145=Data!$T$18,Data!$V$18,IF(Udfyldningsark!G145=Data!$T$19,Data!$V$19,IF(Udfyldningsark!G145=Data!$T$20,Data!$V$20,IF(Udfyldningsark!G145=Data!$T$21,Data!$V$21,IF(Udfyldningsark!G145=Data!$T$22,Data!$V$22,IF(Udfyldningsark!G145=Data!$T$23,Data!$V$23,IF(Udfyldningsark!G145=Data!$T$24,Data!$V$24,IF(Udfyldningsark!G145=Data!$T$25,Data!$V$25,IF(Udfyldningsark!G145=Data!$T$26,Data!$V$26,IF(Udfyldningsark!G145=Data!$T$27,Data!$V$27,))))))))))))))))))))))</f>
        <v/>
      </c>
    </row>
    <row r="129" spans="3:13" ht="10.15" hidden="1" customHeight="1" x14ac:dyDescent="0.2">
      <c r="C129" s="242"/>
      <c r="D129" s="243"/>
      <c r="E129" s="242"/>
      <c r="F129" s="50"/>
      <c r="H129" s="50"/>
      <c r="M129" s="89" t="str">
        <f>IF(Udfyldningsark!G146="","",IF(Udfyldningsark!G146=Data!$T$7,Data!$V$7,IF(Udfyldningsark!G146=Data!$T$8,Data!$V$8,IF(Udfyldningsark!G146=Data!$T$9,Data!$V$9,IF(Udfyldningsark!G146=Data!$T$10,Data!$V$10,IF(Udfyldningsark!G146=Data!$T$11,Data!$V$11,IF(Udfyldningsark!G146=Data!$T$12,Data!$V$12,IF(Udfyldningsark!G146=Data!$T$13,Data!$V$13,IF(Udfyldningsark!G146=Data!$T$14,Data!$V$14,IF(Udfyldningsark!G146=Data!$T$15,Data!$V$15,IF(Udfyldningsark!G146=Data!$T$16,Data!$V$16,IF(Udfyldningsark!G146=Data!$T$17,Data!$V$17,IF(Udfyldningsark!G146=Data!$T$18,Data!$V$18,IF(Udfyldningsark!G146=Data!$T$19,Data!$V$19,IF(Udfyldningsark!G146=Data!$T$20,Data!$V$20,IF(Udfyldningsark!G146=Data!$T$21,Data!$V$21,IF(Udfyldningsark!G146=Data!$T$22,Data!$V$22,IF(Udfyldningsark!G146=Data!$T$23,Data!$V$23,IF(Udfyldningsark!G146=Data!$T$24,Data!$V$24,IF(Udfyldningsark!G146=Data!$T$25,Data!$V$25,IF(Udfyldningsark!G146=Data!$T$26,Data!$V$26,IF(Udfyldningsark!G146=Data!$T$27,Data!$V$27,))))))))))))))))))))))</f>
        <v/>
      </c>
    </row>
    <row r="130" spans="3:13" ht="10.15" hidden="1" customHeight="1" x14ac:dyDescent="0.2">
      <c r="C130" s="242"/>
      <c r="D130" s="243"/>
      <c r="E130" s="242"/>
      <c r="F130" s="50"/>
      <c r="H130" s="50"/>
      <c r="M130" s="89" t="str">
        <f>IF(Udfyldningsark!G147="","",IF(Udfyldningsark!G147=Data!$T$7,Data!$V$7,IF(Udfyldningsark!G147=Data!$T$8,Data!$V$8,IF(Udfyldningsark!G147=Data!$T$9,Data!$V$9,IF(Udfyldningsark!G147=Data!$T$10,Data!$V$10,IF(Udfyldningsark!G147=Data!$T$11,Data!$V$11,IF(Udfyldningsark!G147=Data!$T$12,Data!$V$12,IF(Udfyldningsark!G147=Data!$T$13,Data!$V$13,IF(Udfyldningsark!G147=Data!$T$14,Data!$V$14,IF(Udfyldningsark!G147=Data!$T$15,Data!$V$15,IF(Udfyldningsark!G147=Data!$T$16,Data!$V$16,IF(Udfyldningsark!G147=Data!$T$17,Data!$V$17,IF(Udfyldningsark!G147=Data!$T$18,Data!$V$18,IF(Udfyldningsark!G147=Data!$T$19,Data!$V$19,IF(Udfyldningsark!G147=Data!$T$20,Data!$V$20,IF(Udfyldningsark!G147=Data!$T$21,Data!$V$21,IF(Udfyldningsark!G147=Data!$T$22,Data!$V$22,IF(Udfyldningsark!G147=Data!$T$23,Data!$V$23,IF(Udfyldningsark!G147=Data!$T$24,Data!$V$24,IF(Udfyldningsark!G147=Data!$T$25,Data!$V$25,IF(Udfyldningsark!G147=Data!$T$26,Data!$V$26,IF(Udfyldningsark!G147=Data!$T$27,Data!$V$27,))))))))))))))))))))))</f>
        <v/>
      </c>
    </row>
    <row r="131" spans="3:13" ht="10.15" hidden="1" customHeight="1" x14ac:dyDescent="0.2">
      <c r="C131" s="242"/>
      <c r="D131" s="243"/>
      <c r="E131" s="242"/>
      <c r="F131" s="50"/>
      <c r="H131" s="50"/>
      <c r="M131" s="89" t="str">
        <f>IF(Udfyldningsark!G148="","",IF(Udfyldningsark!G148=Data!$T$7,Data!$V$7,IF(Udfyldningsark!G148=Data!$T$8,Data!$V$8,IF(Udfyldningsark!G148=Data!$T$9,Data!$V$9,IF(Udfyldningsark!G148=Data!$T$10,Data!$V$10,IF(Udfyldningsark!G148=Data!$T$11,Data!$V$11,IF(Udfyldningsark!G148=Data!$T$12,Data!$V$12,IF(Udfyldningsark!G148=Data!$T$13,Data!$V$13,IF(Udfyldningsark!G148=Data!$T$14,Data!$V$14,IF(Udfyldningsark!G148=Data!$T$15,Data!$V$15,IF(Udfyldningsark!G148=Data!$T$16,Data!$V$16,IF(Udfyldningsark!G148=Data!$T$17,Data!$V$17,IF(Udfyldningsark!G148=Data!$T$18,Data!$V$18,IF(Udfyldningsark!G148=Data!$T$19,Data!$V$19,IF(Udfyldningsark!G148=Data!$T$20,Data!$V$20,IF(Udfyldningsark!G148=Data!$T$21,Data!$V$21,IF(Udfyldningsark!G148=Data!$T$22,Data!$V$22,IF(Udfyldningsark!G148=Data!$T$23,Data!$V$23,IF(Udfyldningsark!G148=Data!$T$24,Data!$V$24,IF(Udfyldningsark!G148=Data!$T$25,Data!$V$25,IF(Udfyldningsark!G148=Data!$T$26,Data!$V$26,IF(Udfyldningsark!G148=Data!$T$27,Data!$V$27,))))))))))))))))))))))</f>
        <v/>
      </c>
    </row>
    <row r="132" spans="3:13" ht="10.15" hidden="1" customHeight="1" x14ac:dyDescent="0.2">
      <c r="C132" s="242"/>
      <c r="D132" s="243"/>
      <c r="E132" s="242"/>
      <c r="F132" s="50"/>
      <c r="H132" s="50"/>
      <c r="M132" s="89" t="str">
        <f>IF(Udfyldningsark!G149="","",IF(Udfyldningsark!G149=Data!$T$7,Data!$V$7,IF(Udfyldningsark!G149=Data!$T$8,Data!$V$8,IF(Udfyldningsark!G149=Data!$T$9,Data!$V$9,IF(Udfyldningsark!G149=Data!$T$10,Data!$V$10,IF(Udfyldningsark!G149=Data!$T$11,Data!$V$11,IF(Udfyldningsark!G149=Data!$T$12,Data!$V$12,IF(Udfyldningsark!G149=Data!$T$13,Data!$V$13,IF(Udfyldningsark!G149=Data!$T$14,Data!$V$14,IF(Udfyldningsark!G149=Data!$T$15,Data!$V$15,IF(Udfyldningsark!G149=Data!$T$16,Data!$V$16,IF(Udfyldningsark!G149=Data!$T$17,Data!$V$17,IF(Udfyldningsark!G149=Data!$T$18,Data!$V$18,IF(Udfyldningsark!G149=Data!$T$19,Data!$V$19,IF(Udfyldningsark!G149=Data!$T$20,Data!$V$20,IF(Udfyldningsark!G149=Data!$T$21,Data!$V$21,IF(Udfyldningsark!G149=Data!$T$22,Data!$V$22,IF(Udfyldningsark!G149=Data!$T$23,Data!$V$23,IF(Udfyldningsark!G149=Data!$T$24,Data!$V$24,IF(Udfyldningsark!G149=Data!$T$25,Data!$V$25,IF(Udfyldningsark!G149=Data!$T$26,Data!$V$26,IF(Udfyldningsark!G149=Data!$T$27,Data!$V$27,))))))))))))))))))))))</f>
        <v/>
      </c>
    </row>
    <row r="133" spans="3:13" ht="10.15" hidden="1" customHeight="1" x14ac:dyDescent="0.2">
      <c r="C133" s="242"/>
      <c r="D133" s="243"/>
      <c r="E133" s="242"/>
      <c r="F133" s="50"/>
      <c r="H133" s="50"/>
      <c r="M133" s="89" t="str">
        <f>IF(Udfyldningsark!G150="","",IF(Udfyldningsark!G150=Data!$T$7,Data!$V$7,IF(Udfyldningsark!G150=Data!$T$8,Data!$V$8,IF(Udfyldningsark!G150=Data!$T$9,Data!$V$9,IF(Udfyldningsark!G150=Data!$T$10,Data!$V$10,IF(Udfyldningsark!G150=Data!$T$11,Data!$V$11,IF(Udfyldningsark!G150=Data!$T$12,Data!$V$12,IF(Udfyldningsark!G150=Data!$T$13,Data!$V$13,IF(Udfyldningsark!G150=Data!$T$14,Data!$V$14,IF(Udfyldningsark!G150=Data!$T$15,Data!$V$15,IF(Udfyldningsark!G150=Data!$T$16,Data!$V$16,IF(Udfyldningsark!G150=Data!$T$17,Data!$V$17,IF(Udfyldningsark!G150=Data!$T$18,Data!$V$18,IF(Udfyldningsark!G150=Data!$T$19,Data!$V$19,IF(Udfyldningsark!G150=Data!$T$20,Data!$V$20,IF(Udfyldningsark!G150=Data!$T$21,Data!$V$21,IF(Udfyldningsark!G150=Data!$T$22,Data!$V$22,IF(Udfyldningsark!G150=Data!$T$23,Data!$V$23,IF(Udfyldningsark!G150=Data!$T$24,Data!$V$24,IF(Udfyldningsark!G150=Data!$T$25,Data!$V$25,IF(Udfyldningsark!G150=Data!$T$26,Data!$V$26,IF(Udfyldningsark!G150=Data!$T$27,Data!$V$27,))))))))))))))))))))))</f>
        <v/>
      </c>
    </row>
    <row r="134" spans="3:13" ht="10.15" hidden="1" customHeight="1" x14ac:dyDescent="0.2">
      <c r="C134" s="242"/>
      <c r="D134" s="243"/>
      <c r="E134" s="242"/>
      <c r="F134" s="50"/>
      <c r="H134" s="50"/>
      <c r="M134" s="89" t="str">
        <f>IF(Udfyldningsark!G151="","",IF(Udfyldningsark!G151=Data!$T$7,Data!$V$7,IF(Udfyldningsark!G151=Data!$T$8,Data!$V$8,IF(Udfyldningsark!G151=Data!$T$9,Data!$V$9,IF(Udfyldningsark!G151=Data!$T$10,Data!$V$10,IF(Udfyldningsark!G151=Data!$T$11,Data!$V$11,IF(Udfyldningsark!G151=Data!$T$12,Data!$V$12,IF(Udfyldningsark!G151=Data!$T$13,Data!$V$13,IF(Udfyldningsark!G151=Data!$T$14,Data!$V$14,IF(Udfyldningsark!G151=Data!$T$15,Data!$V$15,IF(Udfyldningsark!G151=Data!$T$16,Data!$V$16,IF(Udfyldningsark!G151=Data!$T$17,Data!$V$17,IF(Udfyldningsark!G151=Data!$T$18,Data!$V$18,IF(Udfyldningsark!G151=Data!$T$19,Data!$V$19,IF(Udfyldningsark!G151=Data!$T$20,Data!$V$20,IF(Udfyldningsark!G151=Data!$T$21,Data!$V$21,IF(Udfyldningsark!G151=Data!$T$22,Data!$V$22,IF(Udfyldningsark!G151=Data!$T$23,Data!$V$23,IF(Udfyldningsark!G151=Data!$T$24,Data!$V$24,IF(Udfyldningsark!G151=Data!$T$25,Data!$V$25,IF(Udfyldningsark!G151=Data!$T$26,Data!$V$26,IF(Udfyldningsark!G151=Data!$T$27,Data!$V$27,))))))))))))))))))))))</f>
        <v/>
      </c>
    </row>
    <row r="135" spans="3:13" ht="10.15" hidden="1" customHeight="1" x14ac:dyDescent="0.2">
      <c r="C135" s="242"/>
      <c r="D135" s="243"/>
      <c r="E135" s="242"/>
      <c r="F135" s="50"/>
      <c r="H135" s="50"/>
      <c r="M135" s="89" t="str">
        <f>IF(Udfyldningsark!G152="","",IF(Udfyldningsark!G152=Data!$T$7,Data!$V$7,IF(Udfyldningsark!G152=Data!$T$8,Data!$V$8,IF(Udfyldningsark!G152=Data!$T$9,Data!$V$9,IF(Udfyldningsark!G152=Data!$T$10,Data!$V$10,IF(Udfyldningsark!G152=Data!$T$11,Data!$V$11,IF(Udfyldningsark!G152=Data!$T$12,Data!$V$12,IF(Udfyldningsark!G152=Data!$T$13,Data!$V$13,IF(Udfyldningsark!G152=Data!$T$14,Data!$V$14,IF(Udfyldningsark!G152=Data!$T$15,Data!$V$15,IF(Udfyldningsark!G152=Data!$T$16,Data!$V$16,IF(Udfyldningsark!G152=Data!$T$17,Data!$V$17,IF(Udfyldningsark!G152=Data!$T$18,Data!$V$18,IF(Udfyldningsark!G152=Data!$T$19,Data!$V$19,IF(Udfyldningsark!G152=Data!$T$20,Data!$V$20,IF(Udfyldningsark!G152=Data!$T$21,Data!$V$21,IF(Udfyldningsark!G152=Data!$T$22,Data!$V$22,IF(Udfyldningsark!G152=Data!$T$23,Data!$V$23,IF(Udfyldningsark!G152=Data!$T$24,Data!$V$24,IF(Udfyldningsark!G152=Data!$T$25,Data!$V$25,IF(Udfyldningsark!G152=Data!$T$26,Data!$V$26,IF(Udfyldningsark!G152=Data!$T$27,Data!$V$27,))))))))))))))))))))))</f>
        <v/>
      </c>
    </row>
    <row r="136" spans="3:13" ht="10.15" hidden="1" customHeight="1" x14ac:dyDescent="0.2">
      <c r="C136" s="242"/>
      <c r="D136" s="243"/>
      <c r="E136" s="242"/>
      <c r="F136" s="50"/>
      <c r="H136" s="50"/>
      <c r="M136" s="89" t="str">
        <f>IF(Udfyldningsark!G153="","",IF(Udfyldningsark!G153=Data!$T$7,Data!$V$7,IF(Udfyldningsark!G153=Data!$T$8,Data!$V$8,IF(Udfyldningsark!G153=Data!$T$9,Data!$V$9,IF(Udfyldningsark!G153=Data!$T$10,Data!$V$10,IF(Udfyldningsark!G153=Data!$T$11,Data!$V$11,IF(Udfyldningsark!G153=Data!$T$12,Data!$V$12,IF(Udfyldningsark!G153=Data!$T$13,Data!$V$13,IF(Udfyldningsark!G153=Data!$T$14,Data!$V$14,IF(Udfyldningsark!G153=Data!$T$15,Data!$V$15,IF(Udfyldningsark!G153=Data!$T$16,Data!$V$16,IF(Udfyldningsark!G153=Data!$T$17,Data!$V$17,IF(Udfyldningsark!G153=Data!$T$18,Data!$V$18,IF(Udfyldningsark!G153=Data!$T$19,Data!$V$19,IF(Udfyldningsark!G153=Data!$T$20,Data!$V$20,IF(Udfyldningsark!G153=Data!$T$21,Data!$V$21,IF(Udfyldningsark!G153=Data!$T$22,Data!$V$22,IF(Udfyldningsark!G153=Data!$T$23,Data!$V$23,IF(Udfyldningsark!G153=Data!$T$24,Data!$V$24,IF(Udfyldningsark!G153=Data!$T$25,Data!$V$25,IF(Udfyldningsark!G153=Data!$T$26,Data!$V$26,IF(Udfyldningsark!G153=Data!$T$27,Data!$V$27,))))))))))))))))))))))</f>
        <v/>
      </c>
    </row>
    <row r="137" spans="3:13" ht="10.15" hidden="1" customHeight="1" x14ac:dyDescent="0.2">
      <c r="C137" s="242"/>
      <c r="D137" s="243"/>
      <c r="E137" s="242"/>
      <c r="F137" s="50"/>
      <c r="H137" s="50"/>
      <c r="M137" s="89" t="str">
        <f>IF(Udfyldningsark!G154="","",IF(Udfyldningsark!G154=Data!$T$7,Data!$V$7,IF(Udfyldningsark!G154=Data!$T$8,Data!$V$8,IF(Udfyldningsark!G154=Data!$T$9,Data!$V$9,IF(Udfyldningsark!G154=Data!$T$10,Data!$V$10,IF(Udfyldningsark!G154=Data!$T$11,Data!$V$11,IF(Udfyldningsark!G154=Data!$T$12,Data!$V$12,IF(Udfyldningsark!G154=Data!$T$13,Data!$V$13,IF(Udfyldningsark!G154=Data!$T$14,Data!$V$14,IF(Udfyldningsark!G154=Data!$T$15,Data!$V$15,IF(Udfyldningsark!G154=Data!$T$16,Data!$V$16,IF(Udfyldningsark!G154=Data!$T$17,Data!$V$17,IF(Udfyldningsark!G154=Data!$T$18,Data!$V$18,IF(Udfyldningsark!G154=Data!$T$19,Data!$V$19,IF(Udfyldningsark!G154=Data!$T$20,Data!$V$20,IF(Udfyldningsark!G154=Data!$T$21,Data!$V$21,IF(Udfyldningsark!G154=Data!$T$22,Data!$V$22,IF(Udfyldningsark!G154=Data!$T$23,Data!$V$23,IF(Udfyldningsark!G154=Data!$T$24,Data!$V$24,IF(Udfyldningsark!G154=Data!$T$25,Data!$V$25,IF(Udfyldningsark!G154=Data!$T$26,Data!$V$26,IF(Udfyldningsark!G154=Data!$T$27,Data!$V$27,))))))))))))))))))))))</f>
        <v/>
      </c>
    </row>
    <row r="138" spans="3:13" ht="10.15" hidden="1" customHeight="1" x14ac:dyDescent="0.2">
      <c r="C138" s="242"/>
      <c r="D138" s="243"/>
      <c r="E138" s="242"/>
      <c r="F138" s="50"/>
      <c r="H138" s="50"/>
      <c r="M138" s="89" t="str">
        <f>IF(Udfyldningsark!G155="","",IF(Udfyldningsark!G155=Data!$T$7,Data!$V$7,IF(Udfyldningsark!G155=Data!$T$8,Data!$V$8,IF(Udfyldningsark!G155=Data!$T$9,Data!$V$9,IF(Udfyldningsark!G155=Data!$T$10,Data!$V$10,IF(Udfyldningsark!G155=Data!$T$11,Data!$V$11,IF(Udfyldningsark!G155=Data!$T$12,Data!$V$12,IF(Udfyldningsark!G155=Data!$T$13,Data!$V$13,IF(Udfyldningsark!G155=Data!$T$14,Data!$V$14,IF(Udfyldningsark!G155=Data!$T$15,Data!$V$15,IF(Udfyldningsark!G155=Data!$T$16,Data!$V$16,IF(Udfyldningsark!G155=Data!$T$17,Data!$V$17,IF(Udfyldningsark!G155=Data!$T$18,Data!$V$18,IF(Udfyldningsark!G155=Data!$T$19,Data!$V$19,IF(Udfyldningsark!G155=Data!$T$20,Data!$V$20,IF(Udfyldningsark!G155=Data!$T$21,Data!$V$21,IF(Udfyldningsark!G155=Data!$T$22,Data!$V$22,IF(Udfyldningsark!G155=Data!$T$23,Data!$V$23,IF(Udfyldningsark!G155=Data!$T$24,Data!$V$24,IF(Udfyldningsark!G155=Data!$T$25,Data!$V$25,IF(Udfyldningsark!G155=Data!$T$26,Data!$V$26,IF(Udfyldningsark!G155=Data!$T$27,Data!$V$27,))))))))))))))))))))))</f>
        <v/>
      </c>
    </row>
    <row r="139" spans="3:13" ht="10.15" hidden="1" customHeight="1" x14ac:dyDescent="0.2">
      <c r="C139" s="242"/>
      <c r="D139" s="243"/>
      <c r="E139" s="242"/>
      <c r="F139" s="50"/>
      <c r="H139" s="50"/>
      <c r="M139" s="89" t="str">
        <f>IF(Udfyldningsark!G156="","",IF(Udfyldningsark!G156=Data!$T$7,Data!$V$7,IF(Udfyldningsark!G156=Data!$T$8,Data!$V$8,IF(Udfyldningsark!G156=Data!$T$9,Data!$V$9,IF(Udfyldningsark!G156=Data!$T$10,Data!$V$10,IF(Udfyldningsark!G156=Data!$T$11,Data!$V$11,IF(Udfyldningsark!G156=Data!$T$12,Data!$V$12,IF(Udfyldningsark!G156=Data!$T$13,Data!$V$13,IF(Udfyldningsark!G156=Data!$T$14,Data!$V$14,IF(Udfyldningsark!G156=Data!$T$15,Data!$V$15,IF(Udfyldningsark!G156=Data!$T$16,Data!$V$16,IF(Udfyldningsark!G156=Data!$T$17,Data!$V$17,IF(Udfyldningsark!G156=Data!$T$18,Data!$V$18,IF(Udfyldningsark!G156=Data!$T$19,Data!$V$19,IF(Udfyldningsark!G156=Data!$T$20,Data!$V$20,IF(Udfyldningsark!G156=Data!$T$21,Data!$V$21,IF(Udfyldningsark!G156=Data!$T$22,Data!$V$22,IF(Udfyldningsark!G156=Data!$T$23,Data!$V$23,IF(Udfyldningsark!G156=Data!$T$24,Data!$V$24,IF(Udfyldningsark!G156=Data!$T$25,Data!$V$25,IF(Udfyldningsark!G156=Data!$T$26,Data!$V$26,IF(Udfyldningsark!G156=Data!$T$27,Data!$V$27,))))))))))))))))))))))</f>
        <v/>
      </c>
    </row>
    <row r="140" spans="3:13" ht="10.15" hidden="1" customHeight="1" x14ac:dyDescent="0.2">
      <c r="C140" s="242"/>
      <c r="D140" s="243"/>
      <c r="E140" s="242"/>
      <c r="F140" s="50"/>
      <c r="H140" s="50"/>
      <c r="M140" s="89" t="str">
        <f>IF(Udfyldningsark!G157="","",IF(Udfyldningsark!G157=Data!$T$7,Data!$V$7,IF(Udfyldningsark!G157=Data!$T$8,Data!$V$8,IF(Udfyldningsark!G157=Data!$T$9,Data!$V$9,IF(Udfyldningsark!G157=Data!$T$10,Data!$V$10,IF(Udfyldningsark!G157=Data!$T$11,Data!$V$11,IF(Udfyldningsark!G157=Data!$T$12,Data!$V$12,IF(Udfyldningsark!G157=Data!$T$13,Data!$V$13,IF(Udfyldningsark!G157=Data!$T$14,Data!$V$14,IF(Udfyldningsark!G157=Data!$T$15,Data!$V$15,IF(Udfyldningsark!G157=Data!$T$16,Data!$V$16,IF(Udfyldningsark!G157=Data!$T$17,Data!$V$17,IF(Udfyldningsark!G157=Data!$T$18,Data!$V$18,IF(Udfyldningsark!G157=Data!$T$19,Data!$V$19,IF(Udfyldningsark!G157=Data!$T$20,Data!$V$20,IF(Udfyldningsark!G157=Data!$T$21,Data!$V$21,IF(Udfyldningsark!G157=Data!$T$22,Data!$V$22,IF(Udfyldningsark!G157=Data!$T$23,Data!$V$23,IF(Udfyldningsark!G157=Data!$T$24,Data!$V$24,IF(Udfyldningsark!G157=Data!$T$25,Data!$V$25,IF(Udfyldningsark!G157=Data!$T$26,Data!$V$26,IF(Udfyldningsark!G157=Data!$T$27,Data!$V$27,))))))))))))))))))))))</f>
        <v/>
      </c>
    </row>
    <row r="141" spans="3:13" ht="10.15" hidden="1" customHeight="1" x14ac:dyDescent="0.2">
      <c r="C141" s="242"/>
      <c r="D141" s="243"/>
      <c r="E141" s="242"/>
      <c r="F141" s="50"/>
      <c r="H141" s="50"/>
      <c r="M141" s="89" t="str">
        <f>IF(Udfyldningsark!G158="","",IF(Udfyldningsark!G158=Data!$T$7,Data!$V$7,IF(Udfyldningsark!G158=Data!$T$8,Data!$V$8,IF(Udfyldningsark!G158=Data!$T$9,Data!$V$9,IF(Udfyldningsark!G158=Data!$T$10,Data!$V$10,IF(Udfyldningsark!G158=Data!$T$11,Data!$V$11,IF(Udfyldningsark!G158=Data!$T$12,Data!$V$12,IF(Udfyldningsark!G158=Data!$T$13,Data!$V$13,IF(Udfyldningsark!G158=Data!$T$14,Data!$V$14,IF(Udfyldningsark!G158=Data!$T$15,Data!$V$15,IF(Udfyldningsark!G158=Data!$T$16,Data!$V$16,IF(Udfyldningsark!G158=Data!$T$17,Data!$V$17,IF(Udfyldningsark!G158=Data!$T$18,Data!$V$18,IF(Udfyldningsark!G158=Data!$T$19,Data!$V$19,IF(Udfyldningsark!G158=Data!$T$20,Data!$V$20,IF(Udfyldningsark!G158=Data!$T$21,Data!$V$21,IF(Udfyldningsark!G158=Data!$T$22,Data!$V$22,IF(Udfyldningsark!G158=Data!$T$23,Data!$V$23,IF(Udfyldningsark!G158=Data!$T$24,Data!$V$24,IF(Udfyldningsark!G158=Data!$T$25,Data!$V$25,IF(Udfyldningsark!G158=Data!$T$26,Data!$V$26,IF(Udfyldningsark!G158=Data!$T$27,Data!$V$27,))))))))))))))))))))))</f>
        <v/>
      </c>
    </row>
    <row r="142" spans="3:13" ht="10.15" hidden="1" customHeight="1" x14ac:dyDescent="0.2">
      <c r="C142" s="242"/>
      <c r="D142" s="243"/>
      <c r="E142" s="242"/>
      <c r="F142" s="50"/>
      <c r="H142" s="50"/>
      <c r="M142" s="89" t="str">
        <f>IF(Udfyldningsark!G159="","",IF(Udfyldningsark!G159=Data!$T$7,Data!$V$7,IF(Udfyldningsark!G159=Data!$T$8,Data!$V$8,IF(Udfyldningsark!G159=Data!$T$9,Data!$V$9,IF(Udfyldningsark!G159=Data!$T$10,Data!$V$10,IF(Udfyldningsark!G159=Data!$T$11,Data!$V$11,IF(Udfyldningsark!G159=Data!$T$12,Data!$V$12,IF(Udfyldningsark!G159=Data!$T$13,Data!$V$13,IF(Udfyldningsark!G159=Data!$T$14,Data!$V$14,IF(Udfyldningsark!G159=Data!$T$15,Data!$V$15,IF(Udfyldningsark!G159=Data!$T$16,Data!$V$16,IF(Udfyldningsark!G159=Data!$T$17,Data!$V$17,IF(Udfyldningsark!G159=Data!$T$18,Data!$V$18,IF(Udfyldningsark!G159=Data!$T$19,Data!$V$19,IF(Udfyldningsark!G159=Data!$T$20,Data!$V$20,IF(Udfyldningsark!G159=Data!$T$21,Data!$V$21,IF(Udfyldningsark!G159=Data!$T$22,Data!$V$22,IF(Udfyldningsark!G159=Data!$T$23,Data!$V$23,IF(Udfyldningsark!G159=Data!$T$24,Data!$V$24,IF(Udfyldningsark!G159=Data!$T$25,Data!$V$25,IF(Udfyldningsark!G159=Data!$T$26,Data!$V$26,IF(Udfyldningsark!G159=Data!$T$27,Data!$V$27,))))))))))))))))))))))</f>
        <v/>
      </c>
    </row>
    <row r="143" spans="3:13" ht="10.15" hidden="1" customHeight="1" x14ac:dyDescent="0.2">
      <c r="C143" s="242"/>
      <c r="D143" s="243"/>
      <c r="E143" s="242"/>
      <c r="F143" s="50"/>
      <c r="H143" s="50"/>
      <c r="M143" s="89" t="str">
        <f>IF(Udfyldningsark!G160="","",IF(Udfyldningsark!G160=Data!$T$7,Data!$V$7,IF(Udfyldningsark!G160=Data!$T$8,Data!$V$8,IF(Udfyldningsark!G160=Data!$T$9,Data!$V$9,IF(Udfyldningsark!G160=Data!$T$10,Data!$V$10,IF(Udfyldningsark!G160=Data!$T$11,Data!$V$11,IF(Udfyldningsark!G160=Data!$T$12,Data!$V$12,IF(Udfyldningsark!G160=Data!$T$13,Data!$V$13,IF(Udfyldningsark!G160=Data!$T$14,Data!$V$14,IF(Udfyldningsark!G160=Data!$T$15,Data!$V$15,IF(Udfyldningsark!G160=Data!$T$16,Data!$V$16,IF(Udfyldningsark!G160=Data!$T$17,Data!$V$17,IF(Udfyldningsark!G160=Data!$T$18,Data!$V$18,IF(Udfyldningsark!G160=Data!$T$19,Data!$V$19,IF(Udfyldningsark!G160=Data!$T$20,Data!$V$20,IF(Udfyldningsark!G160=Data!$T$21,Data!$V$21,IF(Udfyldningsark!G160=Data!$T$22,Data!$V$22,IF(Udfyldningsark!G160=Data!$T$23,Data!$V$23,IF(Udfyldningsark!G160=Data!$T$24,Data!$V$24,IF(Udfyldningsark!G160=Data!$T$25,Data!$V$25,IF(Udfyldningsark!G160=Data!$T$26,Data!$V$26,IF(Udfyldningsark!G160=Data!$T$27,Data!$V$27,))))))))))))))))))))))</f>
        <v/>
      </c>
    </row>
    <row r="144" spans="3:13" ht="10.15" hidden="1" customHeight="1" x14ac:dyDescent="0.2">
      <c r="C144" s="242"/>
      <c r="D144" s="243"/>
      <c r="E144" s="242"/>
      <c r="F144" s="50"/>
      <c r="H144" s="50"/>
      <c r="M144" s="89" t="str">
        <f>IF(Udfyldningsark!G161="","",IF(Udfyldningsark!G161=Data!$T$7,Data!$V$7,IF(Udfyldningsark!G161=Data!$T$8,Data!$V$8,IF(Udfyldningsark!G161=Data!$T$9,Data!$V$9,IF(Udfyldningsark!G161=Data!$T$10,Data!$V$10,IF(Udfyldningsark!G161=Data!$T$11,Data!$V$11,IF(Udfyldningsark!G161=Data!$T$12,Data!$V$12,IF(Udfyldningsark!G161=Data!$T$13,Data!$V$13,IF(Udfyldningsark!G161=Data!$T$14,Data!$V$14,IF(Udfyldningsark!G161=Data!$T$15,Data!$V$15,IF(Udfyldningsark!G161=Data!$T$16,Data!$V$16,IF(Udfyldningsark!G161=Data!$T$17,Data!$V$17,IF(Udfyldningsark!G161=Data!$T$18,Data!$V$18,IF(Udfyldningsark!G161=Data!$T$19,Data!$V$19,IF(Udfyldningsark!G161=Data!$T$20,Data!$V$20,IF(Udfyldningsark!G161=Data!$T$21,Data!$V$21,IF(Udfyldningsark!G161=Data!$T$22,Data!$V$22,IF(Udfyldningsark!G161=Data!$T$23,Data!$V$23,IF(Udfyldningsark!G161=Data!$T$24,Data!$V$24,IF(Udfyldningsark!G161=Data!$T$25,Data!$V$25,IF(Udfyldningsark!G161=Data!$T$26,Data!$V$26,IF(Udfyldningsark!G161=Data!$T$27,Data!$V$27,))))))))))))))))))))))</f>
        <v/>
      </c>
    </row>
    <row r="145" spans="3:13" ht="10.15" hidden="1" customHeight="1" x14ac:dyDescent="0.2">
      <c r="C145" s="242"/>
      <c r="D145" s="243"/>
      <c r="E145" s="242"/>
      <c r="F145" s="50"/>
      <c r="H145" s="50"/>
      <c r="M145" s="89" t="str">
        <f>IF(Udfyldningsark!G162="","",IF(Udfyldningsark!G162=Data!$T$7,Data!$V$7,IF(Udfyldningsark!G162=Data!$T$8,Data!$V$8,IF(Udfyldningsark!G162=Data!$T$9,Data!$V$9,IF(Udfyldningsark!G162=Data!$T$10,Data!$V$10,IF(Udfyldningsark!G162=Data!$T$11,Data!$V$11,IF(Udfyldningsark!G162=Data!$T$12,Data!$V$12,IF(Udfyldningsark!G162=Data!$T$13,Data!$V$13,IF(Udfyldningsark!G162=Data!$T$14,Data!$V$14,IF(Udfyldningsark!G162=Data!$T$15,Data!$V$15,IF(Udfyldningsark!G162=Data!$T$16,Data!$V$16,IF(Udfyldningsark!G162=Data!$T$17,Data!$V$17,IF(Udfyldningsark!G162=Data!$T$18,Data!$V$18,IF(Udfyldningsark!G162=Data!$T$19,Data!$V$19,IF(Udfyldningsark!G162=Data!$T$20,Data!$V$20,IF(Udfyldningsark!G162=Data!$T$21,Data!$V$21,IF(Udfyldningsark!G162=Data!$T$22,Data!$V$22,IF(Udfyldningsark!G162=Data!$T$23,Data!$V$23,IF(Udfyldningsark!G162=Data!$T$24,Data!$V$24,IF(Udfyldningsark!G162=Data!$T$25,Data!$V$25,IF(Udfyldningsark!G162=Data!$T$26,Data!$V$26,IF(Udfyldningsark!G162=Data!$T$27,Data!$V$27,))))))))))))))))))))))</f>
        <v/>
      </c>
    </row>
    <row r="146" spans="3:13" ht="10.15" hidden="1" customHeight="1" x14ac:dyDescent="0.2">
      <c r="C146" s="242"/>
      <c r="D146" s="243"/>
      <c r="E146" s="242"/>
      <c r="F146" s="50"/>
      <c r="H146" s="50"/>
      <c r="M146" s="89" t="str">
        <f>IF(Udfyldningsark!G163="","",IF(Udfyldningsark!G163=Data!$T$7,Data!$V$7,IF(Udfyldningsark!G163=Data!$T$8,Data!$V$8,IF(Udfyldningsark!G163=Data!$T$9,Data!$V$9,IF(Udfyldningsark!G163=Data!$T$10,Data!$V$10,IF(Udfyldningsark!G163=Data!$T$11,Data!$V$11,IF(Udfyldningsark!G163=Data!$T$12,Data!$V$12,IF(Udfyldningsark!G163=Data!$T$13,Data!$V$13,IF(Udfyldningsark!G163=Data!$T$14,Data!$V$14,IF(Udfyldningsark!G163=Data!$T$15,Data!$V$15,IF(Udfyldningsark!G163=Data!$T$16,Data!$V$16,IF(Udfyldningsark!G163=Data!$T$17,Data!$V$17,IF(Udfyldningsark!G163=Data!$T$18,Data!$V$18,IF(Udfyldningsark!G163=Data!$T$19,Data!$V$19,IF(Udfyldningsark!G163=Data!$T$20,Data!$V$20,IF(Udfyldningsark!G163=Data!$T$21,Data!$V$21,IF(Udfyldningsark!G163=Data!$T$22,Data!$V$22,IF(Udfyldningsark!G163=Data!$T$23,Data!$V$23,IF(Udfyldningsark!G163=Data!$T$24,Data!$V$24,IF(Udfyldningsark!G163=Data!$T$25,Data!$V$25,IF(Udfyldningsark!G163=Data!$T$26,Data!$V$26,IF(Udfyldningsark!G163=Data!$T$27,Data!$V$27,))))))))))))))))))))))</f>
        <v/>
      </c>
    </row>
    <row r="147" spans="3:13" ht="10.15" hidden="1" customHeight="1" x14ac:dyDescent="0.2">
      <c r="C147" s="242"/>
      <c r="D147" s="243"/>
      <c r="E147" s="242"/>
      <c r="F147" s="50"/>
      <c r="H147" s="50"/>
      <c r="M147" s="89" t="str">
        <f>IF(Udfyldningsark!G164="","",IF(Udfyldningsark!G164=Data!$T$7,Data!$V$7,IF(Udfyldningsark!G164=Data!$T$8,Data!$V$8,IF(Udfyldningsark!G164=Data!$T$9,Data!$V$9,IF(Udfyldningsark!G164=Data!$T$10,Data!$V$10,IF(Udfyldningsark!G164=Data!$T$11,Data!$V$11,IF(Udfyldningsark!G164=Data!$T$12,Data!$V$12,IF(Udfyldningsark!G164=Data!$T$13,Data!$V$13,IF(Udfyldningsark!G164=Data!$T$14,Data!$V$14,IF(Udfyldningsark!G164=Data!$T$15,Data!$V$15,IF(Udfyldningsark!G164=Data!$T$16,Data!$V$16,IF(Udfyldningsark!G164=Data!$T$17,Data!$V$17,IF(Udfyldningsark!G164=Data!$T$18,Data!$V$18,IF(Udfyldningsark!G164=Data!$T$19,Data!$V$19,IF(Udfyldningsark!G164=Data!$T$20,Data!$V$20,IF(Udfyldningsark!G164=Data!$T$21,Data!$V$21,IF(Udfyldningsark!G164=Data!$T$22,Data!$V$22,IF(Udfyldningsark!G164=Data!$T$23,Data!$V$23,IF(Udfyldningsark!G164=Data!$T$24,Data!$V$24,IF(Udfyldningsark!G164=Data!$T$25,Data!$V$25,IF(Udfyldningsark!G164=Data!$T$26,Data!$V$26,IF(Udfyldningsark!G164=Data!$T$27,Data!$V$27,))))))))))))))))))))))</f>
        <v/>
      </c>
    </row>
    <row r="148" spans="3:13" ht="10.15" hidden="1" customHeight="1" x14ac:dyDescent="0.2">
      <c r="C148" s="242"/>
      <c r="D148" s="243"/>
      <c r="E148" s="242"/>
      <c r="F148" s="50"/>
      <c r="H148" s="50"/>
      <c r="M148" s="89" t="str">
        <f>IF(Udfyldningsark!G165="","",IF(Udfyldningsark!G165=Data!$T$7,Data!$V$7,IF(Udfyldningsark!G165=Data!$T$8,Data!$V$8,IF(Udfyldningsark!G165=Data!$T$9,Data!$V$9,IF(Udfyldningsark!G165=Data!$T$10,Data!$V$10,IF(Udfyldningsark!G165=Data!$T$11,Data!$V$11,IF(Udfyldningsark!G165=Data!$T$12,Data!$V$12,IF(Udfyldningsark!G165=Data!$T$13,Data!$V$13,IF(Udfyldningsark!G165=Data!$T$14,Data!$V$14,IF(Udfyldningsark!G165=Data!$T$15,Data!$V$15,IF(Udfyldningsark!G165=Data!$T$16,Data!$V$16,IF(Udfyldningsark!G165=Data!$T$17,Data!$V$17,IF(Udfyldningsark!G165=Data!$T$18,Data!$V$18,IF(Udfyldningsark!G165=Data!$T$19,Data!$V$19,IF(Udfyldningsark!G165=Data!$T$20,Data!$V$20,IF(Udfyldningsark!G165=Data!$T$21,Data!$V$21,IF(Udfyldningsark!G165=Data!$T$22,Data!$V$22,IF(Udfyldningsark!G165=Data!$T$23,Data!$V$23,IF(Udfyldningsark!G165=Data!$T$24,Data!$V$24,IF(Udfyldningsark!G165=Data!$T$25,Data!$V$25,IF(Udfyldningsark!G165=Data!$T$26,Data!$V$26,IF(Udfyldningsark!G165=Data!$T$27,Data!$V$27,))))))))))))))))))))))</f>
        <v/>
      </c>
    </row>
    <row r="149" spans="3:13" ht="10.15" hidden="1" customHeight="1" x14ac:dyDescent="0.2">
      <c r="C149" s="242"/>
      <c r="D149" s="243"/>
      <c r="E149" s="242"/>
      <c r="F149" s="50"/>
      <c r="H149" s="50"/>
      <c r="M149" s="89" t="str">
        <f>IF(Udfyldningsark!G166="","",IF(Udfyldningsark!G166=Data!$T$7,Data!$V$7,IF(Udfyldningsark!G166=Data!$T$8,Data!$V$8,IF(Udfyldningsark!G166=Data!$T$9,Data!$V$9,IF(Udfyldningsark!G166=Data!$T$10,Data!$V$10,IF(Udfyldningsark!G166=Data!$T$11,Data!$V$11,IF(Udfyldningsark!G166=Data!$T$12,Data!$V$12,IF(Udfyldningsark!G166=Data!$T$13,Data!$V$13,IF(Udfyldningsark!G166=Data!$T$14,Data!$V$14,IF(Udfyldningsark!G166=Data!$T$15,Data!$V$15,IF(Udfyldningsark!G166=Data!$T$16,Data!$V$16,IF(Udfyldningsark!G166=Data!$T$17,Data!$V$17,IF(Udfyldningsark!G166=Data!$T$18,Data!$V$18,IF(Udfyldningsark!G166=Data!$T$19,Data!$V$19,IF(Udfyldningsark!G166=Data!$T$20,Data!$V$20,IF(Udfyldningsark!G166=Data!$T$21,Data!$V$21,IF(Udfyldningsark!G166=Data!$T$22,Data!$V$22,IF(Udfyldningsark!G166=Data!$T$23,Data!$V$23,IF(Udfyldningsark!G166=Data!$T$24,Data!$V$24,IF(Udfyldningsark!G166=Data!$T$25,Data!$V$25,IF(Udfyldningsark!G166=Data!$T$26,Data!$V$26,IF(Udfyldningsark!G166=Data!$T$27,Data!$V$27,))))))))))))))))))))))</f>
        <v/>
      </c>
    </row>
    <row r="150" spans="3:13" ht="10.15" hidden="1" customHeight="1" x14ac:dyDescent="0.2">
      <c r="C150" s="242"/>
      <c r="D150" s="243"/>
      <c r="E150" s="242"/>
      <c r="F150" s="50"/>
      <c r="H150" s="50"/>
      <c r="M150" s="89" t="str">
        <f>IF(Udfyldningsark!G167="","",IF(Udfyldningsark!G167=Data!$T$7,Data!$V$7,IF(Udfyldningsark!G167=Data!$T$8,Data!$V$8,IF(Udfyldningsark!G167=Data!$T$9,Data!$V$9,IF(Udfyldningsark!G167=Data!$T$10,Data!$V$10,IF(Udfyldningsark!G167=Data!$T$11,Data!$V$11,IF(Udfyldningsark!G167=Data!$T$12,Data!$V$12,IF(Udfyldningsark!G167=Data!$T$13,Data!$V$13,IF(Udfyldningsark!G167=Data!$T$14,Data!$V$14,IF(Udfyldningsark!G167=Data!$T$15,Data!$V$15,IF(Udfyldningsark!G167=Data!$T$16,Data!$V$16,IF(Udfyldningsark!G167=Data!$T$17,Data!$V$17,IF(Udfyldningsark!G167=Data!$T$18,Data!$V$18,IF(Udfyldningsark!G167=Data!$T$19,Data!$V$19,IF(Udfyldningsark!G167=Data!$T$20,Data!$V$20,IF(Udfyldningsark!G167=Data!$T$21,Data!$V$21,IF(Udfyldningsark!G167=Data!$T$22,Data!$V$22,IF(Udfyldningsark!G167=Data!$T$23,Data!$V$23,IF(Udfyldningsark!G167=Data!$T$24,Data!$V$24,IF(Udfyldningsark!G167=Data!$T$25,Data!$V$25,IF(Udfyldningsark!G167=Data!$T$26,Data!$V$26,IF(Udfyldningsark!G167=Data!$T$27,Data!$V$27,))))))))))))))))))))))</f>
        <v/>
      </c>
    </row>
    <row r="151" spans="3:13" ht="10.15" hidden="1" customHeight="1" x14ac:dyDescent="0.2">
      <c r="C151" s="242"/>
      <c r="D151" s="243"/>
      <c r="E151" s="242"/>
      <c r="F151" s="50"/>
      <c r="H151" s="50"/>
      <c r="M151" s="89" t="str">
        <f>IF(Udfyldningsark!G168="","",IF(Udfyldningsark!G168=Data!$T$7,Data!$V$7,IF(Udfyldningsark!G168=Data!$T$8,Data!$V$8,IF(Udfyldningsark!G168=Data!$T$9,Data!$V$9,IF(Udfyldningsark!G168=Data!$T$10,Data!$V$10,IF(Udfyldningsark!G168=Data!$T$11,Data!$V$11,IF(Udfyldningsark!G168=Data!$T$12,Data!$V$12,IF(Udfyldningsark!G168=Data!$T$13,Data!$V$13,IF(Udfyldningsark!G168=Data!$T$14,Data!$V$14,IF(Udfyldningsark!G168=Data!$T$15,Data!$V$15,IF(Udfyldningsark!G168=Data!$T$16,Data!$V$16,IF(Udfyldningsark!G168=Data!$T$17,Data!$V$17,IF(Udfyldningsark!G168=Data!$T$18,Data!$V$18,IF(Udfyldningsark!G168=Data!$T$19,Data!$V$19,IF(Udfyldningsark!G168=Data!$T$20,Data!$V$20,IF(Udfyldningsark!G168=Data!$T$21,Data!$V$21,IF(Udfyldningsark!G168=Data!$T$22,Data!$V$22,IF(Udfyldningsark!G168=Data!$T$23,Data!$V$23,IF(Udfyldningsark!G168=Data!$T$24,Data!$V$24,IF(Udfyldningsark!G168=Data!$T$25,Data!$V$25,IF(Udfyldningsark!G168=Data!$T$26,Data!$V$26,IF(Udfyldningsark!G168=Data!$T$27,Data!$V$27,))))))))))))))))))))))</f>
        <v/>
      </c>
    </row>
    <row r="152" spans="3:13" ht="10.15" hidden="1" customHeight="1" x14ac:dyDescent="0.2">
      <c r="C152" s="242"/>
      <c r="D152" s="243"/>
      <c r="E152" s="242"/>
      <c r="F152" s="50"/>
      <c r="H152" s="50"/>
      <c r="M152" s="89" t="str">
        <f>IF(Udfyldningsark!G169="","",IF(Udfyldningsark!G169=Data!$T$7,Data!$V$7,IF(Udfyldningsark!G169=Data!$T$8,Data!$V$8,IF(Udfyldningsark!G169=Data!$T$9,Data!$V$9,IF(Udfyldningsark!G169=Data!$T$10,Data!$V$10,IF(Udfyldningsark!G169=Data!$T$11,Data!$V$11,IF(Udfyldningsark!G169=Data!$T$12,Data!$V$12,IF(Udfyldningsark!G169=Data!$T$13,Data!$V$13,IF(Udfyldningsark!G169=Data!$T$14,Data!$V$14,IF(Udfyldningsark!G169=Data!$T$15,Data!$V$15,IF(Udfyldningsark!G169=Data!$T$16,Data!$V$16,IF(Udfyldningsark!G169=Data!$T$17,Data!$V$17,IF(Udfyldningsark!G169=Data!$T$18,Data!$V$18,IF(Udfyldningsark!G169=Data!$T$19,Data!$V$19,IF(Udfyldningsark!G169=Data!$T$20,Data!$V$20,IF(Udfyldningsark!G169=Data!$T$21,Data!$V$21,IF(Udfyldningsark!G169=Data!$T$22,Data!$V$22,IF(Udfyldningsark!G169=Data!$T$23,Data!$V$23,IF(Udfyldningsark!G169=Data!$T$24,Data!$V$24,IF(Udfyldningsark!G169=Data!$T$25,Data!$V$25,IF(Udfyldningsark!G169=Data!$T$26,Data!$V$26,IF(Udfyldningsark!G169=Data!$T$27,Data!$V$27,))))))))))))))))))))))</f>
        <v/>
      </c>
    </row>
    <row r="153" spans="3:13" ht="10.15" hidden="1" customHeight="1" x14ac:dyDescent="0.2">
      <c r="C153" s="242"/>
      <c r="D153" s="243"/>
      <c r="E153" s="242"/>
      <c r="F153" s="50"/>
      <c r="H153" s="50"/>
      <c r="M153" s="89" t="str">
        <f>IF(Udfyldningsark!G170="","",IF(Udfyldningsark!G170=Data!$T$7,Data!$V$7,IF(Udfyldningsark!G170=Data!$T$8,Data!$V$8,IF(Udfyldningsark!G170=Data!$T$9,Data!$V$9,IF(Udfyldningsark!G170=Data!$T$10,Data!$V$10,IF(Udfyldningsark!G170=Data!$T$11,Data!$V$11,IF(Udfyldningsark!G170=Data!$T$12,Data!$V$12,IF(Udfyldningsark!G170=Data!$T$13,Data!$V$13,IF(Udfyldningsark!G170=Data!$T$14,Data!$V$14,IF(Udfyldningsark!G170=Data!$T$15,Data!$V$15,IF(Udfyldningsark!G170=Data!$T$16,Data!$V$16,IF(Udfyldningsark!G170=Data!$T$17,Data!$V$17,IF(Udfyldningsark!G170=Data!$T$18,Data!$V$18,IF(Udfyldningsark!G170=Data!$T$19,Data!$V$19,IF(Udfyldningsark!G170=Data!$T$20,Data!$V$20,IF(Udfyldningsark!G170=Data!$T$21,Data!$V$21,IF(Udfyldningsark!G170=Data!$T$22,Data!$V$22,IF(Udfyldningsark!G170=Data!$T$23,Data!$V$23,IF(Udfyldningsark!G170=Data!$T$24,Data!$V$24,IF(Udfyldningsark!G170=Data!$T$25,Data!$V$25,IF(Udfyldningsark!G170=Data!$T$26,Data!$V$26,IF(Udfyldningsark!G170=Data!$T$27,Data!$V$27,))))))))))))))))))))))</f>
        <v/>
      </c>
    </row>
    <row r="154" spans="3:13" ht="10.15" hidden="1" customHeight="1" x14ac:dyDescent="0.2">
      <c r="C154" s="242"/>
      <c r="D154" s="243"/>
      <c r="E154" s="242"/>
      <c r="F154" s="50"/>
      <c r="H154" s="50"/>
      <c r="M154" s="89" t="str">
        <f>IF(Udfyldningsark!G171="","",IF(Udfyldningsark!G171=Data!$T$7,Data!$V$7,IF(Udfyldningsark!G171=Data!$T$8,Data!$V$8,IF(Udfyldningsark!G171=Data!$T$9,Data!$V$9,IF(Udfyldningsark!G171=Data!$T$10,Data!$V$10,IF(Udfyldningsark!G171=Data!$T$11,Data!$V$11,IF(Udfyldningsark!G171=Data!$T$12,Data!$V$12,IF(Udfyldningsark!G171=Data!$T$13,Data!$V$13,IF(Udfyldningsark!G171=Data!$T$14,Data!$V$14,IF(Udfyldningsark!G171=Data!$T$15,Data!$V$15,IF(Udfyldningsark!G171=Data!$T$16,Data!$V$16,IF(Udfyldningsark!G171=Data!$T$17,Data!$V$17,IF(Udfyldningsark!G171=Data!$T$18,Data!$V$18,IF(Udfyldningsark!G171=Data!$T$19,Data!$V$19,IF(Udfyldningsark!G171=Data!$T$20,Data!$V$20,IF(Udfyldningsark!G171=Data!$T$21,Data!$V$21,IF(Udfyldningsark!G171=Data!$T$22,Data!$V$22,IF(Udfyldningsark!G171=Data!$T$23,Data!$V$23,IF(Udfyldningsark!G171=Data!$T$24,Data!$V$24,IF(Udfyldningsark!G171=Data!$T$25,Data!$V$25,IF(Udfyldningsark!G171=Data!$T$26,Data!$V$26,IF(Udfyldningsark!G171=Data!$T$27,Data!$V$27,))))))))))))))))))))))</f>
        <v/>
      </c>
    </row>
    <row r="155" spans="3:13" ht="10.15" hidden="1" customHeight="1" x14ac:dyDescent="0.2">
      <c r="C155" s="242"/>
      <c r="D155" s="243"/>
      <c r="E155" s="242"/>
      <c r="F155" s="50"/>
      <c r="H155" s="50"/>
      <c r="M155" s="89" t="str">
        <f>IF(Udfyldningsark!G172="","",IF(Udfyldningsark!G172=Data!$T$7,Data!$V$7,IF(Udfyldningsark!G172=Data!$T$8,Data!$V$8,IF(Udfyldningsark!G172=Data!$T$9,Data!$V$9,IF(Udfyldningsark!G172=Data!$T$10,Data!$V$10,IF(Udfyldningsark!G172=Data!$T$11,Data!$V$11,IF(Udfyldningsark!G172=Data!$T$12,Data!$V$12,IF(Udfyldningsark!G172=Data!$T$13,Data!$V$13,IF(Udfyldningsark!G172=Data!$T$14,Data!$V$14,IF(Udfyldningsark!G172=Data!$T$15,Data!$V$15,IF(Udfyldningsark!G172=Data!$T$16,Data!$V$16,IF(Udfyldningsark!G172=Data!$T$17,Data!$V$17,IF(Udfyldningsark!G172=Data!$T$18,Data!$V$18,IF(Udfyldningsark!G172=Data!$T$19,Data!$V$19,IF(Udfyldningsark!G172=Data!$T$20,Data!$V$20,IF(Udfyldningsark!G172=Data!$T$21,Data!$V$21,IF(Udfyldningsark!G172=Data!$T$22,Data!$V$22,IF(Udfyldningsark!G172=Data!$T$23,Data!$V$23,IF(Udfyldningsark!G172=Data!$T$24,Data!$V$24,IF(Udfyldningsark!G172=Data!$T$25,Data!$V$25,IF(Udfyldningsark!G172=Data!$T$26,Data!$V$26,IF(Udfyldningsark!G172=Data!$T$27,Data!$V$27,))))))))))))))))))))))</f>
        <v/>
      </c>
    </row>
    <row r="156" spans="3:13" ht="10.15" hidden="1" customHeight="1" x14ac:dyDescent="0.2">
      <c r="C156" s="242"/>
      <c r="D156" s="243"/>
      <c r="E156" s="242"/>
      <c r="F156" s="50"/>
      <c r="H156" s="50"/>
      <c r="M156" s="89" t="str">
        <f>IF(Udfyldningsark!G173="","",IF(Udfyldningsark!G173=Data!$T$7,Data!$V$7,IF(Udfyldningsark!G173=Data!$T$8,Data!$V$8,IF(Udfyldningsark!G173=Data!$T$9,Data!$V$9,IF(Udfyldningsark!G173=Data!$T$10,Data!$V$10,IF(Udfyldningsark!G173=Data!$T$11,Data!$V$11,IF(Udfyldningsark!G173=Data!$T$12,Data!$V$12,IF(Udfyldningsark!G173=Data!$T$13,Data!$V$13,IF(Udfyldningsark!G173=Data!$T$14,Data!$V$14,IF(Udfyldningsark!G173=Data!$T$15,Data!$V$15,IF(Udfyldningsark!G173=Data!$T$16,Data!$V$16,IF(Udfyldningsark!G173=Data!$T$17,Data!$V$17,IF(Udfyldningsark!G173=Data!$T$18,Data!$V$18,IF(Udfyldningsark!G173=Data!$T$19,Data!$V$19,IF(Udfyldningsark!G173=Data!$T$20,Data!$V$20,IF(Udfyldningsark!G173=Data!$T$21,Data!$V$21,IF(Udfyldningsark!G173=Data!$T$22,Data!$V$22,IF(Udfyldningsark!G173=Data!$T$23,Data!$V$23,IF(Udfyldningsark!G173=Data!$T$24,Data!$V$24,IF(Udfyldningsark!G173=Data!$T$25,Data!$V$25,IF(Udfyldningsark!G173=Data!$T$26,Data!$V$26,IF(Udfyldningsark!G173=Data!$T$27,Data!$V$27,))))))))))))))))))))))</f>
        <v/>
      </c>
    </row>
    <row r="157" spans="3:13" ht="10.15" hidden="1" customHeight="1" x14ac:dyDescent="0.2">
      <c r="C157" s="242"/>
      <c r="D157" s="243"/>
      <c r="E157" s="242"/>
      <c r="F157" s="50"/>
      <c r="H157" s="50"/>
      <c r="M157" s="89" t="str">
        <f>IF(Udfyldningsark!G174="","",IF(Udfyldningsark!G174=Data!$T$7,Data!$V$7,IF(Udfyldningsark!G174=Data!$T$8,Data!$V$8,IF(Udfyldningsark!G174=Data!$T$9,Data!$V$9,IF(Udfyldningsark!G174=Data!$T$10,Data!$V$10,IF(Udfyldningsark!G174=Data!$T$11,Data!$V$11,IF(Udfyldningsark!G174=Data!$T$12,Data!$V$12,IF(Udfyldningsark!G174=Data!$T$13,Data!$V$13,IF(Udfyldningsark!G174=Data!$T$14,Data!$V$14,IF(Udfyldningsark!G174=Data!$T$15,Data!$V$15,IF(Udfyldningsark!G174=Data!$T$16,Data!$V$16,IF(Udfyldningsark!G174=Data!$T$17,Data!$V$17,IF(Udfyldningsark!G174=Data!$T$18,Data!$V$18,IF(Udfyldningsark!G174=Data!$T$19,Data!$V$19,IF(Udfyldningsark!G174=Data!$T$20,Data!$V$20,IF(Udfyldningsark!G174=Data!$T$21,Data!$V$21,IF(Udfyldningsark!G174=Data!$T$22,Data!$V$22,IF(Udfyldningsark!G174=Data!$T$23,Data!$V$23,IF(Udfyldningsark!G174=Data!$T$24,Data!$V$24,IF(Udfyldningsark!G174=Data!$T$25,Data!$V$25,IF(Udfyldningsark!G174=Data!$T$26,Data!$V$26,IF(Udfyldningsark!G174=Data!$T$27,Data!$V$27,))))))))))))))))))))))</f>
        <v/>
      </c>
    </row>
    <row r="158" spans="3:13" ht="10.15" hidden="1" customHeight="1" x14ac:dyDescent="0.2">
      <c r="C158" s="242"/>
      <c r="D158" s="243"/>
      <c r="E158" s="242"/>
      <c r="F158" s="50"/>
      <c r="H158" s="50"/>
      <c r="M158" s="89" t="str">
        <f>IF(Udfyldningsark!G175="","",IF(Udfyldningsark!G175=Data!$T$7,Data!$V$7,IF(Udfyldningsark!G175=Data!$T$8,Data!$V$8,IF(Udfyldningsark!G175=Data!$T$9,Data!$V$9,IF(Udfyldningsark!G175=Data!$T$10,Data!$V$10,IF(Udfyldningsark!G175=Data!$T$11,Data!$V$11,IF(Udfyldningsark!G175=Data!$T$12,Data!$V$12,IF(Udfyldningsark!G175=Data!$T$13,Data!$V$13,IF(Udfyldningsark!G175=Data!$T$14,Data!$V$14,IF(Udfyldningsark!G175=Data!$T$15,Data!$V$15,IF(Udfyldningsark!G175=Data!$T$16,Data!$V$16,IF(Udfyldningsark!G175=Data!$T$17,Data!$V$17,IF(Udfyldningsark!G175=Data!$T$18,Data!$V$18,IF(Udfyldningsark!G175=Data!$T$19,Data!$V$19,IF(Udfyldningsark!G175=Data!$T$20,Data!$V$20,IF(Udfyldningsark!G175=Data!$T$21,Data!$V$21,IF(Udfyldningsark!G175=Data!$T$22,Data!$V$22,IF(Udfyldningsark!G175=Data!$T$23,Data!$V$23,IF(Udfyldningsark!G175=Data!$T$24,Data!$V$24,IF(Udfyldningsark!G175=Data!$T$25,Data!$V$25,IF(Udfyldningsark!G175=Data!$T$26,Data!$V$26,IF(Udfyldningsark!G175=Data!$T$27,Data!$V$27,))))))))))))))))))))))</f>
        <v/>
      </c>
    </row>
    <row r="159" spans="3:13" ht="10.15" hidden="1" customHeight="1" x14ac:dyDescent="0.2">
      <c r="C159" s="242"/>
      <c r="D159" s="243"/>
      <c r="E159" s="242"/>
      <c r="F159" s="50"/>
      <c r="H159" s="50"/>
      <c r="M159" s="89" t="str">
        <f>IF(Udfyldningsark!G176="","",IF(Udfyldningsark!G176=Data!$T$7,Data!$V$7,IF(Udfyldningsark!G176=Data!$T$8,Data!$V$8,IF(Udfyldningsark!G176=Data!$T$9,Data!$V$9,IF(Udfyldningsark!G176=Data!$T$10,Data!$V$10,IF(Udfyldningsark!G176=Data!$T$11,Data!$V$11,IF(Udfyldningsark!G176=Data!$T$12,Data!$V$12,IF(Udfyldningsark!G176=Data!$T$13,Data!$V$13,IF(Udfyldningsark!G176=Data!$T$14,Data!$V$14,IF(Udfyldningsark!G176=Data!$T$15,Data!$V$15,IF(Udfyldningsark!G176=Data!$T$16,Data!$V$16,IF(Udfyldningsark!G176=Data!$T$17,Data!$V$17,IF(Udfyldningsark!G176=Data!$T$18,Data!$V$18,IF(Udfyldningsark!G176=Data!$T$19,Data!$V$19,IF(Udfyldningsark!G176=Data!$T$20,Data!$V$20,IF(Udfyldningsark!G176=Data!$T$21,Data!$V$21,IF(Udfyldningsark!G176=Data!$T$22,Data!$V$22,IF(Udfyldningsark!G176=Data!$T$23,Data!$V$23,IF(Udfyldningsark!G176=Data!$T$24,Data!$V$24,IF(Udfyldningsark!G176=Data!$T$25,Data!$V$25,IF(Udfyldningsark!G176=Data!$T$26,Data!$V$26,IF(Udfyldningsark!G176=Data!$T$27,Data!$V$27,))))))))))))))))))))))</f>
        <v/>
      </c>
    </row>
    <row r="160" spans="3:13" ht="10.15" hidden="1" customHeight="1" x14ac:dyDescent="0.2">
      <c r="C160" s="242"/>
      <c r="D160" s="243"/>
      <c r="E160" s="242"/>
      <c r="F160" s="50"/>
      <c r="H160" s="50"/>
      <c r="M160" s="89" t="str">
        <f>IF(Udfyldningsark!G177="","",IF(Udfyldningsark!G177=Data!$T$7,Data!$V$7,IF(Udfyldningsark!G177=Data!$T$8,Data!$V$8,IF(Udfyldningsark!G177=Data!$T$9,Data!$V$9,IF(Udfyldningsark!G177=Data!$T$10,Data!$V$10,IF(Udfyldningsark!G177=Data!$T$11,Data!$V$11,IF(Udfyldningsark!G177=Data!$T$12,Data!$V$12,IF(Udfyldningsark!G177=Data!$T$13,Data!$V$13,IF(Udfyldningsark!G177=Data!$T$14,Data!$V$14,IF(Udfyldningsark!G177=Data!$T$15,Data!$V$15,IF(Udfyldningsark!G177=Data!$T$16,Data!$V$16,IF(Udfyldningsark!G177=Data!$T$17,Data!$V$17,IF(Udfyldningsark!G177=Data!$T$18,Data!$V$18,IF(Udfyldningsark!G177=Data!$T$19,Data!$V$19,IF(Udfyldningsark!G177=Data!$T$20,Data!$V$20,IF(Udfyldningsark!G177=Data!$T$21,Data!$V$21,IF(Udfyldningsark!G177=Data!$T$22,Data!$V$22,IF(Udfyldningsark!G177=Data!$T$23,Data!$V$23,IF(Udfyldningsark!G177=Data!$T$24,Data!$V$24,IF(Udfyldningsark!G177=Data!$T$25,Data!$V$25,IF(Udfyldningsark!G177=Data!$T$26,Data!$V$26,IF(Udfyldningsark!G177=Data!$T$27,Data!$V$27,))))))))))))))))))))))</f>
        <v/>
      </c>
    </row>
    <row r="161" spans="3:13" ht="10.15" hidden="1" customHeight="1" x14ac:dyDescent="0.2">
      <c r="C161" s="242"/>
      <c r="D161" s="243"/>
      <c r="E161" s="242"/>
      <c r="F161" s="50"/>
      <c r="H161" s="50"/>
      <c r="M161" s="89" t="str">
        <f>IF(Udfyldningsark!G178="","",IF(Udfyldningsark!G178=Data!$T$7,Data!$V$7,IF(Udfyldningsark!G178=Data!$T$8,Data!$V$8,IF(Udfyldningsark!G178=Data!$T$9,Data!$V$9,IF(Udfyldningsark!G178=Data!$T$10,Data!$V$10,IF(Udfyldningsark!G178=Data!$T$11,Data!$V$11,IF(Udfyldningsark!G178=Data!$T$12,Data!$V$12,IF(Udfyldningsark!G178=Data!$T$13,Data!$V$13,IF(Udfyldningsark!G178=Data!$T$14,Data!$V$14,IF(Udfyldningsark!G178=Data!$T$15,Data!$V$15,IF(Udfyldningsark!G178=Data!$T$16,Data!$V$16,IF(Udfyldningsark!G178=Data!$T$17,Data!$V$17,IF(Udfyldningsark!G178=Data!$T$18,Data!$V$18,IF(Udfyldningsark!G178=Data!$T$19,Data!$V$19,IF(Udfyldningsark!G178=Data!$T$20,Data!$V$20,IF(Udfyldningsark!G178=Data!$T$21,Data!$V$21,IF(Udfyldningsark!G178=Data!$T$22,Data!$V$22,IF(Udfyldningsark!G178=Data!$T$23,Data!$V$23,IF(Udfyldningsark!G178=Data!$T$24,Data!$V$24,IF(Udfyldningsark!G178=Data!$T$25,Data!$V$25,IF(Udfyldningsark!G178=Data!$T$26,Data!$V$26,IF(Udfyldningsark!G178=Data!$T$27,Data!$V$27,))))))))))))))))))))))</f>
        <v/>
      </c>
    </row>
    <row r="162" spans="3:13" ht="10.15" hidden="1" customHeight="1" x14ac:dyDescent="0.2">
      <c r="C162" s="242"/>
      <c r="D162" s="243"/>
      <c r="E162" s="242"/>
      <c r="F162" s="50"/>
      <c r="H162" s="50"/>
      <c r="M162" s="89" t="str">
        <f>IF(Udfyldningsark!G179="","",IF(Udfyldningsark!G179=Data!$T$7,Data!$V$7,IF(Udfyldningsark!G179=Data!$T$8,Data!$V$8,IF(Udfyldningsark!G179=Data!$T$9,Data!$V$9,IF(Udfyldningsark!G179=Data!$T$10,Data!$V$10,IF(Udfyldningsark!G179=Data!$T$11,Data!$V$11,IF(Udfyldningsark!G179=Data!$T$12,Data!$V$12,IF(Udfyldningsark!G179=Data!$T$13,Data!$V$13,IF(Udfyldningsark!G179=Data!$T$14,Data!$V$14,IF(Udfyldningsark!G179=Data!$T$15,Data!$V$15,IF(Udfyldningsark!G179=Data!$T$16,Data!$V$16,IF(Udfyldningsark!G179=Data!$T$17,Data!$V$17,IF(Udfyldningsark!G179=Data!$T$18,Data!$V$18,IF(Udfyldningsark!G179=Data!$T$19,Data!$V$19,IF(Udfyldningsark!G179=Data!$T$20,Data!$V$20,IF(Udfyldningsark!G179=Data!$T$21,Data!$V$21,IF(Udfyldningsark!G179=Data!$T$22,Data!$V$22,IF(Udfyldningsark!G179=Data!$T$23,Data!$V$23,IF(Udfyldningsark!G179=Data!$T$24,Data!$V$24,IF(Udfyldningsark!G179=Data!$T$25,Data!$V$25,IF(Udfyldningsark!G179=Data!$T$26,Data!$V$26,IF(Udfyldningsark!G179=Data!$T$27,Data!$V$27,))))))))))))))))))))))</f>
        <v/>
      </c>
    </row>
    <row r="163" spans="3:13" ht="10.15" hidden="1" customHeight="1" x14ac:dyDescent="0.2">
      <c r="C163" s="242"/>
      <c r="D163" s="243"/>
      <c r="E163" s="242"/>
      <c r="F163" s="50"/>
      <c r="H163" s="50"/>
      <c r="M163" s="89" t="str">
        <f>IF(Udfyldningsark!G180="","",IF(Udfyldningsark!G180=Data!$T$7,Data!$V$7,IF(Udfyldningsark!G180=Data!$T$8,Data!$V$8,IF(Udfyldningsark!G180=Data!$T$9,Data!$V$9,IF(Udfyldningsark!G180=Data!$T$10,Data!$V$10,IF(Udfyldningsark!G180=Data!$T$11,Data!$V$11,IF(Udfyldningsark!G180=Data!$T$12,Data!$V$12,IF(Udfyldningsark!G180=Data!$T$13,Data!$V$13,IF(Udfyldningsark!G180=Data!$T$14,Data!$V$14,IF(Udfyldningsark!G180=Data!$T$15,Data!$V$15,IF(Udfyldningsark!G180=Data!$T$16,Data!$V$16,IF(Udfyldningsark!G180=Data!$T$17,Data!$V$17,IF(Udfyldningsark!G180=Data!$T$18,Data!$V$18,IF(Udfyldningsark!G180=Data!$T$19,Data!$V$19,IF(Udfyldningsark!G180=Data!$T$20,Data!$V$20,IF(Udfyldningsark!G180=Data!$T$21,Data!$V$21,IF(Udfyldningsark!G180=Data!$T$22,Data!$V$22,IF(Udfyldningsark!G180=Data!$T$23,Data!$V$23,IF(Udfyldningsark!G180=Data!$T$24,Data!$V$24,IF(Udfyldningsark!G180=Data!$T$25,Data!$V$25,IF(Udfyldningsark!G180=Data!$T$26,Data!$V$26,IF(Udfyldningsark!G180=Data!$T$27,Data!$V$27,))))))))))))))))))))))</f>
        <v/>
      </c>
    </row>
    <row r="164" spans="3:13" ht="10.15" hidden="1" customHeight="1" x14ac:dyDescent="0.2">
      <c r="C164" s="242"/>
      <c r="D164" s="243"/>
      <c r="E164" s="242"/>
      <c r="F164" s="50"/>
      <c r="H164" s="50"/>
      <c r="M164" s="89" t="str">
        <f>IF(Udfyldningsark!G181="","",IF(Udfyldningsark!G181=Data!$T$7,Data!$V$7,IF(Udfyldningsark!G181=Data!$T$8,Data!$V$8,IF(Udfyldningsark!G181=Data!$T$9,Data!$V$9,IF(Udfyldningsark!G181=Data!$T$10,Data!$V$10,IF(Udfyldningsark!G181=Data!$T$11,Data!$V$11,IF(Udfyldningsark!G181=Data!$T$12,Data!$V$12,IF(Udfyldningsark!G181=Data!$T$13,Data!$V$13,IF(Udfyldningsark!G181=Data!$T$14,Data!$V$14,IF(Udfyldningsark!G181=Data!$T$15,Data!$V$15,IF(Udfyldningsark!G181=Data!$T$16,Data!$V$16,IF(Udfyldningsark!G181=Data!$T$17,Data!$V$17,IF(Udfyldningsark!G181=Data!$T$18,Data!$V$18,IF(Udfyldningsark!G181=Data!$T$19,Data!$V$19,IF(Udfyldningsark!G181=Data!$T$20,Data!$V$20,IF(Udfyldningsark!G181=Data!$T$21,Data!$V$21,IF(Udfyldningsark!G181=Data!$T$22,Data!$V$22,IF(Udfyldningsark!G181=Data!$T$23,Data!$V$23,IF(Udfyldningsark!G181=Data!$T$24,Data!$V$24,IF(Udfyldningsark!G181=Data!$T$25,Data!$V$25,IF(Udfyldningsark!G181=Data!$T$26,Data!$V$26,IF(Udfyldningsark!G181=Data!$T$27,Data!$V$27,))))))))))))))))))))))</f>
        <v/>
      </c>
    </row>
    <row r="165" spans="3:13" ht="10.15" hidden="1" customHeight="1" x14ac:dyDescent="0.2">
      <c r="C165" s="242"/>
      <c r="D165" s="243"/>
      <c r="E165" s="242"/>
      <c r="F165" s="50"/>
      <c r="H165" s="50"/>
      <c r="M165" s="89" t="str">
        <f>IF(Udfyldningsark!G182="","",IF(Udfyldningsark!G182=Data!$T$7,Data!$V$7,IF(Udfyldningsark!G182=Data!$T$8,Data!$V$8,IF(Udfyldningsark!G182=Data!$T$9,Data!$V$9,IF(Udfyldningsark!G182=Data!$T$10,Data!$V$10,IF(Udfyldningsark!G182=Data!$T$11,Data!$V$11,IF(Udfyldningsark!G182=Data!$T$12,Data!$V$12,IF(Udfyldningsark!G182=Data!$T$13,Data!$V$13,IF(Udfyldningsark!G182=Data!$T$14,Data!$V$14,IF(Udfyldningsark!G182=Data!$T$15,Data!$V$15,IF(Udfyldningsark!G182=Data!$T$16,Data!$V$16,IF(Udfyldningsark!G182=Data!$T$17,Data!$V$17,IF(Udfyldningsark!G182=Data!$T$18,Data!$V$18,IF(Udfyldningsark!G182=Data!$T$19,Data!$V$19,IF(Udfyldningsark!G182=Data!$T$20,Data!$V$20,IF(Udfyldningsark!G182=Data!$T$21,Data!$V$21,IF(Udfyldningsark!G182=Data!$T$22,Data!$V$22,IF(Udfyldningsark!G182=Data!$T$23,Data!$V$23,IF(Udfyldningsark!G182=Data!$T$24,Data!$V$24,IF(Udfyldningsark!G182=Data!$T$25,Data!$V$25,IF(Udfyldningsark!G182=Data!$T$26,Data!$V$26,IF(Udfyldningsark!G182=Data!$T$27,Data!$V$27,))))))))))))))))))))))</f>
        <v/>
      </c>
    </row>
    <row r="166" spans="3:13" ht="10.15" hidden="1" customHeight="1" x14ac:dyDescent="0.2">
      <c r="C166" s="242"/>
      <c r="D166" s="243"/>
      <c r="E166" s="242"/>
      <c r="F166" s="50"/>
      <c r="H166" s="50"/>
      <c r="M166" s="89" t="str">
        <f>IF(Udfyldningsark!G183="","",IF(Udfyldningsark!G183=Data!$T$7,Data!$V$7,IF(Udfyldningsark!G183=Data!$T$8,Data!$V$8,IF(Udfyldningsark!G183=Data!$T$9,Data!$V$9,IF(Udfyldningsark!G183=Data!$T$10,Data!$V$10,IF(Udfyldningsark!G183=Data!$T$11,Data!$V$11,IF(Udfyldningsark!G183=Data!$T$12,Data!$V$12,IF(Udfyldningsark!G183=Data!$T$13,Data!$V$13,IF(Udfyldningsark!G183=Data!$T$14,Data!$V$14,IF(Udfyldningsark!G183=Data!$T$15,Data!$V$15,IF(Udfyldningsark!G183=Data!$T$16,Data!$V$16,IF(Udfyldningsark!G183=Data!$T$17,Data!$V$17,IF(Udfyldningsark!G183=Data!$T$18,Data!$V$18,IF(Udfyldningsark!G183=Data!$T$19,Data!$V$19,IF(Udfyldningsark!G183=Data!$T$20,Data!$V$20,IF(Udfyldningsark!G183=Data!$T$21,Data!$V$21,IF(Udfyldningsark!G183=Data!$T$22,Data!$V$22,IF(Udfyldningsark!G183=Data!$T$23,Data!$V$23,IF(Udfyldningsark!G183=Data!$T$24,Data!$V$24,IF(Udfyldningsark!G183=Data!$T$25,Data!$V$25,IF(Udfyldningsark!G183=Data!$T$26,Data!$V$26,IF(Udfyldningsark!G183=Data!$T$27,Data!$V$27,))))))))))))))))))))))</f>
        <v/>
      </c>
    </row>
    <row r="167" spans="3:13" ht="10.15" hidden="1" customHeight="1" x14ac:dyDescent="0.2">
      <c r="C167" s="242"/>
      <c r="D167" s="243"/>
      <c r="E167" s="242"/>
      <c r="F167" s="50"/>
      <c r="H167" s="50"/>
      <c r="M167" s="89" t="str">
        <f>IF(Udfyldningsark!G184="","",IF(Udfyldningsark!G184=Data!$T$7,Data!$V$7,IF(Udfyldningsark!G184=Data!$T$8,Data!$V$8,IF(Udfyldningsark!G184=Data!$T$9,Data!$V$9,IF(Udfyldningsark!G184=Data!$T$10,Data!$V$10,IF(Udfyldningsark!G184=Data!$T$11,Data!$V$11,IF(Udfyldningsark!G184=Data!$T$12,Data!$V$12,IF(Udfyldningsark!G184=Data!$T$13,Data!$V$13,IF(Udfyldningsark!G184=Data!$T$14,Data!$V$14,IF(Udfyldningsark!G184=Data!$T$15,Data!$V$15,IF(Udfyldningsark!G184=Data!$T$16,Data!$V$16,IF(Udfyldningsark!G184=Data!$T$17,Data!$V$17,IF(Udfyldningsark!G184=Data!$T$18,Data!$V$18,IF(Udfyldningsark!G184=Data!$T$19,Data!$V$19,IF(Udfyldningsark!G184=Data!$T$20,Data!$V$20,IF(Udfyldningsark!G184=Data!$T$21,Data!$V$21,IF(Udfyldningsark!G184=Data!$T$22,Data!$V$22,IF(Udfyldningsark!G184=Data!$T$23,Data!$V$23,IF(Udfyldningsark!G184=Data!$T$24,Data!$V$24,IF(Udfyldningsark!G184=Data!$T$25,Data!$V$25,IF(Udfyldningsark!G184=Data!$T$26,Data!$V$26,IF(Udfyldningsark!G184=Data!$T$27,Data!$V$27,))))))))))))))))))))))</f>
        <v/>
      </c>
    </row>
    <row r="168" spans="3:13" ht="10.15" hidden="1" customHeight="1" x14ac:dyDescent="0.2">
      <c r="C168" s="242"/>
      <c r="D168" s="243"/>
      <c r="E168" s="242"/>
      <c r="F168" s="50"/>
      <c r="H168" s="50"/>
      <c r="M168" s="89" t="str">
        <f>IF(Udfyldningsark!G185="","",IF(Udfyldningsark!G185=Data!$T$7,Data!$V$7,IF(Udfyldningsark!G185=Data!$T$8,Data!$V$8,IF(Udfyldningsark!G185=Data!$T$9,Data!$V$9,IF(Udfyldningsark!G185=Data!$T$10,Data!$V$10,IF(Udfyldningsark!G185=Data!$T$11,Data!$V$11,IF(Udfyldningsark!G185=Data!$T$12,Data!$V$12,IF(Udfyldningsark!G185=Data!$T$13,Data!$V$13,IF(Udfyldningsark!G185=Data!$T$14,Data!$V$14,IF(Udfyldningsark!G185=Data!$T$15,Data!$V$15,IF(Udfyldningsark!G185=Data!$T$16,Data!$V$16,IF(Udfyldningsark!G185=Data!$T$17,Data!$V$17,IF(Udfyldningsark!G185=Data!$T$18,Data!$V$18,IF(Udfyldningsark!G185=Data!$T$19,Data!$V$19,IF(Udfyldningsark!G185=Data!$T$20,Data!$V$20,IF(Udfyldningsark!G185=Data!$T$21,Data!$V$21,IF(Udfyldningsark!G185=Data!$T$22,Data!$V$22,IF(Udfyldningsark!G185=Data!$T$23,Data!$V$23,IF(Udfyldningsark!G185=Data!$T$24,Data!$V$24,IF(Udfyldningsark!G185=Data!$T$25,Data!$V$25,IF(Udfyldningsark!G185=Data!$T$26,Data!$V$26,IF(Udfyldningsark!G185=Data!$T$27,Data!$V$27,))))))))))))))))))))))</f>
        <v/>
      </c>
    </row>
    <row r="169" spans="3:13" ht="10.15" hidden="1" customHeight="1" x14ac:dyDescent="0.2">
      <c r="C169" s="242"/>
      <c r="D169" s="243"/>
      <c r="E169" s="242"/>
      <c r="F169" s="50"/>
      <c r="H169" s="50"/>
      <c r="M169" s="89" t="str">
        <f>IF(Udfyldningsark!G186="","",IF(Udfyldningsark!G186=Data!$T$7,Data!$V$7,IF(Udfyldningsark!G186=Data!$T$8,Data!$V$8,IF(Udfyldningsark!G186=Data!$T$9,Data!$V$9,IF(Udfyldningsark!G186=Data!$T$10,Data!$V$10,IF(Udfyldningsark!G186=Data!$T$11,Data!$V$11,IF(Udfyldningsark!G186=Data!$T$12,Data!$V$12,IF(Udfyldningsark!G186=Data!$T$13,Data!$V$13,IF(Udfyldningsark!G186=Data!$T$14,Data!$V$14,IF(Udfyldningsark!G186=Data!$T$15,Data!$V$15,IF(Udfyldningsark!G186=Data!$T$16,Data!$V$16,IF(Udfyldningsark!G186=Data!$T$17,Data!$V$17,IF(Udfyldningsark!G186=Data!$T$18,Data!$V$18,IF(Udfyldningsark!G186=Data!$T$19,Data!$V$19,IF(Udfyldningsark!G186=Data!$T$20,Data!$V$20,IF(Udfyldningsark!G186=Data!$T$21,Data!$V$21,IF(Udfyldningsark!G186=Data!$T$22,Data!$V$22,IF(Udfyldningsark!G186=Data!$T$23,Data!$V$23,IF(Udfyldningsark!G186=Data!$T$24,Data!$V$24,IF(Udfyldningsark!G186=Data!$T$25,Data!$V$25,IF(Udfyldningsark!G186=Data!$T$26,Data!$V$26,IF(Udfyldningsark!G186=Data!$T$27,Data!$V$27,))))))))))))))))))))))</f>
        <v/>
      </c>
    </row>
    <row r="170" spans="3:13" ht="10.15" hidden="1" customHeight="1" x14ac:dyDescent="0.2">
      <c r="C170" s="242"/>
      <c r="D170" s="243"/>
      <c r="E170" s="242"/>
      <c r="F170" s="50"/>
      <c r="H170" s="50"/>
      <c r="M170" s="89" t="str">
        <f>IF(Udfyldningsark!G187="","",IF(Udfyldningsark!G187=Data!$T$7,Data!$V$7,IF(Udfyldningsark!G187=Data!$T$8,Data!$V$8,IF(Udfyldningsark!G187=Data!$T$9,Data!$V$9,IF(Udfyldningsark!G187=Data!$T$10,Data!$V$10,IF(Udfyldningsark!G187=Data!$T$11,Data!$V$11,IF(Udfyldningsark!G187=Data!$T$12,Data!$V$12,IF(Udfyldningsark!G187=Data!$T$13,Data!$V$13,IF(Udfyldningsark!G187=Data!$T$14,Data!$V$14,IF(Udfyldningsark!G187=Data!$T$15,Data!$V$15,IF(Udfyldningsark!G187=Data!$T$16,Data!$V$16,IF(Udfyldningsark!G187=Data!$T$17,Data!$V$17,IF(Udfyldningsark!G187=Data!$T$18,Data!$V$18,IF(Udfyldningsark!G187=Data!$T$19,Data!$V$19,IF(Udfyldningsark!G187=Data!$T$20,Data!$V$20,IF(Udfyldningsark!G187=Data!$T$21,Data!$V$21,IF(Udfyldningsark!G187=Data!$T$22,Data!$V$22,IF(Udfyldningsark!G187=Data!$T$23,Data!$V$23,IF(Udfyldningsark!G187=Data!$T$24,Data!$V$24,IF(Udfyldningsark!G187=Data!$T$25,Data!$V$25,IF(Udfyldningsark!G187=Data!$T$26,Data!$V$26,IF(Udfyldningsark!G187=Data!$T$27,Data!$V$27,))))))))))))))))))))))</f>
        <v/>
      </c>
    </row>
    <row r="171" spans="3:13" ht="10.15" hidden="1" customHeight="1" x14ac:dyDescent="0.2">
      <c r="C171" s="242"/>
      <c r="D171" s="243"/>
      <c r="E171" s="242"/>
      <c r="F171" s="50"/>
      <c r="H171" s="50"/>
      <c r="M171" s="89" t="str">
        <f>IF(Udfyldningsark!G188="","",IF(Udfyldningsark!G188=Data!$T$7,Data!$V$7,IF(Udfyldningsark!G188=Data!$T$8,Data!$V$8,IF(Udfyldningsark!G188=Data!$T$9,Data!$V$9,IF(Udfyldningsark!G188=Data!$T$10,Data!$V$10,IF(Udfyldningsark!G188=Data!$T$11,Data!$V$11,IF(Udfyldningsark!G188=Data!$T$12,Data!$V$12,IF(Udfyldningsark!G188=Data!$T$13,Data!$V$13,IF(Udfyldningsark!G188=Data!$T$14,Data!$V$14,IF(Udfyldningsark!G188=Data!$T$15,Data!$V$15,IF(Udfyldningsark!G188=Data!$T$16,Data!$V$16,IF(Udfyldningsark!G188=Data!$T$17,Data!$V$17,IF(Udfyldningsark!G188=Data!$T$18,Data!$V$18,IF(Udfyldningsark!G188=Data!$T$19,Data!$V$19,IF(Udfyldningsark!G188=Data!$T$20,Data!$V$20,IF(Udfyldningsark!G188=Data!$T$21,Data!$V$21,IF(Udfyldningsark!G188=Data!$T$22,Data!$V$22,IF(Udfyldningsark!G188=Data!$T$23,Data!$V$23,IF(Udfyldningsark!G188=Data!$T$24,Data!$V$24,IF(Udfyldningsark!G188=Data!$T$25,Data!$V$25,IF(Udfyldningsark!G188=Data!$T$26,Data!$V$26,IF(Udfyldningsark!G188=Data!$T$27,Data!$V$27,))))))))))))))))))))))</f>
        <v/>
      </c>
    </row>
    <row r="172" spans="3:13" ht="10.15" hidden="1" customHeight="1" x14ac:dyDescent="0.2">
      <c r="C172" s="242"/>
      <c r="D172" s="243"/>
      <c r="E172" s="242"/>
      <c r="F172" s="50"/>
      <c r="H172" s="50"/>
      <c r="M172" s="89" t="str">
        <f>IF(Udfyldningsark!G189="","",IF(Udfyldningsark!G189=Data!$T$7,Data!$V$7,IF(Udfyldningsark!G189=Data!$T$8,Data!$V$8,IF(Udfyldningsark!G189=Data!$T$9,Data!$V$9,IF(Udfyldningsark!G189=Data!$T$10,Data!$V$10,IF(Udfyldningsark!G189=Data!$T$11,Data!$V$11,IF(Udfyldningsark!G189=Data!$T$12,Data!$V$12,IF(Udfyldningsark!G189=Data!$T$13,Data!$V$13,IF(Udfyldningsark!G189=Data!$T$14,Data!$V$14,IF(Udfyldningsark!G189=Data!$T$15,Data!$V$15,IF(Udfyldningsark!G189=Data!$T$16,Data!$V$16,IF(Udfyldningsark!G189=Data!$T$17,Data!$V$17,IF(Udfyldningsark!G189=Data!$T$18,Data!$V$18,IF(Udfyldningsark!G189=Data!$T$19,Data!$V$19,IF(Udfyldningsark!G189=Data!$T$20,Data!$V$20,IF(Udfyldningsark!G189=Data!$T$21,Data!$V$21,IF(Udfyldningsark!G189=Data!$T$22,Data!$V$22,IF(Udfyldningsark!G189=Data!$T$23,Data!$V$23,IF(Udfyldningsark!G189=Data!$T$24,Data!$V$24,IF(Udfyldningsark!G189=Data!$T$25,Data!$V$25,IF(Udfyldningsark!G189=Data!$T$26,Data!$V$26,IF(Udfyldningsark!G189=Data!$T$27,Data!$V$27,))))))))))))))))))))))</f>
        <v/>
      </c>
    </row>
    <row r="173" spans="3:13" ht="10.15" hidden="1" customHeight="1" x14ac:dyDescent="0.2">
      <c r="C173" s="242"/>
      <c r="D173" s="243"/>
      <c r="E173" s="242"/>
      <c r="F173" s="50"/>
      <c r="H173" s="50"/>
      <c r="M173" s="89" t="str">
        <f>IF(Udfyldningsark!G190="","",IF(Udfyldningsark!G190=Data!$T$7,Data!$V$7,IF(Udfyldningsark!G190=Data!$T$8,Data!$V$8,IF(Udfyldningsark!G190=Data!$T$9,Data!$V$9,IF(Udfyldningsark!G190=Data!$T$10,Data!$V$10,IF(Udfyldningsark!G190=Data!$T$11,Data!$V$11,IF(Udfyldningsark!G190=Data!$T$12,Data!$V$12,IF(Udfyldningsark!G190=Data!$T$13,Data!$V$13,IF(Udfyldningsark!G190=Data!$T$14,Data!$V$14,IF(Udfyldningsark!G190=Data!$T$15,Data!$V$15,IF(Udfyldningsark!G190=Data!$T$16,Data!$V$16,IF(Udfyldningsark!G190=Data!$T$17,Data!$V$17,IF(Udfyldningsark!G190=Data!$T$18,Data!$V$18,IF(Udfyldningsark!G190=Data!$T$19,Data!$V$19,IF(Udfyldningsark!G190=Data!$T$20,Data!$V$20,IF(Udfyldningsark!G190=Data!$T$21,Data!$V$21,IF(Udfyldningsark!G190=Data!$T$22,Data!$V$22,IF(Udfyldningsark!G190=Data!$T$23,Data!$V$23,IF(Udfyldningsark!G190=Data!$T$24,Data!$V$24,IF(Udfyldningsark!G190=Data!$T$25,Data!$V$25,IF(Udfyldningsark!G190=Data!$T$26,Data!$V$26,IF(Udfyldningsark!G190=Data!$T$27,Data!$V$27,))))))))))))))))))))))</f>
        <v/>
      </c>
    </row>
    <row r="174" spans="3:13" ht="10.15" hidden="1" customHeight="1" x14ac:dyDescent="0.2">
      <c r="C174" s="242"/>
      <c r="D174" s="243"/>
      <c r="E174" s="242"/>
      <c r="F174" s="50"/>
      <c r="H174" s="50"/>
      <c r="M174" s="89" t="str">
        <f>IF(Udfyldningsark!G191="","",IF(Udfyldningsark!G191=Data!$T$7,Data!$V$7,IF(Udfyldningsark!G191=Data!$T$8,Data!$V$8,IF(Udfyldningsark!G191=Data!$T$9,Data!$V$9,IF(Udfyldningsark!G191=Data!$T$10,Data!$V$10,IF(Udfyldningsark!G191=Data!$T$11,Data!$V$11,IF(Udfyldningsark!G191=Data!$T$12,Data!$V$12,IF(Udfyldningsark!G191=Data!$T$13,Data!$V$13,IF(Udfyldningsark!G191=Data!$T$14,Data!$V$14,IF(Udfyldningsark!G191=Data!$T$15,Data!$V$15,IF(Udfyldningsark!G191=Data!$T$16,Data!$V$16,IF(Udfyldningsark!G191=Data!$T$17,Data!$V$17,IF(Udfyldningsark!G191=Data!$T$18,Data!$V$18,IF(Udfyldningsark!G191=Data!$T$19,Data!$V$19,IF(Udfyldningsark!G191=Data!$T$20,Data!$V$20,IF(Udfyldningsark!G191=Data!$T$21,Data!$V$21,IF(Udfyldningsark!G191=Data!$T$22,Data!$V$22,IF(Udfyldningsark!G191=Data!$T$23,Data!$V$23,IF(Udfyldningsark!G191=Data!$T$24,Data!$V$24,IF(Udfyldningsark!G191=Data!$T$25,Data!$V$25,IF(Udfyldningsark!G191=Data!$T$26,Data!$V$26,IF(Udfyldningsark!G191=Data!$T$27,Data!$V$27,))))))))))))))))))))))</f>
        <v/>
      </c>
    </row>
    <row r="175" spans="3:13" ht="10.15" hidden="1" customHeight="1" x14ac:dyDescent="0.2">
      <c r="C175" s="242"/>
      <c r="D175" s="243"/>
      <c r="E175" s="242"/>
      <c r="F175" s="50"/>
      <c r="H175" s="50"/>
      <c r="M175" s="89" t="str">
        <f>IF(Udfyldningsark!G192="","",IF(Udfyldningsark!G192=Data!$T$7,Data!$V$7,IF(Udfyldningsark!G192=Data!$T$8,Data!$V$8,IF(Udfyldningsark!G192=Data!$T$9,Data!$V$9,IF(Udfyldningsark!G192=Data!$T$10,Data!$V$10,IF(Udfyldningsark!G192=Data!$T$11,Data!$V$11,IF(Udfyldningsark!G192=Data!$T$12,Data!$V$12,IF(Udfyldningsark!G192=Data!$T$13,Data!$V$13,IF(Udfyldningsark!G192=Data!$T$14,Data!$V$14,IF(Udfyldningsark!G192=Data!$T$15,Data!$V$15,IF(Udfyldningsark!G192=Data!$T$16,Data!$V$16,IF(Udfyldningsark!G192=Data!$T$17,Data!$V$17,IF(Udfyldningsark!G192=Data!$T$18,Data!$V$18,IF(Udfyldningsark!G192=Data!$T$19,Data!$V$19,IF(Udfyldningsark!G192=Data!$T$20,Data!$V$20,IF(Udfyldningsark!G192=Data!$T$21,Data!$V$21,IF(Udfyldningsark!G192=Data!$T$22,Data!$V$22,IF(Udfyldningsark!G192=Data!$T$23,Data!$V$23,IF(Udfyldningsark!G192=Data!$T$24,Data!$V$24,IF(Udfyldningsark!G192=Data!$T$25,Data!$V$25,IF(Udfyldningsark!G192=Data!$T$26,Data!$V$26,IF(Udfyldningsark!G192=Data!$T$27,Data!$V$27,))))))))))))))))))))))</f>
        <v/>
      </c>
    </row>
    <row r="176" spans="3:13" ht="10.15" hidden="1" customHeight="1" x14ac:dyDescent="0.2">
      <c r="C176" s="242"/>
      <c r="D176" s="243"/>
      <c r="E176" s="242"/>
      <c r="F176" s="50"/>
      <c r="H176" s="50"/>
      <c r="M176" s="89" t="str">
        <f>IF(Udfyldningsark!G193="","",IF(Udfyldningsark!G193=Data!$T$7,Data!$V$7,IF(Udfyldningsark!G193=Data!$T$8,Data!$V$8,IF(Udfyldningsark!G193=Data!$T$9,Data!$V$9,IF(Udfyldningsark!G193=Data!$T$10,Data!$V$10,IF(Udfyldningsark!G193=Data!$T$11,Data!$V$11,IF(Udfyldningsark!G193=Data!$T$12,Data!$V$12,IF(Udfyldningsark!G193=Data!$T$13,Data!$V$13,IF(Udfyldningsark!G193=Data!$T$14,Data!$V$14,IF(Udfyldningsark!G193=Data!$T$15,Data!$V$15,IF(Udfyldningsark!G193=Data!$T$16,Data!$V$16,IF(Udfyldningsark!G193=Data!$T$17,Data!$V$17,IF(Udfyldningsark!G193=Data!$T$18,Data!$V$18,IF(Udfyldningsark!G193=Data!$T$19,Data!$V$19,IF(Udfyldningsark!G193=Data!$T$20,Data!$V$20,IF(Udfyldningsark!G193=Data!$T$21,Data!$V$21,IF(Udfyldningsark!G193=Data!$T$22,Data!$V$22,IF(Udfyldningsark!G193=Data!$T$23,Data!$V$23,IF(Udfyldningsark!G193=Data!$T$24,Data!$V$24,IF(Udfyldningsark!G193=Data!$T$25,Data!$V$25,IF(Udfyldningsark!G193=Data!$T$26,Data!$V$26,IF(Udfyldningsark!G193=Data!$T$27,Data!$V$27,))))))))))))))))))))))</f>
        <v/>
      </c>
    </row>
    <row r="177" spans="3:13" ht="10.15" hidden="1" customHeight="1" x14ac:dyDescent="0.2">
      <c r="C177" s="242"/>
      <c r="D177" s="243"/>
      <c r="E177" s="242"/>
      <c r="F177" s="50"/>
      <c r="H177" s="50"/>
      <c r="M177" s="89" t="str">
        <f>IF(Udfyldningsark!G194="","",IF(Udfyldningsark!G194=Data!$T$7,Data!$V$7,IF(Udfyldningsark!G194=Data!$T$8,Data!$V$8,IF(Udfyldningsark!G194=Data!$T$9,Data!$V$9,IF(Udfyldningsark!G194=Data!$T$10,Data!$V$10,IF(Udfyldningsark!G194=Data!$T$11,Data!$V$11,IF(Udfyldningsark!G194=Data!$T$12,Data!$V$12,IF(Udfyldningsark!G194=Data!$T$13,Data!$V$13,IF(Udfyldningsark!G194=Data!$T$14,Data!$V$14,IF(Udfyldningsark!G194=Data!$T$15,Data!$V$15,IF(Udfyldningsark!G194=Data!$T$16,Data!$V$16,IF(Udfyldningsark!G194=Data!$T$17,Data!$V$17,IF(Udfyldningsark!G194=Data!$T$18,Data!$V$18,IF(Udfyldningsark!G194=Data!$T$19,Data!$V$19,IF(Udfyldningsark!G194=Data!$T$20,Data!$V$20,IF(Udfyldningsark!G194=Data!$T$21,Data!$V$21,IF(Udfyldningsark!G194=Data!$T$22,Data!$V$22,IF(Udfyldningsark!G194=Data!$T$23,Data!$V$23,IF(Udfyldningsark!G194=Data!$T$24,Data!$V$24,IF(Udfyldningsark!G194=Data!$T$25,Data!$V$25,IF(Udfyldningsark!G194=Data!$T$26,Data!$V$26,IF(Udfyldningsark!G194=Data!$T$27,Data!$V$27,))))))))))))))))))))))</f>
        <v/>
      </c>
    </row>
    <row r="178" spans="3:13" ht="10.15" hidden="1" customHeight="1" x14ac:dyDescent="0.2">
      <c r="C178" s="242"/>
      <c r="D178" s="243"/>
      <c r="E178" s="242"/>
      <c r="F178" s="50"/>
      <c r="H178" s="50"/>
      <c r="M178" s="89" t="str">
        <f>IF(Udfyldningsark!G195="","",IF(Udfyldningsark!G195=Data!$T$7,Data!$V$7,IF(Udfyldningsark!G195=Data!$T$8,Data!$V$8,IF(Udfyldningsark!G195=Data!$T$9,Data!$V$9,IF(Udfyldningsark!G195=Data!$T$10,Data!$V$10,IF(Udfyldningsark!G195=Data!$T$11,Data!$V$11,IF(Udfyldningsark!G195=Data!$T$12,Data!$V$12,IF(Udfyldningsark!G195=Data!$T$13,Data!$V$13,IF(Udfyldningsark!G195=Data!$T$14,Data!$V$14,IF(Udfyldningsark!G195=Data!$T$15,Data!$V$15,IF(Udfyldningsark!G195=Data!$T$16,Data!$V$16,IF(Udfyldningsark!G195=Data!$T$17,Data!$V$17,IF(Udfyldningsark!G195=Data!$T$18,Data!$V$18,IF(Udfyldningsark!G195=Data!$T$19,Data!$V$19,IF(Udfyldningsark!G195=Data!$T$20,Data!$V$20,IF(Udfyldningsark!G195=Data!$T$21,Data!$V$21,IF(Udfyldningsark!G195=Data!$T$22,Data!$V$22,IF(Udfyldningsark!G195=Data!$T$23,Data!$V$23,IF(Udfyldningsark!G195=Data!$T$24,Data!$V$24,IF(Udfyldningsark!G195=Data!$T$25,Data!$V$25,IF(Udfyldningsark!G195=Data!$T$26,Data!$V$26,IF(Udfyldningsark!G195=Data!$T$27,Data!$V$27,))))))))))))))))))))))</f>
        <v/>
      </c>
    </row>
    <row r="179" spans="3:13" ht="10.15" hidden="1" customHeight="1" x14ac:dyDescent="0.2">
      <c r="C179" s="242"/>
      <c r="D179" s="243"/>
      <c r="E179" s="242"/>
      <c r="F179" s="50"/>
      <c r="H179" s="50"/>
      <c r="M179" s="89" t="str">
        <f>IF(Udfyldningsark!G196="","",IF(Udfyldningsark!G196=Data!$T$7,Data!$V$7,IF(Udfyldningsark!G196=Data!$T$8,Data!$V$8,IF(Udfyldningsark!G196=Data!$T$9,Data!$V$9,IF(Udfyldningsark!G196=Data!$T$10,Data!$V$10,IF(Udfyldningsark!G196=Data!$T$11,Data!$V$11,IF(Udfyldningsark!G196=Data!$T$12,Data!$V$12,IF(Udfyldningsark!G196=Data!$T$13,Data!$V$13,IF(Udfyldningsark!G196=Data!$T$14,Data!$V$14,IF(Udfyldningsark!G196=Data!$T$15,Data!$V$15,IF(Udfyldningsark!G196=Data!$T$16,Data!$V$16,IF(Udfyldningsark!G196=Data!$T$17,Data!$V$17,IF(Udfyldningsark!G196=Data!$T$18,Data!$V$18,IF(Udfyldningsark!G196=Data!$T$19,Data!$V$19,IF(Udfyldningsark!G196=Data!$T$20,Data!$V$20,IF(Udfyldningsark!G196=Data!$T$21,Data!$V$21,IF(Udfyldningsark!G196=Data!$T$22,Data!$V$22,IF(Udfyldningsark!G196=Data!$T$23,Data!$V$23,IF(Udfyldningsark!G196=Data!$T$24,Data!$V$24,IF(Udfyldningsark!G196=Data!$T$25,Data!$V$25,IF(Udfyldningsark!G196=Data!$T$26,Data!$V$26,IF(Udfyldningsark!G196=Data!$T$27,Data!$V$27,))))))))))))))))))))))</f>
        <v/>
      </c>
    </row>
    <row r="180" spans="3:13" ht="10.15" hidden="1" customHeight="1" x14ac:dyDescent="0.2">
      <c r="C180" s="242"/>
      <c r="D180" s="243"/>
      <c r="E180" s="242"/>
      <c r="F180" s="50"/>
      <c r="H180" s="50"/>
      <c r="M180" s="89" t="str">
        <f>IF(Udfyldningsark!G197="","",IF(Udfyldningsark!G197=Data!$T$7,Data!$V$7,IF(Udfyldningsark!G197=Data!$T$8,Data!$V$8,IF(Udfyldningsark!G197=Data!$T$9,Data!$V$9,IF(Udfyldningsark!G197=Data!$T$10,Data!$V$10,IF(Udfyldningsark!G197=Data!$T$11,Data!$V$11,IF(Udfyldningsark!G197=Data!$T$12,Data!$V$12,IF(Udfyldningsark!G197=Data!$T$13,Data!$V$13,IF(Udfyldningsark!G197=Data!$T$14,Data!$V$14,IF(Udfyldningsark!G197=Data!$T$15,Data!$V$15,IF(Udfyldningsark!G197=Data!$T$16,Data!$V$16,IF(Udfyldningsark!G197=Data!$T$17,Data!$V$17,IF(Udfyldningsark!G197=Data!$T$18,Data!$V$18,IF(Udfyldningsark!G197=Data!$T$19,Data!$V$19,IF(Udfyldningsark!G197=Data!$T$20,Data!$V$20,IF(Udfyldningsark!G197=Data!$T$21,Data!$V$21,IF(Udfyldningsark!G197=Data!$T$22,Data!$V$22,IF(Udfyldningsark!G197=Data!$T$23,Data!$V$23,IF(Udfyldningsark!G197=Data!$T$24,Data!$V$24,IF(Udfyldningsark!G197=Data!$T$25,Data!$V$25,IF(Udfyldningsark!G197=Data!$T$26,Data!$V$26,IF(Udfyldningsark!G197=Data!$T$27,Data!$V$27,))))))))))))))))))))))</f>
        <v/>
      </c>
    </row>
    <row r="181" spans="3:13" ht="10.15" hidden="1" customHeight="1" x14ac:dyDescent="0.2">
      <c r="C181" s="242"/>
      <c r="D181" s="243"/>
      <c r="E181" s="242"/>
      <c r="F181" s="50"/>
      <c r="H181" s="50"/>
      <c r="M181" s="89" t="str">
        <f>IF(Udfyldningsark!G198="","",IF(Udfyldningsark!G198=Data!$T$7,Data!$V$7,IF(Udfyldningsark!G198=Data!$T$8,Data!$V$8,IF(Udfyldningsark!G198=Data!$T$9,Data!$V$9,IF(Udfyldningsark!G198=Data!$T$10,Data!$V$10,IF(Udfyldningsark!G198=Data!$T$11,Data!$V$11,IF(Udfyldningsark!G198=Data!$T$12,Data!$V$12,IF(Udfyldningsark!G198=Data!$T$13,Data!$V$13,IF(Udfyldningsark!G198=Data!$T$14,Data!$V$14,IF(Udfyldningsark!G198=Data!$T$15,Data!$V$15,IF(Udfyldningsark!G198=Data!$T$16,Data!$V$16,IF(Udfyldningsark!G198=Data!$T$17,Data!$V$17,IF(Udfyldningsark!G198=Data!$T$18,Data!$V$18,IF(Udfyldningsark!G198=Data!$T$19,Data!$V$19,IF(Udfyldningsark!G198=Data!$T$20,Data!$V$20,IF(Udfyldningsark!G198=Data!$T$21,Data!$V$21,IF(Udfyldningsark!G198=Data!$T$22,Data!$V$22,IF(Udfyldningsark!G198=Data!$T$23,Data!$V$23,IF(Udfyldningsark!G198=Data!$T$24,Data!$V$24,IF(Udfyldningsark!G198=Data!$T$25,Data!$V$25,IF(Udfyldningsark!G198=Data!$T$26,Data!$V$26,IF(Udfyldningsark!G198=Data!$T$27,Data!$V$27,))))))))))))))))))))))</f>
        <v/>
      </c>
    </row>
    <row r="182" spans="3:13" ht="10.15" hidden="1" customHeight="1" x14ac:dyDescent="0.2">
      <c r="C182" s="242"/>
      <c r="D182" s="243"/>
      <c r="E182" s="242"/>
      <c r="F182" s="50"/>
      <c r="H182" s="50"/>
      <c r="M182" s="89" t="str">
        <f>IF(Udfyldningsark!G199="","",IF(Udfyldningsark!G199=Data!$T$7,Data!$V$7,IF(Udfyldningsark!G199=Data!$T$8,Data!$V$8,IF(Udfyldningsark!G199=Data!$T$9,Data!$V$9,IF(Udfyldningsark!G199=Data!$T$10,Data!$V$10,IF(Udfyldningsark!G199=Data!$T$11,Data!$V$11,IF(Udfyldningsark!G199=Data!$T$12,Data!$V$12,IF(Udfyldningsark!G199=Data!$T$13,Data!$V$13,IF(Udfyldningsark!G199=Data!$T$14,Data!$V$14,IF(Udfyldningsark!G199=Data!$T$15,Data!$V$15,IF(Udfyldningsark!G199=Data!$T$16,Data!$V$16,IF(Udfyldningsark!G199=Data!$T$17,Data!$V$17,IF(Udfyldningsark!G199=Data!$T$18,Data!$V$18,IF(Udfyldningsark!G199=Data!$T$19,Data!$V$19,IF(Udfyldningsark!G199=Data!$T$20,Data!$V$20,IF(Udfyldningsark!G199=Data!$T$21,Data!$V$21,IF(Udfyldningsark!G199=Data!$T$22,Data!$V$22,IF(Udfyldningsark!G199=Data!$T$23,Data!$V$23,IF(Udfyldningsark!G199=Data!$T$24,Data!$V$24,IF(Udfyldningsark!G199=Data!$T$25,Data!$V$25,IF(Udfyldningsark!G199=Data!$T$26,Data!$V$26,IF(Udfyldningsark!G199=Data!$T$27,Data!$V$27,))))))))))))))))))))))</f>
        <v/>
      </c>
    </row>
    <row r="183" spans="3:13" ht="10.15" hidden="1" customHeight="1" x14ac:dyDescent="0.2">
      <c r="C183" s="242"/>
      <c r="D183" s="243"/>
      <c r="E183" s="242"/>
      <c r="F183" s="50"/>
      <c r="H183" s="50"/>
      <c r="M183" s="89" t="str">
        <f>IF(Udfyldningsark!G200="","",IF(Udfyldningsark!G200=Data!$T$7,Data!$V$7,IF(Udfyldningsark!G200=Data!$T$8,Data!$V$8,IF(Udfyldningsark!G200=Data!$T$9,Data!$V$9,IF(Udfyldningsark!G200=Data!$T$10,Data!$V$10,IF(Udfyldningsark!G200=Data!$T$11,Data!$V$11,IF(Udfyldningsark!G200=Data!$T$12,Data!$V$12,IF(Udfyldningsark!G200=Data!$T$13,Data!$V$13,IF(Udfyldningsark!G200=Data!$T$14,Data!$V$14,IF(Udfyldningsark!G200=Data!$T$15,Data!$V$15,IF(Udfyldningsark!G200=Data!$T$16,Data!$V$16,IF(Udfyldningsark!G200=Data!$T$17,Data!$V$17,IF(Udfyldningsark!G200=Data!$T$18,Data!$V$18,IF(Udfyldningsark!G200=Data!$T$19,Data!$V$19,IF(Udfyldningsark!G200=Data!$T$20,Data!$V$20,IF(Udfyldningsark!G200=Data!$T$21,Data!$V$21,IF(Udfyldningsark!G200=Data!$T$22,Data!$V$22,IF(Udfyldningsark!G200=Data!$T$23,Data!$V$23,IF(Udfyldningsark!G200=Data!$T$24,Data!$V$24,IF(Udfyldningsark!G200=Data!$T$25,Data!$V$25,IF(Udfyldningsark!G200=Data!$T$26,Data!$V$26,IF(Udfyldningsark!G200=Data!$T$27,Data!$V$27,))))))))))))))))))))))</f>
        <v/>
      </c>
    </row>
    <row r="184" spans="3:13" ht="10.15" hidden="1" customHeight="1" x14ac:dyDescent="0.2">
      <c r="C184" s="242"/>
      <c r="D184" s="243"/>
      <c r="E184" s="242"/>
      <c r="F184" s="50"/>
      <c r="H184" s="50"/>
      <c r="M184" s="89" t="str">
        <f>IF(Udfyldningsark!G201="","",IF(Udfyldningsark!G201=Data!$T$7,Data!$V$7,IF(Udfyldningsark!G201=Data!$T$8,Data!$V$8,IF(Udfyldningsark!G201=Data!$T$9,Data!$V$9,IF(Udfyldningsark!G201=Data!$T$10,Data!$V$10,IF(Udfyldningsark!G201=Data!$T$11,Data!$V$11,IF(Udfyldningsark!G201=Data!$T$12,Data!$V$12,IF(Udfyldningsark!G201=Data!$T$13,Data!$V$13,IF(Udfyldningsark!G201=Data!$T$14,Data!$V$14,IF(Udfyldningsark!G201=Data!$T$15,Data!$V$15,IF(Udfyldningsark!G201=Data!$T$16,Data!$V$16,IF(Udfyldningsark!G201=Data!$T$17,Data!$V$17,IF(Udfyldningsark!G201=Data!$T$18,Data!$V$18,IF(Udfyldningsark!G201=Data!$T$19,Data!$V$19,IF(Udfyldningsark!G201=Data!$T$20,Data!$V$20,IF(Udfyldningsark!G201=Data!$T$21,Data!$V$21,IF(Udfyldningsark!G201=Data!$T$22,Data!$V$22,IF(Udfyldningsark!G201=Data!$T$23,Data!$V$23,IF(Udfyldningsark!G201=Data!$T$24,Data!$V$24,IF(Udfyldningsark!G201=Data!$T$25,Data!$V$25,IF(Udfyldningsark!G201=Data!$T$26,Data!$V$26,IF(Udfyldningsark!G201=Data!$T$27,Data!$V$27,))))))))))))))))))))))</f>
        <v/>
      </c>
    </row>
    <row r="185" spans="3:13" ht="10.15" hidden="1" customHeight="1" x14ac:dyDescent="0.2">
      <c r="C185" s="242"/>
      <c r="D185" s="243"/>
      <c r="E185" s="242"/>
      <c r="F185" s="50"/>
      <c r="H185" s="50"/>
      <c r="M185" s="89" t="str">
        <f>IF(Udfyldningsark!G202="","",IF(Udfyldningsark!G202=Data!$T$7,Data!$V$7,IF(Udfyldningsark!G202=Data!$T$8,Data!$V$8,IF(Udfyldningsark!G202=Data!$T$9,Data!$V$9,IF(Udfyldningsark!G202=Data!$T$10,Data!$V$10,IF(Udfyldningsark!G202=Data!$T$11,Data!$V$11,IF(Udfyldningsark!G202=Data!$T$12,Data!$V$12,IF(Udfyldningsark!G202=Data!$T$13,Data!$V$13,IF(Udfyldningsark!G202=Data!$T$14,Data!$V$14,IF(Udfyldningsark!G202=Data!$T$15,Data!$V$15,IF(Udfyldningsark!G202=Data!$T$16,Data!$V$16,IF(Udfyldningsark!G202=Data!$T$17,Data!$V$17,IF(Udfyldningsark!G202=Data!$T$18,Data!$V$18,IF(Udfyldningsark!G202=Data!$T$19,Data!$V$19,IF(Udfyldningsark!G202=Data!$T$20,Data!$V$20,IF(Udfyldningsark!G202=Data!$T$21,Data!$V$21,IF(Udfyldningsark!G202=Data!$T$22,Data!$V$22,IF(Udfyldningsark!G202=Data!$T$23,Data!$V$23,IF(Udfyldningsark!G202=Data!$T$24,Data!$V$24,IF(Udfyldningsark!G202=Data!$T$25,Data!$V$25,IF(Udfyldningsark!G202=Data!$T$26,Data!$V$26,IF(Udfyldningsark!G202=Data!$T$27,Data!$V$27,))))))))))))))))))))))</f>
        <v/>
      </c>
    </row>
    <row r="186" spans="3:13" ht="10.15" hidden="1" customHeight="1" x14ac:dyDescent="0.2">
      <c r="C186" s="242"/>
      <c r="D186" s="243"/>
      <c r="E186" s="242"/>
      <c r="F186" s="50"/>
      <c r="H186" s="50"/>
      <c r="M186" s="89" t="str">
        <f>IF(Udfyldningsark!G203="","",IF(Udfyldningsark!G203=Data!$T$7,Data!$V$7,IF(Udfyldningsark!G203=Data!$T$8,Data!$V$8,IF(Udfyldningsark!G203=Data!$T$9,Data!$V$9,IF(Udfyldningsark!G203=Data!$T$10,Data!$V$10,IF(Udfyldningsark!G203=Data!$T$11,Data!$V$11,IF(Udfyldningsark!G203=Data!$T$12,Data!$V$12,IF(Udfyldningsark!G203=Data!$T$13,Data!$V$13,IF(Udfyldningsark!G203=Data!$T$14,Data!$V$14,IF(Udfyldningsark!G203=Data!$T$15,Data!$V$15,IF(Udfyldningsark!G203=Data!$T$16,Data!$V$16,IF(Udfyldningsark!G203=Data!$T$17,Data!$V$17,IF(Udfyldningsark!G203=Data!$T$18,Data!$V$18,IF(Udfyldningsark!G203=Data!$T$19,Data!$V$19,IF(Udfyldningsark!G203=Data!$T$20,Data!$V$20,IF(Udfyldningsark!G203=Data!$T$21,Data!$V$21,IF(Udfyldningsark!G203=Data!$T$22,Data!$V$22,IF(Udfyldningsark!G203=Data!$T$23,Data!$V$23,IF(Udfyldningsark!G203=Data!$T$24,Data!$V$24,IF(Udfyldningsark!G203=Data!$T$25,Data!$V$25,IF(Udfyldningsark!G203=Data!$T$26,Data!$V$26,IF(Udfyldningsark!G203=Data!$T$27,Data!$V$27,))))))))))))))))))))))</f>
        <v/>
      </c>
    </row>
    <row r="187" spans="3:13" ht="10.15" hidden="1" customHeight="1" x14ac:dyDescent="0.2">
      <c r="C187" s="242"/>
      <c r="D187" s="243"/>
      <c r="E187" s="242"/>
      <c r="F187" s="50"/>
      <c r="H187" s="50"/>
      <c r="M187" s="89" t="str">
        <f>IF(Udfyldningsark!G204="","",IF(Udfyldningsark!G204=Data!$T$7,Data!$V$7,IF(Udfyldningsark!G204=Data!$T$8,Data!$V$8,IF(Udfyldningsark!G204=Data!$T$9,Data!$V$9,IF(Udfyldningsark!G204=Data!$T$10,Data!$V$10,IF(Udfyldningsark!G204=Data!$T$11,Data!$V$11,IF(Udfyldningsark!G204=Data!$T$12,Data!$V$12,IF(Udfyldningsark!G204=Data!$T$13,Data!$V$13,IF(Udfyldningsark!G204=Data!$T$14,Data!$V$14,IF(Udfyldningsark!G204=Data!$T$15,Data!$V$15,IF(Udfyldningsark!G204=Data!$T$16,Data!$V$16,IF(Udfyldningsark!G204=Data!$T$17,Data!$V$17,IF(Udfyldningsark!G204=Data!$T$18,Data!$V$18,IF(Udfyldningsark!G204=Data!$T$19,Data!$V$19,IF(Udfyldningsark!G204=Data!$T$20,Data!$V$20,IF(Udfyldningsark!G204=Data!$T$21,Data!$V$21,IF(Udfyldningsark!G204=Data!$T$22,Data!$V$22,IF(Udfyldningsark!G204=Data!$T$23,Data!$V$23,IF(Udfyldningsark!G204=Data!$T$24,Data!$V$24,IF(Udfyldningsark!G204=Data!$T$25,Data!$V$25,IF(Udfyldningsark!G204=Data!$T$26,Data!$V$26,IF(Udfyldningsark!G204=Data!$T$27,Data!$V$27,))))))))))))))))))))))</f>
        <v/>
      </c>
    </row>
    <row r="188" spans="3:13" ht="10.15" hidden="1" customHeight="1" x14ac:dyDescent="0.2">
      <c r="C188" s="242"/>
      <c r="D188" s="243"/>
      <c r="E188" s="242"/>
      <c r="F188" s="50"/>
      <c r="H188" s="50"/>
      <c r="M188" s="89" t="str">
        <f>IF(Udfyldningsark!G205="","",IF(Udfyldningsark!G205=Data!$T$7,Data!$V$7,IF(Udfyldningsark!G205=Data!$T$8,Data!$V$8,IF(Udfyldningsark!G205=Data!$T$9,Data!$V$9,IF(Udfyldningsark!G205=Data!$T$10,Data!$V$10,IF(Udfyldningsark!G205=Data!$T$11,Data!$V$11,IF(Udfyldningsark!G205=Data!$T$12,Data!$V$12,IF(Udfyldningsark!G205=Data!$T$13,Data!$V$13,IF(Udfyldningsark!G205=Data!$T$14,Data!$V$14,IF(Udfyldningsark!G205=Data!$T$15,Data!$V$15,IF(Udfyldningsark!G205=Data!$T$16,Data!$V$16,IF(Udfyldningsark!G205=Data!$T$17,Data!$V$17,IF(Udfyldningsark!G205=Data!$T$18,Data!$V$18,IF(Udfyldningsark!G205=Data!$T$19,Data!$V$19,IF(Udfyldningsark!G205=Data!$T$20,Data!$V$20,IF(Udfyldningsark!G205=Data!$T$21,Data!$V$21,IF(Udfyldningsark!G205=Data!$T$22,Data!$V$22,IF(Udfyldningsark!G205=Data!$T$23,Data!$V$23,IF(Udfyldningsark!G205=Data!$T$24,Data!$V$24,IF(Udfyldningsark!G205=Data!$T$25,Data!$V$25,IF(Udfyldningsark!G205=Data!$T$26,Data!$V$26,IF(Udfyldningsark!G205=Data!$T$27,Data!$V$27,))))))))))))))))))))))</f>
        <v/>
      </c>
    </row>
    <row r="189" spans="3:13" ht="10.15" hidden="1" customHeight="1" x14ac:dyDescent="0.2">
      <c r="C189" s="242"/>
      <c r="D189" s="243"/>
      <c r="E189" s="242"/>
      <c r="F189" s="50"/>
      <c r="H189" s="50"/>
      <c r="M189" s="89" t="str">
        <f>IF(Udfyldningsark!G206="","",IF(Udfyldningsark!G206=Data!$T$7,Data!$V$7,IF(Udfyldningsark!G206=Data!$T$8,Data!$V$8,IF(Udfyldningsark!G206=Data!$T$9,Data!$V$9,IF(Udfyldningsark!G206=Data!$T$10,Data!$V$10,IF(Udfyldningsark!G206=Data!$T$11,Data!$V$11,IF(Udfyldningsark!G206=Data!$T$12,Data!$V$12,IF(Udfyldningsark!G206=Data!$T$13,Data!$V$13,IF(Udfyldningsark!G206=Data!$T$14,Data!$V$14,IF(Udfyldningsark!G206=Data!$T$15,Data!$V$15,IF(Udfyldningsark!G206=Data!$T$16,Data!$V$16,IF(Udfyldningsark!G206=Data!$T$17,Data!$V$17,IF(Udfyldningsark!G206=Data!$T$18,Data!$V$18,IF(Udfyldningsark!G206=Data!$T$19,Data!$V$19,IF(Udfyldningsark!G206=Data!$T$20,Data!$V$20,IF(Udfyldningsark!G206=Data!$T$21,Data!$V$21,IF(Udfyldningsark!G206=Data!$T$22,Data!$V$22,IF(Udfyldningsark!G206=Data!$T$23,Data!$V$23,IF(Udfyldningsark!G206=Data!$T$24,Data!$V$24,IF(Udfyldningsark!G206=Data!$T$25,Data!$V$25,IF(Udfyldningsark!G206=Data!$T$26,Data!$V$26,IF(Udfyldningsark!G206=Data!$T$27,Data!$V$27,))))))))))))))))))))))</f>
        <v/>
      </c>
    </row>
    <row r="190" spans="3:13" ht="10.15" hidden="1" customHeight="1" x14ac:dyDescent="0.2">
      <c r="C190" s="242"/>
      <c r="D190" s="243"/>
      <c r="E190" s="242"/>
      <c r="F190" s="50"/>
      <c r="H190" s="50"/>
      <c r="M190" s="89" t="str">
        <f>IF(Udfyldningsark!G207="","",IF(Udfyldningsark!G207=Data!$T$7,Data!$V$7,IF(Udfyldningsark!G207=Data!$T$8,Data!$V$8,IF(Udfyldningsark!G207=Data!$T$9,Data!$V$9,IF(Udfyldningsark!G207=Data!$T$10,Data!$V$10,IF(Udfyldningsark!G207=Data!$T$11,Data!$V$11,IF(Udfyldningsark!G207=Data!$T$12,Data!$V$12,IF(Udfyldningsark!G207=Data!$T$13,Data!$V$13,IF(Udfyldningsark!G207=Data!$T$14,Data!$V$14,IF(Udfyldningsark!G207=Data!$T$15,Data!$V$15,IF(Udfyldningsark!G207=Data!$T$16,Data!$V$16,IF(Udfyldningsark!G207=Data!$T$17,Data!$V$17,IF(Udfyldningsark!G207=Data!$T$18,Data!$V$18,IF(Udfyldningsark!G207=Data!$T$19,Data!$V$19,IF(Udfyldningsark!G207=Data!$T$20,Data!$V$20,IF(Udfyldningsark!G207=Data!$T$21,Data!$V$21,IF(Udfyldningsark!G207=Data!$T$22,Data!$V$22,IF(Udfyldningsark!G207=Data!$T$23,Data!$V$23,IF(Udfyldningsark!G207=Data!$T$24,Data!$V$24,IF(Udfyldningsark!G207=Data!$T$25,Data!$V$25,IF(Udfyldningsark!G207=Data!$T$26,Data!$V$26,IF(Udfyldningsark!G207=Data!$T$27,Data!$V$27,))))))))))))))))))))))</f>
        <v/>
      </c>
    </row>
    <row r="191" spans="3:13" ht="10.15" hidden="1" customHeight="1" x14ac:dyDescent="0.2">
      <c r="C191" s="242"/>
      <c r="D191" s="243"/>
      <c r="E191" s="242"/>
      <c r="F191" s="50"/>
      <c r="H191" s="50"/>
      <c r="M191" s="89" t="str">
        <f>IF(Udfyldningsark!G208="","",IF(Udfyldningsark!G208=Data!$T$7,Data!$V$7,IF(Udfyldningsark!G208=Data!$T$8,Data!$V$8,IF(Udfyldningsark!G208=Data!$T$9,Data!$V$9,IF(Udfyldningsark!G208=Data!$T$10,Data!$V$10,IF(Udfyldningsark!G208=Data!$T$11,Data!$V$11,IF(Udfyldningsark!G208=Data!$T$12,Data!$V$12,IF(Udfyldningsark!G208=Data!$T$13,Data!$V$13,IF(Udfyldningsark!G208=Data!$T$14,Data!$V$14,IF(Udfyldningsark!G208=Data!$T$15,Data!$V$15,IF(Udfyldningsark!G208=Data!$T$16,Data!$V$16,IF(Udfyldningsark!G208=Data!$T$17,Data!$V$17,IF(Udfyldningsark!G208=Data!$T$18,Data!$V$18,IF(Udfyldningsark!G208=Data!$T$19,Data!$V$19,IF(Udfyldningsark!G208=Data!$T$20,Data!$V$20,IF(Udfyldningsark!G208=Data!$T$21,Data!$V$21,IF(Udfyldningsark!G208=Data!$T$22,Data!$V$22,IF(Udfyldningsark!G208=Data!$T$23,Data!$V$23,IF(Udfyldningsark!G208=Data!$T$24,Data!$V$24,IF(Udfyldningsark!G208=Data!$T$25,Data!$V$25,IF(Udfyldningsark!G208=Data!$T$26,Data!$V$26,IF(Udfyldningsark!G208=Data!$T$27,Data!$V$27,))))))))))))))))))))))</f>
        <v/>
      </c>
    </row>
    <row r="192" spans="3:13" ht="10.15" hidden="1" customHeight="1" x14ac:dyDescent="0.2">
      <c r="C192" s="242"/>
      <c r="D192" s="243"/>
      <c r="E192" s="242"/>
      <c r="F192" s="50"/>
      <c r="H192" s="50"/>
      <c r="M192" s="89" t="str">
        <f>IF(Udfyldningsark!G209="","",IF(Udfyldningsark!G209=Data!$T$7,Data!$V$7,IF(Udfyldningsark!G209=Data!$T$8,Data!$V$8,IF(Udfyldningsark!G209=Data!$T$9,Data!$V$9,IF(Udfyldningsark!G209=Data!$T$10,Data!$V$10,IF(Udfyldningsark!G209=Data!$T$11,Data!$V$11,IF(Udfyldningsark!G209=Data!$T$12,Data!$V$12,IF(Udfyldningsark!G209=Data!$T$13,Data!$V$13,IF(Udfyldningsark!G209=Data!$T$14,Data!$V$14,IF(Udfyldningsark!G209=Data!$T$15,Data!$V$15,IF(Udfyldningsark!G209=Data!$T$16,Data!$V$16,IF(Udfyldningsark!G209=Data!$T$17,Data!$V$17,IF(Udfyldningsark!G209=Data!$T$18,Data!$V$18,IF(Udfyldningsark!G209=Data!$T$19,Data!$V$19,IF(Udfyldningsark!G209=Data!$T$20,Data!$V$20,IF(Udfyldningsark!G209=Data!$T$21,Data!$V$21,IF(Udfyldningsark!G209=Data!$T$22,Data!$V$22,IF(Udfyldningsark!G209=Data!$T$23,Data!$V$23,IF(Udfyldningsark!G209=Data!$T$24,Data!$V$24,IF(Udfyldningsark!G209=Data!$T$25,Data!$V$25,IF(Udfyldningsark!G209=Data!$T$26,Data!$V$26,IF(Udfyldningsark!G209=Data!$T$27,Data!$V$27,))))))))))))))))))))))</f>
        <v/>
      </c>
    </row>
    <row r="193" spans="3:13" ht="10.15" hidden="1" customHeight="1" x14ac:dyDescent="0.2">
      <c r="C193" s="242"/>
      <c r="D193" s="243"/>
      <c r="E193" s="242"/>
      <c r="F193" s="50"/>
      <c r="H193" s="50"/>
      <c r="M193" s="89" t="str">
        <f>IF(Udfyldningsark!G210="","",IF(Udfyldningsark!G210=Data!$T$7,Data!$V$7,IF(Udfyldningsark!G210=Data!$T$8,Data!$V$8,IF(Udfyldningsark!G210=Data!$T$9,Data!$V$9,IF(Udfyldningsark!G210=Data!$T$10,Data!$V$10,IF(Udfyldningsark!G210=Data!$T$11,Data!$V$11,IF(Udfyldningsark!G210=Data!$T$12,Data!$V$12,IF(Udfyldningsark!G210=Data!$T$13,Data!$V$13,IF(Udfyldningsark!G210=Data!$T$14,Data!$V$14,IF(Udfyldningsark!G210=Data!$T$15,Data!$V$15,IF(Udfyldningsark!G210=Data!$T$16,Data!$V$16,IF(Udfyldningsark!G210=Data!$T$17,Data!$V$17,IF(Udfyldningsark!G210=Data!$T$18,Data!$V$18,IF(Udfyldningsark!G210=Data!$T$19,Data!$V$19,IF(Udfyldningsark!G210=Data!$T$20,Data!$V$20,IF(Udfyldningsark!G210=Data!$T$21,Data!$V$21,IF(Udfyldningsark!G210=Data!$T$22,Data!$V$22,IF(Udfyldningsark!G210=Data!$T$23,Data!$V$23,IF(Udfyldningsark!G210=Data!$T$24,Data!$V$24,IF(Udfyldningsark!G210=Data!$T$25,Data!$V$25,IF(Udfyldningsark!G210=Data!$T$26,Data!$V$26,IF(Udfyldningsark!G210=Data!$T$27,Data!$V$27,))))))))))))))))))))))</f>
        <v/>
      </c>
    </row>
    <row r="194" spans="3:13" ht="10.15" hidden="1" customHeight="1" x14ac:dyDescent="0.2">
      <c r="C194" s="242"/>
      <c r="D194" s="243"/>
      <c r="E194" s="242"/>
      <c r="F194" s="50"/>
      <c r="H194" s="50"/>
      <c r="M194" s="89" t="str">
        <f>IF(Udfyldningsark!G211="","",IF(Udfyldningsark!G211=Data!$T$7,Data!$V$7,IF(Udfyldningsark!G211=Data!$T$8,Data!$V$8,IF(Udfyldningsark!G211=Data!$T$9,Data!$V$9,IF(Udfyldningsark!G211=Data!$T$10,Data!$V$10,IF(Udfyldningsark!G211=Data!$T$11,Data!$V$11,IF(Udfyldningsark!G211=Data!$T$12,Data!$V$12,IF(Udfyldningsark!G211=Data!$T$13,Data!$V$13,IF(Udfyldningsark!G211=Data!$T$14,Data!$V$14,IF(Udfyldningsark!G211=Data!$T$15,Data!$V$15,IF(Udfyldningsark!G211=Data!$T$16,Data!$V$16,IF(Udfyldningsark!G211=Data!$T$17,Data!$V$17,IF(Udfyldningsark!G211=Data!$T$18,Data!$V$18,IF(Udfyldningsark!G211=Data!$T$19,Data!$V$19,IF(Udfyldningsark!G211=Data!$T$20,Data!$V$20,IF(Udfyldningsark!G211=Data!$T$21,Data!$V$21,IF(Udfyldningsark!G211=Data!$T$22,Data!$V$22,IF(Udfyldningsark!G211=Data!$T$23,Data!$V$23,IF(Udfyldningsark!G211=Data!$T$24,Data!$V$24,IF(Udfyldningsark!G211=Data!$T$25,Data!$V$25,IF(Udfyldningsark!G211=Data!$T$26,Data!$V$26,IF(Udfyldningsark!G211=Data!$T$27,Data!$V$27,))))))))))))))))))))))</f>
        <v/>
      </c>
    </row>
    <row r="195" spans="3:13" ht="10.15" hidden="1" customHeight="1" x14ac:dyDescent="0.2">
      <c r="C195" s="242"/>
      <c r="D195" s="243"/>
      <c r="E195" s="242"/>
      <c r="F195" s="50"/>
      <c r="H195" s="50"/>
      <c r="M195" s="89" t="str">
        <f>IF(Udfyldningsark!G212="","",IF(Udfyldningsark!G212=Data!$T$7,Data!$V$7,IF(Udfyldningsark!G212=Data!$T$8,Data!$V$8,IF(Udfyldningsark!G212=Data!$T$9,Data!$V$9,IF(Udfyldningsark!G212=Data!$T$10,Data!$V$10,IF(Udfyldningsark!G212=Data!$T$11,Data!$V$11,IF(Udfyldningsark!G212=Data!$T$12,Data!$V$12,IF(Udfyldningsark!G212=Data!$T$13,Data!$V$13,IF(Udfyldningsark!G212=Data!$T$14,Data!$V$14,IF(Udfyldningsark!G212=Data!$T$15,Data!$V$15,IF(Udfyldningsark!G212=Data!$T$16,Data!$V$16,IF(Udfyldningsark!G212=Data!$T$17,Data!$V$17,IF(Udfyldningsark!G212=Data!$T$18,Data!$V$18,IF(Udfyldningsark!G212=Data!$T$19,Data!$V$19,IF(Udfyldningsark!G212=Data!$T$20,Data!$V$20,IF(Udfyldningsark!G212=Data!$T$21,Data!$V$21,IF(Udfyldningsark!G212=Data!$T$22,Data!$V$22,IF(Udfyldningsark!G212=Data!$T$23,Data!$V$23,IF(Udfyldningsark!G212=Data!$T$24,Data!$V$24,IF(Udfyldningsark!G212=Data!$T$25,Data!$V$25,IF(Udfyldningsark!G212=Data!$T$26,Data!$V$26,IF(Udfyldningsark!G212=Data!$T$27,Data!$V$27,))))))))))))))))))))))</f>
        <v/>
      </c>
    </row>
    <row r="196" spans="3:13" ht="10.15" hidden="1" customHeight="1" x14ac:dyDescent="0.2">
      <c r="C196" s="242"/>
      <c r="D196" s="243"/>
      <c r="E196" s="242"/>
      <c r="F196" s="50"/>
      <c r="H196" s="50"/>
      <c r="M196" s="89" t="str">
        <f>IF(Udfyldningsark!G213="","",IF(Udfyldningsark!G213=Data!$T$7,Data!$V$7,IF(Udfyldningsark!G213=Data!$T$8,Data!$V$8,IF(Udfyldningsark!G213=Data!$T$9,Data!$V$9,IF(Udfyldningsark!G213=Data!$T$10,Data!$V$10,IF(Udfyldningsark!G213=Data!$T$11,Data!$V$11,IF(Udfyldningsark!G213=Data!$T$12,Data!$V$12,IF(Udfyldningsark!G213=Data!$T$13,Data!$V$13,IF(Udfyldningsark!G213=Data!$T$14,Data!$V$14,IF(Udfyldningsark!G213=Data!$T$15,Data!$V$15,IF(Udfyldningsark!G213=Data!$T$16,Data!$V$16,IF(Udfyldningsark!G213=Data!$T$17,Data!$V$17,IF(Udfyldningsark!G213=Data!$T$18,Data!$V$18,IF(Udfyldningsark!G213=Data!$T$19,Data!$V$19,IF(Udfyldningsark!G213=Data!$T$20,Data!$V$20,IF(Udfyldningsark!G213=Data!$T$21,Data!$V$21,IF(Udfyldningsark!G213=Data!$T$22,Data!$V$22,IF(Udfyldningsark!G213=Data!$T$23,Data!$V$23,IF(Udfyldningsark!G213=Data!$T$24,Data!$V$24,IF(Udfyldningsark!G213=Data!$T$25,Data!$V$25,IF(Udfyldningsark!G213=Data!$T$26,Data!$V$26,IF(Udfyldningsark!G213=Data!$T$27,Data!$V$27,))))))))))))))))))))))</f>
        <v/>
      </c>
    </row>
    <row r="197" spans="3:13" ht="10.15" hidden="1" customHeight="1" x14ac:dyDescent="0.2">
      <c r="C197" s="242"/>
      <c r="D197" s="243"/>
      <c r="E197" s="242"/>
      <c r="F197" s="50"/>
      <c r="H197" s="50"/>
      <c r="M197" s="89" t="str">
        <f>IF(Udfyldningsark!G214="","",IF(Udfyldningsark!G214=Data!$T$7,Data!$V$7,IF(Udfyldningsark!G214=Data!$T$8,Data!$V$8,IF(Udfyldningsark!G214=Data!$T$9,Data!$V$9,IF(Udfyldningsark!G214=Data!$T$10,Data!$V$10,IF(Udfyldningsark!G214=Data!$T$11,Data!$V$11,IF(Udfyldningsark!G214=Data!$T$12,Data!$V$12,IF(Udfyldningsark!G214=Data!$T$13,Data!$V$13,IF(Udfyldningsark!G214=Data!$T$14,Data!$V$14,IF(Udfyldningsark!G214=Data!$T$15,Data!$V$15,IF(Udfyldningsark!G214=Data!$T$16,Data!$V$16,IF(Udfyldningsark!G214=Data!$T$17,Data!$V$17,IF(Udfyldningsark!G214=Data!$T$18,Data!$V$18,IF(Udfyldningsark!G214=Data!$T$19,Data!$V$19,IF(Udfyldningsark!G214=Data!$T$20,Data!$V$20,IF(Udfyldningsark!G214=Data!$T$21,Data!$V$21,IF(Udfyldningsark!G214=Data!$T$22,Data!$V$22,IF(Udfyldningsark!G214=Data!$T$23,Data!$V$23,IF(Udfyldningsark!G214=Data!$T$24,Data!$V$24,IF(Udfyldningsark!G214=Data!$T$25,Data!$V$25,IF(Udfyldningsark!G214=Data!$T$26,Data!$V$26,IF(Udfyldningsark!G214=Data!$T$27,Data!$V$27,))))))))))))))))))))))</f>
        <v/>
      </c>
    </row>
    <row r="198" spans="3:13" ht="10.15" hidden="1" customHeight="1" x14ac:dyDescent="0.2">
      <c r="C198" s="242"/>
      <c r="D198" s="243"/>
      <c r="E198" s="242"/>
      <c r="F198" s="50"/>
      <c r="H198" s="50"/>
      <c r="M198" s="89" t="str">
        <f>IF(Udfyldningsark!G215="","",IF(Udfyldningsark!G215=Data!$T$7,Data!$V$7,IF(Udfyldningsark!G215=Data!$T$8,Data!$V$8,IF(Udfyldningsark!G215=Data!$T$9,Data!$V$9,IF(Udfyldningsark!G215=Data!$T$10,Data!$V$10,IF(Udfyldningsark!G215=Data!$T$11,Data!$V$11,IF(Udfyldningsark!G215=Data!$T$12,Data!$V$12,IF(Udfyldningsark!G215=Data!$T$13,Data!$V$13,IF(Udfyldningsark!G215=Data!$T$14,Data!$V$14,IF(Udfyldningsark!G215=Data!$T$15,Data!$V$15,IF(Udfyldningsark!G215=Data!$T$16,Data!$V$16,IF(Udfyldningsark!G215=Data!$T$17,Data!$V$17,IF(Udfyldningsark!G215=Data!$T$18,Data!$V$18,IF(Udfyldningsark!G215=Data!$T$19,Data!$V$19,IF(Udfyldningsark!G215=Data!$T$20,Data!$V$20,IF(Udfyldningsark!G215=Data!$T$21,Data!$V$21,IF(Udfyldningsark!G215=Data!$T$22,Data!$V$22,IF(Udfyldningsark!G215=Data!$T$23,Data!$V$23,IF(Udfyldningsark!G215=Data!$T$24,Data!$V$24,IF(Udfyldningsark!G215=Data!$T$25,Data!$V$25,IF(Udfyldningsark!G215=Data!$T$26,Data!$V$26,IF(Udfyldningsark!G215=Data!$T$27,Data!$V$27,))))))))))))))))))))))</f>
        <v/>
      </c>
    </row>
    <row r="199" spans="3:13" ht="10.15" hidden="1" customHeight="1" x14ac:dyDescent="0.2">
      <c r="C199" s="242"/>
      <c r="D199" s="243"/>
      <c r="E199" s="242"/>
      <c r="F199" s="50"/>
      <c r="H199" s="50"/>
      <c r="M199" s="89" t="str">
        <f>IF(Udfyldningsark!G216="","",IF(Udfyldningsark!G216=Data!$T$7,Data!$V$7,IF(Udfyldningsark!G216=Data!$T$8,Data!$V$8,IF(Udfyldningsark!G216=Data!$T$9,Data!$V$9,IF(Udfyldningsark!G216=Data!$T$10,Data!$V$10,IF(Udfyldningsark!G216=Data!$T$11,Data!$V$11,IF(Udfyldningsark!G216=Data!$T$12,Data!$V$12,IF(Udfyldningsark!G216=Data!$T$13,Data!$V$13,IF(Udfyldningsark!G216=Data!$T$14,Data!$V$14,IF(Udfyldningsark!G216=Data!$T$15,Data!$V$15,IF(Udfyldningsark!G216=Data!$T$16,Data!$V$16,IF(Udfyldningsark!G216=Data!$T$17,Data!$V$17,IF(Udfyldningsark!G216=Data!$T$18,Data!$V$18,IF(Udfyldningsark!G216=Data!$T$19,Data!$V$19,IF(Udfyldningsark!G216=Data!$T$20,Data!$V$20,IF(Udfyldningsark!G216=Data!$T$21,Data!$V$21,IF(Udfyldningsark!G216=Data!$T$22,Data!$V$22,IF(Udfyldningsark!G216=Data!$T$23,Data!$V$23,IF(Udfyldningsark!G216=Data!$T$24,Data!$V$24,IF(Udfyldningsark!G216=Data!$T$25,Data!$V$25,IF(Udfyldningsark!G216=Data!$T$26,Data!$V$26,IF(Udfyldningsark!G216=Data!$T$27,Data!$V$27,))))))))))))))))))))))</f>
        <v/>
      </c>
    </row>
    <row r="200" spans="3:13" ht="10.15" hidden="1" customHeight="1" x14ac:dyDescent="0.2">
      <c r="C200" s="242"/>
      <c r="D200" s="243"/>
      <c r="E200" s="242"/>
      <c r="F200" s="50"/>
      <c r="H200" s="50"/>
      <c r="M200" s="89" t="str">
        <f>IF(Udfyldningsark!G217="","",IF(Udfyldningsark!G217=Data!$T$7,Data!$V$7,IF(Udfyldningsark!G217=Data!$T$8,Data!$V$8,IF(Udfyldningsark!G217=Data!$T$9,Data!$V$9,IF(Udfyldningsark!G217=Data!$T$10,Data!$V$10,IF(Udfyldningsark!G217=Data!$T$11,Data!$V$11,IF(Udfyldningsark!G217=Data!$T$12,Data!$V$12,IF(Udfyldningsark!G217=Data!$T$13,Data!$V$13,IF(Udfyldningsark!G217=Data!$T$14,Data!$V$14,IF(Udfyldningsark!G217=Data!$T$15,Data!$V$15,IF(Udfyldningsark!G217=Data!$T$16,Data!$V$16,IF(Udfyldningsark!G217=Data!$T$17,Data!$V$17,IF(Udfyldningsark!G217=Data!$T$18,Data!$V$18,IF(Udfyldningsark!G217=Data!$T$19,Data!$V$19,IF(Udfyldningsark!G217=Data!$T$20,Data!$V$20,IF(Udfyldningsark!G217=Data!$T$21,Data!$V$21,IF(Udfyldningsark!G217=Data!$T$22,Data!$V$22,IF(Udfyldningsark!G217=Data!$T$23,Data!$V$23,IF(Udfyldningsark!G217=Data!$T$24,Data!$V$24,IF(Udfyldningsark!G217=Data!$T$25,Data!$V$25,IF(Udfyldningsark!G217=Data!$T$26,Data!$V$26,IF(Udfyldningsark!G217=Data!$T$27,Data!$V$27,))))))))))))))))))))))</f>
        <v/>
      </c>
    </row>
    <row r="201" spans="3:13" ht="10.15" hidden="1" customHeight="1" x14ac:dyDescent="0.2">
      <c r="C201" s="242"/>
      <c r="D201" s="243"/>
      <c r="E201" s="242"/>
      <c r="F201" s="50"/>
      <c r="H201" s="50"/>
      <c r="M201" s="89" t="str">
        <f>IF(Udfyldningsark!G218="","",IF(Udfyldningsark!G218=Data!$T$7,Data!$V$7,IF(Udfyldningsark!G218=Data!$T$8,Data!$V$8,IF(Udfyldningsark!G218=Data!$T$9,Data!$V$9,IF(Udfyldningsark!G218=Data!$T$10,Data!$V$10,IF(Udfyldningsark!G218=Data!$T$11,Data!$V$11,IF(Udfyldningsark!G218=Data!$T$12,Data!$V$12,IF(Udfyldningsark!G218=Data!$T$13,Data!$V$13,IF(Udfyldningsark!G218=Data!$T$14,Data!$V$14,IF(Udfyldningsark!G218=Data!$T$15,Data!$V$15,IF(Udfyldningsark!G218=Data!$T$16,Data!$V$16,IF(Udfyldningsark!G218=Data!$T$17,Data!$V$17,IF(Udfyldningsark!G218=Data!$T$18,Data!$V$18,IF(Udfyldningsark!G218=Data!$T$19,Data!$V$19,IF(Udfyldningsark!G218=Data!$T$20,Data!$V$20,IF(Udfyldningsark!G218=Data!$T$21,Data!$V$21,IF(Udfyldningsark!G218=Data!$T$22,Data!$V$22,IF(Udfyldningsark!G218=Data!$T$23,Data!$V$23,IF(Udfyldningsark!G218=Data!$T$24,Data!$V$24,IF(Udfyldningsark!G218=Data!$T$25,Data!$V$25,IF(Udfyldningsark!G218=Data!$T$26,Data!$V$26,IF(Udfyldningsark!G218=Data!$T$27,Data!$V$27,))))))))))))))))))))))</f>
        <v/>
      </c>
    </row>
    <row r="202" spans="3:13" ht="10.15" hidden="1" customHeight="1" x14ac:dyDescent="0.2">
      <c r="C202" s="242"/>
      <c r="D202" s="243"/>
      <c r="E202" s="242"/>
      <c r="F202" s="50"/>
      <c r="H202" s="50"/>
      <c r="M202" s="89" t="str">
        <f>IF(Udfyldningsark!G219="","",IF(Udfyldningsark!G219=Data!$T$7,Data!$V$7,IF(Udfyldningsark!G219=Data!$T$8,Data!$V$8,IF(Udfyldningsark!G219=Data!$T$9,Data!$V$9,IF(Udfyldningsark!G219=Data!$T$10,Data!$V$10,IF(Udfyldningsark!G219=Data!$T$11,Data!$V$11,IF(Udfyldningsark!G219=Data!$T$12,Data!$V$12,IF(Udfyldningsark!G219=Data!$T$13,Data!$V$13,IF(Udfyldningsark!G219=Data!$T$14,Data!$V$14,IF(Udfyldningsark!G219=Data!$T$15,Data!$V$15,IF(Udfyldningsark!G219=Data!$T$16,Data!$V$16,IF(Udfyldningsark!G219=Data!$T$17,Data!$V$17,IF(Udfyldningsark!G219=Data!$T$18,Data!$V$18,IF(Udfyldningsark!G219=Data!$T$19,Data!$V$19,IF(Udfyldningsark!G219=Data!$T$20,Data!$V$20,IF(Udfyldningsark!G219=Data!$T$21,Data!$V$21,IF(Udfyldningsark!G219=Data!$T$22,Data!$V$22,IF(Udfyldningsark!G219=Data!$T$23,Data!$V$23,IF(Udfyldningsark!G219=Data!$T$24,Data!$V$24,IF(Udfyldningsark!G219=Data!$T$25,Data!$V$25,IF(Udfyldningsark!G219=Data!$T$26,Data!$V$26,IF(Udfyldningsark!G219=Data!$T$27,Data!$V$27,))))))))))))))))))))))</f>
        <v/>
      </c>
    </row>
    <row r="203" spans="3:13" ht="10.15" hidden="1" customHeight="1" x14ac:dyDescent="0.2">
      <c r="C203" s="242"/>
      <c r="D203" s="243"/>
      <c r="E203" s="242"/>
      <c r="F203" s="50"/>
      <c r="H203" s="50"/>
      <c r="M203" s="89" t="str">
        <f>IF(Udfyldningsark!G220="","",IF(Udfyldningsark!G220=Data!$T$7,Data!$V$7,IF(Udfyldningsark!G220=Data!$T$8,Data!$V$8,IF(Udfyldningsark!G220=Data!$T$9,Data!$V$9,IF(Udfyldningsark!G220=Data!$T$10,Data!$V$10,IF(Udfyldningsark!G220=Data!$T$11,Data!$V$11,IF(Udfyldningsark!G220=Data!$T$12,Data!$V$12,IF(Udfyldningsark!G220=Data!$T$13,Data!$V$13,IF(Udfyldningsark!G220=Data!$T$14,Data!$V$14,IF(Udfyldningsark!G220=Data!$T$15,Data!$V$15,IF(Udfyldningsark!G220=Data!$T$16,Data!$V$16,IF(Udfyldningsark!G220=Data!$T$17,Data!$V$17,IF(Udfyldningsark!G220=Data!$T$18,Data!$V$18,IF(Udfyldningsark!G220=Data!$T$19,Data!$V$19,IF(Udfyldningsark!G220=Data!$T$20,Data!$V$20,IF(Udfyldningsark!G220=Data!$T$21,Data!$V$21,IF(Udfyldningsark!G220=Data!$T$22,Data!$V$22,IF(Udfyldningsark!G220=Data!$T$23,Data!$V$23,IF(Udfyldningsark!G220=Data!$T$24,Data!$V$24,IF(Udfyldningsark!G220=Data!$T$25,Data!$V$25,IF(Udfyldningsark!G220=Data!$T$26,Data!$V$26,IF(Udfyldningsark!G220=Data!$T$27,Data!$V$27,))))))))))))))))))))))</f>
        <v/>
      </c>
    </row>
    <row r="204" spans="3:13" ht="10.15" hidden="1" customHeight="1" x14ac:dyDescent="0.2">
      <c r="C204" s="242"/>
      <c r="D204" s="243"/>
      <c r="E204" s="242"/>
      <c r="F204" s="50"/>
      <c r="H204" s="50"/>
      <c r="M204" s="89" t="str">
        <f>IF(Udfyldningsark!G221="","",IF(Udfyldningsark!G221=Data!$T$7,Data!$V$7,IF(Udfyldningsark!G221=Data!$T$8,Data!$V$8,IF(Udfyldningsark!G221=Data!$T$9,Data!$V$9,IF(Udfyldningsark!G221=Data!$T$10,Data!$V$10,IF(Udfyldningsark!G221=Data!$T$11,Data!$V$11,IF(Udfyldningsark!G221=Data!$T$12,Data!$V$12,IF(Udfyldningsark!G221=Data!$T$13,Data!$V$13,IF(Udfyldningsark!G221=Data!$T$14,Data!$V$14,IF(Udfyldningsark!G221=Data!$T$15,Data!$V$15,IF(Udfyldningsark!G221=Data!$T$16,Data!$V$16,IF(Udfyldningsark!G221=Data!$T$17,Data!$V$17,IF(Udfyldningsark!G221=Data!$T$18,Data!$V$18,IF(Udfyldningsark!G221=Data!$T$19,Data!$V$19,IF(Udfyldningsark!G221=Data!$T$20,Data!$V$20,IF(Udfyldningsark!G221=Data!$T$21,Data!$V$21,IF(Udfyldningsark!G221=Data!$T$22,Data!$V$22,IF(Udfyldningsark!G221=Data!$T$23,Data!$V$23,IF(Udfyldningsark!G221=Data!$T$24,Data!$V$24,IF(Udfyldningsark!G221=Data!$T$25,Data!$V$25,IF(Udfyldningsark!G221=Data!$T$26,Data!$V$26,IF(Udfyldningsark!G221=Data!$T$27,Data!$V$27,))))))))))))))))))))))</f>
        <v/>
      </c>
    </row>
    <row r="205" spans="3:13" ht="10.15" hidden="1" customHeight="1" x14ac:dyDescent="0.2">
      <c r="C205" s="242"/>
      <c r="D205" s="243"/>
      <c r="E205" s="242"/>
      <c r="F205" s="50"/>
      <c r="H205" s="50"/>
      <c r="M205" s="89" t="str">
        <f>IF(Udfyldningsark!G222="","",IF(Udfyldningsark!G222=Data!$T$7,Data!$V$7,IF(Udfyldningsark!G222=Data!$T$8,Data!$V$8,IF(Udfyldningsark!G222=Data!$T$9,Data!$V$9,IF(Udfyldningsark!G222=Data!$T$10,Data!$V$10,IF(Udfyldningsark!G222=Data!$T$11,Data!$V$11,IF(Udfyldningsark!G222=Data!$T$12,Data!$V$12,IF(Udfyldningsark!G222=Data!$T$13,Data!$V$13,IF(Udfyldningsark!G222=Data!$T$14,Data!$V$14,IF(Udfyldningsark!G222=Data!$T$15,Data!$V$15,IF(Udfyldningsark!G222=Data!$T$16,Data!$V$16,IF(Udfyldningsark!G222=Data!$T$17,Data!$V$17,IF(Udfyldningsark!G222=Data!$T$18,Data!$V$18,IF(Udfyldningsark!G222=Data!$T$19,Data!$V$19,IF(Udfyldningsark!G222=Data!$T$20,Data!$V$20,IF(Udfyldningsark!G222=Data!$T$21,Data!$V$21,IF(Udfyldningsark!G222=Data!$T$22,Data!$V$22,IF(Udfyldningsark!G222=Data!$T$23,Data!$V$23,IF(Udfyldningsark!G222=Data!$T$24,Data!$V$24,IF(Udfyldningsark!G222=Data!$T$25,Data!$V$25,IF(Udfyldningsark!G222=Data!$T$26,Data!$V$26,IF(Udfyldningsark!G222=Data!$T$27,Data!$V$27,))))))))))))))))))))))</f>
        <v/>
      </c>
    </row>
    <row r="206" spans="3:13" ht="10.15" hidden="1" customHeight="1" x14ac:dyDescent="0.2">
      <c r="C206" s="242"/>
      <c r="D206" s="243"/>
      <c r="E206" s="242"/>
      <c r="F206" s="50"/>
      <c r="H206" s="50"/>
      <c r="M206" s="89" t="str">
        <f>IF(Udfyldningsark!G223="","",IF(Udfyldningsark!G223=Data!$T$7,Data!$V$7,IF(Udfyldningsark!G223=Data!$T$8,Data!$V$8,IF(Udfyldningsark!G223=Data!$T$9,Data!$V$9,IF(Udfyldningsark!G223=Data!$T$10,Data!$V$10,IF(Udfyldningsark!G223=Data!$T$11,Data!$V$11,IF(Udfyldningsark!G223=Data!$T$12,Data!$V$12,IF(Udfyldningsark!G223=Data!$T$13,Data!$V$13,IF(Udfyldningsark!G223=Data!$T$14,Data!$V$14,IF(Udfyldningsark!G223=Data!$T$15,Data!$V$15,IF(Udfyldningsark!G223=Data!$T$16,Data!$V$16,IF(Udfyldningsark!G223=Data!$T$17,Data!$V$17,IF(Udfyldningsark!G223=Data!$T$18,Data!$V$18,IF(Udfyldningsark!G223=Data!$T$19,Data!$V$19,IF(Udfyldningsark!G223=Data!$T$20,Data!$V$20,IF(Udfyldningsark!G223=Data!$T$21,Data!$V$21,IF(Udfyldningsark!G223=Data!$T$22,Data!$V$22,IF(Udfyldningsark!G223=Data!$T$23,Data!$V$23,IF(Udfyldningsark!G223=Data!$T$24,Data!$V$24,IF(Udfyldningsark!G223=Data!$T$25,Data!$V$25,IF(Udfyldningsark!G223=Data!$T$26,Data!$V$26,IF(Udfyldningsark!G223=Data!$T$27,Data!$V$27,))))))))))))))))))))))</f>
        <v/>
      </c>
    </row>
    <row r="207" spans="3:13" ht="10.15" hidden="1" customHeight="1" x14ac:dyDescent="0.2">
      <c r="C207" s="242"/>
      <c r="D207" s="243"/>
      <c r="E207" s="242"/>
      <c r="F207" s="50"/>
      <c r="H207" s="50"/>
      <c r="M207" s="89" t="str">
        <f>IF(Udfyldningsark!G224="","",IF(Udfyldningsark!G224=Data!$T$7,Data!$V$7,IF(Udfyldningsark!G224=Data!$T$8,Data!$V$8,IF(Udfyldningsark!G224=Data!$T$9,Data!$V$9,IF(Udfyldningsark!G224=Data!$T$10,Data!$V$10,IF(Udfyldningsark!G224=Data!$T$11,Data!$V$11,IF(Udfyldningsark!G224=Data!$T$12,Data!$V$12,IF(Udfyldningsark!G224=Data!$T$13,Data!$V$13,IF(Udfyldningsark!G224=Data!$T$14,Data!$V$14,IF(Udfyldningsark!G224=Data!$T$15,Data!$V$15,IF(Udfyldningsark!G224=Data!$T$16,Data!$V$16,IF(Udfyldningsark!G224=Data!$T$17,Data!$V$17,IF(Udfyldningsark!G224=Data!$T$18,Data!$V$18,IF(Udfyldningsark!G224=Data!$T$19,Data!$V$19,IF(Udfyldningsark!G224=Data!$T$20,Data!$V$20,IF(Udfyldningsark!G224=Data!$T$21,Data!$V$21,IF(Udfyldningsark!G224=Data!$T$22,Data!$V$22,IF(Udfyldningsark!G224=Data!$T$23,Data!$V$23,IF(Udfyldningsark!G224=Data!$T$24,Data!$V$24,IF(Udfyldningsark!G224=Data!$T$25,Data!$V$25,IF(Udfyldningsark!G224=Data!$T$26,Data!$V$26,IF(Udfyldningsark!G224=Data!$T$27,Data!$V$27,))))))))))))))))))))))</f>
        <v/>
      </c>
    </row>
    <row r="208" spans="3:13" ht="10.15" hidden="1" customHeight="1" x14ac:dyDescent="0.2">
      <c r="C208" s="242"/>
      <c r="D208" s="243"/>
      <c r="E208" s="242"/>
      <c r="F208" s="50"/>
      <c r="H208" s="50"/>
      <c r="M208" s="89" t="str">
        <f>IF(Udfyldningsark!G225="","",IF(Udfyldningsark!G225=Data!$T$7,Data!$V$7,IF(Udfyldningsark!G225=Data!$T$8,Data!$V$8,IF(Udfyldningsark!G225=Data!$T$9,Data!$V$9,IF(Udfyldningsark!G225=Data!$T$10,Data!$V$10,IF(Udfyldningsark!G225=Data!$T$11,Data!$V$11,IF(Udfyldningsark!G225=Data!$T$12,Data!$V$12,IF(Udfyldningsark!G225=Data!$T$13,Data!$V$13,IF(Udfyldningsark!G225=Data!$T$14,Data!$V$14,IF(Udfyldningsark!G225=Data!$T$15,Data!$V$15,IF(Udfyldningsark!G225=Data!$T$16,Data!$V$16,IF(Udfyldningsark!G225=Data!$T$17,Data!$V$17,IF(Udfyldningsark!G225=Data!$T$18,Data!$V$18,IF(Udfyldningsark!G225=Data!$T$19,Data!$V$19,IF(Udfyldningsark!G225=Data!$T$20,Data!$V$20,IF(Udfyldningsark!G225=Data!$T$21,Data!$V$21,IF(Udfyldningsark!G225=Data!$T$22,Data!$V$22,IF(Udfyldningsark!G225=Data!$T$23,Data!$V$23,IF(Udfyldningsark!G225=Data!$T$24,Data!$V$24,IF(Udfyldningsark!G225=Data!$T$25,Data!$V$25,IF(Udfyldningsark!G225=Data!$T$26,Data!$V$26,IF(Udfyldningsark!G225=Data!$T$27,Data!$V$27,))))))))))))))))))))))</f>
        <v/>
      </c>
    </row>
    <row r="209" spans="3:13" ht="10.15" hidden="1" customHeight="1" x14ac:dyDescent="0.2">
      <c r="C209" s="242"/>
      <c r="D209" s="243"/>
      <c r="E209" s="242"/>
      <c r="F209" s="50"/>
      <c r="H209" s="50"/>
      <c r="M209" s="89" t="str">
        <f>IF(Udfyldningsark!G226="","",IF(Udfyldningsark!G226=Data!$T$7,Data!$V$7,IF(Udfyldningsark!G226=Data!$T$8,Data!$V$8,IF(Udfyldningsark!G226=Data!$T$9,Data!$V$9,IF(Udfyldningsark!G226=Data!$T$10,Data!$V$10,IF(Udfyldningsark!G226=Data!$T$11,Data!$V$11,IF(Udfyldningsark!G226=Data!$T$12,Data!$V$12,IF(Udfyldningsark!G226=Data!$T$13,Data!$V$13,IF(Udfyldningsark!G226=Data!$T$14,Data!$V$14,IF(Udfyldningsark!G226=Data!$T$15,Data!$V$15,IF(Udfyldningsark!G226=Data!$T$16,Data!$V$16,IF(Udfyldningsark!G226=Data!$T$17,Data!$V$17,IF(Udfyldningsark!G226=Data!$T$18,Data!$V$18,IF(Udfyldningsark!G226=Data!$T$19,Data!$V$19,IF(Udfyldningsark!G226=Data!$T$20,Data!$V$20,IF(Udfyldningsark!G226=Data!$T$21,Data!$V$21,IF(Udfyldningsark!G226=Data!$T$22,Data!$V$22,IF(Udfyldningsark!G226=Data!$T$23,Data!$V$23,IF(Udfyldningsark!G226=Data!$T$24,Data!$V$24,IF(Udfyldningsark!G226=Data!$T$25,Data!$V$25,IF(Udfyldningsark!G226=Data!$T$26,Data!$V$26,IF(Udfyldningsark!G226=Data!$T$27,Data!$V$27,))))))))))))))))))))))</f>
        <v/>
      </c>
    </row>
    <row r="210" spans="3:13" ht="10.15" hidden="1" customHeight="1" x14ac:dyDescent="0.2">
      <c r="C210" s="242"/>
      <c r="D210" s="243"/>
      <c r="E210" s="242"/>
      <c r="F210" s="50"/>
      <c r="H210" s="50"/>
      <c r="M210" s="89" t="str">
        <f>IF(Udfyldningsark!G227="","",IF(Udfyldningsark!G227=Data!$T$7,Data!$V$7,IF(Udfyldningsark!G227=Data!$T$8,Data!$V$8,IF(Udfyldningsark!G227=Data!$T$9,Data!$V$9,IF(Udfyldningsark!G227=Data!$T$10,Data!$V$10,IF(Udfyldningsark!G227=Data!$T$11,Data!$V$11,IF(Udfyldningsark!G227=Data!$T$12,Data!$V$12,IF(Udfyldningsark!G227=Data!$T$13,Data!$V$13,IF(Udfyldningsark!G227=Data!$T$14,Data!$V$14,IF(Udfyldningsark!G227=Data!$T$15,Data!$V$15,IF(Udfyldningsark!G227=Data!$T$16,Data!$V$16,IF(Udfyldningsark!G227=Data!$T$17,Data!$V$17,IF(Udfyldningsark!G227=Data!$T$18,Data!$V$18,IF(Udfyldningsark!G227=Data!$T$19,Data!$V$19,IF(Udfyldningsark!G227=Data!$T$20,Data!$V$20,IF(Udfyldningsark!G227=Data!$T$21,Data!$V$21,IF(Udfyldningsark!G227=Data!$T$22,Data!$V$22,IF(Udfyldningsark!G227=Data!$T$23,Data!$V$23,IF(Udfyldningsark!G227=Data!$T$24,Data!$V$24,IF(Udfyldningsark!G227=Data!$T$25,Data!$V$25,IF(Udfyldningsark!G227=Data!$T$26,Data!$V$26,IF(Udfyldningsark!G227=Data!$T$27,Data!$V$27,))))))))))))))))))))))</f>
        <v/>
      </c>
    </row>
    <row r="211" spans="3:13" ht="10.15" hidden="1" customHeight="1" x14ac:dyDescent="0.2">
      <c r="C211" s="242"/>
      <c r="D211" s="243"/>
      <c r="E211" s="242"/>
      <c r="F211" s="50"/>
      <c r="H211" s="50"/>
      <c r="M211" s="89" t="str">
        <f>IF(Udfyldningsark!G228="","",IF(Udfyldningsark!G228=Data!$T$7,Data!$V$7,IF(Udfyldningsark!G228=Data!$T$8,Data!$V$8,IF(Udfyldningsark!G228=Data!$T$9,Data!$V$9,IF(Udfyldningsark!G228=Data!$T$10,Data!$V$10,IF(Udfyldningsark!G228=Data!$T$11,Data!$V$11,IF(Udfyldningsark!G228=Data!$T$12,Data!$V$12,IF(Udfyldningsark!G228=Data!$T$13,Data!$V$13,IF(Udfyldningsark!G228=Data!$T$14,Data!$V$14,IF(Udfyldningsark!G228=Data!$T$15,Data!$V$15,IF(Udfyldningsark!G228=Data!$T$16,Data!$V$16,IF(Udfyldningsark!G228=Data!$T$17,Data!$V$17,IF(Udfyldningsark!G228=Data!$T$18,Data!$V$18,IF(Udfyldningsark!G228=Data!$T$19,Data!$V$19,IF(Udfyldningsark!G228=Data!$T$20,Data!$V$20,IF(Udfyldningsark!G228=Data!$T$21,Data!$V$21,IF(Udfyldningsark!G228=Data!$T$22,Data!$V$22,IF(Udfyldningsark!G228=Data!$T$23,Data!$V$23,IF(Udfyldningsark!G228=Data!$T$24,Data!$V$24,IF(Udfyldningsark!G228=Data!$T$25,Data!$V$25,IF(Udfyldningsark!G228=Data!$T$26,Data!$V$26,IF(Udfyldningsark!G228=Data!$T$27,Data!$V$27,))))))))))))))))))))))</f>
        <v/>
      </c>
    </row>
    <row r="212" spans="3:13" ht="10.15" hidden="1" customHeight="1" x14ac:dyDescent="0.2">
      <c r="C212" s="242"/>
      <c r="D212" s="243"/>
      <c r="E212" s="242"/>
      <c r="F212" s="50"/>
      <c r="H212" s="50"/>
      <c r="M212" s="89" t="str">
        <f>IF(Udfyldningsark!G229="","",IF(Udfyldningsark!G229=Data!$T$7,Data!$V$7,IF(Udfyldningsark!G229=Data!$T$8,Data!$V$8,IF(Udfyldningsark!G229=Data!$T$9,Data!$V$9,IF(Udfyldningsark!G229=Data!$T$10,Data!$V$10,IF(Udfyldningsark!G229=Data!$T$11,Data!$V$11,IF(Udfyldningsark!G229=Data!$T$12,Data!$V$12,IF(Udfyldningsark!G229=Data!$T$13,Data!$V$13,IF(Udfyldningsark!G229=Data!$T$14,Data!$V$14,IF(Udfyldningsark!G229=Data!$T$15,Data!$V$15,IF(Udfyldningsark!G229=Data!$T$16,Data!$V$16,IF(Udfyldningsark!G229=Data!$T$17,Data!$V$17,IF(Udfyldningsark!G229=Data!$T$18,Data!$V$18,IF(Udfyldningsark!G229=Data!$T$19,Data!$V$19,IF(Udfyldningsark!G229=Data!$T$20,Data!$V$20,IF(Udfyldningsark!G229=Data!$T$21,Data!$V$21,IF(Udfyldningsark!G229=Data!$T$22,Data!$V$22,IF(Udfyldningsark!G229=Data!$T$23,Data!$V$23,IF(Udfyldningsark!G229=Data!$T$24,Data!$V$24,IF(Udfyldningsark!G229=Data!$T$25,Data!$V$25,IF(Udfyldningsark!G229=Data!$T$26,Data!$V$26,IF(Udfyldningsark!G229=Data!$T$27,Data!$V$27,))))))))))))))))))))))</f>
        <v/>
      </c>
    </row>
    <row r="213" spans="3:13" ht="10.15" hidden="1" customHeight="1" x14ac:dyDescent="0.2">
      <c r="C213" s="242"/>
      <c r="D213" s="243"/>
      <c r="E213" s="242"/>
      <c r="F213" s="50"/>
      <c r="H213" s="50"/>
      <c r="M213" s="89" t="str">
        <f>IF(Udfyldningsark!G230="","",IF(Udfyldningsark!G230=Data!$T$7,Data!$V$7,IF(Udfyldningsark!G230=Data!$T$8,Data!$V$8,IF(Udfyldningsark!G230=Data!$T$9,Data!$V$9,IF(Udfyldningsark!G230=Data!$T$10,Data!$V$10,IF(Udfyldningsark!G230=Data!$T$11,Data!$V$11,IF(Udfyldningsark!G230=Data!$T$12,Data!$V$12,IF(Udfyldningsark!G230=Data!$T$13,Data!$V$13,IF(Udfyldningsark!G230=Data!$T$14,Data!$V$14,IF(Udfyldningsark!G230=Data!$T$15,Data!$V$15,IF(Udfyldningsark!G230=Data!$T$16,Data!$V$16,IF(Udfyldningsark!G230=Data!$T$17,Data!$V$17,IF(Udfyldningsark!G230=Data!$T$18,Data!$V$18,IF(Udfyldningsark!G230=Data!$T$19,Data!$V$19,IF(Udfyldningsark!G230=Data!$T$20,Data!$V$20,IF(Udfyldningsark!G230=Data!$T$21,Data!$V$21,IF(Udfyldningsark!G230=Data!$T$22,Data!$V$22,IF(Udfyldningsark!G230=Data!$T$23,Data!$V$23,IF(Udfyldningsark!G230=Data!$T$24,Data!$V$24,IF(Udfyldningsark!G230=Data!$T$25,Data!$V$25,IF(Udfyldningsark!G230=Data!$T$26,Data!$V$26,IF(Udfyldningsark!G230=Data!$T$27,Data!$V$27,))))))))))))))))))))))</f>
        <v/>
      </c>
    </row>
    <row r="214" spans="3:13" ht="10.15" hidden="1" customHeight="1" x14ac:dyDescent="0.2">
      <c r="C214" s="242"/>
      <c r="D214" s="243"/>
      <c r="E214" s="242"/>
      <c r="F214" s="50"/>
      <c r="H214" s="50"/>
      <c r="M214" s="89" t="str">
        <f>IF(Udfyldningsark!G231="","",IF(Udfyldningsark!G231=Data!$T$7,Data!$V$7,IF(Udfyldningsark!G231=Data!$T$8,Data!$V$8,IF(Udfyldningsark!G231=Data!$T$9,Data!$V$9,IF(Udfyldningsark!G231=Data!$T$10,Data!$V$10,IF(Udfyldningsark!G231=Data!$T$11,Data!$V$11,IF(Udfyldningsark!G231=Data!$T$12,Data!$V$12,IF(Udfyldningsark!G231=Data!$T$13,Data!$V$13,IF(Udfyldningsark!G231=Data!$T$14,Data!$V$14,IF(Udfyldningsark!G231=Data!$T$15,Data!$V$15,IF(Udfyldningsark!G231=Data!$T$16,Data!$V$16,IF(Udfyldningsark!G231=Data!$T$17,Data!$V$17,IF(Udfyldningsark!G231=Data!$T$18,Data!$V$18,IF(Udfyldningsark!G231=Data!$T$19,Data!$V$19,IF(Udfyldningsark!G231=Data!$T$20,Data!$V$20,IF(Udfyldningsark!G231=Data!$T$21,Data!$V$21,IF(Udfyldningsark!G231=Data!$T$22,Data!$V$22,IF(Udfyldningsark!G231=Data!$T$23,Data!$V$23,IF(Udfyldningsark!G231=Data!$T$24,Data!$V$24,IF(Udfyldningsark!G231=Data!$T$25,Data!$V$25,IF(Udfyldningsark!G231=Data!$T$26,Data!$V$26,IF(Udfyldningsark!G231=Data!$T$27,Data!$V$27,))))))))))))))))))))))</f>
        <v/>
      </c>
    </row>
    <row r="215" spans="3:13" ht="10.15" hidden="1" customHeight="1" x14ac:dyDescent="0.2">
      <c r="C215" s="242"/>
      <c r="D215" s="243"/>
      <c r="E215" s="242"/>
      <c r="F215" s="50"/>
      <c r="H215" s="50"/>
      <c r="M215" s="89" t="str">
        <f>IF(Udfyldningsark!G232="","",IF(Udfyldningsark!G232=Data!$T$7,Data!$V$7,IF(Udfyldningsark!G232=Data!$T$8,Data!$V$8,IF(Udfyldningsark!G232=Data!$T$9,Data!$V$9,IF(Udfyldningsark!G232=Data!$T$10,Data!$V$10,IF(Udfyldningsark!G232=Data!$T$11,Data!$V$11,IF(Udfyldningsark!G232=Data!$T$12,Data!$V$12,IF(Udfyldningsark!G232=Data!$T$13,Data!$V$13,IF(Udfyldningsark!G232=Data!$T$14,Data!$V$14,IF(Udfyldningsark!G232=Data!$T$15,Data!$V$15,IF(Udfyldningsark!G232=Data!$T$16,Data!$V$16,IF(Udfyldningsark!G232=Data!$T$17,Data!$V$17,IF(Udfyldningsark!G232=Data!$T$18,Data!$V$18,IF(Udfyldningsark!G232=Data!$T$19,Data!$V$19,IF(Udfyldningsark!G232=Data!$T$20,Data!$V$20,IF(Udfyldningsark!G232=Data!$T$21,Data!$V$21,IF(Udfyldningsark!G232=Data!$T$22,Data!$V$22,IF(Udfyldningsark!G232=Data!$T$23,Data!$V$23,IF(Udfyldningsark!G232=Data!$T$24,Data!$V$24,IF(Udfyldningsark!G232=Data!$T$25,Data!$V$25,IF(Udfyldningsark!G232=Data!$T$26,Data!$V$26,IF(Udfyldningsark!G232=Data!$T$27,Data!$V$27,))))))))))))))))))))))</f>
        <v/>
      </c>
    </row>
    <row r="216" spans="3:13" ht="10.15" hidden="1" customHeight="1" x14ac:dyDescent="0.2">
      <c r="C216" s="242"/>
      <c r="D216" s="243"/>
      <c r="E216" s="242"/>
      <c r="F216" s="50"/>
      <c r="H216" s="50"/>
      <c r="M216" s="89" t="str">
        <f>IF(Udfyldningsark!G233="","",IF(Udfyldningsark!G233=Data!$T$7,Data!$V$7,IF(Udfyldningsark!G233=Data!$T$8,Data!$V$8,IF(Udfyldningsark!G233=Data!$T$9,Data!$V$9,IF(Udfyldningsark!G233=Data!$T$10,Data!$V$10,IF(Udfyldningsark!G233=Data!$T$11,Data!$V$11,IF(Udfyldningsark!G233=Data!$T$12,Data!$V$12,IF(Udfyldningsark!G233=Data!$T$13,Data!$V$13,IF(Udfyldningsark!G233=Data!$T$14,Data!$V$14,IF(Udfyldningsark!G233=Data!$T$15,Data!$V$15,IF(Udfyldningsark!G233=Data!$T$16,Data!$V$16,IF(Udfyldningsark!G233=Data!$T$17,Data!$V$17,IF(Udfyldningsark!G233=Data!$T$18,Data!$V$18,IF(Udfyldningsark!G233=Data!$T$19,Data!$V$19,IF(Udfyldningsark!G233=Data!$T$20,Data!$V$20,IF(Udfyldningsark!G233=Data!$T$21,Data!$V$21,IF(Udfyldningsark!G233=Data!$T$22,Data!$V$22,IF(Udfyldningsark!G233=Data!$T$23,Data!$V$23,IF(Udfyldningsark!G233=Data!$T$24,Data!$V$24,IF(Udfyldningsark!G233=Data!$T$25,Data!$V$25,IF(Udfyldningsark!G233=Data!$T$26,Data!$V$26,IF(Udfyldningsark!G233=Data!$T$27,Data!$V$27,))))))))))))))))))))))</f>
        <v/>
      </c>
    </row>
    <row r="217" spans="3:13" ht="10.15" hidden="1" customHeight="1" x14ac:dyDescent="0.2">
      <c r="C217" s="242"/>
      <c r="D217" s="243"/>
      <c r="E217" s="242"/>
      <c r="F217" s="50"/>
      <c r="H217" s="50"/>
      <c r="M217" s="89" t="str">
        <f>IF(Udfyldningsark!G234="","",IF(Udfyldningsark!G234=Data!$T$7,Data!$V$7,IF(Udfyldningsark!G234=Data!$T$8,Data!$V$8,IF(Udfyldningsark!G234=Data!$T$9,Data!$V$9,IF(Udfyldningsark!G234=Data!$T$10,Data!$V$10,IF(Udfyldningsark!G234=Data!$T$11,Data!$V$11,IF(Udfyldningsark!G234=Data!$T$12,Data!$V$12,IF(Udfyldningsark!G234=Data!$T$13,Data!$V$13,IF(Udfyldningsark!G234=Data!$T$14,Data!$V$14,IF(Udfyldningsark!G234=Data!$T$15,Data!$V$15,IF(Udfyldningsark!G234=Data!$T$16,Data!$V$16,IF(Udfyldningsark!G234=Data!$T$17,Data!$V$17,IF(Udfyldningsark!G234=Data!$T$18,Data!$V$18,IF(Udfyldningsark!G234=Data!$T$19,Data!$V$19,IF(Udfyldningsark!G234=Data!$T$20,Data!$V$20,IF(Udfyldningsark!G234=Data!$T$21,Data!$V$21,IF(Udfyldningsark!G234=Data!$T$22,Data!$V$22,IF(Udfyldningsark!G234=Data!$T$23,Data!$V$23,IF(Udfyldningsark!G234=Data!$T$24,Data!$V$24,IF(Udfyldningsark!G234=Data!$T$25,Data!$V$25,IF(Udfyldningsark!G234=Data!$T$26,Data!$V$26,IF(Udfyldningsark!G234=Data!$T$27,Data!$V$27,))))))))))))))))))))))</f>
        <v/>
      </c>
    </row>
    <row r="218" spans="3:13" ht="10.15" hidden="1" customHeight="1" x14ac:dyDescent="0.2">
      <c r="C218" s="242"/>
      <c r="D218" s="243"/>
      <c r="E218" s="242"/>
      <c r="F218" s="50"/>
      <c r="H218" s="50"/>
      <c r="M218" s="89" t="str">
        <f>IF(Udfyldningsark!G235="","",IF(Udfyldningsark!G235=Data!$T$7,Data!$V$7,IF(Udfyldningsark!G235=Data!$T$8,Data!$V$8,IF(Udfyldningsark!G235=Data!$T$9,Data!$V$9,IF(Udfyldningsark!G235=Data!$T$10,Data!$V$10,IF(Udfyldningsark!G235=Data!$T$11,Data!$V$11,IF(Udfyldningsark!G235=Data!$T$12,Data!$V$12,IF(Udfyldningsark!G235=Data!$T$13,Data!$V$13,IF(Udfyldningsark!G235=Data!$T$14,Data!$V$14,IF(Udfyldningsark!G235=Data!$T$15,Data!$V$15,IF(Udfyldningsark!G235=Data!$T$16,Data!$V$16,IF(Udfyldningsark!G235=Data!$T$17,Data!$V$17,IF(Udfyldningsark!G235=Data!$T$18,Data!$V$18,IF(Udfyldningsark!G235=Data!$T$19,Data!$V$19,IF(Udfyldningsark!G235=Data!$T$20,Data!$V$20,IF(Udfyldningsark!G235=Data!$T$21,Data!$V$21,IF(Udfyldningsark!G235=Data!$T$22,Data!$V$22,IF(Udfyldningsark!G235=Data!$T$23,Data!$V$23,IF(Udfyldningsark!G235=Data!$T$24,Data!$V$24,IF(Udfyldningsark!G235=Data!$T$25,Data!$V$25,IF(Udfyldningsark!G235=Data!$T$26,Data!$V$26,IF(Udfyldningsark!G235=Data!$T$27,Data!$V$27,))))))))))))))))))))))</f>
        <v/>
      </c>
    </row>
    <row r="219" spans="3:13" ht="10.15" hidden="1" customHeight="1" x14ac:dyDescent="0.2">
      <c r="C219" s="242"/>
      <c r="D219" s="243"/>
      <c r="E219" s="242"/>
      <c r="F219" s="50"/>
      <c r="H219" s="50"/>
      <c r="M219" s="89" t="str">
        <f>IF(Udfyldningsark!G236="","",IF(Udfyldningsark!G236=Data!$T$7,Data!$V$7,IF(Udfyldningsark!G236=Data!$T$8,Data!$V$8,IF(Udfyldningsark!G236=Data!$T$9,Data!$V$9,IF(Udfyldningsark!G236=Data!$T$10,Data!$V$10,IF(Udfyldningsark!G236=Data!$T$11,Data!$V$11,IF(Udfyldningsark!G236=Data!$T$12,Data!$V$12,IF(Udfyldningsark!G236=Data!$T$13,Data!$V$13,IF(Udfyldningsark!G236=Data!$T$14,Data!$V$14,IF(Udfyldningsark!G236=Data!$T$15,Data!$V$15,IF(Udfyldningsark!G236=Data!$T$16,Data!$V$16,IF(Udfyldningsark!G236=Data!$T$17,Data!$V$17,IF(Udfyldningsark!G236=Data!$T$18,Data!$V$18,IF(Udfyldningsark!G236=Data!$T$19,Data!$V$19,IF(Udfyldningsark!G236=Data!$T$20,Data!$V$20,IF(Udfyldningsark!G236=Data!$T$21,Data!$V$21,IF(Udfyldningsark!G236=Data!$T$22,Data!$V$22,IF(Udfyldningsark!G236=Data!$T$23,Data!$V$23,IF(Udfyldningsark!G236=Data!$T$24,Data!$V$24,IF(Udfyldningsark!G236=Data!$T$25,Data!$V$25,IF(Udfyldningsark!G236=Data!$T$26,Data!$V$26,IF(Udfyldningsark!G236=Data!$T$27,Data!$V$27,))))))))))))))))))))))</f>
        <v/>
      </c>
    </row>
    <row r="220" spans="3:13" ht="10.15" hidden="1" customHeight="1" x14ac:dyDescent="0.2">
      <c r="C220" s="242"/>
      <c r="D220" s="243"/>
      <c r="E220" s="242"/>
      <c r="F220" s="50"/>
      <c r="H220" s="50"/>
      <c r="M220" s="89" t="str">
        <f>IF(Udfyldningsark!G237="","",IF(Udfyldningsark!G237=Data!$T$7,Data!$V$7,IF(Udfyldningsark!G237=Data!$T$8,Data!$V$8,IF(Udfyldningsark!G237=Data!$T$9,Data!$V$9,IF(Udfyldningsark!G237=Data!$T$10,Data!$V$10,IF(Udfyldningsark!G237=Data!$T$11,Data!$V$11,IF(Udfyldningsark!G237=Data!$T$12,Data!$V$12,IF(Udfyldningsark!G237=Data!$T$13,Data!$V$13,IF(Udfyldningsark!G237=Data!$T$14,Data!$V$14,IF(Udfyldningsark!G237=Data!$T$15,Data!$V$15,IF(Udfyldningsark!G237=Data!$T$16,Data!$V$16,IF(Udfyldningsark!G237=Data!$T$17,Data!$V$17,IF(Udfyldningsark!G237=Data!$T$18,Data!$V$18,IF(Udfyldningsark!G237=Data!$T$19,Data!$V$19,IF(Udfyldningsark!G237=Data!$T$20,Data!$V$20,IF(Udfyldningsark!G237=Data!$T$21,Data!$V$21,IF(Udfyldningsark!G237=Data!$T$22,Data!$V$22,IF(Udfyldningsark!G237=Data!$T$23,Data!$V$23,IF(Udfyldningsark!G237=Data!$T$24,Data!$V$24,IF(Udfyldningsark!G237=Data!$T$25,Data!$V$25,IF(Udfyldningsark!G237=Data!$T$26,Data!$V$26,IF(Udfyldningsark!G237=Data!$T$27,Data!$V$27,))))))))))))))))))))))</f>
        <v/>
      </c>
    </row>
    <row r="221" spans="3:13" ht="10.15" hidden="1" customHeight="1" x14ac:dyDescent="0.2">
      <c r="C221" s="242"/>
      <c r="D221" s="243"/>
      <c r="E221" s="242"/>
      <c r="F221" s="50"/>
      <c r="H221" s="50"/>
      <c r="M221" s="89" t="str">
        <f>IF(Udfyldningsark!G238="","",IF(Udfyldningsark!G238=Data!$T$7,Data!$V$7,IF(Udfyldningsark!G238=Data!$T$8,Data!$V$8,IF(Udfyldningsark!G238=Data!$T$9,Data!$V$9,IF(Udfyldningsark!G238=Data!$T$10,Data!$V$10,IF(Udfyldningsark!G238=Data!$T$11,Data!$V$11,IF(Udfyldningsark!G238=Data!$T$12,Data!$V$12,IF(Udfyldningsark!G238=Data!$T$13,Data!$V$13,IF(Udfyldningsark!G238=Data!$T$14,Data!$V$14,IF(Udfyldningsark!G238=Data!$T$15,Data!$V$15,IF(Udfyldningsark!G238=Data!$T$16,Data!$V$16,IF(Udfyldningsark!G238=Data!$T$17,Data!$V$17,IF(Udfyldningsark!G238=Data!$T$18,Data!$V$18,IF(Udfyldningsark!G238=Data!$T$19,Data!$V$19,IF(Udfyldningsark!G238=Data!$T$20,Data!$V$20,IF(Udfyldningsark!G238=Data!$T$21,Data!$V$21,IF(Udfyldningsark!G238=Data!$T$22,Data!$V$22,IF(Udfyldningsark!G238=Data!$T$23,Data!$V$23,IF(Udfyldningsark!G238=Data!$T$24,Data!$V$24,IF(Udfyldningsark!G238=Data!$T$25,Data!$V$25,IF(Udfyldningsark!G238=Data!$T$26,Data!$V$26,IF(Udfyldningsark!G238=Data!$T$27,Data!$V$27,))))))))))))))))))))))</f>
        <v/>
      </c>
    </row>
    <row r="222" spans="3:13" ht="10.15" hidden="1" customHeight="1" x14ac:dyDescent="0.2">
      <c r="C222" s="242"/>
      <c r="D222" s="243"/>
      <c r="E222" s="242"/>
      <c r="F222" s="50"/>
      <c r="H222" s="50"/>
      <c r="M222" s="89" t="str">
        <f>IF(Udfyldningsark!G239="","",IF(Udfyldningsark!G239=Data!$T$7,Data!$V$7,IF(Udfyldningsark!G239=Data!$T$8,Data!$V$8,IF(Udfyldningsark!G239=Data!$T$9,Data!$V$9,IF(Udfyldningsark!G239=Data!$T$10,Data!$V$10,IF(Udfyldningsark!G239=Data!$T$11,Data!$V$11,IF(Udfyldningsark!G239=Data!$T$12,Data!$V$12,IF(Udfyldningsark!G239=Data!$T$13,Data!$V$13,IF(Udfyldningsark!G239=Data!$T$14,Data!$V$14,IF(Udfyldningsark!G239=Data!$T$15,Data!$V$15,IF(Udfyldningsark!G239=Data!$T$16,Data!$V$16,IF(Udfyldningsark!G239=Data!$T$17,Data!$V$17,IF(Udfyldningsark!G239=Data!$T$18,Data!$V$18,IF(Udfyldningsark!G239=Data!$T$19,Data!$V$19,IF(Udfyldningsark!G239=Data!$T$20,Data!$V$20,IF(Udfyldningsark!G239=Data!$T$21,Data!$V$21,IF(Udfyldningsark!G239=Data!$T$22,Data!$V$22,IF(Udfyldningsark!G239=Data!$T$23,Data!$V$23,IF(Udfyldningsark!G239=Data!$T$24,Data!$V$24,IF(Udfyldningsark!G239=Data!$T$25,Data!$V$25,IF(Udfyldningsark!G239=Data!$T$26,Data!$V$26,IF(Udfyldningsark!G239=Data!$T$27,Data!$V$27,))))))))))))))))))))))</f>
        <v/>
      </c>
    </row>
    <row r="223" spans="3:13" ht="10.15" hidden="1" customHeight="1" x14ac:dyDescent="0.2">
      <c r="C223" s="242"/>
      <c r="D223" s="243"/>
      <c r="E223" s="242"/>
      <c r="F223" s="50"/>
      <c r="H223" s="50"/>
      <c r="M223" s="89" t="str">
        <f>IF(Udfyldningsark!G240="","",IF(Udfyldningsark!G240=Data!$T$7,Data!$V$7,IF(Udfyldningsark!G240=Data!$T$8,Data!$V$8,IF(Udfyldningsark!G240=Data!$T$9,Data!$V$9,IF(Udfyldningsark!G240=Data!$T$10,Data!$V$10,IF(Udfyldningsark!G240=Data!$T$11,Data!$V$11,IF(Udfyldningsark!G240=Data!$T$12,Data!$V$12,IF(Udfyldningsark!G240=Data!$T$13,Data!$V$13,IF(Udfyldningsark!G240=Data!$T$14,Data!$V$14,IF(Udfyldningsark!G240=Data!$T$15,Data!$V$15,IF(Udfyldningsark!G240=Data!$T$16,Data!$V$16,IF(Udfyldningsark!G240=Data!$T$17,Data!$V$17,IF(Udfyldningsark!G240=Data!$T$18,Data!$V$18,IF(Udfyldningsark!G240=Data!$T$19,Data!$V$19,IF(Udfyldningsark!G240=Data!$T$20,Data!$V$20,IF(Udfyldningsark!G240=Data!$T$21,Data!$V$21,IF(Udfyldningsark!G240=Data!$T$22,Data!$V$22,IF(Udfyldningsark!G240=Data!$T$23,Data!$V$23,IF(Udfyldningsark!G240=Data!$T$24,Data!$V$24,IF(Udfyldningsark!G240=Data!$T$25,Data!$V$25,IF(Udfyldningsark!G240=Data!$T$26,Data!$V$26,IF(Udfyldningsark!G240=Data!$T$27,Data!$V$27,))))))))))))))))))))))</f>
        <v/>
      </c>
    </row>
    <row r="224" spans="3:13" ht="10.15" hidden="1" customHeight="1" x14ac:dyDescent="0.2">
      <c r="C224" s="242"/>
      <c r="D224" s="243"/>
      <c r="E224" s="242"/>
      <c r="F224" s="50"/>
      <c r="H224" s="50"/>
      <c r="M224" s="89" t="str">
        <f>IF(Udfyldningsark!G241="","",IF(Udfyldningsark!G241=Data!$T$7,Data!$V$7,IF(Udfyldningsark!G241=Data!$T$8,Data!$V$8,IF(Udfyldningsark!G241=Data!$T$9,Data!$V$9,IF(Udfyldningsark!G241=Data!$T$10,Data!$V$10,IF(Udfyldningsark!G241=Data!$T$11,Data!$V$11,IF(Udfyldningsark!G241=Data!$T$12,Data!$V$12,IF(Udfyldningsark!G241=Data!$T$13,Data!$V$13,IF(Udfyldningsark!G241=Data!$T$14,Data!$V$14,IF(Udfyldningsark!G241=Data!$T$15,Data!$V$15,IF(Udfyldningsark!G241=Data!$T$16,Data!$V$16,IF(Udfyldningsark!G241=Data!$T$17,Data!$V$17,IF(Udfyldningsark!G241=Data!$T$18,Data!$V$18,IF(Udfyldningsark!G241=Data!$T$19,Data!$V$19,IF(Udfyldningsark!G241=Data!$T$20,Data!$V$20,IF(Udfyldningsark!G241=Data!$T$21,Data!$V$21,IF(Udfyldningsark!G241=Data!$T$22,Data!$V$22,IF(Udfyldningsark!G241=Data!$T$23,Data!$V$23,IF(Udfyldningsark!G241=Data!$T$24,Data!$V$24,IF(Udfyldningsark!G241=Data!$T$25,Data!$V$25,IF(Udfyldningsark!G241=Data!$T$26,Data!$V$26,IF(Udfyldningsark!G241=Data!$T$27,Data!$V$27,))))))))))))))))))))))</f>
        <v/>
      </c>
    </row>
    <row r="225" spans="3:13" ht="10.15" hidden="1" customHeight="1" x14ac:dyDescent="0.2">
      <c r="C225" s="242"/>
      <c r="D225" s="243"/>
      <c r="E225" s="242"/>
      <c r="F225" s="50"/>
      <c r="H225" s="50"/>
      <c r="M225" s="89" t="str">
        <f>IF(Udfyldningsark!G242="","",IF(Udfyldningsark!G242=Data!$T$7,Data!$V$7,IF(Udfyldningsark!G242=Data!$T$8,Data!$V$8,IF(Udfyldningsark!G242=Data!$T$9,Data!$V$9,IF(Udfyldningsark!G242=Data!$T$10,Data!$V$10,IF(Udfyldningsark!G242=Data!$T$11,Data!$V$11,IF(Udfyldningsark!G242=Data!$T$12,Data!$V$12,IF(Udfyldningsark!G242=Data!$T$13,Data!$V$13,IF(Udfyldningsark!G242=Data!$T$14,Data!$V$14,IF(Udfyldningsark!G242=Data!$T$15,Data!$V$15,IF(Udfyldningsark!G242=Data!$T$16,Data!$V$16,IF(Udfyldningsark!G242=Data!$T$17,Data!$V$17,IF(Udfyldningsark!G242=Data!$T$18,Data!$V$18,IF(Udfyldningsark!G242=Data!$T$19,Data!$V$19,IF(Udfyldningsark!G242=Data!$T$20,Data!$V$20,IF(Udfyldningsark!G242=Data!$T$21,Data!$V$21,IF(Udfyldningsark!G242=Data!$T$22,Data!$V$22,IF(Udfyldningsark!G242=Data!$T$23,Data!$V$23,IF(Udfyldningsark!G242=Data!$T$24,Data!$V$24,IF(Udfyldningsark!G242=Data!$T$25,Data!$V$25,IF(Udfyldningsark!G242=Data!$T$26,Data!$V$26,IF(Udfyldningsark!G242=Data!$T$27,Data!$V$27,))))))))))))))))))))))</f>
        <v/>
      </c>
    </row>
    <row r="226" spans="3:13" ht="10.15" hidden="1" customHeight="1" x14ac:dyDescent="0.2">
      <c r="C226" s="242"/>
      <c r="D226" s="243"/>
      <c r="E226" s="242"/>
      <c r="F226" s="50"/>
      <c r="H226" s="50"/>
      <c r="M226" s="89" t="str">
        <f>IF(Udfyldningsark!G243="","",IF(Udfyldningsark!G243=Data!$T$7,Data!$V$7,IF(Udfyldningsark!G243=Data!$T$8,Data!$V$8,IF(Udfyldningsark!G243=Data!$T$9,Data!$V$9,IF(Udfyldningsark!G243=Data!$T$10,Data!$V$10,IF(Udfyldningsark!G243=Data!$T$11,Data!$V$11,IF(Udfyldningsark!G243=Data!$T$12,Data!$V$12,IF(Udfyldningsark!G243=Data!$T$13,Data!$V$13,IF(Udfyldningsark!G243=Data!$T$14,Data!$V$14,IF(Udfyldningsark!G243=Data!$T$15,Data!$V$15,IF(Udfyldningsark!G243=Data!$T$16,Data!$V$16,IF(Udfyldningsark!G243=Data!$T$17,Data!$V$17,IF(Udfyldningsark!G243=Data!$T$18,Data!$V$18,IF(Udfyldningsark!G243=Data!$T$19,Data!$V$19,IF(Udfyldningsark!G243=Data!$T$20,Data!$V$20,IF(Udfyldningsark!G243=Data!$T$21,Data!$V$21,IF(Udfyldningsark!G243=Data!$T$22,Data!$V$22,IF(Udfyldningsark!G243=Data!$T$23,Data!$V$23,IF(Udfyldningsark!G243=Data!$T$24,Data!$V$24,IF(Udfyldningsark!G243=Data!$T$25,Data!$V$25,IF(Udfyldningsark!G243=Data!$T$26,Data!$V$26,IF(Udfyldningsark!G243=Data!$T$27,Data!$V$27,))))))))))))))))))))))</f>
        <v/>
      </c>
    </row>
    <row r="227" spans="3:13" ht="10.15" hidden="1" customHeight="1" x14ac:dyDescent="0.2">
      <c r="C227" s="242"/>
      <c r="D227" s="243"/>
      <c r="E227" s="242"/>
      <c r="F227" s="50"/>
      <c r="H227" s="50"/>
      <c r="M227" s="89" t="str">
        <f>IF(Udfyldningsark!G244="","",IF(Udfyldningsark!G244=Data!$T$7,Data!$V$7,IF(Udfyldningsark!G244=Data!$T$8,Data!$V$8,IF(Udfyldningsark!G244=Data!$T$9,Data!$V$9,IF(Udfyldningsark!G244=Data!$T$10,Data!$V$10,IF(Udfyldningsark!G244=Data!$T$11,Data!$V$11,IF(Udfyldningsark!G244=Data!$T$12,Data!$V$12,IF(Udfyldningsark!G244=Data!$T$13,Data!$V$13,IF(Udfyldningsark!G244=Data!$T$14,Data!$V$14,IF(Udfyldningsark!G244=Data!$T$15,Data!$V$15,IF(Udfyldningsark!G244=Data!$T$16,Data!$V$16,IF(Udfyldningsark!G244=Data!$T$17,Data!$V$17,IF(Udfyldningsark!G244=Data!$T$18,Data!$V$18,IF(Udfyldningsark!G244=Data!$T$19,Data!$V$19,IF(Udfyldningsark!G244=Data!$T$20,Data!$V$20,IF(Udfyldningsark!G244=Data!$T$21,Data!$V$21,IF(Udfyldningsark!G244=Data!$T$22,Data!$V$22,IF(Udfyldningsark!G244=Data!$T$23,Data!$V$23,IF(Udfyldningsark!G244=Data!$T$24,Data!$V$24,IF(Udfyldningsark!G244=Data!$T$25,Data!$V$25,IF(Udfyldningsark!G244=Data!$T$26,Data!$V$26,IF(Udfyldningsark!G244=Data!$T$27,Data!$V$27,))))))))))))))))))))))</f>
        <v/>
      </c>
    </row>
    <row r="228" spans="3:13" ht="10.15" hidden="1" customHeight="1" x14ac:dyDescent="0.2">
      <c r="C228" s="242"/>
      <c r="D228" s="243"/>
      <c r="E228" s="242"/>
      <c r="F228" s="50"/>
      <c r="H228" s="50"/>
      <c r="M228" s="89" t="str">
        <f>IF(Udfyldningsark!G245="","",IF(Udfyldningsark!G245=Data!$T$7,Data!$V$7,IF(Udfyldningsark!G245=Data!$T$8,Data!$V$8,IF(Udfyldningsark!G245=Data!$T$9,Data!$V$9,IF(Udfyldningsark!G245=Data!$T$10,Data!$V$10,IF(Udfyldningsark!G245=Data!$T$11,Data!$V$11,IF(Udfyldningsark!G245=Data!$T$12,Data!$V$12,IF(Udfyldningsark!G245=Data!$T$13,Data!$V$13,IF(Udfyldningsark!G245=Data!$T$14,Data!$V$14,IF(Udfyldningsark!G245=Data!$T$15,Data!$V$15,IF(Udfyldningsark!G245=Data!$T$16,Data!$V$16,IF(Udfyldningsark!G245=Data!$T$17,Data!$V$17,IF(Udfyldningsark!G245=Data!$T$18,Data!$V$18,IF(Udfyldningsark!G245=Data!$T$19,Data!$V$19,IF(Udfyldningsark!G245=Data!$T$20,Data!$V$20,IF(Udfyldningsark!G245=Data!$T$21,Data!$V$21,IF(Udfyldningsark!G245=Data!$T$22,Data!$V$22,IF(Udfyldningsark!G245=Data!$T$23,Data!$V$23,IF(Udfyldningsark!G245=Data!$T$24,Data!$V$24,IF(Udfyldningsark!G245=Data!$T$25,Data!$V$25,IF(Udfyldningsark!G245=Data!$T$26,Data!$V$26,IF(Udfyldningsark!G245=Data!$T$27,Data!$V$27,))))))))))))))))))))))</f>
        <v/>
      </c>
    </row>
    <row r="229" spans="3:13" ht="10.15" hidden="1" customHeight="1" x14ac:dyDescent="0.2">
      <c r="C229" s="242"/>
      <c r="D229" s="243"/>
      <c r="E229" s="242"/>
      <c r="F229" s="50"/>
      <c r="H229" s="50"/>
      <c r="M229" s="89" t="str">
        <f>IF(Udfyldningsark!G246="","",IF(Udfyldningsark!G246=Data!$T$7,Data!$V$7,IF(Udfyldningsark!G246=Data!$T$8,Data!$V$8,IF(Udfyldningsark!G246=Data!$T$9,Data!$V$9,IF(Udfyldningsark!G246=Data!$T$10,Data!$V$10,IF(Udfyldningsark!G246=Data!$T$11,Data!$V$11,IF(Udfyldningsark!G246=Data!$T$12,Data!$V$12,IF(Udfyldningsark!G246=Data!$T$13,Data!$V$13,IF(Udfyldningsark!G246=Data!$T$14,Data!$V$14,IF(Udfyldningsark!G246=Data!$T$15,Data!$V$15,IF(Udfyldningsark!G246=Data!$T$16,Data!$V$16,IF(Udfyldningsark!G246=Data!$T$17,Data!$V$17,IF(Udfyldningsark!G246=Data!$T$18,Data!$V$18,IF(Udfyldningsark!G246=Data!$T$19,Data!$V$19,IF(Udfyldningsark!G246=Data!$T$20,Data!$V$20,IF(Udfyldningsark!G246=Data!$T$21,Data!$V$21,IF(Udfyldningsark!G246=Data!$T$22,Data!$V$22,IF(Udfyldningsark!G246=Data!$T$23,Data!$V$23,IF(Udfyldningsark!G246=Data!$T$24,Data!$V$24,IF(Udfyldningsark!G246=Data!$T$25,Data!$V$25,IF(Udfyldningsark!G246=Data!$T$26,Data!$V$26,IF(Udfyldningsark!G246=Data!$T$27,Data!$V$27,))))))))))))))))))))))</f>
        <v/>
      </c>
    </row>
    <row r="230" spans="3:13" ht="10.15" hidden="1" customHeight="1" x14ac:dyDescent="0.2">
      <c r="C230" s="242"/>
      <c r="D230" s="243"/>
      <c r="E230" s="242"/>
      <c r="F230" s="50"/>
      <c r="H230" s="50"/>
      <c r="M230" s="89" t="str">
        <f>IF(Udfyldningsark!G247="","",IF(Udfyldningsark!G247=Data!$T$7,Data!$V$7,IF(Udfyldningsark!G247=Data!$T$8,Data!$V$8,IF(Udfyldningsark!G247=Data!$T$9,Data!$V$9,IF(Udfyldningsark!G247=Data!$T$10,Data!$V$10,IF(Udfyldningsark!G247=Data!$T$11,Data!$V$11,IF(Udfyldningsark!G247=Data!$T$12,Data!$V$12,IF(Udfyldningsark!G247=Data!$T$13,Data!$V$13,IF(Udfyldningsark!G247=Data!$T$14,Data!$V$14,IF(Udfyldningsark!G247=Data!$T$15,Data!$V$15,IF(Udfyldningsark!G247=Data!$T$16,Data!$V$16,IF(Udfyldningsark!G247=Data!$T$17,Data!$V$17,IF(Udfyldningsark!G247=Data!$T$18,Data!$V$18,IF(Udfyldningsark!G247=Data!$T$19,Data!$V$19,IF(Udfyldningsark!G247=Data!$T$20,Data!$V$20,IF(Udfyldningsark!G247=Data!$T$21,Data!$V$21,IF(Udfyldningsark!G247=Data!$T$22,Data!$V$22,IF(Udfyldningsark!G247=Data!$T$23,Data!$V$23,IF(Udfyldningsark!G247=Data!$T$24,Data!$V$24,IF(Udfyldningsark!G247=Data!$T$25,Data!$V$25,IF(Udfyldningsark!G247=Data!$T$26,Data!$V$26,IF(Udfyldningsark!G247=Data!$T$27,Data!$V$27,))))))))))))))))))))))</f>
        <v/>
      </c>
    </row>
    <row r="231" spans="3:13" ht="10.15" hidden="1" customHeight="1" x14ac:dyDescent="0.2">
      <c r="C231" s="242"/>
      <c r="D231" s="243"/>
      <c r="E231" s="242"/>
      <c r="F231" s="50"/>
      <c r="H231" s="50"/>
      <c r="M231" s="89" t="str">
        <f>IF(Udfyldningsark!G248="","",IF(Udfyldningsark!G248=Data!$T$7,Data!$V$7,IF(Udfyldningsark!G248=Data!$T$8,Data!$V$8,IF(Udfyldningsark!G248=Data!$T$9,Data!$V$9,IF(Udfyldningsark!G248=Data!$T$10,Data!$V$10,IF(Udfyldningsark!G248=Data!$T$11,Data!$V$11,IF(Udfyldningsark!G248=Data!$T$12,Data!$V$12,IF(Udfyldningsark!G248=Data!$T$13,Data!$V$13,IF(Udfyldningsark!G248=Data!$T$14,Data!$V$14,IF(Udfyldningsark!G248=Data!$T$15,Data!$V$15,IF(Udfyldningsark!G248=Data!$T$16,Data!$V$16,IF(Udfyldningsark!G248=Data!$T$17,Data!$V$17,IF(Udfyldningsark!G248=Data!$T$18,Data!$V$18,IF(Udfyldningsark!G248=Data!$T$19,Data!$V$19,IF(Udfyldningsark!G248=Data!$T$20,Data!$V$20,IF(Udfyldningsark!G248=Data!$T$21,Data!$V$21,IF(Udfyldningsark!G248=Data!$T$22,Data!$V$22,IF(Udfyldningsark!G248=Data!$T$23,Data!$V$23,IF(Udfyldningsark!G248=Data!$T$24,Data!$V$24,IF(Udfyldningsark!G248=Data!$T$25,Data!$V$25,IF(Udfyldningsark!G248=Data!$T$26,Data!$V$26,IF(Udfyldningsark!G248=Data!$T$27,Data!$V$27,))))))))))))))))))))))</f>
        <v/>
      </c>
    </row>
    <row r="232" spans="3:13" ht="10.15" hidden="1" customHeight="1" x14ac:dyDescent="0.2">
      <c r="C232" s="242"/>
      <c r="D232" s="243"/>
      <c r="E232" s="242"/>
      <c r="F232" s="50"/>
      <c r="H232" s="50"/>
      <c r="M232" s="89" t="str">
        <f>IF(Udfyldningsark!G249="","",IF(Udfyldningsark!G249=Data!$T$7,Data!$V$7,IF(Udfyldningsark!G249=Data!$T$8,Data!$V$8,IF(Udfyldningsark!G249=Data!$T$9,Data!$V$9,IF(Udfyldningsark!G249=Data!$T$10,Data!$V$10,IF(Udfyldningsark!G249=Data!$T$11,Data!$V$11,IF(Udfyldningsark!G249=Data!$T$12,Data!$V$12,IF(Udfyldningsark!G249=Data!$T$13,Data!$V$13,IF(Udfyldningsark!G249=Data!$T$14,Data!$V$14,IF(Udfyldningsark!G249=Data!$T$15,Data!$V$15,IF(Udfyldningsark!G249=Data!$T$16,Data!$V$16,IF(Udfyldningsark!G249=Data!$T$17,Data!$V$17,IF(Udfyldningsark!G249=Data!$T$18,Data!$V$18,IF(Udfyldningsark!G249=Data!$T$19,Data!$V$19,IF(Udfyldningsark!G249=Data!$T$20,Data!$V$20,IF(Udfyldningsark!G249=Data!$T$21,Data!$V$21,IF(Udfyldningsark!G249=Data!$T$22,Data!$V$22,IF(Udfyldningsark!G249=Data!$T$23,Data!$V$23,IF(Udfyldningsark!G249=Data!$T$24,Data!$V$24,IF(Udfyldningsark!G249=Data!$T$25,Data!$V$25,IF(Udfyldningsark!G249=Data!$T$26,Data!$V$26,IF(Udfyldningsark!G249=Data!$T$27,Data!$V$27,))))))))))))))))))))))</f>
        <v/>
      </c>
    </row>
    <row r="233" spans="3:13" ht="10.15" hidden="1" customHeight="1" x14ac:dyDescent="0.2">
      <c r="C233" s="242"/>
      <c r="D233" s="243"/>
      <c r="E233" s="242"/>
      <c r="F233" s="50"/>
      <c r="H233" s="50"/>
      <c r="M233" s="89" t="str">
        <f>IF(Udfyldningsark!G250="","",IF(Udfyldningsark!G250=Data!$T$7,Data!$V$7,IF(Udfyldningsark!G250=Data!$T$8,Data!$V$8,IF(Udfyldningsark!G250=Data!$T$9,Data!$V$9,IF(Udfyldningsark!G250=Data!$T$10,Data!$V$10,IF(Udfyldningsark!G250=Data!$T$11,Data!$V$11,IF(Udfyldningsark!G250=Data!$T$12,Data!$V$12,IF(Udfyldningsark!G250=Data!$T$13,Data!$V$13,IF(Udfyldningsark!G250=Data!$T$14,Data!$V$14,IF(Udfyldningsark!G250=Data!$T$15,Data!$V$15,IF(Udfyldningsark!G250=Data!$T$16,Data!$V$16,IF(Udfyldningsark!G250=Data!$T$17,Data!$V$17,IF(Udfyldningsark!G250=Data!$T$18,Data!$V$18,IF(Udfyldningsark!G250=Data!$T$19,Data!$V$19,IF(Udfyldningsark!G250=Data!$T$20,Data!$V$20,IF(Udfyldningsark!G250=Data!$T$21,Data!$V$21,IF(Udfyldningsark!G250=Data!$T$22,Data!$V$22,IF(Udfyldningsark!G250=Data!$T$23,Data!$V$23,IF(Udfyldningsark!G250=Data!$T$24,Data!$V$24,IF(Udfyldningsark!G250=Data!$T$25,Data!$V$25,IF(Udfyldningsark!G250=Data!$T$26,Data!$V$26,IF(Udfyldningsark!G250=Data!$T$27,Data!$V$27,))))))))))))))))))))))</f>
        <v/>
      </c>
    </row>
    <row r="234" spans="3:13" ht="10.15" hidden="1" customHeight="1" x14ac:dyDescent="0.2">
      <c r="C234" s="242"/>
      <c r="D234" s="243"/>
      <c r="E234" s="242"/>
      <c r="F234" s="50"/>
      <c r="H234" s="50"/>
      <c r="M234" s="89" t="str">
        <f>IF(Udfyldningsark!G251="","",IF(Udfyldningsark!G251=Data!$T$7,Data!$V$7,IF(Udfyldningsark!G251=Data!$T$8,Data!$V$8,IF(Udfyldningsark!G251=Data!$T$9,Data!$V$9,IF(Udfyldningsark!G251=Data!$T$10,Data!$V$10,IF(Udfyldningsark!G251=Data!$T$11,Data!$V$11,IF(Udfyldningsark!G251=Data!$T$12,Data!$V$12,IF(Udfyldningsark!G251=Data!$T$13,Data!$V$13,IF(Udfyldningsark!G251=Data!$T$14,Data!$V$14,IF(Udfyldningsark!G251=Data!$T$15,Data!$V$15,IF(Udfyldningsark!G251=Data!$T$16,Data!$V$16,IF(Udfyldningsark!G251=Data!$T$17,Data!$V$17,IF(Udfyldningsark!G251=Data!$T$18,Data!$V$18,IF(Udfyldningsark!G251=Data!$T$19,Data!$V$19,IF(Udfyldningsark!G251=Data!$T$20,Data!$V$20,IF(Udfyldningsark!G251=Data!$T$21,Data!$V$21,IF(Udfyldningsark!G251=Data!$T$22,Data!$V$22,IF(Udfyldningsark!G251=Data!$T$23,Data!$V$23,IF(Udfyldningsark!G251=Data!$T$24,Data!$V$24,IF(Udfyldningsark!G251=Data!$T$25,Data!$V$25,IF(Udfyldningsark!G251=Data!$T$26,Data!$V$26,IF(Udfyldningsark!G251=Data!$T$27,Data!$V$27,))))))))))))))))))))))</f>
        <v/>
      </c>
    </row>
    <row r="235" spans="3:13" ht="10.15" hidden="1" customHeight="1" x14ac:dyDescent="0.2">
      <c r="C235" s="242"/>
      <c r="D235" s="243"/>
      <c r="E235" s="242"/>
      <c r="F235" s="50"/>
      <c r="H235" s="50"/>
      <c r="M235" s="89" t="str">
        <f>IF(Udfyldningsark!G252="","",IF(Udfyldningsark!G252=Data!$T$7,Data!$V$7,IF(Udfyldningsark!G252=Data!$T$8,Data!$V$8,IF(Udfyldningsark!G252=Data!$T$9,Data!$V$9,IF(Udfyldningsark!G252=Data!$T$10,Data!$V$10,IF(Udfyldningsark!G252=Data!$T$11,Data!$V$11,IF(Udfyldningsark!G252=Data!$T$12,Data!$V$12,IF(Udfyldningsark!G252=Data!$T$13,Data!$V$13,IF(Udfyldningsark!G252=Data!$T$14,Data!$V$14,IF(Udfyldningsark!G252=Data!$T$15,Data!$V$15,IF(Udfyldningsark!G252=Data!$T$16,Data!$V$16,IF(Udfyldningsark!G252=Data!$T$17,Data!$V$17,IF(Udfyldningsark!G252=Data!$T$18,Data!$V$18,IF(Udfyldningsark!G252=Data!$T$19,Data!$V$19,IF(Udfyldningsark!G252=Data!$T$20,Data!$V$20,IF(Udfyldningsark!G252=Data!$T$21,Data!$V$21,IF(Udfyldningsark!G252=Data!$T$22,Data!$V$22,IF(Udfyldningsark!G252=Data!$T$23,Data!$V$23,IF(Udfyldningsark!G252=Data!$T$24,Data!$V$24,IF(Udfyldningsark!G252=Data!$T$25,Data!$V$25,IF(Udfyldningsark!G252=Data!$T$26,Data!$V$26,IF(Udfyldningsark!G252=Data!$T$27,Data!$V$27,))))))))))))))))))))))</f>
        <v/>
      </c>
    </row>
    <row r="236" spans="3:13" ht="10.15" hidden="1" customHeight="1" x14ac:dyDescent="0.2">
      <c r="C236" s="242"/>
      <c r="D236" s="243"/>
      <c r="E236" s="242"/>
      <c r="F236" s="50"/>
      <c r="H236" s="50"/>
      <c r="M236" s="89" t="str">
        <f>IF(Udfyldningsark!G253="","",IF(Udfyldningsark!G253=Data!$T$7,Data!$V$7,IF(Udfyldningsark!G253=Data!$T$8,Data!$V$8,IF(Udfyldningsark!G253=Data!$T$9,Data!$V$9,IF(Udfyldningsark!G253=Data!$T$10,Data!$V$10,IF(Udfyldningsark!G253=Data!$T$11,Data!$V$11,IF(Udfyldningsark!G253=Data!$T$12,Data!$V$12,IF(Udfyldningsark!G253=Data!$T$13,Data!$V$13,IF(Udfyldningsark!G253=Data!$T$14,Data!$V$14,IF(Udfyldningsark!G253=Data!$T$15,Data!$V$15,IF(Udfyldningsark!G253=Data!$T$16,Data!$V$16,IF(Udfyldningsark!G253=Data!$T$17,Data!$V$17,IF(Udfyldningsark!G253=Data!$T$18,Data!$V$18,IF(Udfyldningsark!G253=Data!$T$19,Data!$V$19,IF(Udfyldningsark!G253=Data!$T$20,Data!$V$20,IF(Udfyldningsark!G253=Data!$T$21,Data!$V$21,IF(Udfyldningsark!G253=Data!$T$22,Data!$V$22,IF(Udfyldningsark!G253=Data!$T$23,Data!$V$23,IF(Udfyldningsark!G253=Data!$T$24,Data!$V$24,IF(Udfyldningsark!G253=Data!$T$25,Data!$V$25,IF(Udfyldningsark!G253=Data!$T$26,Data!$V$26,IF(Udfyldningsark!G253=Data!$T$27,Data!$V$27,))))))))))))))))))))))</f>
        <v/>
      </c>
    </row>
    <row r="237" spans="3:13" ht="10.15" hidden="1" customHeight="1" x14ac:dyDescent="0.2">
      <c r="C237" s="242"/>
      <c r="D237" s="243"/>
      <c r="E237" s="242"/>
      <c r="F237" s="50"/>
      <c r="H237" s="50"/>
      <c r="M237" s="89" t="str">
        <f>IF(Udfyldningsark!G254="","",IF(Udfyldningsark!G254=Data!$T$7,Data!$V$7,IF(Udfyldningsark!G254=Data!$T$8,Data!$V$8,IF(Udfyldningsark!G254=Data!$T$9,Data!$V$9,IF(Udfyldningsark!G254=Data!$T$10,Data!$V$10,IF(Udfyldningsark!G254=Data!$T$11,Data!$V$11,IF(Udfyldningsark!G254=Data!$T$12,Data!$V$12,IF(Udfyldningsark!G254=Data!$T$13,Data!$V$13,IF(Udfyldningsark!G254=Data!$T$14,Data!$V$14,IF(Udfyldningsark!G254=Data!$T$15,Data!$V$15,IF(Udfyldningsark!G254=Data!$T$16,Data!$V$16,IF(Udfyldningsark!G254=Data!$T$17,Data!$V$17,IF(Udfyldningsark!G254=Data!$T$18,Data!$V$18,IF(Udfyldningsark!G254=Data!$T$19,Data!$V$19,IF(Udfyldningsark!G254=Data!$T$20,Data!$V$20,IF(Udfyldningsark!G254=Data!$T$21,Data!$V$21,IF(Udfyldningsark!G254=Data!$T$22,Data!$V$22,IF(Udfyldningsark!G254=Data!$T$23,Data!$V$23,IF(Udfyldningsark!G254=Data!$T$24,Data!$V$24,IF(Udfyldningsark!G254=Data!$T$25,Data!$V$25,IF(Udfyldningsark!G254=Data!$T$26,Data!$V$26,IF(Udfyldningsark!G254=Data!$T$27,Data!$V$27,))))))))))))))))))))))</f>
        <v/>
      </c>
    </row>
    <row r="238" spans="3:13" ht="10.15" hidden="1" customHeight="1" x14ac:dyDescent="0.2">
      <c r="C238" s="242"/>
      <c r="D238" s="243"/>
      <c r="E238" s="242"/>
      <c r="F238" s="50"/>
      <c r="H238" s="50"/>
      <c r="M238" s="89" t="str">
        <f>IF(Udfyldningsark!G255="","",IF(Udfyldningsark!G255=Data!$T$7,Data!$V$7,IF(Udfyldningsark!G255=Data!$T$8,Data!$V$8,IF(Udfyldningsark!G255=Data!$T$9,Data!$V$9,IF(Udfyldningsark!G255=Data!$T$10,Data!$V$10,IF(Udfyldningsark!G255=Data!$T$11,Data!$V$11,IF(Udfyldningsark!G255=Data!$T$12,Data!$V$12,IF(Udfyldningsark!G255=Data!$T$13,Data!$V$13,IF(Udfyldningsark!G255=Data!$T$14,Data!$V$14,IF(Udfyldningsark!G255=Data!$T$15,Data!$V$15,IF(Udfyldningsark!G255=Data!$T$16,Data!$V$16,IF(Udfyldningsark!G255=Data!$T$17,Data!$V$17,IF(Udfyldningsark!G255=Data!$T$18,Data!$V$18,IF(Udfyldningsark!G255=Data!$T$19,Data!$V$19,IF(Udfyldningsark!G255=Data!$T$20,Data!$V$20,IF(Udfyldningsark!G255=Data!$T$21,Data!$V$21,IF(Udfyldningsark!G255=Data!$T$22,Data!$V$22,IF(Udfyldningsark!G255=Data!$T$23,Data!$V$23,IF(Udfyldningsark!G255=Data!$T$24,Data!$V$24,IF(Udfyldningsark!G255=Data!$T$25,Data!$V$25,IF(Udfyldningsark!G255=Data!$T$26,Data!$V$26,IF(Udfyldningsark!G255=Data!$T$27,Data!$V$27,))))))))))))))))))))))</f>
        <v/>
      </c>
    </row>
    <row r="239" spans="3:13" ht="10.15" hidden="1" customHeight="1" x14ac:dyDescent="0.2">
      <c r="C239" s="242"/>
      <c r="D239" s="243"/>
      <c r="E239" s="242"/>
      <c r="F239" s="50"/>
      <c r="H239" s="50"/>
      <c r="M239" s="89" t="str">
        <f>IF(Udfyldningsark!G256="","",IF(Udfyldningsark!G256=Data!$T$7,Data!$V$7,IF(Udfyldningsark!G256=Data!$T$8,Data!$V$8,IF(Udfyldningsark!G256=Data!$T$9,Data!$V$9,IF(Udfyldningsark!G256=Data!$T$10,Data!$V$10,IF(Udfyldningsark!G256=Data!$T$11,Data!$V$11,IF(Udfyldningsark!G256=Data!$T$12,Data!$V$12,IF(Udfyldningsark!G256=Data!$T$13,Data!$V$13,IF(Udfyldningsark!G256=Data!$T$14,Data!$V$14,IF(Udfyldningsark!G256=Data!$T$15,Data!$V$15,IF(Udfyldningsark!G256=Data!$T$16,Data!$V$16,IF(Udfyldningsark!G256=Data!$T$17,Data!$V$17,IF(Udfyldningsark!G256=Data!$T$18,Data!$V$18,IF(Udfyldningsark!G256=Data!$T$19,Data!$V$19,IF(Udfyldningsark!G256=Data!$T$20,Data!$V$20,IF(Udfyldningsark!G256=Data!$T$21,Data!$V$21,IF(Udfyldningsark!G256=Data!$T$22,Data!$V$22,IF(Udfyldningsark!G256=Data!$T$23,Data!$V$23,IF(Udfyldningsark!G256=Data!$T$24,Data!$V$24,IF(Udfyldningsark!G256=Data!$T$25,Data!$V$25,IF(Udfyldningsark!G256=Data!$T$26,Data!$V$26,IF(Udfyldningsark!G256=Data!$T$27,Data!$V$27,))))))))))))))))))))))</f>
        <v/>
      </c>
    </row>
    <row r="240" spans="3:13" ht="10.15" hidden="1" customHeight="1" x14ac:dyDescent="0.2">
      <c r="C240" s="242"/>
      <c r="D240" s="243"/>
      <c r="E240" s="242"/>
      <c r="F240" s="50"/>
      <c r="H240" s="50"/>
      <c r="M240" s="89" t="str">
        <f>IF(Udfyldningsark!G257="","",IF(Udfyldningsark!G257=Data!$T$7,Data!$V$7,IF(Udfyldningsark!G257=Data!$T$8,Data!$V$8,IF(Udfyldningsark!G257=Data!$T$9,Data!$V$9,IF(Udfyldningsark!G257=Data!$T$10,Data!$V$10,IF(Udfyldningsark!G257=Data!$T$11,Data!$V$11,IF(Udfyldningsark!G257=Data!$T$12,Data!$V$12,IF(Udfyldningsark!G257=Data!$T$13,Data!$V$13,IF(Udfyldningsark!G257=Data!$T$14,Data!$V$14,IF(Udfyldningsark!G257=Data!$T$15,Data!$V$15,IF(Udfyldningsark!G257=Data!$T$16,Data!$V$16,IF(Udfyldningsark!G257=Data!$T$17,Data!$V$17,IF(Udfyldningsark!G257=Data!$T$18,Data!$V$18,IF(Udfyldningsark!G257=Data!$T$19,Data!$V$19,IF(Udfyldningsark!G257=Data!$T$20,Data!$V$20,IF(Udfyldningsark!G257=Data!$T$21,Data!$V$21,IF(Udfyldningsark!G257=Data!$T$22,Data!$V$22,IF(Udfyldningsark!G257=Data!$T$23,Data!$V$23,IF(Udfyldningsark!G257=Data!$T$24,Data!$V$24,IF(Udfyldningsark!G257=Data!$T$25,Data!$V$25,IF(Udfyldningsark!G257=Data!$T$26,Data!$V$26,IF(Udfyldningsark!G257=Data!$T$27,Data!$V$27,))))))))))))))))))))))</f>
        <v/>
      </c>
    </row>
    <row r="241" spans="3:13" ht="10.15" hidden="1" customHeight="1" x14ac:dyDescent="0.2">
      <c r="C241" s="242"/>
      <c r="D241" s="243"/>
      <c r="E241" s="242"/>
      <c r="F241" s="50"/>
      <c r="H241" s="50"/>
      <c r="M241" s="89" t="str">
        <f>IF(Udfyldningsark!G258="","",IF(Udfyldningsark!G258=Data!$T$7,Data!$V$7,IF(Udfyldningsark!G258=Data!$T$8,Data!$V$8,IF(Udfyldningsark!G258=Data!$T$9,Data!$V$9,IF(Udfyldningsark!G258=Data!$T$10,Data!$V$10,IF(Udfyldningsark!G258=Data!$T$11,Data!$V$11,IF(Udfyldningsark!G258=Data!$T$12,Data!$V$12,IF(Udfyldningsark!G258=Data!$T$13,Data!$V$13,IF(Udfyldningsark!G258=Data!$T$14,Data!$V$14,IF(Udfyldningsark!G258=Data!$T$15,Data!$V$15,IF(Udfyldningsark!G258=Data!$T$16,Data!$V$16,IF(Udfyldningsark!G258=Data!$T$17,Data!$V$17,IF(Udfyldningsark!G258=Data!$T$18,Data!$V$18,IF(Udfyldningsark!G258=Data!$T$19,Data!$V$19,IF(Udfyldningsark!G258=Data!$T$20,Data!$V$20,IF(Udfyldningsark!G258=Data!$T$21,Data!$V$21,IF(Udfyldningsark!G258=Data!$T$22,Data!$V$22,IF(Udfyldningsark!G258=Data!$T$23,Data!$V$23,IF(Udfyldningsark!G258=Data!$T$24,Data!$V$24,IF(Udfyldningsark!G258=Data!$T$25,Data!$V$25,IF(Udfyldningsark!G258=Data!$T$26,Data!$V$26,IF(Udfyldningsark!G258=Data!$T$27,Data!$V$27,))))))))))))))))))))))</f>
        <v/>
      </c>
    </row>
    <row r="242" spans="3:13" ht="10.15" hidden="1" customHeight="1" x14ac:dyDescent="0.2">
      <c r="C242" s="242"/>
      <c r="D242" s="243"/>
      <c r="E242" s="242"/>
      <c r="F242" s="50"/>
      <c r="H242" s="50"/>
      <c r="M242" s="89" t="str">
        <f>IF(Udfyldningsark!G259="","",IF(Udfyldningsark!G259=Data!$T$7,Data!$V$7,IF(Udfyldningsark!G259=Data!$T$8,Data!$V$8,IF(Udfyldningsark!G259=Data!$T$9,Data!$V$9,IF(Udfyldningsark!G259=Data!$T$10,Data!$V$10,IF(Udfyldningsark!G259=Data!$T$11,Data!$V$11,IF(Udfyldningsark!G259=Data!$T$12,Data!$V$12,IF(Udfyldningsark!G259=Data!$T$13,Data!$V$13,IF(Udfyldningsark!G259=Data!$T$14,Data!$V$14,IF(Udfyldningsark!G259=Data!$T$15,Data!$V$15,IF(Udfyldningsark!G259=Data!$T$16,Data!$V$16,IF(Udfyldningsark!G259=Data!$T$17,Data!$V$17,IF(Udfyldningsark!G259=Data!$T$18,Data!$V$18,IF(Udfyldningsark!G259=Data!$T$19,Data!$V$19,IF(Udfyldningsark!G259=Data!$T$20,Data!$V$20,IF(Udfyldningsark!G259=Data!$T$21,Data!$V$21,IF(Udfyldningsark!G259=Data!$T$22,Data!$V$22,IF(Udfyldningsark!G259=Data!$T$23,Data!$V$23,IF(Udfyldningsark!G259=Data!$T$24,Data!$V$24,IF(Udfyldningsark!G259=Data!$T$25,Data!$V$25,IF(Udfyldningsark!G259=Data!$T$26,Data!$V$26,IF(Udfyldningsark!G259=Data!$T$27,Data!$V$27,))))))))))))))))))))))</f>
        <v/>
      </c>
    </row>
    <row r="243" spans="3:13" ht="10.15" hidden="1" customHeight="1" x14ac:dyDescent="0.2">
      <c r="C243" s="242"/>
      <c r="D243" s="243"/>
      <c r="E243" s="242"/>
      <c r="F243" s="50"/>
      <c r="H243" s="50"/>
      <c r="M243" s="89" t="str">
        <f>IF(Udfyldningsark!G260="","",IF(Udfyldningsark!G260=Data!$T$7,Data!$V$7,IF(Udfyldningsark!G260=Data!$T$8,Data!$V$8,IF(Udfyldningsark!G260=Data!$T$9,Data!$V$9,IF(Udfyldningsark!G260=Data!$T$10,Data!$V$10,IF(Udfyldningsark!G260=Data!$T$11,Data!$V$11,IF(Udfyldningsark!G260=Data!$T$12,Data!$V$12,IF(Udfyldningsark!G260=Data!$T$13,Data!$V$13,IF(Udfyldningsark!G260=Data!$T$14,Data!$V$14,IF(Udfyldningsark!G260=Data!$T$15,Data!$V$15,IF(Udfyldningsark!G260=Data!$T$16,Data!$V$16,IF(Udfyldningsark!G260=Data!$T$17,Data!$V$17,IF(Udfyldningsark!G260=Data!$T$18,Data!$V$18,IF(Udfyldningsark!G260=Data!$T$19,Data!$V$19,IF(Udfyldningsark!G260=Data!$T$20,Data!$V$20,IF(Udfyldningsark!G260=Data!$T$21,Data!$V$21,IF(Udfyldningsark!G260=Data!$T$22,Data!$V$22,IF(Udfyldningsark!G260=Data!$T$23,Data!$V$23,IF(Udfyldningsark!G260=Data!$T$24,Data!$V$24,IF(Udfyldningsark!G260=Data!$T$25,Data!$V$25,IF(Udfyldningsark!G260=Data!$T$26,Data!$V$26,IF(Udfyldningsark!G260=Data!$T$27,Data!$V$27,))))))))))))))))))))))</f>
        <v/>
      </c>
    </row>
    <row r="244" spans="3:13" ht="10.15" hidden="1" customHeight="1" x14ac:dyDescent="0.2">
      <c r="C244" s="242"/>
      <c r="D244" s="243"/>
      <c r="E244" s="242"/>
      <c r="F244" s="50"/>
      <c r="H244" s="50"/>
      <c r="M244" s="89" t="str">
        <f>IF(Udfyldningsark!G261="","",IF(Udfyldningsark!G261=Data!$T$7,Data!$V$7,IF(Udfyldningsark!G261=Data!$T$8,Data!$V$8,IF(Udfyldningsark!G261=Data!$T$9,Data!$V$9,IF(Udfyldningsark!G261=Data!$T$10,Data!$V$10,IF(Udfyldningsark!G261=Data!$T$11,Data!$V$11,IF(Udfyldningsark!G261=Data!$T$12,Data!$V$12,IF(Udfyldningsark!G261=Data!$T$13,Data!$V$13,IF(Udfyldningsark!G261=Data!$T$14,Data!$V$14,IF(Udfyldningsark!G261=Data!$T$15,Data!$V$15,IF(Udfyldningsark!G261=Data!$T$16,Data!$V$16,IF(Udfyldningsark!G261=Data!$T$17,Data!$V$17,IF(Udfyldningsark!G261=Data!$T$18,Data!$V$18,IF(Udfyldningsark!G261=Data!$T$19,Data!$V$19,IF(Udfyldningsark!G261=Data!$T$20,Data!$V$20,IF(Udfyldningsark!G261=Data!$T$21,Data!$V$21,IF(Udfyldningsark!G261=Data!$T$22,Data!$V$22,IF(Udfyldningsark!G261=Data!$T$23,Data!$V$23,IF(Udfyldningsark!G261=Data!$T$24,Data!$V$24,IF(Udfyldningsark!G261=Data!$T$25,Data!$V$25,IF(Udfyldningsark!G261=Data!$T$26,Data!$V$26,IF(Udfyldningsark!G261=Data!$T$27,Data!$V$27,))))))))))))))))))))))</f>
        <v/>
      </c>
    </row>
    <row r="245" spans="3:13" ht="10.15" hidden="1" customHeight="1" x14ac:dyDescent="0.2">
      <c r="C245" s="242"/>
      <c r="D245" s="243"/>
      <c r="E245" s="242"/>
      <c r="F245" s="50"/>
      <c r="H245" s="50"/>
      <c r="M245" s="89" t="str">
        <f>IF(Udfyldningsark!G262="","",IF(Udfyldningsark!G262=Data!$T$7,Data!$V$7,IF(Udfyldningsark!G262=Data!$T$8,Data!$V$8,IF(Udfyldningsark!G262=Data!$T$9,Data!$V$9,IF(Udfyldningsark!G262=Data!$T$10,Data!$V$10,IF(Udfyldningsark!G262=Data!$T$11,Data!$V$11,IF(Udfyldningsark!G262=Data!$T$12,Data!$V$12,IF(Udfyldningsark!G262=Data!$T$13,Data!$V$13,IF(Udfyldningsark!G262=Data!$T$14,Data!$V$14,IF(Udfyldningsark!G262=Data!$T$15,Data!$V$15,IF(Udfyldningsark!G262=Data!$T$16,Data!$V$16,IF(Udfyldningsark!G262=Data!$T$17,Data!$V$17,IF(Udfyldningsark!G262=Data!$T$18,Data!$V$18,IF(Udfyldningsark!G262=Data!$T$19,Data!$V$19,IF(Udfyldningsark!G262=Data!$T$20,Data!$V$20,IF(Udfyldningsark!G262=Data!$T$21,Data!$V$21,IF(Udfyldningsark!G262=Data!$T$22,Data!$V$22,IF(Udfyldningsark!G262=Data!$T$23,Data!$V$23,IF(Udfyldningsark!G262=Data!$T$24,Data!$V$24,IF(Udfyldningsark!G262=Data!$T$25,Data!$V$25,IF(Udfyldningsark!G262=Data!$T$26,Data!$V$26,IF(Udfyldningsark!G262=Data!$T$27,Data!$V$27,))))))))))))))))))))))</f>
        <v/>
      </c>
    </row>
    <row r="246" spans="3:13" ht="10.15" hidden="1" customHeight="1" x14ac:dyDescent="0.2">
      <c r="C246" s="242"/>
      <c r="D246" s="243"/>
      <c r="E246" s="242"/>
      <c r="F246" s="50"/>
      <c r="H246" s="50"/>
      <c r="M246" s="89" t="str">
        <f>IF(Udfyldningsark!G263="","",IF(Udfyldningsark!G263=Data!$T$7,Data!$V$7,IF(Udfyldningsark!G263=Data!$T$8,Data!$V$8,IF(Udfyldningsark!G263=Data!$T$9,Data!$V$9,IF(Udfyldningsark!G263=Data!$T$10,Data!$V$10,IF(Udfyldningsark!G263=Data!$T$11,Data!$V$11,IF(Udfyldningsark!G263=Data!$T$12,Data!$V$12,IF(Udfyldningsark!G263=Data!$T$13,Data!$V$13,IF(Udfyldningsark!G263=Data!$T$14,Data!$V$14,IF(Udfyldningsark!G263=Data!$T$15,Data!$V$15,IF(Udfyldningsark!G263=Data!$T$16,Data!$V$16,IF(Udfyldningsark!G263=Data!$T$17,Data!$V$17,IF(Udfyldningsark!G263=Data!$T$18,Data!$V$18,IF(Udfyldningsark!G263=Data!$T$19,Data!$V$19,IF(Udfyldningsark!G263=Data!$T$20,Data!$V$20,IF(Udfyldningsark!G263=Data!$T$21,Data!$V$21,IF(Udfyldningsark!G263=Data!$T$22,Data!$V$22,IF(Udfyldningsark!G263=Data!$T$23,Data!$V$23,IF(Udfyldningsark!G263=Data!$T$24,Data!$V$24,IF(Udfyldningsark!G263=Data!$T$25,Data!$V$25,IF(Udfyldningsark!G263=Data!$T$26,Data!$V$26,IF(Udfyldningsark!G263=Data!$T$27,Data!$V$27,))))))))))))))))))))))</f>
        <v/>
      </c>
    </row>
    <row r="247" spans="3:13" ht="10.15" hidden="1" customHeight="1" x14ac:dyDescent="0.2">
      <c r="C247" s="242"/>
      <c r="D247" s="243"/>
      <c r="E247" s="242"/>
      <c r="F247" s="50"/>
      <c r="H247" s="50"/>
      <c r="M247" s="89" t="str">
        <f>IF(Udfyldningsark!G264="","",IF(Udfyldningsark!G264=Data!$T$7,Data!$V$7,IF(Udfyldningsark!G264=Data!$T$8,Data!$V$8,IF(Udfyldningsark!G264=Data!$T$9,Data!$V$9,IF(Udfyldningsark!G264=Data!$T$10,Data!$V$10,IF(Udfyldningsark!G264=Data!$T$11,Data!$V$11,IF(Udfyldningsark!G264=Data!$T$12,Data!$V$12,IF(Udfyldningsark!G264=Data!$T$13,Data!$V$13,IF(Udfyldningsark!G264=Data!$T$14,Data!$V$14,IF(Udfyldningsark!G264=Data!$T$15,Data!$V$15,IF(Udfyldningsark!G264=Data!$T$16,Data!$V$16,IF(Udfyldningsark!G264=Data!$T$17,Data!$V$17,IF(Udfyldningsark!G264=Data!$T$18,Data!$V$18,IF(Udfyldningsark!G264=Data!$T$19,Data!$V$19,IF(Udfyldningsark!G264=Data!$T$20,Data!$V$20,IF(Udfyldningsark!G264=Data!$T$21,Data!$V$21,IF(Udfyldningsark!G264=Data!$T$22,Data!$V$22,IF(Udfyldningsark!G264=Data!$T$23,Data!$V$23,IF(Udfyldningsark!G264=Data!$T$24,Data!$V$24,IF(Udfyldningsark!G264=Data!$T$25,Data!$V$25,IF(Udfyldningsark!G264=Data!$T$26,Data!$V$26,IF(Udfyldningsark!G264=Data!$T$27,Data!$V$27,))))))))))))))))))))))</f>
        <v/>
      </c>
    </row>
    <row r="248" spans="3:13" ht="10.15" hidden="1" customHeight="1" x14ac:dyDescent="0.2">
      <c r="C248" s="242"/>
      <c r="D248" s="243"/>
      <c r="E248" s="242"/>
      <c r="F248" s="50"/>
      <c r="H248" s="50"/>
      <c r="M248" s="89" t="str">
        <f>IF(Udfyldningsark!G265="","",IF(Udfyldningsark!G265=Data!$T$7,Data!$V$7,IF(Udfyldningsark!G265=Data!$T$8,Data!$V$8,IF(Udfyldningsark!G265=Data!$T$9,Data!$V$9,IF(Udfyldningsark!G265=Data!$T$10,Data!$V$10,IF(Udfyldningsark!G265=Data!$T$11,Data!$V$11,IF(Udfyldningsark!G265=Data!$T$12,Data!$V$12,IF(Udfyldningsark!G265=Data!$T$13,Data!$V$13,IF(Udfyldningsark!G265=Data!$T$14,Data!$V$14,IF(Udfyldningsark!G265=Data!$T$15,Data!$V$15,IF(Udfyldningsark!G265=Data!$T$16,Data!$V$16,IF(Udfyldningsark!G265=Data!$T$17,Data!$V$17,IF(Udfyldningsark!G265=Data!$T$18,Data!$V$18,IF(Udfyldningsark!G265=Data!$T$19,Data!$V$19,IF(Udfyldningsark!G265=Data!$T$20,Data!$V$20,IF(Udfyldningsark!G265=Data!$T$21,Data!$V$21,IF(Udfyldningsark!G265=Data!$T$22,Data!$V$22,IF(Udfyldningsark!G265=Data!$T$23,Data!$V$23,IF(Udfyldningsark!G265=Data!$T$24,Data!$V$24,IF(Udfyldningsark!G265=Data!$T$25,Data!$V$25,IF(Udfyldningsark!G265=Data!$T$26,Data!$V$26,IF(Udfyldningsark!G265=Data!$T$27,Data!$V$27,))))))))))))))))))))))</f>
        <v/>
      </c>
    </row>
    <row r="249" spans="3:13" ht="10.15" hidden="1" customHeight="1" x14ac:dyDescent="0.2">
      <c r="C249" s="242"/>
      <c r="D249" s="243"/>
      <c r="E249" s="242"/>
      <c r="F249" s="50"/>
      <c r="H249" s="50"/>
      <c r="M249" s="89" t="str">
        <f>IF(Udfyldningsark!G266="","",IF(Udfyldningsark!G266=Data!$T$7,Data!$V$7,IF(Udfyldningsark!G266=Data!$T$8,Data!$V$8,IF(Udfyldningsark!G266=Data!$T$9,Data!$V$9,IF(Udfyldningsark!G266=Data!$T$10,Data!$V$10,IF(Udfyldningsark!G266=Data!$T$11,Data!$V$11,IF(Udfyldningsark!G266=Data!$T$12,Data!$V$12,IF(Udfyldningsark!G266=Data!$T$13,Data!$V$13,IF(Udfyldningsark!G266=Data!$T$14,Data!$V$14,IF(Udfyldningsark!G266=Data!$T$15,Data!$V$15,IF(Udfyldningsark!G266=Data!$T$16,Data!$V$16,IF(Udfyldningsark!G266=Data!$T$17,Data!$V$17,IF(Udfyldningsark!G266=Data!$T$18,Data!$V$18,IF(Udfyldningsark!G266=Data!$T$19,Data!$V$19,IF(Udfyldningsark!G266=Data!$T$20,Data!$V$20,IF(Udfyldningsark!G266=Data!$T$21,Data!$V$21,IF(Udfyldningsark!G266=Data!$T$22,Data!$V$22,IF(Udfyldningsark!G266=Data!$T$23,Data!$V$23,IF(Udfyldningsark!G266=Data!$T$24,Data!$V$24,IF(Udfyldningsark!G266=Data!$T$25,Data!$V$25,IF(Udfyldningsark!G266=Data!$T$26,Data!$V$26,IF(Udfyldningsark!G266=Data!$T$27,Data!$V$27,))))))))))))))))))))))</f>
        <v/>
      </c>
    </row>
    <row r="250" spans="3:13" ht="10.15" hidden="1" customHeight="1" x14ac:dyDescent="0.2">
      <c r="C250" s="242"/>
      <c r="D250" s="243"/>
      <c r="E250" s="242"/>
      <c r="F250" s="50"/>
      <c r="H250" s="50"/>
      <c r="M250" s="89" t="str">
        <f>IF(Udfyldningsark!G267="","",IF(Udfyldningsark!G267=Data!$T$7,Data!$V$7,IF(Udfyldningsark!G267=Data!$T$8,Data!$V$8,IF(Udfyldningsark!G267=Data!$T$9,Data!$V$9,IF(Udfyldningsark!G267=Data!$T$10,Data!$V$10,IF(Udfyldningsark!G267=Data!$T$11,Data!$V$11,IF(Udfyldningsark!G267=Data!$T$12,Data!$V$12,IF(Udfyldningsark!G267=Data!$T$13,Data!$V$13,IF(Udfyldningsark!G267=Data!$T$14,Data!$V$14,IF(Udfyldningsark!G267=Data!$T$15,Data!$V$15,IF(Udfyldningsark!G267=Data!$T$16,Data!$V$16,IF(Udfyldningsark!G267=Data!$T$17,Data!$V$17,IF(Udfyldningsark!G267=Data!$T$18,Data!$V$18,IF(Udfyldningsark!G267=Data!$T$19,Data!$V$19,IF(Udfyldningsark!G267=Data!$T$20,Data!$V$20,IF(Udfyldningsark!G267=Data!$T$21,Data!$V$21,IF(Udfyldningsark!G267=Data!$T$22,Data!$V$22,IF(Udfyldningsark!G267=Data!$T$23,Data!$V$23,IF(Udfyldningsark!G267=Data!$T$24,Data!$V$24,IF(Udfyldningsark!G267=Data!$T$25,Data!$V$25,IF(Udfyldningsark!G267=Data!$T$26,Data!$V$26,IF(Udfyldningsark!G267=Data!$T$27,Data!$V$27,))))))))))))))))))))))</f>
        <v/>
      </c>
    </row>
    <row r="251" spans="3:13" ht="10.15" hidden="1" customHeight="1" x14ac:dyDescent="0.2">
      <c r="C251" s="242"/>
      <c r="D251" s="243"/>
      <c r="E251" s="242"/>
      <c r="F251" s="50"/>
      <c r="H251" s="50"/>
      <c r="M251" s="89" t="str">
        <f>IF(Udfyldningsark!G268="","",IF(Udfyldningsark!G268=Data!$T$7,Data!$V$7,IF(Udfyldningsark!G268=Data!$T$8,Data!$V$8,IF(Udfyldningsark!G268=Data!$T$9,Data!$V$9,IF(Udfyldningsark!G268=Data!$T$10,Data!$V$10,IF(Udfyldningsark!G268=Data!$T$11,Data!$V$11,IF(Udfyldningsark!G268=Data!$T$12,Data!$V$12,IF(Udfyldningsark!G268=Data!$T$13,Data!$V$13,IF(Udfyldningsark!G268=Data!$T$14,Data!$V$14,IF(Udfyldningsark!G268=Data!$T$15,Data!$V$15,IF(Udfyldningsark!G268=Data!$T$16,Data!$V$16,IF(Udfyldningsark!G268=Data!$T$17,Data!$V$17,IF(Udfyldningsark!G268=Data!$T$18,Data!$V$18,IF(Udfyldningsark!G268=Data!$T$19,Data!$V$19,IF(Udfyldningsark!G268=Data!$T$20,Data!$V$20,IF(Udfyldningsark!G268=Data!$T$21,Data!$V$21,IF(Udfyldningsark!G268=Data!$T$22,Data!$V$22,IF(Udfyldningsark!G268=Data!$T$23,Data!$V$23,IF(Udfyldningsark!G268=Data!$T$24,Data!$V$24,IF(Udfyldningsark!G268=Data!$T$25,Data!$V$25,IF(Udfyldningsark!G268=Data!$T$26,Data!$V$26,IF(Udfyldningsark!G268=Data!$T$27,Data!$V$27,))))))))))))))))))))))</f>
        <v/>
      </c>
    </row>
    <row r="252" spans="3:13" ht="10.15" hidden="1" customHeight="1" x14ac:dyDescent="0.2">
      <c r="C252" s="242"/>
      <c r="D252" s="243"/>
      <c r="E252" s="242"/>
      <c r="F252" s="50"/>
      <c r="H252" s="50"/>
      <c r="M252" s="89" t="str">
        <f>IF(Udfyldningsark!G269="","",IF(Udfyldningsark!G269=Data!$T$7,Data!$V$7,IF(Udfyldningsark!G269=Data!$T$8,Data!$V$8,IF(Udfyldningsark!G269=Data!$T$9,Data!$V$9,IF(Udfyldningsark!G269=Data!$T$10,Data!$V$10,IF(Udfyldningsark!G269=Data!$T$11,Data!$V$11,IF(Udfyldningsark!G269=Data!$T$12,Data!$V$12,IF(Udfyldningsark!G269=Data!$T$13,Data!$V$13,IF(Udfyldningsark!G269=Data!$T$14,Data!$V$14,IF(Udfyldningsark!G269=Data!$T$15,Data!$V$15,IF(Udfyldningsark!G269=Data!$T$16,Data!$V$16,IF(Udfyldningsark!G269=Data!$T$17,Data!$V$17,IF(Udfyldningsark!G269=Data!$T$18,Data!$V$18,IF(Udfyldningsark!G269=Data!$T$19,Data!$V$19,IF(Udfyldningsark!G269=Data!$T$20,Data!$V$20,IF(Udfyldningsark!G269=Data!$T$21,Data!$V$21,IF(Udfyldningsark!G269=Data!$T$22,Data!$V$22,IF(Udfyldningsark!G269=Data!$T$23,Data!$V$23,IF(Udfyldningsark!G269=Data!$T$24,Data!$V$24,IF(Udfyldningsark!G269=Data!$T$25,Data!$V$25,IF(Udfyldningsark!G269=Data!$T$26,Data!$V$26,IF(Udfyldningsark!G269=Data!$T$27,Data!$V$27,))))))))))))))))))))))</f>
        <v/>
      </c>
    </row>
    <row r="253" spans="3:13" ht="10.15" hidden="1" customHeight="1" x14ac:dyDescent="0.2">
      <c r="C253" s="242"/>
      <c r="D253" s="243"/>
      <c r="E253" s="242"/>
      <c r="F253" s="50"/>
      <c r="H253" s="50"/>
      <c r="M253" s="89" t="str">
        <f>IF(Udfyldningsark!G270="","",IF(Udfyldningsark!G270=Data!$T$7,Data!$V$7,IF(Udfyldningsark!G270=Data!$T$8,Data!$V$8,IF(Udfyldningsark!G270=Data!$T$9,Data!$V$9,IF(Udfyldningsark!G270=Data!$T$10,Data!$V$10,IF(Udfyldningsark!G270=Data!$T$11,Data!$V$11,IF(Udfyldningsark!G270=Data!$T$12,Data!$V$12,IF(Udfyldningsark!G270=Data!$T$13,Data!$V$13,IF(Udfyldningsark!G270=Data!$T$14,Data!$V$14,IF(Udfyldningsark!G270=Data!$T$15,Data!$V$15,IF(Udfyldningsark!G270=Data!$T$16,Data!$V$16,IF(Udfyldningsark!G270=Data!$T$17,Data!$V$17,IF(Udfyldningsark!G270=Data!$T$18,Data!$V$18,IF(Udfyldningsark!G270=Data!$T$19,Data!$V$19,IF(Udfyldningsark!G270=Data!$T$20,Data!$V$20,IF(Udfyldningsark!G270=Data!$T$21,Data!$V$21,IF(Udfyldningsark!G270=Data!$T$22,Data!$V$22,IF(Udfyldningsark!G270=Data!$T$23,Data!$V$23,IF(Udfyldningsark!G270=Data!$T$24,Data!$V$24,IF(Udfyldningsark!G270=Data!$T$25,Data!$V$25,IF(Udfyldningsark!G270=Data!$T$26,Data!$V$26,IF(Udfyldningsark!G270=Data!$T$27,Data!$V$27,))))))))))))))))))))))</f>
        <v/>
      </c>
    </row>
    <row r="254" spans="3:13" ht="10.15" hidden="1" customHeight="1" x14ac:dyDescent="0.2">
      <c r="C254" s="242"/>
      <c r="D254" s="243"/>
      <c r="E254" s="242"/>
      <c r="F254" s="50"/>
      <c r="H254" s="50"/>
      <c r="M254" s="89" t="str">
        <f>IF(Udfyldningsark!G271="","",IF(Udfyldningsark!G271=Data!$T$7,Data!$V$7,IF(Udfyldningsark!G271=Data!$T$8,Data!$V$8,IF(Udfyldningsark!G271=Data!$T$9,Data!$V$9,IF(Udfyldningsark!G271=Data!$T$10,Data!$V$10,IF(Udfyldningsark!G271=Data!$T$11,Data!$V$11,IF(Udfyldningsark!G271=Data!$T$12,Data!$V$12,IF(Udfyldningsark!G271=Data!$T$13,Data!$V$13,IF(Udfyldningsark!G271=Data!$T$14,Data!$V$14,IF(Udfyldningsark!G271=Data!$T$15,Data!$V$15,IF(Udfyldningsark!G271=Data!$T$16,Data!$V$16,IF(Udfyldningsark!G271=Data!$T$17,Data!$V$17,IF(Udfyldningsark!G271=Data!$T$18,Data!$V$18,IF(Udfyldningsark!G271=Data!$T$19,Data!$V$19,IF(Udfyldningsark!G271=Data!$T$20,Data!$V$20,IF(Udfyldningsark!G271=Data!$T$21,Data!$V$21,IF(Udfyldningsark!G271=Data!$T$22,Data!$V$22,IF(Udfyldningsark!G271=Data!$T$23,Data!$V$23,IF(Udfyldningsark!G271=Data!$T$24,Data!$V$24,IF(Udfyldningsark!G271=Data!$T$25,Data!$V$25,IF(Udfyldningsark!G271=Data!$T$26,Data!$V$26,IF(Udfyldningsark!G271=Data!$T$27,Data!$V$27,))))))))))))))))))))))</f>
        <v/>
      </c>
    </row>
    <row r="255" spans="3:13" ht="10.15" hidden="1" customHeight="1" x14ac:dyDescent="0.2">
      <c r="C255" s="242"/>
      <c r="D255" s="243"/>
      <c r="E255" s="242"/>
      <c r="F255" s="50"/>
      <c r="H255" s="50"/>
      <c r="M255" s="89" t="str">
        <f>IF(Udfyldningsark!G272="","",IF(Udfyldningsark!G272=Data!$T$7,Data!$V$7,IF(Udfyldningsark!G272=Data!$T$8,Data!$V$8,IF(Udfyldningsark!G272=Data!$T$9,Data!$V$9,IF(Udfyldningsark!G272=Data!$T$10,Data!$V$10,IF(Udfyldningsark!G272=Data!$T$11,Data!$V$11,IF(Udfyldningsark!G272=Data!$T$12,Data!$V$12,IF(Udfyldningsark!G272=Data!$T$13,Data!$V$13,IF(Udfyldningsark!G272=Data!$T$14,Data!$V$14,IF(Udfyldningsark!G272=Data!$T$15,Data!$V$15,IF(Udfyldningsark!G272=Data!$T$16,Data!$V$16,IF(Udfyldningsark!G272=Data!$T$17,Data!$V$17,IF(Udfyldningsark!G272=Data!$T$18,Data!$V$18,IF(Udfyldningsark!G272=Data!$T$19,Data!$V$19,IF(Udfyldningsark!G272=Data!$T$20,Data!$V$20,IF(Udfyldningsark!G272=Data!$T$21,Data!$V$21,IF(Udfyldningsark!G272=Data!$T$22,Data!$V$22,IF(Udfyldningsark!G272=Data!$T$23,Data!$V$23,IF(Udfyldningsark!G272=Data!$T$24,Data!$V$24,IF(Udfyldningsark!G272=Data!$T$25,Data!$V$25,IF(Udfyldningsark!G272=Data!$T$26,Data!$V$26,IF(Udfyldningsark!G272=Data!$T$27,Data!$V$27,))))))))))))))))))))))</f>
        <v/>
      </c>
    </row>
    <row r="256" spans="3:13" ht="10.15" hidden="1" customHeight="1" x14ac:dyDescent="0.2">
      <c r="C256" s="242"/>
      <c r="D256" s="243"/>
      <c r="E256" s="242"/>
      <c r="F256" s="50"/>
      <c r="H256" s="50"/>
      <c r="M256" s="89" t="str">
        <f>IF(Udfyldningsark!G273="","",IF(Udfyldningsark!G273=Data!$T$7,Data!$V$7,IF(Udfyldningsark!G273=Data!$T$8,Data!$V$8,IF(Udfyldningsark!G273=Data!$T$9,Data!$V$9,IF(Udfyldningsark!G273=Data!$T$10,Data!$V$10,IF(Udfyldningsark!G273=Data!$T$11,Data!$V$11,IF(Udfyldningsark!G273=Data!$T$12,Data!$V$12,IF(Udfyldningsark!G273=Data!$T$13,Data!$V$13,IF(Udfyldningsark!G273=Data!$T$14,Data!$V$14,IF(Udfyldningsark!G273=Data!$T$15,Data!$V$15,IF(Udfyldningsark!G273=Data!$T$16,Data!$V$16,IF(Udfyldningsark!G273=Data!$T$17,Data!$V$17,IF(Udfyldningsark!G273=Data!$T$18,Data!$V$18,IF(Udfyldningsark!G273=Data!$T$19,Data!$V$19,IF(Udfyldningsark!G273=Data!$T$20,Data!$V$20,IF(Udfyldningsark!G273=Data!$T$21,Data!$V$21,IF(Udfyldningsark!G273=Data!$T$22,Data!$V$22,IF(Udfyldningsark!G273=Data!$T$23,Data!$V$23,IF(Udfyldningsark!G273=Data!$T$24,Data!$V$24,IF(Udfyldningsark!G273=Data!$T$25,Data!$V$25,IF(Udfyldningsark!G273=Data!$T$26,Data!$V$26,IF(Udfyldningsark!G273=Data!$T$27,Data!$V$27,))))))))))))))))))))))</f>
        <v/>
      </c>
    </row>
    <row r="257" spans="3:13" ht="10.15" hidden="1" customHeight="1" x14ac:dyDescent="0.2">
      <c r="C257" s="242"/>
      <c r="D257" s="243"/>
      <c r="E257" s="242"/>
      <c r="F257" s="50"/>
      <c r="H257" s="50"/>
      <c r="M257" s="89" t="str">
        <f>IF(Udfyldningsark!G274="","",IF(Udfyldningsark!G274=Data!$T$7,Data!$V$7,IF(Udfyldningsark!G274=Data!$T$8,Data!$V$8,IF(Udfyldningsark!G274=Data!$T$9,Data!$V$9,IF(Udfyldningsark!G274=Data!$T$10,Data!$V$10,IF(Udfyldningsark!G274=Data!$T$11,Data!$V$11,IF(Udfyldningsark!G274=Data!$T$12,Data!$V$12,IF(Udfyldningsark!G274=Data!$T$13,Data!$V$13,IF(Udfyldningsark!G274=Data!$T$14,Data!$V$14,IF(Udfyldningsark!G274=Data!$T$15,Data!$V$15,IF(Udfyldningsark!G274=Data!$T$16,Data!$V$16,IF(Udfyldningsark!G274=Data!$T$17,Data!$V$17,IF(Udfyldningsark!G274=Data!$T$18,Data!$V$18,IF(Udfyldningsark!G274=Data!$T$19,Data!$V$19,IF(Udfyldningsark!G274=Data!$T$20,Data!$V$20,IF(Udfyldningsark!G274=Data!$T$21,Data!$V$21,IF(Udfyldningsark!G274=Data!$T$22,Data!$V$22,IF(Udfyldningsark!G274=Data!$T$23,Data!$V$23,IF(Udfyldningsark!G274=Data!$T$24,Data!$V$24,IF(Udfyldningsark!G274=Data!$T$25,Data!$V$25,IF(Udfyldningsark!G274=Data!$T$26,Data!$V$26,IF(Udfyldningsark!G274=Data!$T$27,Data!$V$27,))))))))))))))))))))))</f>
        <v/>
      </c>
    </row>
    <row r="258" spans="3:13" ht="10.15" hidden="1" customHeight="1" x14ac:dyDescent="0.2">
      <c r="C258" s="242"/>
      <c r="D258" s="243"/>
      <c r="E258" s="242"/>
      <c r="F258" s="50"/>
      <c r="H258" s="50"/>
      <c r="M258" s="89" t="str">
        <f>IF(Udfyldningsark!G275="","",IF(Udfyldningsark!G275=Data!$T$7,Data!$V$7,IF(Udfyldningsark!G275=Data!$T$8,Data!$V$8,IF(Udfyldningsark!G275=Data!$T$9,Data!$V$9,IF(Udfyldningsark!G275=Data!$T$10,Data!$V$10,IF(Udfyldningsark!G275=Data!$T$11,Data!$V$11,IF(Udfyldningsark!G275=Data!$T$12,Data!$V$12,IF(Udfyldningsark!G275=Data!$T$13,Data!$V$13,IF(Udfyldningsark!G275=Data!$T$14,Data!$V$14,IF(Udfyldningsark!G275=Data!$T$15,Data!$V$15,IF(Udfyldningsark!G275=Data!$T$16,Data!$V$16,IF(Udfyldningsark!G275=Data!$T$17,Data!$V$17,IF(Udfyldningsark!G275=Data!$T$18,Data!$V$18,IF(Udfyldningsark!G275=Data!$T$19,Data!$V$19,IF(Udfyldningsark!G275=Data!$T$20,Data!$V$20,IF(Udfyldningsark!G275=Data!$T$21,Data!$V$21,IF(Udfyldningsark!G275=Data!$T$22,Data!$V$22,IF(Udfyldningsark!G275=Data!$T$23,Data!$V$23,IF(Udfyldningsark!G275=Data!$T$24,Data!$V$24,IF(Udfyldningsark!G275=Data!$T$25,Data!$V$25,IF(Udfyldningsark!G275=Data!$T$26,Data!$V$26,IF(Udfyldningsark!G275=Data!$T$27,Data!$V$27,))))))))))))))))))))))</f>
        <v/>
      </c>
    </row>
    <row r="259" spans="3:13" ht="10.15" hidden="1" customHeight="1" x14ac:dyDescent="0.2">
      <c r="C259" s="242"/>
      <c r="D259" s="243"/>
      <c r="E259" s="242"/>
      <c r="F259" s="50"/>
      <c r="H259" s="50"/>
      <c r="M259" s="89" t="str">
        <f>IF(Udfyldningsark!G276="","",IF(Udfyldningsark!G276=Data!$T$7,Data!$V$7,IF(Udfyldningsark!G276=Data!$T$8,Data!$V$8,IF(Udfyldningsark!G276=Data!$T$9,Data!$V$9,IF(Udfyldningsark!G276=Data!$T$10,Data!$V$10,IF(Udfyldningsark!G276=Data!$T$11,Data!$V$11,IF(Udfyldningsark!G276=Data!$T$12,Data!$V$12,IF(Udfyldningsark!G276=Data!$T$13,Data!$V$13,IF(Udfyldningsark!G276=Data!$T$14,Data!$V$14,IF(Udfyldningsark!G276=Data!$T$15,Data!$V$15,IF(Udfyldningsark!G276=Data!$T$16,Data!$V$16,IF(Udfyldningsark!G276=Data!$T$17,Data!$V$17,IF(Udfyldningsark!G276=Data!$T$18,Data!$V$18,IF(Udfyldningsark!G276=Data!$T$19,Data!$V$19,IF(Udfyldningsark!G276=Data!$T$20,Data!$V$20,IF(Udfyldningsark!G276=Data!$T$21,Data!$V$21,IF(Udfyldningsark!G276=Data!$T$22,Data!$V$22,IF(Udfyldningsark!G276=Data!$T$23,Data!$V$23,IF(Udfyldningsark!G276=Data!$T$24,Data!$V$24,IF(Udfyldningsark!G276=Data!$T$25,Data!$V$25,IF(Udfyldningsark!G276=Data!$T$26,Data!$V$26,IF(Udfyldningsark!G276=Data!$T$27,Data!$V$27,))))))))))))))))))))))</f>
        <v/>
      </c>
    </row>
    <row r="260" spans="3:13" ht="10.15" hidden="1" customHeight="1" x14ac:dyDescent="0.2">
      <c r="C260" s="242"/>
      <c r="D260" s="243"/>
      <c r="E260" s="242"/>
      <c r="F260" s="50"/>
      <c r="H260" s="50"/>
      <c r="M260" s="89" t="str">
        <f>IF(Udfyldningsark!G277="","",IF(Udfyldningsark!G277=Data!$T$7,Data!$V$7,IF(Udfyldningsark!G277=Data!$T$8,Data!$V$8,IF(Udfyldningsark!G277=Data!$T$9,Data!$V$9,IF(Udfyldningsark!G277=Data!$T$10,Data!$V$10,IF(Udfyldningsark!G277=Data!$T$11,Data!$V$11,IF(Udfyldningsark!G277=Data!$T$12,Data!$V$12,IF(Udfyldningsark!G277=Data!$T$13,Data!$V$13,IF(Udfyldningsark!G277=Data!$T$14,Data!$V$14,IF(Udfyldningsark!G277=Data!$T$15,Data!$V$15,IF(Udfyldningsark!G277=Data!$T$16,Data!$V$16,IF(Udfyldningsark!G277=Data!$T$17,Data!$V$17,IF(Udfyldningsark!G277=Data!$T$18,Data!$V$18,IF(Udfyldningsark!G277=Data!$T$19,Data!$V$19,IF(Udfyldningsark!G277=Data!$T$20,Data!$V$20,IF(Udfyldningsark!G277=Data!$T$21,Data!$V$21,IF(Udfyldningsark!G277=Data!$T$22,Data!$V$22,IF(Udfyldningsark!G277=Data!$T$23,Data!$V$23,IF(Udfyldningsark!G277=Data!$T$24,Data!$V$24,IF(Udfyldningsark!G277=Data!$T$25,Data!$V$25,IF(Udfyldningsark!G277=Data!$T$26,Data!$V$26,IF(Udfyldningsark!G277=Data!$T$27,Data!$V$27,))))))))))))))))))))))</f>
        <v/>
      </c>
    </row>
    <row r="261" spans="3:13" ht="10.15" hidden="1" customHeight="1" x14ac:dyDescent="0.2">
      <c r="C261" s="242"/>
      <c r="D261" s="243"/>
      <c r="E261" s="242"/>
      <c r="F261" s="50"/>
      <c r="H261" s="50"/>
      <c r="M261" s="89" t="str">
        <f>IF(Udfyldningsark!G278="","",IF(Udfyldningsark!G278=Data!$T$7,Data!$V$7,IF(Udfyldningsark!G278=Data!$T$8,Data!$V$8,IF(Udfyldningsark!G278=Data!$T$9,Data!$V$9,IF(Udfyldningsark!G278=Data!$T$10,Data!$V$10,IF(Udfyldningsark!G278=Data!$T$11,Data!$V$11,IF(Udfyldningsark!G278=Data!$T$12,Data!$V$12,IF(Udfyldningsark!G278=Data!$T$13,Data!$V$13,IF(Udfyldningsark!G278=Data!$T$14,Data!$V$14,IF(Udfyldningsark!G278=Data!$T$15,Data!$V$15,IF(Udfyldningsark!G278=Data!$T$16,Data!$V$16,IF(Udfyldningsark!G278=Data!$T$17,Data!$V$17,IF(Udfyldningsark!G278=Data!$T$18,Data!$V$18,IF(Udfyldningsark!G278=Data!$T$19,Data!$V$19,IF(Udfyldningsark!G278=Data!$T$20,Data!$V$20,IF(Udfyldningsark!G278=Data!$T$21,Data!$V$21,IF(Udfyldningsark!G278=Data!$T$22,Data!$V$22,IF(Udfyldningsark!G278=Data!$T$23,Data!$V$23,IF(Udfyldningsark!G278=Data!$T$24,Data!$V$24,IF(Udfyldningsark!G278=Data!$T$25,Data!$V$25,IF(Udfyldningsark!G278=Data!$T$26,Data!$V$26,IF(Udfyldningsark!G278=Data!$T$27,Data!$V$27,))))))))))))))))))))))</f>
        <v/>
      </c>
    </row>
    <row r="262" spans="3:13" ht="10.15" hidden="1" customHeight="1" x14ac:dyDescent="0.2">
      <c r="C262" s="242"/>
      <c r="D262" s="243"/>
      <c r="E262" s="242"/>
      <c r="F262" s="50"/>
      <c r="H262" s="50"/>
      <c r="M262" s="89" t="str">
        <f>IF(Udfyldningsark!G279="","",IF(Udfyldningsark!G279=Data!$T$7,Data!$V$7,IF(Udfyldningsark!G279=Data!$T$8,Data!$V$8,IF(Udfyldningsark!G279=Data!$T$9,Data!$V$9,IF(Udfyldningsark!G279=Data!$T$10,Data!$V$10,IF(Udfyldningsark!G279=Data!$T$11,Data!$V$11,IF(Udfyldningsark!G279=Data!$T$12,Data!$V$12,IF(Udfyldningsark!G279=Data!$T$13,Data!$V$13,IF(Udfyldningsark!G279=Data!$T$14,Data!$V$14,IF(Udfyldningsark!G279=Data!$T$15,Data!$V$15,IF(Udfyldningsark!G279=Data!$T$16,Data!$V$16,IF(Udfyldningsark!G279=Data!$T$17,Data!$V$17,IF(Udfyldningsark!G279=Data!$T$18,Data!$V$18,IF(Udfyldningsark!G279=Data!$T$19,Data!$V$19,IF(Udfyldningsark!G279=Data!$T$20,Data!$V$20,IF(Udfyldningsark!G279=Data!$T$21,Data!$V$21,IF(Udfyldningsark!G279=Data!$T$22,Data!$V$22,IF(Udfyldningsark!G279=Data!$T$23,Data!$V$23,IF(Udfyldningsark!G279=Data!$T$24,Data!$V$24,IF(Udfyldningsark!G279=Data!$T$25,Data!$V$25,IF(Udfyldningsark!G279=Data!$T$26,Data!$V$26,IF(Udfyldningsark!G279=Data!$T$27,Data!$V$27,))))))))))))))))))))))</f>
        <v/>
      </c>
    </row>
    <row r="263" spans="3:13" ht="10.15" hidden="1" customHeight="1" x14ac:dyDescent="0.2">
      <c r="C263" s="242"/>
      <c r="D263" s="243"/>
      <c r="E263" s="242"/>
      <c r="F263" s="50"/>
      <c r="H263" s="50"/>
      <c r="M263" s="89" t="str">
        <f>IF(Udfyldningsark!G280="","",IF(Udfyldningsark!G280=Data!$T$7,Data!$V$7,IF(Udfyldningsark!G280=Data!$T$8,Data!$V$8,IF(Udfyldningsark!G280=Data!$T$9,Data!$V$9,IF(Udfyldningsark!G280=Data!$T$10,Data!$V$10,IF(Udfyldningsark!G280=Data!$T$11,Data!$V$11,IF(Udfyldningsark!G280=Data!$T$12,Data!$V$12,IF(Udfyldningsark!G280=Data!$T$13,Data!$V$13,IF(Udfyldningsark!G280=Data!$T$14,Data!$V$14,IF(Udfyldningsark!G280=Data!$T$15,Data!$V$15,IF(Udfyldningsark!G280=Data!$T$16,Data!$V$16,IF(Udfyldningsark!G280=Data!$T$17,Data!$V$17,IF(Udfyldningsark!G280=Data!$T$18,Data!$V$18,IF(Udfyldningsark!G280=Data!$T$19,Data!$V$19,IF(Udfyldningsark!G280=Data!$T$20,Data!$V$20,IF(Udfyldningsark!G280=Data!$T$21,Data!$V$21,IF(Udfyldningsark!G280=Data!$T$22,Data!$V$22,IF(Udfyldningsark!G280=Data!$T$23,Data!$V$23,IF(Udfyldningsark!G280=Data!$T$24,Data!$V$24,IF(Udfyldningsark!G280=Data!$T$25,Data!$V$25,IF(Udfyldningsark!G280=Data!$T$26,Data!$V$26,IF(Udfyldningsark!G280=Data!$T$27,Data!$V$27,))))))))))))))))))))))</f>
        <v/>
      </c>
    </row>
    <row r="264" spans="3:13" ht="10.15" hidden="1" customHeight="1" x14ac:dyDescent="0.2">
      <c r="C264" s="242"/>
      <c r="D264" s="243"/>
      <c r="E264" s="242"/>
      <c r="F264" s="50"/>
      <c r="H264" s="50"/>
      <c r="M264" s="89" t="str">
        <f>IF(Udfyldningsark!G281="","",IF(Udfyldningsark!G281=Data!$T$7,Data!$V$7,IF(Udfyldningsark!G281=Data!$T$8,Data!$V$8,IF(Udfyldningsark!G281=Data!$T$9,Data!$V$9,IF(Udfyldningsark!G281=Data!$T$10,Data!$V$10,IF(Udfyldningsark!G281=Data!$T$11,Data!$V$11,IF(Udfyldningsark!G281=Data!$T$12,Data!$V$12,IF(Udfyldningsark!G281=Data!$T$13,Data!$V$13,IF(Udfyldningsark!G281=Data!$T$14,Data!$V$14,IF(Udfyldningsark!G281=Data!$T$15,Data!$V$15,IF(Udfyldningsark!G281=Data!$T$16,Data!$V$16,IF(Udfyldningsark!G281=Data!$T$17,Data!$V$17,IF(Udfyldningsark!G281=Data!$T$18,Data!$V$18,IF(Udfyldningsark!G281=Data!$T$19,Data!$V$19,IF(Udfyldningsark!G281=Data!$T$20,Data!$V$20,IF(Udfyldningsark!G281=Data!$T$21,Data!$V$21,IF(Udfyldningsark!G281=Data!$T$22,Data!$V$22,IF(Udfyldningsark!G281=Data!$T$23,Data!$V$23,IF(Udfyldningsark!G281=Data!$T$24,Data!$V$24,IF(Udfyldningsark!G281=Data!$T$25,Data!$V$25,IF(Udfyldningsark!G281=Data!$T$26,Data!$V$26,IF(Udfyldningsark!G281=Data!$T$27,Data!$V$27,))))))))))))))))))))))</f>
        <v/>
      </c>
    </row>
    <row r="265" spans="3:13" ht="10.15" hidden="1" customHeight="1" x14ac:dyDescent="0.2">
      <c r="C265" s="242"/>
      <c r="D265" s="243"/>
      <c r="E265" s="242"/>
      <c r="F265" s="50"/>
      <c r="H265" s="50"/>
      <c r="M265" s="89" t="str">
        <f>IF(Udfyldningsark!G282="","",IF(Udfyldningsark!G282=Data!$T$7,Data!$V$7,IF(Udfyldningsark!G282=Data!$T$8,Data!$V$8,IF(Udfyldningsark!G282=Data!$T$9,Data!$V$9,IF(Udfyldningsark!G282=Data!$T$10,Data!$V$10,IF(Udfyldningsark!G282=Data!$T$11,Data!$V$11,IF(Udfyldningsark!G282=Data!$T$12,Data!$V$12,IF(Udfyldningsark!G282=Data!$T$13,Data!$V$13,IF(Udfyldningsark!G282=Data!$T$14,Data!$V$14,IF(Udfyldningsark!G282=Data!$T$15,Data!$V$15,IF(Udfyldningsark!G282=Data!$T$16,Data!$V$16,IF(Udfyldningsark!G282=Data!$T$17,Data!$V$17,IF(Udfyldningsark!G282=Data!$T$18,Data!$V$18,IF(Udfyldningsark!G282=Data!$T$19,Data!$V$19,IF(Udfyldningsark!G282=Data!$T$20,Data!$V$20,IF(Udfyldningsark!G282=Data!$T$21,Data!$V$21,IF(Udfyldningsark!G282=Data!$T$22,Data!$V$22,IF(Udfyldningsark!G282=Data!$T$23,Data!$V$23,IF(Udfyldningsark!G282=Data!$T$24,Data!$V$24,IF(Udfyldningsark!G282=Data!$T$25,Data!$V$25,IF(Udfyldningsark!G282=Data!$T$26,Data!$V$26,IF(Udfyldningsark!G282=Data!$T$27,Data!$V$27,))))))))))))))))))))))</f>
        <v/>
      </c>
    </row>
    <row r="266" spans="3:13" ht="10.15" hidden="1" customHeight="1" x14ac:dyDescent="0.2">
      <c r="C266" s="242"/>
      <c r="D266" s="243"/>
      <c r="E266" s="242"/>
      <c r="F266" s="50"/>
      <c r="H266" s="50"/>
      <c r="M266" s="89" t="str">
        <f>IF(Udfyldningsark!G283="","",IF(Udfyldningsark!G283=Data!$T$7,Data!$V$7,IF(Udfyldningsark!G283=Data!$T$8,Data!$V$8,IF(Udfyldningsark!G283=Data!$T$9,Data!$V$9,IF(Udfyldningsark!G283=Data!$T$10,Data!$V$10,IF(Udfyldningsark!G283=Data!$T$11,Data!$V$11,IF(Udfyldningsark!G283=Data!$T$12,Data!$V$12,IF(Udfyldningsark!G283=Data!$T$13,Data!$V$13,IF(Udfyldningsark!G283=Data!$T$14,Data!$V$14,IF(Udfyldningsark!G283=Data!$T$15,Data!$V$15,IF(Udfyldningsark!G283=Data!$T$16,Data!$V$16,IF(Udfyldningsark!G283=Data!$T$17,Data!$V$17,IF(Udfyldningsark!G283=Data!$T$18,Data!$V$18,IF(Udfyldningsark!G283=Data!$T$19,Data!$V$19,IF(Udfyldningsark!G283=Data!$T$20,Data!$V$20,IF(Udfyldningsark!G283=Data!$T$21,Data!$V$21,IF(Udfyldningsark!G283=Data!$T$22,Data!$V$22,IF(Udfyldningsark!G283=Data!$T$23,Data!$V$23,IF(Udfyldningsark!G283=Data!$T$24,Data!$V$24,IF(Udfyldningsark!G283=Data!$T$25,Data!$V$25,IF(Udfyldningsark!G283=Data!$T$26,Data!$V$26,IF(Udfyldningsark!G283=Data!$T$27,Data!$V$27,))))))))))))))))))))))</f>
        <v/>
      </c>
    </row>
    <row r="267" spans="3:13" ht="10.15" hidden="1" customHeight="1" x14ac:dyDescent="0.2">
      <c r="C267" s="242"/>
      <c r="D267" s="243"/>
      <c r="E267" s="242"/>
      <c r="F267" s="50"/>
      <c r="H267" s="50"/>
      <c r="M267" s="89" t="str">
        <f>IF(Udfyldningsark!G284="","",IF(Udfyldningsark!G284=Data!$T$7,Data!$V$7,IF(Udfyldningsark!G284=Data!$T$8,Data!$V$8,IF(Udfyldningsark!G284=Data!$T$9,Data!$V$9,IF(Udfyldningsark!G284=Data!$T$10,Data!$V$10,IF(Udfyldningsark!G284=Data!$T$11,Data!$V$11,IF(Udfyldningsark!G284=Data!$T$12,Data!$V$12,IF(Udfyldningsark!G284=Data!$T$13,Data!$V$13,IF(Udfyldningsark!G284=Data!$T$14,Data!$V$14,IF(Udfyldningsark!G284=Data!$T$15,Data!$V$15,IF(Udfyldningsark!G284=Data!$T$16,Data!$V$16,IF(Udfyldningsark!G284=Data!$T$17,Data!$V$17,IF(Udfyldningsark!G284=Data!$T$18,Data!$V$18,IF(Udfyldningsark!G284=Data!$T$19,Data!$V$19,IF(Udfyldningsark!G284=Data!$T$20,Data!$V$20,IF(Udfyldningsark!G284=Data!$T$21,Data!$V$21,IF(Udfyldningsark!G284=Data!$T$22,Data!$V$22,IF(Udfyldningsark!G284=Data!$T$23,Data!$V$23,IF(Udfyldningsark!G284=Data!$T$24,Data!$V$24,IF(Udfyldningsark!G284=Data!$T$25,Data!$V$25,IF(Udfyldningsark!G284=Data!$T$26,Data!$V$26,IF(Udfyldningsark!G284=Data!$T$27,Data!$V$27,))))))))))))))))))))))</f>
        <v/>
      </c>
    </row>
    <row r="268" spans="3:13" ht="10.15" hidden="1" customHeight="1" x14ac:dyDescent="0.2">
      <c r="C268" s="242"/>
      <c r="D268" s="243"/>
      <c r="E268" s="242"/>
      <c r="F268" s="50"/>
      <c r="H268" s="50"/>
      <c r="M268" s="89" t="str">
        <f>IF(Udfyldningsark!G285="","",IF(Udfyldningsark!G285=Data!$T$7,Data!$V$7,IF(Udfyldningsark!G285=Data!$T$8,Data!$V$8,IF(Udfyldningsark!G285=Data!$T$9,Data!$V$9,IF(Udfyldningsark!G285=Data!$T$10,Data!$V$10,IF(Udfyldningsark!G285=Data!$T$11,Data!$V$11,IF(Udfyldningsark!G285=Data!$T$12,Data!$V$12,IF(Udfyldningsark!G285=Data!$T$13,Data!$V$13,IF(Udfyldningsark!G285=Data!$T$14,Data!$V$14,IF(Udfyldningsark!G285=Data!$T$15,Data!$V$15,IF(Udfyldningsark!G285=Data!$T$16,Data!$V$16,IF(Udfyldningsark!G285=Data!$T$17,Data!$V$17,IF(Udfyldningsark!G285=Data!$T$18,Data!$V$18,IF(Udfyldningsark!G285=Data!$T$19,Data!$V$19,IF(Udfyldningsark!G285=Data!$T$20,Data!$V$20,IF(Udfyldningsark!G285=Data!$T$21,Data!$V$21,IF(Udfyldningsark!G285=Data!$T$22,Data!$V$22,IF(Udfyldningsark!G285=Data!$T$23,Data!$V$23,IF(Udfyldningsark!G285=Data!$T$24,Data!$V$24,IF(Udfyldningsark!G285=Data!$T$25,Data!$V$25,IF(Udfyldningsark!G285=Data!$T$26,Data!$V$26,IF(Udfyldningsark!G285=Data!$T$27,Data!$V$27,))))))))))))))))))))))</f>
        <v/>
      </c>
    </row>
    <row r="269" spans="3:13" ht="10.15" hidden="1" customHeight="1" x14ac:dyDescent="0.2">
      <c r="C269" s="242"/>
      <c r="D269" s="243"/>
      <c r="E269" s="242"/>
      <c r="F269" s="50"/>
      <c r="H269" s="50"/>
      <c r="M269" s="89" t="str">
        <f>IF(Udfyldningsark!G286="","",IF(Udfyldningsark!G286=Data!$T$7,Data!$V$7,IF(Udfyldningsark!G286=Data!$T$8,Data!$V$8,IF(Udfyldningsark!G286=Data!$T$9,Data!$V$9,IF(Udfyldningsark!G286=Data!$T$10,Data!$V$10,IF(Udfyldningsark!G286=Data!$T$11,Data!$V$11,IF(Udfyldningsark!G286=Data!$T$12,Data!$V$12,IF(Udfyldningsark!G286=Data!$T$13,Data!$V$13,IF(Udfyldningsark!G286=Data!$T$14,Data!$V$14,IF(Udfyldningsark!G286=Data!$T$15,Data!$V$15,IF(Udfyldningsark!G286=Data!$T$16,Data!$V$16,IF(Udfyldningsark!G286=Data!$T$17,Data!$V$17,IF(Udfyldningsark!G286=Data!$T$18,Data!$V$18,IF(Udfyldningsark!G286=Data!$T$19,Data!$V$19,IF(Udfyldningsark!G286=Data!$T$20,Data!$V$20,IF(Udfyldningsark!G286=Data!$T$21,Data!$V$21,IF(Udfyldningsark!G286=Data!$T$22,Data!$V$22,IF(Udfyldningsark!G286=Data!$T$23,Data!$V$23,IF(Udfyldningsark!G286=Data!$T$24,Data!$V$24,IF(Udfyldningsark!G286=Data!$T$25,Data!$V$25,IF(Udfyldningsark!G286=Data!$T$26,Data!$V$26,IF(Udfyldningsark!G286=Data!$T$27,Data!$V$27,))))))))))))))))))))))</f>
        <v/>
      </c>
    </row>
    <row r="270" spans="3:13" ht="10.15" hidden="1" customHeight="1" x14ac:dyDescent="0.2">
      <c r="C270" s="242"/>
      <c r="D270" s="243"/>
      <c r="E270" s="242"/>
      <c r="F270" s="50"/>
      <c r="H270" s="50"/>
      <c r="M270" s="89" t="str">
        <f>IF(Udfyldningsark!G287="","",IF(Udfyldningsark!G287=Data!$T$7,Data!$V$7,IF(Udfyldningsark!G287=Data!$T$8,Data!$V$8,IF(Udfyldningsark!G287=Data!$T$9,Data!$V$9,IF(Udfyldningsark!G287=Data!$T$10,Data!$V$10,IF(Udfyldningsark!G287=Data!$T$11,Data!$V$11,IF(Udfyldningsark!G287=Data!$T$12,Data!$V$12,IF(Udfyldningsark!G287=Data!$T$13,Data!$V$13,IF(Udfyldningsark!G287=Data!$T$14,Data!$V$14,IF(Udfyldningsark!G287=Data!$T$15,Data!$V$15,IF(Udfyldningsark!G287=Data!$T$16,Data!$V$16,IF(Udfyldningsark!G287=Data!$T$17,Data!$V$17,IF(Udfyldningsark!G287=Data!$T$18,Data!$V$18,IF(Udfyldningsark!G287=Data!$T$19,Data!$V$19,IF(Udfyldningsark!G287=Data!$T$20,Data!$V$20,IF(Udfyldningsark!G287=Data!$T$21,Data!$V$21,IF(Udfyldningsark!G287=Data!$T$22,Data!$V$22,IF(Udfyldningsark!G287=Data!$T$23,Data!$V$23,IF(Udfyldningsark!G287=Data!$T$24,Data!$V$24,IF(Udfyldningsark!G287=Data!$T$25,Data!$V$25,IF(Udfyldningsark!G287=Data!$T$26,Data!$V$26,IF(Udfyldningsark!G287=Data!$T$27,Data!$V$27,))))))))))))))))))))))</f>
        <v/>
      </c>
    </row>
    <row r="271" spans="3:13" ht="10.15" hidden="1" customHeight="1" x14ac:dyDescent="0.2">
      <c r="C271" s="242"/>
      <c r="D271" s="243"/>
      <c r="E271" s="242"/>
      <c r="F271" s="50"/>
      <c r="H271" s="50"/>
      <c r="M271" s="89" t="str">
        <f>IF(Udfyldningsark!G288="","",IF(Udfyldningsark!G288=Data!$T$7,Data!$V$7,IF(Udfyldningsark!G288=Data!$T$8,Data!$V$8,IF(Udfyldningsark!G288=Data!$T$9,Data!$V$9,IF(Udfyldningsark!G288=Data!$T$10,Data!$V$10,IF(Udfyldningsark!G288=Data!$T$11,Data!$V$11,IF(Udfyldningsark!G288=Data!$T$12,Data!$V$12,IF(Udfyldningsark!G288=Data!$T$13,Data!$V$13,IF(Udfyldningsark!G288=Data!$T$14,Data!$V$14,IF(Udfyldningsark!G288=Data!$T$15,Data!$V$15,IF(Udfyldningsark!G288=Data!$T$16,Data!$V$16,IF(Udfyldningsark!G288=Data!$T$17,Data!$V$17,IF(Udfyldningsark!G288=Data!$T$18,Data!$V$18,IF(Udfyldningsark!G288=Data!$T$19,Data!$V$19,IF(Udfyldningsark!G288=Data!$T$20,Data!$V$20,IF(Udfyldningsark!G288=Data!$T$21,Data!$V$21,IF(Udfyldningsark!G288=Data!$T$22,Data!$V$22,IF(Udfyldningsark!G288=Data!$T$23,Data!$V$23,IF(Udfyldningsark!G288=Data!$T$24,Data!$V$24,IF(Udfyldningsark!G288=Data!$T$25,Data!$V$25,IF(Udfyldningsark!G288=Data!$T$26,Data!$V$26,IF(Udfyldningsark!G288=Data!$T$27,Data!$V$27,))))))))))))))))))))))</f>
        <v/>
      </c>
    </row>
    <row r="272" spans="3:13" ht="10.15" hidden="1" customHeight="1" x14ac:dyDescent="0.2">
      <c r="C272" s="242"/>
      <c r="D272" s="243"/>
      <c r="E272" s="242"/>
      <c r="F272" s="50"/>
      <c r="H272" s="50"/>
      <c r="M272" s="89" t="str">
        <f>IF(Udfyldningsark!G289="","",IF(Udfyldningsark!G289=Data!$T$7,Data!$V$7,IF(Udfyldningsark!G289=Data!$T$8,Data!$V$8,IF(Udfyldningsark!G289=Data!$T$9,Data!$V$9,IF(Udfyldningsark!G289=Data!$T$10,Data!$V$10,IF(Udfyldningsark!G289=Data!$T$11,Data!$V$11,IF(Udfyldningsark!G289=Data!$T$12,Data!$V$12,IF(Udfyldningsark!G289=Data!$T$13,Data!$V$13,IF(Udfyldningsark!G289=Data!$T$14,Data!$V$14,IF(Udfyldningsark!G289=Data!$T$15,Data!$V$15,IF(Udfyldningsark!G289=Data!$T$16,Data!$V$16,IF(Udfyldningsark!G289=Data!$T$17,Data!$V$17,IF(Udfyldningsark!G289=Data!$T$18,Data!$V$18,IF(Udfyldningsark!G289=Data!$T$19,Data!$V$19,IF(Udfyldningsark!G289=Data!$T$20,Data!$V$20,IF(Udfyldningsark!G289=Data!$T$21,Data!$V$21,IF(Udfyldningsark!G289=Data!$T$22,Data!$V$22,IF(Udfyldningsark!G289=Data!$T$23,Data!$V$23,IF(Udfyldningsark!G289=Data!$T$24,Data!$V$24,IF(Udfyldningsark!G289=Data!$T$25,Data!$V$25,IF(Udfyldningsark!G289=Data!$T$26,Data!$V$26,IF(Udfyldningsark!G289=Data!$T$27,Data!$V$27,))))))))))))))))))))))</f>
        <v/>
      </c>
    </row>
    <row r="273" spans="3:13" ht="10.15" hidden="1" customHeight="1" x14ac:dyDescent="0.2">
      <c r="C273" s="242"/>
      <c r="D273" s="243"/>
      <c r="E273" s="242"/>
      <c r="F273" s="50"/>
      <c r="H273" s="50"/>
      <c r="M273" s="89" t="str">
        <f>IF(Udfyldningsark!G290="","",IF(Udfyldningsark!G290=Data!$T$7,Data!$V$7,IF(Udfyldningsark!G290=Data!$T$8,Data!$V$8,IF(Udfyldningsark!G290=Data!$T$9,Data!$V$9,IF(Udfyldningsark!G290=Data!$T$10,Data!$V$10,IF(Udfyldningsark!G290=Data!$T$11,Data!$V$11,IF(Udfyldningsark!G290=Data!$T$12,Data!$V$12,IF(Udfyldningsark!G290=Data!$T$13,Data!$V$13,IF(Udfyldningsark!G290=Data!$T$14,Data!$V$14,IF(Udfyldningsark!G290=Data!$T$15,Data!$V$15,IF(Udfyldningsark!G290=Data!$T$16,Data!$V$16,IF(Udfyldningsark!G290=Data!$T$17,Data!$V$17,IF(Udfyldningsark!G290=Data!$T$18,Data!$V$18,IF(Udfyldningsark!G290=Data!$T$19,Data!$V$19,IF(Udfyldningsark!G290=Data!$T$20,Data!$V$20,IF(Udfyldningsark!G290=Data!$T$21,Data!$V$21,IF(Udfyldningsark!G290=Data!$T$22,Data!$V$22,IF(Udfyldningsark!G290=Data!$T$23,Data!$V$23,IF(Udfyldningsark!G290=Data!$T$24,Data!$V$24,IF(Udfyldningsark!G290=Data!$T$25,Data!$V$25,IF(Udfyldningsark!G290=Data!$T$26,Data!$V$26,IF(Udfyldningsark!G290=Data!$T$27,Data!$V$27,))))))))))))))))))))))</f>
        <v/>
      </c>
    </row>
    <row r="274" spans="3:13" ht="10.15" hidden="1" customHeight="1" x14ac:dyDescent="0.2">
      <c r="C274" s="242"/>
      <c r="D274" s="243"/>
      <c r="E274" s="242"/>
      <c r="F274" s="50"/>
      <c r="H274" s="50"/>
      <c r="M274" s="89" t="str">
        <f>IF(Udfyldningsark!G291="","",IF(Udfyldningsark!G291=Data!$T$7,Data!$V$7,IF(Udfyldningsark!G291=Data!$T$8,Data!$V$8,IF(Udfyldningsark!G291=Data!$T$9,Data!$V$9,IF(Udfyldningsark!G291=Data!$T$10,Data!$V$10,IF(Udfyldningsark!G291=Data!$T$11,Data!$V$11,IF(Udfyldningsark!G291=Data!$T$12,Data!$V$12,IF(Udfyldningsark!G291=Data!$T$13,Data!$V$13,IF(Udfyldningsark!G291=Data!$T$14,Data!$V$14,IF(Udfyldningsark!G291=Data!$T$15,Data!$V$15,IF(Udfyldningsark!G291=Data!$T$16,Data!$V$16,IF(Udfyldningsark!G291=Data!$T$17,Data!$V$17,IF(Udfyldningsark!G291=Data!$T$18,Data!$V$18,IF(Udfyldningsark!G291=Data!$T$19,Data!$V$19,IF(Udfyldningsark!G291=Data!$T$20,Data!$V$20,IF(Udfyldningsark!G291=Data!$T$21,Data!$V$21,IF(Udfyldningsark!G291=Data!$T$22,Data!$V$22,IF(Udfyldningsark!G291=Data!$T$23,Data!$V$23,IF(Udfyldningsark!G291=Data!$T$24,Data!$V$24,IF(Udfyldningsark!G291=Data!$T$25,Data!$V$25,IF(Udfyldningsark!G291=Data!$T$26,Data!$V$26,IF(Udfyldningsark!G291=Data!$T$27,Data!$V$27,))))))))))))))))))))))</f>
        <v/>
      </c>
    </row>
    <row r="275" spans="3:13" ht="10.15" hidden="1" customHeight="1" x14ac:dyDescent="0.2">
      <c r="C275" s="242"/>
      <c r="D275" s="243"/>
      <c r="E275" s="242"/>
      <c r="F275" s="50"/>
      <c r="H275" s="50"/>
      <c r="M275" s="89" t="str">
        <f>IF(Udfyldningsark!G292="","",IF(Udfyldningsark!G292=Data!$T$7,Data!$V$7,IF(Udfyldningsark!G292=Data!$T$8,Data!$V$8,IF(Udfyldningsark!G292=Data!$T$9,Data!$V$9,IF(Udfyldningsark!G292=Data!$T$10,Data!$V$10,IF(Udfyldningsark!G292=Data!$T$11,Data!$V$11,IF(Udfyldningsark!G292=Data!$T$12,Data!$V$12,IF(Udfyldningsark!G292=Data!$T$13,Data!$V$13,IF(Udfyldningsark!G292=Data!$T$14,Data!$V$14,IF(Udfyldningsark!G292=Data!$T$15,Data!$V$15,IF(Udfyldningsark!G292=Data!$T$16,Data!$V$16,IF(Udfyldningsark!G292=Data!$T$17,Data!$V$17,IF(Udfyldningsark!G292=Data!$T$18,Data!$V$18,IF(Udfyldningsark!G292=Data!$T$19,Data!$V$19,IF(Udfyldningsark!G292=Data!$T$20,Data!$V$20,IF(Udfyldningsark!G292=Data!$T$21,Data!$V$21,IF(Udfyldningsark!G292=Data!$T$22,Data!$V$22,IF(Udfyldningsark!G292=Data!$T$23,Data!$V$23,IF(Udfyldningsark!G292=Data!$T$24,Data!$V$24,IF(Udfyldningsark!G292=Data!$T$25,Data!$V$25,IF(Udfyldningsark!G292=Data!$T$26,Data!$V$26,IF(Udfyldningsark!G292=Data!$T$27,Data!$V$27,))))))))))))))))))))))</f>
        <v/>
      </c>
    </row>
    <row r="276" spans="3:13" ht="10.15" hidden="1" customHeight="1" x14ac:dyDescent="0.2">
      <c r="C276" s="242"/>
      <c r="D276" s="243"/>
      <c r="E276" s="242"/>
      <c r="F276" s="50"/>
      <c r="H276" s="50"/>
      <c r="M276" s="89" t="str">
        <f>IF(Udfyldningsark!G293="","",IF(Udfyldningsark!G293=Data!$T$7,Data!$V$7,IF(Udfyldningsark!G293=Data!$T$8,Data!$V$8,IF(Udfyldningsark!G293=Data!$T$9,Data!$V$9,IF(Udfyldningsark!G293=Data!$T$10,Data!$V$10,IF(Udfyldningsark!G293=Data!$T$11,Data!$V$11,IF(Udfyldningsark!G293=Data!$T$12,Data!$V$12,IF(Udfyldningsark!G293=Data!$T$13,Data!$V$13,IF(Udfyldningsark!G293=Data!$T$14,Data!$V$14,IF(Udfyldningsark!G293=Data!$T$15,Data!$V$15,IF(Udfyldningsark!G293=Data!$T$16,Data!$V$16,IF(Udfyldningsark!G293=Data!$T$17,Data!$V$17,IF(Udfyldningsark!G293=Data!$T$18,Data!$V$18,IF(Udfyldningsark!G293=Data!$T$19,Data!$V$19,IF(Udfyldningsark!G293=Data!$T$20,Data!$V$20,IF(Udfyldningsark!G293=Data!$T$21,Data!$V$21,IF(Udfyldningsark!G293=Data!$T$22,Data!$V$22,IF(Udfyldningsark!G293=Data!$T$23,Data!$V$23,IF(Udfyldningsark!G293=Data!$T$24,Data!$V$24,IF(Udfyldningsark!G293=Data!$T$25,Data!$V$25,IF(Udfyldningsark!G293=Data!$T$26,Data!$V$26,IF(Udfyldningsark!G293=Data!$T$27,Data!$V$27,))))))))))))))))))))))</f>
        <v/>
      </c>
    </row>
    <row r="277" spans="3:13" ht="10.15" hidden="1" customHeight="1" x14ac:dyDescent="0.2">
      <c r="C277" s="242"/>
      <c r="D277" s="243"/>
      <c r="E277" s="242"/>
      <c r="F277" s="50"/>
      <c r="H277" s="50"/>
      <c r="M277" s="89" t="str">
        <f>IF(Udfyldningsark!G294="","",IF(Udfyldningsark!G294=Data!$T$7,Data!$V$7,IF(Udfyldningsark!G294=Data!$T$8,Data!$V$8,IF(Udfyldningsark!G294=Data!$T$9,Data!$V$9,IF(Udfyldningsark!G294=Data!$T$10,Data!$V$10,IF(Udfyldningsark!G294=Data!$T$11,Data!$V$11,IF(Udfyldningsark!G294=Data!$T$12,Data!$V$12,IF(Udfyldningsark!G294=Data!$T$13,Data!$V$13,IF(Udfyldningsark!G294=Data!$T$14,Data!$V$14,IF(Udfyldningsark!G294=Data!$T$15,Data!$V$15,IF(Udfyldningsark!G294=Data!$T$16,Data!$V$16,IF(Udfyldningsark!G294=Data!$T$17,Data!$V$17,IF(Udfyldningsark!G294=Data!$T$18,Data!$V$18,IF(Udfyldningsark!G294=Data!$T$19,Data!$V$19,IF(Udfyldningsark!G294=Data!$T$20,Data!$V$20,IF(Udfyldningsark!G294=Data!$T$21,Data!$V$21,IF(Udfyldningsark!G294=Data!$T$22,Data!$V$22,IF(Udfyldningsark!G294=Data!$T$23,Data!$V$23,IF(Udfyldningsark!G294=Data!$T$24,Data!$V$24,IF(Udfyldningsark!G294=Data!$T$25,Data!$V$25,IF(Udfyldningsark!G294=Data!$T$26,Data!$V$26,IF(Udfyldningsark!G294=Data!$T$27,Data!$V$27,))))))))))))))))))))))</f>
        <v/>
      </c>
    </row>
    <row r="278" spans="3:13" ht="10.15" hidden="1" customHeight="1" x14ac:dyDescent="0.2">
      <c r="C278" s="242"/>
      <c r="D278" s="243"/>
      <c r="E278" s="242"/>
      <c r="F278" s="50"/>
      <c r="H278" s="50"/>
      <c r="M278" s="89" t="str">
        <f>IF(Udfyldningsark!G295="","",IF(Udfyldningsark!G295=Data!$T$7,Data!$V$7,IF(Udfyldningsark!G295=Data!$T$8,Data!$V$8,IF(Udfyldningsark!G295=Data!$T$9,Data!$V$9,IF(Udfyldningsark!G295=Data!$T$10,Data!$V$10,IF(Udfyldningsark!G295=Data!$T$11,Data!$V$11,IF(Udfyldningsark!G295=Data!$T$12,Data!$V$12,IF(Udfyldningsark!G295=Data!$T$13,Data!$V$13,IF(Udfyldningsark!G295=Data!$T$14,Data!$V$14,IF(Udfyldningsark!G295=Data!$T$15,Data!$V$15,IF(Udfyldningsark!G295=Data!$T$16,Data!$V$16,IF(Udfyldningsark!G295=Data!$T$17,Data!$V$17,IF(Udfyldningsark!G295=Data!$T$18,Data!$V$18,IF(Udfyldningsark!G295=Data!$T$19,Data!$V$19,IF(Udfyldningsark!G295=Data!$T$20,Data!$V$20,IF(Udfyldningsark!G295=Data!$T$21,Data!$V$21,IF(Udfyldningsark!G295=Data!$T$22,Data!$V$22,IF(Udfyldningsark!G295=Data!$T$23,Data!$V$23,IF(Udfyldningsark!G295=Data!$T$24,Data!$V$24,IF(Udfyldningsark!G295=Data!$T$25,Data!$V$25,IF(Udfyldningsark!G295=Data!$T$26,Data!$V$26,IF(Udfyldningsark!G295=Data!$T$27,Data!$V$27,))))))))))))))))))))))</f>
        <v/>
      </c>
    </row>
    <row r="279" spans="3:13" ht="10.15" hidden="1" customHeight="1" x14ac:dyDescent="0.2">
      <c r="C279" s="242"/>
      <c r="D279" s="243"/>
      <c r="E279" s="242"/>
      <c r="F279" s="50"/>
      <c r="H279" s="50"/>
      <c r="M279" s="89" t="str">
        <f>IF(Udfyldningsark!G296="","",IF(Udfyldningsark!G296=Data!$T$7,Data!$V$7,IF(Udfyldningsark!G296=Data!$T$8,Data!$V$8,IF(Udfyldningsark!G296=Data!$T$9,Data!$V$9,IF(Udfyldningsark!G296=Data!$T$10,Data!$V$10,IF(Udfyldningsark!G296=Data!$T$11,Data!$V$11,IF(Udfyldningsark!G296=Data!$T$12,Data!$V$12,IF(Udfyldningsark!G296=Data!$T$13,Data!$V$13,IF(Udfyldningsark!G296=Data!$T$14,Data!$V$14,IF(Udfyldningsark!G296=Data!$T$15,Data!$V$15,IF(Udfyldningsark!G296=Data!$T$16,Data!$V$16,IF(Udfyldningsark!G296=Data!$T$17,Data!$V$17,IF(Udfyldningsark!G296=Data!$T$18,Data!$V$18,IF(Udfyldningsark!G296=Data!$T$19,Data!$V$19,IF(Udfyldningsark!G296=Data!$T$20,Data!$V$20,IF(Udfyldningsark!G296=Data!$T$21,Data!$V$21,IF(Udfyldningsark!G296=Data!$T$22,Data!$V$22,IF(Udfyldningsark!G296=Data!$T$23,Data!$V$23,IF(Udfyldningsark!G296=Data!$T$24,Data!$V$24,IF(Udfyldningsark!G296=Data!$T$25,Data!$V$25,IF(Udfyldningsark!G296=Data!$T$26,Data!$V$26,IF(Udfyldningsark!G296=Data!$T$27,Data!$V$27,))))))))))))))))))))))</f>
        <v/>
      </c>
    </row>
    <row r="280" spans="3:13" ht="10.15" hidden="1" customHeight="1" x14ac:dyDescent="0.2">
      <c r="C280" s="242"/>
      <c r="D280" s="243"/>
      <c r="E280" s="242"/>
      <c r="F280" s="50"/>
      <c r="H280" s="50"/>
      <c r="M280" s="89" t="str">
        <f>IF(Udfyldningsark!G297="","",IF(Udfyldningsark!G297=Data!$T$7,Data!$V$7,IF(Udfyldningsark!G297=Data!$T$8,Data!$V$8,IF(Udfyldningsark!G297=Data!$T$9,Data!$V$9,IF(Udfyldningsark!G297=Data!$T$10,Data!$V$10,IF(Udfyldningsark!G297=Data!$T$11,Data!$V$11,IF(Udfyldningsark!G297=Data!$T$12,Data!$V$12,IF(Udfyldningsark!G297=Data!$T$13,Data!$V$13,IF(Udfyldningsark!G297=Data!$T$14,Data!$V$14,IF(Udfyldningsark!G297=Data!$T$15,Data!$V$15,IF(Udfyldningsark!G297=Data!$T$16,Data!$V$16,IF(Udfyldningsark!G297=Data!$T$17,Data!$V$17,IF(Udfyldningsark!G297=Data!$T$18,Data!$V$18,IF(Udfyldningsark!G297=Data!$T$19,Data!$V$19,IF(Udfyldningsark!G297=Data!$T$20,Data!$V$20,IF(Udfyldningsark!G297=Data!$T$21,Data!$V$21,IF(Udfyldningsark!G297=Data!$T$22,Data!$V$22,IF(Udfyldningsark!G297=Data!$T$23,Data!$V$23,IF(Udfyldningsark!G297=Data!$T$24,Data!$V$24,IF(Udfyldningsark!G297=Data!$T$25,Data!$V$25,IF(Udfyldningsark!G297=Data!$T$26,Data!$V$26,IF(Udfyldningsark!G297=Data!$T$27,Data!$V$27,))))))))))))))))))))))</f>
        <v/>
      </c>
    </row>
    <row r="281" spans="3:13" ht="10.15" hidden="1" customHeight="1" x14ac:dyDescent="0.2">
      <c r="C281" s="242"/>
      <c r="D281" s="243"/>
      <c r="E281" s="242"/>
      <c r="F281" s="50"/>
      <c r="H281" s="50"/>
      <c r="M281" s="89" t="str">
        <f>IF(Udfyldningsark!G298="","",IF(Udfyldningsark!G298=Data!$T$7,Data!$V$7,IF(Udfyldningsark!G298=Data!$T$8,Data!$V$8,IF(Udfyldningsark!G298=Data!$T$9,Data!$V$9,IF(Udfyldningsark!G298=Data!$T$10,Data!$V$10,IF(Udfyldningsark!G298=Data!$T$11,Data!$V$11,IF(Udfyldningsark!G298=Data!$T$12,Data!$V$12,IF(Udfyldningsark!G298=Data!$T$13,Data!$V$13,IF(Udfyldningsark!G298=Data!$T$14,Data!$V$14,IF(Udfyldningsark!G298=Data!$T$15,Data!$V$15,IF(Udfyldningsark!G298=Data!$T$16,Data!$V$16,IF(Udfyldningsark!G298=Data!$T$17,Data!$V$17,IF(Udfyldningsark!G298=Data!$T$18,Data!$V$18,IF(Udfyldningsark!G298=Data!$T$19,Data!$V$19,IF(Udfyldningsark!G298=Data!$T$20,Data!$V$20,IF(Udfyldningsark!G298=Data!$T$21,Data!$V$21,IF(Udfyldningsark!G298=Data!$T$22,Data!$V$22,IF(Udfyldningsark!G298=Data!$T$23,Data!$V$23,IF(Udfyldningsark!G298=Data!$T$24,Data!$V$24,IF(Udfyldningsark!G298=Data!$T$25,Data!$V$25,IF(Udfyldningsark!G298=Data!$T$26,Data!$V$26,IF(Udfyldningsark!G298=Data!$T$27,Data!$V$27,))))))))))))))))))))))</f>
        <v/>
      </c>
    </row>
    <row r="282" spans="3:13" ht="10.15" hidden="1" customHeight="1" x14ac:dyDescent="0.2">
      <c r="C282" s="242"/>
      <c r="D282" s="243"/>
      <c r="E282" s="242"/>
      <c r="F282" s="50"/>
      <c r="H282" s="50"/>
      <c r="M282" s="89" t="str">
        <f>IF(Udfyldningsark!G299="","",IF(Udfyldningsark!G299=Data!$T$7,Data!$V$7,IF(Udfyldningsark!G299=Data!$T$8,Data!$V$8,IF(Udfyldningsark!G299=Data!$T$9,Data!$V$9,IF(Udfyldningsark!G299=Data!$T$10,Data!$V$10,IF(Udfyldningsark!G299=Data!$T$11,Data!$V$11,IF(Udfyldningsark!G299=Data!$T$12,Data!$V$12,IF(Udfyldningsark!G299=Data!$T$13,Data!$V$13,IF(Udfyldningsark!G299=Data!$T$14,Data!$V$14,IF(Udfyldningsark!G299=Data!$T$15,Data!$V$15,IF(Udfyldningsark!G299=Data!$T$16,Data!$V$16,IF(Udfyldningsark!G299=Data!$T$17,Data!$V$17,IF(Udfyldningsark!G299=Data!$T$18,Data!$V$18,IF(Udfyldningsark!G299=Data!$T$19,Data!$V$19,IF(Udfyldningsark!G299=Data!$T$20,Data!$V$20,IF(Udfyldningsark!G299=Data!$T$21,Data!$V$21,IF(Udfyldningsark!G299=Data!$T$22,Data!$V$22,IF(Udfyldningsark!G299=Data!$T$23,Data!$V$23,IF(Udfyldningsark!G299=Data!$T$24,Data!$V$24,IF(Udfyldningsark!G299=Data!$T$25,Data!$V$25,IF(Udfyldningsark!G299=Data!$T$26,Data!$V$26,IF(Udfyldningsark!G299=Data!$T$27,Data!$V$27,))))))))))))))))))))))</f>
        <v/>
      </c>
    </row>
    <row r="283" spans="3:13" ht="10.15" hidden="1" customHeight="1" x14ac:dyDescent="0.2">
      <c r="C283" s="242"/>
      <c r="D283" s="243"/>
      <c r="E283" s="242"/>
      <c r="F283" s="50"/>
      <c r="H283" s="50"/>
      <c r="M283" s="89" t="str">
        <f>IF(Udfyldningsark!G300="","",IF(Udfyldningsark!G300=Data!$T$7,Data!$V$7,IF(Udfyldningsark!G300=Data!$T$8,Data!$V$8,IF(Udfyldningsark!G300=Data!$T$9,Data!$V$9,IF(Udfyldningsark!G300=Data!$T$10,Data!$V$10,IF(Udfyldningsark!G300=Data!$T$11,Data!$V$11,IF(Udfyldningsark!G300=Data!$T$12,Data!$V$12,IF(Udfyldningsark!G300=Data!$T$13,Data!$V$13,IF(Udfyldningsark!G300=Data!$T$14,Data!$V$14,IF(Udfyldningsark!G300=Data!$T$15,Data!$V$15,IF(Udfyldningsark!G300=Data!$T$16,Data!$V$16,IF(Udfyldningsark!G300=Data!$T$17,Data!$V$17,IF(Udfyldningsark!G300=Data!$T$18,Data!$V$18,IF(Udfyldningsark!G300=Data!$T$19,Data!$V$19,IF(Udfyldningsark!G300=Data!$T$20,Data!$V$20,IF(Udfyldningsark!G300=Data!$T$21,Data!$V$21,IF(Udfyldningsark!G300=Data!$T$22,Data!$V$22,IF(Udfyldningsark!G300=Data!$T$23,Data!$V$23,IF(Udfyldningsark!G300=Data!$T$24,Data!$V$24,IF(Udfyldningsark!G300=Data!$T$25,Data!$V$25,IF(Udfyldningsark!G300=Data!$T$26,Data!$V$26,IF(Udfyldningsark!G300=Data!$T$27,Data!$V$27,))))))))))))))))))))))</f>
        <v/>
      </c>
    </row>
    <row r="284" spans="3:13" ht="10.15" hidden="1" customHeight="1" x14ac:dyDescent="0.2">
      <c r="C284" s="242"/>
      <c r="D284" s="243"/>
      <c r="E284" s="242"/>
      <c r="F284" s="50"/>
      <c r="H284" s="50"/>
      <c r="M284" s="89" t="str">
        <f>IF(Udfyldningsark!G301="","",IF(Udfyldningsark!G301=Data!$T$7,Data!$V$7,IF(Udfyldningsark!G301=Data!$T$8,Data!$V$8,IF(Udfyldningsark!G301=Data!$T$9,Data!$V$9,IF(Udfyldningsark!G301=Data!$T$10,Data!$V$10,IF(Udfyldningsark!G301=Data!$T$11,Data!$V$11,IF(Udfyldningsark!G301=Data!$T$12,Data!$V$12,IF(Udfyldningsark!G301=Data!$T$13,Data!$V$13,IF(Udfyldningsark!G301=Data!$T$14,Data!$V$14,IF(Udfyldningsark!G301=Data!$T$15,Data!$V$15,IF(Udfyldningsark!G301=Data!$T$16,Data!$V$16,IF(Udfyldningsark!G301=Data!$T$17,Data!$V$17,IF(Udfyldningsark!G301=Data!$T$18,Data!$V$18,IF(Udfyldningsark!G301=Data!$T$19,Data!$V$19,IF(Udfyldningsark!G301=Data!$T$20,Data!$V$20,IF(Udfyldningsark!G301=Data!$T$21,Data!$V$21,IF(Udfyldningsark!G301=Data!$T$22,Data!$V$22,IF(Udfyldningsark!G301=Data!$T$23,Data!$V$23,IF(Udfyldningsark!G301=Data!$T$24,Data!$V$24,IF(Udfyldningsark!G301=Data!$T$25,Data!$V$25,IF(Udfyldningsark!G301=Data!$T$26,Data!$V$26,IF(Udfyldningsark!G301=Data!$T$27,Data!$V$27,))))))))))))))))))))))</f>
        <v/>
      </c>
    </row>
    <row r="285" spans="3:13" ht="10.15" hidden="1" customHeight="1" x14ac:dyDescent="0.2">
      <c r="C285" s="242"/>
      <c r="D285" s="243"/>
      <c r="E285" s="242"/>
      <c r="F285" s="50"/>
      <c r="H285" s="50"/>
      <c r="M285" s="89" t="str">
        <f>IF(Udfyldningsark!G302="","",IF(Udfyldningsark!G302=Data!$T$7,Data!$V$7,IF(Udfyldningsark!G302=Data!$T$8,Data!$V$8,IF(Udfyldningsark!G302=Data!$T$9,Data!$V$9,IF(Udfyldningsark!G302=Data!$T$10,Data!$V$10,IF(Udfyldningsark!G302=Data!$T$11,Data!$V$11,IF(Udfyldningsark!G302=Data!$T$12,Data!$V$12,IF(Udfyldningsark!G302=Data!$T$13,Data!$V$13,IF(Udfyldningsark!G302=Data!$T$14,Data!$V$14,IF(Udfyldningsark!G302=Data!$T$15,Data!$V$15,IF(Udfyldningsark!G302=Data!$T$16,Data!$V$16,IF(Udfyldningsark!G302=Data!$T$17,Data!$V$17,IF(Udfyldningsark!G302=Data!$T$18,Data!$V$18,IF(Udfyldningsark!G302=Data!$T$19,Data!$V$19,IF(Udfyldningsark!G302=Data!$T$20,Data!$V$20,IF(Udfyldningsark!G302=Data!$T$21,Data!$V$21,IF(Udfyldningsark!G302=Data!$T$22,Data!$V$22,IF(Udfyldningsark!G302=Data!$T$23,Data!$V$23,IF(Udfyldningsark!G302=Data!$T$24,Data!$V$24,IF(Udfyldningsark!G302=Data!$T$25,Data!$V$25,IF(Udfyldningsark!G302=Data!$T$26,Data!$V$26,IF(Udfyldningsark!G302=Data!$T$27,Data!$V$27,))))))))))))))))))))))</f>
        <v/>
      </c>
    </row>
    <row r="286" spans="3:13" ht="10.15" hidden="1" customHeight="1" x14ac:dyDescent="0.2">
      <c r="C286" s="242"/>
      <c r="D286" s="243"/>
      <c r="E286" s="242"/>
      <c r="F286" s="50"/>
      <c r="H286" s="50"/>
      <c r="M286" s="89" t="str">
        <f>IF(Udfyldningsark!G303="","",IF(Udfyldningsark!G303=Data!$T$7,Data!$V$7,IF(Udfyldningsark!G303=Data!$T$8,Data!$V$8,IF(Udfyldningsark!G303=Data!$T$9,Data!$V$9,IF(Udfyldningsark!G303=Data!$T$10,Data!$V$10,IF(Udfyldningsark!G303=Data!$T$11,Data!$V$11,IF(Udfyldningsark!G303=Data!$T$12,Data!$V$12,IF(Udfyldningsark!G303=Data!$T$13,Data!$V$13,IF(Udfyldningsark!G303=Data!$T$14,Data!$V$14,IF(Udfyldningsark!G303=Data!$T$15,Data!$V$15,IF(Udfyldningsark!G303=Data!$T$16,Data!$V$16,IF(Udfyldningsark!G303=Data!$T$17,Data!$V$17,IF(Udfyldningsark!G303=Data!$T$18,Data!$V$18,IF(Udfyldningsark!G303=Data!$T$19,Data!$V$19,IF(Udfyldningsark!G303=Data!$T$20,Data!$V$20,IF(Udfyldningsark!G303=Data!$T$21,Data!$V$21,IF(Udfyldningsark!G303=Data!$T$22,Data!$V$22,IF(Udfyldningsark!G303=Data!$T$23,Data!$V$23,IF(Udfyldningsark!G303=Data!$T$24,Data!$V$24,IF(Udfyldningsark!G303=Data!$T$25,Data!$V$25,IF(Udfyldningsark!G303=Data!$T$26,Data!$V$26,IF(Udfyldningsark!G303=Data!$T$27,Data!$V$27,))))))))))))))))))))))</f>
        <v/>
      </c>
    </row>
    <row r="287" spans="3:13" ht="10.15" hidden="1" customHeight="1" x14ac:dyDescent="0.2">
      <c r="C287" s="242"/>
      <c r="D287" s="243"/>
      <c r="E287" s="242"/>
      <c r="F287" s="50"/>
      <c r="H287" s="50"/>
      <c r="M287" s="89" t="str">
        <f>IF(Udfyldningsark!G304="","",IF(Udfyldningsark!G304=Data!$T$7,Data!$V$7,IF(Udfyldningsark!G304=Data!$T$8,Data!$V$8,IF(Udfyldningsark!G304=Data!$T$9,Data!$V$9,IF(Udfyldningsark!G304=Data!$T$10,Data!$V$10,IF(Udfyldningsark!G304=Data!$T$11,Data!$V$11,IF(Udfyldningsark!G304=Data!$T$12,Data!$V$12,IF(Udfyldningsark!G304=Data!$T$13,Data!$V$13,IF(Udfyldningsark!G304=Data!$T$14,Data!$V$14,IF(Udfyldningsark!G304=Data!$T$15,Data!$V$15,IF(Udfyldningsark!G304=Data!$T$16,Data!$V$16,IF(Udfyldningsark!G304=Data!$T$17,Data!$V$17,IF(Udfyldningsark!G304=Data!$T$18,Data!$V$18,IF(Udfyldningsark!G304=Data!$T$19,Data!$V$19,IF(Udfyldningsark!G304=Data!$T$20,Data!$V$20,IF(Udfyldningsark!G304=Data!$T$21,Data!$V$21,IF(Udfyldningsark!G304=Data!$T$22,Data!$V$22,IF(Udfyldningsark!G304=Data!$T$23,Data!$V$23,IF(Udfyldningsark!G304=Data!$T$24,Data!$V$24,IF(Udfyldningsark!G304=Data!$T$25,Data!$V$25,IF(Udfyldningsark!G304=Data!$T$26,Data!$V$26,IF(Udfyldningsark!G304=Data!$T$27,Data!$V$27,))))))))))))))))))))))</f>
        <v/>
      </c>
    </row>
    <row r="288" spans="3:13" ht="10.15" hidden="1" customHeight="1" x14ac:dyDescent="0.2">
      <c r="C288" s="242"/>
      <c r="D288" s="243"/>
      <c r="E288" s="242"/>
      <c r="F288" s="50"/>
      <c r="H288" s="50"/>
      <c r="M288" s="89" t="str">
        <f>IF(Udfyldningsark!G305="","",IF(Udfyldningsark!G305=Data!$T$7,Data!$V$7,IF(Udfyldningsark!G305=Data!$T$8,Data!$V$8,IF(Udfyldningsark!G305=Data!$T$9,Data!$V$9,IF(Udfyldningsark!G305=Data!$T$10,Data!$V$10,IF(Udfyldningsark!G305=Data!$T$11,Data!$V$11,IF(Udfyldningsark!G305=Data!$T$12,Data!$V$12,IF(Udfyldningsark!G305=Data!$T$13,Data!$V$13,IF(Udfyldningsark!G305=Data!$T$14,Data!$V$14,IF(Udfyldningsark!G305=Data!$T$15,Data!$V$15,IF(Udfyldningsark!G305=Data!$T$16,Data!$V$16,IF(Udfyldningsark!G305=Data!$T$17,Data!$V$17,IF(Udfyldningsark!G305=Data!$T$18,Data!$V$18,IF(Udfyldningsark!G305=Data!$T$19,Data!$V$19,IF(Udfyldningsark!G305=Data!$T$20,Data!$V$20,IF(Udfyldningsark!G305=Data!$T$21,Data!$V$21,IF(Udfyldningsark!G305=Data!$T$22,Data!$V$22,IF(Udfyldningsark!G305=Data!$T$23,Data!$V$23,IF(Udfyldningsark!G305=Data!$T$24,Data!$V$24,IF(Udfyldningsark!G305=Data!$T$25,Data!$V$25,IF(Udfyldningsark!G305=Data!$T$26,Data!$V$26,IF(Udfyldningsark!G305=Data!$T$27,Data!$V$27,))))))))))))))))))))))</f>
        <v/>
      </c>
    </row>
    <row r="289" spans="3:13" ht="10.15" hidden="1" customHeight="1" x14ac:dyDescent="0.2">
      <c r="C289" s="242"/>
      <c r="D289" s="243"/>
      <c r="E289" s="242"/>
      <c r="F289" s="50"/>
      <c r="H289" s="50"/>
      <c r="M289" s="89" t="str">
        <f>IF(Udfyldningsark!G306="","",IF(Udfyldningsark!G306=Data!$T$7,Data!$V$7,IF(Udfyldningsark!G306=Data!$T$8,Data!$V$8,IF(Udfyldningsark!G306=Data!$T$9,Data!$V$9,IF(Udfyldningsark!G306=Data!$T$10,Data!$V$10,IF(Udfyldningsark!G306=Data!$T$11,Data!$V$11,IF(Udfyldningsark!G306=Data!$T$12,Data!$V$12,IF(Udfyldningsark!G306=Data!$T$13,Data!$V$13,IF(Udfyldningsark!G306=Data!$T$14,Data!$V$14,IF(Udfyldningsark!G306=Data!$T$15,Data!$V$15,IF(Udfyldningsark!G306=Data!$T$16,Data!$V$16,IF(Udfyldningsark!G306=Data!$T$17,Data!$V$17,IF(Udfyldningsark!G306=Data!$T$18,Data!$V$18,IF(Udfyldningsark!G306=Data!$T$19,Data!$V$19,IF(Udfyldningsark!G306=Data!$T$20,Data!$V$20,IF(Udfyldningsark!G306=Data!$T$21,Data!$V$21,IF(Udfyldningsark!G306=Data!$T$22,Data!$V$22,IF(Udfyldningsark!G306=Data!$T$23,Data!$V$23,IF(Udfyldningsark!G306=Data!$T$24,Data!$V$24,IF(Udfyldningsark!G306=Data!$T$25,Data!$V$25,IF(Udfyldningsark!G306=Data!$T$26,Data!$V$26,IF(Udfyldningsark!G306=Data!$T$27,Data!$V$27,))))))))))))))))))))))</f>
        <v/>
      </c>
    </row>
    <row r="290" spans="3:13" ht="10.15" hidden="1" customHeight="1" x14ac:dyDescent="0.2">
      <c r="C290" s="242"/>
      <c r="D290" s="243"/>
      <c r="E290" s="242"/>
      <c r="F290" s="50"/>
      <c r="H290" s="50"/>
      <c r="M290" s="89" t="str">
        <f>IF(Udfyldningsark!G307="","",IF(Udfyldningsark!G307=Data!$T$7,Data!$V$7,IF(Udfyldningsark!G307=Data!$T$8,Data!$V$8,IF(Udfyldningsark!G307=Data!$T$9,Data!$V$9,IF(Udfyldningsark!G307=Data!$T$10,Data!$V$10,IF(Udfyldningsark!G307=Data!$T$11,Data!$V$11,IF(Udfyldningsark!G307=Data!$T$12,Data!$V$12,IF(Udfyldningsark!G307=Data!$T$13,Data!$V$13,IF(Udfyldningsark!G307=Data!$T$14,Data!$V$14,IF(Udfyldningsark!G307=Data!$T$15,Data!$V$15,IF(Udfyldningsark!G307=Data!$T$16,Data!$V$16,IF(Udfyldningsark!G307=Data!$T$17,Data!$V$17,IF(Udfyldningsark!G307=Data!$T$18,Data!$V$18,IF(Udfyldningsark!G307=Data!$T$19,Data!$V$19,IF(Udfyldningsark!G307=Data!$T$20,Data!$V$20,IF(Udfyldningsark!G307=Data!$T$21,Data!$V$21,IF(Udfyldningsark!G307=Data!$T$22,Data!$V$22,IF(Udfyldningsark!G307=Data!$T$23,Data!$V$23,IF(Udfyldningsark!G307=Data!$T$24,Data!$V$24,IF(Udfyldningsark!G307=Data!$T$25,Data!$V$25,IF(Udfyldningsark!G307=Data!$T$26,Data!$V$26,IF(Udfyldningsark!G307=Data!$T$27,Data!$V$27,))))))))))))))))))))))</f>
        <v/>
      </c>
    </row>
    <row r="291" spans="3:13" ht="10.15" hidden="1" customHeight="1" x14ac:dyDescent="0.2">
      <c r="C291" s="242"/>
      <c r="D291" s="243"/>
      <c r="E291" s="242"/>
      <c r="F291" s="50"/>
      <c r="H291" s="50"/>
      <c r="M291" s="89" t="str">
        <f>IF(Udfyldningsark!G308="","",IF(Udfyldningsark!G308=Data!$T$7,Data!$V$7,IF(Udfyldningsark!G308=Data!$T$8,Data!$V$8,IF(Udfyldningsark!G308=Data!$T$9,Data!$V$9,IF(Udfyldningsark!G308=Data!$T$10,Data!$V$10,IF(Udfyldningsark!G308=Data!$T$11,Data!$V$11,IF(Udfyldningsark!G308=Data!$T$12,Data!$V$12,IF(Udfyldningsark!G308=Data!$T$13,Data!$V$13,IF(Udfyldningsark!G308=Data!$T$14,Data!$V$14,IF(Udfyldningsark!G308=Data!$T$15,Data!$V$15,IF(Udfyldningsark!G308=Data!$T$16,Data!$V$16,IF(Udfyldningsark!G308=Data!$T$17,Data!$V$17,IF(Udfyldningsark!G308=Data!$T$18,Data!$V$18,IF(Udfyldningsark!G308=Data!$T$19,Data!$V$19,IF(Udfyldningsark!G308=Data!$T$20,Data!$V$20,IF(Udfyldningsark!G308=Data!$T$21,Data!$V$21,IF(Udfyldningsark!G308=Data!$T$22,Data!$V$22,IF(Udfyldningsark!G308=Data!$T$23,Data!$V$23,IF(Udfyldningsark!G308=Data!$T$24,Data!$V$24,IF(Udfyldningsark!G308=Data!$T$25,Data!$V$25,IF(Udfyldningsark!G308=Data!$T$26,Data!$V$26,IF(Udfyldningsark!G308=Data!$T$27,Data!$V$27,))))))))))))))))))))))</f>
        <v/>
      </c>
    </row>
    <row r="292" spans="3:13" ht="10.15" hidden="1" customHeight="1" x14ac:dyDescent="0.2">
      <c r="C292" s="242"/>
      <c r="D292" s="243"/>
      <c r="E292" s="242"/>
      <c r="F292" s="50"/>
      <c r="H292" s="50"/>
      <c r="M292" s="89" t="str">
        <f>IF(Udfyldningsark!G309="","",IF(Udfyldningsark!G309=Data!$T$7,Data!$V$7,IF(Udfyldningsark!G309=Data!$T$8,Data!$V$8,IF(Udfyldningsark!G309=Data!$T$9,Data!$V$9,IF(Udfyldningsark!G309=Data!$T$10,Data!$V$10,IF(Udfyldningsark!G309=Data!$T$11,Data!$V$11,IF(Udfyldningsark!G309=Data!$T$12,Data!$V$12,IF(Udfyldningsark!G309=Data!$T$13,Data!$V$13,IF(Udfyldningsark!G309=Data!$T$14,Data!$V$14,IF(Udfyldningsark!G309=Data!$T$15,Data!$V$15,IF(Udfyldningsark!G309=Data!$T$16,Data!$V$16,IF(Udfyldningsark!G309=Data!$T$17,Data!$V$17,IF(Udfyldningsark!G309=Data!$T$18,Data!$V$18,IF(Udfyldningsark!G309=Data!$T$19,Data!$V$19,IF(Udfyldningsark!G309=Data!$T$20,Data!$V$20,IF(Udfyldningsark!G309=Data!$T$21,Data!$V$21,IF(Udfyldningsark!G309=Data!$T$22,Data!$V$22,IF(Udfyldningsark!G309=Data!$T$23,Data!$V$23,IF(Udfyldningsark!G309=Data!$T$24,Data!$V$24,IF(Udfyldningsark!G309=Data!$T$25,Data!$V$25,IF(Udfyldningsark!G309=Data!$T$26,Data!$V$26,IF(Udfyldningsark!G309=Data!$T$27,Data!$V$27,))))))))))))))))))))))</f>
        <v/>
      </c>
    </row>
    <row r="293" spans="3:13" ht="10.15" hidden="1" customHeight="1" x14ac:dyDescent="0.2">
      <c r="C293" s="242"/>
      <c r="D293" s="243"/>
      <c r="E293" s="242"/>
      <c r="F293" s="50"/>
      <c r="H293" s="50"/>
      <c r="M293" s="89" t="str">
        <f>IF(Udfyldningsark!G310="","",IF(Udfyldningsark!G310=Data!$T$7,Data!$V$7,IF(Udfyldningsark!G310=Data!$T$8,Data!$V$8,IF(Udfyldningsark!G310=Data!$T$9,Data!$V$9,IF(Udfyldningsark!G310=Data!$T$10,Data!$V$10,IF(Udfyldningsark!G310=Data!$T$11,Data!$V$11,IF(Udfyldningsark!G310=Data!$T$12,Data!$V$12,IF(Udfyldningsark!G310=Data!$T$13,Data!$V$13,IF(Udfyldningsark!G310=Data!$T$14,Data!$V$14,IF(Udfyldningsark!G310=Data!$T$15,Data!$V$15,IF(Udfyldningsark!G310=Data!$T$16,Data!$V$16,IF(Udfyldningsark!G310=Data!$T$17,Data!$V$17,IF(Udfyldningsark!G310=Data!$T$18,Data!$V$18,IF(Udfyldningsark!G310=Data!$T$19,Data!$V$19,IF(Udfyldningsark!G310=Data!$T$20,Data!$V$20,IF(Udfyldningsark!G310=Data!$T$21,Data!$V$21,IF(Udfyldningsark!G310=Data!$T$22,Data!$V$22,IF(Udfyldningsark!G310=Data!$T$23,Data!$V$23,IF(Udfyldningsark!G310=Data!$T$24,Data!$V$24,IF(Udfyldningsark!G310=Data!$T$25,Data!$V$25,IF(Udfyldningsark!G310=Data!$T$26,Data!$V$26,IF(Udfyldningsark!G310=Data!$T$27,Data!$V$27,))))))))))))))))))))))</f>
        <v/>
      </c>
    </row>
    <row r="294" spans="3:13" ht="10.15" hidden="1" customHeight="1" x14ac:dyDescent="0.2">
      <c r="C294" s="242"/>
      <c r="D294" s="243"/>
      <c r="E294" s="242"/>
      <c r="F294" s="50"/>
      <c r="H294" s="50"/>
      <c r="M294" s="89" t="str">
        <f>IF(Udfyldningsark!G311="","",IF(Udfyldningsark!G311=Data!$T$7,Data!$V$7,IF(Udfyldningsark!G311=Data!$T$8,Data!$V$8,IF(Udfyldningsark!G311=Data!$T$9,Data!$V$9,IF(Udfyldningsark!G311=Data!$T$10,Data!$V$10,IF(Udfyldningsark!G311=Data!$T$11,Data!$V$11,IF(Udfyldningsark!G311=Data!$T$12,Data!$V$12,IF(Udfyldningsark!G311=Data!$T$13,Data!$V$13,IF(Udfyldningsark!G311=Data!$T$14,Data!$V$14,IF(Udfyldningsark!G311=Data!$T$15,Data!$V$15,IF(Udfyldningsark!G311=Data!$T$16,Data!$V$16,IF(Udfyldningsark!G311=Data!$T$17,Data!$V$17,IF(Udfyldningsark!G311=Data!$T$18,Data!$V$18,IF(Udfyldningsark!G311=Data!$T$19,Data!$V$19,IF(Udfyldningsark!G311=Data!$T$20,Data!$V$20,IF(Udfyldningsark!G311=Data!$T$21,Data!$V$21,IF(Udfyldningsark!G311=Data!$T$22,Data!$V$22,IF(Udfyldningsark!G311=Data!$T$23,Data!$V$23,IF(Udfyldningsark!G311=Data!$T$24,Data!$V$24,IF(Udfyldningsark!G311=Data!$T$25,Data!$V$25,IF(Udfyldningsark!G311=Data!$T$26,Data!$V$26,IF(Udfyldningsark!G311=Data!$T$27,Data!$V$27,))))))))))))))))))))))</f>
        <v/>
      </c>
    </row>
    <row r="295" spans="3:13" ht="10.15" hidden="1" customHeight="1" x14ac:dyDescent="0.2">
      <c r="C295" s="242"/>
      <c r="D295" s="243"/>
      <c r="E295" s="242"/>
      <c r="F295" s="50"/>
      <c r="H295" s="50"/>
      <c r="M295" s="89" t="str">
        <f>IF(Udfyldningsark!G312="","",IF(Udfyldningsark!G312=Data!$T$7,Data!$V$7,IF(Udfyldningsark!G312=Data!$T$8,Data!$V$8,IF(Udfyldningsark!G312=Data!$T$9,Data!$V$9,IF(Udfyldningsark!G312=Data!$T$10,Data!$V$10,IF(Udfyldningsark!G312=Data!$T$11,Data!$V$11,IF(Udfyldningsark!G312=Data!$T$12,Data!$V$12,IF(Udfyldningsark!G312=Data!$T$13,Data!$V$13,IF(Udfyldningsark!G312=Data!$T$14,Data!$V$14,IF(Udfyldningsark!G312=Data!$T$15,Data!$V$15,IF(Udfyldningsark!G312=Data!$T$16,Data!$V$16,IF(Udfyldningsark!G312=Data!$T$17,Data!$V$17,IF(Udfyldningsark!G312=Data!$T$18,Data!$V$18,IF(Udfyldningsark!G312=Data!$T$19,Data!$V$19,IF(Udfyldningsark!G312=Data!$T$20,Data!$V$20,IF(Udfyldningsark!G312=Data!$T$21,Data!$V$21,IF(Udfyldningsark!G312=Data!$T$22,Data!$V$22,IF(Udfyldningsark!G312=Data!$T$23,Data!$V$23,IF(Udfyldningsark!G312=Data!$T$24,Data!$V$24,IF(Udfyldningsark!G312=Data!$T$25,Data!$V$25,IF(Udfyldningsark!G312=Data!$T$26,Data!$V$26,IF(Udfyldningsark!G312=Data!$T$27,Data!$V$27,))))))))))))))))))))))</f>
        <v/>
      </c>
    </row>
    <row r="296" spans="3:13" ht="10.15" hidden="1" customHeight="1" x14ac:dyDescent="0.2">
      <c r="C296" s="242"/>
      <c r="D296" s="243"/>
      <c r="E296" s="242"/>
      <c r="F296" s="50"/>
      <c r="H296" s="50"/>
      <c r="M296" s="89" t="str">
        <f>IF(Udfyldningsark!G313="","",IF(Udfyldningsark!G313=Data!$T$7,Data!$V$7,IF(Udfyldningsark!G313=Data!$T$8,Data!$V$8,IF(Udfyldningsark!G313=Data!$T$9,Data!$V$9,IF(Udfyldningsark!G313=Data!$T$10,Data!$V$10,IF(Udfyldningsark!G313=Data!$T$11,Data!$V$11,IF(Udfyldningsark!G313=Data!$T$12,Data!$V$12,IF(Udfyldningsark!G313=Data!$T$13,Data!$V$13,IF(Udfyldningsark!G313=Data!$T$14,Data!$V$14,IF(Udfyldningsark!G313=Data!$T$15,Data!$V$15,IF(Udfyldningsark!G313=Data!$T$16,Data!$V$16,IF(Udfyldningsark!G313=Data!$T$17,Data!$V$17,IF(Udfyldningsark!G313=Data!$T$18,Data!$V$18,IF(Udfyldningsark!G313=Data!$T$19,Data!$V$19,IF(Udfyldningsark!G313=Data!$T$20,Data!$V$20,IF(Udfyldningsark!G313=Data!$T$21,Data!$V$21,IF(Udfyldningsark!G313=Data!$T$22,Data!$V$22,IF(Udfyldningsark!G313=Data!$T$23,Data!$V$23,IF(Udfyldningsark!G313=Data!$T$24,Data!$V$24,IF(Udfyldningsark!G313=Data!$T$25,Data!$V$25,IF(Udfyldningsark!G313=Data!$T$26,Data!$V$26,IF(Udfyldningsark!G313=Data!$T$27,Data!$V$27,))))))))))))))))))))))</f>
        <v/>
      </c>
    </row>
    <row r="297" spans="3:13" ht="10.15" hidden="1" customHeight="1" x14ac:dyDescent="0.2">
      <c r="C297" s="242"/>
      <c r="D297" s="243"/>
      <c r="E297" s="242"/>
      <c r="F297" s="50"/>
      <c r="H297" s="50"/>
      <c r="M297" s="89" t="str">
        <f>IF(Udfyldningsark!G314="","",IF(Udfyldningsark!G314=Data!$T$7,Data!$V$7,IF(Udfyldningsark!G314=Data!$T$8,Data!$V$8,IF(Udfyldningsark!G314=Data!$T$9,Data!$V$9,IF(Udfyldningsark!G314=Data!$T$10,Data!$V$10,IF(Udfyldningsark!G314=Data!$T$11,Data!$V$11,IF(Udfyldningsark!G314=Data!$T$12,Data!$V$12,IF(Udfyldningsark!G314=Data!$T$13,Data!$V$13,IF(Udfyldningsark!G314=Data!$T$14,Data!$V$14,IF(Udfyldningsark!G314=Data!$T$15,Data!$V$15,IF(Udfyldningsark!G314=Data!$T$16,Data!$V$16,IF(Udfyldningsark!G314=Data!$T$17,Data!$V$17,IF(Udfyldningsark!G314=Data!$T$18,Data!$V$18,IF(Udfyldningsark!G314=Data!$T$19,Data!$V$19,IF(Udfyldningsark!G314=Data!$T$20,Data!$V$20,IF(Udfyldningsark!G314=Data!$T$21,Data!$V$21,IF(Udfyldningsark!G314=Data!$T$22,Data!$V$22,IF(Udfyldningsark!G314=Data!$T$23,Data!$V$23,IF(Udfyldningsark!G314=Data!$T$24,Data!$V$24,IF(Udfyldningsark!G314=Data!$T$25,Data!$V$25,IF(Udfyldningsark!G314=Data!$T$26,Data!$V$26,IF(Udfyldningsark!G314=Data!$T$27,Data!$V$27,))))))))))))))))))))))</f>
        <v/>
      </c>
    </row>
    <row r="298" spans="3:13" ht="10.15" hidden="1" customHeight="1" x14ac:dyDescent="0.2">
      <c r="C298" s="242"/>
      <c r="D298" s="243"/>
      <c r="E298" s="242"/>
      <c r="F298" s="50"/>
      <c r="H298" s="50"/>
      <c r="M298" s="89" t="str">
        <f>IF(Udfyldningsark!G315="","",IF(Udfyldningsark!G315=Data!$T$7,Data!$V$7,IF(Udfyldningsark!G315=Data!$T$8,Data!$V$8,IF(Udfyldningsark!G315=Data!$T$9,Data!$V$9,IF(Udfyldningsark!G315=Data!$T$10,Data!$V$10,IF(Udfyldningsark!G315=Data!$T$11,Data!$V$11,IF(Udfyldningsark!G315=Data!$T$12,Data!$V$12,IF(Udfyldningsark!G315=Data!$T$13,Data!$V$13,IF(Udfyldningsark!G315=Data!$T$14,Data!$V$14,IF(Udfyldningsark!G315=Data!$T$15,Data!$V$15,IF(Udfyldningsark!G315=Data!$T$16,Data!$V$16,IF(Udfyldningsark!G315=Data!$T$17,Data!$V$17,IF(Udfyldningsark!G315=Data!$T$18,Data!$V$18,IF(Udfyldningsark!G315=Data!$T$19,Data!$V$19,IF(Udfyldningsark!G315=Data!$T$20,Data!$V$20,IF(Udfyldningsark!G315=Data!$T$21,Data!$V$21,IF(Udfyldningsark!G315=Data!$T$22,Data!$V$22,IF(Udfyldningsark!G315=Data!$T$23,Data!$V$23,IF(Udfyldningsark!G315=Data!$T$24,Data!$V$24,IF(Udfyldningsark!G315=Data!$T$25,Data!$V$25,IF(Udfyldningsark!G315=Data!$T$26,Data!$V$26,IF(Udfyldningsark!G315=Data!$T$27,Data!$V$27,))))))))))))))))))))))</f>
        <v/>
      </c>
    </row>
    <row r="299" spans="3:13" ht="10.15" hidden="1" customHeight="1" x14ac:dyDescent="0.2">
      <c r="C299" s="242"/>
      <c r="D299" s="243"/>
      <c r="E299" s="242"/>
      <c r="F299" s="50"/>
      <c r="H299" s="50"/>
      <c r="M299" s="89" t="str">
        <f>IF(Udfyldningsark!G316="","",IF(Udfyldningsark!G316=Data!$T$7,Data!$V$7,IF(Udfyldningsark!G316=Data!$T$8,Data!$V$8,IF(Udfyldningsark!G316=Data!$T$9,Data!$V$9,IF(Udfyldningsark!G316=Data!$T$10,Data!$V$10,IF(Udfyldningsark!G316=Data!$T$11,Data!$V$11,IF(Udfyldningsark!G316=Data!$T$12,Data!$V$12,IF(Udfyldningsark!G316=Data!$T$13,Data!$V$13,IF(Udfyldningsark!G316=Data!$T$14,Data!$V$14,IF(Udfyldningsark!G316=Data!$T$15,Data!$V$15,IF(Udfyldningsark!G316=Data!$T$16,Data!$V$16,IF(Udfyldningsark!G316=Data!$T$17,Data!$V$17,IF(Udfyldningsark!G316=Data!$T$18,Data!$V$18,IF(Udfyldningsark!G316=Data!$T$19,Data!$V$19,IF(Udfyldningsark!G316=Data!$T$20,Data!$V$20,IF(Udfyldningsark!G316=Data!$T$21,Data!$V$21,IF(Udfyldningsark!G316=Data!$T$22,Data!$V$22,IF(Udfyldningsark!G316=Data!$T$23,Data!$V$23,IF(Udfyldningsark!G316=Data!$T$24,Data!$V$24,IF(Udfyldningsark!G316=Data!$T$25,Data!$V$25,IF(Udfyldningsark!G316=Data!$T$26,Data!$V$26,IF(Udfyldningsark!G316=Data!$T$27,Data!$V$27,))))))))))))))))))))))</f>
        <v/>
      </c>
    </row>
    <row r="300" spans="3:13" ht="10.15" hidden="1" customHeight="1" x14ac:dyDescent="0.2">
      <c r="C300" s="242"/>
      <c r="D300" s="243"/>
      <c r="E300" s="242"/>
      <c r="F300" s="50"/>
      <c r="H300" s="50"/>
      <c r="M300" s="89" t="str">
        <f>IF(Udfyldningsark!G317="","",IF(Udfyldningsark!G317=Data!$T$7,Data!$V$7,IF(Udfyldningsark!G317=Data!$T$8,Data!$V$8,IF(Udfyldningsark!G317=Data!$T$9,Data!$V$9,IF(Udfyldningsark!G317=Data!$T$10,Data!$V$10,IF(Udfyldningsark!G317=Data!$T$11,Data!$V$11,IF(Udfyldningsark!G317=Data!$T$12,Data!$V$12,IF(Udfyldningsark!G317=Data!$T$13,Data!$V$13,IF(Udfyldningsark!G317=Data!$T$14,Data!$V$14,IF(Udfyldningsark!G317=Data!$T$15,Data!$V$15,IF(Udfyldningsark!G317=Data!$T$16,Data!$V$16,IF(Udfyldningsark!G317=Data!$T$17,Data!$V$17,IF(Udfyldningsark!G317=Data!$T$18,Data!$V$18,IF(Udfyldningsark!G317=Data!$T$19,Data!$V$19,IF(Udfyldningsark!G317=Data!$T$20,Data!$V$20,IF(Udfyldningsark!G317=Data!$T$21,Data!$V$21,IF(Udfyldningsark!G317=Data!$T$22,Data!$V$22,IF(Udfyldningsark!G317=Data!$T$23,Data!$V$23,IF(Udfyldningsark!G317=Data!$T$24,Data!$V$24,IF(Udfyldningsark!G317=Data!$T$25,Data!$V$25,IF(Udfyldningsark!G317=Data!$T$26,Data!$V$26,IF(Udfyldningsark!G317=Data!$T$27,Data!$V$27,))))))))))))))))))))))</f>
        <v/>
      </c>
    </row>
    <row r="301" spans="3:13" ht="10.15" hidden="1" customHeight="1" x14ac:dyDescent="0.2">
      <c r="C301" s="242"/>
      <c r="D301" s="243"/>
      <c r="E301" s="242"/>
      <c r="F301" s="50"/>
      <c r="H301" s="50"/>
      <c r="M301" s="89" t="str">
        <f>IF(Udfyldningsark!G318="","",IF(Udfyldningsark!G318=Data!$T$7,Data!$V$7,IF(Udfyldningsark!G318=Data!$T$8,Data!$V$8,IF(Udfyldningsark!G318=Data!$T$9,Data!$V$9,IF(Udfyldningsark!G318=Data!$T$10,Data!$V$10,IF(Udfyldningsark!G318=Data!$T$11,Data!$V$11,IF(Udfyldningsark!G318=Data!$T$12,Data!$V$12,IF(Udfyldningsark!G318=Data!$T$13,Data!$V$13,IF(Udfyldningsark!G318=Data!$T$14,Data!$V$14,IF(Udfyldningsark!G318=Data!$T$15,Data!$V$15,IF(Udfyldningsark!G318=Data!$T$16,Data!$V$16,IF(Udfyldningsark!G318=Data!$T$17,Data!$V$17,IF(Udfyldningsark!G318=Data!$T$18,Data!$V$18,IF(Udfyldningsark!G318=Data!$T$19,Data!$V$19,IF(Udfyldningsark!G318=Data!$T$20,Data!$V$20,IF(Udfyldningsark!G318=Data!$T$21,Data!$V$21,IF(Udfyldningsark!G318=Data!$T$22,Data!$V$22,IF(Udfyldningsark!G318=Data!$T$23,Data!$V$23,IF(Udfyldningsark!G318=Data!$T$24,Data!$V$24,IF(Udfyldningsark!G318=Data!$T$25,Data!$V$25,IF(Udfyldningsark!G318=Data!$T$26,Data!$V$26,IF(Udfyldningsark!G318=Data!$T$27,Data!$V$27,))))))))))))))))))))))</f>
        <v/>
      </c>
    </row>
    <row r="302" spans="3:13" ht="10.15" hidden="1" customHeight="1" x14ac:dyDescent="0.2">
      <c r="C302" s="242"/>
      <c r="D302" s="243"/>
      <c r="E302" s="242"/>
      <c r="F302" s="50"/>
      <c r="H302" s="50"/>
      <c r="M302" s="89" t="str">
        <f>IF(Udfyldningsark!G319="","",IF(Udfyldningsark!G319=Data!$T$7,Data!$V$7,IF(Udfyldningsark!G319=Data!$T$8,Data!$V$8,IF(Udfyldningsark!G319=Data!$T$9,Data!$V$9,IF(Udfyldningsark!G319=Data!$T$10,Data!$V$10,IF(Udfyldningsark!G319=Data!$T$11,Data!$V$11,IF(Udfyldningsark!G319=Data!$T$12,Data!$V$12,IF(Udfyldningsark!G319=Data!$T$13,Data!$V$13,IF(Udfyldningsark!G319=Data!$T$14,Data!$V$14,IF(Udfyldningsark!G319=Data!$T$15,Data!$V$15,IF(Udfyldningsark!G319=Data!$T$16,Data!$V$16,IF(Udfyldningsark!G319=Data!$T$17,Data!$V$17,IF(Udfyldningsark!G319=Data!$T$18,Data!$V$18,IF(Udfyldningsark!G319=Data!$T$19,Data!$V$19,IF(Udfyldningsark!G319=Data!$T$20,Data!$V$20,IF(Udfyldningsark!G319=Data!$T$21,Data!$V$21,IF(Udfyldningsark!G319=Data!$T$22,Data!$V$22,IF(Udfyldningsark!G319=Data!$T$23,Data!$V$23,IF(Udfyldningsark!G319=Data!$T$24,Data!$V$24,IF(Udfyldningsark!G319=Data!$T$25,Data!$V$25,IF(Udfyldningsark!G319=Data!$T$26,Data!$V$26,IF(Udfyldningsark!G319=Data!$T$27,Data!$V$27,))))))))))))))))))))))</f>
        <v/>
      </c>
    </row>
    <row r="303" spans="3:13" ht="10.15" hidden="1" customHeight="1" x14ac:dyDescent="0.2">
      <c r="C303" s="242"/>
      <c r="D303" s="243"/>
      <c r="E303" s="242"/>
      <c r="F303" s="50"/>
      <c r="H303" s="50"/>
      <c r="M303" s="89" t="str">
        <f>IF(Udfyldningsark!G320="","",IF(Udfyldningsark!G320=Data!$T$7,Data!$V$7,IF(Udfyldningsark!G320=Data!$T$8,Data!$V$8,IF(Udfyldningsark!G320=Data!$T$9,Data!$V$9,IF(Udfyldningsark!G320=Data!$T$10,Data!$V$10,IF(Udfyldningsark!G320=Data!$T$11,Data!$V$11,IF(Udfyldningsark!G320=Data!$T$12,Data!$V$12,IF(Udfyldningsark!G320=Data!$T$13,Data!$V$13,IF(Udfyldningsark!G320=Data!$T$14,Data!$V$14,IF(Udfyldningsark!G320=Data!$T$15,Data!$V$15,IF(Udfyldningsark!G320=Data!$T$16,Data!$V$16,IF(Udfyldningsark!G320=Data!$T$17,Data!$V$17,IF(Udfyldningsark!G320=Data!$T$18,Data!$V$18,IF(Udfyldningsark!G320=Data!$T$19,Data!$V$19,IF(Udfyldningsark!G320=Data!$T$20,Data!$V$20,IF(Udfyldningsark!G320=Data!$T$21,Data!$V$21,IF(Udfyldningsark!G320=Data!$T$22,Data!$V$22,IF(Udfyldningsark!G320=Data!$T$23,Data!$V$23,IF(Udfyldningsark!G320=Data!$T$24,Data!$V$24,IF(Udfyldningsark!G320=Data!$T$25,Data!$V$25,IF(Udfyldningsark!G320=Data!$T$26,Data!$V$26,IF(Udfyldningsark!G320=Data!$T$27,Data!$V$27,))))))))))))))))))))))</f>
        <v/>
      </c>
    </row>
    <row r="304" spans="3:13" ht="10.15" hidden="1" customHeight="1" x14ac:dyDescent="0.2">
      <c r="C304" s="242"/>
      <c r="D304" s="243"/>
      <c r="E304" s="242"/>
      <c r="F304" s="50"/>
      <c r="H304" s="50"/>
      <c r="M304" s="89" t="str">
        <f>IF(Udfyldningsark!G321="","",IF(Udfyldningsark!G321=Data!$T$7,Data!$V$7,IF(Udfyldningsark!G321=Data!$T$8,Data!$V$8,IF(Udfyldningsark!G321=Data!$T$9,Data!$V$9,IF(Udfyldningsark!G321=Data!$T$10,Data!$V$10,IF(Udfyldningsark!G321=Data!$T$11,Data!$V$11,IF(Udfyldningsark!G321=Data!$T$12,Data!$V$12,IF(Udfyldningsark!G321=Data!$T$13,Data!$V$13,IF(Udfyldningsark!G321=Data!$T$14,Data!$V$14,IF(Udfyldningsark!G321=Data!$T$15,Data!$V$15,IF(Udfyldningsark!G321=Data!$T$16,Data!$V$16,IF(Udfyldningsark!G321=Data!$T$17,Data!$V$17,IF(Udfyldningsark!G321=Data!$T$18,Data!$V$18,IF(Udfyldningsark!G321=Data!$T$19,Data!$V$19,IF(Udfyldningsark!G321=Data!$T$20,Data!$V$20,IF(Udfyldningsark!G321=Data!$T$21,Data!$V$21,IF(Udfyldningsark!G321=Data!$T$22,Data!$V$22,IF(Udfyldningsark!G321=Data!$T$23,Data!$V$23,IF(Udfyldningsark!G321=Data!$T$24,Data!$V$24,IF(Udfyldningsark!G321=Data!$T$25,Data!$V$25,IF(Udfyldningsark!G321=Data!$T$26,Data!$V$26,IF(Udfyldningsark!G321=Data!$T$27,Data!$V$27,))))))))))))))))))))))</f>
        <v/>
      </c>
    </row>
    <row r="305" spans="3:13" ht="10.15" hidden="1" customHeight="1" x14ac:dyDescent="0.2">
      <c r="C305" s="242"/>
      <c r="D305" s="243"/>
      <c r="E305" s="242"/>
      <c r="F305" s="50"/>
      <c r="H305" s="50"/>
      <c r="M305" s="89" t="str">
        <f>IF(Udfyldningsark!G322="","",IF(Udfyldningsark!G322=Data!$T$7,Data!$V$7,IF(Udfyldningsark!G322=Data!$T$8,Data!$V$8,IF(Udfyldningsark!G322=Data!$T$9,Data!$V$9,IF(Udfyldningsark!G322=Data!$T$10,Data!$V$10,IF(Udfyldningsark!G322=Data!$T$11,Data!$V$11,IF(Udfyldningsark!G322=Data!$T$12,Data!$V$12,IF(Udfyldningsark!G322=Data!$T$13,Data!$V$13,IF(Udfyldningsark!G322=Data!$T$14,Data!$V$14,IF(Udfyldningsark!G322=Data!$T$15,Data!$V$15,IF(Udfyldningsark!G322=Data!$T$16,Data!$V$16,IF(Udfyldningsark!G322=Data!$T$17,Data!$V$17,IF(Udfyldningsark!G322=Data!$T$18,Data!$V$18,IF(Udfyldningsark!G322=Data!$T$19,Data!$V$19,IF(Udfyldningsark!G322=Data!$T$20,Data!$V$20,IF(Udfyldningsark!G322=Data!$T$21,Data!$V$21,IF(Udfyldningsark!G322=Data!$T$22,Data!$V$22,IF(Udfyldningsark!G322=Data!$T$23,Data!$V$23,IF(Udfyldningsark!G322=Data!$T$24,Data!$V$24,IF(Udfyldningsark!G322=Data!$T$25,Data!$V$25,IF(Udfyldningsark!G322=Data!$T$26,Data!$V$26,IF(Udfyldningsark!G322=Data!$T$27,Data!$V$27,))))))))))))))))))))))</f>
        <v/>
      </c>
    </row>
    <row r="306" spans="3:13" ht="10.15" hidden="1" customHeight="1" x14ac:dyDescent="0.2">
      <c r="C306" s="242"/>
      <c r="D306" s="243"/>
      <c r="E306" s="242"/>
      <c r="F306" s="50"/>
      <c r="H306" s="50"/>
      <c r="M306" s="89" t="str">
        <f>IF(Udfyldningsark!G323="","",IF(Udfyldningsark!G323=Data!$T$7,Data!$V$7,IF(Udfyldningsark!G323=Data!$T$8,Data!$V$8,IF(Udfyldningsark!G323=Data!$T$9,Data!$V$9,IF(Udfyldningsark!G323=Data!$T$10,Data!$V$10,IF(Udfyldningsark!G323=Data!$T$11,Data!$V$11,IF(Udfyldningsark!G323=Data!$T$12,Data!$V$12,IF(Udfyldningsark!G323=Data!$T$13,Data!$V$13,IF(Udfyldningsark!G323=Data!$T$14,Data!$V$14,IF(Udfyldningsark!G323=Data!$T$15,Data!$V$15,IF(Udfyldningsark!G323=Data!$T$16,Data!$V$16,IF(Udfyldningsark!G323=Data!$T$17,Data!$V$17,IF(Udfyldningsark!G323=Data!$T$18,Data!$V$18,IF(Udfyldningsark!G323=Data!$T$19,Data!$V$19,IF(Udfyldningsark!G323=Data!$T$20,Data!$V$20,IF(Udfyldningsark!G323=Data!$T$21,Data!$V$21,IF(Udfyldningsark!G323=Data!$T$22,Data!$V$22,IF(Udfyldningsark!G323=Data!$T$23,Data!$V$23,IF(Udfyldningsark!G323=Data!$T$24,Data!$V$24,IF(Udfyldningsark!G323=Data!$T$25,Data!$V$25,IF(Udfyldningsark!G323=Data!$T$26,Data!$V$26,IF(Udfyldningsark!G323=Data!$T$27,Data!$V$27,))))))))))))))))))))))</f>
        <v/>
      </c>
    </row>
    <row r="307" spans="3:13" ht="10.15" hidden="1" customHeight="1" x14ac:dyDescent="0.2">
      <c r="C307" s="242"/>
      <c r="D307" s="243"/>
      <c r="E307" s="242"/>
      <c r="F307" s="50"/>
      <c r="H307" s="50"/>
      <c r="M307" s="89" t="str">
        <f>IF(Udfyldningsark!G324="","",IF(Udfyldningsark!G324=Data!$T$7,Data!$V$7,IF(Udfyldningsark!G324=Data!$T$8,Data!$V$8,IF(Udfyldningsark!G324=Data!$T$9,Data!$V$9,IF(Udfyldningsark!G324=Data!$T$10,Data!$V$10,IF(Udfyldningsark!G324=Data!$T$11,Data!$V$11,IF(Udfyldningsark!G324=Data!$T$12,Data!$V$12,IF(Udfyldningsark!G324=Data!$T$13,Data!$V$13,IF(Udfyldningsark!G324=Data!$T$14,Data!$V$14,IF(Udfyldningsark!G324=Data!$T$15,Data!$V$15,IF(Udfyldningsark!G324=Data!$T$16,Data!$V$16,IF(Udfyldningsark!G324=Data!$T$17,Data!$V$17,IF(Udfyldningsark!G324=Data!$T$18,Data!$V$18,IF(Udfyldningsark!G324=Data!$T$19,Data!$V$19,IF(Udfyldningsark!G324=Data!$T$20,Data!$V$20,IF(Udfyldningsark!G324=Data!$T$21,Data!$V$21,IF(Udfyldningsark!G324=Data!$T$22,Data!$V$22,IF(Udfyldningsark!G324=Data!$T$23,Data!$V$23,IF(Udfyldningsark!G324=Data!$T$24,Data!$V$24,IF(Udfyldningsark!G324=Data!$T$25,Data!$V$25,IF(Udfyldningsark!G324=Data!$T$26,Data!$V$26,IF(Udfyldningsark!G324=Data!$T$27,Data!$V$27,))))))))))))))))))))))</f>
        <v/>
      </c>
    </row>
    <row r="308" spans="3:13" ht="10.15" hidden="1" customHeight="1" x14ac:dyDescent="0.2">
      <c r="C308" s="242"/>
      <c r="D308" s="243"/>
      <c r="E308" s="242"/>
      <c r="F308" s="50"/>
      <c r="H308" s="50"/>
      <c r="M308" s="89" t="str">
        <f>IF(Udfyldningsark!G325="","",IF(Udfyldningsark!G325=Data!$T$7,Data!$V$7,IF(Udfyldningsark!G325=Data!$T$8,Data!$V$8,IF(Udfyldningsark!G325=Data!$T$9,Data!$V$9,IF(Udfyldningsark!G325=Data!$T$10,Data!$V$10,IF(Udfyldningsark!G325=Data!$T$11,Data!$V$11,IF(Udfyldningsark!G325=Data!$T$12,Data!$V$12,IF(Udfyldningsark!G325=Data!$T$13,Data!$V$13,IF(Udfyldningsark!G325=Data!$T$14,Data!$V$14,IF(Udfyldningsark!G325=Data!$T$15,Data!$V$15,IF(Udfyldningsark!G325=Data!$T$16,Data!$V$16,IF(Udfyldningsark!G325=Data!$T$17,Data!$V$17,IF(Udfyldningsark!G325=Data!$T$18,Data!$V$18,IF(Udfyldningsark!G325=Data!$T$19,Data!$V$19,IF(Udfyldningsark!G325=Data!$T$20,Data!$V$20,IF(Udfyldningsark!G325=Data!$T$21,Data!$V$21,IF(Udfyldningsark!G325=Data!$T$22,Data!$V$22,IF(Udfyldningsark!G325=Data!$T$23,Data!$V$23,IF(Udfyldningsark!G325=Data!$T$24,Data!$V$24,IF(Udfyldningsark!G325=Data!$T$25,Data!$V$25,IF(Udfyldningsark!G325=Data!$T$26,Data!$V$26,IF(Udfyldningsark!G325=Data!$T$27,Data!$V$27,))))))))))))))))))))))</f>
        <v/>
      </c>
    </row>
    <row r="309" spans="3:13" ht="10.15" hidden="1" customHeight="1" x14ac:dyDescent="0.2">
      <c r="C309" s="242"/>
      <c r="D309" s="243"/>
      <c r="E309" s="242"/>
      <c r="F309" s="50"/>
      <c r="H309" s="50"/>
      <c r="M309" s="89" t="str">
        <f>IF(Udfyldningsark!G326="","",IF(Udfyldningsark!G326=Data!$T$7,Data!$V$7,IF(Udfyldningsark!G326=Data!$T$8,Data!$V$8,IF(Udfyldningsark!G326=Data!$T$9,Data!$V$9,IF(Udfyldningsark!G326=Data!$T$10,Data!$V$10,IF(Udfyldningsark!G326=Data!$T$11,Data!$V$11,IF(Udfyldningsark!G326=Data!$T$12,Data!$V$12,IF(Udfyldningsark!G326=Data!$T$13,Data!$V$13,IF(Udfyldningsark!G326=Data!$T$14,Data!$V$14,IF(Udfyldningsark!G326=Data!$T$15,Data!$V$15,IF(Udfyldningsark!G326=Data!$T$16,Data!$V$16,IF(Udfyldningsark!G326=Data!$T$17,Data!$V$17,IF(Udfyldningsark!G326=Data!$T$18,Data!$V$18,IF(Udfyldningsark!G326=Data!$T$19,Data!$V$19,IF(Udfyldningsark!G326=Data!$T$20,Data!$V$20,IF(Udfyldningsark!G326=Data!$T$21,Data!$V$21,IF(Udfyldningsark!G326=Data!$T$22,Data!$V$22,IF(Udfyldningsark!G326=Data!$T$23,Data!$V$23,IF(Udfyldningsark!G326=Data!$T$24,Data!$V$24,IF(Udfyldningsark!G326=Data!$T$25,Data!$V$25,IF(Udfyldningsark!G326=Data!$T$26,Data!$V$26,IF(Udfyldningsark!G326=Data!$T$27,Data!$V$27,))))))))))))))))))))))</f>
        <v/>
      </c>
    </row>
    <row r="310" spans="3:13" ht="10.15" hidden="1" customHeight="1" x14ac:dyDescent="0.2">
      <c r="C310" s="242"/>
      <c r="D310" s="243"/>
      <c r="E310" s="242"/>
      <c r="F310" s="50"/>
      <c r="H310" s="50"/>
      <c r="M310" s="89" t="str">
        <f>IF(Udfyldningsark!G327="","",IF(Udfyldningsark!G327=Data!$T$7,Data!$V$7,IF(Udfyldningsark!G327=Data!$T$8,Data!$V$8,IF(Udfyldningsark!G327=Data!$T$9,Data!$V$9,IF(Udfyldningsark!G327=Data!$T$10,Data!$V$10,IF(Udfyldningsark!G327=Data!$T$11,Data!$V$11,IF(Udfyldningsark!G327=Data!$T$12,Data!$V$12,IF(Udfyldningsark!G327=Data!$T$13,Data!$V$13,IF(Udfyldningsark!G327=Data!$T$14,Data!$V$14,IF(Udfyldningsark!G327=Data!$T$15,Data!$V$15,IF(Udfyldningsark!G327=Data!$T$16,Data!$V$16,IF(Udfyldningsark!G327=Data!$T$17,Data!$V$17,IF(Udfyldningsark!G327=Data!$T$18,Data!$V$18,IF(Udfyldningsark!G327=Data!$T$19,Data!$V$19,IF(Udfyldningsark!G327=Data!$T$20,Data!$V$20,IF(Udfyldningsark!G327=Data!$T$21,Data!$V$21,IF(Udfyldningsark!G327=Data!$T$22,Data!$V$22,IF(Udfyldningsark!G327=Data!$T$23,Data!$V$23,IF(Udfyldningsark!G327=Data!$T$24,Data!$V$24,IF(Udfyldningsark!G327=Data!$T$25,Data!$V$25,IF(Udfyldningsark!G327=Data!$T$26,Data!$V$26,IF(Udfyldningsark!G327=Data!$T$27,Data!$V$27,))))))))))))))))))))))</f>
        <v/>
      </c>
    </row>
    <row r="311" spans="3:13" ht="10.15" hidden="1" customHeight="1" x14ac:dyDescent="0.2">
      <c r="C311" s="242"/>
      <c r="D311" s="243"/>
      <c r="E311" s="242"/>
      <c r="F311" s="50"/>
      <c r="H311" s="50"/>
      <c r="M311" s="89" t="str">
        <f>IF(Udfyldningsark!G328="","",IF(Udfyldningsark!G328=Data!$T$7,Data!$V$7,IF(Udfyldningsark!G328=Data!$T$8,Data!$V$8,IF(Udfyldningsark!G328=Data!$T$9,Data!$V$9,IF(Udfyldningsark!G328=Data!$T$10,Data!$V$10,IF(Udfyldningsark!G328=Data!$T$11,Data!$V$11,IF(Udfyldningsark!G328=Data!$T$12,Data!$V$12,IF(Udfyldningsark!G328=Data!$T$13,Data!$V$13,IF(Udfyldningsark!G328=Data!$T$14,Data!$V$14,IF(Udfyldningsark!G328=Data!$T$15,Data!$V$15,IF(Udfyldningsark!G328=Data!$T$16,Data!$V$16,IF(Udfyldningsark!G328=Data!$T$17,Data!$V$17,IF(Udfyldningsark!G328=Data!$T$18,Data!$V$18,IF(Udfyldningsark!G328=Data!$T$19,Data!$V$19,IF(Udfyldningsark!G328=Data!$T$20,Data!$V$20,IF(Udfyldningsark!G328=Data!$T$21,Data!$V$21,IF(Udfyldningsark!G328=Data!$T$22,Data!$V$22,IF(Udfyldningsark!G328=Data!$T$23,Data!$V$23,IF(Udfyldningsark!G328=Data!$T$24,Data!$V$24,IF(Udfyldningsark!G328=Data!$T$25,Data!$V$25,IF(Udfyldningsark!G328=Data!$T$26,Data!$V$26,IF(Udfyldningsark!G328=Data!$T$27,Data!$V$27,))))))))))))))))))))))</f>
        <v/>
      </c>
    </row>
    <row r="312" spans="3:13" ht="10.15" hidden="1" customHeight="1" x14ac:dyDescent="0.2">
      <c r="C312" s="242"/>
      <c r="D312" s="243"/>
      <c r="E312" s="242"/>
      <c r="F312" s="50"/>
      <c r="H312" s="50"/>
      <c r="M312" s="89" t="str">
        <f>IF(Udfyldningsark!G329="","",IF(Udfyldningsark!G329=Data!$T$7,Data!$V$7,IF(Udfyldningsark!G329=Data!$T$8,Data!$V$8,IF(Udfyldningsark!G329=Data!$T$9,Data!$V$9,IF(Udfyldningsark!G329=Data!$T$10,Data!$V$10,IF(Udfyldningsark!G329=Data!$T$11,Data!$V$11,IF(Udfyldningsark!G329=Data!$T$12,Data!$V$12,IF(Udfyldningsark!G329=Data!$T$13,Data!$V$13,IF(Udfyldningsark!G329=Data!$T$14,Data!$V$14,IF(Udfyldningsark!G329=Data!$T$15,Data!$V$15,IF(Udfyldningsark!G329=Data!$T$16,Data!$V$16,IF(Udfyldningsark!G329=Data!$T$17,Data!$V$17,IF(Udfyldningsark!G329=Data!$T$18,Data!$V$18,IF(Udfyldningsark!G329=Data!$T$19,Data!$V$19,IF(Udfyldningsark!G329=Data!$T$20,Data!$V$20,IF(Udfyldningsark!G329=Data!$T$21,Data!$V$21,IF(Udfyldningsark!G329=Data!$T$22,Data!$V$22,IF(Udfyldningsark!G329=Data!$T$23,Data!$V$23,IF(Udfyldningsark!G329=Data!$T$24,Data!$V$24,IF(Udfyldningsark!G329=Data!$T$25,Data!$V$25,IF(Udfyldningsark!G329=Data!$T$26,Data!$V$26,IF(Udfyldningsark!G329=Data!$T$27,Data!$V$27,))))))))))))))))))))))</f>
        <v/>
      </c>
    </row>
    <row r="313" spans="3:13" ht="10.15" hidden="1" customHeight="1" x14ac:dyDescent="0.2">
      <c r="C313" s="242"/>
      <c r="D313" s="243"/>
      <c r="E313" s="242"/>
      <c r="F313" s="50"/>
      <c r="H313" s="50"/>
      <c r="M313" s="89" t="str">
        <f>IF(Udfyldningsark!G330="","",IF(Udfyldningsark!G330=Data!$T$7,Data!$V$7,IF(Udfyldningsark!G330=Data!$T$8,Data!$V$8,IF(Udfyldningsark!G330=Data!$T$9,Data!$V$9,IF(Udfyldningsark!G330=Data!$T$10,Data!$V$10,IF(Udfyldningsark!G330=Data!$T$11,Data!$V$11,IF(Udfyldningsark!G330=Data!$T$12,Data!$V$12,IF(Udfyldningsark!G330=Data!$T$13,Data!$V$13,IF(Udfyldningsark!G330=Data!$T$14,Data!$V$14,IF(Udfyldningsark!G330=Data!$T$15,Data!$V$15,IF(Udfyldningsark!G330=Data!$T$16,Data!$V$16,IF(Udfyldningsark!G330=Data!$T$17,Data!$V$17,IF(Udfyldningsark!G330=Data!$T$18,Data!$V$18,IF(Udfyldningsark!G330=Data!$T$19,Data!$V$19,IF(Udfyldningsark!G330=Data!$T$20,Data!$V$20,IF(Udfyldningsark!G330=Data!$T$21,Data!$V$21,IF(Udfyldningsark!G330=Data!$T$22,Data!$V$22,IF(Udfyldningsark!G330=Data!$T$23,Data!$V$23,IF(Udfyldningsark!G330=Data!$T$24,Data!$V$24,IF(Udfyldningsark!G330=Data!$T$25,Data!$V$25,IF(Udfyldningsark!G330=Data!$T$26,Data!$V$26,IF(Udfyldningsark!G330=Data!$T$27,Data!$V$27,))))))))))))))))))))))</f>
        <v/>
      </c>
    </row>
    <row r="314" spans="3:13" ht="10.15" hidden="1" customHeight="1" x14ac:dyDescent="0.2">
      <c r="C314" s="242"/>
      <c r="D314" s="243"/>
      <c r="E314" s="242"/>
      <c r="F314" s="50"/>
      <c r="H314" s="50"/>
      <c r="M314" s="89" t="str">
        <f>IF(Udfyldningsark!G331="","",IF(Udfyldningsark!G331=Data!$T$7,Data!$V$7,IF(Udfyldningsark!G331=Data!$T$8,Data!$V$8,IF(Udfyldningsark!G331=Data!$T$9,Data!$V$9,IF(Udfyldningsark!G331=Data!$T$10,Data!$V$10,IF(Udfyldningsark!G331=Data!$T$11,Data!$V$11,IF(Udfyldningsark!G331=Data!$T$12,Data!$V$12,IF(Udfyldningsark!G331=Data!$T$13,Data!$V$13,IF(Udfyldningsark!G331=Data!$T$14,Data!$V$14,IF(Udfyldningsark!G331=Data!$T$15,Data!$V$15,IF(Udfyldningsark!G331=Data!$T$16,Data!$V$16,IF(Udfyldningsark!G331=Data!$T$17,Data!$V$17,IF(Udfyldningsark!G331=Data!$T$18,Data!$V$18,IF(Udfyldningsark!G331=Data!$T$19,Data!$V$19,IF(Udfyldningsark!G331=Data!$T$20,Data!$V$20,IF(Udfyldningsark!G331=Data!$T$21,Data!$V$21,IF(Udfyldningsark!G331=Data!$T$22,Data!$V$22,IF(Udfyldningsark!G331=Data!$T$23,Data!$V$23,IF(Udfyldningsark!G331=Data!$T$24,Data!$V$24,IF(Udfyldningsark!G331=Data!$T$25,Data!$V$25,IF(Udfyldningsark!G331=Data!$T$26,Data!$V$26,IF(Udfyldningsark!G331=Data!$T$27,Data!$V$27,))))))))))))))))))))))</f>
        <v/>
      </c>
    </row>
    <row r="315" spans="3:13" ht="10.15" hidden="1" customHeight="1" x14ac:dyDescent="0.2">
      <c r="C315" s="242"/>
      <c r="D315" s="243"/>
      <c r="E315" s="242"/>
      <c r="F315" s="50"/>
      <c r="H315" s="50"/>
      <c r="M315" s="89" t="str">
        <f>IF(Udfyldningsark!G332="","",IF(Udfyldningsark!G332=Data!$T$7,Data!$V$7,IF(Udfyldningsark!G332=Data!$T$8,Data!$V$8,IF(Udfyldningsark!G332=Data!$T$9,Data!$V$9,IF(Udfyldningsark!G332=Data!$T$10,Data!$V$10,IF(Udfyldningsark!G332=Data!$T$11,Data!$V$11,IF(Udfyldningsark!G332=Data!$T$12,Data!$V$12,IF(Udfyldningsark!G332=Data!$T$13,Data!$V$13,IF(Udfyldningsark!G332=Data!$T$14,Data!$V$14,IF(Udfyldningsark!G332=Data!$T$15,Data!$V$15,IF(Udfyldningsark!G332=Data!$T$16,Data!$V$16,IF(Udfyldningsark!G332=Data!$T$17,Data!$V$17,IF(Udfyldningsark!G332=Data!$T$18,Data!$V$18,IF(Udfyldningsark!G332=Data!$T$19,Data!$V$19,IF(Udfyldningsark!G332=Data!$T$20,Data!$V$20,IF(Udfyldningsark!G332=Data!$T$21,Data!$V$21,IF(Udfyldningsark!G332=Data!$T$22,Data!$V$22,IF(Udfyldningsark!G332=Data!$T$23,Data!$V$23,IF(Udfyldningsark!G332=Data!$T$24,Data!$V$24,IF(Udfyldningsark!G332=Data!$T$25,Data!$V$25,IF(Udfyldningsark!G332=Data!$T$26,Data!$V$26,IF(Udfyldningsark!G332=Data!$T$27,Data!$V$27,))))))))))))))))))))))</f>
        <v/>
      </c>
    </row>
    <row r="316" spans="3:13" ht="10.15" hidden="1" customHeight="1" x14ac:dyDescent="0.2">
      <c r="C316" s="242"/>
      <c r="D316" s="243"/>
      <c r="E316" s="242"/>
      <c r="F316" s="50"/>
      <c r="H316" s="50"/>
      <c r="M316" s="89" t="str">
        <f>IF(Udfyldningsark!G333="","",IF(Udfyldningsark!G333=Data!$T$7,Data!$V$7,IF(Udfyldningsark!G333=Data!$T$8,Data!$V$8,IF(Udfyldningsark!G333=Data!$T$9,Data!$V$9,IF(Udfyldningsark!G333=Data!$T$10,Data!$V$10,IF(Udfyldningsark!G333=Data!$T$11,Data!$V$11,IF(Udfyldningsark!G333=Data!$T$12,Data!$V$12,IF(Udfyldningsark!G333=Data!$T$13,Data!$V$13,IF(Udfyldningsark!G333=Data!$T$14,Data!$V$14,IF(Udfyldningsark!G333=Data!$T$15,Data!$V$15,IF(Udfyldningsark!G333=Data!$T$16,Data!$V$16,IF(Udfyldningsark!G333=Data!$T$17,Data!$V$17,IF(Udfyldningsark!G333=Data!$T$18,Data!$V$18,IF(Udfyldningsark!G333=Data!$T$19,Data!$V$19,IF(Udfyldningsark!G333=Data!$T$20,Data!$V$20,IF(Udfyldningsark!G333=Data!$T$21,Data!$V$21,IF(Udfyldningsark!G333=Data!$T$22,Data!$V$22,IF(Udfyldningsark!G333=Data!$T$23,Data!$V$23,IF(Udfyldningsark!G333=Data!$T$24,Data!$V$24,IF(Udfyldningsark!G333=Data!$T$25,Data!$V$25,IF(Udfyldningsark!G333=Data!$T$26,Data!$V$26,IF(Udfyldningsark!G333=Data!$T$27,Data!$V$27,))))))))))))))))))))))</f>
        <v/>
      </c>
    </row>
    <row r="317" spans="3:13" ht="10.15" hidden="1" customHeight="1" x14ac:dyDescent="0.2">
      <c r="C317" s="242"/>
      <c r="D317" s="243"/>
      <c r="E317" s="242"/>
      <c r="F317" s="50"/>
      <c r="H317" s="50"/>
      <c r="M317" s="89" t="str">
        <f>IF(Udfyldningsark!G334="","",IF(Udfyldningsark!G334=Data!$T$7,Data!$V$7,IF(Udfyldningsark!G334=Data!$T$8,Data!$V$8,IF(Udfyldningsark!G334=Data!$T$9,Data!$V$9,IF(Udfyldningsark!G334=Data!$T$10,Data!$V$10,IF(Udfyldningsark!G334=Data!$T$11,Data!$V$11,IF(Udfyldningsark!G334=Data!$T$12,Data!$V$12,IF(Udfyldningsark!G334=Data!$T$13,Data!$V$13,IF(Udfyldningsark!G334=Data!$T$14,Data!$V$14,IF(Udfyldningsark!G334=Data!$T$15,Data!$V$15,IF(Udfyldningsark!G334=Data!$T$16,Data!$V$16,IF(Udfyldningsark!G334=Data!$T$17,Data!$V$17,IF(Udfyldningsark!G334=Data!$T$18,Data!$V$18,IF(Udfyldningsark!G334=Data!$T$19,Data!$V$19,IF(Udfyldningsark!G334=Data!$T$20,Data!$V$20,IF(Udfyldningsark!G334=Data!$T$21,Data!$V$21,IF(Udfyldningsark!G334=Data!$T$22,Data!$V$22,IF(Udfyldningsark!G334=Data!$T$23,Data!$V$23,IF(Udfyldningsark!G334=Data!$T$24,Data!$V$24,IF(Udfyldningsark!G334=Data!$T$25,Data!$V$25,IF(Udfyldningsark!G334=Data!$T$26,Data!$V$26,IF(Udfyldningsark!G334=Data!$T$27,Data!$V$27,))))))))))))))))))))))</f>
        <v/>
      </c>
    </row>
    <row r="318" spans="3:13" ht="10.15" hidden="1" customHeight="1" x14ac:dyDescent="0.2">
      <c r="C318" s="242"/>
      <c r="D318" s="243"/>
      <c r="E318" s="242"/>
      <c r="F318" s="50"/>
      <c r="H318" s="50"/>
      <c r="M318" s="89" t="str">
        <f>IF(Udfyldningsark!G335="","",IF(Udfyldningsark!G335=Data!$T$7,Data!$V$7,IF(Udfyldningsark!G335=Data!$T$8,Data!$V$8,IF(Udfyldningsark!G335=Data!$T$9,Data!$V$9,IF(Udfyldningsark!G335=Data!$T$10,Data!$V$10,IF(Udfyldningsark!G335=Data!$T$11,Data!$V$11,IF(Udfyldningsark!G335=Data!$T$12,Data!$V$12,IF(Udfyldningsark!G335=Data!$T$13,Data!$V$13,IF(Udfyldningsark!G335=Data!$T$14,Data!$V$14,IF(Udfyldningsark!G335=Data!$T$15,Data!$V$15,IF(Udfyldningsark!G335=Data!$T$16,Data!$V$16,IF(Udfyldningsark!G335=Data!$T$17,Data!$V$17,IF(Udfyldningsark!G335=Data!$T$18,Data!$V$18,IF(Udfyldningsark!G335=Data!$T$19,Data!$V$19,IF(Udfyldningsark!G335=Data!$T$20,Data!$V$20,IF(Udfyldningsark!G335=Data!$T$21,Data!$V$21,IF(Udfyldningsark!G335=Data!$T$22,Data!$V$22,IF(Udfyldningsark!G335=Data!$T$23,Data!$V$23,IF(Udfyldningsark!G335=Data!$T$24,Data!$V$24,IF(Udfyldningsark!G335=Data!$T$25,Data!$V$25,IF(Udfyldningsark!G335=Data!$T$26,Data!$V$26,IF(Udfyldningsark!G335=Data!$T$27,Data!$V$27,))))))))))))))))))))))</f>
        <v/>
      </c>
    </row>
    <row r="319" spans="3:13" ht="10.15" hidden="1" customHeight="1" x14ac:dyDescent="0.2">
      <c r="C319" s="242"/>
      <c r="D319" s="243"/>
      <c r="E319" s="242"/>
      <c r="F319" s="50"/>
      <c r="H319" s="50"/>
      <c r="M319" s="89" t="str">
        <f>IF(Udfyldningsark!G336="","",IF(Udfyldningsark!G336=Data!$T$7,Data!$V$7,IF(Udfyldningsark!G336=Data!$T$8,Data!$V$8,IF(Udfyldningsark!G336=Data!$T$9,Data!$V$9,IF(Udfyldningsark!G336=Data!$T$10,Data!$V$10,IF(Udfyldningsark!G336=Data!$T$11,Data!$V$11,IF(Udfyldningsark!G336=Data!$T$12,Data!$V$12,IF(Udfyldningsark!G336=Data!$T$13,Data!$V$13,IF(Udfyldningsark!G336=Data!$T$14,Data!$V$14,IF(Udfyldningsark!G336=Data!$T$15,Data!$V$15,IF(Udfyldningsark!G336=Data!$T$16,Data!$V$16,IF(Udfyldningsark!G336=Data!$T$17,Data!$V$17,IF(Udfyldningsark!G336=Data!$T$18,Data!$V$18,IF(Udfyldningsark!G336=Data!$T$19,Data!$V$19,IF(Udfyldningsark!G336=Data!$T$20,Data!$V$20,IF(Udfyldningsark!G336=Data!$T$21,Data!$V$21,IF(Udfyldningsark!G336=Data!$T$22,Data!$V$22,IF(Udfyldningsark!G336=Data!$T$23,Data!$V$23,IF(Udfyldningsark!G336=Data!$T$24,Data!$V$24,IF(Udfyldningsark!G336=Data!$T$25,Data!$V$25,IF(Udfyldningsark!G336=Data!$T$26,Data!$V$26,IF(Udfyldningsark!G336=Data!$T$27,Data!$V$27,))))))))))))))))))))))</f>
        <v/>
      </c>
    </row>
    <row r="320" spans="3:13" ht="10.15" hidden="1" customHeight="1" x14ac:dyDescent="0.2">
      <c r="C320" s="242"/>
      <c r="D320" s="243"/>
      <c r="E320" s="242"/>
      <c r="F320" s="50"/>
      <c r="H320" s="50"/>
      <c r="M320" s="89" t="str">
        <f>IF(Udfyldningsark!G337="","",IF(Udfyldningsark!G337=Data!$T$7,Data!$V$7,IF(Udfyldningsark!G337=Data!$T$8,Data!$V$8,IF(Udfyldningsark!G337=Data!$T$9,Data!$V$9,IF(Udfyldningsark!G337=Data!$T$10,Data!$V$10,IF(Udfyldningsark!G337=Data!$T$11,Data!$V$11,IF(Udfyldningsark!G337=Data!$T$12,Data!$V$12,IF(Udfyldningsark!G337=Data!$T$13,Data!$V$13,IF(Udfyldningsark!G337=Data!$T$14,Data!$V$14,IF(Udfyldningsark!G337=Data!$T$15,Data!$V$15,IF(Udfyldningsark!G337=Data!$T$16,Data!$V$16,IF(Udfyldningsark!G337=Data!$T$17,Data!$V$17,IF(Udfyldningsark!G337=Data!$T$18,Data!$V$18,IF(Udfyldningsark!G337=Data!$T$19,Data!$V$19,IF(Udfyldningsark!G337=Data!$T$20,Data!$V$20,IF(Udfyldningsark!G337=Data!$T$21,Data!$V$21,IF(Udfyldningsark!G337=Data!$T$22,Data!$V$22,IF(Udfyldningsark!G337=Data!$T$23,Data!$V$23,IF(Udfyldningsark!G337=Data!$T$24,Data!$V$24,IF(Udfyldningsark!G337=Data!$T$25,Data!$V$25,IF(Udfyldningsark!G337=Data!$T$26,Data!$V$26,IF(Udfyldningsark!G337=Data!$T$27,Data!$V$27,))))))))))))))))))))))</f>
        <v/>
      </c>
    </row>
    <row r="321" spans="3:13" ht="10.15" hidden="1" customHeight="1" x14ac:dyDescent="0.2">
      <c r="C321" s="242"/>
      <c r="D321" s="243"/>
      <c r="E321" s="242"/>
      <c r="F321" s="50"/>
      <c r="H321" s="50"/>
      <c r="M321" s="89" t="str">
        <f>IF(Udfyldningsark!G338="","",IF(Udfyldningsark!G338=Data!$T$7,Data!$V$7,IF(Udfyldningsark!G338=Data!$T$8,Data!$V$8,IF(Udfyldningsark!G338=Data!$T$9,Data!$V$9,IF(Udfyldningsark!G338=Data!$T$10,Data!$V$10,IF(Udfyldningsark!G338=Data!$T$11,Data!$V$11,IF(Udfyldningsark!G338=Data!$T$12,Data!$V$12,IF(Udfyldningsark!G338=Data!$T$13,Data!$V$13,IF(Udfyldningsark!G338=Data!$T$14,Data!$V$14,IF(Udfyldningsark!G338=Data!$T$15,Data!$V$15,IF(Udfyldningsark!G338=Data!$T$16,Data!$V$16,IF(Udfyldningsark!G338=Data!$T$17,Data!$V$17,IF(Udfyldningsark!G338=Data!$T$18,Data!$V$18,IF(Udfyldningsark!G338=Data!$T$19,Data!$V$19,IF(Udfyldningsark!G338=Data!$T$20,Data!$V$20,IF(Udfyldningsark!G338=Data!$T$21,Data!$V$21,IF(Udfyldningsark!G338=Data!$T$22,Data!$V$22,IF(Udfyldningsark!G338=Data!$T$23,Data!$V$23,IF(Udfyldningsark!G338=Data!$T$24,Data!$V$24,IF(Udfyldningsark!G338=Data!$T$25,Data!$V$25,IF(Udfyldningsark!G338=Data!$T$26,Data!$V$26,IF(Udfyldningsark!G338=Data!$T$27,Data!$V$27,))))))))))))))))))))))</f>
        <v/>
      </c>
    </row>
    <row r="322" spans="3:13" ht="10.15" hidden="1" customHeight="1" x14ac:dyDescent="0.2">
      <c r="C322" s="242"/>
      <c r="D322" s="243"/>
      <c r="E322" s="242"/>
      <c r="F322" s="50"/>
      <c r="H322" s="50"/>
      <c r="M322" s="89" t="str">
        <f>IF(Udfyldningsark!G339="","",IF(Udfyldningsark!G339=Data!$T$7,Data!$V$7,IF(Udfyldningsark!G339=Data!$T$8,Data!$V$8,IF(Udfyldningsark!G339=Data!$T$9,Data!$V$9,IF(Udfyldningsark!G339=Data!$T$10,Data!$V$10,IF(Udfyldningsark!G339=Data!$T$11,Data!$V$11,IF(Udfyldningsark!G339=Data!$T$12,Data!$V$12,IF(Udfyldningsark!G339=Data!$T$13,Data!$V$13,IF(Udfyldningsark!G339=Data!$T$14,Data!$V$14,IF(Udfyldningsark!G339=Data!$T$15,Data!$V$15,IF(Udfyldningsark!G339=Data!$T$16,Data!$V$16,IF(Udfyldningsark!G339=Data!$T$17,Data!$V$17,IF(Udfyldningsark!G339=Data!$T$18,Data!$V$18,IF(Udfyldningsark!G339=Data!$T$19,Data!$V$19,IF(Udfyldningsark!G339=Data!$T$20,Data!$V$20,IF(Udfyldningsark!G339=Data!$T$21,Data!$V$21,IF(Udfyldningsark!G339=Data!$T$22,Data!$V$22,IF(Udfyldningsark!G339=Data!$T$23,Data!$V$23,IF(Udfyldningsark!G339=Data!$T$24,Data!$V$24,IF(Udfyldningsark!G339=Data!$T$25,Data!$V$25,IF(Udfyldningsark!G339=Data!$T$26,Data!$V$26,IF(Udfyldningsark!G339=Data!$T$27,Data!$V$27,))))))))))))))))))))))</f>
        <v/>
      </c>
    </row>
    <row r="323" spans="3:13" ht="10.15" hidden="1" customHeight="1" x14ac:dyDescent="0.2">
      <c r="C323" s="242"/>
      <c r="D323" s="243"/>
      <c r="E323" s="242"/>
      <c r="F323" s="50"/>
      <c r="H323" s="50"/>
      <c r="M323" s="89" t="str">
        <f>IF(Udfyldningsark!G340="","",IF(Udfyldningsark!G340=Data!$T$7,Data!$V$7,IF(Udfyldningsark!G340=Data!$T$8,Data!$V$8,IF(Udfyldningsark!G340=Data!$T$9,Data!$V$9,IF(Udfyldningsark!G340=Data!$T$10,Data!$V$10,IF(Udfyldningsark!G340=Data!$T$11,Data!$V$11,IF(Udfyldningsark!G340=Data!$T$12,Data!$V$12,IF(Udfyldningsark!G340=Data!$T$13,Data!$V$13,IF(Udfyldningsark!G340=Data!$T$14,Data!$V$14,IF(Udfyldningsark!G340=Data!$T$15,Data!$V$15,IF(Udfyldningsark!G340=Data!$T$16,Data!$V$16,IF(Udfyldningsark!G340=Data!$T$17,Data!$V$17,IF(Udfyldningsark!G340=Data!$T$18,Data!$V$18,IF(Udfyldningsark!G340=Data!$T$19,Data!$V$19,IF(Udfyldningsark!G340=Data!$T$20,Data!$V$20,IF(Udfyldningsark!G340=Data!$T$21,Data!$V$21,IF(Udfyldningsark!G340=Data!$T$22,Data!$V$22,IF(Udfyldningsark!G340=Data!$T$23,Data!$V$23,IF(Udfyldningsark!G340=Data!$T$24,Data!$V$24,IF(Udfyldningsark!G340=Data!$T$25,Data!$V$25,IF(Udfyldningsark!G340=Data!$T$26,Data!$V$26,IF(Udfyldningsark!G340=Data!$T$27,Data!$V$27,))))))))))))))))))))))</f>
        <v/>
      </c>
    </row>
    <row r="324" spans="3:13" ht="10.15" hidden="1" customHeight="1" x14ac:dyDescent="0.2">
      <c r="C324" s="242"/>
      <c r="D324" s="243"/>
      <c r="E324" s="242"/>
      <c r="F324" s="50"/>
      <c r="H324" s="50"/>
      <c r="M324" s="89" t="str">
        <f>IF(Udfyldningsark!G341="","",IF(Udfyldningsark!G341=Data!$T$7,Data!$V$7,IF(Udfyldningsark!G341=Data!$T$8,Data!$V$8,IF(Udfyldningsark!G341=Data!$T$9,Data!$V$9,IF(Udfyldningsark!G341=Data!$T$10,Data!$V$10,IF(Udfyldningsark!G341=Data!$T$11,Data!$V$11,IF(Udfyldningsark!G341=Data!$T$12,Data!$V$12,IF(Udfyldningsark!G341=Data!$T$13,Data!$V$13,IF(Udfyldningsark!G341=Data!$T$14,Data!$V$14,IF(Udfyldningsark!G341=Data!$T$15,Data!$V$15,IF(Udfyldningsark!G341=Data!$T$16,Data!$V$16,IF(Udfyldningsark!G341=Data!$T$17,Data!$V$17,IF(Udfyldningsark!G341=Data!$T$18,Data!$V$18,IF(Udfyldningsark!G341=Data!$T$19,Data!$V$19,IF(Udfyldningsark!G341=Data!$T$20,Data!$V$20,IF(Udfyldningsark!G341=Data!$T$21,Data!$V$21,IF(Udfyldningsark!G341=Data!$T$22,Data!$V$22,IF(Udfyldningsark!G341=Data!$T$23,Data!$V$23,IF(Udfyldningsark!G341=Data!$T$24,Data!$V$24,IF(Udfyldningsark!G341=Data!$T$25,Data!$V$25,IF(Udfyldningsark!G341=Data!$T$26,Data!$V$26,IF(Udfyldningsark!G341=Data!$T$27,Data!$V$27,))))))))))))))))))))))</f>
        <v/>
      </c>
    </row>
    <row r="325" spans="3:13" ht="10.15" hidden="1" customHeight="1" x14ac:dyDescent="0.2">
      <c r="C325" s="242"/>
      <c r="D325" s="243"/>
      <c r="E325" s="242"/>
      <c r="F325" s="50"/>
      <c r="H325" s="50"/>
      <c r="M325" s="89" t="str">
        <f>IF(Udfyldningsark!G342="","",IF(Udfyldningsark!G342=Data!$T$7,Data!$V$7,IF(Udfyldningsark!G342=Data!$T$8,Data!$V$8,IF(Udfyldningsark!G342=Data!$T$9,Data!$V$9,IF(Udfyldningsark!G342=Data!$T$10,Data!$V$10,IF(Udfyldningsark!G342=Data!$T$11,Data!$V$11,IF(Udfyldningsark!G342=Data!$T$12,Data!$V$12,IF(Udfyldningsark!G342=Data!$T$13,Data!$V$13,IF(Udfyldningsark!G342=Data!$T$14,Data!$V$14,IF(Udfyldningsark!G342=Data!$T$15,Data!$V$15,IF(Udfyldningsark!G342=Data!$T$16,Data!$V$16,IF(Udfyldningsark!G342=Data!$T$17,Data!$V$17,IF(Udfyldningsark!G342=Data!$T$18,Data!$V$18,IF(Udfyldningsark!G342=Data!$T$19,Data!$V$19,IF(Udfyldningsark!G342=Data!$T$20,Data!$V$20,IF(Udfyldningsark!G342=Data!$T$21,Data!$V$21,IF(Udfyldningsark!G342=Data!$T$22,Data!$V$22,IF(Udfyldningsark!G342=Data!$T$23,Data!$V$23,IF(Udfyldningsark!G342=Data!$T$24,Data!$V$24,IF(Udfyldningsark!G342=Data!$T$25,Data!$V$25,IF(Udfyldningsark!G342=Data!$T$26,Data!$V$26,IF(Udfyldningsark!G342=Data!$T$27,Data!$V$27,))))))))))))))))))))))</f>
        <v/>
      </c>
    </row>
    <row r="326" spans="3:13" ht="10.15" hidden="1" customHeight="1" x14ac:dyDescent="0.2">
      <c r="C326" s="242"/>
      <c r="D326" s="243"/>
      <c r="E326" s="242"/>
      <c r="F326" s="50"/>
      <c r="H326" s="50"/>
      <c r="M326" s="89" t="str">
        <f>IF(Udfyldningsark!G343="","",IF(Udfyldningsark!G343=Data!$T$7,Data!$V$7,IF(Udfyldningsark!G343=Data!$T$8,Data!$V$8,IF(Udfyldningsark!G343=Data!$T$9,Data!$V$9,IF(Udfyldningsark!G343=Data!$T$10,Data!$V$10,IF(Udfyldningsark!G343=Data!$T$11,Data!$V$11,IF(Udfyldningsark!G343=Data!$T$12,Data!$V$12,IF(Udfyldningsark!G343=Data!$T$13,Data!$V$13,IF(Udfyldningsark!G343=Data!$T$14,Data!$V$14,IF(Udfyldningsark!G343=Data!$T$15,Data!$V$15,IF(Udfyldningsark!G343=Data!$T$16,Data!$V$16,IF(Udfyldningsark!G343=Data!$T$17,Data!$V$17,IF(Udfyldningsark!G343=Data!$T$18,Data!$V$18,IF(Udfyldningsark!G343=Data!$T$19,Data!$V$19,IF(Udfyldningsark!G343=Data!$T$20,Data!$V$20,IF(Udfyldningsark!G343=Data!$T$21,Data!$V$21,IF(Udfyldningsark!G343=Data!$T$22,Data!$V$22,IF(Udfyldningsark!G343=Data!$T$23,Data!$V$23,IF(Udfyldningsark!G343=Data!$T$24,Data!$V$24,IF(Udfyldningsark!G343=Data!$T$25,Data!$V$25,IF(Udfyldningsark!G343=Data!$T$26,Data!$V$26,IF(Udfyldningsark!G343=Data!$T$27,Data!$V$27,))))))))))))))))))))))</f>
        <v/>
      </c>
    </row>
    <row r="327" spans="3:13" ht="10.15" hidden="1" customHeight="1" x14ac:dyDescent="0.2">
      <c r="C327" s="242"/>
      <c r="D327" s="243"/>
      <c r="E327" s="242"/>
      <c r="F327" s="50"/>
      <c r="H327" s="50"/>
      <c r="M327" s="89" t="str">
        <f>IF(Udfyldningsark!G344="","",IF(Udfyldningsark!G344=Data!$T$7,Data!$V$7,IF(Udfyldningsark!G344=Data!$T$8,Data!$V$8,IF(Udfyldningsark!G344=Data!$T$9,Data!$V$9,IF(Udfyldningsark!G344=Data!$T$10,Data!$V$10,IF(Udfyldningsark!G344=Data!$T$11,Data!$V$11,IF(Udfyldningsark!G344=Data!$T$12,Data!$V$12,IF(Udfyldningsark!G344=Data!$T$13,Data!$V$13,IF(Udfyldningsark!G344=Data!$T$14,Data!$V$14,IF(Udfyldningsark!G344=Data!$T$15,Data!$V$15,IF(Udfyldningsark!G344=Data!$T$16,Data!$V$16,IF(Udfyldningsark!G344=Data!$T$17,Data!$V$17,IF(Udfyldningsark!G344=Data!$T$18,Data!$V$18,IF(Udfyldningsark!G344=Data!$T$19,Data!$V$19,IF(Udfyldningsark!G344=Data!$T$20,Data!$V$20,IF(Udfyldningsark!G344=Data!$T$21,Data!$V$21,IF(Udfyldningsark!G344=Data!$T$22,Data!$V$22,IF(Udfyldningsark!G344=Data!$T$23,Data!$V$23,IF(Udfyldningsark!G344=Data!$T$24,Data!$V$24,IF(Udfyldningsark!G344=Data!$T$25,Data!$V$25,IF(Udfyldningsark!G344=Data!$T$26,Data!$V$26,IF(Udfyldningsark!G344=Data!$T$27,Data!$V$27,))))))))))))))))))))))</f>
        <v/>
      </c>
    </row>
    <row r="328" spans="3:13" ht="10.15" hidden="1" customHeight="1" x14ac:dyDescent="0.2">
      <c r="C328" s="242"/>
      <c r="D328" s="243"/>
      <c r="E328" s="242"/>
      <c r="F328" s="50"/>
      <c r="H328" s="50"/>
      <c r="M328" s="89" t="str">
        <f>IF(Udfyldningsark!G345="","",IF(Udfyldningsark!G345=Data!$T$7,Data!$V$7,IF(Udfyldningsark!G345=Data!$T$8,Data!$V$8,IF(Udfyldningsark!G345=Data!$T$9,Data!$V$9,IF(Udfyldningsark!G345=Data!$T$10,Data!$V$10,IF(Udfyldningsark!G345=Data!$T$11,Data!$V$11,IF(Udfyldningsark!G345=Data!$T$12,Data!$V$12,IF(Udfyldningsark!G345=Data!$T$13,Data!$V$13,IF(Udfyldningsark!G345=Data!$T$14,Data!$V$14,IF(Udfyldningsark!G345=Data!$T$15,Data!$V$15,IF(Udfyldningsark!G345=Data!$T$16,Data!$V$16,IF(Udfyldningsark!G345=Data!$T$17,Data!$V$17,IF(Udfyldningsark!G345=Data!$T$18,Data!$V$18,IF(Udfyldningsark!G345=Data!$T$19,Data!$V$19,IF(Udfyldningsark!G345=Data!$T$20,Data!$V$20,IF(Udfyldningsark!G345=Data!$T$21,Data!$V$21,IF(Udfyldningsark!G345=Data!$T$22,Data!$V$22,IF(Udfyldningsark!G345=Data!$T$23,Data!$V$23,IF(Udfyldningsark!G345=Data!$T$24,Data!$V$24,IF(Udfyldningsark!G345=Data!$T$25,Data!$V$25,IF(Udfyldningsark!G345=Data!$T$26,Data!$V$26,IF(Udfyldningsark!G345=Data!$T$27,Data!$V$27,))))))))))))))))))))))</f>
        <v/>
      </c>
    </row>
    <row r="329" spans="3:13" ht="10.15" hidden="1" customHeight="1" x14ac:dyDescent="0.2">
      <c r="C329" s="242"/>
      <c r="D329" s="243"/>
      <c r="E329" s="242"/>
      <c r="F329" s="50"/>
      <c r="H329" s="50"/>
      <c r="M329" s="89" t="str">
        <f>IF(Udfyldningsark!G346="","",IF(Udfyldningsark!G346=Data!$T$7,Data!$V$7,IF(Udfyldningsark!G346=Data!$T$8,Data!$V$8,IF(Udfyldningsark!G346=Data!$T$9,Data!$V$9,IF(Udfyldningsark!G346=Data!$T$10,Data!$V$10,IF(Udfyldningsark!G346=Data!$T$11,Data!$V$11,IF(Udfyldningsark!G346=Data!$T$12,Data!$V$12,IF(Udfyldningsark!G346=Data!$T$13,Data!$V$13,IF(Udfyldningsark!G346=Data!$T$14,Data!$V$14,IF(Udfyldningsark!G346=Data!$T$15,Data!$V$15,IF(Udfyldningsark!G346=Data!$T$16,Data!$V$16,IF(Udfyldningsark!G346=Data!$T$17,Data!$V$17,IF(Udfyldningsark!G346=Data!$T$18,Data!$V$18,IF(Udfyldningsark!G346=Data!$T$19,Data!$V$19,IF(Udfyldningsark!G346=Data!$T$20,Data!$V$20,IF(Udfyldningsark!G346=Data!$T$21,Data!$V$21,IF(Udfyldningsark!G346=Data!$T$22,Data!$V$22,IF(Udfyldningsark!G346=Data!$T$23,Data!$V$23,IF(Udfyldningsark!G346=Data!$T$24,Data!$V$24,IF(Udfyldningsark!G346=Data!$T$25,Data!$V$25,IF(Udfyldningsark!G346=Data!$T$26,Data!$V$26,IF(Udfyldningsark!G346=Data!$T$27,Data!$V$27,))))))))))))))))))))))</f>
        <v/>
      </c>
    </row>
    <row r="330" spans="3:13" ht="10.15" hidden="1" customHeight="1" x14ac:dyDescent="0.2">
      <c r="C330" s="242"/>
      <c r="D330" s="243"/>
      <c r="E330" s="242"/>
      <c r="F330" s="50"/>
      <c r="H330" s="50"/>
      <c r="M330" s="89" t="str">
        <f>IF(Udfyldningsark!G347="","",IF(Udfyldningsark!G347=Data!$T$7,Data!$V$7,IF(Udfyldningsark!G347=Data!$T$8,Data!$V$8,IF(Udfyldningsark!G347=Data!$T$9,Data!$V$9,IF(Udfyldningsark!G347=Data!$T$10,Data!$V$10,IF(Udfyldningsark!G347=Data!$T$11,Data!$V$11,IF(Udfyldningsark!G347=Data!$T$12,Data!$V$12,IF(Udfyldningsark!G347=Data!$T$13,Data!$V$13,IF(Udfyldningsark!G347=Data!$T$14,Data!$V$14,IF(Udfyldningsark!G347=Data!$T$15,Data!$V$15,IF(Udfyldningsark!G347=Data!$T$16,Data!$V$16,IF(Udfyldningsark!G347=Data!$T$17,Data!$V$17,IF(Udfyldningsark!G347=Data!$T$18,Data!$V$18,IF(Udfyldningsark!G347=Data!$T$19,Data!$V$19,IF(Udfyldningsark!G347=Data!$T$20,Data!$V$20,IF(Udfyldningsark!G347=Data!$T$21,Data!$V$21,IF(Udfyldningsark!G347=Data!$T$22,Data!$V$22,IF(Udfyldningsark!G347=Data!$T$23,Data!$V$23,IF(Udfyldningsark!G347=Data!$T$24,Data!$V$24,IF(Udfyldningsark!G347=Data!$T$25,Data!$V$25,IF(Udfyldningsark!G347=Data!$T$26,Data!$V$26,IF(Udfyldningsark!G347=Data!$T$27,Data!$V$27,))))))))))))))))))))))</f>
        <v/>
      </c>
    </row>
    <row r="331" spans="3:13" ht="10.15" hidden="1" customHeight="1" x14ac:dyDescent="0.2">
      <c r="C331" s="242"/>
      <c r="D331" s="243"/>
      <c r="E331" s="242"/>
      <c r="F331" s="50"/>
      <c r="H331" s="50"/>
      <c r="M331" s="89" t="str">
        <f>IF(Udfyldningsark!G348="","",IF(Udfyldningsark!G348=Data!$T$7,Data!$V$7,IF(Udfyldningsark!G348=Data!$T$8,Data!$V$8,IF(Udfyldningsark!G348=Data!$T$9,Data!$V$9,IF(Udfyldningsark!G348=Data!$T$10,Data!$V$10,IF(Udfyldningsark!G348=Data!$T$11,Data!$V$11,IF(Udfyldningsark!G348=Data!$T$12,Data!$V$12,IF(Udfyldningsark!G348=Data!$T$13,Data!$V$13,IF(Udfyldningsark!G348=Data!$T$14,Data!$V$14,IF(Udfyldningsark!G348=Data!$T$15,Data!$V$15,IF(Udfyldningsark!G348=Data!$T$16,Data!$V$16,IF(Udfyldningsark!G348=Data!$T$17,Data!$V$17,IF(Udfyldningsark!G348=Data!$T$18,Data!$V$18,IF(Udfyldningsark!G348=Data!$T$19,Data!$V$19,IF(Udfyldningsark!G348=Data!$T$20,Data!$V$20,IF(Udfyldningsark!G348=Data!$T$21,Data!$V$21,IF(Udfyldningsark!G348=Data!$T$22,Data!$V$22,IF(Udfyldningsark!G348=Data!$T$23,Data!$V$23,IF(Udfyldningsark!G348=Data!$T$24,Data!$V$24,IF(Udfyldningsark!G348=Data!$T$25,Data!$V$25,IF(Udfyldningsark!G348=Data!$T$26,Data!$V$26,IF(Udfyldningsark!G348=Data!$T$27,Data!$V$27,))))))))))))))))))))))</f>
        <v/>
      </c>
    </row>
    <row r="332" spans="3:13" ht="10.15" hidden="1" customHeight="1" x14ac:dyDescent="0.2">
      <c r="C332" s="242"/>
      <c r="D332" s="243"/>
      <c r="E332" s="242"/>
      <c r="F332" s="50"/>
      <c r="H332" s="50"/>
      <c r="M332" s="89" t="str">
        <f>IF(Udfyldningsark!G349="","",IF(Udfyldningsark!G349=Data!$T$7,Data!$V$7,IF(Udfyldningsark!G349=Data!$T$8,Data!$V$8,IF(Udfyldningsark!G349=Data!$T$9,Data!$V$9,IF(Udfyldningsark!G349=Data!$T$10,Data!$V$10,IF(Udfyldningsark!G349=Data!$T$11,Data!$V$11,IF(Udfyldningsark!G349=Data!$T$12,Data!$V$12,IF(Udfyldningsark!G349=Data!$T$13,Data!$V$13,IF(Udfyldningsark!G349=Data!$T$14,Data!$V$14,IF(Udfyldningsark!G349=Data!$T$15,Data!$V$15,IF(Udfyldningsark!G349=Data!$T$16,Data!$V$16,IF(Udfyldningsark!G349=Data!$T$17,Data!$V$17,IF(Udfyldningsark!G349=Data!$T$18,Data!$V$18,IF(Udfyldningsark!G349=Data!$T$19,Data!$V$19,IF(Udfyldningsark!G349=Data!$T$20,Data!$V$20,IF(Udfyldningsark!G349=Data!$T$21,Data!$V$21,IF(Udfyldningsark!G349=Data!$T$22,Data!$V$22,IF(Udfyldningsark!G349=Data!$T$23,Data!$V$23,IF(Udfyldningsark!G349=Data!$T$24,Data!$V$24,IF(Udfyldningsark!G349=Data!$T$25,Data!$V$25,IF(Udfyldningsark!G349=Data!$T$26,Data!$V$26,IF(Udfyldningsark!G349=Data!$T$27,Data!$V$27,))))))))))))))))))))))</f>
        <v/>
      </c>
    </row>
    <row r="333" spans="3:13" ht="10.15" hidden="1" customHeight="1" x14ac:dyDescent="0.2">
      <c r="C333" s="242"/>
      <c r="D333" s="243"/>
      <c r="E333" s="242"/>
      <c r="F333" s="50"/>
      <c r="H333" s="50"/>
      <c r="M333" s="89" t="str">
        <f>IF(Udfyldningsark!G350="","",IF(Udfyldningsark!G350=Data!$T$7,Data!$V$7,IF(Udfyldningsark!G350=Data!$T$8,Data!$V$8,IF(Udfyldningsark!G350=Data!$T$9,Data!$V$9,IF(Udfyldningsark!G350=Data!$T$10,Data!$V$10,IF(Udfyldningsark!G350=Data!$T$11,Data!$V$11,IF(Udfyldningsark!G350=Data!$T$12,Data!$V$12,IF(Udfyldningsark!G350=Data!$T$13,Data!$V$13,IF(Udfyldningsark!G350=Data!$T$14,Data!$V$14,IF(Udfyldningsark!G350=Data!$T$15,Data!$V$15,IF(Udfyldningsark!G350=Data!$T$16,Data!$V$16,IF(Udfyldningsark!G350=Data!$T$17,Data!$V$17,IF(Udfyldningsark!G350=Data!$T$18,Data!$V$18,IF(Udfyldningsark!G350=Data!$T$19,Data!$V$19,IF(Udfyldningsark!G350=Data!$T$20,Data!$V$20,IF(Udfyldningsark!G350=Data!$T$21,Data!$V$21,IF(Udfyldningsark!G350=Data!$T$22,Data!$V$22,IF(Udfyldningsark!G350=Data!$T$23,Data!$V$23,IF(Udfyldningsark!G350=Data!$T$24,Data!$V$24,IF(Udfyldningsark!G350=Data!$T$25,Data!$V$25,IF(Udfyldningsark!G350=Data!$T$26,Data!$V$26,IF(Udfyldningsark!G350=Data!$T$27,Data!$V$27,))))))))))))))))))))))</f>
        <v/>
      </c>
    </row>
    <row r="334" spans="3:13" ht="10.15" hidden="1" customHeight="1" x14ac:dyDescent="0.2">
      <c r="C334" s="242"/>
      <c r="D334" s="243"/>
      <c r="E334" s="242"/>
      <c r="F334" s="50"/>
      <c r="H334" s="50"/>
      <c r="M334" s="89" t="str">
        <f>IF(Udfyldningsark!G351="","",IF(Udfyldningsark!G351=Data!$T$7,Data!$V$7,IF(Udfyldningsark!G351=Data!$T$8,Data!$V$8,IF(Udfyldningsark!G351=Data!$T$9,Data!$V$9,IF(Udfyldningsark!G351=Data!$T$10,Data!$V$10,IF(Udfyldningsark!G351=Data!$T$11,Data!$V$11,IF(Udfyldningsark!G351=Data!$T$12,Data!$V$12,IF(Udfyldningsark!G351=Data!$T$13,Data!$V$13,IF(Udfyldningsark!G351=Data!$T$14,Data!$V$14,IF(Udfyldningsark!G351=Data!$T$15,Data!$V$15,IF(Udfyldningsark!G351=Data!$T$16,Data!$V$16,IF(Udfyldningsark!G351=Data!$T$17,Data!$V$17,IF(Udfyldningsark!G351=Data!$T$18,Data!$V$18,IF(Udfyldningsark!G351=Data!$T$19,Data!$V$19,IF(Udfyldningsark!G351=Data!$T$20,Data!$V$20,IF(Udfyldningsark!G351=Data!$T$21,Data!$V$21,IF(Udfyldningsark!G351=Data!$T$22,Data!$V$22,IF(Udfyldningsark!G351=Data!$T$23,Data!$V$23,IF(Udfyldningsark!G351=Data!$T$24,Data!$V$24,IF(Udfyldningsark!G351=Data!$T$25,Data!$V$25,IF(Udfyldningsark!G351=Data!$T$26,Data!$V$26,IF(Udfyldningsark!G351=Data!$T$27,Data!$V$27,))))))))))))))))))))))</f>
        <v/>
      </c>
    </row>
    <row r="335" spans="3:13" ht="10.15" hidden="1" customHeight="1" x14ac:dyDescent="0.2">
      <c r="C335" s="242"/>
      <c r="D335" s="243"/>
      <c r="E335" s="242"/>
      <c r="F335" s="50"/>
      <c r="H335" s="50"/>
      <c r="M335" s="89" t="str">
        <f>IF(Udfyldningsark!G352="","",IF(Udfyldningsark!G352=Data!$T$7,Data!$V$7,IF(Udfyldningsark!G352=Data!$T$8,Data!$V$8,IF(Udfyldningsark!G352=Data!$T$9,Data!$V$9,IF(Udfyldningsark!G352=Data!$T$10,Data!$V$10,IF(Udfyldningsark!G352=Data!$T$11,Data!$V$11,IF(Udfyldningsark!G352=Data!$T$12,Data!$V$12,IF(Udfyldningsark!G352=Data!$T$13,Data!$V$13,IF(Udfyldningsark!G352=Data!$T$14,Data!$V$14,IF(Udfyldningsark!G352=Data!$T$15,Data!$V$15,IF(Udfyldningsark!G352=Data!$T$16,Data!$V$16,IF(Udfyldningsark!G352=Data!$T$17,Data!$V$17,IF(Udfyldningsark!G352=Data!$T$18,Data!$V$18,IF(Udfyldningsark!G352=Data!$T$19,Data!$V$19,IF(Udfyldningsark!G352=Data!$T$20,Data!$V$20,IF(Udfyldningsark!G352=Data!$T$21,Data!$V$21,IF(Udfyldningsark!G352=Data!$T$22,Data!$V$22,IF(Udfyldningsark!G352=Data!$T$23,Data!$V$23,IF(Udfyldningsark!G352=Data!$T$24,Data!$V$24,IF(Udfyldningsark!G352=Data!$T$25,Data!$V$25,IF(Udfyldningsark!G352=Data!$T$26,Data!$V$26,IF(Udfyldningsark!G352=Data!$T$27,Data!$V$27,))))))))))))))))))))))</f>
        <v/>
      </c>
    </row>
    <row r="336" spans="3:13" ht="10.15" hidden="1" customHeight="1" x14ac:dyDescent="0.2">
      <c r="C336" s="242"/>
      <c r="D336" s="243"/>
      <c r="E336" s="242"/>
      <c r="F336" s="50"/>
      <c r="H336" s="50"/>
      <c r="M336" s="89" t="str">
        <f>IF(Udfyldningsark!G353="","",IF(Udfyldningsark!G353=Data!$T$7,Data!$V$7,IF(Udfyldningsark!G353=Data!$T$8,Data!$V$8,IF(Udfyldningsark!G353=Data!$T$9,Data!$V$9,IF(Udfyldningsark!G353=Data!$T$10,Data!$V$10,IF(Udfyldningsark!G353=Data!$T$11,Data!$V$11,IF(Udfyldningsark!G353=Data!$T$12,Data!$V$12,IF(Udfyldningsark!G353=Data!$T$13,Data!$V$13,IF(Udfyldningsark!G353=Data!$T$14,Data!$V$14,IF(Udfyldningsark!G353=Data!$T$15,Data!$V$15,IF(Udfyldningsark!G353=Data!$T$16,Data!$V$16,IF(Udfyldningsark!G353=Data!$T$17,Data!$V$17,IF(Udfyldningsark!G353=Data!$T$18,Data!$V$18,IF(Udfyldningsark!G353=Data!$T$19,Data!$V$19,IF(Udfyldningsark!G353=Data!$T$20,Data!$V$20,IF(Udfyldningsark!G353=Data!$T$21,Data!$V$21,IF(Udfyldningsark!G353=Data!$T$22,Data!$V$22,IF(Udfyldningsark!G353=Data!$T$23,Data!$V$23,IF(Udfyldningsark!G353=Data!$T$24,Data!$V$24,IF(Udfyldningsark!G353=Data!$T$25,Data!$V$25,IF(Udfyldningsark!G353=Data!$T$26,Data!$V$26,IF(Udfyldningsark!G353=Data!$T$27,Data!$V$27,))))))))))))))))))))))</f>
        <v/>
      </c>
    </row>
    <row r="337" spans="3:13" ht="10.15" hidden="1" customHeight="1" x14ac:dyDescent="0.2">
      <c r="C337" s="242"/>
      <c r="D337" s="243"/>
      <c r="E337" s="242"/>
      <c r="F337" s="50"/>
      <c r="H337" s="50"/>
      <c r="M337" s="89" t="str">
        <f>IF(Udfyldningsark!G354="","",IF(Udfyldningsark!G354=Data!$T$7,Data!$V$7,IF(Udfyldningsark!G354=Data!$T$8,Data!$V$8,IF(Udfyldningsark!G354=Data!$T$9,Data!$V$9,IF(Udfyldningsark!G354=Data!$T$10,Data!$V$10,IF(Udfyldningsark!G354=Data!$T$11,Data!$V$11,IF(Udfyldningsark!G354=Data!$T$12,Data!$V$12,IF(Udfyldningsark!G354=Data!$T$13,Data!$V$13,IF(Udfyldningsark!G354=Data!$T$14,Data!$V$14,IF(Udfyldningsark!G354=Data!$T$15,Data!$V$15,IF(Udfyldningsark!G354=Data!$T$16,Data!$V$16,IF(Udfyldningsark!G354=Data!$T$17,Data!$V$17,IF(Udfyldningsark!G354=Data!$T$18,Data!$V$18,IF(Udfyldningsark!G354=Data!$T$19,Data!$V$19,IF(Udfyldningsark!G354=Data!$T$20,Data!$V$20,IF(Udfyldningsark!G354=Data!$T$21,Data!$V$21,IF(Udfyldningsark!G354=Data!$T$22,Data!$V$22,IF(Udfyldningsark!G354=Data!$T$23,Data!$V$23,IF(Udfyldningsark!G354=Data!$T$24,Data!$V$24,IF(Udfyldningsark!G354=Data!$T$25,Data!$V$25,IF(Udfyldningsark!G354=Data!$T$26,Data!$V$26,IF(Udfyldningsark!G354=Data!$T$27,Data!$V$27,))))))))))))))))))))))</f>
        <v/>
      </c>
    </row>
    <row r="338" spans="3:13" ht="10.15" hidden="1" customHeight="1" x14ac:dyDescent="0.2">
      <c r="C338" s="242"/>
      <c r="D338" s="243"/>
      <c r="E338" s="242"/>
      <c r="F338" s="50"/>
      <c r="H338" s="50"/>
      <c r="M338" s="89" t="str">
        <f>IF(Udfyldningsark!G355="","",IF(Udfyldningsark!G355=Data!$T$7,Data!$V$7,IF(Udfyldningsark!G355=Data!$T$8,Data!$V$8,IF(Udfyldningsark!G355=Data!$T$9,Data!$V$9,IF(Udfyldningsark!G355=Data!$T$10,Data!$V$10,IF(Udfyldningsark!G355=Data!$T$11,Data!$V$11,IF(Udfyldningsark!G355=Data!$T$12,Data!$V$12,IF(Udfyldningsark!G355=Data!$T$13,Data!$V$13,IF(Udfyldningsark!G355=Data!$T$14,Data!$V$14,IF(Udfyldningsark!G355=Data!$T$15,Data!$V$15,IF(Udfyldningsark!G355=Data!$T$16,Data!$V$16,IF(Udfyldningsark!G355=Data!$T$17,Data!$V$17,IF(Udfyldningsark!G355=Data!$T$18,Data!$V$18,IF(Udfyldningsark!G355=Data!$T$19,Data!$V$19,IF(Udfyldningsark!G355=Data!$T$20,Data!$V$20,IF(Udfyldningsark!G355=Data!$T$21,Data!$V$21,IF(Udfyldningsark!G355=Data!$T$22,Data!$V$22,IF(Udfyldningsark!G355=Data!$T$23,Data!$V$23,IF(Udfyldningsark!G355=Data!$T$24,Data!$V$24,IF(Udfyldningsark!G355=Data!$T$25,Data!$V$25,IF(Udfyldningsark!G355=Data!$T$26,Data!$V$26,IF(Udfyldningsark!G355=Data!$T$27,Data!$V$27,))))))))))))))))))))))</f>
        <v/>
      </c>
    </row>
    <row r="339" spans="3:13" ht="10.15" hidden="1" customHeight="1" x14ac:dyDescent="0.2">
      <c r="C339" s="242"/>
      <c r="D339" s="243"/>
      <c r="E339" s="242"/>
      <c r="F339" s="50"/>
      <c r="H339" s="50"/>
      <c r="M339" s="89" t="str">
        <f>IF(Udfyldningsark!G356="","",IF(Udfyldningsark!G356=Data!$T$7,Data!$V$7,IF(Udfyldningsark!G356=Data!$T$8,Data!$V$8,IF(Udfyldningsark!G356=Data!$T$9,Data!$V$9,IF(Udfyldningsark!G356=Data!$T$10,Data!$V$10,IF(Udfyldningsark!G356=Data!$T$11,Data!$V$11,IF(Udfyldningsark!G356=Data!$T$12,Data!$V$12,IF(Udfyldningsark!G356=Data!$T$13,Data!$V$13,IF(Udfyldningsark!G356=Data!$T$14,Data!$V$14,IF(Udfyldningsark!G356=Data!$T$15,Data!$V$15,IF(Udfyldningsark!G356=Data!$T$16,Data!$V$16,IF(Udfyldningsark!G356=Data!$T$17,Data!$V$17,IF(Udfyldningsark!G356=Data!$T$18,Data!$V$18,IF(Udfyldningsark!G356=Data!$T$19,Data!$V$19,IF(Udfyldningsark!G356=Data!$T$20,Data!$V$20,IF(Udfyldningsark!G356=Data!$T$21,Data!$V$21,IF(Udfyldningsark!G356=Data!$T$22,Data!$V$22,IF(Udfyldningsark!G356=Data!$T$23,Data!$V$23,IF(Udfyldningsark!G356=Data!$T$24,Data!$V$24,IF(Udfyldningsark!G356=Data!$T$25,Data!$V$25,IF(Udfyldningsark!G356=Data!$T$26,Data!$V$26,IF(Udfyldningsark!G356=Data!$T$27,Data!$V$27,))))))))))))))))))))))</f>
        <v/>
      </c>
    </row>
    <row r="340" spans="3:13" ht="10.15" hidden="1" customHeight="1" x14ac:dyDescent="0.2">
      <c r="C340" s="242"/>
      <c r="D340" s="243"/>
      <c r="E340" s="242"/>
      <c r="F340" s="50"/>
      <c r="H340" s="50"/>
      <c r="M340" s="89" t="str">
        <f>IF(Udfyldningsark!G357="","",IF(Udfyldningsark!G357=Data!$T$7,Data!$V$7,IF(Udfyldningsark!G357=Data!$T$8,Data!$V$8,IF(Udfyldningsark!G357=Data!$T$9,Data!$V$9,IF(Udfyldningsark!G357=Data!$T$10,Data!$V$10,IF(Udfyldningsark!G357=Data!$T$11,Data!$V$11,IF(Udfyldningsark!G357=Data!$T$12,Data!$V$12,IF(Udfyldningsark!G357=Data!$T$13,Data!$V$13,IF(Udfyldningsark!G357=Data!$T$14,Data!$V$14,IF(Udfyldningsark!G357=Data!$T$15,Data!$V$15,IF(Udfyldningsark!G357=Data!$T$16,Data!$V$16,IF(Udfyldningsark!G357=Data!$T$17,Data!$V$17,IF(Udfyldningsark!G357=Data!$T$18,Data!$V$18,IF(Udfyldningsark!G357=Data!$T$19,Data!$V$19,IF(Udfyldningsark!G357=Data!$T$20,Data!$V$20,IF(Udfyldningsark!G357=Data!$T$21,Data!$V$21,IF(Udfyldningsark!G357=Data!$T$22,Data!$V$22,IF(Udfyldningsark!G357=Data!$T$23,Data!$V$23,IF(Udfyldningsark!G357=Data!$T$24,Data!$V$24,IF(Udfyldningsark!G357=Data!$T$25,Data!$V$25,IF(Udfyldningsark!G357=Data!$T$26,Data!$V$26,IF(Udfyldningsark!G357=Data!$T$27,Data!$V$27,))))))))))))))))))))))</f>
        <v/>
      </c>
    </row>
    <row r="341" spans="3:13" ht="10.15" hidden="1" customHeight="1" x14ac:dyDescent="0.2">
      <c r="C341" s="242"/>
      <c r="D341" s="243"/>
      <c r="E341" s="242"/>
      <c r="F341" s="50"/>
      <c r="H341" s="50"/>
      <c r="M341" s="89" t="str">
        <f>IF(Udfyldningsark!G358="","",IF(Udfyldningsark!G358=Data!$T$7,Data!$V$7,IF(Udfyldningsark!G358=Data!$T$8,Data!$V$8,IF(Udfyldningsark!G358=Data!$T$9,Data!$V$9,IF(Udfyldningsark!G358=Data!$T$10,Data!$V$10,IF(Udfyldningsark!G358=Data!$T$11,Data!$V$11,IF(Udfyldningsark!G358=Data!$T$12,Data!$V$12,IF(Udfyldningsark!G358=Data!$T$13,Data!$V$13,IF(Udfyldningsark!G358=Data!$T$14,Data!$V$14,IF(Udfyldningsark!G358=Data!$T$15,Data!$V$15,IF(Udfyldningsark!G358=Data!$T$16,Data!$V$16,IF(Udfyldningsark!G358=Data!$T$17,Data!$V$17,IF(Udfyldningsark!G358=Data!$T$18,Data!$V$18,IF(Udfyldningsark!G358=Data!$T$19,Data!$V$19,IF(Udfyldningsark!G358=Data!$T$20,Data!$V$20,IF(Udfyldningsark!G358=Data!$T$21,Data!$V$21,IF(Udfyldningsark!G358=Data!$T$22,Data!$V$22,IF(Udfyldningsark!G358=Data!$T$23,Data!$V$23,IF(Udfyldningsark!G358=Data!$T$24,Data!$V$24,IF(Udfyldningsark!G358=Data!$T$25,Data!$V$25,IF(Udfyldningsark!G358=Data!$T$26,Data!$V$26,IF(Udfyldningsark!G358=Data!$T$27,Data!$V$27,))))))))))))))))))))))</f>
        <v/>
      </c>
    </row>
    <row r="342" spans="3:13" ht="10.15" hidden="1" customHeight="1" x14ac:dyDescent="0.2">
      <c r="C342" s="242"/>
      <c r="D342" s="243"/>
      <c r="E342" s="242"/>
      <c r="F342" s="50"/>
      <c r="H342" s="50"/>
      <c r="M342" s="89" t="str">
        <f>IF(Udfyldningsark!G359="","",IF(Udfyldningsark!G359=Data!$T$7,Data!$V$7,IF(Udfyldningsark!G359=Data!$T$8,Data!$V$8,IF(Udfyldningsark!G359=Data!$T$9,Data!$V$9,IF(Udfyldningsark!G359=Data!$T$10,Data!$V$10,IF(Udfyldningsark!G359=Data!$T$11,Data!$V$11,IF(Udfyldningsark!G359=Data!$T$12,Data!$V$12,IF(Udfyldningsark!G359=Data!$T$13,Data!$V$13,IF(Udfyldningsark!G359=Data!$T$14,Data!$V$14,IF(Udfyldningsark!G359=Data!$T$15,Data!$V$15,IF(Udfyldningsark!G359=Data!$T$16,Data!$V$16,IF(Udfyldningsark!G359=Data!$T$17,Data!$V$17,IF(Udfyldningsark!G359=Data!$T$18,Data!$V$18,IF(Udfyldningsark!G359=Data!$T$19,Data!$V$19,IF(Udfyldningsark!G359=Data!$T$20,Data!$V$20,IF(Udfyldningsark!G359=Data!$T$21,Data!$V$21,IF(Udfyldningsark!G359=Data!$T$22,Data!$V$22,IF(Udfyldningsark!G359=Data!$T$23,Data!$V$23,IF(Udfyldningsark!G359=Data!$T$24,Data!$V$24,IF(Udfyldningsark!G359=Data!$T$25,Data!$V$25,IF(Udfyldningsark!G359=Data!$T$26,Data!$V$26,IF(Udfyldningsark!G359=Data!$T$27,Data!$V$27,))))))))))))))))))))))</f>
        <v/>
      </c>
    </row>
    <row r="343" spans="3:13" ht="10.15" hidden="1" customHeight="1" x14ac:dyDescent="0.2">
      <c r="C343" s="242"/>
      <c r="D343" s="243"/>
      <c r="E343" s="242"/>
      <c r="F343" s="50"/>
      <c r="H343" s="50"/>
      <c r="M343" s="89" t="str">
        <f>IF(Udfyldningsark!G360="","",IF(Udfyldningsark!G360=Data!$T$7,Data!$V$7,IF(Udfyldningsark!G360=Data!$T$8,Data!$V$8,IF(Udfyldningsark!G360=Data!$T$9,Data!$V$9,IF(Udfyldningsark!G360=Data!$T$10,Data!$V$10,IF(Udfyldningsark!G360=Data!$T$11,Data!$V$11,IF(Udfyldningsark!G360=Data!$T$12,Data!$V$12,IF(Udfyldningsark!G360=Data!$T$13,Data!$V$13,IF(Udfyldningsark!G360=Data!$T$14,Data!$V$14,IF(Udfyldningsark!G360=Data!$T$15,Data!$V$15,IF(Udfyldningsark!G360=Data!$T$16,Data!$V$16,IF(Udfyldningsark!G360=Data!$T$17,Data!$V$17,IF(Udfyldningsark!G360=Data!$T$18,Data!$V$18,IF(Udfyldningsark!G360=Data!$T$19,Data!$V$19,IF(Udfyldningsark!G360=Data!$T$20,Data!$V$20,IF(Udfyldningsark!G360=Data!$T$21,Data!$V$21,IF(Udfyldningsark!G360=Data!$T$22,Data!$V$22,IF(Udfyldningsark!G360=Data!$T$23,Data!$V$23,IF(Udfyldningsark!G360=Data!$T$24,Data!$V$24,IF(Udfyldningsark!G360=Data!$T$25,Data!$V$25,IF(Udfyldningsark!G360=Data!$T$26,Data!$V$26,IF(Udfyldningsark!G360=Data!$T$27,Data!$V$27,))))))))))))))))))))))</f>
        <v/>
      </c>
    </row>
    <row r="344" spans="3:13" ht="10.15" hidden="1" customHeight="1" x14ac:dyDescent="0.2">
      <c r="C344" s="242"/>
      <c r="D344" s="243"/>
      <c r="E344" s="242"/>
      <c r="F344" s="50"/>
      <c r="H344" s="50"/>
      <c r="M344" s="89" t="str">
        <f>IF(Udfyldningsark!G361="","",IF(Udfyldningsark!G361=Data!$T$7,Data!$V$7,IF(Udfyldningsark!G361=Data!$T$8,Data!$V$8,IF(Udfyldningsark!G361=Data!$T$9,Data!$V$9,IF(Udfyldningsark!G361=Data!$T$10,Data!$V$10,IF(Udfyldningsark!G361=Data!$T$11,Data!$V$11,IF(Udfyldningsark!G361=Data!$T$12,Data!$V$12,IF(Udfyldningsark!G361=Data!$T$13,Data!$V$13,IF(Udfyldningsark!G361=Data!$T$14,Data!$V$14,IF(Udfyldningsark!G361=Data!$T$15,Data!$V$15,IF(Udfyldningsark!G361=Data!$T$16,Data!$V$16,IF(Udfyldningsark!G361=Data!$T$17,Data!$V$17,IF(Udfyldningsark!G361=Data!$T$18,Data!$V$18,IF(Udfyldningsark!G361=Data!$T$19,Data!$V$19,IF(Udfyldningsark!G361=Data!$T$20,Data!$V$20,IF(Udfyldningsark!G361=Data!$T$21,Data!$V$21,IF(Udfyldningsark!G361=Data!$T$22,Data!$V$22,IF(Udfyldningsark!G361=Data!$T$23,Data!$V$23,IF(Udfyldningsark!G361=Data!$T$24,Data!$V$24,IF(Udfyldningsark!G361=Data!$T$25,Data!$V$25,IF(Udfyldningsark!G361=Data!$T$26,Data!$V$26,IF(Udfyldningsark!G361=Data!$T$27,Data!$V$27,))))))))))))))))))))))</f>
        <v/>
      </c>
    </row>
    <row r="345" spans="3:13" ht="10.15" hidden="1" customHeight="1" x14ac:dyDescent="0.2">
      <c r="C345" s="242"/>
      <c r="D345" s="243"/>
      <c r="E345" s="242"/>
      <c r="F345" s="50"/>
      <c r="H345" s="50"/>
      <c r="M345" s="89" t="str">
        <f>IF(Udfyldningsark!G362="","",IF(Udfyldningsark!G362=Data!$T$7,Data!$V$7,IF(Udfyldningsark!G362=Data!$T$8,Data!$V$8,IF(Udfyldningsark!G362=Data!$T$9,Data!$V$9,IF(Udfyldningsark!G362=Data!$T$10,Data!$V$10,IF(Udfyldningsark!G362=Data!$T$11,Data!$V$11,IF(Udfyldningsark!G362=Data!$T$12,Data!$V$12,IF(Udfyldningsark!G362=Data!$T$13,Data!$V$13,IF(Udfyldningsark!G362=Data!$T$14,Data!$V$14,IF(Udfyldningsark!G362=Data!$T$15,Data!$V$15,IF(Udfyldningsark!G362=Data!$T$16,Data!$V$16,IF(Udfyldningsark!G362=Data!$T$17,Data!$V$17,IF(Udfyldningsark!G362=Data!$T$18,Data!$V$18,IF(Udfyldningsark!G362=Data!$T$19,Data!$V$19,IF(Udfyldningsark!G362=Data!$T$20,Data!$V$20,IF(Udfyldningsark!G362=Data!$T$21,Data!$V$21,IF(Udfyldningsark!G362=Data!$T$22,Data!$V$22,IF(Udfyldningsark!G362=Data!$T$23,Data!$V$23,IF(Udfyldningsark!G362=Data!$T$24,Data!$V$24,IF(Udfyldningsark!G362=Data!$T$25,Data!$V$25,IF(Udfyldningsark!G362=Data!$T$26,Data!$V$26,IF(Udfyldningsark!G362=Data!$T$27,Data!$V$27,))))))))))))))))))))))</f>
        <v/>
      </c>
    </row>
    <row r="346" spans="3:13" ht="10.15" hidden="1" customHeight="1" x14ac:dyDescent="0.2">
      <c r="C346" s="242"/>
      <c r="D346" s="243"/>
      <c r="E346" s="242"/>
      <c r="F346" s="50"/>
      <c r="H346" s="50"/>
      <c r="M346" s="89" t="str">
        <f>IF(Udfyldningsark!G363="","",IF(Udfyldningsark!G363=Data!$T$7,Data!$V$7,IF(Udfyldningsark!G363=Data!$T$8,Data!$V$8,IF(Udfyldningsark!G363=Data!$T$9,Data!$V$9,IF(Udfyldningsark!G363=Data!$T$10,Data!$V$10,IF(Udfyldningsark!G363=Data!$T$11,Data!$V$11,IF(Udfyldningsark!G363=Data!$T$12,Data!$V$12,IF(Udfyldningsark!G363=Data!$T$13,Data!$V$13,IF(Udfyldningsark!G363=Data!$T$14,Data!$V$14,IF(Udfyldningsark!G363=Data!$T$15,Data!$V$15,IF(Udfyldningsark!G363=Data!$T$16,Data!$V$16,IF(Udfyldningsark!G363=Data!$T$17,Data!$V$17,IF(Udfyldningsark!G363=Data!$T$18,Data!$V$18,IF(Udfyldningsark!G363=Data!$T$19,Data!$V$19,IF(Udfyldningsark!G363=Data!$T$20,Data!$V$20,IF(Udfyldningsark!G363=Data!$T$21,Data!$V$21,IF(Udfyldningsark!G363=Data!$T$22,Data!$V$22,IF(Udfyldningsark!G363=Data!$T$23,Data!$V$23,IF(Udfyldningsark!G363=Data!$T$24,Data!$V$24,IF(Udfyldningsark!G363=Data!$T$25,Data!$V$25,IF(Udfyldningsark!G363=Data!$T$26,Data!$V$26,IF(Udfyldningsark!G363=Data!$T$27,Data!$V$27,))))))))))))))))))))))</f>
        <v/>
      </c>
    </row>
    <row r="347" spans="3:13" ht="10.15" hidden="1" customHeight="1" x14ac:dyDescent="0.2">
      <c r="C347" s="242"/>
      <c r="D347" s="243"/>
      <c r="E347" s="242"/>
      <c r="F347" s="50"/>
      <c r="H347" s="50"/>
      <c r="M347" s="89" t="str">
        <f>IF(Udfyldningsark!G364="","",IF(Udfyldningsark!G364=Data!$T$7,Data!$V$7,IF(Udfyldningsark!G364=Data!$T$8,Data!$V$8,IF(Udfyldningsark!G364=Data!$T$9,Data!$V$9,IF(Udfyldningsark!G364=Data!$T$10,Data!$V$10,IF(Udfyldningsark!G364=Data!$T$11,Data!$V$11,IF(Udfyldningsark!G364=Data!$T$12,Data!$V$12,IF(Udfyldningsark!G364=Data!$T$13,Data!$V$13,IF(Udfyldningsark!G364=Data!$T$14,Data!$V$14,IF(Udfyldningsark!G364=Data!$T$15,Data!$V$15,IF(Udfyldningsark!G364=Data!$T$16,Data!$V$16,IF(Udfyldningsark!G364=Data!$T$17,Data!$V$17,IF(Udfyldningsark!G364=Data!$T$18,Data!$V$18,IF(Udfyldningsark!G364=Data!$T$19,Data!$V$19,IF(Udfyldningsark!G364=Data!$T$20,Data!$V$20,IF(Udfyldningsark!G364=Data!$T$21,Data!$V$21,IF(Udfyldningsark!G364=Data!$T$22,Data!$V$22,IF(Udfyldningsark!G364=Data!$T$23,Data!$V$23,IF(Udfyldningsark!G364=Data!$T$24,Data!$V$24,IF(Udfyldningsark!G364=Data!$T$25,Data!$V$25,IF(Udfyldningsark!G364=Data!$T$26,Data!$V$26,IF(Udfyldningsark!G364=Data!$T$27,Data!$V$27,))))))))))))))))))))))</f>
        <v/>
      </c>
    </row>
    <row r="348" spans="3:13" ht="10.15" hidden="1" customHeight="1" x14ac:dyDescent="0.2">
      <c r="M348" s="89" t="str">
        <f>IF(Udfyldningsark!G365="","",IF(Udfyldningsark!G365=Data!$T$7,Data!$V$7,IF(Udfyldningsark!G365=Data!$T$8,Data!$V$8,IF(Udfyldningsark!G365=Data!$T$9,Data!$V$9,IF(Udfyldningsark!G365=Data!$T$10,Data!$V$10,IF(Udfyldningsark!G365=Data!$T$11,Data!$V$11,IF(Udfyldningsark!G365=Data!$T$12,Data!$V$12,IF(Udfyldningsark!G365=Data!$T$13,Data!$V$13,IF(Udfyldningsark!G365=Data!$T$14,Data!$V$14,IF(Udfyldningsark!G365=Data!$T$15,Data!$V$15,IF(Udfyldningsark!G365=Data!$T$16,Data!$V$16,IF(Udfyldningsark!G365=Data!$T$17,Data!$V$17,IF(Udfyldningsark!G365=Data!$T$18,Data!$V$18,IF(Udfyldningsark!G365=Data!$T$19,Data!$V$19,IF(Udfyldningsark!G365=Data!$T$20,Data!$V$20,IF(Udfyldningsark!G365=Data!$T$21,Data!$V$21,IF(Udfyldningsark!G365=Data!$T$22,Data!$V$22,IF(Udfyldningsark!G365=Data!$T$23,Data!$V$23,IF(Udfyldningsark!G365=Data!$T$24,Data!$V$24,IF(Udfyldningsark!G365=Data!$T$25,Data!$V$25,IF(Udfyldningsark!G365=Data!$T$26,Data!$V$26,IF(Udfyldningsark!G365=Data!$T$27,Data!$V$27,))))))))))))))))))))))</f>
        <v/>
      </c>
    </row>
    <row r="349" spans="3:13" ht="10.15" hidden="1" customHeight="1" x14ac:dyDescent="0.2">
      <c r="M349" s="89" t="str">
        <f>IF(Udfyldningsark!G366="","",IF(Udfyldningsark!G366=Data!$T$7,Data!$V$7,IF(Udfyldningsark!G366=Data!$T$8,Data!$V$8,IF(Udfyldningsark!G366=Data!$T$9,Data!$V$9,IF(Udfyldningsark!G366=Data!$T$10,Data!$V$10,IF(Udfyldningsark!G366=Data!$T$11,Data!$V$11,IF(Udfyldningsark!G366=Data!$T$12,Data!$V$12,IF(Udfyldningsark!G366=Data!$T$13,Data!$V$13,IF(Udfyldningsark!G366=Data!$T$14,Data!$V$14,IF(Udfyldningsark!G366=Data!$T$15,Data!$V$15,IF(Udfyldningsark!G366=Data!$T$16,Data!$V$16,IF(Udfyldningsark!G366=Data!$T$17,Data!$V$17,IF(Udfyldningsark!G366=Data!$T$18,Data!$V$18,IF(Udfyldningsark!G366=Data!$T$19,Data!$V$19,IF(Udfyldningsark!G366=Data!$T$20,Data!$V$20,IF(Udfyldningsark!G366=Data!$T$21,Data!$V$21,IF(Udfyldningsark!G366=Data!$T$22,Data!$V$22,IF(Udfyldningsark!G366=Data!$T$23,Data!$V$23,IF(Udfyldningsark!G366=Data!$T$24,Data!$V$24,IF(Udfyldningsark!G366=Data!$T$25,Data!$V$25,IF(Udfyldningsark!G366=Data!$T$26,Data!$V$26,IF(Udfyldningsark!G366=Data!$T$27,Data!$V$27,))))))))))))))))))))))</f>
        <v/>
      </c>
    </row>
    <row r="350" spans="3:13" ht="10.15" hidden="1" customHeight="1" x14ac:dyDescent="0.2">
      <c r="M350" s="89" t="str">
        <f>IF(Udfyldningsark!G367="","",IF(Udfyldningsark!G367=Data!$T$7,Data!$V$7,IF(Udfyldningsark!G367=Data!$T$8,Data!$V$8,IF(Udfyldningsark!G367=Data!$T$9,Data!$V$9,IF(Udfyldningsark!G367=Data!$T$10,Data!$V$10,IF(Udfyldningsark!G367=Data!$T$11,Data!$V$11,IF(Udfyldningsark!G367=Data!$T$12,Data!$V$12,IF(Udfyldningsark!G367=Data!$T$13,Data!$V$13,IF(Udfyldningsark!G367=Data!$T$14,Data!$V$14,IF(Udfyldningsark!G367=Data!$T$15,Data!$V$15,IF(Udfyldningsark!G367=Data!$T$16,Data!$V$16,IF(Udfyldningsark!G367=Data!$T$17,Data!$V$17,IF(Udfyldningsark!G367=Data!$T$18,Data!$V$18,IF(Udfyldningsark!G367=Data!$T$19,Data!$V$19,IF(Udfyldningsark!G367=Data!$T$20,Data!$V$20,IF(Udfyldningsark!G367=Data!$T$21,Data!$V$21,IF(Udfyldningsark!G367=Data!$T$22,Data!$V$22,IF(Udfyldningsark!G367=Data!$T$23,Data!$V$23,IF(Udfyldningsark!G367=Data!$T$24,Data!$V$24,IF(Udfyldningsark!G367=Data!$T$25,Data!$V$25,IF(Udfyldningsark!G367=Data!$T$26,Data!$V$26,IF(Udfyldningsark!G367=Data!$T$27,Data!$V$27,))))))))))))))))))))))</f>
        <v/>
      </c>
    </row>
    <row r="351" spans="3:13" ht="10.15" hidden="1" customHeight="1" x14ac:dyDescent="0.2">
      <c r="M351" s="89" t="str">
        <f>IF(Udfyldningsark!G368="","",IF(Udfyldningsark!G368=Data!$T$7,Data!$V$7,IF(Udfyldningsark!G368=Data!$T$8,Data!$V$8,IF(Udfyldningsark!G368=Data!$T$9,Data!$V$9,IF(Udfyldningsark!G368=Data!$T$10,Data!$V$10,IF(Udfyldningsark!G368=Data!$T$11,Data!$V$11,IF(Udfyldningsark!G368=Data!$T$12,Data!$V$12,IF(Udfyldningsark!G368=Data!$T$13,Data!$V$13,IF(Udfyldningsark!G368=Data!$T$14,Data!$V$14,IF(Udfyldningsark!G368=Data!$T$15,Data!$V$15,IF(Udfyldningsark!G368=Data!$T$16,Data!$V$16,IF(Udfyldningsark!G368=Data!$T$17,Data!$V$17,IF(Udfyldningsark!G368=Data!$T$18,Data!$V$18,IF(Udfyldningsark!G368=Data!$T$19,Data!$V$19,IF(Udfyldningsark!G368=Data!$T$20,Data!$V$20,IF(Udfyldningsark!G368=Data!$T$21,Data!$V$21,IF(Udfyldningsark!G368=Data!$T$22,Data!$V$22,IF(Udfyldningsark!G368=Data!$T$23,Data!$V$23,IF(Udfyldningsark!G368=Data!$T$24,Data!$V$24,IF(Udfyldningsark!G368=Data!$T$25,Data!$V$25,IF(Udfyldningsark!G368=Data!$T$26,Data!$V$26,IF(Udfyldningsark!G368=Data!$T$27,Data!$V$27,))))))))))))))))))))))</f>
        <v/>
      </c>
    </row>
    <row r="352" spans="3:13" ht="10.15" hidden="1" customHeight="1" x14ac:dyDescent="0.2">
      <c r="M352" s="89" t="str">
        <f>IF(Udfyldningsark!G369="","",IF(Udfyldningsark!G369=Data!$T$7,Data!$V$7,IF(Udfyldningsark!G369=Data!$T$8,Data!$V$8,IF(Udfyldningsark!G369=Data!$T$9,Data!$V$9,IF(Udfyldningsark!G369=Data!$T$10,Data!$V$10,IF(Udfyldningsark!G369=Data!$T$11,Data!$V$11,IF(Udfyldningsark!G369=Data!$T$12,Data!$V$12,IF(Udfyldningsark!G369=Data!$T$13,Data!$V$13,IF(Udfyldningsark!G369=Data!$T$14,Data!$V$14,IF(Udfyldningsark!G369=Data!$T$15,Data!$V$15,IF(Udfyldningsark!G369=Data!$T$16,Data!$V$16,IF(Udfyldningsark!G369=Data!$T$17,Data!$V$17,IF(Udfyldningsark!G369=Data!$T$18,Data!$V$18,IF(Udfyldningsark!G369=Data!$T$19,Data!$V$19,IF(Udfyldningsark!G369=Data!$T$20,Data!$V$20,IF(Udfyldningsark!G369=Data!$T$21,Data!$V$21,IF(Udfyldningsark!G369=Data!$T$22,Data!$V$22,IF(Udfyldningsark!G369=Data!$T$23,Data!$V$23,IF(Udfyldningsark!G369=Data!$T$24,Data!$V$24,IF(Udfyldningsark!G369=Data!$T$25,Data!$V$25,IF(Udfyldningsark!G369=Data!$T$26,Data!$V$26,IF(Udfyldningsark!G369=Data!$T$27,Data!$V$27,))))))))))))))))))))))</f>
        <v/>
      </c>
    </row>
    <row r="353" spans="13:13" ht="10.15" hidden="1" customHeight="1" x14ac:dyDescent="0.2">
      <c r="M353" s="89" t="str">
        <f>IF(Udfyldningsark!G370="","",IF(Udfyldningsark!G370=Data!$T$7,Data!$V$7,IF(Udfyldningsark!G370=Data!$T$8,Data!$V$8,IF(Udfyldningsark!G370=Data!$T$9,Data!$V$9,IF(Udfyldningsark!G370=Data!$T$10,Data!$V$10,IF(Udfyldningsark!G370=Data!$T$11,Data!$V$11,IF(Udfyldningsark!G370=Data!$T$12,Data!$V$12,IF(Udfyldningsark!G370=Data!$T$13,Data!$V$13,IF(Udfyldningsark!G370=Data!$T$14,Data!$V$14,IF(Udfyldningsark!G370=Data!$T$15,Data!$V$15,IF(Udfyldningsark!G370=Data!$T$16,Data!$V$16,IF(Udfyldningsark!G370=Data!$T$17,Data!$V$17,IF(Udfyldningsark!G370=Data!$T$18,Data!$V$18,IF(Udfyldningsark!G370=Data!$T$19,Data!$V$19,IF(Udfyldningsark!G370=Data!$T$20,Data!$V$20,IF(Udfyldningsark!G370=Data!$T$21,Data!$V$21,IF(Udfyldningsark!G370=Data!$T$22,Data!$V$22,IF(Udfyldningsark!G370=Data!$T$23,Data!$V$23,IF(Udfyldningsark!G370=Data!$T$24,Data!$V$24,IF(Udfyldningsark!G370=Data!$T$25,Data!$V$25,IF(Udfyldningsark!G370=Data!$T$26,Data!$V$26,IF(Udfyldningsark!G370=Data!$T$27,Data!$V$27,))))))))))))))))))))))</f>
        <v/>
      </c>
    </row>
    <row r="354" spans="13:13" ht="10.15" hidden="1" customHeight="1" x14ac:dyDescent="0.2">
      <c r="M354" s="89" t="str">
        <f>IF(Udfyldningsark!G371="","",IF(Udfyldningsark!G371=Data!$T$7,Data!$V$7,IF(Udfyldningsark!G371=Data!$T$8,Data!$V$8,IF(Udfyldningsark!G371=Data!$T$9,Data!$V$9,IF(Udfyldningsark!G371=Data!$T$10,Data!$V$10,IF(Udfyldningsark!G371=Data!$T$11,Data!$V$11,IF(Udfyldningsark!G371=Data!$T$12,Data!$V$12,IF(Udfyldningsark!G371=Data!$T$13,Data!$V$13,IF(Udfyldningsark!G371=Data!$T$14,Data!$V$14,IF(Udfyldningsark!G371=Data!$T$15,Data!$V$15,IF(Udfyldningsark!G371=Data!$T$16,Data!$V$16,IF(Udfyldningsark!G371=Data!$T$17,Data!$V$17,IF(Udfyldningsark!G371=Data!$T$18,Data!$V$18,IF(Udfyldningsark!G371=Data!$T$19,Data!$V$19,IF(Udfyldningsark!G371=Data!$T$20,Data!$V$20,IF(Udfyldningsark!G371=Data!$T$21,Data!$V$21,IF(Udfyldningsark!G371=Data!$T$22,Data!$V$22,IF(Udfyldningsark!G371=Data!$T$23,Data!$V$23,IF(Udfyldningsark!G371=Data!$T$24,Data!$V$24,IF(Udfyldningsark!G371=Data!$T$25,Data!$V$25,IF(Udfyldningsark!G371=Data!$T$26,Data!$V$26,IF(Udfyldningsark!G371=Data!$T$27,Data!$V$27,))))))))))))))))))))))</f>
        <v/>
      </c>
    </row>
    <row r="355" spans="13:13" ht="10.15" hidden="1" customHeight="1" x14ac:dyDescent="0.2">
      <c r="M355" s="89" t="str">
        <f>IF(Udfyldningsark!G372="","",IF(Udfyldningsark!G372=Data!$T$7,Data!$V$7,IF(Udfyldningsark!G372=Data!$T$8,Data!$V$8,IF(Udfyldningsark!G372=Data!$T$9,Data!$V$9,IF(Udfyldningsark!G372=Data!$T$10,Data!$V$10,IF(Udfyldningsark!G372=Data!$T$11,Data!$V$11,IF(Udfyldningsark!G372=Data!$T$12,Data!$V$12,IF(Udfyldningsark!G372=Data!$T$13,Data!$V$13,IF(Udfyldningsark!G372=Data!$T$14,Data!$V$14,IF(Udfyldningsark!G372=Data!$T$15,Data!$V$15,IF(Udfyldningsark!G372=Data!$T$16,Data!$V$16,IF(Udfyldningsark!G372=Data!$T$17,Data!$V$17,IF(Udfyldningsark!G372=Data!$T$18,Data!$V$18,IF(Udfyldningsark!G372=Data!$T$19,Data!$V$19,IF(Udfyldningsark!G372=Data!$T$20,Data!$V$20,IF(Udfyldningsark!G372=Data!$T$21,Data!$V$21,IF(Udfyldningsark!G372=Data!$T$22,Data!$V$22,IF(Udfyldningsark!G372=Data!$T$23,Data!$V$23,IF(Udfyldningsark!G372=Data!$T$24,Data!$V$24,IF(Udfyldningsark!G372=Data!$T$25,Data!$V$25,IF(Udfyldningsark!G372=Data!$T$26,Data!$V$26,IF(Udfyldningsark!G372=Data!$T$27,Data!$V$27,))))))))))))))))))))))</f>
        <v/>
      </c>
    </row>
    <row r="356" spans="13:13" ht="10.15" hidden="1" customHeight="1" x14ac:dyDescent="0.2">
      <c r="M356" s="89" t="str">
        <f>IF(Udfyldningsark!G373="","",IF(Udfyldningsark!G373=Data!$T$7,Data!$V$7,IF(Udfyldningsark!G373=Data!$T$8,Data!$V$8,IF(Udfyldningsark!G373=Data!$T$9,Data!$V$9,IF(Udfyldningsark!G373=Data!$T$10,Data!$V$10,IF(Udfyldningsark!G373=Data!$T$11,Data!$V$11,IF(Udfyldningsark!G373=Data!$T$12,Data!$V$12,IF(Udfyldningsark!G373=Data!$T$13,Data!$V$13,IF(Udfyldningsark!G373=Data!$T$14,Data!$V$14,IF(Udfyldningsark!G373=Data!$T$15,Data!$V$15,IF(Udfyldningsark!G373=Data!$T$16,Data!$V$16,IF(Udfyldningsark!G373=Data!$T$17,Data!$V$17,IF(Udfyldningsark!G373=Data!$T$18,Data!$V$18,IF(Udfyldningsark!G373=Data!$T$19,Data!$V$19,IF(Udfyldningsark!G373=Data!$T$20,Data!$V$20,IF(Udfyldningsark!G373=Data!$T$21,Data!$V$21,IF(Udfyldningsark!G373=Data!$T$22,Data!$V$22,IF(Udfyldningsark!G373=Data!$T$23,Data!$V$23,IF(Udfyldningsark!G373=Data!$T$24,Data!$V$24,IF(Udfyldningsark!G373=Data!$T$25,Data!$V$25,IF(Udfyldningsark!G373=Data!$T$26,Data!$V$26,IF(Udfyldningsark!G373=Data!$T$27,Data!$V$27,))))))))))))))))))))))</f>
        <v/>
      </c>
    </row>
    <row r="357" spans="13:13" ht="10.15" hidden="1" customHeight="1" x14ac:dyDescent="0.2">
      <c r="M357" s="89" t="str">
        <f>IF(Udfyldningsark!G374="","",IF(Udfyldningsark!G374=Data!$T$7,Data!$V$7,IF(Udfyldningsark!G374=Data!$T$8,Data!$V$8,IF(Udfyldningsark!G374=Data!$T$9,Data!$V$9,IF(Udfyldningsark!G374=Data!$T$10,Data!$V$10,IF(Udfyldningsark!G374=Data!$T$11,Data!$V$11,IF(Udfyldningsark!G374=Data!$T$12,Data!$V$12,IF(Udfyldningsark!G374=Data!$T$13,Data!$V$13,IF(Udfyldningsark!G374=Data!$T$14,Data!$V$14,IF(Udfyldningsark!G374=Data!$T$15,Data!$V$15,IF(Udfyldningsark!G374=Data!$T$16,Data!$V$16,IF(Udfyldningsark!G374=Data!$T$17,Data!$V$17,IF(Udfyldningsark!G374=Data!$T$18,Data!$V$18,IF(Udfyldningsark!G374=Data!$T$19,Data!$V$19,IF(Udfyldningsark!G374=Data!$T$20,Data!$V$20,IF(Udfyldningsark!G374=Data!$T$21,Data!$V$21,IF(Udfyldningsark!G374=Data!$T$22,Data!$V$22,IF(Udfyldningsark!G374=Data!$T$23,Data!$V$23,IF(Udfyldningsark!G374=Data!$T$24,Data!$V$24,IF(Udfyldningsark!G374=Data!$T$25,Data!$V$25,IF(Udfyldningsark!G374=Data!$T$26,Data!$V$26,IF(Udfyldningsark!G374=Data!$T$27,Data!$V$27,))))))))))))))))))))))</f>
        <v/>
      </c>
    </row>
    <row r="358" spans="13:13" ht="10.15" hidden="1" customHeight="1" x14ac:dyDescent="0.2">
      <c r="M358" s="89" t="str">
        <f>IF(Udfyldningsark!G375="","",IF(Udfyldningsark!G375=Data!$T$7,Data!$V$7,IF(Udfyldningsark!G375=Data!$T$8,Data!$V$8,IF(Udfyldningsark!G375=Data!$T$9,Data!$V$9,IF(Udfyldningsark!G375=Data!$T$10,Data!$V$10,IF(Udfyldningsark!G375=Data!$T$11,Data!$V$11,IF(Udfyldningsark!G375=Data!$T$12,Data!$V$12,IF(Udfyldningsark!G375=Data!$T$13,Data!$V$13,IF(Udfyldningsark!G375=Data!$T$14,Data!$V$14,IF(Udfyldningsark!G375=Data!$T$15,Data!$V$15,IF(Udfyldningsark!G375=Data!$T$16,Data!$V$16,IF(Udfyldningsark!G375=Data!$T$17,Data!$V$17,IF(Udfyldningsark!G375=Data!$T$18,Data!$V$18,IF(Udfyldningsark!G375=Data!$T$19,Data!$V$19,IF(Udfyldningsark!G375=Data!$T$20,Data!$V$20,IF(Udfyldningsark!G375=Data!$T$21,Data!$V$21,IF(Udfyldningsark!G375=Data!$T$22,Data!$V$22,IF(Udfyldningsark!G375=Data!$T$23,Data!$V$23,IF(Udfyldningsark!G375=Data!$T$24,Data!$V$24,IF(Udfyldningsark!G375=Data!$T$25,Data!$V$25,IF(Udfyldningsark!G375=Data!$T$26,Data!$V$26,IF(Udfyldningsark!G375=Data!$T$27,Data!$V$27,))))))))))))))))))))))</f>
        <v/>
      </c>
    </row>
    <row r="359" spans="13:13" ht="10.15" hidden="1" customHeight="1" x14ac:dyDescent="0.2">
      <c r="M359" s="89" t="str">
        <f>IF(Udfyldningsark!G376="","",IF(Udfyldningsark!G376=Data!$T$7,Data!$V$7,IF(Udfyldningsark!G376=Data!$T$8,Data!$V$8,IF(Udfyldningsark!G376=Data!$T$9,Data!$V$9,IF(Udfyldningsark!G376=Data!$T$10,Data!$V$10,IF(Udfyldningsark!G376=Data!$T$11,Data!$V$11,IF(Udfyldningsark!G376=Data!$T$12,Data!$V$12,IF(Udfyldningsark!G376=Data!$T$13,Data!$V$13,IF(Udfyldningsark!G376=Data!$T$14,Data!$V$14,IF(Udfyldningsark!G376=Data!$T$15,Data!$V$15,IF(Udfyldningsark!G376=Data!$T$16,Data!$V$16,IF(Udfyldningsark!G376=Data!$T$17,Data!$V$17,IF(Udfyldningsark!G376=Data!$T$18,Data!$V$18,IF(Udfyldningsark!G376=Data!$T$19,Data!$V$19,IF(Udfyldningsark!G376=Data!$T$20,Data!$V$20,IF(Udfyldningsark!G376=Data!$T$21,Data!$V$21,IF(Udfyldningsark!G376=Data!$T$22,Data!$V$22,IF(Udfyldningsark!G376=Data!$T$23,Data!$V$23,IF(Udfyldningsark!G376=Data!$T$24,Data!$V$24,IF(Udfyldningsark!G376=Data!$T$25,Data!$V$25,IF(Udfyldningsark!G376=Data!$T$26,Data!$V$26,IF(Udfyldningsark!G376=Data!$T$27,Data!$V$27,))))))))))))))))))))))</f>
        <v/>
      </c>
    </row>
    <row r="360" spans="13:13" ht="10.15" hidden="1" customHeight="1" x14ac:dyDescent="0.2">
      <c r="M360" s="89" t="str">
        <f>IF(Udfyldningsark!G377="","",IF(Udfyldningsark!G377=Data!$T$7,Data!$V$7,IF(Udfyldningsark!G377=Data!$T$8,Data!$V$8,IF(Udfyldningsark!G377=Data!$T$9,Data!$V$9,IF(Udfyldningsark!G377=Data!$T$10,Data!$V$10,IF(Udfyldningsark!G377=Data!$T$11,Data!$V$11,IF(Udfyldningsark!G377=Data!$T$12,Data!$V$12,IF(Udfyldningsark!G377=Data!$T$13,Data!$V$13,IF(Udfyldningsark!G377=Data!$T$14,Data!$V$14,IF(Udfyldningsark!G377=Data!$T$15,Data!$V$15,IF(Udfyldningsark!G377=Data!$T$16,Data!$V$16,IF(Udfyldningsark!G377=Data!$T$17,Data!$V$17,IF(Udfyldningsark!G377=Data!$T$18,Data!$V$18,IF(Udfyldningsark!G377=Data!$T$19,Data!$V$19,IF(Udfyldningsark!G377=Data!$T$20,Data!$V$20,IF(Udfyldningsark!G377=Data!$T$21,Data!$V$21,IF(Udfyldningsark!G377=Data!$T$22,Data!$V$22,IF(Udfyldningsark!G377=Data!$T$23,Data!$V$23,IF(Udfyldningsark!G377=Data!$T$24,Data!$V$24,IF(Udfyldningsark!G377=Data!$T$25,Data!$V$25,IF(Udfyldningsark!G377=Data!$T$26,Data!$V$26,IF(Udfyldningsark!G377=Data!$T$27,Data!$V$27,))))))))))))))))))))))</f>
        <v/>
      </c>
    </row>
    <row r="361" spans="13:13" ht="10.15" hidden="1" customHeight="1" x14ac:dyDescent="0.2">
      <c r="M361" s="89" t="str">
        <f>IF(Udfyldningsark!G378="","",IF(Udfyldningsark!G378=Data!$T$7,Data!$V$7,IF(Udfyldningsark!G378=Data!$T$8,Data!$V$8,IF(Udfyldningsark!G378=Data!$T$9,Data!$V$9,IF(Udfyldningsark!G378=Data!$T$10,Data!$V$10,IF(Udfyldningsark!G378=Data!$T$11,Data!$V$11,IF(Udfyldningsark!G378=Data!$T$12,Data!$V$12,IF(Udfyldningsark!G378=Data!$T$13,Data!$V$13,IF(Udfyldningsark!G378=Data!$T$14,Data!$V$14,IF(Udfyldningsark!G378=Data!$T$15,Data!$V$15,IF(Udfyldningsark!G378=Data!$T$16,Data!$V$16,IF(Udfyldningsark!G378=Data!$T$17,Data!$V$17,IF(Udfyldningsark!G378=Data!$T$18,Data!$V$18,IF(Udfyldningsark!G378=Data!$T$19,Data!$V$19,IF(Udfyldningsark!G378=Data!$T$20,Data!$V$20,IF(Udfyldningsark!G378=Data!$T$21,Data!$V$21,IF(Udfyldningsark!G378=Data!$T$22,Data!$V$22,IF(Udfyldningsark!G378=Data!$T$23,Data!$V$23,IF(Udfyldningsark!G378=Data!$T$24,Data!$V$24,IF(Udfyldningsark!G378=Data!$T$25,Data!$V$25,IF(Udfyldningsark!G378=Data!$T$26,Data!$V$26,IF(Udfyldningsark!G378=Data!$T$27,Data!$V$27,))))))))))))))))))))))</f>
        <v/>
      </c>
    </row>
    <row r="362" spans="13:13" ht="10.15" hidden="1" customHeight="1" x14ac:dyDescent="0.2">
      <c r="M362" s="89" t="str">
        <f>IF(Udfyldningsark!G379="","",IF(Udfyldningsark!G379=Data!$T$7,Data!$V$7,IF(Udfyldningsark!G379=Data!$T$8,Data!$V$8,IF(Udfyldningsark!G379=Data!$T$9,Data!$V$9,IF(Udfyldningsark!G379=Data!$T$10,Data!$V$10,IF(Udfyldningsark!G379=Data!$T$11,Data!$V$11,IF(Udfyldningsark!G379=Data!$T$12,Data!$V$12,IF(Udfyldningsark!G379=Data!$T$13,Data!$V$13,IF(Udfyldningsark!G379=Data!$T$14,Data!$V$14,IF(Udfyldningsark!G379=Data!$T$15,Data!$V$15,IF(Udfyldningsark!G379=Data!$T$16,Data!$V$16,IF(Udfyldningsark!G379=Data!$T$17,Data!$V$17,IF(Udfyldningsark!G379=Data!$T$18,Data!$V$18,IF(Udfyldningsark!G379=Data!$T$19,Data!$V$19,IF(Udfyldningsark!G379=Data!$T$20,Data!$V$20,IF(Udfyldningsark!G379=Data!$T$21,Data!$V$21,IF(Udfyldningsark!G379=Data!$T$22,Data!$V$22,IF(Udfyldningsark!G379=Data!$T$23,Data!$V$23,IF(Udfyldningsark!G379=Data!$T$24,Data!$V$24,IF(Udfyldningsark!G379=Data!$T$25,Data!$V$25,IF(Udfyldningsark!G379=Data!$T$26,Data!$V$26,IF(Udfyldningsark!G379=Data!$T$27,Data!$V$27,))))))))))))))))))))))</f>
        <v/>
      </c>
    </row>
    <row r="363" spans="13:13" ht="10.15" hidden="1" customHeight="1" x14ac:dyDescent="0.2">
      <c r="M363" s="89" t="str">
        <f>IF(Udfyldningsark!G380="","",IF(Udfyldningsark!G380=Data!$T$7,Data!$V$7,IF(Udfyldningsark!G380=Data!$T$8,Data!$V$8,IF(Udfyldningsark!G380=Data!$T$9,Data!$V$9,IF(Udfyldningsark!G380=Data!$T$10,Data!$V$10,IF(Udfyldningsark!G380=Data!$T$11,Data!$V$11,IF(Udfyldningsark!G380=Data!$T$12,Data!$V$12,IF(Udfyldningsark!G380=Data!$T$13,Data!$V$13,IF(Udfyldningsark!G380=Data!$T$14,Data!$V$14,IF(Udfyldningsark!G380=Data!$T$15,Data!$V$15,IF(Udfyldningsark!G380=Data!$T$16,Data!$V$16,IF(Udfyldningsark!G380=Data!$T$17,Data!$V$17,IF(Udfyldningsark!G380=Data!$T$18,Data!$V$18,IF(Udfyldningsark!G380=Data!$T$19,Data!$V$19,IF(Udfyldningsark!G380=Data!$T$20,Data!$V$20,IF(Udfyldningsark!G380=Data!$T$21,Data!$V$21,IF(Udfyldningsark!G380=Data!$T$22,Data!$V$22,IF(Udfyldningsark!G380=Data!$T$23,Data!$V$23,IF(Udfyldningsark!G380=Data!$T$24,Data!$V$24,IF(Udfyldningsark!G380=Data!$T$25,Data!$V$25,IF(Udfyldningsark!G380=Data!$T$26,Data!$V$26,IF(Udfyldningsark!G380=Data!$T$27,Data!$V$27,))))))))))))))))))))))</f>
        <v/>
      </c>
    </row>
    <row r="364" spans="13:13" ht="10.15" hidden="1" customHeight="1" x14ac:dyDescent="0.2">
      <c r="M364" s="89" t="str">
        <f>IF(Udfyldningsark!G381="","",IF(Udfyldningsark!G381=Data!$T$7,Data!$V$7,IF(Udfyldningsark!G381=Data!$T$8,Data!$V$8,IF(Udfyldningsark!G381=Data!$T$9,Data!$V$9,IF(Udfyldningsark!G381=Data!$T$10,Data!$V$10,IF(Udfyldningsark!G381=Data!$T$11,Data!$V$11,IF(Udfyldningsark!G381=Data!$T$12,Data!$V$12,IF(Udfyldningsark!G381=Data!$T$13,Data!$V$13,IF(Udfyldningsark!G381=Data!$T$14,Data!$V$14,IF(Udfyldningsark!G381=Data!$T$15,Data!$V$15,IF(Udfyldningsark!G381=Data!$T$16,Data!$V$16,IF(Udfyldningsark!G381=Data!$T$17,Data!$V$17,IF(Udfyldningsark!G381=Data!$T$18,Data!$V$18,IF(Udfyldningsark!G381=Data!$T$19,Data!$V$19,IF(Udfyldningsark!G381=Data!$T$20,Data!$V$20,IF(Udfyldningsark!G381=Data!$T$21,Data!$V$21,IF(Udfyldningsark!G381=Data!$T$22,Data!$V$22,IF(Udfyldningsark!G381=Data!$T$23,Data!$V$23,IF(Udfyldningsark!G381=Data!$T$24,Data!$V$24,IF(Udfyldningsark!G381=Data!$T$25,Data!$V$25,IF(Udfyldningsark!G381=Data!$T$26,Data!$V$26,IF(Udfyldningsark!G381=Data!$T$27,Data!$V$27,))))))))))))))))))))))</f>
        <v/>
      </c>
    </row>
    <row r="365" spans="13:13" ht="10.15" hidden="1" customHeight="1" x14ac:dyDescent="0.2">
      <c r="M365" s="89" t="str">
        <f>IF(Udfyldningsark!G382="","",IF(Udfyldningsark!G382=Data!$T$7,Data!$V$7,IF(Udfyldningsark!G382=Data!$T$8,Data!$V$8,IF(Udfyldningsark!G382=Data!$T$9,Data!$V$9,IF(Udfyldningsark!G382=Data!$T$10,Data!$V$10,IF(Udfyldningsark!G382=Data!$T$11,Data!$V$11,IF(Udfyldningsark!G382=Data!$T$12,Data!$V$12,IF(Udfyldningsark!G382=Data!$T$13,Data!$V$13,IF(Udfyldningsark!G382=Data!$T$14,Data!$V$14,IF(Udfyldningsark!G382=Data!$T$15,Data!$V$15,IF(Udfyldningsark!G382=Data!$T$16,Data!$V$16,IF(Udfyldningsark!G382=Data!$T$17,Data!$V$17,IF(Udfyldningsark!G382=Data!$T$18,Data!$V$18,IF(Udfyldningsark!G382=Data!$T$19,Data!$V$19,IF(Udfyldningsark!G382=Data!$T$20,Data!$V$20,IF(Udfyldningsark!G382=Data!$T$21,Data!$V$21,IF(Udfyldningsark!G382=Data!$T$22,Data!$V$22,IF(Udfyldningsark!G382=Data!$T$23,Data!$V$23,IF(Udfyldningsark!G382=Data!$T$24,Data!$V$24,IF(Udfyldningsark!G382=Data!$T$25,Data!$V$25,IF(Udfyldningsark!G382=Data!$T$26,Data!$V$26,IF(Udfyldningsark!G382=Data!$T$27,Data!$V$27,))))))))))))))))))))))</f>
        <v/>
      </c>
    </row>
    <row r="366" spans="13:13" ht="10.15" hidden="1" customHeight="1" x14ac:dyDescent="0.2">
      <c r="M366" s="89" t="str">
        <f>IF(Udfyldningsark!G383="","",IF(Udfyldningsark!G383=Data!$T$7,Data!$V$7,IF(Udfyldningsark!G383=Data!$T$8,Data!$V$8,IF(Udfyldningsark!G383=Data!$T$9,Data!$V$9,IF(Udfyldningsark!G383=Data!$T$10,Data!$V$10,IF(Udfyldningsark!G383=Data!$T$11,Data!$V$11,IF(Udfyldningsark!G383=Data!$T$12,Data!$V$12,IF(Udfyldningsark!G383=Data!$T$13,Data!$V$13,IF(Udfyldningsark!G383=Data!$T$14,Data!$V$14,IF(Udfyldningsark!G383=Data!$T$15,Data!$V$15,IF(Udfyldningsark!G383=Data!$T$16,Data!$V$16,IF(Udfyldningsark!G383=Data!$T$17,Data!$V$17,IF(Udfyldningsark!G383=Data!$T$18,Data!$V$18,IF(Udfyldningsark!G383=Data!$T$19,Data!$V$19,IF(Udfyldningsark!G383=Data!$T$20,Data!$V$20,IF(Udfyldningsark!G383=Data!$T$21,Data!$V$21,IF(Udfyldningsark!G383=Data!$T$22,Data!$V$22,IF(Udfyldningsark!G383=Data!$T$23,Data!$V$23,IF(Udfyldningsark!G383=Data!$T$24,Data!$V$24,IF(Udfyldningsark!G383=Data!$T$25,Data!$V$25,IF(Udfyldningsark!G383=Data!$T$26,Data!$V$26,IF(Udfyldningsark!G383=Data!$T$27,Data!$V$27,))))))))))))))))))))))</f>
        <v/>
      </c>
    </row>
    <row r="367" spans="13:13" ht="10.15" hidden="1" customHeight="1" x14ac:dyDescent="0.2">
      <c r="M367" s="89" t="str">
        <f>IF(Udfyldningsark!G384="","",IF(Udfyldningsark!G384=Data!$T$7,Data!$V$7,IF(Udfyldningsark!G384=Data!$T$8,Data!$V$8,IF(Udfyldningsark!G384=Data!$T$9,Data!$V$9,IF(Udfyldningsark!G384=Data!$T$10,Data!$V$10,IF(Udfyldningsark!G384=Data!$T$11,Data!$V$11,IF(Udfyldningsark!G384=Data!$T$12,Data!$V$12,IF(Udfyldningsark!G384=Data!$T$13,Data!$V$13,IF(Udfyldningsark!G384=Data!$T$14,Data!$V$14,IF(Udfyldningsark!G384=Data!$T$15,Data!$V$15,IF(Udfyldningsark!G384=Data!$T$16,Data!$V$16,IF(Udfyldningsark!G384=Data!$T$17,Data!$V$17,IF(Udfyldningsark!G384=Data!$T$18,Data!$V$18,IF(Udfyldningsark!G384=Data!$T$19,Data!$V$19,IF(Udfyldningsark!G384=Data!$T$20,Data!$V$20,IF(Udfyldningsark!G384=Data!$T$21,Data!$V$21,IF(Udfyldningsark!G384=Data!$T$22,Data!$V$22,IF(Udfyldningsark!G384=Data!$T$23,Data!$V$23,IF(Udfyldningsark!G384=Data!$T$24,Data!$V$24,IF(Udfyldningsark!G384=Data!$T$25,Data!$V$25,IF(Udfyldningsark!G384=Data!$T$26,Data!$V$26,IF(Udfyldningsark!G384=Data!$T$27,Data!$V$27,))))))))))))))))))))))</f>
        <v/>
      </c>
    </row>
    <row r="368" spans="13:13" ht="10.15" hidden="1" customHeight="1" x14ac:dyDescent="0.2">
      <c r="M368" s="89" t="str">
        <f>IF(Udfyldningsark!G385="","",IF(Udfyldningsark!G385=Data!$T$7,Data!$V$7,IF(Udfyldningsark!G385=Data!$T$8,Data!$V$8,IF(Udfyldningsark!G385=Data!$T$9,Data!$V$9,IF(Udfyldningsark!G385=Data!$T$10,Data!$V$10,IF(Udfyldningsark!G385=Data!$T$11,Data!$V$11,IF(Udfyldningsark!G385=Data!$T$12,Data!$V$12,IF(Udfyldningsark!G385=Data!$T$13,Data!$V$13,IF(Udfyldningsark!G385=Data!$T$14,Data!$V$14,IF(Udfyldningsark!G385=Data!$T$15,Data!$V$15,IF(Udfyldningsark!G385=Data!$T$16,Data!$V$16,IF(Udfyldningsark!G385=Data!$T$17,Data!$V$17,IF(Udfyldningsark!G385=Data!$T$18,Data!$V$18,IF(Udfyldningsark!G385=Data!$T$19,Data!$V$19,IF(Udfyldningsark!G385=Data!$T$20,Data!$V$20,IF(Udfyldningsark!G385=Data!$T$21,Data!$V$21,IF(Udfyldningsark!G385=Data!$T$22,Data!$V$22,IF(Udfyldningsark!G385=Data!$T$23,Data!$V$23,IF(Udfyldningsark!G385=Data!$T$24,Data!$V$24,IF(Udfyldningsark!G385=Data!$T$25,Data!$V$25,IF(Udfyldningsark!G385=Data!$T$26,Data!$V$26,IF(Udfyldningsark!G385=Data!$T$27,Data!$V$27,))))))))))))))))))))))</f>
        <v/>
      </c>
    </row>
    <row r="369" spans="13:13" ht="10.15" hidden="1" customHeight="1" x14ac:dyDescent="0.2">
      <c r="M369" s="89" t="str">
        <f>IF(Udfyldningsark!G386="","",IF(Udfyldningsark!G386=Data!$T$7,Data!$V$7,IF(Udfyldningsark!G386=Data!$T$8,Data!$V$8,IF(Udfyldningsark!G386=Data!$T$9,Data!$V$9,IF(Udfyldningsark!G386=Data!$T$10,Data!$V$10,IF(Udfyldningsark!G386=Data!$T$11,Data!$V$11,IF(Udfyldningsark!G386=Data!$T$12,Data!$V$12,IF(Udfyldningsark!G386=Data!$T$13,Data!$V$13,IF(Udfyldningsark!G386=Data!$T$14,Data!$V$14,IF(Udfyldningsark!G386=Data!$T$15,Data!$V$15,IF(Udfyldningsark!G386=Data!$T$16,Data!$V$16,IF(Udfyldningsark!G386=Data!$T$17,Data!$V$17,IF(Udfyldningsark!G386=Data!$T$18,Data!$V$18,IF(Udfyldningsark!G386=Data!$T$19,Data!$V$19,IF(Udfyldningsark!G386=Data!$T$20,Data!$V$20,IF(Udfyldningsark!G386=Data!$T$21,Data!$V$21,IF(Udfyldningsark!G386=Data!$T$22,Data!$V$22,IF(Udfyldningsark!G386=Data!$T$23,Data!$V$23,IF(Udfyldningsark!G386=Data!$T$24,Data!$V$24,IF(Udfyldningsark!G386=Data!$T$25,Data!$V$25,IF(Udfyldningsark!G386=Data!$T$26,Data!$V$26,IF(Udfyldningsark!G386=Data!$T$27,Data!$V$27,))))))))))))))))))))))</f>
        <v/>
      </c>
    </row>
    <row r="370" spans="13:13" ht="10.15" hidden="1" customHeight="1" x14ac:dyDescent="0.2">
      <c r="M370" s="89" t="str">
        <f>IF(Udfyldningsark!G387="","",IF(Udfyldningsark!G387=Data!$T$7,Data!$V$7,IF(Udfyldningsark!G387=Data!$T$8,Data!$V$8,IF(Udfyldningsark!G387=Data!$T$9,Data!$V$9,IF(Udfyldningsark!G387=Data!$T$10,Data!$V$10,IF(Udfyldningsark!G387=Data!$T$11,Data!$V$11,IF(Udfyldningsark!G387=Data!$T$12,Data!$V$12,IF(Udfyldningsark!G387=Data!$T$13,Data!$V$13,IF(Udfyldningsark!G387=Data!$T$14,Data!$V$14,IF(Udfyldningsark!G387=Data!$T$15,Data!$V$15,IF(Udfyldningsark!G387=Data!$T$16,Data!$V$16,IF(Udfyldningsark!G387=Data!$T$17,Data!$V$17,IF(Udfyldningsark!G387=Data!$T$18,Data!$V$18,IF(Udfyldningsark!G387=Data!$T$19,Data!$V$19,IF(Udfyldningsark!G387=Data!$T$20,Data!$V$20,IF(Udfyldningsark!G387=Data!$T$21,Data!$V$21,IF(Udfyldningsark!G387=Data!$T$22,Data!$V$22,IF(Udfyldningsark!G387=Data!$T$23,Data!$V$23,IF(Udfyldningsark!G387=Data!$T$24,Data!$V$24,IF(Udfyldningsark!G387=Data!$T$25,Data!$V$25,IF(Udfyldningsark!G387=Data!$T$26,Data!$V$26,IF(Udfyldningsark!G387=Data!$T$27,Data!$V$27,))))))))))))))))))))))</f>
        <v/>
      </c>
    </row>
    <row r="371" spans="13:13" ht="10.15" hidden="1" customHeight="1" x14ac:dyDescent="0.2">
      <c r="M371" s="89" t="str">
        <f>IF(Udfyldningsark!G388="","",IF(Udfyldningsark!G388=Data!$T$7,Data!$V$7,IF(Udfyldningsark!G388=Data!$T$8,Data!$V$8,IF(Udfyldningsark!G388=Data!$T$9,Data!$V$9,IF(Udfyldningsark!G388=Data!$T$10,Data!$V$10,IF(Udfyldningsark!G388=Data!$T$11,Data!$V$11,IF(Udfyldningsark!G388=Data!$T$12,Data!$V$12,IF(Udfyldningsark!G388=Data!$T$13,Data!$V$13,IF(Udfyldningsark!G388=Data!$T$14,Data!$V$14,IF(Udfyldningsark!G388=Data!$T$15,Data!$V$15,IF(Udfyldningsark!G388=Data!$T$16,Data!$V$16,IF(Udfyldningsark!G388=Data!$T$17,Data!$V$17,IF(Udfyldningsark!G388=Data!$T$18,Data!$V$18,IF(Udfyldningsark!G388=Data!$T$19,Data!$V$19,IF(Udfyldningsark!G388=Data!$T$20,Data!$V$20,IF(Udfyldningsark!G388=Data!$T$21,Data!$V$21,IF(Udfyldningsark!G388=Data!$T$22,Data!$V$22,IF(Udfyldningsark!G388=Data!$T$23,Data!$V$23,IF(Udfyldningsark!G388=Data!$T$24,Data!$V$24,IF(Udfyldningsark!G388=Data!$T$25,Data!$V$25,IF(Udfyldningsark!G388=Data!$T$26,Data!$V$26,IF(Udfyldningsark!G388=Data!$T$27,Data!$V$27,))))))))))))))))))))))</f>
        <v/>
      </c>
    </row>
    <row r="372" spans="13:13" ht="10.15" hidden="1" customHeight="1" x14ac:dyDescent="0.2">
      <c r="M372" s="89" t="str">
        <f>IF(Udfyldningsark!G389="","",IF(Udfyldningsark!G389=Data!$T$7,Data!$V$7,IF(Udfyldningsark!G389=Data!$T$8,Data!$V$8,IF(Udfyldningsark!G389=Data!$T$9,Data!$V$9,IF(Udfyldningsark!G389=Data!$T$10,Data!$V$10,IF(Udfyldningsark!G389=Data!$T$11,Data!$V$11,IF(Udfyldningsark!G389=Data!$T$12,Data!$V$12,IF(Udfyldningsark!G389=Data!$T$13,Data!$V$13,IF(Udfyldningsark!G389=Data!$T$14,Data!$V$14,IF(Udfyldningsark!G389=Data!$T$15,Data!$V$15,IF(Udfyldningsark!G389=Data!$T$16,Data!$V$16,IF(Udfyldningsark!G389=Data!$T$17,Data!$V$17,IF(Udfyldningsark!G389=Data!$T$18,Data!$V$18,IF(Udfyldningsark!G389=Data!$T$19,Data!$V$19,IF(Udfyldningsark!G389=Data!$T$20,Data!$V$20,IF(Udfyldningsark!G389=Data!$T$21,Data!$V$21,IF(Udfyldningsark!G389=Data!$T$22,Data!$V$22,IF(Udfyldningsark!G389=Data!$T$23,Data!$V$23,IF(Udfyldningsark!G389=Data!$T$24,Data!$V$24,IF(Udfyldningsark!G389=Data!$T$25,Data!$V$25,IF(Udfyldningsark!G389=Data!$T$26,Data!$V$26,IF(Udfyldningsark!G389=Data!$T$27,Data!$V$27,))))))))))))))))))))))</f>
        <v/>
      </c>
    </row>
    <row r="373" spans="13:13" ht="10.15" hidden="1" customHeight="1" x14ac:dyDescent="0.2">
      <c r="M373" s="89" t="str">
        <f>IF(Udfyldningsark!G390="","",IF(Udfyldningsark!G390=Data!$T$7,Data!$V$7,IF(Udfyldningsark!G390=Data!$T$8,Data!$V$8,IF(Udfyldningsark!G390=Data!$T$9,Data!$V$9,IF(Udfyldningsark!G390=Data!$T$10,Data!$V$10,IF(Udfyldningsark!G390=Data!$T$11,Data!$V$11,IF(Udfyldningsark!G390=Data!$T$12,Data!$V$12,IF(Udfyldningsark!G390=Data!$T$13,Data!$V$13,IF(Udfyldningsark!G390=Data!$T$14,Data!$V$14,IF(Udfyldningsark!G390=Data!$T$15,Data!$V$15,IF(Udfyldningsark!G390=Data!$T$16,Data!$V$16,IF(Udfyldningsark!G390=Data!$T$17,Data!$V$17,IF(Udfyldningsark!G390=Data!$T$18,Data!$V$18,IF(Udfyldningsark!G390=Data!$T$19,Data!$V$19,IF(Udfyldningsark!G390=Data!$T$20,Data!$V$20,IF(Udfyldningsark!G390=Data!$T$21,Data!$V$21,IF(Udfyldningsark!G390=Data!$T$22,Data!$V$22,IF(Udfyldningsark!G390=Data!$T$23,Data!$V$23,IF(Udfyldningsark!G390=Data!$T$24,Data!$V$24,IF(Udfyldningsark!G390=Data!$T$25,Data!$V$25,IF(Udfyldningsark!G390=Data!$T$26,Data!$V$26,IF(Udfyldningsark!G390=Data!$T$27,Data!$V$27,))))))))))))))))))))))</f>
        <v/>
      </c>
    </row>
    <row r="374" spans="13:13" ht="10.15" hidden="1" customHeight="1" x14ac:dyDescent="0.2">
      <c r="M374" s="89" t="str">
        <f>IF(Udfyldningsark!G391="","",IF(Udfyldningsark!G391=Data!$T$7,Data!$V$7,IF(Udfyldningsark!G391=Data!$T$8,Data!$V$8,IF(Udfyldningsark!G391=Data!$T$9,Data!$V$9,IF(Udfyldningsark!G391=Data!$T$10,Data!$V$10,IF(Udfyldningsark!G391=Data!$T$11,Data!$V$11,IF(Udfyldningsark!G391=Data!$T$12,Data!$V$12,IF(Udfyldningsark!G391=Data!$T$13,Data!$V$13,IF(Udfyldningsark!G391=Data!$T$14,Data!$V$14,IF(Udfyldningsark!G391=Data!$T$15,Data!$V$15,IF(Udfyldningsark!G391=Data!$T$16,Data!$V$16,IF(Udfyldningsark!G391=Data!$T$17,Data!$V$17,IF(Udfyldningsark!G391=Data!$T$18,Data!$V$18,IF(Udfyldningsark!G391=Data!$T$19,Data!$V$19,IF(Udfyldningsark!G391=Data!$T$20,Data!$V$20,IF(Udfyldningsark!G391=Data!$T$21,Data!$V$21,IF(Udfyldningsark!G391=Data!$T$22,Data!$V$22,IF(Udfyldningsark!G391=Data!$T$23,Data!$V$23,IF(Udfyldningsark!G391=Data!$T$24,Data!$V$24,IF(Udfyldningsark!G391=Data!$T$25,Data!$V$25,IF(Udfyldningsark!G391=Data!$T$26,Data!$V$26,IF(Udfyldningsark!G391=Data!$T$27,Data!$V$27,))))))))))))))))))))))</f>
        <v/>
      </c>
    </row>
    <row r="375" spans="13:13" ht="10.15" hidden="1" customHeight="1" x14ac:dyDescent="0.2">
      <c r="M375" s="89" t="str">
        <f>IF(Udfyldningsark!G392="","",IF(Udfyldningsark!G392=Data!$T$7,Data!$V$7,IF(Udfyldningsark!G392=Data!$T$8,Data!$V$8,IF(Udfyldningsark!G392=Data!$T$9,Data!$V$9,IF(Udfyldningsark!G392=Data!$T$10,Data!$V$10,IF(Udfyldningsark!G392=Data!$T$11,Data!$V$11,IF(Udfyldningsark!G392=Data!$T$12,Data!$V$12,IF(Udfyldningsark!G392=Data!$T$13,Data!$V$13,IF(Udfyldningsark!G392=Data!$T$14,Data!$V$14,IF(Udfyldningsark!G392=Data!$T$15,Data!$V$15,IF(Udfyldningsark!G392=Data!$T$16,Data!$V$16,IF(Udfyldningsark!G392=Data!$T$17,Data!$V$17,IF(Udfyldningsark!G392=Data!$T$18,Data!$V$18,IF(Udfyldningsark!G392=Data!$T$19,Data!$V$19,IF(Udfyldningsark!G392=Data!$T$20,Data!$V$20,IF(Udfyldningsark!G392=Data!$T$21,Data!$V$21,IF(Udfyldningsark!G392=Data!$T$22,Data!$V$22,IF(Udfyldningsark!G392=Data!$T$23,Data!$V$23,IF(Udfyldningsark!G392=Data!$T$24,Data!$V$24,IF(Udfyldningsark!G392=Data!$T$25,Data!$V$25,IF(Udfyldningsark!G392=Data!$T$26,Data!$V$26,IF(Udfyldningsark!G392=Data!$T$27,Data!$V$27,))))))))))))))))))))))</f>
        <v/>
      </c>
    </row>
    <row r="376" spans="13:13" ht="10.15" hidden="1" customHeight="1" x14ac:dyDescent="0.2">
      <c r="M376" s="89" t="str">
        <f>IF(Udfyldningsark!G393="","",IF(Udfyldningsark!G393=Data!$T$7,Data!$V$7,IF(Udfyldningsark!G393=Data!$T$8,Data!$V$8,IF(Udfyldningsark!G393=Data!$T$9,Data!$V$9,IF(Udfyldningsark!G393=Data!$T$10,Data!$V$10,IF(Udfyldningsark!G393=Data!$T$11,Data!$V$11,IF(Udfyldningsark!G393=Data!$T$12,Data!$V$12,IF(Udfyldningsark!G393=Data!$T$13,Data!$V$13,IF(Udfyldningsark!G393=Data!$T$14,Data!$V$14,IF(Udfyldningsark!G393=Data!$T$15,Data!$V$15,IF(Udfyldningsark!G393=Data!$T$16,Data!$V$16,IF(Udfyldningsark!G393=Data!$T$17,Data!$V$17,IF(Udfyldningsark!G393=Data!$T$18,Data!$V$18,IF(Udfyldningsark!G393=Data!$T$19,Data!$V$19,IF(Udfyldningsark!G393=Data!$T$20,Data!$V$20,IF(Udfyldningsark!G393=Data!$T$21,Data!$V$21,IF(Udfyldningsark!G393=Data!$T$22,Data!$V$22,IF(Udfyldningsark!G393=Data!$T$23,Data!$V$23,IF(Udfyldningsark!G393=Data!$T$24,Data!$V$24,IF(Udfyldningsark!G393=Data!$T$25,Data!$V$25,IF(Udfyldningsark!G393=Data!$T$26,Data!$V$26,IF(Udfyldningsark!G393=Data!$T$27,Data!$V$27,))))))))))))))))))))))</f>
        <v/>
      </c>
    </row>
    <row r="377" spans="13:13" ht="10.15" hidden="1" customHeight="1" x14ac:dyDescent="0.2">
      <c r="M377" s="89" t="str">
        <f>IF(Udfyldningsark!G394="","",IF(Udfyldningsark!G394=Data!$T$7,Data!$V$7,IF(Udfyldningsark!G394=Data!$T$8,Data!$V$8,IF(Udfyldningsark!G394=Data!$T$9,Data!$V$9,IF(Udfyldningsark!G394=Data!$T$10,Data!$V$10,IF(Udfyldningsark!G394=Data!$T$11,Data!$V$11,IF(Udfyldningsark!G394=Data!$T$12,Data!$V$12,IF(Udfyldningsark!G394=Data!$T$13,Data!$V$13,IF(Udfyldningsark!G394=Data!$T$14,Data!$V$14,IF(Udfyldningsark!G394=Data!$T$15,Data!$V$15,IF(Udfyldningsark!G394=Data!$T$16,Data!$V$16,IF(Udfyldningsark!G394=Data!$T$17,Data!$V$17,IF(Udfyldningsark!G394=Data!$T$18,Data!$V$18,IF(Udfyldningsark!G394=Data!$T$19,Data!$V$19,IF(Udfyldningsark!G394=Data!$T$20,Data!$V$20,IF(Udfyldningsark!G394=Data!$T$21,Data!$V$21,IF(Udfyldningsark!G394=Data!$T$22,Data!$V$22,IF(Udfyldningsark!G394=Data!$T$23,Data!$V$23,IF(Udfyldningsark!G394=Data!$T$24,Data!$V$24,IF(Udfyldningsark!G394=Data!$T$25,Data!$V$25,IF(Udfyldningsark!G394=Data!$T$26,Data!$V$26,IF(Udfyldningsark!G394=Data!$T$27,Data!$V$27,))))))))))))))))))))))</f>
        <v/>
      </c>
    </row>
    <row r="378" spans="13:13" ht="10.15" hidden="1" customHeight="1" x14ac:dyDescent="0.2">
      <c r="M378" s="89" t="str">
        <f>IF(Udfyldningsark!G395="","",IF(Udfyldningsark!G395=Data!$T$7,Data!$V$7,IF(Udfyldningsark!G395=Data!$T$8,Data!$V$8,IF(Udfyldningsark!G395=Data!$T$9,Data!$V$9,IF(Udfyldningsark!G395=Data!$T$10,Data!$V$10,IF(Udfyldningsark!G395=Data!$T$11,Data!$V$11,IF(Udfyldningsark!G395=Data!$T$12,Data!$V$12,IF(Udfyldningsark!G395=Data!$T$13,Data!$V$13,IF(Udfyldningsark!G395=Data!$T$14,Data!$V$14,IF(Udfyldningsark!G395=Data!$T$15,Data!$V$15,IF(Udfyldningsark!G395=Data!$T$16,Data!$V$16,IF(Udfyldningsark!G395=Data!$T$17,Data!$V$17,IF(Udfyldningsark!G395=Data!$T$18,Data!$V$18,IF(Udfyldningsark!G395=Data!$T$19,Data!$V$19,IF(Udfyldningsark!G395=Data!$T$20,Data!$V$20,IF(Udfyldningsark!G395=Data!$T$21,Data!$V$21,IF(Udfyldningsark!G395=Data!$T$22,Data!$V$22,IF(Udfyldningsark!G395=Data!$T$23,Data!$V$23,IF(Udfyldningsark!G395=Data!$T$24,Data!$V$24,IF(Udfyldningsark!G395=Data!$T$25,Data!$V$25,IF(Udfyldningsark!G395=Data!$T$26,Data!$V$26,IF(Udfyldningsark!G395=Data!$T$27,Data!$V$27,))))))))))))))))))))))</f>
        <v/>
      </c>
    </row>
    <row r="379" spans="13:13" ht="10.15" hidden="1" customHeight="1" x14ac:dyDescent="0.2">
      <c r="M379" s="89" t="str">
        <f>IF(Udfyldningsark!G396="","",IF(Udfyldningsark!G396=Data!$T$7,Data!$V$7,IF(Udfyldningsark!G396=Data!$T$8,Data!$V$8,IF(Udfyldningsark!G396=Data!$T$9,Data!$V$9,IF(Udfyldningsark!G396=Data!$T$10,Data!$V$10,IF(Udfyldningsark!G396=Data!$T$11,Data!$V$11,IF(Udfyldningsark!G396=Data!$T$12,Data!$V$12,IF(Udfyldningsark!G396=Data!$T$13,Data!$V$13,IF(Udfyldningsark!G396=Data!$T$14,Data!$V$14,IF(Udfyldningsark!G396=Data!$T$15,Data!$V$15,IF(Udfyldningsark!G396=Data!$T$16,Data!$V$16,IF(Udfyldningsark!G396=Data!$T$17,Data!$V$17,IF(Udfyldningsark!G396=Data!$T$18,Data!$V$18,IF(Udfyldningsark!G396=Data!$T$19,Data!$V$19,IF(Udfyldningsark!G396=Data!$T$20,Data!$V$20,IF(Udfyldningsark!G396=Data!$T$21,Data!$V$21,IF(Udfyldningsark!G396=Data!$T$22,Data!$V$22,IF(Udfyldningsark!G396=Data!$T$23,Data!$V$23,IF(Udfyldningsark!G396=Data!$T$24,Data!$V$24,IF(Udfyldningsark!G396=Data!$T$25,Data!$V$25,IF(Udfyldningsark!G396=Data!$T$26,Data!$V$26,IF(Udfyldningsark!G396=Data!$T$27,Data!$V$27,))))))))))))))))))))))</f>
        <v/>
      </c>
    </row>
    <row r="380" spans="13:13" ht="10.15" hidden="1" customHeight="1" x14ac:dyDescent="0.2">
      <c r="M380" s="89" t="str">
        <f>IF(Udfyldningsark!G397="","",IF(Udfyldningsark!G397=Data!$T$7,Data!$V$7,IF(Udfyldningsark!G397=Data!$T$8,Data!$V$8,IF(Udfyldningsark!G397=Data!$T$9,Data!$V$9,IF(Udfyldningsark!G397=Data!$T$10,Data!$V$10,IF(Udfyldningsark!G397=Data!$T$11,Data!$V$11,IF(Udfyldningsark!G397=Data!$T$12,Data!$V$12,IF(Udfyldningsark!G397=Data!$T$13,Data!$V$13,IF(Udfyldningsark!G397=Data!$T$14,Data!$V$14,IF(Udfyldningsark!G397=Data!$T$15,Data!$V$15,IF(Udfyldningsark!G397=Data!$T$16,Data!$V$16,IF(Udfyldningsark!G397=Data!$T$17,Data!$V$17,IF(Udfyldningsark!G397=Data!$T$18,Data!$V$18,IF(Udfyldningsark!G397=Data!$T$19,Data!$V$19,IF(Udfyldningsark!G397=Data!$T$20,Data!$V$20,IF(Udfyldningsark!G397=Data!$T$21,Data!$V$21,IF(Udfyldningsark!G397=Data!$T$22,Data!$V$22,IF(Udfyldningsark!G397=Data!$T$23,Data!$V$23,IF(Udfyldningsark!G397=Data!$T$24,Data!$V$24,IF(Udfyldningsark!G397=Data!$T$25,Data!$V$25,IF(Udfyldningsark!G397=Data!$T$26,Data!$V$26,IF(Udfyldningsark!G397=Data!$T$27,Data!$V$27,))))))))))))))))))))))</f>
        <v/>
      </c>
    </row>
    <row r="381" spans="13:13" ht="10.15" hidden="1" customHeight="1" x14ac:dyDescent="0.2">
      <c r="M381" s="89" t="str">
        <f>IF(Udfyldningsark!G398="","",IF(Udfyldningsark!G398=Data!$T$7,Data!$V$7,IF(Udfyldningsark!G398=Data!$T$8,Data!$V$8,IF(Udfyldningsark!G398=Data!$T$9,Data!$V$9,IF(Udfyldningsark!G398=Data!$T$10,Data!$V$10,IF(Udfyldningsark!G398=Data!$T$11,Data!$V$11,IF(Udfyldningsark!G398=Data!$T$12,Data!$V$12,IF(Udfyldningsark!G398=Data!$T$13,Data!$V$13,IF(Udfyldningsark!G398=Data!$T$14,Data!$V$14,IF(Udfyldningsark!G398=Data!$T$15,Data!$V$15,IF(Udfyldningsark!G398=Data!$T$16,Data!$V$16,IF(Udfyldningsark!G398=Data!$T$17,Data!$V$17,IF(Udfyldningsark!G398=Data!$T$18,Data!$V$18,IF(Udfyldningsark!G398=Data!$T$19,Data!$V$19,IF(Udfyldningsark!G398=Data!$T$20,Data!$V$20,IF(Udfyldningsark!G398=Data!$T$21,Data!$V$21,IF(Udfyldningsark!G398=Data!$T$22,Data!$V$22,IF(Udfyldningsark!G398=Data!$T$23,Data!$V$23,IF(Udfyldningsark!G398=Data!$T$24,Data!$V$24,IF(Udfyldningsark!G398=Data!$T$25,Data!$V$25,IF(Udfyldningsark!G398=Data!$T$26,Data!$V$26,IF(Udfyldningsark!G398=Data!$T$27,Data!$V$27,))))))))))))))))))))))</f>
        <v/>
      </c>
    </row>
    <row r="382" spans="13:13" ht="10.15" hidden="1" customHeight="1" x14ac:dyDescent="0.2">
      <c r="M382" s="89" t="str">
        <f>IF(Udfyldningsark!G399="","",IF(Udfyldningsark!G399=Data!$T$7,Data!$V$7,IF(Udfyldningsark!G399=Data!$T$8,Data!$V$8,IF(Udfyldningsark!G399=Data!$T$9,Data!$V$9,IF(Udfyldningsark!G399=Data!$T$10,Data!$V$10,IF(Udfyldningsark!G399=Data!$T$11,Data!$V$11,IF(Udfyldningsark!G399=Data!$T$12,Data!$V$12,IF(Udfyldningsark!G399=Data!$T$13,Data!$V$13,IF(Udfyldningsark!G399=Data!$T$14,Data!$V$14,IF(Udfyldningsark!G399=Data!$T$15,Data!$V$15,IF(Udfyldningsark!G399=Data!$T$16,Data!$V$16,IF(Udfyldningsark!G399=Data!$T$17,Data!$V$17,IF(Udfyldningsark!G399=Data!$T$18,Data!$V$18,IF(Udfyldningsark!G399=Data!$T$19,Data!$V$19,IF(Udfyldningsark!G399=Data!$T$20,Data!$V$20,IF(Udfyldningsark!G399=Data!$T$21,Data!$V$21,IF(Udfyldningsark!G399=Data!$T$22,Data!$V$22,IF(Udfyldningsark!G399=Data!$T$23,Data!$V$23,IF(Udfyldningsark!G399=Data!$T$24,Data!$V$24,IF(Udfyldningsark!G399=Data!$T$25,Data!$V$25,IF(Udfyldningsark!G399=Data!$T$26,Data!$V$26,IF(Udfyldningsark!G399=Data!$T$27,Data!$V$27,))))))))))))))))))))))</f>
        <v/>
      </c>
    </row>
    <row r="383" spans="13:13" ht="10.15" hidden="1" customHeight="1" x14ac:dyDescent="0.2">
      <c r="M383" s="89" t="str">
        <f>IF(Udfyldningsark!G400="","",IF(Udfyldningsark!G400=Data!$T$7,Data!$V$7,IF(Udfyldningsark!G400=Data!$T$8,Data!$V$8,IF(Udfyldningsark!G400=Data!$T$9,Data!$V$9,IF(Udfyldningsark!G400=Data!$T$10,Data!$V$10,IF(Udfyldningsark!G400=Data!$T$11,Data!$V$11,IF(Udfyldningsark!G400=Data!$T$12,Data!$V$12,IF(Udfyldningsark!G400=Data!$T$13,Data!$V$13,IF(Udfyldningsark!G400=Data!$T$14,Data!$V$14,IF(Udfyldningsark!G400=Data!$T$15,Data!$V$15,IF(Udfyldningsark!G400=Data!$T$16,Data!$V$16,IF(Udfyldningsark!G400=Data!$T$17,Data!$V$17,IF(Udfyldningsark!G400=Data!$T$18,Data!$V$18,IF(Udfyldningsark!G400=Data!$T$19,Data!$V$19,IF(Udfyldningsark!G400=Data!$T$20,Data!$V$20,IF(Udfyldningsark!G400=Data!$T$21,Data!$V$21,IF(Udfyldningsark!G400=Data!$T$22,Data!$V$22,IF(Udfyldningsark!G400=Data!$T$23,Data!$V$23,IF(Udfyldningsark!G400=Data!$T$24,Data!$V$24,IF(Udfyldningsark!G400=Data!$T$25,Data!$V$25,IF(Udfyldningsark!G400=Data!$T$26,Data!$V$26,IF(Udfyldningsark!G400=Data!$T$27,Data!$V$27,))))))))))))))))))))))</f>
        <v/>
      </c>
    </row>
    <row r="384" spans="13:13" ht="10.15" hidden="1" customHeight="1" x14ac:dyDescent="0.2">
      <c r="M384" s="89" t="str">
        <f>IF(Udfyldningsark!G401="","",IF(Udfyldningsark!G401=Data!$T$7,Data!$V$7,IF(Udfyldningsark!G401=Data!$T$8,Data!$V$8,IF(Udfyldningsark!G401=Data!$T$9,Data!$V$9,IF(Udfyldningsark!G401=Data!$T$10,Data!$V$10,IF(Udfyldningsark!G401=Data!$T$11,Data!$V$11,IF(Udfyldningsark!G401=Data!$T$12,Data!$V$12,IF(Udfyldningsark!G401=Data!$T$13,Data!$V$13,IF(Udfyldningsark!G401=Data!$T$14,Data!$V$14,IF(Udfyldningsark!G401=Data!$T$15,Data!$V$15,IF(Udfyldningsark!G401=Data!$T$16,Data!$V$16,IF(Udfyldningsark!G401=Data!$T$17,Data!$V$17,IF(Udfyldningsark!G401=Data!$T$18,Data!$V$18,IF(Udfyldningsark!G401=Data!$T$19,Data!$V$19,IF(Udfyldningsark!G401=Data!$T$20,Data!$V$20,IF(Udfyldningsark!G401=Data!$T$21,Data!$V$21,IF(Udfyldningsark!G401=Data!$T$22,Data!$V$22,IF(Udfyldningsark!G401=Data!$T$23,Data!$V$23,IF(Udfyldningsark!G401=Data!$T$24,Data!$V$24,IF(Udfyldningsark!G401=Data!$T$25,Data!$V$25,IF(Udfyldningsark!G401=Data!$T$26,Data!$V$26,IF(Udfyldningsark!G401=Data!$T$27,Data!$V$27,))))))))))))))))))))))</f>
        <v/>
      </c>
    </row>
    <row r="385" spans="13:13" ht="10.15" hidden="1" customHeight="1" x14ac:dyDescent="0.2">
      <c r="M385" s="89" t="str">
        <f>IF(Udfyldningsark!G402="","",IF(Udfyldningsark!G402=Data!$T$7,Data!$V$7,IF(Udfyldningsark!G402=Data!$T$8,Data!$V$8,IF(Udfyldningsark!G402=Data!$T$9,Data!$V$9,IF(Udfyldningsark!G402=Data!$T$10,Data!$V$10,IF(Udfyldningsark!G402=Data!$T$11,Data!$V$11,IF(Udfyldningsark!G402=Data!$T$12,Data!$V$12,IF(Udfyldningsark!G402=Data!$T$13,Data!$V$13,IF(Udfyldningsark!G402=Data!$T$14,Data!$V$14,IF(Udfyldningsark!G402=Data!$T$15,Data!$V$15,IF(Udfyldningsark!G402=Data!$T$16,Data!$V$16,IF(Udfyldningsark!G402=Data!$T$17,Data!$V$17,IF(Udfyldningsark!G402=Data!$T$18,Data!$V$18,IF(Udfyldningsark!G402=Data!$T$19,Data!$V$19,IF(Udfyldningsark!G402=Data!$T$20,Data!$V$20,IF(Udfyldningsark!G402=Data!$T$21,Data!$V$21,IF(Udfyldningsark!G402=Data!$T$22,Data!$V$22,IF(Udfyldningsark!G402=Data!$T$23,Data!$V$23,IF(Udfyldningsark!G402=Data!$T$24,Data!$V$24,IF(Udfyldningsark!G402=Data!$T$25,Data!$V$25,IF(Udfyldningsark!G402=Data!$T$26,Data!$V$26,IF(Udfyldningsark!G402=Data!$T$27,Data!$V$27,))))))))))))))))))))))</f>
        <v/>
      </c>
    </row>
    <row r="386" spans="13:13" ht="10.15" hidden="1" customHeight="1" x14ac:dyDescent="0.2">
      <c r="M386" s="89" t="str">
        <f>IF(Udfyldningsark!G403="","",IF(Udfyldningsark!G403=Data!$T$7,Data!$V$7,IF(Udfyldningsark!G403=Data!$T$8,Data!$V$8,IF(Udfyldningsark!G403=Data!$T$9,Data!$V$9,IF(Udfyldningsark!G403=Data!$T$10,Data!$V$10,IF(Udfyldningsark!G403=Data!$T$11,Data!$V$11,IF(Udfyldningsark!G403=Data!$T$12,Data!$V$12,IF(Udfyldningsark!G403=Data!$T$13,Data!$V$13,IF(Udfyldningsark!G403=Data!$T$14,Data!$V$14,IF(Udfyldningsark!G403=Data!$T$15,Data!$V$15,IF(Udfyldningsark!G403=Data!$T$16,Data!$V$16,IF(Udfyldningsark!G403=Data!$T$17,Data!$V$17,IF(Udfyldningsark!G403=Data!$T$18,Data!$V$18,IF(Udfyldningsark!G403=Data!$T$19,Data!$V$19,IF(Udfyldningsark!G403=Data!$T$20,Data!$V$20,IF(Udfyldningsark!G403=Data!$T$21,Data!$V$21,IF(Udfyldningsark!G403=Data!$T$22,Data!$V$22,IF(Udfyldningsark!G403=Data!$T$23,Data!$V$23,IF(Udfyldningsark!G403=Data!$T$24,Data!$V$24,IF(Udfyldningsark!G403=Data!$T$25,Data!$V$25,IF(Udfyldningsark!G403=Data!$T$26,Data!$V$26,IF(Udfyldningsark!G403=Data!$T$27,Data!$V$27,))))))))))))))))))))))</f>
        <v/>
      </c>
    </row>
    <row r="387" spans="13:13" ht="10.15" hidden="1" customHeight="1" x14ac:dyDescent="0.2">
      <c r="M387" s="89" t="str">
        <f>IF(Udfyldningsark!G404="","",IF(Udfyldningsark!G404=Data!$T$7,Data!$V$7,IF(Udfyldningsark!G404=Data!$T$8,Data!$V$8,IF(Udfyldningsark!G404=Data!$T$9,Data!$V$9,IF(Udfyldningsark!G404=Data!$T$10,Data!$V$10,IF(Udfyldningsark!G404=Data!$T$11,Data!$V$11,IF(Udfyldningsark!G404=Data!$T$12,Data!$V$12,IF(Udfyldningsark!G404=Data!$T$13,Data!$V$13,IF(Udfyldningsark!G404=Data!$T$14,Data!$V$14,IF(Udfyldningsark!G404=Data!$T$15,Data!$V$15,IF(Udfyldningsark!G404=Data!$T$16,Data!$V$16,IF(Udfyldningsark!G404=Data!$T$17,Data!$V$17,IF(Udfyldningsark!G404=Data!$T$18,Data!$V$18,IF(Udfyldningsark!G404=Data!$T$19,Data!$V$19,IF(Udfyldningsark!G404=Data!$T$20,Data!$V$20,IF(Udfyldningsark!G404=Data!$T$21,Data!$V$21,IF(Udfyldningsark!G404=Data!$T$22,Data!$V$22,IF(Udfyldningsark!G404=Data!$T$23,Data!$V$23,IF(Udfyldningsark!G404=Data!$T$24,Data!$V$24,IF(Udfyldningsark!G404=Data!$T$25,Data!$V$25,IF(Udfyldningsark!G404=Data!$T$26,Data!$V$26,IF(Udfyldningsark!G404=Data!$T$27,Data!$V$27,))))))))))))))))))))))</f>
        <v/>
      </c>
    </row>
    <row r="388" spans="13:13" ht="10.15" hidden="1" customHeight="1" x14ac:dyDescent="0.2">
      <c r="M388" s="89" t="str">
        <f>IF(Udfyldningsark!G405="","",IF(Udfyldningsark!G405=Data!$T$7,Data!$V$7,IF(Udfyldningsark!G405=Data!$T$8,Data!$V$8,IF(Udfyldningsark!G405=Data!$T$9,Data!$V$9,IF(Udfyldningsark!G405=Data!$T$10,Data!$V$10,IF(Udfyldningsark!G405=Data!$T$11,Data!$V$11,IF(Udfyldningsark!G405=Data!$T$12,Data!$V$12,IF(Udfyldningsark!G405=Data!$T$13,Data!$V$13,IF(Udfyldningsark!G405=Data!$T$14,Data!$V$14,IF(Udfyldningsark!G405=Data!$T$15,Data!$V$15,IF(Udfyldningsark!G405=Data!$T$16,Data!$V$16,IF(Udfyldningsark!G405=Data!$T$17,Data!$V$17,IF(Udfyldningsark!G405=Data!$T$18,Data!$V$18,IF(Udfyldningsark!G405=Data!$T$19,Data!$V$19,IF(Udfyldningsark!G405=Data!$T$20,Data!$V$20,IF(Udfyldningsark!G405=Data!$T$21,Data!$V$21,IF(Udfyldningsark!G405=Data!$T$22,Data!$V$22,IF(Udfyldningsark!G405=Data!$T$23,Data!$V$23,IF(Udfyldningsark!G405=Data!$T$24,Data!$V$24,IF(Udfyldningsark!G405=Data!$T$25,Data!$V$25,IF(Udfyldningsark!G405=Data!$T$26,Data!$V$26,IF(Udfyldningsark!G405=Data!$T$27,Data!$V$27,))))))))))))))))))))))</f>
        <v/>
      </c>
    </row>
    <row r="389" spans="13:13" ht="10.15" hidden="1" customHeight="1" x14ac:dyDescent="0.2">
      <c r="M389" s="89" t="str">
        <f>IF(Udfyldningsark!G406="","",IF(Udfyldningsark!G406=Data!$T$7,Data!$V$7,IF(Udfyldningsark!G406=Data!$T$8,Data!$V$8,IF(Udfyldningsark!G406=Data!$T$9,Data!$V$9,IF(Udfyldningsark!G406=Data!$T$10,Data!$V$10,IF(Udfyldningsark!G406=Data!$T$11,Data!$V$11,IF(Udfyldningsark!G406=Data!$T$12,Data!$V$12,IF(Udfyldningsark!G406=Data!$T$13,Data!$V$13,IF(Udfyldningsark!G406=Data!$T$14,Data!$V$14,IF(Udfyldningsark!G406=Data!$T$15,Data!$V$15,IF(Udfyldningsark!G406=Data!$T$16,Data!$V$16,IF(Udfyldningsark!G406=Data!$T$17,Data!$V$17,IF(Udfyldningsark!G406=Data!$T$18,Data!$V$18,IF(Udfyldningsark!G406=Data!$T$19,Data!$V$19,IF(Udfyldningsark!G406=Data!$T$20,Data!$V$20,IF(Udfyldningsark!G406=Data!$T$21,Data!$V$21,IF(Udfyldningsark!G406=Data!$T$22,Data!$V$22,IF(Udfyldningsark!G406=Data!$T$23,Data!$V$23,IF(Udfyldningsark!G406=Data!$T$24,Data!$V$24,IF(Udfyldningsark!G406=Data!$T$25,Data!$V$25,IF(Udfyldningsark!G406=Data!$T$26,Data!$V$26,IF(Udfyldningsark!G406=Data!$T$27,Data!$V$27,))))))))))))))))))))))</f>
        <v/>
      </c>
    </row>
    <row r="390" spans="13:13" ht="10.15" hidden="1" customHeight="1" x14ac:dyDescent="0.2">
      <c r="M390" s="89" t="str">
        <f>IF(Udfyldningsark!G407="","",IF(Udfyldningsark!G407=Data!$T$7,Data!$V$7,IF(Udfyldningsark!G407=Data!$T$8,Data!$V$8,IF(Udfyldningsark!G407=Data!$T$9,Data!$V$9,IF(Udfyldningsark!G407=Data!$T$10,Data!$V$10,IF(Udfyldningsark!G407=Data!$T$11,Data!$V$11,IF(Udfyldningsark!G407=Data!$T$12,Data!$V$12,IF(Udfyldningsark!G407=Data!$T$13,Data!$V$13,IF(Udfyldningsark!G407=Data!$T$14,Data!$V$14,IF(Udfyldningsark!G407=Data!$T$15,Data!$V$15,IF(Udfyldningsark!G407=Data!$T$16,Data!$V$16,IF(Udfyldningsark!G407=Data!$T$17,Data!$V$17,IF(Udfyldningsark!G407=Data!$T$18,Data!$V$18,IF(Udfyldningsark!G407=Data!$T$19,Data!$V$19,IF(Udfyldningsark!G407=Data!$T$20,Data!$V$20,IF(Udfyldningsark!G407=Data!$T$21,Data!$V$21,IF(Udfyldningsark!G407=Data!$T$22,Data!$V$22,IF(Udfyldningsark!G407=Data!$T$23,Data!$V$23,IF(Udfyldningsark!G407=Data!$T$24,Data!$V$24,IF(Udfyldningsark!G407=Data!$T$25,Data!$V$25,IF(Udfyldningsark!G407=Data!$T$26,Data!$V$26,IF(Udfyldningsark!G407=Data!$T$27,Data!$V$27,))))))))))))))))))))))</f>
        <v/>
      </c>
    </row>
    <row r="391" spans="13:13" ht="10.15" hidden="1" customHeight="1" x14ac:dyDescent="0.2">
      <c r="M391" s="89" t="str">
        <f>IF(Udfyldningsark!G408="","",IF(Udfyldningsark!G408=Data!$T$7,Data!$V$7,IF(Udfyldningsark!G408=Data!$T$8,Data!$V$8,IF(Udfyldningsark!G408=Data!$T$9,Data!$V$9,IF(Udfyldningsark!G408=Data!$T$10,Data!$V$10,IF(Udfyldningsark!G408=Data!$T$11,Data!$V$11,IF(Udfyldningsark!G408=Data!$T$12,Data!$V$12,IF(Udfyldningsark!G408=Data!$T$13,Data!$V$13,IF(Udfyldningsark!G408=Data!$T$14,Data!$V$14,IF(Udfyldningsark!G408=Data!$T$15,Data!$V$15,IF(Udfyldningsark!G408=Data!$T$16,Data!$V$16,IF(Udfyldningsark!G408=Data!$T$17,Data!$V$17,IF(Udfyldningsark!G408=Data!$T$18,Data!$V$18,IF(Udfyldningsark!G408=Data!$T$19,Data!$V$19,IF(Udfyldningsark!G408=Data!$T$20,Data!$V$20,IF(Udfyldningsark!G408=Data!$T$21,Data!$V$21,IF(Udfyldningsark!G408=Data!$T$22,Data!$V$22,IF(Udfyldningsark!G408=Data!$T$23,Data!$V$23,IF(Udfyldningsark!G408=Data!$T$24,Data!$V$24,IF(Udfyldningsark!G408=Data!$T$25,Data!$V$25,IF(Udfyldningsark!G408=Data!$T$26,Data!$V$26,IF(Udfyldningsark!G408=Data!$T$27,Data!$V$27,))))))))))))))))))))))</f>
        <v/>
      </c>
    </row>
    <row r="392" spans="13:13" ht="10.15" hidden="1" customHeight="1" x14ac:dyDescent="0.2">
      <c r="M392" s="89" t="str">
        <f>IF(Udfyldningsark!G409="","",IF(Udfyldningsark!G409=Data!$T$7,Data!$V$7,IF(Udfyldningsark!G409=Data!$T$8,Data!$V$8,IF(Udfyldningsark!G409=Data!$T$9,Data!$V$9,IF(Udfyldningsark!G409=Data!$T$10,Data!$V$10,IF(Udfyldningsark!G409=Data!$T$11,Data!$V$11,IF(Udfyldningsark!G409=Data!$T$12,Data!$V$12,IF(Udfyldningsark!G409=Data!$T$13,Data!$V$13,IF(Udfyldningsark!G409=Data!$T$14,Data!$V$14,IF(Udfyldningsark!G409=Data!$T$15,Data!$V$15,IF(Udfyldningsark!G409=Data!$T$16,Data!$V$16,IF(Udfyldningsark!G409=Data!$T$17,Data!$V$17,IF(Udfyldningsark!G409=Data!$T$18,Data!$V$18,IF(Udfyldningsark!G409=Data!$T$19,Data!$V$19,IF(Udfyldningsark!G409=Data!$T$20,Data!$V$20,IF(Udfyldningsark!G409=Data!$T$21,Data!$V$21,IF(Udfyldningsark!G409=Data!$T$22,Data!$V$22,IF(Udfyldningsark!G409=Data!$T$23,Data!$V$23,IF(Udfyldningsark!G409=Data!$T$24,Data!$V$24,IF(Udfyldningsark!G409=Data!$T$25,Data!$V$25,IF(Udfyldningsark!G409=Data!$T$26,Data!$V$26,IF(Udfyldningsark!G409=Data!$T$27,Data!$V$27,))))))))))))))))))))))</f>
        <v/>
      </c>
    </row>
    <row r="393" spans="13:13" ht="10.15" hidden="1" customHeight="1" x14ac:dyDescent="0.2">
      <c r="M393" s="89" t="str">
        <f>IF(Udfyldningsark!G410="","",IF(Udfyldningsark!G410=Data!$T$7,Data!$V$7,IF(Udfyldningsark!G410=Data!$T$8,Data!$V$8,IF(Udfyldningsark!G410=Data!$T$9,Data!$V$9,IF(Udfyldningsark!G410=Data!$T$10,Data!$V$10,IF(Udfyldningsark!G410=Data!$T$11,Data!$V$11,IF(Udfyldningsark!G410=Data!$T$12,Data!$V$12,IF(Udfyldningsark!G410=Data!$T$13,Data!$V$13,IF(Udfyldningsark!G410=Data!$T$14,Data!$V$14,IF(Udfyldningsark!G410=Data!$T$15,Data!$V$15,IF(Udfyldningsark!G410=Data!$T$16,Data!$V$16,IF(Udfyldningsark!G410=Data!$T$17,Data!$V$17,IF(Udfyldningsark!G410=Data!$T$18,Data!$V$18,IF(Udfyldningsark!G410=Data!$T$19,Data!$V$19,IF(Udfyldningsark!G410=Data!$T$20,Data!$V$20,IF(Udfyldningsark!G410=Data!$T$21,Data!$V$21,IF(Udfyldningsark!G410=Data!$T$22,Data!$V$22,IF(Udfyldningsark!G410=Data!$T$23,Data!$V$23,IF(Udfyldningsark!G410=Data!$T$24,Data!$V$24,IF(Udfyldningsark!G410=Data!$T$25,Data!$V$25,IF(Udfyldningsark!G410=Data!$T$26,Data!$V$26,IF(Udfyldningsark!G410=Data!$T$27,Data!$V$27,))))))))))))))))))))))</f>
        <v/>
      </c>
    </row>
    <row r="394" spans="13:13" ht="10.15" hidden="1" customHeight="1" x14ac:dyDescent="0.2">
      <c r="M394" s="89" t="str">
        <f>IF(Udfyldningsark!G411="","",IF(Udfyldningsark!G411=Data!$T$7,Data!$V$7,IF(Udfyldningsark!G411=Data!$T$8,Data!$V$8,IF(Udfyldningsark!G411=Data!$T$9,Data!$V$9,IF(Udfyldningsark!G411=Data!$T$10,Data!$V$10,IF(Udfyldningsark!G411=Data!$T$11,Data!$V$11,IF(Udfyldningsark!G411=Data!$T$12,Data!$V$12,IF(Udfyldningsark!G411=Data!$T$13,Data!$V$13,IF(Udfyldningsark!G411=Data!$T$14,Data!$V$14,IF(Udfyldningsark!G411=Data!$T$15,Data!$V$15,IF(Udfyldningsark!G411=Data!$T$16,Data!$V$16,IF(Udfyldningsark!G411=Data!$T$17,Data!$V$17,IF(Udfyldningsark!G411=Data!$T$18,Data!$V$18,IF(Udfyldningsark!G411=Data!$T$19,Data!$V$19,IF(Udfyldningsark!G411=Data!$T$20,Data!$V$20,IF(Udfyldningsark!G411=Data!$T$21,Data!$V$21,IF(Udfyldningsark!G411=Data!$T$22,Data!$V$22,IF(Udfyldningsark!G411=Data!$T$23,Data!$V$23,IF(Udfyldningsark!G411=Data!$T$24,Data!$V$24,IF(Udfyldningsark!G411=Data!$T$25,Data!$V$25,IF(Udfyldningsark!G411=Data!$T$26,Data!$V$26,IF(Udfyldningsark!G411=Data!$T$27,Data!$V$27,))))))))))))))))))))))</f>
        <v/>
      </c>
    </row>
    <row r="395" spans="13:13" ht="10.15" hidden="1" customHeight="1" x14ac:dyDescent="0.2">
      <c r="M395" s="89" t="str">
        <f>IF(Udfyldningsark!G412="","",IF(Udfyldningsark!G412=Data!$T$7,Data!$V$7,IF(Udfyldningsark!G412=Data!$T$8,Data!$V$8,IF(Udfyldningsark!G412=Data!$T$9,Data!$V$9,IF(Udfyldningsark!G412=Data!$T$10,Data!$V$10,IF(Udfyldningsark!G412=Data!$T$11,Data!$V$11,IF(Udfyldningsark!G412=Data!$T$12,Data!$V$12,IF(Udfyldningsark!G412=Data!$T$13,Data!$V$13,IF(Udfyldningsark!G412=Data!$T$14,Data!$V$14,IF(Udfyldningsark!G412=Data!$T$15,Data!$V$15,IF(Udfyldningsark!G412=Data!$T$16,Data!$V$16,IF(Udfyldningsark!G412=Data!$T$17,Data!$V$17,IF(Udfyldningsark!G412=Data!$T$18,Data!$V$18,IF(Udfyldningsark!G412=Data!$T$19,Data!$V$19,IF(Udfyldningsark!G412=Data!$T$20,Data!$V$20,IF(Udfyldningsark!G412=Data!$T$21,Data!$V$21,IF(Udfyldningsark!G412=Data!$T$22,Data!$V$22,IF(Udfyldningsark!G412=Data!$T$23,Data!$V$23,IF(Udfyldningsark!G412=Data!$T$24,Data!$V$24,IF(Udfyldningsark!G412=Data!$T$25,Data!$V$25,IF(Udfyldningsark!G412=Data!$T$26,Data!$V$26,IF(Udfyldningsark!G412=Data!$T$27,Data!$V$27,))))))))))))))))))))))</f>
        <v/>
      </c>
    </row>
    <row r="396" spans="13:13" ht="10.15" hidden="1" customHeight="1" x14ac:dyDescent="0.2">
      <c r="M396" s="89" t="str">
        <f>IF(Udfyldningsark!G413="","",IF(Udfyldningsark!G413=Data!$T$7,Data!$V$7,IF(Udfyldningsark!G413=Data!$T$8,Data!$V$8,IF(Udfyldningsark!G413=Data!$T$9,Data!$V$9,IF(Udfyldningsark!G413=Data!$T$10,Data!$V$10,IF(Udfyldningsark!G413=Data!$T$11,Data!$V$11,IF(Udfyldningsark!G413=Data!$T$12,Data!$V$12,IF(Udfyldningsark!G413=Data!$T$13,Data!$V$13,IF(Udfyldningsark!G413=Data!$T$14,Data!$V$14,IF(Udfyldningsark!G413=Data!$T$15,Data!$V$15,IF(Udfyldningsark!G413=Data!$T$16,Data!$V$16,IF(Udfyldningsark!G413=Data!$T$17,Data!$V$17,IF(Udfyldningsark!G413=Data!$T$18,Data!$V$18,IF(Udfyldningsark!G413=Data!$T$19,Data!$V$19,IF(Udfyldningsark!G413=Data!$T$20,Data!$V$20,IF(Udfyldningsark!G413=Data!$T$21,Data!$V$21,IF(Udfyldningsark!G413=Data!$T$22,Data!$V$22,IF(Udfyldningsark!G413=Data!$T$23,Data!$V$23,IF(Udfyldningsark!G413=Data!$T$24,Data!$V$24,IF(Udfyldningsark!G413=Data!$T$25,Data!$V$25,IF(Udfyldningsark!G413=Data!$T$26,Data!$V$26,IF(Udfyldningsark!G413=Data!$T$27,Data!$V$27,))))))))))))))))))))))</f>
        <v/>
      </c>
    </row>
    <row r="397" spans="13:13" ht="10.15" hidden="1" customHeight="1" x14ac:dyDescent="0.2">
      <c r="M397" s="89" t="str">
        <f>IF(Udfyldningsark!G414="","",IF(Udfyldningsark!G414=Data!$T$7,Data!$V$7,IF(Udfyldningsark!G414=Data!$T$8,Data!$V$8,IF(Udfyldningsark!G414=Data!$T$9,Data!$V$9,IF(Udfyldningsark!G414=Data!$T$10,Data!$V$10,IF(Udfyldningsark!G414=Data!$T$11,Data!$V$11,IF(Udfyldningsark!G414=Data!$T$12,Data!$V$12,IF(Udfyldningsark!G414=Data!$T$13,Data!$V$13,IF(Udfyldningsark!G414=Data!$T$14,Data!$V$14,IF(Udfyldningsark!G414=Data!$T$15,Data!$V$15,IF(Udfyldningsark!G414=Data!$T$16,Data!$V$16,IF(Udfyldningsark!G414=Data!$T$17,Data!$V$17,IF(Udfyldningsark!G414=Data!$T$18,Data!$V$18,IF(Udfyldningsark!G414=Data!$T$19,Data!$V$19,IF(Udfyldningsark!G414=Data!$T$20,Data!$V$20,IF(Udfyldningsark!G414=Data!$T$21,Data!$V$21,IF(Udfyldningsark!G414=Data!$T$22,Data!$V$22,IF(Udfyldningsark!G414=Data!$T$23,Data!$V$23,IF(Udfyldningsark!G414=Data!$T$24,Data!$V$24,IF(Udfyldningsark!G414=Data!$T$25,Data!$V$25,IF(Udfyldningsark!G414=Data!$T$26,Data!$V$26,IF(Udfyldningsark!G414=Data!$T$27,Data!$V$27,))))))))))))))))))))))</f>
        <v/>
      </c>
    </row>
    <row r="398" spans="13:13" ht="10.15" hidden="1" customHeight="1" x14ac:dyDescent="0.2">
      <c r="M398" s="89" t="str">
        <f>IF(Udfyldningsark!G415="","",IF(Udfyldningsark!G415=Data!$T$7,Data!$V$7,IF(Udfyldningsark!G415=Data!$T$8,Data!$V$8,IF(Udfyldningsark!G415=Data!$T$9,Data!$V$9,IF(Udfyldningsark!G415=Data!$T$10,Data!$V$10,IF(Udfyldningsark!G415=Data!$T$11,Data!$V$11,IF(Udfyldningsark!G415=Data!$T$12,Data!$V$12,IF(Udfyldningsark!G415=Data!$T$13,Data!$V$13,IF(Udfyldningsark!G415=Data!$T$14,Data!$V$14,IF(Udfyldningsark!G415=Data!$T$15,Data!$V$15,IF(Udfyldningsark!G415=Data!$T$16,Data!$V$16,IF(Udfyldningsark!G415=Data!$T$17,Data!$V$17,IF(Udfyldningsark!G415=Data!$T$18,Data!$V$18,IF(Udfyldningsark!G415=Data!$T$19,Data!$V$19,IF(Udfyldningsark!G415=Data!$T$20,Data!$V$20,IF(Udfyldningsark!G415=Data!$T$21,Data!$V$21,IF(Udfyldningsark!G415=Data!$T$22,Data!$V$22,IF(Udfyldningsark!G415=Data!$T$23,Data!$V$23,IF(Udfyldningsark!G415=Data!$T$24,Data!$V$24,IF(Udfyldningsark!G415=Data!$T$25,Data!$V$25,IF(Udfyldningsark!G415=Data!$T$26,Data!$V$26,IF(Udfyldningsark!G415=Data!$T$27,Data!$V$27,))))))))))))))))))))))</f>
        <v/>
      </c>
    </row>
    <row r="399" spans="13:13" ht="10.15" hidden="1" customHeight="1" x14ac:dyDescent="0.2">
      <c r="M399" s="89" t="str">
        <f>IF(Udfyldningsark!G416="","",IF(Udfyldningsark!G416=Data!$T$7,Data!$V$7,IF(Udfyldningsark!G416=Data!$T$8,Data!$V$8,IF(Udfyldningsark!G416=Data!$T$9,Data!$V$9,IF(Udfyldningsark!G416=Data!$T$10,Data!$V$10,IF(Udfyldningsark!G416=Data!$T$11,Data!$V$11,IF(Udfyldningsark!G416=Data!$T$12,Data!$V$12,IF(Udfyldningsark!G416=Data!$T$13,Data!$V$13,IF(Udfyldningsark!G416=Data!$T$14,Data!$V$14,IF(Udfyldningsark!G416=Data!$T$15,Data!$V$15,IF(Udfyldningsark!G416=Data!$T$16,Data!$V$16,IF(Udfyldningsark!G416=Data!$T$17,Data!$V$17,IF(Udfyldningsark!G416=Data!$T$18,Data!$V$18,IF(Udfyldningsark!G416=Data!$T$19,Data!$V$19,IF(Udfyldningsark!G416=Data!$T$20,Data!$V$20,IF(Udfyldningsark!G416=Data!$T$21,Data!$V$21,IF(Udfyldningsark!G416=Data!$T$22,Data!$V$22,IF(Udfyldningsark!G416=Data!$T$23,Data!$V$23,IF(Udfyldningsark!G416=Data!$T$24,Data!$V$24,IF(Udfyldningsark!G416=Data!$T$25,Data!$V$25,IF(Udfyldningsark!G416=Data!$T$26,Data!$V$26,IF(Udfyldningsark!G416=Data!$T$27,Data!$V$27,))))))))))))))))))))))</f>
        <v/>
      </c>
    </row>
    <row r="400" spans="13:13" ht="10.15" hidden="1" customHeight="1" x14ac:dyDescent="0.2">
      <c r="M400" s="89" t="str">
        <f>IF(Udfyldningsark!G417="","",IF(Udfyldningsark!G417=Data!$T$7,Data!$V$7,IF(Udfyldningsark!G417=Data!$T$8,Data!$V$8,IF(Udfyldningsark!G417=Data!$T$9,Data!$V$9,IF(Udfyldningsark!G417=Data!$T$10,Data!$V$10,IF(Udfyldningsark!G417=Data!$T$11,Data!$V$11,IF(Udfyldningsark!G417=Data!$T$12,Data!$V$12,IF(Udfyldningsark!G417=Data!$T$13,Data!$V$13,IF(Udfyldningsark!G417=Data!$T$14,Data!$V$14,IF(Udfyldningsark!G417=Data!$T$15,Data!$V$15,IF(Udfyldningsark!G417=Data!$T$16,Data!$V$16,IF(Udfyldningsark!G417=Data!$T$17,Data!$V$17,IF(Udfyldningsark!G417=Data!$T$18,Data!$V$18,IF(Udfyldningsark!G417=Data!$T$19,Data!$V$19,IF(Udfyldningsark!G417=Data!$T$20,Data!$V$20,IF(Udfyldningsark!G417=Data!$T$21,Data!$V$21,IF(Udfyldningsark!G417=Data!$T$22,Data!$V$22,IF(Udfyldningsark!G417=Data!$T$23,Data!$V$23,IF(Udfyldningsark!G417=Data!$T$24,Data!$V$24,IF(Udfyldningsark!G417=Data!$T$25,Data!$V$25,IF(Udfyldningsark!G417=Data!$T$26,Data!$V$26,IF(Udfyldningsark!G417=Data!$T$27,Data!$V$27,))))))))))))))))))))))</f>
        <v/>
      </c>
    </row>
    <row r="401" spans="13:13" ht="10.15" hidden="1" customHeight="1" x14ac:dyDescent="0.2">
      <c r="M401" s="89" t="str">
        <f>IF(Udfyldningsark!G418="","",IF(Udfyldningsark!G418=Data!$T$7,Data!$V$7,IF(Udfyldningsark!G418=Data!$T$8,Data!$V$8,IF(Udfyldningsark!G418=Data!$T$9,Data!$V$9,IF(Udfyldningsark!G418=Data!$T$10,Data!$V$10,IF(Udfyldningsark!G418=Data!$T$11,Data!$V$11,IF(Udfyldningsark!G418=Data!$T$12,Data!$V$12,IF(Udfyldningsark!G418=Data!$T$13,Data!$V$13,IF(Udfyldningsark!G418=Data!$T$14,Data!$V$14,IF(Udfyldningsark!G418=Data!$T$15,Data!$V$15,IF(Udfyldningsark!G418=Data!$T$16,Data!$V$16,IF(Udfyldningsark!G418=Data!$T$17,Data!$V$17,IF(Udfyldningsark!G418=Data!$T$18,Data!$V$18,IF(Udfyldningsark!G418=Data!$T$19,Data!$V$19,IF(Udfyldningsark!G418=Data!$T$20,Data!$V$20,IF(Udfyldningsark!G418=Data!$T$21,Data!$V$21,IF(Udfyldningsark!G418=Data!$T$22,Data!$V$22,IF(Udfyldningsark!G418=Data!$T$23,Data!$V$23,IF(Udfyldningsark!G418=Data!$T$24,Data!$V$24,IF(Udfyldningsark!G418=Data!$T$25,Data!$V$25,IF(Udfyldningsark!G418=Data!$T$26,Data!$V$26,IF(Udfyldningsark!G418=Data!$T$27,Data!$V$27,))))))))))))))))))))))</f>
        <v/>
      </c>
    </row>
    <row r="402" spans="13:13" ht="10.15" hidden="1" customHeight="1" x14ac:dyDescent="0.2">
      <c r="M402" s="89" t="str">
        <f>IF(Udfyldningsark!G419="","",IF(Udfyldningsark!G419=Data!$T$7,Data!$V$7,IF(Udfyldningsark!G419=Data!$T$8,Data!$V$8,IF(Udfyldningsark!G419=Data!$T$9,Data!$V$9,IF(Udfyldningsark!G419=Data!$T$10,Data!$V$10,IF(Udfyldningsark!G419=Data!$T$11,Data!$V$11,IF(Udfyldningsark!G419=Data!$T$12,Data!$V$12,IF(Udfyldningsark!G419=Data!$T$13,Data!$V$13,IF(Udfyldningsark!G419=Data!$T$14,Data!$V$14,IF(Udfyldningsark!G419=Data!$T$15,Data!$V$15,IF(Udfyldningsark!G419=Data!$T$16,Data!$V$16,IF(Udfyldningsark!G419=Data!$T$17,Data!$V$17,IF(Udfyldningsark!G419=Data!$T$18,Data!$V$18,IF(Udfyldningsark!G419=Data!$T$19,Data!$V$19,IF(Udfyldningsark!G419=Data!$T$20,Data!$V$20,IF(Udfyldningsark!G419=Data!$T$21,Data!$V$21,IF(Udfyldningsark!G419=Data!$T$22,Data!$V$22,IF(Udfyldningsark!G419=Data!$T$23,Data!$V$23,IF(Udfyldningsark!G419=Data!$T$24,Data!$V$24,IF(Udfyldningsark!G419=Data!$T$25,Data!$V$25,IF(Udfyldningsark!G419=Data!$T$26,Data!$V$26,IF(Udfyldningsark!G419=Data!$T$27,Data!$V$27,))))))))))))))))))))))</f>
        <v/>
      </c>
    </row>
    <row r="403" spans="13:13" ht="10.15" hidden="1" customHeight="1" x14ac:dyDescent="0.2">
      <c r="M403" s="89" t="str">
        <f>IF(Udfyldningsark!G420="","",IF(Udfyldningsark!G420=Data!$T$7,Data!$V$7,IF(Udfyldningsark!G420=Data!$T$8,Data!$V$8,IF(Udfyldningsark!G420=Data!$T$9,Data!$V$9,IF(Udfyldningsark!G420=Data!$T$10,Data!$V$10,IF(Udfyldningsark!G420=Data!$T$11,Data!$V$11,IF(Udfyldningsark!G420=Data!$T$12,Data!$V$12,IF(Udfyldningsark!G420=Data!$T$13,Data!$V$13,IF(Udfyldningsark!G420=Data!$T$14,Data!$V$14,IF(Udfyldningsark!G420=Data!$T$15,Data!$V$15,IF(Udfyldningsark!G420=Data!$T$16,Data!$V$16,IF(Udfyldningsark!G420=Data!$T$17,Data!$V$17,IF(Udfyldningsark!G420=Data!$T$18,Data!$V$18,IF(Udfyldningsark!G420=Data!$T$19,Data!$V$19,IF(Udfyldningsark!G420=Data!$T$20,Data!$V$20,IF(Udfyldningsark!G420=Data!$T$21,Data!$V$21,IF(Udfyldningsark!G420=Data!$T$22,Data!$V$22,IF(Udfyldningsark!G420=Data!$T$23,Data!$V$23,IF(Udfyldningsark!G420=Data!$T$24,Data!$V$24,IF(Udfyldningsark!G420=Data!$T$25,Data!$V$25,IF(Udfyldningsark!G420=Data!$T$26,Data!$V$26,IF(Udfyldningsark!G420=Data!$T$27,Data!$V$27,))))))))))))))))))))))</f>
        <v/>
      </c>
    </row>
    <row r="404" spans="13:13" ht="10.15" hidden="1" customHeight="1" x14ac:dyDescent="0.2">
      <c r="M404" s="89" t="str">
        <f>IF(Udfyldningsark!G421="","",IF(Udfyldningsark!G421=Data!$T$7,Data!$V$7,IF(Udfyldningsark!G421=Data!$T$8,Data!$V$8,IF(Udfyldningsark!G421=Data!$T$9,Data!$V$9,IF(Udfyldningsark!G421=Data!$T$10,Data!$V$10,IF(Udfyldningsark!G421=Data!$T$11,Data!$V$11,IF(Udfyldningsark!G421=Data!$T$12,Data!$V$12,IF(Udfyldningsark!G421=Data!$T$13,Data!$V$13,IF(Udfyldningsark!G421=Data!$T$14,Data!$V$14,IF(Udfyldningsark!G421=Data!$T$15,Data!$V$15,IF(Udfyldningsark!G421=Data!$T$16,Data!$V$16,IF(Udfyldningsark!G421=Data!$T$17,Data!$V$17,IF(Udfyldningsark!G421=Data!$T$18,Data!$V$18,IF(Udfyldningsark!G421=Data!$T$19,Data!$V$19,IF(Udfyldningsark!G421=Data!$T$20,Data!$V$20,IF(Udfyldningsark!G421=Data!$T$21,Data!$V$21,IF(Udfyldningsark!G421=Data!$T$22,Data!$V$22,IF(Udfyldningsark!G421=Data!$T$23,Data!$V$23,IF(Udfyldningsark!G421=Data!$T$24,Data!$V$24,IF(Udfyldningsark!G421=Data!$T$25,Data!$V$25,IF(Udfyldningsark!G421=Data!$T$26,Data!$V$26,IF(Udfyldningsark!G421=Data!$T$27,Data!$V$27,))))))))))))))))))))))</f>
        <v/>
      </c>
    </row>
    <row r="405" spans="13:13" ht="10.15" hidden="1" customHeight="1" x14ac:dyDescent="0.2">
      <c r="M405" s="89" t="str">
        <f>IF(Udfyldningsark!G422="","",IF(Udfyldningsark!G422=Data!$T$7,Data!$V$7,IF(Udfyldningsark!G422=Data!$T$8,Data!$V$8,IF(Udfyldningsark!G422=Data!$T$9,Data!$V$9,IF(Udfyldningsark!G422=Data!$T$10,Data!$V$10,IF(Udfyldningsark!G422=Data!$T$11,Data!$V$11,IF(Udfyldningsark!G422=Data!$T$12,Data!$V$12,IF(Udfyldningsark!G422=Data!$T$13,Data!$V$13,IF(Udfyldningsark!G422=Data!$T$14,Data!$V$14,IF(Udfyldningsark!G422=Data!$T$15,Data!$V$15,IF(Udfyldningsark!G422=Data!$T$16,Data!$V$16,IF(Udfyldningsark!G422=Data!$T$17,Data!$V$17,IF(Udfyldningsark!G422=Data!$T$18,Data!$V$18,IF(Udfyldningsark!G422=Data!$T$19,Data!$V$19,IF(Udfyldningsark!G422=Data!$T$20,Data!$V$20,IF(Udfyldningsark!G422=Data!$T$21,Data!$V$21,IF(Udfyldningsark!G422=Data!$T$22,Data!$V$22,IF(Udfyldningsark!G422=Data!$T$23,Data!$V$23,IF(Udfyldningsark!G422=Data!$T$24,Data!$V$24,IF(Udfyldningsark!G422=Data!$T$25,Data!$V$25,IF(Udfyldningsark!G422=Data!$T$26,Data!$V$26,IF(Udfyldningsark!G422=Data!$T$27,Data!$V$27,))))))))))))))))))))))</f>
        <v/>
      </c>
    </row>
    <row r="406" spans="13:13" ht="10.15" hidden="1" customHeight="1" x14ac:dyDescent="0.2">
      <c r="M406" s="89" t="str">
        <f>IF(Udfyldningsark!G423="","",IF(Udfyldningsark!G423=Data!$T$7,Data!$V$7,IF(Udfyldningsark!G423=Data!$T$8,Data!$V$8,IF(Udfyldningsark!G423=Data!$T$9,Data!$V$9,IF(Udfyldningsark!G423=Data!$T$10,Data!$V$10,IF(Udfyldningsark!G423=Data!$T$11,Data!$V$11,IF(Udfyldningsark!G423=Data!$T$12,Data!$V$12,IF(Udfyldningsark!G423=Data!$T$13,Data!$V$13,IF(Udfyldningsark!G423=Data!$T$14,Data!$V$14,IF(Udfyldningsark!G423=Data!$T$15,Data!$V$15,IF(Udfyldningsark!G423=Data!$T$16,Data!$V$16,IF(Udfyldningsark!G423=Data!$T$17,Data!$V$17,IF(Udfyldningsark!G423=Data!$T$18,Data!$V$18,IF(Udfyldningsark!G423=Data!$T$19,Data!$V$19,IF(Udfyldningsark!G423=Data!$T$20,Data!$V$20,IF(Udfyldningsark!G423=Data!$T$21,Data!$V$21,IF(Udfyldningsark!G423=Data!$T$22,Data!$V$22,IF(Udfyldningsark!G423=Data!$T$23,Data!$V$23,IF(Udfyldningsark!G423=Data!$T$24,Data!$V$24,IF(Udfyldningsark!G423=Data!$T$25,Data!$V$25,IF(Udfyldningsark!G423=Data!$T$26,Data!$V$26,IF(Udfyldningsark!G423=Data!$T$27,Data!$V$27,))))))))))))))))))))))</f>
        <v/>
      </c>
    </row>
    <row r="407" spans="13:13" ht="10.15" hidden="1" customHeight="1" x14ac:dyDescent="0.2">
      <c r="M407" s="89" t="str">
        <f>IF(Udfyldningsark!G424="","",IF(Udfyldningsark!G424=Data!$T$7,Data!$V$7,IF(Udfyldningsark!G424=Data!$T$8,Data!$V$8,IF(Udfyldningsark!G424=Data!$T$9,Data!$V$9,IF(Udfyldningsark!G424=Data!$T$10,Data!$V$10,IF(Udfyldningsark!G424=Data!$T$11,Data!$V$11,IF(Udfyldningsark!G424=Data!$T$12,Data!$V$12,IF(Udfyldningsark!G424=Data!$T$13,Data!$V$13,IF(Udfyldningsark!G424=Data!$T$14,Data!$V$14,IF(Udfyldningsark!G424=Data!$T$15,Data!$V$15,IF(Udfyldningsark!G424=Data!$T$16,Data!$V$16,IF(Udfyldningsark!G424=Data!$T$17,Data!$V$17,IF(Udfyldningsark!G424=Data!$T$18,Data!$V$18,IF(Udfyldningsark!G424=Data!$T$19,Data!$V$19,IF(Udfyldningsark!G424=Data!$T$20,Data!$V$20,IF(Udfyldningsark!G424=Data!$T$21,Data!$V$21,IF(Udfyldningsark!G424=Data!$T$22,Data!$V$22,IF(Udfyldningsark!G424=Data!$T$23,Data!$V$23,IF(Udfyldningsark!G424=Data!$T$24,Data!$V$24,IF(Udfyldningsark!G424=Data!$T$25,Data!$V$25,IF(Udfyldningsark!G424=Data!$T$26,Data!$V$26,IF(Udfyldningsark!G424=Data!$T$27,Data!$V$27,))))))))))))))))))))))</f>
        <v/>
      </c>
    </row>
    <row r="408" spans="13:13" ht="10.15" hidden="1" customHeight="1" x14ac:dyDescent="0.2">
      <c r="M408" s="89" t="str">
        <f>IF(Udfyldningsark!G425="","",IF(Udfyldningsark!G425=Data!$T$7,Data!$V$7,IF(Udfyldningsark!G425=Data!$T$8,Data!$V$8,IF(Udfyldningsark!G425=Data!$T$9,Data!$V$9,IF(Udfyldningsark!G425=Data!$T$10,Data!$V$10,IF(Udfyldningsark!G425=Data!$T$11,Data!$V$11,IF(Udfyldningsark!G425=Data!$T$12,Data!$V$12,IF(Udfyldningsark!G425=Data!$T$13,Data!$V$13,IF(Udfyldningsark!G425=Data!$T$14,Data!$V$14,IF(Udfyldningsark!G425=Data!$T$15,Data!$V$15,IF(Udfyldningsark!G425=Data!$T$16,Data!$V$16,IF(Udfyldningsark!G425=Data!$T$17,Data!$V$17,IF(Udfyldningsark!G425=Data!$T$18,Data!$V$18,IF(Udfyldningsark!G425=Data!$T$19,Data!$V$19,IF(Udfyldningsark!G425=Data!$T$20,Data!$V$20,IF(Udfyldningsark!G425=Data!$T$21,Data!$V$21,IF(Udfyldningsark!G425=Data!$T$22,Data!$V$22,IF(Udfyldningsark!G425=Data!$T$23,Data!$V$23,IF(Udfyldningsark!G425=Data!$T$24,Data!$V$24,IF(Udfyldningsark!G425=Data!$T$25,Data!$V$25,IF(Udfyldningsark!G425=Data!$T$26,Data!$V$26,IF(Udfyldningsark!G425=Data!$T$27,Data!$V$27,))))))))))))))))))))))</f>
        <v/>
      </c>
    </row>
    <row r="409" spans="13:13" ht="10.15" hidden="1" customHeight="1" x14ac:dyDescent="0.2">
      <c r="M409" s="89" t="str">
        <f>IF(Udfyldningsark!G426="","",IF(Udfyldningsark!G426=Data!$T$7,Data!$V$7,IF(Udfyldningsark!G426=Data!$T$8,Data!$V$8,IF(Udfyldningsark!G426=Data!$T$9,Data!$V$9,IF(Udfyldningsark!G426=Data!$T$10,Data!$V$10,IF(Udfyldningsark!G426=Data!$T$11,Data!$V$11,IF(Udfyldningsark!G426=Data!$T$12,Data!$V$12,IF(Udfyldningsark!G426=Data!$T$13,Data!$V$13,IF(Udfyldningsark!G426=Data!$T$14,Data!$V$14,IF(Udfyldningsark!G426=Data!$T$15,Data!$V$15,IF(Udfyldningsark!G426=Data!$T$16,Data!$V$16,IF(Udfyldningsark!G426=Data!$T$17,Data!$V$17,IF(Udfyldningsark!G426=Data!$T$18,Data!$V$18,IF(Udfyldningsark!G426=Data!$T$19,Data!$V$19,IF(Udfyldningsark!G426=Data!$T$20,Data!$V$20,IF(Udfyldningsark!G426=Data!$T$21,Data!$V$21,IF(Udfyldningsark!G426=Data!$T$22,Data!$V$22,IF(Udfyldningsark!G426=Data!$T$23,Data!$V$23,IF(Udfyldningsark!G426=Data!$T$24,Data!$V$24,IF(Udfyldningsark!G426=Data!$T$25,Data!$V$25,IF(Udfyldningsark!G426=Data!$T$26,Data!$V$26,IF(Udfyldningsark!G426=Data!$T$27,Data!$V$27,))))))))))))))))))))))</f>
        <v/>
      </c>
    </row>
    <row r="410" spans="13:13" ht="10.15" hidden="1" customHeight="1" x14ac:dyDescent="0.2">
      <c r="M410" s="89" t="str">
        <f>IF(Udfyldningsark!G427="","",IF(Udfyldningsark!G427=Data!$T$7,Data!$V$7,IF(Udfyldningsark!G427=Data!$T$8,Data!$V$8,IF(Udfyldningsark!G427=Data!$T$9,Data!$V$9,IF(Udfyldningsark!G427=Data!$T$10,Data!$V$10,IF(Udfyldningsark!G427=Data!$T$11,Data!$V$11,IF(Udfyldningsark!G427=Data!$T$12,Data!$V$12,IF(Udfyldningsark!G427=Data!$T$13,Data!$V$13,IF(Udfyldningsark!G427=Data!$T$14,Data!$V$14,IF(Udfyldningsark!G427=Data!$T$15,Data!$V$15,IF(Udfyldningsark!G427=Data!$T$16,Data!$V$16,IF(Udfyldningsark!G427=Data!$T$17,Data!$V$17,IF(Udfyldningsark!G427=Data!$T$18,Data!$V$18,IF(Udfyldningsark!G427=Data!$T$19,Data!$V$19,IF(Udfyldningsark!G427=Data!$T$20,Data!$V$20,IF(Udfyldningsark!G427=Data!$T$21,Data!$V$21,IF(Udfyldningsark!G427=Data!$T$22,Data!$V$22,IF(Udfyldningsark!G427=Data!$T$23,Data!$V$23,IF(Udfyldningsark!G427=Data!$T$24,Data!$V$24,IF(Udfyldningsark!G427=Data!$T$25,Data!$V$25,IF(Udfyldningsark!G427=Data!$T$26,Data!$V$26,IF(Udfyldningsark!G427=Data!$T$27,Data!$V$27,))))))))))))))))))))))</f>
        <v/>
      </c>
    </row>
    <row r="411" spans="13:13" ht="10.15" hidden="1" customHeight="1" x14ac:dyDescent="0.2">
      <c r="M411" s="89" t="str">
        <f>IF(Udfyldningsark!G428="","",IF(Udfyldningsark!G428=Data!$T$7,Data!$V$7,IF(Udfyldningsark!G428=Data!$T$8,Data!$V$8,IF(Udfyldningsark!G428=Data!$T$9,Data!$V$9,IF(Udfyldningsark!G428=Data!$T$10,Data!$V$10,IF(Udfyldningsark!G428=Data!$T$11,Data!$V$11,IF(Udfyldningsark!G428=Data!$T$12,Data!$V$12,IF(Udfyldningsark!G428=Data!$T$13,Data!$V$13,IF(Udfyldningsark!G428=Data!$T$14,Data!$V$14,IF(Udfyldningsark!G428=Data!$T$15,Data!$V$15,IF(Udfyldningsark!G428=Data!$T$16,Data!$V$16,IF(Udfyldningsark!G428=Data!$T$17,Data!$V$17,IF(Udfyldningsark!G428=Data!$T$18,Data!$V$18,IF(Udfyldningsark!G428=Data!$T$19,Data!$V$19,IF(Udfyldningsark!G428=Data!$T$20,Data!$V$20,IF(Udfyldningsark!G428=Data!$T$21,Data!$V$21,IF(Udfyldningsark!G428=Data!$T$22,Data!$V$22,IF(Udfyldningsark!G428=Data!$T$23,Data!$V$23,IF(Udfyldningsark!G428=Data!$T$24,Data!$V$24,IF(Udfyldningsark!G428=Data!$T$25,Data!$V$25,IF(Udfyldningsark!G428=Data!$T$26,Data!$V$26,IF(Udfyldningsark!G428=Data!$T$27,Data!$V$27,))))))))))))))))))))))</f>
        <v/>
      </c>
    </row>
    <row r="412" spans="13:13" ht="10.15" hidden="1" customHeight="1" x14ac:dyDescent="0.2">
      <c r="M412" s="89" t="str">
        <f>IF(Udfyldningsark!G429="","",IF(Udfyldningsark!G429=Data!$T$7,Data!$V$7,IF(Udfyldningsark!G429=Data!$T$8,Data!$V$8,IF(Udfyldningsark!G429=Data!$T$9,Data!$V$9,IF(Udfyldningsark!G429=Data!$T$10,Data!$V$10,IF(Udfyldningsark!G429=Data!$T$11,Data!$V$11,IF(Udfyldningsark!G429=Data!$T$12,Data!$V$12,IF(Udfyldningsark!G429=Data!$T$13,Data!$V$13,IF(Udfyldningsark!G429=Data!$T$14,Data!$V$14,IF(Udfyldningsark!G429=Data!$T$15,Data!$V$15,IF(Udfyldningsark!G429=Data!$T$16,Data!$V$16,IF(Udfyldningsark!G429=Data!$T$17,Data!$V$17,IF(Udfyldningsark!G429=Data!$T$18,Data!$V$18,IF(Udfyldningsark!G429=Data!$T$19,Data!$V$19,IF(Udfyldningsark!G429=Data!$T$20,Data!$V$20,IF(Udfyldningsark!G429=Data!$T$21,Data!$V$21,IF(Udfyldningsark!G429=Data!$T$22,Data!$V$22,IF(Udfyldningsark!G429=Data!$T$23,Data!$V$23,IF(Udfyldningsark!G429=Data!$T$24,Data!$V$24,IF(Udfyldningsark!G429=Data!$T$25,Data!$V$25,IF(Udfyldningsark!G429=Data!$T$26,Data!$V$26,IF(Udfyldningsark!G429=Data!$T$27,Data!$V$27,))))))))))))))))))))))</f>
        <v/>
      </c>
    </row>
    <row r="413" spans="13:13" ht="10.15" hidden="1" customHeight="1" x14ac:dyDescent="0.2">
      <c r="M413" s="89" t="str">
        <f>IF(Udfyldningsark!G430="","",IF(Udfyldningsark!G430=Data!$T$7,Data!$V$7,IF(Udfyldningsark!G430=Data!$T$8,Data!$V$8,IF(Udfyldningsark!G430=Data!$T$9,Data!$V$9,IF(Udfyldningsark!G430=Data!$T$10,Data!$V$10,IF(Udfyldningsark!G430=Data!$T$11,Data!$V$11,IF(Udfyldningsark!G430=Data!$T$12,Data!$V$12,IF(Udfyldningsark!G430=Data!$T$13,Data!$V$13,IF(Udfyldningsark!G430=Data!$T$14,Data!$V$14,IF(Udfyldningsark!G430=Data!$T$15,Data!$V$15,IF(Udfyldningsark!G430=Data!$T$16,Data!$V$16,IF(Udfyldningsark!G430=Data!$T$17,Data!$V$17,IF(Udfyldningsark!G430=Data!$T$18,Data!$V$18,IF(Udfyldningsark!G430=Data!$T$19,Data!$V$19,IF(Udfyldningsark!G430=Data!$T$20,Data!$V$20,IF(Udfyldningsark!G430=Data!$T$21,Data!$V$21,IF(Udfyldningsark!G430=Data!$T$22,Data!$V$22,IF(Udfyldningsark!G430=Data!$T$23,Data!$V$23,IF(Udfyldningsark!G430=Data!$T$24,Data!$V$24,IF(Udfyldningsark!G430=Data!$T$25,Data!$V$25,IF(Udfyldningsark!G430=Data!$T$26,Data!$V$26,IF(Udfyldningsark!G430=Data!$T$27,Data!$V$27,))))))))))))))))))))))</f>
        <v/>
      </c>
    </row>
    <row r="414" spans="13:13" ht="10.15" hidden="1" customHeight="1" x14ac:dyDescent="0.2">
      <c r="M414" s="89" t="str">
        <f>IF(Udfyldningsark!G431="","",IF(Udfyldningsark!G431=Data!$T$7,Data!$V$7,IF(Udfyldningsark!G431=Data!$T$8,Data!$V$8,IF(Udfyldningsark!G431=Data!$T$9,Data!$V$9,IF(Udfyldningsark!G431=Data!$T$10,Data!$V$10,IF(Udfyldningsark!G431=Data!$T$11,Data!$V$11,IF(Udfyldningsark!G431=Data!$T$12,Data!$V$12,IF(Udfyldningsark!G431=Data!$T$13,Data!$V$13,IF(Udfyldningsark!G431=Data!$T$14,Data!$V$14,IF(Udfyldningsark!G431=Data!$T$15,Data!$V$15,IF(Udfyldningsark!G431=Data!$T$16,Data!$V$16,IF(Udfyldningsark!G431=Data!$T$17,Data!$V$17,IF(Udfyldningsark!G431=Data!$T$18,Data!$V$18,IF(Udfyldningsark!G431=Data!$T$19,Data!$V$19,IF(Udfyldningsark!G431=Data!$T$20,Data!$V$20,IF(Udfyldningsark!G431=Data!$T$21,Data!$V$21,IF(Udfyldningsark!G431=Data!$T$22,Data!$V$22,IF(Udfyldningsark!G431=Data!$T$23,Data!$V$23,IF(Udfyldningsark!G431=Data!$T$24,Data!$V$24,IF(Udfyldningsark!G431=Data!$T$25,Data!$V$25,IF(Udfyldningsark!G431=Data!$T$26,Data!$V$26,IF(Udfyldningsark!G431=Data!$T$27,Data!$V$27,))))))))))))))))))))))</f>
        <v/>
      </c>
    </row>
    <row r="415" spans="13:13" ht="10.15" hidden="1" customHeight="1" x14ac:dyDescent="0.2">
      <c r="M415" s="89" t="str">
        <f>IF(Udfyldningsark!G432="","",IF(Udfyldningsark!G432=Data!$T$7,Data!$V$7,IF(Udfyldningsark!G432=Data!$T$8,Data!$V$8,IF(Udfyldningsark!G432=Data!$T$9,Data!$V$9,IF(Udfyldningsark!G432=Data!$T$10,Data!$V$10,IF(Udfyldningsark!G432=Data!$T$11,Data!$V$11,IF(Udfyldningsark!G432=Data!$T$12,Data!$V$12,IF(Udfyldningsark!G432=Data!$T$13,Data!$V$13,IF(Udfyldningsark!G432=Data!$T$14,Data!$V$14,IF(Udfyldningsark!G432=Data!$T$15,Data!$V$15,IF(Udfyldningsark!G432=Data!$T$16,Data!$V$16,IF(Udfyldningsark!G432=Data!$T$17,Data!$V$17,IF(Udfyldningsark!G432=Data!$T$18,Data!$V$18,IF(Udfyldningsark!G432=Data!$T$19,Data!$V$19,IF(Udfyldningsark!G432=Data!$T$20,Data!$V$20,IF(Udfyldningsark!G432=Data!$T$21,Data!$V$21,IF(Udfyldningsark!G432=Data!$T$22,Data!$V$22,IF(Udfyldningsark!G432=Data!$T$23,Data!$V$23,IF(Udfyldningsark!G432=Data!$T$24,Data!$V$24,IF(Udfyldningsark!G432=Data!$T$25,Data!$V$25,IF(Udfyldningsark!G432=Data!$T$26,Data!$V$26,IF(Udfyldningsark!G432=Data!$T$27,Data!$V$27,))))))))))))))))))))))</f>
        <v/>
      </c>
    </row>
    <row r="416" spans="13:13" ht="10.15" hidden="1" customHeight="1" x14ac:dyDescent="0.2">
      <c r="M416" s="89" t="str">
        <f>IF(Udfyldningsark!G433="","",IF(Udfyldningsark!G433=Data!$T$7,Data!$V$7,IF(Udfyldningsark!G433=Data!$T$8,Data!$V$8,IF(Udfyldningsark!G433=Data!$T$9,Data!$V$9,IF(Udfyldningsark!G433=Data!$T$10,Data!$V$10,IF(Udfyldningsark!G433=Data!$T$11,Data!$V$11,IF(Udfyldningsark!G433=Data!$T$12,Data!$V$12,IF(Udfyldningsark!G433=Data!$T$13,Data!$V$13,IF(Udfyldningsark!G433=Data!$T$14,Data!$V$14,IF(Udfyldningsark!G433=Data!$T$15,Data!$V$15,IF(Udfyldningsark!G433=Data!$T$16,Data!$V$16,IF(Udfyldningsark!G433=Data!$T$17,Data!$V$17,IF(Udfyldningsark!G433=Data!$T$18,Data!$V$18,IF(Udfyldningsark!G433=Data!$T$19,Data!$V$19,IF(Udfyldningsark!G433=Data!$T$20,Data!$V$20,IF(Udfyldningsark!G433=Data!$T$21,Data!$V$21,IF(Udfyldningsark!G433=Data!$T$22,Data!$V$22,IF(Udfyldningsark!G433=Data!$T$23,Data!$V$23,IF(Udfyldningsark!G433=Data!$T$24,Data!$V$24,IF(Udfyldningsark!G433=Data!$T$25,Data!$V$25,IF(Udfyldningsark!G433=Data!$T$26,Data!$V$26,IF(Udfyldningsark!G433=Data!$T$27,Data!$V$27,))))))))))))))))))))))</f>
        <v/>
      </c>
    </row>
    <row r="417" spans="13:13" ht="10.15" hidden="1" customHeight="1" x14ac:dyDescent="0.2">
      <c r="M417" s="89" t="str">
        <f>IF(Udfyldningsark!G434="","",IF(Udfyldningsark!G434=Data!$T$7,Data!$V$7,IF(Udfyldningsark!G434=Data!$T$8,Data!$V$8,IF(Udfyldningsark!G434=Data!$T$9,Data!$V$9,IF(Udfyldningsark!G434=Data!$T$10,Data!$V$10,IF(Udfyldningsark!G434=Data!$T$11,Data!$V$11,IF(Udfyldningsark!G434=Data!$T$12,Data!$V$12,IF(Udfyldningsark!G434=Data!$T$13,Data!$V$13,IF(Udfyldningsark!G434=Data!$T$14,Data!$V$14,IF(Udfyldningsark!G434=Data!$T$15,Data!$V$15,IF(Udfyldningsark!G434=Data!$T$16,Data!$V$16,IF(Udfyldningsark!G434=Data!$T$17,Data!$V$17,IF(Udfyldningsark!G434=Data!$T$18,Data!$V$18,IF(Udfyldningsark!G434=Data!$T$19,Data!$V$19,IF(Udfyldningsark!G434=Data!$T$20,Data!$V$20,IF(Udfyldningsark!G434=Data!$T$21,Data!$V$21,IF(Udfyldningsark!G434=Data!$T$22,Data!$V$22,IF(Udfyldningsark!G434=Data!$T$23,Data!$V$23,IF(Udfyldningsark!G434=Data!$T$24,Data!$V$24,IF(Udfyldningsark!G434=Data!$T$25,Data!$V$25,IF(Udfyldningsark!G434=Data!$T$26,Data!$V$26,IF(Udfyldningsark!G434=Data!$T$27,Data!$V$27,))))))))))))))))))))))</f>
        <v/>
      </c>
    </row>
    <row r="418" spans="13:13" ht="10.15" hidden="1" customHeight="1" x14ac:dyDescent="0.2">
      <c r="M418" s="89" t="str">
        <f>IF(Udfyldningsark!G435="","",IF(Udfyldningsark!G435=Data!$T$7,Data!$V$7,IF(Udfyldningsark!G435=Data!$T$8,Data!$V$8,IF(Udfyldningsark!G435=Data!$T$9,Data!$V$9,IF(Udfyldningsark!G435=Data!$T$10,Data!$V$10,IF(Udfyldningsark!G435=Data!$T$11,Data!$V$11,IF(Udfyldningsark!G435=Data!$T$12,Data!$V$12,IF(Udfyldningsark!G435=Data!$T$13,Data!$V$13,IF(Udfyldningsark!G435=Data!$T$14,Data!$V$14,IF(Udfyldningsark!G435=Data!$T$15,Data!$V$15,IF(Udfyldningsark!G435=Data!$T$16,Data!$V$16,IF(Udfyldningsark!G435=Data!$T$17,Data!$V$17,IF(Udfyldningsark!G435=Data!$T$18,Data!$V$18,IF(Udfyldningsark!G435=Data!$T$19,Data!$V$19,IF(Udfyldningsark!G435=Data!$T$20,Data!$V$20,IF(Udfyldningsark!G435=Data!$T$21,Data!$V$21,IF(Udfyldningsark!G435=Data!$T$22,Data!$V$22,IF(Udfyldningsark!G435=Data!$T$23,Data!$V$23,IF(Udfyldningsark!G435=Data!$T$24,Data!$V$24,IF(Udfyldningsark!G435=Data!$T$25,Data!$V$25,IF(Udfyldningsark!G435=Data!$T$26,Data!$V$26,IF(Udfyldningsark!G435=Data!$T$27,Data!$V$27,))))))))))))))))))))))</f>
        <v/>
      </c>
    </row>
    <row r="419" spans="13:13" ht="10.15" hidden="1" customHeight="1" x14ac:dyDescent="0.2">
      <c r="M419" s="89" t="str">
        <f>IF(Udfyldningsark!G436="","",IF(Udfyldningsark!G436=Data!$T$7,Data!$V$7,IF(Udfyldningsark!G436=Data!$T$8,Data!$V$8,IF(Udfyldningsark!G436=Data!$T$9,Data!$V$9,IF(Udfyldningsark!G436=Data!$T$10,Data!$V$10,IF(Udfyldningsark!G436=Data!$T$11,Data!$V$11,IF(Udfyldningsark!G436=Data!$T$12,Data!$V$12,IF(Udfyldningsark!G436=Data!$T$13,Data!$V$13,IF(Udfyldningsark!G436=Data!$T$14,Data!$V$14,IF(Udfyldningsark!G436=Data!$T$15,Data!$V$15,IF(Udfyldningsark!G436=Data!$T$16,Data!$V$16,IF(Udfyldningsark!G436=Data!$T$17,Data!$V$17,IF(Udfyldningsark!G436=Data!$T$18,Data!$V$18,IF(Udfyldningsark!G436=Data!$T$19,Data!$V$19,IF(Udfyldningsark!G436=Data!$T$20,Data!$V$20,IF(Udfyldningsark!G436=Data!$T$21,Data!$V$21,IF(Udfyldningsark!G436=Data!$T$22,Data!$V$22,IF(Udfyldningsark!G436=Data!$T$23,Data!$V$23,IF(Udfyldningsark!G436=Data!$T$24,Data!$V$24,IF(Udfyldningsark!G436=Data!$T$25,Data!$V$25,IF(Udfyldningsark!G436=Data!$T$26,Data!$V$26,IF(Udfyldningsark!G436=Data!$T$27,Data!$V$27,))))))))))))))))))))))</f>
        <v/>
      </c>
    </row>
    <row r="420" spans="13:13" ht="10.15" hidden="1" customHeight="1" x14ac:dyDescent="0.2">
      <c r="M420" s="89" t="str">
        <f>IF(Udfyldningsark!G437="","",IF(Udfyldningsark!G437=Data!$T$7,Data!$V$7,IF(Udfyldningsark!G437=Data!$T$8,Data!$V$8,IF(Udfyldningsark!G437=Data!$T$9,Data!$V$9,IF(Udfyldningsark!G437=Data!$T$10,Data!$V$10,IF(Udfyldningsark!G437=Data!$T$11,Data!$V$11,IF(Udfyldningsark!G437=Data!$T$12,Data!$V$12,IF(Udfyldningsark!G437=Data!$T$13,Data!$V$13,IF(Udfyldningsark!G437=Data!$T$14,Data!$V$14,IF(Udfyldningsark!G437=Data!$T$15,Data!$V$15,IF(Udfyldningsark!G437=Data!$T$16,Data!$V$16,IF(Udfyldningsark!G437=Data!$T$17,Data!$V$17,IF(Udfyldningsark!G437=Data!$T$18,Data!$V$18,IF(Udfyldningsark!G437=Data!$T$19,Data!$V$19,IF(Udfyldningsark!G437=Data!$T$20,Data!$V$20,IF(Udfyldningsark!G437=Data!$T$21,Data!$V$21,IF(Udfyldningsark!G437=Data!$T$22,Data!$V$22,IF(Udfyldningsark!G437=Data!$T$23,Data!$V$23,IF(Udfyldningsark!G437=Data!$T$24,Data!$V$24,IF(Udfyldningsark!G437=Data!$T$25,Data!$V$25,IF(Udfyldningsark!G437=Data!$T$26,Data!$V$26,IF(Udfyldningsark!G437=Data!$T$27,Data!$V$27,))))))))))))))))))))))</f>
        <v/>
      </c>
    </row>
    <row r="421" spans="13:13" ht="10.15" hidden="1" customHeight="1" x14ac:dyDescent="0.2">
      <c r="M421" s="89" t="str">
        <f>IF(Udfyldningsark!G438="","",IF(Udfyldningsark!G438=Data!$T$7,Data!$V$7,IF(Udfyldningsark!G438=Data!$T$8,Data!$V$8,IF(Udfyldningsark!G438=Data!$T$9,Data!$V$9,IF(Udfyldningsark!G438=Data!$T$10,Data!$V$10,IF(Udfyldningsark!G438=Data!$T$11,Data!$V$11,IF(Udfyldningsark!G438=Data!$T$12,Data!$V$12,IF(Udfyldningsark!G438=Data!$T$13,Data!$V$13,IF(Udfyldningsark!G438=Data!$T$14,Data!$V$14,IF(Udfyldningsark!G438=Data!$T$15,Data!$V$15,IF(Udfyldningsark!G438=Data!$T$16,Data!$V$16,IF(Udfyldningsark!G438=Data!$T$17,Data!$V$17,IF(Udfyldningsark!G438=Data!$T$18,Data!$V$18,IF(Udfyldningsark!G438=Data!$T$19,Data!$V$19,IF(Udfyldningsark!G438=Data!$T$20,Data!$V$20,IF(Udfyldningsark!G438=Data!$T$21,Data!$V$21,IF(Udfyldningsark!G438=Data!$T$22,Data!$V$22,IF(Udfyldningsark!G438=Data!$T$23,Data!$V$23,IF(Udfyldningsark!G438=Data!$T$24,Data!$V$24,IF(Udfyldningsark!G438=Data!$T$25,Data!$V$25,IF(Udfyldningsark!G438=Data!$T$26,Data!$V$26,IF(Udfyldningsark!G438=Data!$T$27,Data!$V$27,))))))))))))))))))))))</f>
        <v/>
      </c>
    </row>
    <row r="422" spans="13:13" ht="10.15" hidden="1" customHeight="1" x14ac:dyDescent="0.2">
      <c r="M422" s="89" t="str">
        <f>IF(Udfyldningsark!G439="","",IF(Udfyldningsark!G439=Data!$T$7,Data!$V$7,IF(Udfyldningsark!G439=Data!$T$8,Data!$V$8,IF(Udfyldningsark!G439=Data!$T$9,Data!$V$9,IF(Udfyldningsark!G439=Data!$T$10,Data!$V$10,IF(Udfyldningsark!G439=Data!$T$11,Data!$V$11,IF(Udfyldningsark!G439=Data!$T$12,Data!$V$12,IF(Udfyldningsark!G439=Data!$T$13,Data!$V$13,IF(Udfyldningsark!G439=Data!$T$14,Data!$V$14,IF(Udfyldningsark!G439=Data!$T$15,Data!$V$15,IF(Udfyldningsark!G439=Data!$T$16,Data!$V$16,IF(Udfyldningsark!G439=Data!$T$17,Data!$V$17,IF(Udfyldningsark!G439=Data!$T$18,Data!$V$18,IF(Udfyldningsark!G439=Data!$T$19,Data!$V$19,IF(Udfyldningsark!G439=Data!$T$20,Data!$V$20,IF(Udfyldningsark!G439=Data!$T$21,Data!$V$21,IF(Udfyldningsark!G439=Data!$T$22,Data!$V$22,IF(Udfyldningsark!G439=Data!$T$23,Data!$V$23,IF(Udfyldningsark!G439=Data!$T$24,Data!$V$24,IF(Udfyldningsark!G439=Data!$T$25,Data!$V$25,IF(Udfyldningsark!G439=Data!$T$26,Data!$V$26,IF(Udfyldningsark!G439=Data!$T$27,Data!$V$27,))))))))))))))))))))))</f>
        <v/>
      </c>
    </row>
    <row r="423" spans="13:13" ht="10.15" hidden="1" customHeight="1" x14ac:dyDescent="0.2">
      <c r="M423" s="89" t="str">
        <f>IF(Udfyldningsark!G440="","",IF(Udfyldningsark!G440=Data!$T$7,Data!$V$7,IF(Udfyldningsark!G440=Data!$T$8,Data!$V$8,IF(Udfyldningsark!G440=Data!$T$9,Data!$V$9,IF(Udfyldningsark!G440=Data!$T$10,Data!$V$10,IF(Udfyldningsark!G440=Data!$T$11,Data!$V$11,IF(Udfyldningsark!G440=Data!$T$12,Data!$V$12,IF(Udfyldningsark!G440=Data!$T$13,Data!$V$13,IF(Udfyldningsark!G440=Data!$T$14,Data!$V$14,IF(Udfyldningsark!G440=Data!$T$15,Data!$V$15,IF(Udfyldningsark!G440=Data!$T$16,Data!$V$16,IF(Udfyldningsark!G440=Data!$T$17,Data!$V$17,IF(Udfyldningsark!G440=Data!$T$18,Data!$V$18,IF(Udfyldningsark!G440=Data!$T$19,Data!$V$19,IF(Udfyldningsark!G440=Data!$T$20,Data!$V$20,IF(Udfyldningsark!G440=Data!$T$21,Data!$V$21,IF(Udfyldningsark!G440=Data!$T$22,Data!$V$22,IF(Udfyldningsark!G440=Data!$T$23,Data!$V$23,IF(Udfyldningsark!G440=Data!$T$24,Data!$V$24,IF(Udfyldningsark!G440=Data!$T$25,Data!$V$25,IF(Udfyldningsark!G440=Data!$T$26,Data!$V$26,IF(Udfyldningsark!G440=Data!$T$27,Data!$V$27,))))))))))))))))))))))</f>
        <v/>
      </c>
    </row>
    <row r="424" spans="13:13" ht="10.15" hidden="1" customHeight="1" x14ac:dyDescent="0.2">
      <c r="M424" s="89" t="str">
        <f>IF(Udfyldningsark!G441="","",IF(Udfyldningsark!G441=Data!$T$7,Data!$V$7,IF(Udfyldningsark!G441=Data!$T$8,Data!$V$8,IF(Udfyldningsark!G441=Data!$T$9,Data!$V$9,IF(Udfyldningsark!G441=Data!$T$10,Data!$V$10,IF(Udfyldningsark!G441=Data!$T$11,Data!$V$11,IF(Udfyldningsark!G441=Data!$T$12,Data!$V$12,IF(Udfyldningsark!G441=Data!$T$13,Data!$V$13,IF(Udfyldningsark!G441=Data!$T$14,Data!$V$14,IF(Udfyldningsark!G441=Data!$T$15,Data!$V$15,IF(Udfyldningsark!G441=Data!$T$16,Data!$V$16,IF(Udfyldningsark!G441=Data!$T$17,Data!$V$17,IF(Udfyldningsark!G441=Data!$T$18,Data!$V$18,IF(Udfyldningsark!G441=Data!$T$19,Data!$V$19,IF(Udfyldningsark!G441=Data!$T$20,Data!$V$20,IF(Udfyldningsark!G441=Data!$T$21,Data!$V$21,IF(Udfyldningsark!G441=Data!$T$22,Data!$V$22,IF(Udfyldningsark!G441=Data!$T$23,Data!$V$23,IF(Udfyldningsark!G441=Data!$T$24,Data!$V$24,IF(Udfyldningsark!G441=Data!$T$25,Data!$V$25,IF(Udfyldningsark!G441=Data!$T$26,Data!$V$26,IF(Udfyldningsark!G441=Data!$T$27,Data!$V$27,))))))))))))))))))))))</f>
        <v/>
      </c>
    </row>
    <row r="425" spans="13:13" ht="10.15" hidden="1" customHeight="1" x14ac:dyDescent="0.2">
      <c r="M425" s="89" t="str">
        <f>IF(Udfyldningsark!G442="","",IF(Udfyldningsark!G442=Data!$T$7,Data!$V$7,IF(Udfyldningsark!G442=Data!$T$8,Data!$V$8,IF(Udfyldningsark!G442=Data!$T$9,Data!$V$9,IF(Udfyldningsark!G442=Data!$T$10,Data!$V$10,IF(Udfyldningsark!G442=Data!$T$11,Data!$V$11,IF(Udfyldningsark!G442=Data!$T$12,Data!$V$12,IF(Udfyldningsark!G442=Data!$T$13,Data!$V$13,IF(Udfyldningsark!G442=Data!$T$14,Data!$V$14,IF(Udfyldningsark!G442=Data!$T$15,Data!$V$15,IF(Udfyldningsark!G442=Data!$T$16,Data!$V$16,IF(Udfyldningsark!G442=Data!$T$17,Data!$V$17,IF(Udfyldningsark!G442=Data!$T$18,Data!$V$18,IF(Udfyldningsark!G442=Data!$T$19,Data!$V$19,IF(Udfyldningsark!G442=Data!$T$20,Data!$V$20,IF(Udfyldningsark!G442=Data!$T$21,Data!$V$21,IF(Udfyldningsark!G442=Data!$T$22,Data!$V$22,IF(Udfyldningsark!G442=Data!$T$23,Data!$V$23,IF(Udfyldningsark!G442=Data!$T$24,Data!$V$24,IF(Udfyldningsark!G442=Data!$T$25,Data!$V$25,IF(Udfyldningsark!G442=Data!$T$26,Data!$V$26,IF(Udfyldningsark!G442=Data!$T$27,Data!$V$27,))))))))))))))))))))))</f>
        <v/>
      </c>
    </row>
    <row r="426" spans="13:13" ht="10.15" hidden="1" customHeight="1" x14ac:dyDescent="0.2">
      <c r="M426" s="89" t="str">
        <f>IF(Udfyldningsark!G443="","",IF(Udfyldningsark!G443=Data!$T$7,Data!$V$7,IF(Udfyldningsark!G443=Data!$T$8,Data!$V$8,IF(Udfyldningsark!G443=Data!$T$9,Data!$V$9,IF(Udfyldningsark!G443=Data!$T$10,Data!$V$10,IF(Udfyldningsark!G443=Data!$T$11,Data!$V$11,IF(Udfyldningsark!G443=Data!$T$12,Data!$V$12,IF(Udfyldningsark!G443=Data!$T$13,Data!$V$13,IF(Udfyldningsark!G443=Data!$T$14,Data!$V$14,IF(Udfyldningsark!G443=Data!$T$15,Data!$V$15,IF(Udfyldningsark!G443=Data!$T$16,Data!$V$16,IF(Udfyldningsark!G443=Data!$T$17,Data!$V$17,IF(Udfyldningsark!G443=Data!$T$18,Data!$V$18,IF(Udfyldningsark!G443=Data!$T$19,Data!$V$19,IF(Udfyldningsark!G443=Data!$T$20,Data!$V$20,IF(Udfyldningsark!G443=Data!$T$21,Data!$V$21,IF(Udfyldningsark!G443=Data!$T$22,Data!$V$22,IF(Udfyldningsark!G443=Data!$T$23,Data!$V$23,IF(Udfyldningsark!G443=Data!$T$24,Data!$V$24,IF(Udfyldningsark!G443=Data!$T$25,Data!$V$25,IF(Udfyldningsark!G443=Data!$T$26,Data!$V$26,IF(Udfyldningsark!G443=Data!$T$27,Data!$V$27,))))))))))))))))))))))</f>
        <v/>
      </c>
    </row>
    <row r="427" spans="13:13" ht="10.15" hidden="1" customHeight="1" x14ac:dyDescent="0.2">
      <c r="M427" s="89" t="str">
        <f>IF(Udfyldningsark!G444="","",IF(Udfyldningsark!G444=Data!$T$7,Data!$V$7,IF(Udfyldningsark!G444=Data!$T$8,Data!$V$8,IF(Udfyldningsark!G444=Data!$T$9,Data!$V$9,IF(Udfyldningsark!G444=Data!$T$10,Data!$V$10,IF(Udfyldningsark!G444=Data!$T$11,Data!$V$11,IF(Udfyldningsark!G444=Data!$T$12,Data!$V$12,IF(Udfyldningsark!G444=Data!$T$13,Data!$V$13,IF(Udfyldningsark!G444=Data!$T$14,Data!$V$14,IF(Udfyldningsark!G444=Data!$T$15,Data!$V$15,IF(Udfyldningsark!G444=Data!$T$16,Data!$V$16,IF(Udfyldningsark!G444=Data!$T$17,Data!$V$17,IF(Udfyldningsark!G444=Data!$T$18,Data!$V$18,IF(Udfyldningsark!G444=Data!$T$19,Data!$V$19,IF(Udfyldningsark!G444=Data!$T$20,Data!$V$20,IF(Udfyldningsark!G444=Data!$T$21,Data!$V$21,IF(Udfyldningsark!G444=Data!$T$22,Data!$V$22,IF(Udfyldningsark!G444=Data!$T$23,Data!$V$23,IF(Udfyldningsark!G444=Data!$T$24,Data!$V$24,IF(Udfyldningsark!G444=Data!$T$25,Data!$V$25,IF(Udfyldningsark!G444=Data!$T$26,Data!$V$26,IF(Udfyldningsark!G444=Data!$T$27,Data!$V$27,))))))))))))))))))))))</f>
        <v/>
      </c>
    </row>
    <row r="428" spans="13:13" ht="10.15" hidden="1" customHeight="1" x14ac:dyDescent="0.2">
      <c r="M428" s="89" t="str">
        <f>IF(Udfyldningsark!G445="","",IF(Udfyldningsark!G445=Data!$T$7,Data!$V$7,IF(Udfyldningsark!G445=Data!$T$8,Data!$V$8,IF(Udfyldningsark!G445=Data!$T$9,Data!$V$9,IF(Udfyldningsark!G445=Data!$T$10,Data!$V$10,IF(Udfyldningsark!G445=Data!$T$11,Data!$V$11,IF(Udfyldningsark!G445=Data!$T$12,Data!$V$12,IF(Udfyldningsark!G445=Data!$T$13,Data!$V$13,IF(Udfyldningsark!G445=Data!$T$14,Data!$V$14,IF(Udfyldningsark!G445=Data!$T$15,Data!$V$15,IF(Udfyldningsark!G445=Data!$T$16,Data!$V$16,IF(Udfyldningsark!G445=Data!$T$17,Data!$V$17,IF(Udfyldningsark!G445=Data!$T$18,Data!$V$18,IF(Udfyldningsark!G445=Data!$T$19,Data!$V$19,IF(Udfyldningsark!G445=Data!$T$20,Data!$V$20,IF(Udfyldningsark!G445=Data!$T$21,Data!$V$21,IF(Udfyldningsark!G445=Data!$T$22,Data!$V$22,IF(Udfyldningsark!G445=Data!$T$23,Data!$V$23,IF(Udfyldningsark!G445=Data!$T$24,Data!$V$24,IF(Udfyldningsark!G445=Data!$T$25,Data!$V$25,IF(Udfyldningsark!G445=Data!$T$26,Data!$V$26,IF(Udfyldningsark!G445=Data!$T$27,Data!$V$27,))))))))))))))))))))))</f>
        <v/>
      </c>
    </row>
    <row r="429" spans="13:13" ht="10.15" hidden="1" customHeight="1" x14ac:dyDescent="0.2">
      <c r="M429" s="89" t="str">
        <f>IF(Udfyldningsark!G446="","",IF(Udfyldningsark!G446=Data!$T$7,Data!$V$7,IF(Udfyldningsark!G446=Data!$T$8,Data!$V$8,IF(Udfyldningsark!G446=Data!$T$9,Data!$V$9,IF(Udfyldningsark!G446=Data!$T$10,Data!$V$10,IF(Udfyldningsark!G446=Data!$T$11,Data!$V$11,IF(Udfyldningsark!G446=Data!$T$12,Data!$V$12,IF(Udfyldningsark!G446=Data!$T$13,Data!$V$13,IF(Udfyldningsark!G446=Data!$T$14,Data!$V$14,IF(Udfyldningsark!G446=Data!$T$15,Data!$V$15,IF(Udfyldningsark!G446=Data!$T$16,Data!$V$16,IF(Udfyldningsark!G446=Data!$T$17,Data!$V$17,IF(Udfyldningsark!G446=Data!$T$18,Data!$V$18,IF(Udfyldningsark!G446=Data!$T$19,Data!$V$19,IF(Udfyldningsark!G446=Data!$T$20,Data!$V$20,IF(Udfyldningsark!G446=Data!$T$21,Data!$V$21,IF(Udfyldningsark!G446=Data!$T$22,Data!$V$22,IF(Udfyldningsark!G446=Data!$T$23,Data!$V$23,IF(Udfyldningsark!G446=Data!$T$24,Data!$V$24,IF(Udfyldningsark!G446=Data!$T$25,Data!$V$25,IF(Udfyldningsark!G446=Data!$T$26,Data!$V$26,IF(Udfyldningsark!G446=Data!$T$27,Data!$V$27,))))))))))))))))))))))</f>
        <v/>
      </c>
    </row>
    <row r="430" spans="13:13" ht="10.15" hidden="1" customHeight="1" x14ac:dyDescent="0.2">
      <c r="M430" s="89" t="str">
        <f>IF(Udfyldningsark!G447="","",IF(Udfyldningsark!G447=Data!$T$7,Data!$V$7,IF(Udfyldningsark!G447=Data!$T$8,Data!$V$8,IF(Udfyldningsark!G447=Data!$T$9,Data!$V$9,IF(Udfyldningsark!G447=Data!$T$10,Data!$V$10,IF(Udfyldningsark!G447=Data!$T$11,Data!$V$11,IF(Udfyldningsark!G447=Data!$T$12,Data!$V$12,IF(Udfyldningsark!G447=Data!$T$13,Data!$V$13,IF(Udfyldningsark!G447=Data!$T$14,Data!$V$14,IF(Udfyldningsark!G447=Data!$T$15,Data!$V$15,IF(Udfyldningsark!G447=Data!$T$16,Data!$V$16,IF(Udfyldningsark!G447=Data!$T$17,Data!$V$17,IF(Udfyldningsark!G447=Data!$T$18,Data!$V$18,IF(Udfyldningsark!G447=Data!$T$19,Data!$V$19,IF(Udfyldningsark!G447=Data!$T$20,Data!$V$20,IF(Udfyldningsark!G447=Data!$T$21,Data!$V$21,IF(Udfyldningsark!G447=Data!$T$22,Data!$V$22,IF(Udfyldningsark!G447=Data!$T$23,Data!$V$23,IF(Udfyldningsark!G447=Data!$T$24,Data!$V$24,IF(Udfyldningsark!G447=Data!$T$25,Data!$V$25,IF(Udfyldningsark!G447=Data!$T$26,Data!$V$26,IF(Udfyldningsark!G447=Data!$T$27,Data!$V$27,))))))))))))))))))))))</f>
        <v/>
      </c>
    </row>
    <row r="431" spans="13:13" ht="10.15" hidden="1" customHeight="1" x14ac:dyDescent="0.2">
      <c r="M431" s="89" t="str">
        <f>IF(Udfyldningsark!G448="","",IF(Udfyldningsark!G448=Data!$T$7,Data!$V$7,IF(Udfyldningsark!G448=Data!$T$8,Data!$V$8,IF(Udfyldningsark!G448=Data!$T$9,Data!$V$9,IF(Udfyldningsark!G448=Data!$T$10,Data!$V$10,IF(Udfyldningsark!G448=Data!$T$11,Data!$V$11,IF(Udfyldningsark!G448=Data!$T$12,Data!$V$12,IF(Udfyldningsark!G448=Data!$T$13,Data!$V$13,IF(Udfyldningsark!G448=Data!$T$14,Data!$V$14,IF(Udfyldningsark!G448=Data!$T$15,Data!$V$15,IF(Udfyldningsark!G448=Data!$T$16,Data!$V$16,IF(Udfyldningsark!G448=Data!$T$17,Data!$V$17,IF(Udfyldningsark!G448=Data!$T$18,Data!$V$18,IF(Udfyldningsark!G448=Data!$T$19,Data!$V$19,IF(Udfyldningsark!G448=Data!$T$20,Data!$V$20,IF(Udfyldningsark!G448=Data!$T$21,Data!$V$21,IF(Udfyldningsark!G448=Data!$T$22,Data!$V$22,IF(Udfyldningsark!G448=Data!$T$23,Data!$V$23,IF(Udfyldningsark!G448=Data!$T$24,Data!$V$24,IF(Udfyldningsark!G448=Data!$T$25,Data!$V$25,IF(Udfyldningsark!G448=Data!$T$26,Data!$V$26,IF(Udfyldningsark!G448=Data!$T$27,Data!$V$27,))))))))))))))))))))))</f>
        <v/>
      </c>
    </row>
    <row r="432" spans="13:13" ht="10.15" hidden="1" customHeight="1" x14ac:dyDescent="0.2">
      <c r="M432" s="89" t="str">
        <f>IF(Udfyldningsark!G449="","",IF(Udfyldningsark!G449=Data!$T$7,Data!$V$7,IF(Udfyldningsark!G449=Data!$T$8,Data!$V$8,IF(Udfyldningsark!G449=Data!$T$9,Data!$V$9,IF(Udfyldningsark!G449=Data!$T$10,Data!$V$10,IF(Udfyldningsark!G449=Data!$T$11,Data!$V$11,IF(Udfyldningsark!G449=Data!$T$12,Data!$V$12,IF(Udfyldningsark!G449=Data!$T$13,Data!$V$13,IF(Udfyldningsark!G449=Data!$T$14,Data!$V$14,IF(Udfyldningsark!G449=Data!$T$15,Data!$V$15,IF(Udfyldningsark!G449=Data!$T$16,Data!$V$16,IF(Udfyldningsark!G449=Data!$T$17,Data!$V$17,IF(Udfyldningsark!G449=Data!$T$18,Data!$V$18,IF(Udfyldningsark!G449=Data!$T$19,Data!$V$19,IF(Udfyldningsark!G449=Data!$T$20,Data!$V$20,IF(Udfyldningsark!G449=Data!$T$21,Data!$V$21,IF(Udfyldningsark!G449=Data!$T$22,Data!$V$22,IF(Udfyldningsark!G449=Data!$T$23,Data!$V$23,IF(Udfyldningsark!G449=Data!$T$24,Data!$V$24,IF(Udfyldningsark!G449=Data!$T$25,Data!$V$25,IF(Udfyldningsark!G449=Data!$T$26,Data!$V$26,IF(Udfyldningsark!G449=Data!$T$27,Data!$V$27,))))))))))))))))))))))</f>
        <v/>
      </c>
    </row>
    <row r="433" spans="13:13" ht="10.15" hidden="1" customHeight="1" x14ac:dyDescent="0.2">
      <c r="M433" s="89" t="str">
        <f>IF(Udfyldningsark!G450="","",IF(Udfyldningsark!G450=Data!$T$7,Data!$V$7,IF(Udfyldningsark!G450=Data!$T$8,Data!$V$8,IF(Udfyldningsark!G450=Data!$T$9,Data!$V$9,IF(Udfyldningsark!G450=Data!$T$10,Data!$V$10,IF(Udfyldningsark!G450=Data!$T$11,Data!$V$11,IF(Udfyldningsark!G450=Data!$T$12,Data!$V$12,IF(Udfyldningsark!G450=Data!$T$13,Data!$V$13,IF(Udfyldningsark!G450=Data!$T$14,Data!$V$14,IF(Udfyldningsark!G450=Data!$T$15,Data!$V$15,IF(Udfyldningsark!G450=Data!$T$16,Data!$V$16,IF(Udfyldningsark!G450=Data!$T$17,Data!$V$17,IF(Udfyldningsark!G450=Data!$T$18,Data!$V$18,IF(Udfyldningsark!G450=Data!$T$19,Data!$V$19,IF(Udfyldningsark!G450=Data!$T$20,Data!$V$20,IF(Udfyldningsark!G450=Data!$T$21,Data!$V$21,IF(Udfyldningsark!G450=Data!$T$22,Data!$V$22,IF(Udfyldningsark!G450=Data!$T$23,Data!$V$23,IF(Udfyldningsark!G450=Data!$T$24,Data!$V$24,IF(Udfyldningsark!G450=Data!$T$25,Data!$V$25,IF(Udfyldningsark!G450=Data!$T$26,Data!$V$26,IF(Udfyldningsark!G450=Data!$T$27,Data!$V$27,))))))))))))))))))))))</f>
        <v/>
      </c>
    </row>
    <row r="434" spans="13:13" ht="10.15" hidden="1" customHeight="1" x14ac:dyDescent="0.2">
      <c r="M434" s="89" t="str">
        <f>IF(Udfyldningsark!G451="","",IF(Udfyldningsark!G451=Data!$T$7,Data!$V$7,IF(Udfyldningsark!G451=Data!$T$8,Data!$V$8,IF(Udfyldningsark!G451=Data!$T$9,Data!$V$9,IF(Udfyldningsark!G451=Data!$T$10,Data!$V$10,IF(Udfyldningsark!G451=Data!$T$11,Data!$V$11,IF(Udfyldningsark!G451=Data!$T$12,Data!$V$12,IF(Udfyldningsark!G451=Data!$T$13,Data!$V$13,IF(Udfyldningsark!G451=Data!$T$14,Data!$V$14,IF(Udfyldningsark!G451=Data!$T$15,Data!$V$15,IF(Udfyldningsark!G451=Data!$T$16,Data!$V$16,IF(Udfyldningsark!G451=Data!$T$17,Data!$V$17,IF(Udfyldningsark!G451=Data!$T$18,Data!$V$18,IF(Udfyldningsark!G451=Data!$T$19,Data!$V$19,IF(Udfyldningsark!G451=Data!$T$20,Data!$V$20,IF(Udfyldningsark!G451=Data!$T$21,Data!$V$21,IF(Udfyldningsark!G451=Data!$T$22,Data!$V$22,IF(Udfyldningsark!G451=Data!$T$23,Data!$V$23,IF(Udfyldningsark!G451=Data!$T$24,Data!$V$24,IF(Udfyldningsark!G451=Data!$T$25,Data!$V$25,IF(Udfyldningsark!G451=Data!$T$26,Data!$V$26,IF(Udfyldningsark!G451=Data!$T$27,Data!$V$27,))))))))))))))))))))))</f>
        <v/>
      </c>
    </row>
    <row r="435" spans="13:13" ht="10.15" hidden="1" customHeight="1" x14ac:dyDescent="0.2">
      <c r="M435" s="89" t="str">
        <f>IF(Udfyldningsark!G452="","",IF(Udfyldningsark!G452=Data!$T$7,Data!$V$7,IF(Udfyldningsark!G452=Data!$T$8,Data!$V$8,IF(Udfyldningsark!G452=Data!$T$9,Data!$V$9,IF(Udfyldningsark!G452=Data!$T$10,Data!$V$10,IF(Udfyldningsark!G452=Data!$T$11,Data!$V$11,IF(Udfyldningsark!G452=Data!$T$12,Data!$V$12,IF(Udfyldningsark!G452=Data!$T$13,Data!$V$13,IF(Udfyldningsark!G452=Data!$T$14,Data!$V$14,IF(Udfyldningsark!G452=Data!$T$15,Data!$V$15,IF(Udfyldningsark!G452=Data!$T$16,Data!$V$16,IF(Udfyldningsark!G452=Data!$T$17,Data!$V$17,IF(Udfyldningsark!G452=Data!$T$18,Data!$V$18,IF(Udfyldningsark!G452=Data!$T$19,Data!$V$19,IF(Udfyldningsark!G452=Data!$T$20,Data!$V$20,IF(Udfyldningsark!G452=Data!$T$21,Data!$V$21,IF(Udfyldningsark!G452=Data!$T$22,Data!$V$22,IF(Udfyldningsark!G452=Data!$T$23,Data!$V$23,IF(Udfyldningsark!G452=Data!$T$24,Data!$V$24,IF(Udfyldningsark!G452=Data!$T$25,Data!$V$25,IF(Udfyldningsark!G452=Data!$T$26,Data!$V$26,IF(Udfyldningsark!G452=Data!$T$27,Data!$V$27,))))))))))))))))))))))</f>
        <v/>
      </c>
    </row>
    <row r="436" spans="13:13" ht="10.15" hidden="1" customHeight="1" x14ac:dyDescent="0.2">
      <c r="M436" s="89" t="str">
        <f>IF(Udfyldningsark!G453="","",IF(Udfyldningsark!G453=Data!$T$7,Data!$V$7,IF(Udfyldningsark!G453=Data!$T$8,Data!$V$8,IF(Udfyldningsark!G453=Data!$T$9,Data!$V$9,IF(Udfyldningsark!G453=Data!$T$10,Data!$V$10,IF(Udfyldningsark!G453=Data!$T$11,Data!$V$11,IF(Udfyldningsark!G453=Data!$T$12,Data!$V$12,IF(Udfyldningsark!G453=Data!$T$13,Data!$V$13,IF(Udfyldningsark!G453=Data!$T$14,Data!$V$14,IF(Udfyldningsark!G453=Data!$T$15,Data!$V$15,IF(Udfyldningsark!G453=Data!$T$16,Data!$V$16,IF(Udfyldningsark!G453=Data!$T$17,Data!$V$17,IF(Udfyldningsark!G453=Data!$T$18,Data!$V$18,IF(Udfyldningsark!G453=Data!$T$19,Data!$V$19,IF(Udfyldningsark!G453=Data!$T$20,Data!$V$20,IF(Udfyldningsark!G453=Data!$T$21,Data!$V$21,IF(Udfyldningsark!G453=Data!$T$22,Data!$V$22,IF(Udfyldningsark!G453=Data!$T$23,Data!$V$23,IF(Udfyldningsark!G453=Data!$T$24,Data!$V$24,IF(Udfyldningsark!G453=Data!$T$25,Data!$V$25,IF(Udfyldningsark!G453=Data!$T$26,Data!$V$26,IF(Udfyldningsark!G453=Data!$T$27,Data!$V$27,))))))))))))))))))))))</f>
        <v/>
      </c>
    </row>
    <row r="437" spans="13:13" ht="10.15" hidden="1" customHeight="1" x14ac:dyDescent="0.2">
      <c r="M437" s="89" t="str">
        <f>IF(Udfyldningsark!G454="","",IF(Udfyldningsark!G454=Data!$T$7,Data!$V$7,IF(Udfyldningsark!G454=Data!$T$8,Data!$V$8,IF(Udfyldningsark!G454=Data!$T$9,Data!$V$9,IF(Udfyldningsark!G454=Data!$T$10,Data!$V$10,IF(Udfyldningsark!G454=Data!$T$11,Data!$V$11,IF(Udfyldningsark!G454=Data!$T$12,Data!$V$12,IF(Udfyldningsark!G454=Data!$T$13,Data!$V$13,IF(Udfyldningsark!G454=Data!$T$14,Data!$V$14,IF(Udfyldningsark!G454=Data!$T$15,Data!$V$15,IF(Udfyldningsark!G454=Data!$T$16,Data!$V$16,IF(Udfyldningsark!G454=Data!$T$17,Data!$V$17,IF(Udfyldningsark!G454=Data!$T$18,Data!$V$18,IF(Udfyldningsark!G454=Data!$T$19,Data!$V$19,IF(Udfyldningsark!G454=Data!$T$20,Data!$V$20,IF(Udfyldningsark!G454=Data!$T$21,Data!$V$21,IF(Udfyldningsark!G454=Data!$T$22,Data!$V$22,IF(Udfyldningsark!G454=Data!$T$23,Data!$V$23,IF(Udfyldningsark!G454=Data!$T$24,Data!$V$24,IF(Udfyldningsark!G454=Data!$T$25,Data!$V$25,IF(Udfyldningsark!G454=Data!$T$26,Data!$V$26,IF(Udfyldningsark!G454=Data!$T$27,Data!$V$27,))))))))))))))))))))))</f>
        <v/>
      </c>
    </row>
    <row r="438" spans="13:13" ht="10.15" hidden="1" customHeight="1" x14ac:dyDescent="0.2">
      <c r="M438" s="89" t="str">
        <f>IF(Udfyldningsark!G455="","",IF(Udfyldningsark!G455=Data!$T$7,Data!$V$7,IF(Udfyldningsark!G455=Data!$T$8,Data!$V$8,IF(Udfyldningsark!G455=Data!$T$9,Data!$V$9,IF(Udfyldningsark!G455=Data!$T$10,Data!$V$10,IF(Udfyldningsark!G455=Data!$T$11,Data!$V$11,IF(Udfyldningsark!G455=Data!$T$12,Data!$V$12,IF(Udfyldningsark!G455=Data!$T$13,Data!$V$13,IF(Udfyldningsark!G455=Data!$T$14,Data!$V$14,IF(Udfyldningsark!G455=Data!$T$15,Data!$V$15,IF(Udfyldningsark!G455=Data!$T$16,Data!$V$16,IF(Udfyldningsark!G455=Data!$T$17,Data!$V$17,IF(Udfyldningsark!G455=Data!$T$18,Data!$V$18,IF(Udfyldningsark!G455=Data!$T$19,Data!$V$19,IF(Udfyldningsark!G455=Data!$T$20,Data!$V$20,IF(Udfyldningsark!G455=Data!$T$21,Data!$V$21,IF(Udfyldningsark!G455=Data!$T$22,Data!$V$22,IF(Udfyldningsark!G455=Data!$T$23,Data!$V$23,IF(Udfyldningsark!G455=Data!$T$24,Data!$V$24,IF(Udfyldningsark!G455=Data!$T$25,Data!$V$25,IF(Udfyldningsark!G455=Data!$T$26,Data!$V$26,IF(Udfyldningsark!G455=Data!$T$27,Data!$V$27,))))))))))))))))))))))</f>
        <v/>
      </c>
    </row>
    <row r="439" spans="13:13" ht="10.15" hidden="1" customHeight="1" x14ac:dyDescent="0.2">
      <c r="M439" s="89" t="str">
        <f>IF(Udfyldningsark!G456="","",IF(Udfyldningsark!G456=Data!$T$7,Data!$V$7,IF(Udfyldningsark!G456=Data!$T$8,Data!$V$8,IF(Udfyldningsark!G456=Data!$T$9,Data!$V$9,IF(Udfyldningsark!G456=Data!$T$10,Data!$V$10,IF(Udfyldningsark!G456=Data!$T$11,Data!$V$11,IF(Udfyldningsark!G456=Data!$T$12,Data!$V$12,IF(Udfyldningsark!G456=Data!$T$13,Data!$V$13,IF(Udfyldningsark!G456=Data!$T$14,Data!$V$14,IF(Udfyldningsark!G456=Data!$T$15,Data!$V$15,IF(Udfyldningsark!G456=Data!$T$16,Data!$V$16,IF(Udfyldningsark!G456=Data!$T$17,Data!$V$17,IF(Udfyldningsark!G456=Data!$T$18,Data!$V$18,IF(Udfyldningsark!G456=Data!$T$19,Data!$V$19,IF(Udfyldningsark!G456=Data!$T$20,Data!$V$20,IF(Udfyldningsark!G456=Data!$T$21,Data!$V$21,IF(Udfyldningsark!G456=Data!$T$22,Data!$V$22,IF(Udfyldningsark!G456=Data!$T$23,Data!$V$23,IF(Udfyldningsark!G456=Data!$T$24,Data!$V$24,IF(Udfyldningsark!G456=Data!$T$25,Data!$V$25,IF(Udfyldningsark!G456=Data!$T$26,Data!$V$26,IF(Udfyldningsark!G456=Data!$T$27,Data!$V$27,))))))))))))))))))))))</f>
        <v/>
      </c>
    </row>
    <row r="440" spans="13:13" ht="10.15" hidden="1" customHeight="1" x14ac:dyDescent="0.2">
      <c r="M440" s="89" t="str">
        <f>IF(Udfyldningsark!G457="","",IF(Udfyldningsark!G457=Data!$T$7,Data!$V$7,IF(Udfyldningsark!G457=Data!$T$8,Data!$V$8,IF(Udfyldningsark!G457=Data!$T$9,Data!$V$9,IF(Udfyldningsark!G457=Data!$T$10,Data!$V$10,IF(Udfyldningsark!G457=Data!$T$11,Data!$V$11,IF(Udfyldningsark!G457=Data!$T$12,Data!$V$12,IF(Udfyldningsark!G457=Data!$T$13,Data!$V$13,IF(Udfyldningsark!G457=Data!$T$14,Data!$V$14,IF(Udfyldningsark!G457=Data!$T$15,Data!$V$15,IF(Udfyldningsark!G457=Data!$T$16,Data!$V$16,IF(Udfyldningsark!G457=Data!$T$17,Data!$V$17,IF(Udfyldningsark!G457=Data!$T$18,Data!$V$18,IF(Udfyldningsark!G457=Data!$T$19,Data!$V$19,IF(Udfyldningsark!G457=Data!$T$20,Data!$V$20,IF(Udfyldningsark!G457=Data!$T$21,Data!$V$21,IF(Udfyldningsark!G457=Data!$T$22,Data!$V$22,IF(Udfyldningsark!G457=Data!$T$23,Data!$V$23,IF(Udfyldningsark!G457=Data!$T$24,Data!$V$24,IF(Udfyldningsark!G457=Data!$T$25,Data!$V$25,IF(Udfyldningsark!G457=Data!$T$26,Data!$V$26,IF(Udfyldningsark!G457=Data!$T$27,Data!$V$27,))))))))))))))))))))))</f>
        <v/>
      </c>
    </row>
    <row r="441" spans="13:13" ht="10.15" hidden="1" customHeight="1" x14ac:dyDescent="0.2">
      <c r="M441" s="89" t="str">
        <f>IF(Udfyldningsark!G458="","",IF(Udfyldningsark!G458=Data!$T$7,Data!$V$7,IF(Udfyldningsark!G458=Data!$T$8,Data!$V$8,IF(Udfyldningsark!G458=Data!$T$9,Data!$V$9,IF(Udfyldningsark!G458=Data!$T$10,Data!$V$10,IF(Udfyldningsark!G458=Data!$T$11,Data!$V$11,IF(Udfyldningsark!G458=Data!$T$12,Data!$V$12,IF(Udfyldningsark!G458=Data!$T$13,Data!$V$13,IF(Udfyldningsark!G458=Data!$T$14,Data!$V$14,IF(Udfyldningsark!G458=Data!$T$15,Data!$V$15,IF(Udfyldningsark!G458=Data!$T$16,Data!$V$16,IF(Udfyldningsark!G458=Data!$T$17,Data!$V$17,IF(Udfyldningsark!G458=Data!$T$18,Data!$V$18,IF(Udfyldningsark!G458=Data!$T$19,Data!$V$19,IF(Udfyldningsark!G458=Data!$T$20,Data!$V$20,IF(Udfyldningsark!G458=Data!$T$21,Data!$V$21,IF(Udfyldningsark!G458=Data!$T$22,Data!$V$22,IF(Udfyldningsark!G458=Data!$T$23,Data!$V$23,IF(Udfyldningsark!G458=Data!$T$24,Data!$V$24,IF(Udfyldningsark!G458=Data!$T$25,Data!$V$25,IF(Udfyldningsark!G458=Data!$T$26,Data!$V$26,IF(Udfyldningsark!G458=Data!$T$27,Data!$V$27,))))))))))))))))))))))</f>
        <v/>
      </c>
    </row>
    <row r="442" spans="13:13" ht="10.15" hidden="1" customHeight="1" x14ac:dyDescent="0.2">
      <c r="M442" s="89" t="str">
        <f>IF(Udfyldningsark!G459="","",IF(Udfyldningsark!G459=Data!$T$7,Data!$V$7,IF(Udfyldningsark!G459=Data!$T$8,Data!$V$8,IF(Udfyldningsark!G459=Data!$T$9,Data!$V$9,IF(Udfyldningsark!G459=Data!$T$10,Data!$V$10,IF(Udfyldningsark!G459=Data!$T$11,Data!$V$11,IF(Udfyldningsark!G459=Data!$T$12,Data!$V$12,IF(Udfyldningsark!G459=Data!$T$13,Data!$V$13,IF(Udfyldningsark!G459=Data!$T$14,Data!$V$14,IF(Udfyldningsark!G459=Data!$T$15,Data!$V$15,IF(Udfyldningsark!G459=Data!$T$16,Data!$V$16,IF(Udfyldningsark!G459=Data!$T$17,Data!$V$17,IF(Udfyldningsark!G459=Data!$T$18,Data!$V$18,IF(Udfyldningsark!G459=Data!$T$19,Data!$V$19,IF(Udfyldningsark!G459=Data!$T$20,Data!$V$20,IF(Udfyldningsark!G459=Data!$T$21,Data!$V$21,IF(Udfyldningsark!G459=Data!$T$22,Data!$V$22,IF(Udfyldningsark!G459=Data!$T$23,Data!$V$23,IF(Udfyldningsark!G459=Data!$T$24,Data!$V$24,IF(Udfyldningsark!G459=Data!$T$25,Data!$V$25,IF(Udfyldningsark!G459=Data!$T$26,Data!$V$26,IF(Udfyldningsark!G459=Data!$T$27,Data!$V$27,))))))))))))))))))))))</f>
        <v/>
      </c>
    </row>
    <row r="443" spans="13:13" ht="10.15" hidden="1" customHeight="1" x14ac:dyDescent="0.2">
      <c r="M443" s="89" t="str">
        <f>IF(Udfyldningsark!G460="","",IF(Udfyldningsark!G460=Data!$T$7,Data!$V$7,IF(Udfyldningsark!G460=Data!$T$8,Data!$V$8,IF(Udfyldningsark!G460=Data!$T$9,Data!$V$9,IF(Udfyldningsark!G460=Data!$T$10,Data!$V$10,IF(Udfyldningsark!G460=Data!$T$11,Data!$V$11,IF(Udfyldningsark!G460=Data!$T$12,Data!$V$12,IF(Udfyldningsark!G460=Data!$T$13,Data!$V$13,IF(Udfyldningsark!G460=Data!$T$14,Data!$V$14,IF(Udfyldningsark!G460=Data!$T$15,Data!$V$15,IF(Udfyldningsark!G460=Data!$T$16,Data!$V$16,IF(Udfyldningsark!G460=Data!$T$17,Data!$V$17,IF(Udfyldningsark!G460=Data!$T$18,Data!$V$18,IF(Udfyldningsark!G460=Data!$T$19,Data!$V$19,IF(Udfyldningsark!G460=Data!$T$20,Data!$V$20,IF(Udfyldningsark!G460=Data!$T$21,Data!$V$21,IF(Udfyldningsark!G460=Data!$T$22,Data!$V$22,IF(Udfyldningsark!G460=Data!$T$23,Data!$V$23,IF(Udfyldningsark!G460=Data!$T$24,Data!$V$24,IF(Udfyldningsark!G460=Data!$T$25,Data!$V$25,IF(Udfyldningsark!G460=Data!$T$26,Data!$V$26,IF(Udfyldningsark!G460=Data!$T$27,Data!$V$27,))))))))))))))))))))))</f>
        <v/>
      </c>
    </row>
    <row r="444" spans="13:13" ht="10.15" hidden="1" customHeight="1" x14ac:dyDescent="0.2">
      <c r="M444" s="89" t="str">
        <f>IF(Udfyldningsark!G461="","",IF(Udfyldningsark!G461=Data!$T$7,Data!$V$7,IF(Udfyldningsark!G461=Data!$T$8,Data!$V$8,IF(Udfyldningsark!G461=Data!$T$9,Data!$V$9,IF(Udfyldningsark!G461=Data!$T$10,Data!$V$10,IF(Udfyldningsark!G461=Data!$T$11,Data!$V$11,IF(Udfyldningsark!G461=Data!$T$12,Data!$V$12,IF(Udfyldningsark!G461=Data!$T$13,Data!$V$13,IF(Udfyldningsark!G461=Data!$T$14,Data!$V$14,IF(Udfyldningsark!G461=Data!$T$15,Data!$V$15,IF(Udfyldningsark!G461=Data!$T$16,Data!$V$16,IF(Udfyldningsark!G461=Data!$T$17,Data!$V$17,IF(Udfyldningsark!G461=Data!$T$18,Data!$V$18,IF(Udfyldningsark!G461=Data!$T$19,Data!$V$19,IF(Udfyldningsark!G461=Data!$T$20,Data!$V$20,IF(Udfyldningsark!G461=Data!$T$21,Data!$V$21,IF(Udfyldningsark!G461=Data!$T$22,Data!$V$22,IF(Udfyldningsark!G461=Data!$T$23,Data!$V$23,IF(Udfyldningsark!G461=Data!$T$24,Data!$V$24,IF(Udfyldningsark!G461=Data!$T$25,Data!$V$25,IF(Udfyldningsark!G461=Data!$T$26,Data!$V$26,IF(Udfyldningsark!G461=Data!$T$27,Data!$V$27,))))))))))))))))))))))</f>
        <v/>
      </c>
    </row>
    <row r="445" spans="13:13" ht="10.15" hidden="1" customHeight="1" x14ac:dyDescent="0.2">
      <c r="M445" s="89" t="str">
        <f>IF(Udfyldningsark!G462="","",IF(Udfyldningsark!G462=Data!$T$7,Data!$V$7,IF(Udfyldningsark!G462=Data!$T$8,Data!$V$8,IF(Udfyldningsark!G462=Data!$T$9,Data!$V$9,IF(Udfyldningsark!G462=Data!$T$10,Data!$V$10,IF(Udfyldningsark!G462=Data!$T$11,Data!$V$11,IF(Udfyldningsark!G462=Data!$T$12,Data!$V$12,IF(Udfyldningsark!G462=Data!$T$13,Data!$V$13,IF(Udfyldningsark!G462=Data!$T$14,Data!$V$14,IF(Udfyldningsark!G462=Data!$T$15,Data!$V$15,IF(Udfyldningsark!G462=Data!$T$16,Data!$V$16,IF(Udfyldningsark!G462=Data!$T$17,Data!$V$17,IF(Udfyldningsark!G462=Data!$T$18,Data!$V$18,IF(Udfyldningsark!G462=Data!$T$19,Data!$V$19,IF(Udfyldningsark!G462=Data!$T$20,Data!$V$20,IF(Udfyldningsark!G462=Data!$T$21,Data!$V$21,IF(Udfyldningsark!G462=Data!$T$22,Data!$V$22,IF(Udfyldningsark!G462=Data!$T$23,Data!$V$23,IF(Udfyldningsark!G462=Data!$T$24,Data!$V$24,IF(Udfyldningsark!G462=Data!$T$25,Data!$V$25,IF(Udfyldningsark!G462=Data!$T$26,Data!$V$26,IF(Udfyldningsark!G462=Data!$T$27,Data!$V$27,))))))))))))))))))))))</f>
        <v/>
      </c>
    </row>
    <row r="446" spans="13:13" ht="10.15" hidden="1" customHeight="1" x14ac:dyDescent="0.2">
      <c r="M446" s="89" t="str">
        <f>IF(Udfyldningsark!G463="","",IF(Udfyldningsark!G463=Data!$T$7,Data!$V$7,IF(Udfyldningsark!G463=Data!$T$8,Data!$V$8,IF(Udfyldningsark!G463=Data!$T$9,Data!$V$9,IF(Udfyldningsark!G463=Data!$T$10,Data!$V$10,IF(Udfyldningsark!G463=Data!$T$11,Data!$V$11,IF(Udfyldningsark!G463=Data!$T$12,Data!$V$12,IF(Udfyldningsark!G463=Data!$T$13,Data!$V$13,IF(Udfyldningsark!G463=Data!$T$14,Data!$V$14,IF(Udfyldningsark!G463=Data!$T$15,Data!$V$15,IF(Udfyldningsark!G463=Data!$T$16,Data!$V$16,IF(Udfyldningsark!G463=Data!$T$17,Data!$V$17,IF(Udfyldningsark!G463=Data!$T$18,Data!$V$18,IF(Udfyldningsark!G463=Data!$T$19,Data!$V$19,IF(Udfyldningsark!G463=Data!$T$20,Data!$V$20,IF(Udfyldningsark!G463=Data!$T$21,Data!$V$21,IF(Udfyldningsark!G463=Data!$T$22,Data!$V$22,IF(Udfyldningsark!G463=Data!$T$23,Data!$V$23,IF(Udfyldningsark!G463=Data!$T$24,Data!$V$24,IF(Udfyldningsark!G463=Data!$T$25,Data!$V$25,IF(Udfyldningsark!G463=Data!$T$26,Data!$V$26,IF(Udfyldningsark!G463=Data!$T$27,Data!$V$27,))))))))))))))))))))))</f>
        <v/>
      </c>
    </row>
    <row r="447" spans="13:13" ht="10.15" hidden="1" customHeight="1" x14ac:dyDescent="0.2">
      <c r="M447" s="89" t="str">
        <f>IF(Udfyldningsark!G464="","",IF(Udfyldningsark!G464=Data!$T$7,Data!$V$7,IF(Udfyldningsark!G464=Data!$T$8,Data!$V$8,IF(Udfyldningsark!G464=Data!$T$9,Data!$V$9,IF(Udfyldningsark!G464=Data!$T$10,Data!$V$10,IF(Udfyldningsark!G464=Data!$T$11,Data!$V$11,IF(Udfyldningsark!G464=Data!$T$12,Data!$V$12,IF(Udfyldningsark!G464=Data!$T$13,Data!$V$13,IF(Udfyldningsark!G464=Data!$T$14,Data!$V$14,IF(Udfyldningsark!G464=Data!$T$15,Data!$V$15,IF(Udfyldningsark!G464=Data!$T$16,Data!$V$16,IF(Udfyldningsark!G464=Data!$T$17,Data!$V$17,IF(Udfyldningsark!G464=Data!$T$18,Data!$V$18,IF(Udfyldningsark!G464=Data!$T$19,Data!$V$19,IF(Udfyldningsark!G464=Data!$T$20,Data!$V$20,IF(Udfyldningsark!G464=Data!$T$21,Data!$V$21,IF(Udfyldningsark!G464=Data!$T$22,Data!$V$22,IF(Udfyldningsark!G464=Data!$T$23,Data!$V$23,IF(Udfyldningsark!G464=Data!$T$24,Data!$V$24,IF(Udfyldningsark!G464=Data!$T$25,Data!$V$25,IF(Udfyldningsark!G464=Data!$T$26,Data!$V$26,IF(Udfyldningsark!G464=Data!$T$27,Data!$V$27,))))))))))))))))))))))</f>
        <v/>
      </c>
    </row>
    <row r="448" spans="13:13" ht="10.15" hidden="1" customHeight="1" x14ac:dyDescent="0.2">
      <c r="M448" s="89" t="str">
        <f>IF(Udfyldningsark!G465="","",IF(Udfyldningsark!G465=Data!$T$7,Data!$V$7,IF(Udfyldningsark!G465=Data!$T$8,Data!$V$8,IF(Udfyldningsark!G465=Data!$T$9,Data!$V$9,IF(Udfyldningsark!G465=Data!$T$10,Data!$V$10,IF(Udfyldningsark!G465=Data!$T$11,Data!$V$11,IF(Udfyldningsark!G465=Data!$T$12,Data!$V$12,IF(Udfyldningsark!G465=Data!$T$13,Data!$V$13,IF(Udfyldningsark!G465=Data!$T$14,Data!$V$14,IF(Udfyldningsark!G465=Data!$T$15,Data!$V$15,IF(Udfyldningsark!G465=Data!$T$16,Data!$V$16,IF(Udfyldningsark!G465=Data!$T$17,Data!$V$17,IF(Udfyldningsark!G465=Data!$T$18,Data!$V$18,IF(Udfyldningsark!G465=Data!$T$19,Data!$V$19,IF(Udfyldningsark!G465=Data!$T$20,Data!$V$20,IF(Udfyldningsark!G465=Data!$T$21,Data!$V$21,IF(Udfyldningsark!G465=Data!$T$22,Data!$V$22,IF(Udfyldningsark!G465=Data!$T$23,Data!$V$23,IF(Udfyldningsark!G465=Data!$T$24,Data!$V$24,IF(Udfyldningsark!G465=Data!$T$25,Data!$V$25,IF(Udfyldningsark!G465=Data!$T$26,Data!$V$26,IF(Udfyldningsark!G465=Data!$T$27,Data!$V$27,))))))))))))))))))))))</f>
        <v/>
      </c>
    </row>
    <row r="449" spans="13:13" ht="10.15" hidden="1" customHeight="1" x14ac:dyDescent="0.2">
      <c r="M449" s="89" t="str">
        <f>IF(Udfyldningsark!G466="","",IF(Udfyldningsark!G466=Data!$T$7,Data!$V$7,IF(Udfyldningsark!G466=Data!$T$8,Data!$V$8,IF(Udfyldningsark!G466=Data!$T$9,Data!$V$9,IF(Udfyldningsark!G466=Data!$T$10,Data!$V$10,IF(Udfyldningsark!G466=Data!$T$11,Data!$V$11,IF(Udfyldningsark!G466=Data!$T$12,Data!$V$12,IF(Udfyldningsark!G466=Data!$T$13,Data!$V$13,IF(Udfyldningsark!G466=Data!$T$14,Data!$V$14,IF(Udfyldningsark!G466=Data!$T$15,Data!$V$15,IF(Udfyldningsark!G466=Data!$T$16,Data!$V$16,IF(Udfyldningsark!G466=Data!$T$17,Data!$V$17,IF(Udfyldningsark!G466=Data!$T$18,Data!$V$18,IF(Udfyldningsark!G466=Data!$T$19,Data!$V$19,IF(Udfyldningsark!G466=Data!$T$20,Data!$V$20,IF(Udfyldningsark!G466=Data!$T$21,Data!$V$21,IF(Udfyldningsark!G466=Data!$T$22,Data!$V$22,IF(Udfyldningsark!G466=Data!$T$23,Data!$V$23,IF(Udfyldningsark!G466=Data!$T$24,Data!$V$24,IF(Udfyldningsark!G466=Data!$T$25,Data!$V$25,IF(Udfyldningsark!G466=Data!$T$26,Data!$V$26,IF(Udfyldningsark!G466=Data!$T$27,Data!$V$27,))))))))))))))))))))))</f>
        <v/>
      </c>
    </row>
    <row r="450" spans="13:13" ht="10.15" hidden="1" customHeight="1" x14ac:dyDescent="0.2">
      <c r="M450" s="89" t="str">
        <f>IF(Udfyldningsark!G467="","",IF(Udfyldningsark!G467=Data!$T$7,Data!$V$7,IF(Udfyldningsark!G467=Data!$T$8,Data!$V$8,IF(Udfyldningsark!G467=Data!$T$9,Data!$V$9,IF(Udfyldningsark!G467=Data!$T$10,Data!$V$10,IF(Udfyldningsark!G467=Data!$T$11,Data!$V$11,IF(Udfyldningsark!G467=Data!$T$12,Data!$V$12,IF(Udfyldningsark!G467=Data!$T$13,Data!$V$13,IF(Udfyldningsark!G467=Data!$T$14,Data!$V$14,IF(Udfyldningsark!G467=Data!$T$15,Data!$V$15,IF(Udfyldningsark!G467=Data!$T$16,Data!$V$16,IF(Udfyldningsark!G467=Data!$T$17,Data!$V$17,IF(Udfyldningsark!G467=Data!$T$18,Data!$V$18,IF(Udfyldningsark!G467=Data!$T$19,Data!$V$19,IF(Udfyldningsark!G467=Data!$T$20,Data!$V$20,IF(Udfyldningsark!G467=Data!$T$21,Data!$V$21,IF(Udfyldningsark!G467=Data!$T$22,Data!$V$22,IF(Udfyldningsark!G467=Data!$T$23,Data!$V$23,IF(Udfyldningsark!G467=Data!$T$24,Data!$V$24,IF(Udfyldningsark!G467=Data!$T$25,Data!$V$25,IF(Udfyldningsark!G467=Data!$T$26,Data!$V$26,IF(Udfyldningsark!G467=Data!$T$27,Data!$V$27,))))))))))))))))))))))</f>
        <v/>
      </c>
    </row>
    <row r="451" spans="13:13" ht="10.15" hidden="1" customHeight="1" x14ac:dyDescent="0.2">
      <c r="M451" s="89" t="str">
        <f>IF(Udfyldningsark!G468="","",IF(Udfyldningsark!G468=Data!$T$7,Data!$V$7,IF(Udfyldningsark!G468=Data!$T$8,Data!$V$8,IF(Udfyldningsark!G468=Data!$T$9,Data!$V$9,IF(Udfyldningsark!G468=Data!$T$10,Data!$V$10,IF(Udfyldningsark!G468=Data!$T$11,Data!$V$11,IF(Udfyldningsark!G468=Data!$T$12,Data!$V$12,IF(Udfyldningsark!G468=Data!$T$13,Data!$V$13,IF(Udfyldningsark!G468=Data!$T$14,Data!$V$14,IF(Udfyldningsark!G468=Data!$T$15,Data!$V$15,IF(Udfyldningsark!G468=Data!$T$16,Data!$V$16,IF(Udfyldningsark!G468=Data!$T$17,Data!$V$17,IF(Udfyldningsark!G468=Data!$T$18,Data!$V$18,IF(Udfyldningsark!G468=Data!$T$19,Data!$V$19,IF(Udfyldningsark!G468=Data!$T$20,Data!$V$20,IF(Udfyldningsark!G468=Data!$T$21,Data!$V$21,IF(Udfyldningsark!G468=Data!$T$22,Data!$V$22,IF(Udfyldningsark!G468=Data!$T$23,Data!$V$23,IF(Udfyldningsark!G468=Data!$T$24,Data!$V$24,IF(Udfyldningsark!G468=Data!$T$25,Data!$V$25,IF(Udfyldningsark!G468=Data!$T$26,Data!$V$26,IF(Udfyldningsark!G468=Data!$T$27,Data!$V$27,))))))))))))))))))))))</f>
        <v/>
      </c>
    </row>
    <row r="452" spans="13:13" ht="10.15" hidden="1" customHeight="1" x14ac:dyDescent="0.2">
      <c r="M452" s="89" t="str">
        <f>IF(Udfyldningsark!G469="","",IF(Udfyldningsark!G469=Data!$T$7,Data!$V$7,IF(Udfyldningsark!G469=Data!$T$8,Data!$V$8,IF(Udfyldningsark!G469=Data!$T$9,Data!$V$9,IF(Udfyldningsark!G469=Data!$T$10,Data!$V$10,IF(Udfyldningsark!G469=Data!$T$11,Data!$V$11,IF(Udfyldningsark!G469=Data!$T$12,Data!$V$12,IF(Udfyldningsark!G469=Data!$T$13,Data!$V$13,IF(Udfyldningsark!G469=Data!$T$14,Data!$V$14,IF(Udfyldningsark!G469=Data!$T$15,Data!$V$15,IF(Udfyldningsark!G469=Data!$T$16,Data!$V$16,IF(Udfyldningsark!G469=Data!$T$17,Data!$V$17,IF(Udfyldningsark!G469=Data!$T$18,Data!$V$18,IF(Udfyldningsark!G469=Data!$T$19,Data!$V$19,IF(Udfyldningsark!G469=Data!$T$20,Data!$V$20,IF(Udfyldningsark!G469=Data!$T$21,Data!$V$21,IF(Udfyldningsark!G469=Data!$T$22,Data!$V$22,IF(Udfyldningsark!G469=Data!$T$23,Data!$V$23,IF(Udfyldningsark!G469=Data!$T$24,Data!$V$24,IF(Udfyldningsark!G469=Data!$T$25,Data!$V$25,IF(Udfyldningsark!G469=Data!$T$26,Data!$V$26,IF(Udfyldningsark!G469=Data!$T$27,Data!$V$27,))))))))))))))))))))))</f>
        <v/>
      </c>
    </row>
    <row r="453" spans="13:13" ht="10.15" hidden="1" customHeight="1" x14ac:dyDescent="0.2">
      <c r="M453" s="89" t="str">
        <f>IF(Udfyldningsark!G470="","",IF(Udfyldningsark!G470=Data!$T$7,Data!$V$7,IF(Udfyldningsark!G470=Data!$T$8,Data!$V$8,IF(Udfyldningsark!G470=Data!$T$9,Data!$V$9,IF(Udfyldningsark!G470=Data!$T$10,Data!$V$10,IF(Udfyldningsark!G470=Data!$T$11,Data!$V$11,IF(Udfyldningsark!G470=Data!$T$12,Data!$V$12,IF(Udfyldningsark!G470=Data!$T$13,Data!$V$13,IF(Udfyldningsark!G470=Data!$T$14,Data!$V$14,IF(Udfyldningsark!G470=Data!$T$15,Data!$V$15,IF(Udfyldningsark!G470=Data!$T$16,Data!$V$16,IF(Udfyldningsark!G470=Data!$T$17,Data!$V$17,IF(Udfyldningsark!G470=Data!$T$18,Data!$V$18,IF(Udfyldningsark!G470=Data!$T$19,Data!$V$19,IF(Udfyldningsark!G470=Data!$T$20,Data!$V$20,IF(Udfyldningsark!G470=Data!$T$21,Data!$V$21,IF(Udfyldningsark!G470=Data!$T$22,Data!$V$22,IF(Udfyldningsark!G470=Data!$T$23,Data!$V$23,IF(Udfyldningsark!G470=Data!$T$24,Data!$V$24,IF(Udfyldningsark!G470=Data!$T$25,Data!$V$25,IF(Udfyldningsark!G470=Data!$T$26,Data!$V$26,IF(Udfyldningsark!G470=Data!$T$27,Data!$V$27,))))))))))))))))))))))</f>
        <v/>
      </c>
    </row>
    <row r="454" spans="13:13" ht="10.15" hidden="1" customHeight="1" x14ac:dyDescent="0.2">
      <c r="M454" s="89" t="str">
        <f>IF(Udfyldningsark!G471="","",IF(Udfyldningsark!G471=Data!$T$7,Data!$V$7,IF(Udfyldningsark!G471=Data!$T$8,Data!$V$8,IF(Udfyldningsark!G471=Data!$T$9,Data!$V$9,IF(Udfyldningsark!G471=Data!$T$10,Data!$V$10,IF(Udfyldningsark!G471=Data!$T$11,Data!$V$11,IF(Udfyldningsark!G471=Data!$T$12,Data!$V$12,IF(Udfyldningsark!G471=Data!$T$13,Data!$V$13,IF(Udfyldningsark!G471=Data!$T$14,Data!$V$14,IF(Udfyldningsark!G471=Data!$T$15,Data!$V$15,IF(Udfyldningsark!G471=Data!$T$16,Data!$V$16,IF(Udfyldningsark!G471=Data!$T$17,Data!$V$17,IF(Udfyldningsark!G471=Data!$T$18,Data!$V$18,IF(Udfyldningsark!G471=Data!$T$19,Data!$V$19,IF(Udfyldningsark!G471=Data!$T$20,Data!$V$20,IF(Udfyldningsark!G471=Data!$T$21,Data!$V$21,IF(Udfyldningsark!G471=Data!$T$22,Data!$V$22,IF(Udfyldningsark!G471=Data!$T$23,Data!$V$23,IF(Udfyldningsark!G471=Data!$T$24,Data!$V$24,IF(Udfyldningsark!G471=Data!$T$25,Data!$V$25,IF(Udfyldningsark!G471=Data!$T$26,Data!$V$26,IF(Udfyldningsark!G471=Data!$T$27,Data!$V$27,))))))))))))))))))))))</f>
        <v/>
      </c>
    </row>
    <row r="455" spans="13:13" ht="10.15" hidden="1" customHeight="1" x14ac:dyDescent="0.2">
      <c r="M455" s="89" t="str">
        <f>IF(Udfyldningsark!G472="","",IF(Udfyldningsark!G472=Data!$T$7,Data!$V$7,IF(Udfyldningsark!G472=Data!$T$8,Data!$V$8,IF(Udfyldningsark!G472=Data!$T$9,Data!$V$9,IF(Udfyldningsark!G472=Data!$T$10,Data!$V$10,IF(Udfyldningsark!G472=Data!$T$11,Data!$V$11,IF(Udfyldningsark!G472=Data!$T$12,Data!$V$12,IF(Udfyldningsark!G472=Data!$T$13,Data!$V$13,IF(Udfyldningsark!G472=Data!$T$14,Data!$V$14,IF(Udfyldningsark!G472=Data!$T$15,Data!$V$15,IF(Udfyldningsark!G472=Data!$T$16,Data!$V$16,IF(Udfyldningsark!G472=Data!$T$17,Data!$V$17,IF(Udfyldningsark!G472=Data!$T$18,Data!$V$18,IF(Udfyldningsark!G472=Data!$T$19,Data!$V$19,IF(Udfyldningsark!G472=Data!$T$20,Data!$V$20,IF(Udfyldningsark!G472=Data!$T$21,Data!$V$21,IF(Udfyldningsark!G472=Data!$T$22,Data!$V$22,IF(Udfyldningsark!G472=Data!$T$23,Data!$V$23,IF(Udfyldningsark!G472=Data!$T$24,Data!$V$24,IF(Udfyldningsark!G472=Data!$T$25,Data!$V$25,IF(Udfyldningsark!G472=Data!$T$26,Data!$V$26,IF(Udfyldningsark!G472=Data!$T$27,Data!$V$27,))))))))))))))))))))))</f>
        <v/>
      </c>
    </row>
    <row r="456" spans="13:13" ht="10.15" hidden="1" customHeight="1" x14ac:dyDescent="0.2">
      <c r="M456" s="89" t="str">
        <f>IF(Udfyldningsark!G473="","",IF(Udfyldningsark!G473=Data!$T$7,Data!$V$7,IF(Udfyldningsark!G473=Data!$T$8,Data!$V$8,IF(Udfyldningsark!G473=Data!$T$9,Data!$V$9,IF(Udfyldningsark!G473=Data!$T$10,Data!$V$10,IF(Udfyldningsark!G473=Data!$T$11,Data!$V$11,IF(Udfyldningsark!G473=Data!$T$12,Data!$V$12,IF(Udfyldningsark!G473=Data!$T$13,Data!$V$13,IF(Udfyldningsark!G473=Data!$T$14,Data!$V$14,IF(Udfyldningsark!G473=Data!$T$15,Data!$V$15,IF(Udfyldningsark!G473=Data!$T$16,Data!$V$16,IF(Udfyldningsark!G473=Data!$T$17,Data!$V$17,IF(Udfyldningsark!G473=Data!$T$18,Data!$V$18,IF(Udfyldningsark!G473=Data!$T$19,Data!$V$19,IF(Udfyldningsark!G473=Data!$T$20,Data!$V$20,IF(Udfyldningsark!G473=Data!$T$21,Data!$V$21,IF(Udfyldningsark!G473=Data!$T$22,Data!$V$22,IF(Udfyldningsark!G473=Data!$T$23,Data!$V$23,IF(Udfyldningsark!G473=Data!$T$24,Data!$V$24,IF(Udfyldningsark!G473=Data!$T$25,Data!$V$25,IF(Udfyldningsark!G473=Data!$T$26,Data!$V$26,IF(Udfyldningsark!G473=Data!$T$27,Data!$V$27,))))))))))))))))))))))</f>
        <v/>
      </c>
    </row>
    <row r="457" spans="13:13" ht="10.15" hidden="1" customHeight="1" x14ac:dyDescent="0.2">
      <c r="M457" s="89" t="str">
        <f>IF(Udfyldningsark!G474="","",IF(Udfyldningsark!G474=Data!$T$7,Data!$V$7,IF(Udfyldningsark!G474=Data!$T$8,Data!$V$8,IF(Udfyldningsark!G474=Data!$T$9,Data!$V$9,IF(Udfyldningsark!G474=Data!$T$10,Data!$V$10,IF(Udfyldningsark!G474=Data!$T$11,Data!$V$11,IF(Udfyldningsark!G474=Data!$T$12,Data!$V$12,IF(Udfyldningsark!G474=Data!$T$13,Data!$V$13,IF(Udfyldningsark!G474=Data!$T$14,Data!$V$14,IF(Udfyldningsark!G474=Data!$T$15,Data!$V$15,IF(Udfyldningsark!G474=Data!$T$16,Data!$V$16,IF(Udfyldningsark!G474=Data!$T$17,Data!$V$17,IF(Udfyldningsark!G474=Data!$T$18,Data!$V$18,IF(Udfyldningsark!G474=Data!$T$19,Data!$V$19,IF(Udfyldningsark!G474=Data!$T$20,Data!$V$20,IF(Udfyldningsark!G474=Data!$T$21,Data!$V$21,IF(Udfyldningsark!G474=Data!$T$22,Data!$V$22,IF(Udfyldningsark!G474=Data!$T$23,Data!$V$23,IF(Udfyldningsark!G474=Data!$T$24,Data!$V$24,IF(Udfyldningsark!G474=Data!$T$25,Data!$V$25,IF(Udfyldningsark!G474=Data!$T$26,Data!$V$26,IF(Udfyldningsark!G474=Data!$T$27,Data!$V$27,))))))))))))))))))))))</f>
        <v/>
      </c>
    </row>
    <row r="458" spans="13:13" ht="10.15" hidden="1" customHeight="1" x14ac:dyDescent="0.2">
      <c r="M458" s="89" t="str">
        <f>IF(Udfyldningsark!G475="","",IF(Udfyldningsark!G475=Data!$T$7,Data!$V$7,IF(Udfyldningsark!G475=Data!$T$8,Data!$V$8,IF(Udfyldningsark!G475=Data!$T$9,Data!$V$9,IF(Udfyldningsark!G475=Data!$T$10,Data!$V$10,IF(Udfyldningsark!G475=Data!$T$11,Data!$V$11,IF(Udfyldningsark!G475=Data!$T$12,Data!$V$12,IF(Udfyldningsark!G475=Data!$T$13,Data!$V$13,IF(Udfyldningsark!G475=Data!$T$14,Data!$V$14,IF(Udfyldningsark!G475=Data!$T$15,Data!$V$15,IF(Udfyldningsark!G475=Data!$T$16,Data!$V$16,IF(Udfyldningsark!G475=Data!$T$17,Data!$V$17,IF(Udfyldningsark!G475=Data!$T$18,Data!$V$18,IF(Udfyldningsark!G475=Data!$T$19,Data!$V$19,IF(Udfyldningsark!G475=Data!$T$20,Data!$V$20,IF(Udfyldningsark!G475=Data!$T$21,Data!$V$21,IF(Udfyldningsark!G475=Data!$T$22,Data!$V$22,IF(Udfyldningsark!G475=Data!$T$23,Data!$V$23,IF(Udfyldningsark!G475=Data!$T$24,Data!$V$24,IF(Udfyldningsark!G475=Data!$T$25,Data!$V$25,IF(Udfyldningsark!G475=Data!$T$26,Data!$V$26,IF(Udfyldningsark!G475=Data!$T$27,Data!$V$27,))))))))))))))))))))))</f>
        <v/>
      </c>
    </row>
    <row r="459" spans="13:13" ht="10.15" hidden="1" customHeight="1" x14ac:dyDescent="0.2">
      <c r="M459" s="89" t="str">
        <f>IF(Udfyldningsark!G476="","",IF(Udfyldningsark!G476=Data!$T$7,Data!$V$7,IF(Udfyldningsark!G476=Data!$T$8,Data!$V$8,IF(Udfyldningsark!G476=Data!$T$9,Data!$V$9,IF(Udfyldningsark!G476=Data!$T$10,Data!$V$10,IF(Udfyldningsark!G476=Data!$T$11,Data!$V$11,IF(Udfyldningsark!G476=Data!$T$12,Data!$V$12,IF(Udfyldningsark!G476=Data!$T$13,Data!$V$13,IF(Udfyldningsark!G476=Data!$T$14,Data!$V$14,IF(Udfyldningsark!G476=Data!$T$15,Data!$V$15,IF(Udfyldningsark!G476=Data!$T$16,Data!$V$16,IF(Udfyldningsark!G476=Data!$T$17,Data!$V$17,IF(Udfyldningsark!G476=Data!$T$18,Data!$V$18,IF(Udfyldningsark!G476=Data!$T$19,Data!$V$19,IF(Udfyldningsark!G476=Data!$T$20,Data!$V$20,IF(Udfyldningsark!G476=Data!$T$21,Data!$V$21,IF(Udfyldningsark!G476=Data!$T$22,Data!$V$22,IF(Udfyldningsark!G476=Data!$T$23,Data!$V$23,IF(Udfyldningsark!G476=Data!$T$24,Data!$V$24,IF(Udfyldningsark!G476=Data!$T$25,Data!$V$25,IF(Udfyldningsark!G476=Data!$T$26,Data!$V$26,IF(Udfyldningsark!G476=Data!$T$27,Data!$V$27,))))))))))))))))))))))</f>
        <v/>
      </c>
    </row>
    <row r="460" spans="13:13" ht="10.15" hidden="1" customHeight="1" x14ac:dyDescent="0.2">
      <c r="M460" s="89" t="str">
        <f>IF(Udfyldningsark!G477="","",IF(Udfyldningsark!G477=Data!$T$7,Data!$V$7,IF(Udfyldningsark!G477=Data!$T$8,Data!$V$8,IF(Udfyldningsark!G477=Data!$T$9,Data!$V$9,IF(Udfyldningsark!G477=Data!$T$10,Data!$V$10,IF(Udfyldningsark!G477=Data!$T$11,Data!$V$11,IF(Udfyldningsark!G477=Data!$T$12,Data!$V$12,IF(Udfyldningsark!G477=Data!$T$13,Data!$V$13,IF(Udfyldningsark!G477=Data!$T$14,Data!$V$14,IF(Udfyldningsark!G477=Data!$T$15,Data!$V$15,IF(Udfyldningsark!G477=Data!$T$16,Data!$V$16,IF(Udfyldningsark!G477=Data!$T$17,Data!$V$17,IF(Udfyldningsark!G477=Data!$T$18,Data!$V$18,IF(Udfyldningsark!G477=Data!$T$19,Data!$V$19,IF(Udfyldningsark!G477=Data!$T$20,Data!$V$20,IF(Udfyldningsark!G477=Data!$T$21,Data!$V$21,IF(Udfyldningsark!G477=Data!$T$22,Data!$V$22,IF(Udfyldningsark!G477=Data!$T$23,Data!$V$23,IF(Udfyldningsark!G477=Data!$T$24,Data!$V$24,IF(Udfyldningsark!G477=Data!$T$25,Data!$V$25,IF(Udfyldningsark!G477=Data!$T$26,Data!$V$26,IF(Udfyldningsark!G477=Data!$T$27,Data!$V$27,))))))))))))))))))))))</f>
        <v/>
      </c>
    </row>
    <row r="461" spans="13:13" ht="10.15" hidden="1" customHeight="1" x14ac:dyDescent="0.2">
      <c r="M461" s="89" t="str">
        <f>IF(Udfyldningsark!G478="","",IF(Udfyldningsark!G478=Data!$T$7,Data!$V$7,IF(Udfyldningsark!G478=Data!$T$8,Data!$V$8,IF(Udfyldningsark!G478=Data!$T$9,Data!$V$9,IF(Udfyldningsark!G478=Data!$T$10,Data!$V$10,IF(Udfyldningsark!G478=Data!$T$11,Data!$V$11,IF(Udfyldningsark!G478=Data!$T$12,Data!$V$12,IF(Udfyldningsark!G478=Data!$T$13,Data!$V$13,IF(Udfyldningsark!G478=Data!$T$14,Data!$V$14,IF(Udfyldningsark!G478=Data!$T$15,Data!$V$15,IF(Udfyldningsark!G478=Data!$T$16,Data!$V$16,IF(Udfyldningsark!G478=Data!$T$17,Data!$V$17,IF(Udfyldningsark!G478=Data!$T$18,Data!$V$18,IF(Udfyldningsark!G478=Data!$T$19,Data!$V$19,IF(Udfyldningsark!G478=Data!$T$20,Data!$V$20,IF(Udfyldningsark!G478=Data!$T$21,Data!$V$21,IF(Udfyldningsark!G478=Data!$T$22,Data!$V$22,IF(Udfyldningsark!G478=Data!$T$23,Data!$V$23,IF(Udfyldningsark!G478=Data!$T$24,Data!$V$24,IF(Udfyldningsark!G478=Data!$T$25,Data!$V$25,IF(Udfyldningsark!G478=Data!$T$26,Data!$V$26,IF(Udfyldningsark!G478=Data!$T$27,Data!$V$27,))))))))))))))))))))))</f>
        <v/>
      </c>
    </row>
    <row r="462" spans="13:13" ht="10.15" hidden="1" customHeight="1" x14ac:dyDescent="0.2">
      <c r="M462" s="89" t="str">
        <f>IF(Udfyldningsark!G479="","",IF(Udfyldningsark!G479=Data!$T$7,Data!$V$7,IF(Udfyldningsark!G479=Data!$T$8,Data!$V$8,IF(Udfyldningsark!G479=Data!$T$9,Data!$V$9,IF(Udfyldningsark!G479=Data!$T$10,Data!$V$10,IF(Udfyldningsark!G479=Data!$T$11,Data!$V$11,IF(Udfyldningsark!G479=Data!$T$12,Data!$V$12,IF(Udfyldningsark!G479=Data!$T$13,Data!$V$13,IF(Udfyldningsark!G479=Data!$T$14,Data!$V$14,IF(Udfyldningsark!G479=Data!$T$15,Data!$V$15,IF(Udfyldningsark!G479=Data!$T$16,Data!$V$16,IF(Udfyldningsark!G479=Data!$T$17,Data!$V$17,IF(Udfyldningsark!G479=Data!$T$18,Data!$V$18,IF(Udfyldningsark!G479=Data!$T$19,Data!$V$19,IF(Udfyldningsark!G479=Data!$T$20,Data!$V$20,IF(Udfyldningsark!G479=Data!$T$21,Data!$V$21,IF(Udfyldningsark!G479=Data!$T$22,Data!$V$22,IF(Udfyldningsark!G479=Data!$T$23,Data!$V$23,IF(Udfyldningsark!G479=Data!$T$24,Data!$V$24,IF(Udfyldningsark!G479=Data!$T$25,Data!$V$25,IF(Udfyldningsark!G479=Data!$T$26,Data!$V$26,IF(Udfyldningsark!G479=Data!$T$27,Data!$V$27,))))))))))))))))))))))</f>
        <v/>
      </c>
    </row>
    <row r="463" spans="13:13" ht="10.15" hidden="1" customHeight="1" x14ac:dyDescent="0.2">
      <c r="M463" s="89" t="str">
        <f>IF(Udfyldningsark!G480="","",IF(Udfyldningsark!G480=Data!$T$7,Data!$V$7,IF(Udfyldningsark!G480=Data!$T$8,Data!$V$8,IF(Udfyldningsark!G480=Data!$T$9,Data!$V$9,IF(Udfyldningsark!G480=Data!$T$10,Data!$V$10,IF(Udfyldningsark!G480=Data!$T$11,Data!$V$11,IF(Udfyldningsark!G480=Data!$T$12,Data!$V$12,IF(Udfyldningsark!G480=Data!$T$13,Data!$V$13,IF(Udfyldningsark!G480=Data!$T$14,Data!$V$14,IF(Udfyldningsark!G480=Data!$T$15,Data!$V$15,IF(Udfyldningsark!G480=Data!$T$16,Data!$V$16,IF(Udfyldningsark!G480=Data!$T$17,Data!$V$17,IF(Udfyldningsark!G480=Data!$T$18,Data!$V$18,IF(Udfyldningsark!G480=Data!$T$19,Data!$V$19,IF(Udfyldningsark!G480=Data!$T$20,Data!$V$20,IF(Udfyldningsark!G480=Data!$T$21,Data!$V$21,IF(Udfyldningsark!G480=Data!$T$22,Data!$V$22,IF(Udfyldningsark!G480=Data!$T$23,Data!$V$23,IF(Udfyldningsark!G480=Data!$T$24,Data!$V$24,IF(Udfyldningsark!G480=Data!$T$25,Data!$V$25,IF(Udfyldningsark!G480=Data!$T$26,Data!$V$26,IF(Udfyldningsark!G480=Data!$T$27,Data!$V$27,))))))))))))))))))))))</f>
        <v/>
      </c>
    </row>
    <row r="464" spans="13:13" ht="10.15" hidden="1" customHeight="1" x14ac:dyDescent="0.2">
      <c r="M464" s="89" t="str">
        <f>IF(Udfyldningsark!G481="","",IF(Udfyldningsark!G481=Data!$T$7,Data!$V$7,IF(Udfyldningsark!G481=Data!$T$8,Data!$V$8,IF(Udfyldningsark!G481=Data!$T$9,Data!$V$9,IF(Udfyldningsark!G481=Data!$T$10,Data!$V$10,IF(Udfyldningsark!G481=Data!$T$11,Data!$V$11,IF(Udfyldningsark!G481=Data!$T$12,Data!$V$12,IF(Udfyldningsark!G481=Data!$T$13,Data!$V$13,IF(Udfyldningsark!G481=Data!$T$14,Data!$V$14,IF(Udfyldningsark!G481=Data!$T$15,Data!$V$15,IF(Udfyldningsark!G481=Data!$T$16,Data!$V$16,IF(Udfyldningsark!G481=Data!$T$17,Data!$V$17,IF(Udfyldningsark!G481=Data!$T$18,Data!$V$18,IF(Udfyldningsark!G481=Data!$T$19,Data!$V$19,IF(Udfyldningsark!G481=Data!$T$20,Data!$V$20,IF(Udfyldningsark!G481=Data!$T$21,Data!$V$21,IF(Udfyldningsark!G481=Data!$T$22,Data!$V$22,IF(Udfyldningsark!G481=Data!$T$23,Data!$V$23,IF(Udfyldningsark!G481=Data!$T$24,Data!$V$24,IF(Udfyldningsark!G481=Data!$T$25,Data!$V$25,IF(Udfyldningsark!G481=Data!$T$26,Data!$V$26,IF(Udfyldningsark!G481=Data!$T$27,Data!$V$27,))))))))))))))))))))))</f>
        <v/>
      </c>
    </row>
    <row r="465" spans="13:13" ht="10.15" hidden="1" customHeight="1" x14ac:dyDescent="0.2">
      <c r="M465" s="89" t="str">
        <f>IF(Udfyldningsark!G482="","",IF(Udfyldningsark!G482=Data!$T$7,Data!$V$7,IF(Udfyldningsark!G482=Data!$T$8,Data!$V$8,IF(Udfyldningsark!G482=Data!$T$9,Data!$V$9,IF(Udfyldningsark!G482=Data!$T$10,Data!$V$10,IF(Udfyldningsark!G482=Data!$T$11,Data!$V$11,IF(Udfyldningsark!G482=Data!$T$12,Data!$V$12,IF(Udfyldningsark!G482=Data!$T$13,Data!$V$13,IF(Udfyldningsark!G482=Data!$T$14,Data!$V$14,IF(Udfyldningsark!G482=Data!$T$15,Data!$V$15,IF(Udfyldningsark!G482=Data!$T$16,Data!$V$16,IF(Udfyldningsark!G482=Data!$T$17,Data!$V$17,IF(Udfyldningsark!G482=Data!$T$18,Data!$V$18,IF(Udfyldningsark!G482=Data!$T$19,Data!$V$19,IF(Udfyldningsark!G482=Data!$T$20,Data!$V$20,IF(Udfyldningsark!G482=Data!$T$21,Data!$V$21,IF(Udfyldningsark!G482=Data!$T$22,Data!$V$22,IF(Udfyldningsark!G482=Data!$T$23,Data!$V$23,IF(Udfyldningsark!G482=Data!$T$24,Data!$V$24,IF(Udfyldningsark!G482=Data!$T$25,Data!$V$25,IF(Udfyldningsark!G482=Data!$T$26,Data!$V$26,IF(Udfyldningsark!G482=Data!$T$27,Data!$V$27,))))))))))))))))))))))</f>
        <v/>
      </c>
    </row>
    <row r="466" spans="13:13" ht="10.15" hidden="1" customHeight="1" x14ac:dyDescent="0.2">
      <c r="M466" s="89" t="str">
        <f>IF(Udfyldningsark!G483="","",IF(Udfyldningsark!G483=Data!$T$7,Data!$V$7,IF(Udfyldningsark!G483=Data!$T$8,Data!$V$8,IF(Udfyldningsark!G483=Data!$T$9,Data!$V$9,IF(Udfyldningsark!G483=Data!$T$10,Data!$V$10,IF(Udfyldningsark!G483=Data!$T$11,Data!$V$11,IF(Udfyldningsark!G483=Data!$T$12,Data!$V$12,IF(Udfyldningsark!G483=Data!$T$13,Data!$V$13,IF(Udfyldningsark!G483=Data!$T$14,Data!$V$14,IF(Udfyldningsark!G483=Data!$T$15,Data!$V$15,IF(Udfyldningsark!G483=Data!$T$16,Data!$V$16,IF(Udfyldningsark!G483=Data!$T$17,Data!$V$17,IF(Udfyldningsark!G483=Data!$T$18,Data!$V$18,IF(Udfyldningsark!G483=Data!$T$19,Data!$V$19,IF(Udfyldningsark!G483=Data!$T$20,Data!$V$20,IF(Udfyldningsark!G483=Data!$T$21,Data!$V$21,IF(Udfyldningsark!G483=Data!$T$22,Data!$V$22,IF(Udfyldningsark!G483=Data!$T$23,Data!$V$23,IF(Udfyldningsark!G483=Data!$T$24,Data!$V$24,IF(Udfyldningsark!G483=Data!$T$25,Data!$V$25,IF(Udfyldningsark!G483=Data!$T$26,Data!$V$26,IF(Udfyldningsark!G483=Data!$T$27,Data!$V$27,))))))))))))))))))))))</f>
        <v/>
      </c>
    </row>
    <row r="467" spans="13:13" ht="10.15" hidden="1" customHeight="1" x14ac:dyDescent="0.2">
      <c r="M467" s="89" t="str">
        <f>IF(Udfyldningsark!G484="","",IF(Udfyldningsark!G484=Data!$T$7,Data!$V$7,IF(Udfyldningsark!G484=Data!$T$8,Data!$V$8,IF(Udfyldningsark!G484=Data!$T$9,Data!$V$9,IF(Udfyldningsark!G484=Data!$T$10,Data!$V$10,IF(Udfyldningsark!G484=Data!$T$11,Data!$V$11,IF(Udfyldningsark!G484=Data!$T$12,Data!$V$12,IF(Udfyldningsark!G484=Data!$T$13,Data!$V$13,IF(Udfyldningsark!G484=Data!$T$14,Data!$V$14,IF(Udfyldningsark!G484=Data!$T$15,Data!$V$15,IF(Udfyldningsark!G484=Data!$T$16,Data!$V$16,IF(Udfyldningsark!G484=Data!$T$17,Data!$V$17,IF(Udfyldningsark!G484=Data!$T$18,Data!$V$18,IF(Udfyldningsark!G484=Data!$T$19,Data!$V$19,IF(Udfyldningsark!G484=Data!$T$20,Data!$V$20,IF(Udfyldningsark!G484=Data!$T$21,Data!$V$21,IF(Udfyldningsark!G484=Data!$T$22,Data!$V$22,IF(Udfyldningsark!G484=Data!$T$23,Data!$V$23,IF(Udfyldningsark!G484=Data!$T$24,Data!$V$24,IF(Udfyldningsark!G484=Data!$T$25,Data!$V$25,IF(Udfyldningsark!G484=Data!$T$26,Data!$V$26,IF(Udfyldningsark!G484=Data!$T$27,Data!$V$27,))))))))))))))))))))))</f>
        <v/>
      </c>
    </row>
    <row r="468" spans="13:13" ht="10.15" hidden="1" customHeight="1" x14ac:dyDescent="0.2">
      <c r="M468" s="89" t="str">
        <f>IF(Udfyldningsark!G485="","",IF(Udfyldningsark!G485=Data!$T$7,Data!$V$7,IF(Udfyldningsark!G485=Data!$T$8,Data!$V$8,IF(Udfyldningsark!G485=Data!$T$9,Data!$V$9,IF(Udfyldningsark!G485=Data!$T$10,Data!$V$10,IF(Udfyldningsark!G485=Data!$T$11,Data!$V$11,IF(Udfyldningsark!G485=Data!$T$12,Data!$V$12,IF(Udfyldningsark!G485=Data!$T$13,Data!$V$13,IF(Udfyldningsark!G485=Data!$T$14,Data!$V$14,IF(Udfyldningsark!G485=Data!$T$15,Data!$V$15,IF(Udfyldningsark!G485=Data!$T$16,Data!$V$16,IF(Udfyldningsark!G485=Data!$T$17,Data!$V$17,IF(Udfyldningsark!G485=Data!$T$18,Data!$V$18,IF(Udfyldningsark!G485=Data!$T$19,Data!$V$19,IF(Udfyldningsark!G485=Data!$T$20,Data!$V$20,IF(Udfyldningsark!G485=Data!$T$21,Data!$V$21,IF(Udfyldningsark!G485=Data!$T$22,Data!$V$22,IF(Udfyldningsark!G485=Data!$T$23,Data!$V$23,IF(Udfyldningsark!G485=Data!$T$24,Data!$V$24,IF(Udfyldningsark!G485=Data!$T$25,Data!$V$25,IF(Udfyldningsark!G485=Data!$T$26,Data!$V$26,IF(Udfyldningsark!G485=Data!$T$27,Data!$V$27,))))))))))))))))))))))</f>
        <v/>
      </c>
    </row>
    <row r="469" spans="13:13" ht="10.15" hidden="1" customHeight="1" x14ac:dyDescent="0.2">
      <c r="M469" s="89" t="str">
        <f>IF(Udfyldningsark!G486="","",IF(Udfyldningsark!G486=Data!$T$7,Data!$V$7,IF(Udfyldningsark!G486=Data!$T$8,Data!$V$8,IF(Udfyldningsark!G486=Data!$T$9,Data!$V$9,IF(Udfyldningsark!G486=Data!$T$10,Data!$V$10,IF(Udfyldningsark!G486=Data!$T$11,Data!$V$11,IF(Udfyldningsark!G486=Data!$T$12,Data!$V$12,IF(Udfyldningsark!G486=Data!$T$13,Data!$V$13,IF(Udfyldningsark!G486=Data!$T$14,Data!$V$14,IF(Udfyldningsark!G486=Data!$T$15,Data!$V$15,IF(Udfyldningsark!G486=Data!$T$16,Data!$V$16,IF(Udfyldningsark!G486=Data!$T$17,Data!$V$17,IF(Udfyldningsark!G486=Data!$T$18,Data!$V$18,IF(Udfyldningsark!G486=Data!$T$19,Data!$V$19,IF(Udfyldningsark!G486=Data!$T$20,Data!$V$20,IF(Udfyldningsark!G486=Data!$T$21,Data!$V$21,IF(Udfyldningsark!G486=Data!$T$22,Data!$V$22,IF(Udfyldningsark!G486=Data!$T$23,Data!$V$23,IF(Udfyldningsark!G486=Data!$T$24,Data!$V$24,IF(Udfyldningsark!G486=Data!$T$25,Data!$V$25,IF(Udfyldningsark!G486=Data!$T$26,Data!$V$26,IF(Udfyldningsark!G486=Data!$T$27,Data!$V$27,))))))))))))))))))))))</f>
        <v/>
      </c>
    </row>
    <row r="470" spans="13:13" ht="10.15" hidden="1" customHeight="1" x14ac:dyDescent="0.2">
      <c r="M470" s="89" t="str">
        <f>IF(Udfyldningsark!G487="","",IF(Udfyldningsark!G487=Data!$T$7,Data!$V$7,IF(Udfyldningsark!G487=Data!$T$8,Data!$V$8,IF(Udfyldningsark!G487=Data!$T$9,Data!$V$9,IF(Udfyldningsark!G487=Data!$T$10,Data!$V$10,IF(Udfyldningsark!G487=Data!$T$11,Data!$V$11,IF(Udfyldningsark!G487=Data!$T$12,Data!$V$12,IF(Udfyldningsark!G487=Data!$T$13,Data!$V$13,IF(Udfyldningsark!G487=Data!$T$14,Data!$V$14,IF(Udfyldningsark!G487=Data!$T$15,Data!$V$15,IF(Udfyldningsark!G487=Data!$T$16,Data!$V$16,IF(Udfyldningsark!G487=Data!$T$17,Data!$V$17,IF(Udfyldningsark!G487=Data!$T$18,Data!$V$18,IF(Udfyldningsark!G487=Data!$T$19,Data!$V$19,IF(Udfyldningsark!G487=Data!$T$20,Data!$V$20,IF(Udfyldningsark!G487=Data!$T$21,Data!$V$21,IF(Udfyldningsark!G487=Data!$T$22,Data!$V$22,IF(Udfyldningsark!G487=Data!$T$23,Data!$V$23,IF(Udfyldningsark!G487=Data!$T$24,Data!$V$24,IF(Udfyldningsark!G487=Data!$T$25,Data!$V$25,IF(Udfyldningsark!G487=Data!$T$26,Data!$V$26,IF(Udfyldningsark!G487=Data!$T$27,Data!$V$27,))))))))))))))))))))))</f>
        <v/>
      </c>
    </row>
    <row r="471" spans="13:13" ht="10.15" hidden="1" customHeight="1" x14ac:dyDescent="0.2">
      <c r="M471" s="89" t="str">
        <f>IF(Udfyldningsark!G488="","",IF(Udfyldningsark!G488=Data!$T$7,Data!$V$7,IF(Udfyldningsark!G488=Data!$T$8,Data!$V$8,IF(Udfyldningsark!G488=Data!$T$9,Data!$V$9,IF(Udfyldningsark!G488=Data!$T$10,Data!$V$10,IF(Udfyldningsark!G488=Data!$T$11,Data!$V$11,IF(Udfyldningsark!G488=Data!$T$12,Data!$V$12,IF(Udfyldningsark!G488=Data!$T$13,Data!$V$13,IF(Udfyldningsark!G488=Data!$T$14,Data!$V$14,IF(Udfyldningsark!G488=Data!$T$15,Data!$V$15,IF(Udfyldningsark!G488=Data!$T$16,Data!$V$16,IF(Udfyldningsark!G488=Data!$T$17,Data!$V$17,IF(Udfyldningsark!G488=Data!$T$18,Data!$V$18,IF(Udfyldningsark!G488=Data!$T$19,Data!$V$19,IF(Udfyldningsark!G488=Data!$T$20,Data!$V$20,IF(Udfyldningsark!G488=Data!$T$21,Data!$V$21,IF(Udfyldningsark!G488=Data!$T$22,Data!$V$22,IF(Udfyldningsark!G488=Data!$T$23,Data!$V$23,IF(Udfyldningsark!G488=Data!$T$24,Data!$V$24,IF(Udfyldningsark!G488=Data!$T$25,Data!$V$25,IF(Udfyldningsark!G488=Data!$T$26,Data!$V$26,IF(Udfyldningsark!G488=Data!$T$27,Data!$V$27,))))))))))))))))))))))</f>
        <v/>
      </c>
    </row>
    <row r="472" spans="13:13" ht="10.15" hidden="1" customHeight="1" x14ac:dyDescent="0.2">
      <c r="M472" s="89" t="str">
        <f>IF(Udfyldningsark!G489="","",IF(Udfyldningsark!G489=Data!$T$7,Data!$V$7,IF(Udfyldningsark!G489=Data!$T$8,Data!$V$8,IF(Udfyldningsark!G489=Data!$T$9,Data!$V$9,IF(Udfyldningsark!G489=Data!$T$10,Data!$V$10,IF(Udfyldningsark!G489=Data!$T$11,Data!$V$11,IF(Udfyldningsark!G489=Data!$T$12,Data!$V$12,IF(Udfyldningsark!G489=Data!$T$13,Data!$V$13,IF(Udfyldningsark!G489=Data!$T$14,Data!$V$14,IF(Udfyldningsark!G489=Data!$T$15,Data!$V$15,IF(Udfyldningsark!G489=Data!$T$16,Data!$V$16,IF(Udfyldningsark!G489=Data!$T$17,Data!$V$17,IF(Udfyldningsark!G489=Data!$T$18,Data!$V$18,IF(Udfyldningsark!G489=Data!$T$19,Data!$V$19,IF(Udfyldningsark!G489=Data!$T$20,Data!$V$20,IF(Udfyldningsark!G489=Data!$T$21,Data!$V$21,IF(Udfyldningsark!G489=Data!$T$22,Data!$V$22,IF(Udfyldningsark!G489=Data!$T$23,Data!$V$23,IF(Udfyldningsark!G489=Data!$T$24,Data!$V$24,IF(Udfyldningsark!G489=Data!$T$25,Data!$V$25,IF(Udfyldningsark!G489=Data!$T$26,Data!$V$26,IF(Udfyldningsark!G489=Data!$T$27,Data!$V$27,))))))))))))))))))))))</f>
        <v/>
      </c>
    </row>
    <row r="473" spans="13:13" ht="10.15" hidden="1" customHeight="1" x14ac:dyDescent="0.2">
      <c r="M473" s="89" t="str">
        <f>IF(Udfyldningsark!G490="","",IF(Udfyldningsark!G490=Data!$T$7,Data!$V$7,IF(Udfyldningsark!G490=Data!$T$8,Data!$V$8,IF(Udfyldningsark!G490=Data!$T$9,Data!$V$9,IF(Udfyldningsark!G490=Data!$T$10,Data!$V$10,IF(Udfyldningsark!G490=Data!$T$11,Data!$V$11,IF(Udfyldningsark!G490=Data!$T$12,Data!$V$12,IF(Udfyldningsark!G490=Data!$T$13,Data!$V$13,IF(Udfyldningsark!G490=Data!$T$14,Data!$V$14,IF(Udfyldningsark!G490=Data!$T$15,Data!$V$15,IF(Udfyldningsark!G490=Data!$T$16,Data!$V$16,IF(Udfyldningsark!G490=Data!$T$17,Data!$V$17,IF(Udfyldningsark!G490=Data!$T$18,Data!$V$18,IF(Udfyldningsark!G490=Data!$T$19,Data!$V$19,IF(Udfyldningsark!G490=Data!$T$20,Data!$V$20,IF(Udfyldningsark!G490=Data!$T$21,Data!$V$21,IF(Udfyldningsark!G490=Data!$T$22,Data!$V$22,IF(Udfyldningsark!G490=Data!$T$23,Data!$V$23,IF(Udfyldningsark!G490=Data!$T$24,Data!$V$24,IF(Udfyldningsark!G490=Data!$T$25,Data!$V$25,IF(Udfyldningsark!G490=Data!$T$26,Data!$V$26,IF(Udfyldningsark!G490=Data!$T$27,Data!$V$27,))))))))))))))))))))))</f>
        <v/>
      </c>
    </row>
    <row r="474" spans="13:13" ht="10.15" hidden="1" customHeight="1" x14ac:dyDescent="0.2">
      <c r="M474" s="89" t="str">
        <f>IF(Udfyldningsark!G491="","",IF(Udfyldningsark!G491=Data!$T$7,Data!$V$7,IF(Udfyldningsark!G491=Data!$T$8,Data!$V$8,IF(Udfyldningsark!G491=Data!$T$9,Data!$V$9,IF(Udfyldningsark!G491=Data!$T$10,Data!$V$10,IF(Udfyldningsark!G491=Data!$T$11,Data!$V$11,IF(Udfyldningsark!G491=Data!$T$12,Data!$V$12,IF(Udfyldningsark!G491=Data!$T$13,Data!$V$13,IF(Udfyldningsark!G491=Data!$T$14,Data!$V$14,IF(Udfyldningsark!G491=Data!$T$15,Data!$V$15,IF(Udfyldningsark!G491=Data!$T$16,Data!$V$16,IF(Udfyldningsark!G491=Data!$T$17,Data!$V$17,IF(Udfyldningsark!G491=Data!$T$18,Data!$V$18,IF(Udfyldningsark!G491=Data!$T$19,Data!$V$19,IF(Udfyldningsark!G491=Data!$T$20,Data!$V$20,IF(Udfyldningsark!G491=Data!$T$21,Data!$V$21,IF(Udfyldningsark!G491=Data!$T$22,Data!$V$22,IF(Udfyldningsark!G491=Data!$T$23,Data!$V$23,IF(Udfyldningsark!G491=Data!$T$24,Data!$V$24,IF(Udfyldningsark!G491=Data!$T$25,Data!$V$25,IF(Udfyldningsark!G491=Data!$T$26,Data!$V$26,IF(Udfyldningsark!G491=Data!$T$27,Data!$V$27,))))))))))))))))))))))</f>
        <v/>
      </c>
    </row>
    <row r="475" spans="13:13" ht="10.15" hidden="1" customHeight="1" x14ac:dyDescent="0.2">
      <c r="M475" s="89" t="str">
        <f>IF(Udfyldningsark!G492="","",IF(Udfyldningsark!G492=Data!$T$7,Data!$V$7,IF(Udfyldningsark!G492=Data!$T$8,Data!$V$8,IF(Udfyldningsark!G492=Data!$T$9,Data!$V$9,IF(Udfyldningsark!G492=Data!$T$10,Data!$V$10,IF(Udfyldningsark!G492=Data!$T$11,Data!$V$11,IF(Udfyldningsark!G492=Data!$T$12,Data!$V$12,IF(Udfyldningsark!G492=Data!$T$13,Data!$V$13,IF(Udfyldningsark!G492=Data!$T$14,Data!$V$14,IF(Udfyldningsark!G492=Data!$T$15,Data!$V$15,IF(Udfyldningsark!G492=Data!$T$16,Data!$V$16,IF(Udfyldningsark!G492=Data!$T$17,Data!$V$17,IF(Udfyldningsark!G492=Data!$T$18,Data!$V$18,IF(Udfyldningsark!G492=Data!$T$19,Data!$V$19,IF(Udfyldningsark!G492=Data!$T$20,Data!$V$20,IF(Udfyldningsark!G492=Data!$T$21,Data!$V$21,IF(Udfyldningsark!G492=Data!$T$22,Data!$V$22,IF(Udfyldningsark!G492=Data!$T$23,Data!$V$23,IF(Udfyldningsark!G492=Data!$T$24,Data!$V$24,IF(Udfyldningsark!G492=Data!$T$25,Data!$V$25,IF(Udfyldningsark!G492=Data!$T$26,Data!$V$26,IF(Udfyldningsark!G492=Data!$T$27,Data!$V$27,))))))))))))))))))))))</f>
        <v/>
      </c>
    </row>
    <row r="476" spans="13:13" ht="10.15" hidden="1" customHeight="1" x14ac:dyDescent="0.2">
      <c r="M476" s="89" t="str">
        <f>IF(Udfyldningsark!G493="","",IF(Udfyldningsark!G493=Data!$T$7,Data!$V$7,IF(Udfyldningsark!G493=Data!$T$8,Data!$V$8,IF(Udfyldningsark!G493=Data!$T$9,Data!$V$9,IF(Udfyldningsark!G493=Data!$T$10,Data!$V$10,IF(Udfyldningsark!G493=Data!$T$11,Data!$V$11,IF(Udfyldningsark!G493=Data!$T$12,Data!$V$12,IF(Udfyldningsark!G493=Data!$T$13,Data!$V$13,IF(Udfyldningsark!G493=Data!$T$14,Data!$V$14,IF(Udfyldningsark!G493=Data!$T$15,Data!$V$15,IF(Udfyldningsark!G493=Data!$T$16,Data!$V$16,IF(Udfyldningsark!G493=Data!$T$17,Data!$V$17,IF(Udfyldningsark!G493=Data!$T$18,Data!$V$18,IF(Udfyldningsark!G493=Data!$T$19,Data!$V$19,IF(Udfyldningsark!G493=Data!$T$20,Data!$V$20,IF(Udfyldningsark!G493=Data!$T$21,Data!$V$21,IF(Udfyldningsark!G493=Data!$T$22,Data!$V$22,IF(Udfyldningsark!G493=Data!$T$23,Data!$V$23,IF(Udfyldningsark!G493=Data!$T$24,Data!$V$24,IF(Udfyldningsark!G493=Data!$T$25,Data!$V$25,IF(Udfyldningsark!G493=Data!$T$26,Data!$V$26,IF(Udfyldningsark!G493=Data!$T$27,Data!$V$27,))))))))))))))))))))))</f>
        <v/>
      </c>
    </row>
    <row r="477" spans="13:13" ht="10.15" hidden="1" customHeight="1" x14ac:dyDescent="0.2">
      <c r="M477" s="89" t="str">
        <f>IF(Udfyldningsark!G494="","",IF(Udfyldningsark!G494=Data!$T$7,Data!$V$7,IF(Udfyldningsark!G494=Data!$T$8,Data!$V$8,IF(Udfyldningsark!G494=Data!$T$9,Data!$V$9,IF(Udfyldningsark!G494=Data!$T$10,Data!$V$10,IF(Udfyldningsark!G494=Data!$T$11,Data!$V$11,IF(Udfyldningsark!G494=Data!$T$12,Data!$V$12,IF(Udfyldningsark!G494=Data!$T$13,Data!$V$13,IF(Udfyldningsark!G494=Data!$T$14,Data!$V$14,IF(Udfyldningsark!G494=Data!$T$15,Data!$V$15,IF(Udfyldningsark!G494=Data!$T$16,Data!$V$16,IF(Udfyldningsark!G494=Data!$T$17,Data!$V$17,IF(Udfyldningsark!G494=Data!$T$18,Data!$V$18,IF(Udfyldningsark!G494=Data!$T$19,Data!$V$19,IF(Udfyldningsark!G494=Data!$T$20,Data!$V$20,IF(Udfyldningsark!G494=Data!$T$21,Data!$V$21,IF(Udfyldningsark!G494=Data!$T$22,Data!$V$22,IF(Udfyldningsark!G494=Data!$T$23,Data!$V$23,IF(Udfyldningsark!G494=Data!$T$24,Data!$V$24,IF(Udfyldningsark!G494=Data!$T$25,Data!$V$25,IF(Udfyldningsark!G494=Data!$T$26,Data!$V$26,IF(Udfyldningsark!G494=Data!$T$27,Data!$V$27,))))))))))))))))))))))</f>
        <v/>
      </c>
    </row>
    <row r="478" spans="13:13" ht="10.15" hidden="1" customHeight="1" x14ac:dyDescent="0.2">
      <c r="M478" s="89" t="str">
        <f>IF(Udfyldningsark!G495="","",IF(Udfyldningsark!G495=Data!$T$7,Data!$V$7,IF(Udfyldningsark!G495=Data!$T$8,Data!$V$8,IF(Udfyldningsark!G495=Data!$T$9,Data!$V$9,IF(Udfyldningsark!G495=Data!$T$10,Data!$V$10,IF(Udfyldningsark!G495=Data!$T$11,Data!$V$11,IF(Udfyldningsark!G495=Data!$T$12,Data!$V$12,IF(Udfyldningsark!G495=Data!$T$13,Data!$V$13,IF(Udfyldningsark!G495=Data!$T$14,Data!$V$14,IF(Udfyldningsark!G495=Data!$T$15,Data!$V$15,IF(Udfyldningsark!G495=Data!$T$16,Data!$V$16,IF(Udfyldningsark!G495=Data!$T$17,Data!$V$17,IF(Udfyldningsark!G495=Data!$T$18,Data!$V$18,IF(Udfyldningsark!G495=Data!$T$19,Data!$V$19,IF(Udfyldningsark!G495=Data!$T$20,Data!$V$20,IF(Udfyldningsark!G495=Data!$T$21,Data!$V$21,IF(Udfyldningsark!G495=Data!$T$22,Data!$V$22,IF(Udfyldningsark!G495=Data!$T$23,Data!$V$23,IF(Udfyldningsark!G495=Data!$T$24,Data!$V$24,IF(Udfyldningsark!G495=Data!$T$25,Data!$V$25,IF(Udfyldningsark!G495=Data!$T$26,Data!$V$26,IF(Udfyldningsark!G495=Data!$T$27,Data!$V$27,))))))))))))))))))))))</f>
        <v/>
      </c>
    </row>
    <row r="479" spans="13:13" ht="10.15" hidden="1" customHeight="1" x14ac:dyDescent="0.2">
      <c r="M479" s="89" t="str">
        <f>IF(Udfyldningsark!G496="","",IF(Udfyldningsark!G496=Data!$T$7,Data!$V$7,IF(Udfyldningsark!G496=Data!$T$8,Data!$V$8,IF(Udfyldningsark!G496=Data!$T$9,Data!$V$9,IF(Udfyldningsark!G496=Data!$T$10,Data!$V$10,IF(Udfyldningsark!G496=Data!$T$11,Data!$V$11,IF(Udfyldningsark!G496=Data!$T$12,Data!$V$12,IF(Udfyldningsark!G496=Data!$T$13,Data!$V$13,IF(Udfyldningsark!G496=Data!$T$14,Data!$V$14,IF(Udfyldningsark!G496=Data!$T$15,Data!$V$15,IF(Udfyldningsark!G496=Data!$T$16,Data!$V$16,IF(Udfyldningsark!G496=Data!$T$17,Data!$V$17,IF(Udfyldningsark!G496=Data!$T$18,Data!$V$18,IF(Udfyldningsark!G496=Data!$T$19,Data!$V$19,IF(Udfyldningsark!G496=Data!$T$20,Data!$V$20,IF(Udfyldningsark!G496=Data!$T$21,Data!$V$21,IF(Udfyldningsark!G496=Data!$T$22,Data!$V$22,IF(Udfyldningsark!G496=Data!$T$23,Data!$V$23,IF(Udfyldningsark!G496=Data!$T$24,Data!$V$24,IF(Udfyldningsark!G496=Data!$T$25,Data!$V$25,IF(Udfyldningsark!G496=Data!$T$26,Data!$V$26,IF(Udfyldningsark!G496=Data!$T$27,Data!$V$27,))))))))))))))))))))))</f>
        <v/>
      </c>
    </row>
    <row r="480" spans="13:13" ht="10.15" hidden="1" customHeight="1" x14ac:dyDescent="0.2">
      <c r="M480" s="89" t="str">
        <f>IF(Udfyldningsark!G497="","",IF(Udfyldningsark!G497=Data!$T$7,Data!$V$7,IF(Udfyldningsark!G497=Data!$T$8,Data!$V$8,IF(Udfyldningsark!G497=Data!$T$9,Data!$V$9,IF(Udfyldningsark!G497=Data!$T$10,Data!$V$10,IF(Udfyldningsark!G497=Data!$T$11,Data!$V$11,IF(Udfyldningsark!G497=Data!$T$12,Data!$V$12,IF(Udfyldningsark!G497=Data!$T$13,Data!$V$13,IF(Udfyldningsark!G497=Data!$T$14,Data!$V$14,IF(Udfyldningsark!G497=Data!$T$15,Data!$V$15,IF(Udfyldningsark!G497=Data!$T$16,Data!$V$16,IF(Udfyldningsark!G497=Data!$T$17,Data!$V$17,IF(Udfyldningsark!G497=Data!$T$18,Data!$V$18,IF(Udfyldningsark!G497=Data!$T$19,Data!$V$19,IF(Udfyldningsark!G497=Data!$T$20,Data!$V$20,IF(Udfyldningsark!G497=Data!$T$21,Data!$V$21,IF(Udfyldningsark!G497=Data!$T$22,Data!$V$22,IF(Udfyldningsark!G497=Data!$T$23,Data!$V$23,IF(Udfyldningsark!G497=Data!$T$24,Data!$V$24,IF(Udfyldningsark!G497=Data!$T$25,Data!$V$25,IF(Udfyldningsark!G497=Data!$T$26,Data!$V$26,IF(Udfyldningsark!G497=Data!$T$27,Data!$V$27,))))))))))))))))))))))</f>
        <v/>
      </c>
    </row>
    <row r="481" spans="13:13" ht="10.15" hidden="1" customHeight="1" x14ac:dyDescent="0.2">
      <c r="M481" s="89" t="str">
        <f>IF(Udfyldningsark!G498="","",IF(Udfyldningsark!G498=Data!$T$7,Data!$V$7,IF(Udfyldningsark!G498=Data!$T$8,Data!$V$8,IF(Udfyldningsark!G498=Data!$T$9,Data!$V$9,IF(Udfyldningsark!G498=Data!$T$10,Data!$V$10,IF(Udfyldningsark!G498=Data!$T$11,Data!$V$11,IF(Udfyldningsark!G498=Data!$T$12,Data!$V$12,IF(Udfyldningsark!G498=Data!$T$13,Data!$V$13,IF(Udfyldningsark!G498=Data!$T$14,Data!$V$14,IF(Udfyldningsark!G498=Data!$T$15,Data!$V$15,IF(Udfyldningsark!G498=Data!$T$16,Data!$V$16,IF(Udfyldningsark!G498=Data!$T$17,Data!$V$17,IF(Udfyldningsark!G498=Data!$T$18,Data!$V$18,IF(Udfyldningsark!G498=Data!$T$19,Data!$V$19,IF(Udfyldningsark!G498=Data!$T$20,Data!$V$20,IF(Udfyldningsark!G498=Data!$T$21,Data!$V$21,IF(Udfyldningsark!G498=Data!$T$22,Data!$V$22,IF(Udfyldningsark!G498=Data!$T$23,Data!$V$23,IF(Udfyldningsark!G498=Data!$T$24,Data!$V$24,IF(Udfyldningsark!G498=Data!$T$25,Data!$V$25,IF(Udfyldningsark!G498=Data!$T$26,Data!$V$26,IF(Udfyldningsark!G498=Data!$T$27,Data!$V$27,))))))))))))))))))))))</f>
        <v/>
      </c>
    </row>
    <row r="482" spans="13:13" ht="10.15" hidden="1" customHeight="1" x14ac:dyDescent="0.2">
      <c r="M482" s="89" t="str">
        <f>IF(Udfyldningsark!G499="","",IF(Udfyldningsark!G499=Data!$T$7,Data!$V$7,IF(Udfyldningsark!G499=Data!$T$8,Data!$V$8,IF(Udfyldningsark!G499=Data!$T$9,Data!$V$9,IF(Udfyldningsark!G499=Data!$T$10,Data!$V$10,IF(Udfyldningsark!G499=Data!$T$11,Data!$V$11,IF(Udfyldningsark!G499=Data!$T$12,Data!$V$12,IF(Udfyldningsark!G499=Data!$T$13,Data!$V$13,IF(Udfyldningsark!G499=Data!$T$14,Data!$V$14,IF(Udfyldningsark!G499=Data!$T$15,Data!$V$15,IF(Udfyldningsark!G499=Data!$T$16,Data!$V$16,IF(Udfyldningsark!G499=Data!$T$17,Data!$V$17,IF(Udfyldningsark!G499=Data!$T$18,Data!$V$18,IF(Udfyldningsark!G499=Data!$T$19,Data!$V$19,IF(Udfyldningsark!G499=Data!$T$20,Data!$V$20,IF(Udfyldningsark!G499=Data!$T$21,Data!$V$21,IF(Udfyldningsark!G499=Data!$T$22,Data!$V$22,IF(Udfyldningsark!G499=Data!$T$23,Data!$V$23,IF(Udfyldningsark!G499=Data!$T$24,Data!$V$24,IF(Udfyldningsark!G499=Data!$T$25,Data!$V$25,IF(Udfyldningsark!G499=Data!$T$26,Data!$V$26,IF(Udfyldningsark!G499=Data!$T$27,Data!$V$27,))))))))))))))))))))))</f>
        <v/>
      </c>
    </row>
    <row r="483" spans="13:13" ht="10.15" hidden="1" customHeight="1" x14ac:dyDescent="0.2">
      <c r="M483" s="89" t="str">
        <f>IF(Udfyldningsark!G500="","",IF(Udfyldningsark!G500=Data!$T$7,Data!$V$7,IF(Udfyldningsark!G500=Data!$T$8,Data!$V$8,IF(Udfyldningsark!G500=Data!$T$9,Data!$V$9,IF(Udfyldningsark!G500=Data!$T$10,Data!$V$10,IF(Udfyldningsark!G500=Data!$T$11,Data!$V$11,IF(Udfyldningsark!G500=Data!$T$12,Data!$V$12,IF(Udfyldningsark!G500=Data!$T$13,Data!$V$13,IF(Udfyldningsark!G500=Data!$T$14,Data!$V$14,IF(Udfyldningsark!G500=Data!$T$15,Data!$V$15,IF(Udfyldningsark!G500=Data!$T$16,Data!$V$16,IF(Udfyldningsark!G500=Data!$T$17,Data!$V$17,IF(Udfyldningsark!G500=Data!$T$18,Data!$V$18,IF(Udfyldningsark!G500=Data!$T$19,Data!$V$19,IF(Udfyldningsark!G500=Data!$T$20,Data!$V$20,IF(Udfyldningsark!G500=Data!$T$21,Data!$V$21,IF(Udfyldningsark!G500=Data!$T$22,Data!$V$22,IF(Udfyldningsark!G500=Data!$T$23,Data!$V$23,IF(Udfyldningsark!G500=Data!$T$24,Data!$V$24,IF(Udfyldningsark!G500=Data!$T$25,Data!$V$25,IF(Udfyldningsark!G500=Data!$T$26,Data!$V$26,IF(Udfyldningsark!G500=Data!$T$27,Data!$V$27,))))))))))))))))))))))</f>
        <v/>
      </c>
    </row>
    <row r="484" spans="13:13" ht="10.15" hidden="1" customHeight="1" x14ac:dyDescent="0.2">
      <c r="M484" s="89" t="str">
        <f>IF(Udfyldningsark!G501="","",IF(Udfyldningsark!G501=Data!$T$7,Data!$V$7,IF(Udfyldningsark!G501=Data!$T$8,Data!$V$8,IF(Udfyldningsark!G501=Data!$T$9,Data!$V$9,IF(Udfyldningsark!G501=Data!$T$10,Data!$V$10,IF(Udfyldningsark!G501=Data!$T$11,Data!$V$11,IF(Udfyldningsark!G501=Data!$T$12,Data!$V$12,IF(Udfyldningsark!G501=Data!$T$13,Data!$V$13,IF(Udfyldningsark!G501=Data!$T$14,Data!$V$14,IF(Udfyldningsark!G501=Data!$T$15,Data!$V$15,IF(Udfyldningsark!G501=Data!$T$16,Data!$V$16,IF(Udfyldningsark!G501=Data!$T$17,Data!$V$17,IF(Udfyldningsark!G501=Data!$T$18,Data!$V$18,IF(Udfyldningsark!G501=Data!$T$19,Data!$V$19,IF(Udfyldningsark!G501=Data!$T$20,Data!$V$20,IF(Udfyldningsark!G501=Data!$T$21,Data!$V$21,IF(Udfyldningsark!G501=Data!$T$22,Data!$V$22,IF(Udfyldningsark!G501=Data!$T$23,Data!$V$23,IF(Udfyldningsark!G501=Data!$T$24,Data!$V$24,IF(Udfyldningsark!G501=Data!$T$25,Data!$V$25,IF(Udfyldningsark!G501=Data!$T$26,Data!$V$26,IF(Udfyldningsark!G501=Data!$T$27,Data!$V$27,))))))))))))))))))))))</f>
        <v/>
      </c>
    </row>
    <row r="485" spans="13:13" ht="10.15" hidden="1" customHeight="1" x14ac:dyDescent="0.2">
      <c r="M485" s="89" t="str">
        <f>IF(Udfyldningsark!G502="","",IF(Udfyldningsark!G502=Data!$T$7,Data!$V$7,IF(Udfyldningsark!G502=Data!$T$8,Data!$V$8,IF(Udfyldningsark!G502=Data!$T$9,Data!$V$9,IF(Udfyldningsark!G502=Data!$T$10,Data!$V$10,IF(Udfyldningsark!G502=Data!$T$11,Data!$V$11,IF(Udfyldningsark!G502=Data!$T$12,Data!$V$12,IF(Udfyldningsark!G502=Data!$T$13,Data!$V$13,IF(Udfyldningsark!G502=Data!$T$14,Data!$V$14,IF(Udfyldningsark!G502=Data!$T$15,Data!$V$15,IF(Udfyldningsark!G502=Data!$T$16,Data!$V$16,IF(Udfyldningsark!G502=Data!$T$17,Data!$V$17,IF(Udfyldningsark!G502=Data!$T$18,Data!$V$18,IF(Udfyldningsark!G502=Data!$T$19,Data!$V$19,IF(Udfyldningsark!G502=Data!$T$20,Data!$V$20,IF(Udfyldningsark!G502=Data!$T$21,Data!$V$21,IF(Udfyldningsark!G502=Data!$T$22,Data!$V$22,IF(Udfyldningsark!G502=Data!$T$23,Data!$V$23,IF(Udfyldningsark!G502=Data!$T$24,Data!$V$24,IF(Udfyldningsark!G502=Data!$T$25,Data!$V$25,IF(Udfyldningsark!G502=Data!$T$26,Data!$V$26,IF(Udfyldningsark!G502=Data!$T$27,Data!$V$27,))))))))))))))))))))))</f>
        <v/>
      </c>
    </row>
    <row r="486" spans="13:13" ht="10.15" hidden="1" customHeight="1" x14ac:dyDescent="0.2">
      <c r="M486" s="89" t="str">
        <f>IF(Udfyldningsark!G503="","",IF(Udfyldningsark!G503=Data!$T$7,Data!$V$7,IF(Udfyldningsark!G503=Data!$T$8,Data!$V$8,IF(Udfyldningsark!G503=Data!$T$9,Data!$V$9,IF(Udfyldningsark!G503=Data!$T$10,Data!$V$10,IF(Udfyldningsark!G503=Data!$T$11,Data!$V$11,IF(Udfyldningsark!G503=Data!$T$12,Data!$V$12,IF(Udfyldningsark!G503=Data!$T$13,Data!$V$13,IF(Udfyldningsark!G503=Data!$T$14,Data!$V$14,IF(Udfyldningsark!G503=Data!$T$15,Data!$V$15,IF(Udfyldningsark!G503=Data!$T$16,Data!$V$16,IF(Udfyldningsark!G503=Data!$T$17,Data!$V$17,IF(Udfyldningsark!G503=Data!$T$18,Data!$V$18,IF(Udfyldningsark!G503=Data!$T$19,Data!$V$19,IF(Udfyldningsark!G503=Data!$T$20,Data!$V$20,IF(Udfyldningsark!G503=Data!$T$21,Data!$V$21,IF(Udfyldningsark!G503=Data!$T$22,Data!$V$22,IF(Udfyldningsark!G503=Data!$T$23,Data!$V$23,IF(Udfyldningsark!G503=Data!$T$24,Data!$V$24,IF(Udfyldningsark!G503=Data!$T$25,Data!$V$25,IF(Udfyldningsark!G503=Data!$T$26,Data!$V$26,IF(Udfyldningsark!G503=Data!$T$27,Data!$V$27,))))))))))))))))))))))</f>
        <v/>
      </c>
    </row>
    <row r="487" spans="13:13" ht="10.15" hidden="1" customHeight="1" x14ac:dyDescent="0.2">
      <c r="M487" s="89" t="str">
        <f>IF(Udfyldningsark!G504="","",IF(Udfyldningsark!G504=Data!$T$7,Data!$V$7,IF(Udfyldningsark!G504=Data!$T$8,Data!$V$8,IF(Udfyldningsark!G504=Data!$T$9,Data!$V$9,IF(Udfyldningsark!G504=Data!$T$10,Data!$V$10,IF(Udfyldningsark!G504=Data!$T$11,Data!$V$11,IF(Udfyldningsark!G504=Data!$T$12,Data!$V$12,IF(Udfyldningsark!G504=Data!$T$13,Data!$V$13,IF(Udfyldningsark!G504=Data!$T$14,Data!$V$14,IF(Udfyldningsark!G504=Data!$T$15,Data!$V$15,IF(Udfyldningsark!G504=Data!$T$16,Data!$V$16,IF(Udfyldningsark!G504=Data!$T$17,Data!$V$17,IF(Udfyldningsark!G504=Data!$T$18,Data!$V$18,IF(Udfyldningsark!G504=Data!$T$19,Data!$V$19,IF(Udfyldningsark!G504=Data!$T$20,Data!$V$20,IF(Udfyldningsark!G504=Data!$T$21,Data!$V$21,IF(Udfyldningsark!G504=Data!$T$22,Data!$V$22,IF(Udfyldningsark!G504=Data!$T$23,Data!$V$23,IF(Udfyldningsark!G504=Data!$T$24,Data!$V$24,IF(Udfyldningsark!G504=Data!$T$25,Data!$V$25,IF(Udfyldningsark!G504=Data!$T$26,Data!$V$26,IF(Udfyldningsark!G504=Data!$T$27,Data!$V$27,))))))))))))))))))))))</f>
        <v/>
      </c>
    </row>
    <row r="488" spans="13:13" ht="10.15" hidden="1" customHeight="1" x14ac:dyDescent="0.2">
      <c r="M488" s="89" t="str">
        <f>IF(Udfyldningsark!G505="","",IF(Udfyldningsark!G505=Data!$T$7,Data!$V$7,IF(Udfyldningsark!G505=Data!$T$8,Data!$V$8,IF(Udfyldningsark!G505=Data!$T$9,Data!$V$9,IF(Udfyldningsark!G505=Data!$T$10,Data!$V$10,IF(Udfyldningsark!G505=Data!$T$11,Data!$V$11,IF(Udfyldningsark!G505=Data!$T$12,Data!$V$12,IF(Udfyldningsark!G505=Data!$T$13,Data!$V$13,IF(Udfyldningsark!G505=Data!$T$14,Data!$V$14,IF(Udfyldningsark!G505=Data!$T$15,Data!$V$15,IF(Udfyldningsark!G505=Data!$T$16,Data!$V$16,IF(Udfyldningsark!G505=Data!$T$17,Data!$V$17,IF(Udfyldningsark!G505=Data!$T$18,Data!$V$18,IF(Udfyldningsark!G505=Data!$T$19,Data!$V$19,IF(Udfyldningsark!G505=Data!$T$20,Data!$V$20,IF(Udfyldningsark!G505=Data!$T$21,Data!$V$21,IF(Udfyldningsark!G505=Data!$T$22,Data!$V$22,IF(Udfyldningsark!G505=Data!$T$23,Data!$V$23,IF(Udfyldningsark!G505=Data!$T$24,Data!$V$24,IF(Udfyldningsark!G505=Data!$T$25,Data!$V$25,IF(Udfyldningsark!G505=Data!$T$26,Data!$V$26,IF(Udfyldningsark!G505=Data!$T$27,Data!$V$27,))))))))))))))))))))))</f>
        <v/>
      </c>
    </row>
    <row r="489" spans="13:13" ht="10.15" hidden="1" customHeight="1" x14ac:dyDescent="0.2">
      <c r="M489" s="89" t="str">
        <f>IF(Udfyldningsark!G506="","",IF(Udfyldningsark!G506=Data!$T$7,Data!$V$7,IF(Udfyldningsark!G506=Data!$T$8,Data!$V$8,IF(Udfyldningsark!G506=Data!$T$9,Data!$V$9,IF(Udfyldningsark!G506=Data!$T$10,Data!$V$10,IF(Udfyldningsark!G506=Data!$T$11,Data!$V$11,IF(Udfyldningsark!G506=Data!$T$12,Data!$V$12,IF(Udfyldningsark!G506=Data!$T$13,Data!$V$13,IF(Udfyldningsark!G506=Data!$T$14,Data!$V$14,IF(Udfyldningsark!G506=Data!$T$15,Data!$V$15,IF(Udfyldningsark!G506=Data!$T$16,Data!$V$16,IF(Udfyldningsark!G506=Data!$T$17,Data!$V$17,IF(Udfyldningsark!G506=Data!$T$18,Data!$V$18,IF(Udfyldningsark!G506=Data!$T$19,Data!$V$19,IF(Udfyldningsark!G506=Data!$T$20,Data!$V$20,IF(Udfyldningsark!G506=Data!$T$21,Data!$V$21,IF(Udfyldningsark!G506=Data!$T$22,Data!$V$22,IF(Udfyldningsark!G506=Data!$T$23,Data!$V$23,IF(Udfyldningsark!G506=Data!$T$24,Data!$V$24,IF(Udfyldningsark!G506=Data!$T$25,Data!$V$25,IF(Udfyldningsark!G506=Data!$T$26,Data!$V$26,IF(Udfyldningsark!G506=Data!$T$27,Data!$V$27,))))))))))))))))))))))</f>
        <v/>
      </c>
    </row>
    <row r="490" spans="13:13" ht="10.15" hidden="1" customHeight="1" x14ac:dyDescent="0.2">
      <c r="M490" s="89" t="str">
        <f>IF(Udfyldningsark!G507="","",IF(Udfyldningsark!G507=Data!$T$7,Data!$V$7,IF(Udfyldningsark!G507=Data!$T$8,Data!$V$8,IF(Udfyldningsark!G507=Data!$T$9,Data!$V$9,IF(Udfyldningsark!G507=Data!$T$10,Data!$V$10,IF(Udfyldningsark!G507=Data!$T$11,Data!$V$11,IF(Udfyldningsark!G507=Data!$T$12,Data!$V$12,IF(Udfyldningsark!G507=Data!$T$13,Data!$V$13,IF(Udfyldningsark!G507=Data!$T$14,Data!$V$14,IF(Udfyldningsark!G507=Data!$T$15,Data!$V$15,IF(Udfyldningsark!G507=Data!$T$16,Data!$V$16,IF(Udfyldningsark!G507=Data!$T$17,Data!$V$17,IF(Udfyldningsark!G507=Data!$T$18,Data!$V$18,IF(Udfyldningsark!G507=Data!$T$19,Data!$V$19,IF(Udfyldningsark!G507=Data!$T$20,Data!$V$20,IF(Udfyldningsark!G507=Data!$T$21,Data!$V$21,IF(Udfyldningsark!G507=Data!$T$22,Data!$V$22,IF(Udfyldningsark!G507=Data!$T$23,Data!$V$23,IF(Udfyldningsark!G507=Data!$T$24,Data!$V$24,IF(Udfyldningsark!G507=Data!$T$25,Data!$V$25,IF(Udfyldningsark!G507=Data!$T$26,Data!$V$26,IF(Udfyldningsark!G507=Data!$T$27,Data!$V$27,))))))))))))))))))))))</f>
        <v/>
      </c>
    </row>
    <row r="491" spans="13:13" ht="10.15" hidden="1" customHeight="1" x14ac:dyDescent="0.2">
      <c r="M491" s="89" t="str">
        <f>IF(Udfyldningsark!G508="","",IF(Udfyldningsark!G508=Data!$T$7,Data!$V$7,IF(Udfyldningsark!G508=Data!$T$8,Data!$V$8,IF(Udfyldningsark!G508=Data!$T$9,Data!$V$9,IF(Udfyldningsark!G508=Data!$T$10,Data!$V$10,IF(Udfyldningsark!G508=Data!$T$11,Data!$V$11,IF(Udfyldningsark!G508=Data!$T$12,Data!$V$12,IF(Udfyldningsark!G508=Data!$T$13,Data!$V$13,IF(Udfyldningsark!G508=Data!$T$14,Data!$V$14,IF(Udfyldningsark!G508=Data!$T$15,Data!$V$15,IF(Udfyldningsark!G508=Data!$T$16,Data!$V$16,IF(Udfyldningsark!G508=Data!$T$17,Data!$V$17,IF(Udfyldningsark!G508=Data!$T$18,Data!$V$18,IF(Udfyldningsark!G508=Data!$T$19,Data!$V$19,IF(Udfyldningsark!G508=Data!$T$20,Data!$V$20,IF(Udfyldningsark!G508=Data!$T$21,Data!$V$21,IF(Udfyldningsark!G508=Data!$T$22,Data!$V$22,IF(Udfyldningsark!G508=Data!$T$23,Data!$V$23,IF(Udfyldningsark!G508=Data!$T$24,Data!$V$24,IF(Udfyldningsark!G508=Data!$T$25,Data!$V$25,IF(Udfyldningsark!G508=Data!$T$26,Data!$V$26,IF(Udfyldningsark!G508=Data!$T$27,Data!$V$27,))))))))))))))))))))))</f>
        <v/>
      </c>
    </row>
    <row r="492" spans="13:13" ht="10.15" hidden="1" customHeight="1" x14ac:dyDescent="0.2">
      <c r="M492" s="89" t="str">
        <f>IF(Udfyldningsark!G509="","",IF(Udfyldningsark!G509=Data!$T$7,Data!$V$7,IF(Udfyldningsark!G509=Data!$T$8,Data!$V$8,IF(Udfyldningsark!G509=Data!$T$9,Data!$V$9,IF(Udfyldningsark!G509=Data!$T$10,Data!$V$10,IF(Udfyldningsark!G509=Data!$T$11,Data!$V$11,IF(Udfyldningsark!G509=Data!$T$12,Data!$V$12,IF(Udfyldningsark!G509=Data!$T$13,Data!$V$13,IF(Udfyldningsark!G509=Data!$T$14,Data!$V$14,IF(Udfyldningsark!G509=Data!$T$15,Data!$V$15,IF(Udfyldningsark!G509=Data!$T$16,Data!$V$16,IF(Udfyldningsark!G509=Data!$T$17,Data!$V$17,IF(Udfyldningsark!G509=Data!$T$18,Data!$V$18,IF(Udfyldningsark!G509=Data!$T$19,Data!$V$19,IF(Udfyldningsark!G509=Data!$T$20,Data!$V$20,IF(Udfyldningsark!G509=Data!$T$21,Data!$V$21,IF(Udfyldningsark!G509=Data!$T$22,Data!$V$22,IF(Udfyldningsark!G509=Data!$T$23,Data!$V$23,IF(Udfyldningsark!G509=Data!$T$24,Data!$V$24,IF(Udfyldningsark!G509=Data!$T$25,Data!$V$25,IF(Udfyldningsark!G509=Data!$T$26,Data!$V$26,IF(Udfyldningsark!G509=Data!$T$27,Data!$V$27,))))))))))))))))))))))</f>
        <v/>
      </c>
    </row>
    <row r="493" spans="13:13" ht="10.15" hidden="1" customHeight="1" x14ac:dyDescent="0.2">
      <c r="M493" s="89" t="str">
        <f>IF(Udfyldningsark!G510="","",IF(Udfyldningsark!G510=Data!$T$7,Data!$V$7,IF(Udfyldningsark!G510=Data!$T$8,Data!$V$8,IF(Udfyldningsark!G510=Data!$T$9,Data!$V$9,IF(Udfyldningsark!G510=Data!$T$10,Data!$V$10,IF(Udfyldningsark!G510=Data!$T$11,Data!$V$11,IF(Udfyldningsark!G510=Data!$T$12,Data!$V$12,IF(Udfyldningsark!G510=Data!$T$13,Data!$V$13,IF(Udfyldningsark!G510=Data!$T$14,Data!$V$14,IF(Udfyldningsark!G510=Data!$T$15,Data!$V$15,IF(Udfyldningsark!G510=Data!$T$16,Data!$V$16,IF(Udfyldningsark!G510=Data!$T$17,Data!$V$17,IF(Udfyldningsark!G510=Data!$T$18,Data!$V$18,IF(Udfyldningsark!G510=Data!$T$19,Data!$V$19,IF(Udfyldningsark!G510=Data!$T$20,Data!$V$20,IF(Udfyldningsark!G510=Data!$T$21,Data!$V$21,IF(Udfyldningsark!G510=Data!$T$22,Data!$V$22,IF(Udfyldningsark!G510=Data!$T$23,Data!$V$23,IF(Udfyldningsark!G510=Data!$T$24,Data!$V$24,IF(Udfyldningsark!G510=Data!$T$25,Data!$V$25,IF(Udfyldningsark!G510=Data!$T$26,Data!$V$26,IF(Udfyldningsark!G510=Data!$T$27,Data!$V$27,))))))))))))))))))))))</f>
        <v/>
      </c>
    </row>
    <row r="494" spans="13:13" ht="10.15" hidden="1" customHeight="1" x14ac:dyDescent="0.2">
      <c r="M494" s="89" t="str">
        <f>IF(Udfyldningsark!G511="","",IF(Udfyldningsark!G511=Data!$T$7,Data!$V$7,IF(Udfyldningsark!G511=Data!$T$8,Data!$V$8,IF(Udfyldningsark!G511=Data!$T$9,Data!$V$9,IF(Udfyldningsark!G511=Data!$T$10,Data!$V$10,IF(Udfyldningsark!G511=Data!$T$11,Data!$V$11,IF(Udfyldningsark!G511=Data!$T$12,Data!$V$12,IF(Udfyldningsark!G511=Data!$T$13,Data!$V$13,IF(Udfyldningsark!G511=Data!$T$14,Data!$V$14,IF(Udfyldningsark!G511=Data!$T$15,Data!$V$15,IF(Udfyldningsark!G511=Data!$T$16,Data!$V$16,IF(Udfyldningsark!G511=Data!$T$17,Data!$V$17,IF(Udfyldningsark!G511=Data!$T$18,Data!$V$18,IF(Udfyldningsark!G511=Data!$T$19,Data!$V$19,IF(Udfyldningsark!G511=Data!$T$20,Data!$V$20,IF(Udfyldningsark!G511=Data!$T$21,Data!$V$21,IF(Udfyldningsark!G511=Data!$T$22,Data!$V$22,IF(Udfyldningsark!G511=Data!$T$23,Data!$V$23,IF(Udfyldningsark!G511=Data!$T$24,Data!$V$24,IF(Udfyldningsark!G511=Data!$T$25,Data!$V$25,IF(Udfyldningsark!G511=Data!$T$26,Data!$V$26,IF(Udfyldningsark!G511=Data!$T$27,Data!$V$27,))))))))))))))))))))))</f>
        <v/>
      </c>
    </row>
    <row r="495" spans="13:13" ht="10.15" hidden="1" customHeight="1" x14ac:dyDescent="0.2">
      <c r="M495" s="89" t="str">
        <f>IF(Udfyldningsark!G512="","",IF(Udfyldningsark!G512=Data!$T$7,Data!$V$7,IF(Udfyldningsark!G512=Data!$T$8,Data!$V$8,IF(Udfyldningsark!G512=Data!$T$9,Data!$V$9,IF(Udfyldningsark!G512=Data!$T$10,Data!$V$10,IF(Udfyldningsark!G512=Data!$T$11,Data!$V$11,IF(Udfyldningsark!G512=Data!$T$12,Data!$V$12,IF(Udfyldningsark!G512=Data!$T$13,Data!$V$13,IF(Udfyldningsark!G512=Data!$T$14,Data!$V$14,IF(Udfyldningsark!G512=Data!$T$15,Data!$V$15,IF(Udfyldningsark!G512=Data!$T$16,Data!$V$16,IF(Udfyldningsark!G512=Data!$T$17,Data!$V$17,IF(Udfyldningsark!G512=Data!$T$18,Data!$V$18,IF(Udfyldningsark!G512=Data!$T$19,Data!$V$19,IF(Udfyldningsark!G512=Data!$T$20,Data!$V$20,IF(Udfyldningsark!G512=Data!$T$21,Data!$V$21,IF(Udfyldningsark!G512=Data!$T$22,Data!$V$22,IF(Udfyldningsark!G512=Data!$T$23,Data!$V$23,IF(Udfyldningsark!G512=Data!$T$24,Data!$V$24,IF(Udfyldningsark!G512=Data!$T$25,Data!$V$25,IF(Udfyldningsark!G512=Data!$T$26,Data!$V$26,IF(Udfyldningsark!G512=Data!$T$27,Data!$V$27,))))))))))))))))))))))</f>
        <v/>
      </c>
    </row>
    <row r="496" spans="13:13" ht="10.15" hidden="1" customHeight="1" x14ac:dyDescent="0.2">
      <c r="M496" s="89" t="str">
        <f>IF(Udfyldningsark!G513="","",IF(Udfyldningsark!G513=Data!$T$7,Data!$V$7,IF(Udfyldningsark!G513=Data!$T$8,Data!$V$8,IF(Udfyldningsark!G513=Data!$T$9,Data!$V$9,IF(Udfyldningsark!G513=Data!$T$10,Data!$V$10,IF(Udfyldningsark!G513=Data!$T$11,Data!$V$11,IF(Udfyldningsark!G513=Data!$T$12,Data!$V$12,IF(Udfyldningsark!G513=Data!$T$13,Data!$V$13,IF(Udfyldningsark!G513=Data!$T$14,Data!$V$14,IF(Udfyldningsark!G513=Data!$T$15,Data!$V$15,IF(Udfyldningsark!G513=Data!$T$16,Data!$V$16,IF(Udfyldningsark!G513=Data!$T$17,Data!$V$17,IF(Udfyldningsark!G513=Data!$T$18,Data!$V$18,IF(Udfyldningsark!G513=Data!$T$19,Data!$V$19,IF(Udfyldningsark!G513=Data!$T$20,Data!$V$20,IF(Udfyldningsark!G513=Data!$T$21,Data!$V$21,IF(Udfyldningsark!G513=Data!$T$22,Data!$V$22,IF(Udfyldningsark!G513=Data!$T$23,Data!$V$23,IF(Udfyldningsark!G513=Data!$T$24,Data!$V$24,IF(Udfyldningsark!G513=Data!$T$25,Data!$V$25,IF(Udfyldningsark!G513=Data!$T$26,Data!$V$26,IF(Udfyldningsark!G513=Data!$T$27,Data!$V$27,))))))))))))))))))))))</f>
        <v/>
      </c>
    </row>
    <row r="497" spans="13:13" ht="10.15" hidden="1" customHeight="1" x14ac:dyDescent="0.2">
      <c r="M497" s="89" t="str">
        <f>IF(Udfyldningsark!G514="","",IF(Udfyldningsark!G514=Data!$T$7,Data!$V$7,IF(Udfyldningsark!G514=Data!$T$8,Data!$V$8,IF(Udfyldningsark!G514=Data!$T$9,Data!$V$9,IF(Udfyldningsark!G514=Data!$T$10,Data!$V$10,IF(Udfyldningsark!G514=Data!$T$11,Data!$V$11,IF(Udfyldningsark!G514=Data!$T$12,Data!$V$12,IF(Udfyldningsark!G514=Data!$T$13,Data!$V$13,IF(Udfyldningsark!G514=Data!$T$14,Data!$V$14,IF(Udfyldningsark!G514=Data!$T$15,Data!$V$15,IF(Udfyldningsark!G514=Data!$T$16,Data!$V$16,IF(Udfyldningsark!G514=Data!$T$17,Data!$V$17,IF(Udfyldningsark!G514=Data!$T$18,Data!$V$18,IF(Udfyldningsark!G514=Data!$T$19,Data!$V$19,IF(Udfyldningsark!G514=Data!$T$20,Data!$V$20,IF(Udfyldningsark!G514=Data!$T$21,Data!$V$21,IF(Udfyldningsark!G514=Data!$T$22,Data!$V$22,IF(Udfyldningsark!G514=Data!$T$23,Data!$V$23,IF(Udfyldningsark!G514=Data!$T$24,Data!$V$24,IF(Udfyldningsark!G514=Data!$T$25,Data!$V$25,IF(Udfyldningsark!G514=Data!$T$26,Data!$V$26,IF(Udfyldningsark!G514=Data!$T$27,Data!$V$27,))))))))))))))))))))))</f>
        <v/>
      </c>
    </row>
    <row r="498" spans="13:13" ht="10.15" hidden="1" customHeight="1" x14ac:dyDescent="0.2">
      <c r="M498" s="89" t="str">
        <f>IF(Udfyldningsark!G515="","",IF(Udfyldningsark!G515=Data!$T$7,Data!$V$7,IF(Udfyldningsark!G515=Data!$T$8,Data!$V$8,IF(Udfyldningsark!G515=Data!$T$9,Data!$V$9,IF(Udfyldningsark!G515=Data!$T$10,Data!$V$10,IF(Udfyldningsark!G515=Data!$T$11,Data!$V$11,IF(Udfyldningsark!G515=Data!$T$12,Data!$V$12,IF(Udfyldningsark!G515=Data!$T$13,Data!$V$13,IF(Udfyldningsark!G515=Data!$T$14,Data!$V$14,IF(Udfyldningsark!G515=Data!$T$15,Data!$V$15,IF(Udfyldningsark!G515=Data!$T$16,Data!$V$16,IF(Udfyldningsark!G515=Data!$T$17,Data!$V$17,IF(Udfyldningsark!G515=Data!$T$18,Data!$V$18,IF(Udfyldningsark!G515=Data!$T$19,Data!$V$19,IF(Udfyldningsark!G515=Data!$T$20,Data!$V$20,IF(Udfyldningsark!G515=Data!$T$21,Data!$V$21,IF(Udfyldningsark!G515=Data!$T$22,Data!$V$22,IF(Udfyldningsark!G515=Data!$T$23,Data!$V$23,IF(Udfyldningsark!G515=Data!$T$24,Data!$V$24,IF(Udfyldningsark!G515=Data!$T$25,Data!$V$25,IF(Udfyldningsark!G515=Data!$T$26,Data!$V$26,IF(Udfyldningsark!G515=Data!$T$27,Data!$V$27,))))))))))))))))))))))</f>
        <v/>
      </c>
    </row>
    <row r="499" spans="13:13" ht="10.15" hidden="1" customHeight="1" x14ac:dyDescent="0.2">
      <c r="M499" s="89" t="str">
        <f>IF(Udfyldningsark!G516="","",IF(Udfyldningsark!G516=Data!$T$7,Data!$V$7,IF(Udfyldningsark!G516=Data!$T$8,Data!$V$8,IF(Udfyldningsark!G516=Data!$T$9,Data!$V$9,IF(Udfyldningsark!G516=Data!$T$10,Data!$V$10,IF(Udfyldningsark!G516=Data!$T$11,Data!$V$11,IF(Udfyldningsark!G516=Data!$T$12,Data!$V$12,IF(Udfyldningsark!G516=Data!$T$13,Data!$V$13,IF(Udfyldningsark!G516=Data!$T$14,Data!$V$14,IF(Udfyldningsark!G516=Data!$T$15,Data!$V$15,IF(Udfyldningsark!G516=Data!$T$16,Data!$V$16,IF(Udfyldningsark!G516=Data!$T$17,Data!$V$17,IF(Udfyldningsark!G516=Data!$T$18,Data!$V$18,IF(Udfyldningsark!G516=Data!$T$19,Data!$V$19,IF(Udfyldningsark!G516=Data!$T$20,Data!$V$20,IF(Udfyldningsark!G516=Data!$T$21,Data!$V$21,IF(Udfyldningsark!G516=Data!$T$22,Data!$V$22,IF(Udfyldningsark!G516=Data!$T$23,Data!$V$23,IF(Udfyldningsark!G516=Data!$T$24,Data!$V$24,IF(Udfyldningsark!G516=Data!$T$25,Data!$V$25,IF(Udfyldningsark!G516=Data!$T$26,Data!$V$26,IF(Udfyldningsark!G516=Data!$T$27,Data!$V$27,))))))))))))))))))))))</f>
        <v/>
      </c>
    </row>
    <row r="500" spans="13:13" ht="10.15" hidden="1" customHeight="1" x14ac:dyDescent="0.2">
      <c r="M500" s="89" t="str">
        <f>IF(Udfyldningsark!G517="","",IF(Udfyldningsark!G517=Data!$T$7,Data!$V$7,IF(Udfyldningsark!G517=Data!$T$8,Data!$V$8,IF(Udfyldningsark!G517=Data!$T$9,Data!$V$9,IF(Udfyldningsark!G517=Data!$T$10,Data!$V$10,IF(Udfyldningsark!G517=Data!$T$11,Data!$V$11,IF(Udfyldningsark!G517=Data!$T$12,Data!$V$12,IF(Udfyldningsark!G517=Data!$T$13,Data!$V$13,IF(Udfyldningsark!G517=Data!$T$14,Data!$V$14,IF(Udfyldningsark!G517=Data!$T$15,Data!$V$15,IF(Udfyldningsark!G517=Data!$T$16,Data!$V$16,IF(Udfyldningsark!G517=Data!$T$17,Data!$V$17,IF(Udfyldningsark!G517=Data!$T$18,Data!$V$18,IF(Udfyldningsark!G517=Data!$T$19,Data!$V$19,IF(Udfyldningsark!G517=Data!$T$20,Data!$V$20,IF(Udfyldningsark!G517=Data!$T$21,Data!$V$21,IF(Udfyldningsark!G517=Data!$T$22,Data!$V$22,IF(Udfyldningsark!G517=Data!$T$23,Data!$V$23,IF(Udfyldningsark!G517=Data!$T$24,Data!$V$24,IF(Udfyldningsark!G517=Data!$T$25,Data!$V$25,IF(Udfyldningsark!G517=Data!$T$26,Data!$V$26,IF(Udfyldningsark!G517=Data!$T$27,Data!$V$27,))))))))))))))))))))))</f>
        <v/>
      </c>
    </row>
    <row r="501" spans="13:13" ht="10.15" hidden="1" customHeight="1" x14ac:dyDescent="0.2">
      <c r="M501" s="89" t="str">
        <f>IF(Udfyldningsark!G518="","",IF(Udfyldningsark!G518=Data!$T$7,Data!$V$7,IF(Udfyldningsark!G518=Data!$T$8,Data!$V$8,IF(Udfyldningsark!G518=Data!$T$9,Data!$V$9,IF(Udfyldningsark!G518=Data!$T$10,Data!$V$10,IF(Udfyldningsark!G518=Data!$T$11,Data!$V$11,IF(Udfyldningsark!G518=Data!$T$12,Data!$V$12,IF(Udfyldningsark!G518=Data!$T$13,Data!$V$13,IF(Udfyldningsark!G518=Data!$T$14,Data!$V$14,IF(Udfyldningsark!G518=Data!$T$15,Data!$V$15,IF(Udfyldningsark!G518=Data!$T$16,Data!$V$16,IF(Udfyldningsark!G518=Data!$T$17,Data!$V$17,IF(Udfyldningsark!G518=Data!$T$18,Data!$V$18,IF(Udfyldningsark!G518=Data!$T$19,Data!$V$19,IF(Udfyldningsark!G518=Data!$T$20,Data!$V$20,IF(Udfyldningsark!G518=Data!$T$21,Data!$V$21,IF(Udfyldningsark!G518=Data!$T$22,Data!$V$22,IF(Udfyldningsark!G518=Data!$T$23,Data!$V$23,IF(Udfyldningsark!G518=Data!$T$24,Data!$V$24,IF(Udfyldningsark!G518=Data!$T$25,Data!$V$25,IF(Udfyldningsark!G518=Data!$T$26,Data!$V$26,IF(Udfyldningsark!G518=Data!$T$27,Data!$V$27,))))))))))))))))))))))</f>
        <v/>
      </c>
    </row>
    <row r="502" spans="13:13" ht="10.15" hidden="1" customHeight="1" x14ac:dyDescent="0.2">
      <c r="M502" s="89" t="str">
        <f>IF(Udfyldningsark!G519="","",IF(Udfyldningsark!G519=Data!$T$7,Data!$V$7,IF(Udfyldningsark!G519=Data!$T$8,Data!$V$8,IF(Udfyldningsark!G519=Data!$T$9,Data!$V$9,IF(Udfyldningsark!G519=Data!$T$10,Data!$V$10,IF(Udfyldningsark!G519=Data!$T$11,Data!$V$11,IF(Udfyldningsark!G519=Data!$T$12,Data!$V$12,IF(Udfyldningsark!G519=Data!$T$13,Data!$V$13,IF(Udfyldningsark!G519=Data!$T$14,Data!$V$14,IF(Udfyldningsark!G519=Data!$T$15,Data!$V$15,IF(Udfyldningsark!G519=Data!$T$16,Data!$V$16,IF(Udfyldningsark!G519=Data!$T$17,Data!$V$17,IF(Udfyldningsark!G519=Data!$T$18,Data!$V$18,IF(Udfyldningsark!G519=Data!$T$19,Data!$V$19,IF(Udfyldningsark!G519=Data!$T$20,Data!$V$20,IF(Udfyldningsark!G519=Data!$T$21,Data!$V$21,IF(Udfyldningsark!G519=Data!$T$22,Data!$V$22,IF(Udfyldningsark!G519=Data!$T$23,Data!$V$23,IF(Udfyldningsark!G519=Data!$T$24,Data!$V$24,IF(Udfyldningsark!G519=Data!$T$25,Data!$V$25,IF(Udfyldningsark!G519=Data!$T$26,Data!$V$26,IF(Udfyldningsark!G519=Data!$T$27,Data!$V$27,))))))))))))))))))))))</f>
        <v/>
      </c>
    </row>
    <row r="503" spans="13:13" ht="10.15" hidden="1" customHeight="1" x14ac:dyDescent="0.2">
      <c r="M503" s="89" t="str">
        <f>IF(Udfyldningsark!G520="","",IF(Udfyldningsark!G520=Data!$T$7,Data!$V$7,IF(Udfyldningsark!G520=Data!$T$8,Data!$V$8,IF(Udfyldningsark!G520=Data!$T$9,Data!$V$9,IF(Udfyldningsark!G520=Data!$T$10,Data!$V$10,IF(Udfyldningsark!G520=Data!$T$11,Data!$V$11,IF(Udfyldningsark!G520=Data!$T$12,Data!$V$12,IF(Udfyldningsark!G520=Data!$T$13,Data!$V$13,IF(Udfyldningsark!G520=Data!$T$14,Data!$V$14,IF(Udfyldningsark!G520=Data!$T$15,Data!$V$15,IF(Udfyldningsark!G520=Data!$T$16,Data!$V$16,IF(Udfyldningsark!G520=Data!$T$17,Data!$V$17,IF(Udfyldningsark!G520=Data!$T$18,Data!$V$18,IF(Udfyldningsark!G520=Data!$T$19,Data!$V$19,IF(Udfyldningsark!G520=Data!$T$20,Data!$V$20,IF(Udfyldningsark!G520=Data!$T$21,Data!$V$21,IF(Udfyldningsark!G520=Data!$T$22,Data!$V$22,IF(Udfyldningsark!G520=Data!$T$23,Data!$V$23,IF(Udfyldningsark!G520=Data!$T$24,Data!$V$24,IF(Udfyldningsark!G520=Data!$T$25,Data!$V$25,IF(Udfyldningsark!G520=Data!$T$26,Data!$V$26,IF(Udfyldningsark!G520=Data!$T$27,Data!$V$27,))))))))))))))))))))))</f>
        <v/>
      </c>
    </row>
    <row r="504" spans="13:13" ht="10.15" hidden="1" customHeight="1" x14ac:dyDescent="0.2">
      <c r="M504" s="89" t="str">
        <f>IF(Udfyldningsark!G521="","",IF(Udfyldningsark!G521=Data!$T$7,Data!$V$7,IF(Udfyldningsark!G521=Data!$T$8,Data!$V$8,IF(Udfyldningsark!G521=Data!$T$9,Data!$V$9,IF(Udfyldningsark!G521=Data!$T$10,Data!$V$10,IF(Udfyldningsark!G521=Data!$T$11,Data!$V$11,IF(Udfyldningsark!G521=Data!$T$12,Data!$V$12,IF(Udfyldningsark!G521=Data!$T$13,Data!$V$13,IF(Udfyldningsark!G521=Data!$T$14,Data!$V$14,IF(Udfyldningsark!G521=Data!$T$15,Data!$V$15,IF(Udfyldningsark!G521=Data!$T$16,Data!$V$16,IF(Udfyldningsark!G521=Data!$T$17,Data!$V$17,IF(Udfyldningsark!G521=Data!$T$18,Data!$V$18,IF(Udfyldningsark!G521=Data!$T$19,Data!$V$19,IF(Udfyldningsark!G521=Data!$T$20,Data!$V$20,IF(Udfyldningsark!G521=Data!$T$21,Data!$V$21,IF(Udfyldningsark!G521=Data!$T$22,Data!$V$22,IF(Udfyldningsark!G521=Data!$T$23,Data!$V$23,IF(Udfyldningsark!G521=Data!$T$24,Data!$V$24,IF(Udfyldningsark!G521=Data!$T$25,Data!$V$25,IF(Udfyldningsark!G521=Data!$T$26,Data!$V$26,IF(Udfyldningsark!G521=Data!$T$27,Data!$V$27,))))))))))))))))))))))</f>
        <v/>
      </c>
    </row>
    <row r="505" spans="13:13" ht="10.15" hidden="1" customHeight="1" x14ac:dyDescent="0.2">
      <c r="M505" s="89" t="str">
        <f>IF(Udfyldningsark!G522="","",IF(Udfyldningsark!G522=Data!$T$7,Data!$V$7,IF(Udfyldningsark!G522=Data!$T$8,Data!$V$8,IF(Udfyldningsark!G522=Data!$T$9,Data!$V$9,IF(Udfyldningsark!G522=Data!$T$10,Data!$V$10,IF(Udfyldningsark!G522=Data!$T$11,Data!$V$11,IF(Udfyldningsark!G522=Data!$T$12,Data!$V$12,IF(Udfyldningsark!G522=Data!$T$13,Data!$V$13,IF(Udfyldningsark!G522=Data!$T$14,Data!$V$14,IF(Udfyldningsark!G522=Data!$T$15,Data!$V$15,IF(Udfyldningsark!G522=Data!$T$16,Data!$V$16,IF(Udfyldningsark!G522=Data!$T$17,Data!$V$17,IF(Udfyldningsark!G522=Data!$T$18,Data!$V$18,IF(Udfyldningsark!G522=Data!$T$19,Data!$V$19,IF(Udfyldningsark!G522=Data!$T$20,Data!$V$20,IF(Udfyldningsark!G522=Data!$T$21,Data!$V$21,IF(Udfyldningsark!G522=Data!$T$22,Data!$V$22,IF(Udfyldningsark!G522=Data!$T$23,Data!$V$23,IF(Udfyldningsark!G522=Data!$T$24,Data!$V$24,IF(Udfyldningsark!G522=Data!$T$25,Data!$V$25,IF(Udfyldningsark!G522=Data!$T$26,Data!$V$26,IF(Udfyldningsark!G522=Data!$T$27,Data!$V$27,))))))))))))))))))))))</f>
        <v/>
      </c>
    </row>
    <row r="506" spans="13:13" ht="10.15" hidden="1" customHeight="1" x14ac:dyDescent="0.2">
      <c r="M506" s="89" t="str">
        <f>IF(Udfyldningsark!G523="","",IF(Udfyldningsark!G523=Data!$T$7,Data!$V$7,IF(Udfyldningsark!G523=Data!$T$8,Data!$V$8,IF(Udfyldningsark!G523=Data!$T$9,Data!$V$9,IF(Udfyldningsark!G523=Data!$T$10,Data!$V$10,IF(Udfyldningsark!G523=Data!$T$11,Data!$V$11,IF(Udfyldningsark!G523=Data!$T$12,Data!$V$12,IF(Udfyldningsark!G523=Data!$T$13,Data!$V$13,IF(Udfyldningsark!G523=Data!$T$14,Data!$V$14,IF(Udfyldningsark!G523=Data!$T$15,Data!$V$15,IF(Udfyldningsark!G523=Data!$T$16,Data!$V$16,IF(Udfyldningsark!G523=Data!$T$17,Data!$V$17,IF(Udfyldningsark!G523=Data!$T$18,Data!$V$18,IF(Udfyldningsark!G523=Data!$T$19,Data!$V$19,IF(Udfyldningsark!G523=Data!$T$20,Data!$V$20,IF(Udfyldningsark!G523=Data!$T$21,Data!$V$21,IF(Udfyldningsark!G523=Data!$T$22,Data!$V$22,IF(Udfyldningsark!G523=Data!$T$23,Data!$V$23,IF(Udfyldningsark!G523=Data!$T$24,Data!$V$24,IF(Udfyldningsark!G523=Data!$T$25,Data!$V$25,IF(Udfyldningsark!G523=Data!$T$26,Data!$V$26,IF(Udfyldningsark!G523=Data!$T$27,Data!$V$27,))))))))))))))))))))))</f>
        <v/>
      </c>
    </row>
    <row r="507" spans="13:13" ht="10.15" hidden="1" customHeight="1" x14ac:dyDescent="0.2">
      <c r="M507" s="89" t="str">
        <f>IF(Udfyldningsark!G524="","",IF(Udfyldningsark!G524=Data!$T$7,Data!$V$7,IF(Udfyldningsark!G524=Data!$T$8,Data!$V$8,IF(Udfyldningsark!G524=Data!$T$9,Data!$V$9,IF(Udfyldningsark!G524=Data!$T$10,Data!$V$10,IF(Udfyldningsark!G524=Data!$T$11,Data!$V$11,IF(Udfyldningsark!G524=Data!$T$12,Data!$V$12,IF(Udfyldningsark!G524=Data!$T$13,Data!$V$13,IF(Udfyldningsark!G524=Data!$T$14,Data!$V$14,IF(Udfyldningsark!G524=Data!$T$15,Data!$V$15,IF(Udfyldningsark!G524=Data!$T$16,Data!$V$16,IF(Udfyldningsark!G524=Data!$T$17,Data!$V$17,IF(Udfyldningsark!G524=Data!$T$18,Data!$V$18,IF(Udfyldningsark!G524=Data!$T$19,Data!$V$19,IF(Udfyldningsark!G524=Data!$T$20,Data!$V$20,IF(Udfyldningsark!G524=Data!$T$21,Data!$V$21,IF(Udfyldningsark!G524=Data!$T$22,Data!$V$22,IF(Udfyldningsark!G524=Data!$T$23,Data!$V$23,IF(Udfyldningsark!G524=Data!$T$24,Data!$V$24,IF(Udfyldningsark!G524=Data!$T$25,Data!$V$25,IF(Udfyldningsark!G524=Data!$T$26,Data!$V$26,IF(Udfyldningsark!G524=Data!$T$27,Data!$V$27,))))))))))))))))))))))</f>
        <v/>
      </c>
    </row>
    <row r="508" spans="13:13" ht="10.15" hidden="1" customHeight="1" x14ac:dyDescent="0.2">
      <c r="M508" s="89" t="str">
        <f>IF(Udfyldningsark!G525="","",IF(Udfyldningsark!G525=Data!$T$7,Data!$V$7,IF(Udfyldningsark!G525=Data!$T$8,Data!$V$8,IF(Udfyldningsark!G525=Data!$T$9,Data!$V$9,IF(Udfyldningsark!G525=Data!$T$10,Data!$V$10,IF(Udfyldningsark!G525=Data!$T$11,Data!$V$11,IF(Udfyldningsark!G525=Data!$T$12,Data!$V$12,IF(Udfyldningsark!G525=Data!$T$13,Data!$V$13,IF(Udfyldningsark!G525=Data!$T$14,Data!$V$14,IF(Udfyldningsark!G525=Data!$T$15,Data!$V$15,IF(Udfyldningsark!G525=Data!$T$16,Data!$V$16,IF(Udfyldningsark!G525=Data!$T$17,Data!$V$17,IF(Udfyldningsark!G525=Data!$T$18,Data!$V$18,IF(Udfyldningsark!G525=Data!$T$19,Data!$V$19,IF(Udfyldningsark!G525=Data!$T$20,Data!$V$20,IF(Udfyldningsark!G525=Data!$T$21,Data!$V$21,IF(Udfyldningsark!G525=Data!$T$22,Data!$V$22,IF(Udfyldningsark!G525=Data!$T$23,Data!$V$23,IF(Udfyldningsark!G525=Data!$T$24,Data!$V$24,IF(Udfyldningsark!G525=Data!$T$25,Data!$V$25,IF(Udfyldningsark!G525=Data!$T$26,Data!$V$26,IF(Udfyldningsark!G525=Data!$T$27,Data!$V$27,))))))))))))))))))))))</f>
        <v/>
      </c>
    </row>
    <row r="509" spans="13:13" ht="10.15" hidden="1" customHeight="1" x14ac:dyDescent="0.2">
      <c r="M509" s="89" t="str">
        <f>IF(Udfyldningsark!G526="","",IF(Udfyldningsark!G526=Data!$T$7,Data!$V$7,IF(Udfyldningsark!G526=Data!$T$8,Data!$V$8,IF(Udfyldningsark!G526=Data!$T$9,Data!$V$9,IF(Udfyldningsark!G526=Data!$T$10,Data!$V$10,IF(Udfyldningsark!G526=Data!$T$11,Data!$V$11,IF(Udfyldningsark!G526=Data!$T$12,Data!$V$12,IF(Udfyldningsark!G526=Data!$T$13,Data!$V$13,IF(Udfyldningsark!G526=Data!$T$14,Data!$V$14,IF(Udfyldningsark!G526=Data!$T$15,Data!$V$15,IF(Udfyldningsark!G526=Data!$T$16,Data!$V$16,IF(Udfyldningsark!G526=Data!$T$17,Data!$V$17,IF(Udfyldningsark!G526=Data!$T$18,Data!$V$18,IF(Udfyldningsark!G526=Data!$T$19,Data!$V$19,IF(Udfyldningsark!G526=Data!$T$20,Data!$V$20,IF(Udfyldningsark!G526=Data!$T$21,Data!$V$21,IF(Udfyldningsark!G526=Data!$T$22,Data!$V$22,IF(Udfyldningsark!G526=Data!$T$23,Data!$V$23,IF(Udfyldningsark!G526=Data!$T$24,Data!$V$24,IF(Udfyldningsark!G526=Data!$T$25,Data!$V$25,IF(Udfyldningsark!G526=Data!$T$26,Data!$V$26,IF(Udfyldningsark!G526=Data!$T$27,Data!$V$27,))))))))))))))))))))))</f>
        <v/>
      </c>
    </row>
    <row r="510" spans="13:13" ht="10.15" hidden="1" customHeight="1" x14ac:dyDescent="0.2">
      <c r="M510" s="89" t="str">
        <f>IF(Udfyldningsark!G527="","",IF(Udfyldningsark!G527=Data!$T$7,Data!$V$7,IF(Udfyldningsark!G527=Data!$T$8,Data!$V$8,IF(Udfyldningsark!G527=Data!$T$9,Data!$V$9,IF(Udfyldningsark!G527=Data!$T$10,Data!$V$10,IF(Udfyldningsark!G527=Data!$T$11,Data!$V$11,IF(Udfyldningsark!G527=Data!$T$12,Data!$V$12,IF(Udfyldningsark!G527=Data!$T$13,Data!$V$13,IF(Udfyldningsark!G527=Data!$T$14,Data!$V$14,IF(Udfyldningsark!G527=Data!$T$15,Data!$V$15,IF(Udfyldningsark!G527=Data!$T$16,Data!$V$16,IF(Udfyldningsark!G527=Data!$T$17,Data!$V$17,IF(Udfyldningsark!G527=Data!$T$18,Data!$V$18,IF(Udfyldningsark!G527=Data!$T$19,Data!$V$19,IF(Udfyldningsark!G527=Data!$T$20,Data!$V$20,IF(Udfyldningsark!G527=Data!$T$21,Data!$V$21,IF(Udfyldningsark!G527=Data!$T$22,Data!$V$22,IF(Udfyldningsark!G527=Data!$T$23,Data!$V$23,IF(Udfyldningsark!G527=Data!$T$24,Data!$V$24,IF(Udfyldningsark!G527=Data!$T$25,Data!$V$25,IF(Udfyldningsark!G527=Data!$T$26,Data!$V$26,IF(Udfyldningsark!G527=Data!$T$27,Data!$V$27,))))))))))))))))))))))</f>
        <v/>
      </c>
    </row>
    <row r="511" spans="13:13" ht="10.15" hidden="1" customHeight="1" x14ac:dyDescent="0.2">
      <c r="M511" s="89" t="str">
        <f>IF(Udfyldningsark!G528="","",IF(Udfyldningsark!G528=Data!$T$7,Data!$V$7,IF(Udfyldningsark!G528=Data!$T$8,Data!$V$8,IF(Udfyldningsark!G528=Data!$T$9,Data!$V$9,IF(Udfyldningsark!G528=Data!$T$10,Data!$V$10,IF(Udfyldningsark!G528=Data!$T$11,Data!$V$11,IF(Udfyldningsark!G528=Data!$T$12,Data!$V$12,IF(Udfyldningsark!G528=Data!$T$13,Data!$V$13,IF(Udfyldningsark!G528=Data!$T$14,Data!$V$14,IF(Udfyldningsark!G528=Data!$T$15,Data!$V$15,IF(Udfyldningsark!G528=Data!$T$16,Data!$V$16,IF(Udfyldningsark!G528=Data!$T$17,Data!$V$17,IF(Udfyldningsark!G528=Data!$T$18,Data!$V$18,IF(Udfyldningsark!G528=Data!$T$19,Data!$V$19,IF(Udfyldningsark!G528=Data!$T$20,Data!$V$20,IF(Udfyldningsark!G528=Data!$T$21,Data!$V$21,IF(Udfyldningsark!G528=Data!$T$22,Data!$V$22,IF(Udfyldningsark!G528=Data!$T$23,Data!$V$23,IF(Udfyldningsark!G528=Data!$T$24,Data!$V$24,IF(Udfyldningsark!G528=Data!$T$25,Data!$V$25,IF(Udfyldningsark!G528=Data!$T$26,Data!$V$26,IF(Udfyldningsark!G528=Data!$T$27,Data!$V$27,))))))))))))))))))))))</f>
        <v/>
      </c>
    </row>
    <row r="512" spans="13:13" ht="10.15" hidden="1" customHeight="1" x14ac:dyDescent="0.2">
      <c r="M512" s="89" t="str">
        <f>IF(Udfyldningsark!G529="","",IF(Udfyldningsark!G529=Data!$T$7,Data!$V$7,IF(Udfyldningsark!G529=Data!$T$8,Data!$V$8,IF(Udfyldningsark!G529=Data!$T$9,Data!$V$9,IF(Udfyldningsark!G529=Data!$T$10,Data!$V$10,IF(Udfyldningsark!G529=Data!$T$11,Data!$V$11,IF(Udfyldningsark!G529=Data!$T$12,Data!$V$12,IF(Udfyldningsark!G529=Data!$T$13,Data!$V$13,IF(Udfyldningsark!G529=Data!$T$14,Data!$V$14,IF(Udfyldningsark!G529=Data!$T$15,Data!$V$15,IF(Udfyldningsark!G529=Data!$T$16,Data!$V$16,IF(Udfyldningsark!G529=Data!$T$17,Data!$V$17,IF(Udfyldningsark!G529=Data!$T$18,Data!$V$18,IF(Udfyldningsark!G529=Data!$T$19,Data!$V$19,IF(Udfyldningsark!G529=Data!$T$20,Data!$V$20,IF(Udfyldningsark!G529=Data!$T$21,Data!$V$21,IF(Udfyldningsark!G529=Data!$T$22,Data!$V$22,IF(Udfyldningsark!G529=Data!$T$23,Data!$V$23,IF(Udfyldningsark!G529=Data!$T$24,Data!$V$24,IF(Udfyldningsark!G529=Data!$T$25,Data!$V$25,IF(Udfyldningsark!G529=Data!$T$26,Data!$V$26,IF(Udfyldningsark!G529=Data!$T$27,Data!$V$27,))))))))))))))))))))))</f>
        <v/>
      </c>
    </row>
    <row r="513" spans="13:13" ht="10.15" hidden="1" customHeight="1" x14ac:dyDescent="0.2">
      <c r="M513" s="89" t="str">
        <f>IF(Udfyldningsark!G530="","",IF(Udfyldningsark!G530=Data!$T$7,Data!$V$7,IF(Udfyldningsark!G530=Data!$T$8,Data!$V$8,IF(Udfyldningsark!G530=Data!$T$9,Data!$V$9,IF(Udfyldningsark!G530=Data!$T$10,Data!$V$10,IF(Udfyldningsark!G530=Data!$T$11,Data!$V$11,IF(Udfyldningsark!G530=Data!$T$12,Data!$V$12,IF(Udfyldningsark!G530=Data!$T$13,Data!$V$13,IF(Udfyldningsark!G530=Data!$T$14,Data!$V$14,IF(Udfyldningsark!G530=Data!$T$15,Data!$V$15,IF(Udfyldningsark!G530=Data!$T$16,Data!$V$16,IF(Udfyldningsark!G530=Data!$T$17,Data!$V$17,IF(Udfyldningsark!G530=Data!$T$18,Data!$V$18,IF(Udfyldningsark!G530=Data!$T$19,Data!$V$19,IF(Udfyldningsark!G530=Data!$T$20,Data!$V$20,IF(Udfyldningsark!G530=Data!$T$21,Data!$V$21,IF(Udfyldningsark!G530=Data!$T$22,Data!$V$22,IF(Udfyldningsark!G530=Data!$T$23,Data!$V$23,IF(Udfyldningsark!G530=Data!$T$24,Data!$V$24,IF(Udfyldningsark!G530=Data!$T$25,Data!$V$25,IF(Udfyldningsark!G530=Data!$T$26,Data!$V$26,IF(Udfyldningsark!G530=Data!$T$27,Data!$V$27,))))))))))))))))))))))</f>
        <v/>
      </c>
    </row>
    <row r="514" spans="13:13" ht="10.15" hidden="1" customHeight="1" x14ac:dyDescent="0.2">
      <c r="M514" s="89" t="str">
        <f>IF(Udfyldningsark!G531="","",IF(Udfyldningsark!G531=Data!$T$7,Data!$V$7,IF(Udfyldningsark!G531=Data!$T$8,Data!$V$8,IF(Udfyldningsark!G531=Data!$T$9,Data!$V$9,IF(Udfyldningsark!G531=Data!$T$10,Data!$V$10,IF(Udfyldningsark!G531=Data!$T$11,Data!$V$11,IF(Udfyldningsark!G531=Data!$T$12,Data!$V$12,IF(Udfyldningsark!G531=Data!$T$13,Data!$V$13,IF(Udfyldningsark!G531=Data!$T$14,Data!$V$14,IF(Udfyldningsark!G531=Data!$T$15,Data!$V$15,IF(Udfyldningsark!G531=Data!$T$16,Data!$V$16,IF(Udfyldningsark!G531=Data!$T$17,Data!$V$17,IF(Udfyldningsark!G531=Data!$T$18,Data!$V$18,IF(Udfyldningsark!G531=Data!$T$19,Data!$V$19,IF(Udfyldningsark!G531=Data!$T$20,Data!$V$20,IF(Udfyldningsark!G531=Data!$T$21,Data!$V$21,IF(Udfyldningsark!G531=Data!$T$22,Data!$V$22,IF(Udfyldningsark!G531=Data!$T$23,Data!$V$23,IF(Udfyldningsark!G531=Data!$T$24,Data!$V$24,IF(Udfyldningsark!G531=Data!$T$25,Data!$V$25,IF(Udfyldningsark!G531=Data!$T$26,Data!$V$26,IF(Udfyldningsark!G531=Data!$T$27,Data!$V$27,))))))))))))))))))))))</f>
        <v/>
      </c>
    </row>
    <row r="515" spans="13:13" ht="10.15" hidden="1" customHeight="1" x14ac:dyDescent="0.2">
      <c r="M515" s="89" t="str">
        <f>IF(Udfyldningsark!G532="","",IF(Udfyldningsark!G532=Data!$T$7,Data!$V$7,IF(Udfyldningsark!G532=Data!$T$8,Data!$V$8,IF(Udfyldningsark!G532=Data!$T$9,Data!$V$9,IF(Udfyldningsark!G532=Data!$T$10,Data!$V$10,IF(Udfyldningsark!G532=Data!$T$11,Data!$V$11,IF(Udfyldningsark!G532=Data!$T$12,Data!$V$12,IF(Udfyldningsark!G532=Data!$T$13,Data!$V$13,IF(Udfyldningsark!G532=Data!$T$14,Data!$V$14,IF(Udfyldningsark!G532=Data!$T$15,Data!$V$15,IF(Udfyldningsark!G532=Data!$T$16,Data!$V$16,IF(Udfyldningsark!G532=Data!$T$17,Data!$V$17,IF(Udfyldningsark!G532=Data!$T$18,Data!$V$18,IF(Udfyldningsark!G532=Data!$T$19,Data!$V$19,IF(Udfyldningsark!G532=Data!$T$20,Data!$V$20,IF(Udfyldningsark!G532=Data!$T$21,Data!$V$21,IF(Udfyldningsark!G532=Data!$T$22,Data!$V$22,IF(Udfyldningsark!G532=Data!$T$23,Data!$V$23,IF(Udfyldningsark!G532=Data!$T$24,Data!$V$24,IF(Udfyldningsark!G532=Data!$T$25,Data!$V$25,IF(Udfyldningsark!G532=Data!$T$26,Data!$V$26,IF(Udfyldningsark!G532=Data!$T$27,Data!$V$27,))))))))))))))))))))))</f>
        <v/>
      </c>
    </row>
    <row r="516" spans="13:13" ht="10.15" hidden="1" customHeight="1" x14ac:dyDescent="0.2">
      <c r="M516" s="89" t="str">
        <f>IF(Udfyldningsark!G533="","",IF(Udfyldningsark!G533=Data!$T$7,Data!$V$7,IF(Udfyldningsark!G533=Data!$T$8,Data!$V$8,IF(Udfyldningsark!G533=Data!$T$9,Data!$V$9,IF(Udfyldningsark!G533=Data!$T$10,Data!$V$10,IF(Udfyldningsark!G533=Data!$T$11,Data!$V$11,IF(Udfyldningsark!G533=Data!$T$12,Data!$V$12,IF(Udfyldningsark!G533=Data!$T$13,Data!$V$13,IF(Udfyldningsark!G533=Data!$T$14,Data!$V$14,IF(Udfyldningsark!G533=Data!$T$15,Data!$V$15,IF(Udfyldningsark!G533=Data!$T$16,Data!$V$16,IF(Udfyldningsark!G533=Data!$T$17,Data!$V$17,IF(Udfyldningsark!G533=Data!$T$18,Data!$V$18,IF(Udfyldningsark!G533=Data!$T$19,Data!$V$19,IF(Udfyldningsark!G533=Data!$T$20,Data!$V$20,IF(Udfyldningsark!G533=Data!$T$21,Data!$V$21,IF(Udfyldningsark!G533=Data!$T$22,Data!$V$22,IF(Udfyldningsark!G533=Data!$T$23,Data!$V$23,IF(Udfyldningsark!G533=Data!$T$24,Data!$V$24,IF(Udfyldningsark!G533=Data!$T$25,Data!$V$25,IF(Udfyldningsark!G533=Data!$T$26,Data!$V$26,IF(Udfyldningsark!G533=Data!$T$27,Data!$V$27,))))))))))))))))))))))</f>
        <v/>
      </c>
    </row>
    <row r="517" spans="13:13" ht="10.15" hidden="1" customHeight="1" x14ac:dyDescent="0.2">
      <c r="M517" s="89" t="str">
        <f>IF(Udfyldningsark!G534="","",IF(Udfyldningsark!G534=Data!$T$7,Data!$V$7,IF(Udfyldningsark!G534=Data!$T$8,Data!$V$8,IF(Udfyldningsark!G534=Data!$T$9,Data!$V$9,IF(Udfyldningsark!G534=Data!$T$10,Data!$V$10,IF(Udfyldningsark!G534=Data!$T$11,Data!$V$11,IF(Udfyldningsark!G534=Data!$T$12,Data!$V$12,IF(Udfyldningsark!G534=Data!$T$13,Data!$V$13,IF(Udfyldningsark!G534=Data!$T$14,Data!$V$14,IF(Udfyldningsark!G534=Data!$T$15,Data!$V$15,IF(Udfyldningsark!G534=Data!$T$16,Data!$V$16,IF(Udfyldningsark!G534=Data!$T$17,Data!$V$17,IF(Udfyldningsark!G534=Data!$T$18,Data!$V$18,IF(Udfyldningsark!G534=Data!$T$19,Data!$V$19,IF(Udfyldningsark!G534=Data!$T$20,Data!$V$20,IF(Udfyldningsark!G534=Data!$T$21,Data!$V$21,IF(Udfyldningsark!G534=Data!$T$22,Data!$V$22,IF(Udfyldningsark!G534=Data!$T$23,Data!$V$23,IF(Udfyldningsark!G534=Data!$T$24,Data!$V$24,IF(Udfyldningsark!G534=Data!$T$25,Data!$V$25,IF(Udfyldningsark!G534=Data!$T$26,Data!$V$26,IF(Udfyldningsark!G534=Data!$T$27,Data!$V$27,))))))))))))))))))))))</f>
        <v/>
      </c>
    </row>
    <row r="518" spans="13:13" ht="10.15" hidden="1" customHeight="1" x14ac:dyDescent="0.2">
      <c r="M518" s="89" t="str">
        <f>IF(Udfyldningsark!G535="","",IF(Udfyldningsark!G535=Data!$T$7,Data!$V$7,IF(Udfyldningsark!G535=Data!$T$8,Data!$V$8,IF(Udfyldningsark!G535=Data!$T$9,Data!$V$9,IF(Udfyldningsark!G535=Data!$T$10,Data!$V$10,IF(Udfyldningsark!G535=Data!$T$11,Data!$V$11,IF(Udfyldningsark!G535=Data!$T$12,Data!$V$12,IF(Udfyldningsark!G535=Data!$T$13,Data!$V$13,IF(Udfyldningsark!G535=Data!$T$14,Data!$V$14,IF(Udfyldningsark!G535=Data!$T$15,Data!$V$15,IF(Udfyldningsark!G535=Data!$T$16,Data!$V$16,IF(Udfyldningsark!G535=Data!$T$17,Data!$V$17,IF(Udfyldningsark!G535=Data!$T$18,Data!$V$18,IF(Udfyldningsark!G535=Data!$T$19,Data!$V$19,IF(Udfyldningsark!G535=Data!$T$20,Data!$V$20,IF(Udfyldningsark!G535=Data!$T$21,Data!$V$21,IF(Udfyldningsark!G535=Data!$T$22,Data!$V$22,IF(Udfyldningsark!G535=Data!$T$23,Data!$V$23,IF(Udfyldningsark!G535=Data!$T$24,Data!$V$24,IF(Udfyldningsark!G535=Data!$T$25,Data!$V$25,IF(Udfyldningsark!G535=Data!$T$26,Data!$V$26,IF(Udfyldningsark!G535=Data!$T$27,Data!$V$27,))))))))))))))))))))))</f>
        <v/>
      </c>
    </row>
    <row r="519" spans="13:13" ht="10.15" hidden="1" customHeight="1" x14ac:dyDescent="0.2">
      <c r="M519" s="89" t="str">
        <f>IF(Udfyldningsark!G536="","",IF(Udfyldningsark!G536=Data!$T$7,Data!$V$7,IF(Udfyldningsark!G536=Data!$T$8,Data!$V$8,IF(Udfyldningsark!G536=Data!$T$9,Data!$V$9,IF(Udfyldningsark!G536=Data!$T$10,Data!$V$10,IF(Udfyldningsark!G536=Data!$T$11,Data!$V$11,IF(Udfyldningsark!G536=Data!$T$12,Data!$V$12,IF(Udfyldningsark!G536=Data!$T$13,Data!$V$13,IF(Udfyldningsark!G536=Data!$T$14,Data!$V$14,IF(Udfyldningsark!G536=Data!$T$15,Data!$V$15,IF(Udfyldningsark!G536=Data!$T$16,Data!$V$16,IF(Udfyldningsark!G536=Data!$T$17,Data!$V$17,IF(Udfyldningsark!G536=Data!$T$18,Data!$V$18,IF(Udfyldningsark!G536=Data!$T$19,Data!$V$19,IF(Udfyldningsark!G536=Data!$T$20,Data!$V$20,IF(Udfyldningsark!G536=Data!$T$21,Data!$V$21,IF(Udfyldningsark!G536=Data!$T$22,Data!$V$22,IF(Udfyldningsark!G536=Data!$T$23,Data!$V$23,IF(Udfyldningsark!G536=Data!$T$24,Data!$V$24,IF(Udfyldningsark!G536=Data!$T$25,Data!$V$25,IF(Udfyldningsark!G536=Data!$T$26,Data!$V$26,IF(Udfyldningsark!G536=Data!$T$27,Data!$V$27,))))))))))))))))))))))</f>
        <v/>
      </c>
    </row>
    <row r="520" spans="13:13" ht="10.15" hidden="1" customHeight="1" x14ac:dyDescent="0.2">
      <c r="M520" s="89" t="str">
        <f>IF(Udfyldningsark!G537="","",IF(Udfyldningsark!G537=Data!$T$7,Data!$V$7,IF(Udfyldningsark!G537=Data!$T$8,Data!$V$8,IF(Udfyldningsark!G537=Data!$T$9,Data!$V$9,IF(Udfyldningsark!G537=Data!$T$10,Data!$V$10,IF(Udfyldningsark!G537=Data!$T$11,Data!$V$11,IF(Udfyldningsark!G537=Data!$T$12,Data!$V$12,IF(Udfyldningsark!G537=Data!$T$13,Data!$V$13,IF(Udfyldningsark!G537=Data!$T$14,Data!$V$14,IF(Udfyldningsark!G537=Data!$T$15,Data!$V$15,IF(Udfyldningsark!G537=Data!$T$16,Data!$V$16,IF(Udfyldningsark!G537=Data!$T$17,Data!$V$17,IF(Udfyldningsark!G537=Data!$T$18,Data!$V$18,IF(Udfyldningsark!G537=Data!$T$19,Data!$V$19,IF(Udfyldningsark!G537=Data!$T$20,Data!$V$20,IF(Udfyldningsark!G537=Data!$T$21,Data!$V$21,IF(Udfyldningsark!G537=Data!$T$22,Data!$V$22,IF(Udfyldningsark!G537=Data!$T$23,Data!$V$23,IF(Udfyldningsark!G537=Data!$T$24,Data!$V$24,IF(Udfyldningsark!G537=Data!$T$25,Data!$V$25,IF(Udfyldningsark!G537=Data!$T$26,Data!$V$26,IF(Udfyldningsark!G537=Data!$T$27,Data!$V$27,))))))))))))))))))))))</f>
        <v/>
      </c>
    </row>
    <row r="521" spans="13:13" ht="10.15" hidden="1" customHeight="1" x14ac:dyDescent="0.2">
      <c r="M521" s="89" t="str">
        <f>IF(Udfyldningsark!G538="","",IF(Udfyldningsark!G538=Data!$T$7,Data!$V$7,IF(Udfyldningsark!G538=Data!$T$8,Data!$V$8,IF(Udfyldningsark!G538=Data!$T$9,Data!$V$9,IF(Udfyldningsark!G538=Data!$T$10,Data!$V$10,IF(Udfyldningsark!G538=Data!$T$11,Data!$V$11,IF(Udfyldningsark!G538=Data!$T$12,Data!$V$12,IF(Udfyldningsark!G538=Data!$T$13,Data!$V$13,IF(Udfyldningsark!G538=Data!$T$14,Data!$V$14,IF(Udfyldningsark!G538=Data!$T$15,Data!$V$15,IF(Udfyldningsark!G538=Data!$T$16,Data!$V$16,IF(Udfyldningsark!G538=Data!$T$17,Data!$V$17,IF(Udfyldningsark!G538=Data!$T$18,Data!$V$18,IF(Udfyldningsark!G538=Data!$T$19,Data!$V$19,IF(Udfyldningsark!G538=Data!$T$20,Data!$V$20,IF(Udfyldningsark!G538=Data!$T$21,Data!$V$21,IF(Udfyldningsark!G538=Data!$T$22,Data!$V$22,IF(Udfyldningsark!G538=Data!$T$23,Data!$V$23,IF(Udfyldningsark!G538=Data!$T$24,Data!$V$24,IF(Udfyldningsark!G538=Data!$T$25,Data!$V$25,IF(Udfyldningsark!G538=Data!$T$26,Data!$V$26,IF(Udfyldningsark!G538=Data!$T$27,Data!$V$27,))))))))))))))))))))))</f>
        <v/>
      </c>
    </row>
    <row r="522" spans="13:13" ht="10.15" hidden="1" customHeight="1" x14ac:dyDescent="0.2">
      <c r="M522" s="89" t="str">
        <f>IF(Udfyldningsark!G539="","",IF(Udfyldningsark!G539=Data!$T$7,Data!$V$7,IF(Udfyldningsark!G539=Data!$T$8,Data!$V$8,IF(Udfyldningsark!G539=Data!$T$9,Data!$V$9,IF(Udfyldningsark!G539=Data!$T$10,Data!$V$10,IF(Udfyldningsark!G539=Data!$T$11,Data!$V$11,IF(Udfyldningsark!G539=Data!$T$12,Data!$V$12,IF(Udfyldningsark!G539=Data!$T$13,Data!$V$13,IF(Udfyldningsark!G539=Data!$T$14,Data!$V$14,IF(Udfyldningsark!G539=Data!$T$15,Data!$V$15,IF(Udfyldningsark!G539=Data!$T$16,Data!$V$16,IF(Udfyldningsark!G539=Data!$T$17,Data!$V$17,IF(Udfyldningsark!G539=Data!$T$18,Data!$V$18,IF(Udfyldningsark!G539=Data!$T$19,Data!$V$19,IF(Udfyldningsark!G539=Data!$T$20,Data!$V$20,IF(Udfyldningsark!G539=Data!$T$21,Data!$V$21,IF(Udfyldningsark!G539=Data!$T$22,Data!$V$22,IF(Udfyldningsark!G539=Data!$T$23,Data!$V$23,IF(Udfyldningsark!G539=Data!$T$24,Data!$V$24,IF(Udfyldningsark!G539=Data!$T$25,Data!$V$25,IF(Udfyldningsark!G539=Data!$T$26,Data!$V$26,IF(Udfyldningsark!G539=Data!$T$27,Data!$V$27,))))))))))))))))))))))</f>
        <v/>
      </c>
    </row>
    <row r="523" spans="13:13" ht="8.4499999999999993" hidden="1" customHeight="1" x14ac:dyDescent="0.2">
      <c r="M523" s="89" t="str">
        <f>IF(Udfyldningsark!G540="","",IF(Udfyldningsark!G540=Data!$T$7,Data!$V$7,IF(Udfyldningsark!G540=Data!$T$8,Data!$V$8,IF(Udfyldningsark!G540=Data!$T$9,Data!$V$9,IF(Udfyldningsark!G540=Data!$T$10,Data!$V$10,IF(Udfyldningsark!G540=Data!$T$11,Data!$V$11,IF(Udfyldningsark!G540=Data!$T$12,Data!$V$12,IF(Udfyldningsark!G540=Data!$T$13,Data!$V$13,IF(Udfyldningsark!G540=Data!$T$14,Data!$V$14,IF(Udfyldningsark!G540=Data!$T$15,Data!$V$15,IF(Udfyldningsark!G540=Data!$T$16,Data!$V$16,IF(Udfyldningsark!G540=Data!$T$17,Data!$V$17,IF(Udfyldningsark!G540=Data!$T$18,Data!$V$18,IF(Udfyldningsark!G540=Data!$T$19,Data!$V$19,IF(Udfyldningsark!G540=Data!$T$20,Data!$V$20,IF(Udfyldningsark!G540=Data!$T$21,Data!$V$21,IF(Udfyldningsark!G540=Data!$T$22,Data!$V$22,IF(Udfyldningsark!G540=Data!$T$23,Data!$V$23,IF(Udfyldningsark!G540=Data!$T$24,Data!$V$24,IF(Udfyldningsark!G540=Data!$T$25,Data!$V$25,IF(Udfyldningsark!G540=Data!$T$26,Data!$V$26,IF(Udfyldningsark!G540=Data!$T$27,Data!$V$27,))))))))))))))))))))))</f>
        <v/>
      </c>
    </row>
    <row r="524" spans="13:13" ht="8.4499999999999993" hidden="1" customHeight="1" x14ac:dyDescent="0.2">
      <c r="M524" s="89" t="str">
        <f>IF(Udfyldningsark!G541="","",IF(Udfyldningsark!G541=Data!$T$7,Data!$V$7,IF(Udfyldningsark!G541=Data!$T$8,Data!$V$8,IF(Udfyldningsark!G541=Data!$T$9,Data!$V$9,IF(Udfyldningsark!G541=Data!$T$10,Data!$V$10,IF(Udfyldningsark!G541=Data!$T$11,Data!$V$11,IF(Udfyldningsark!G541=Data!$T$12,Data!$V$12,IF(Udfyldningsark!G541=Data!$T$13,Data!$V$13,IF(Udfyldningsark!G541=Data!$T$14,Data!$V$14,IF(Udfyldningsark!G541=Data!$T$15,Data!$V$15,IF(Udfyldningsark!G541=Data!$T$16,Data!$V$16,IF(Udfyldningsark!G541=Data!$T$17,Data!$V$17,IF(Udfyldningsark!G541=Data!$T$18,Data!$V$18,IF(Udfyldningsark!G541=Data!$T$19,Data!$V$19,IF(Udfyldningsark!G541=Data!$T$20,Data!$V$20,IF(Udfyldningsark!G541=Data!$T$21,Data!$V$21,IF(Udfyldningsark!G541=Data!$T$22,Data!$V$22,IF(Udfyldningsark!G541=Data!$T$23,Data!$V$23,IF(Udfyldningsark!G541=Data!$T$24,Data!$V$24,IF(Udfyldningsark!G541=Data!$T$25,Data!$V$25,IF(Udfyldningsark!G541=Data!$T$26,Data!$V$26,IF(Udfyldningsark!G541=Data!$T$27,Data!$V$27,))))))))))))))))))))))</f>
        <v/>
      </c>
    </row>
    <row r="525" spans="13:13" ht="8.4499999999999993" hidden="1" customHeight="1" x14ac:dyDescent="0.2">
      <c r="M525" s="89" t="str">
        <f>IF(Udfyldningsark!G542="","",IF(Udfyldningsark!G542=Data!$T$7,Data!$V$7,IF(Udfyldningsark!G542=Data!$T$8,Data!$V$8,IF(Udfyldningsark!G542=Data!$T$9,Data!$V$9,IF(Udfyldningsark!G542=Data!$T$10,Data!$V$10,IF(Udfyldningsark!G542=Data!$T$11,Data!$V$11,IF(Udfyldningsark!G542=Data!$T$12,Data!$V$12,IF(Udfyldningsark!G542=Data!$T$13,Data!$V$13,IF(Udfyldningsark!G542=Data!$T$14,Data!$V$14,IF(Udfyldningsark!G542=Data!$T$15,Data!$V$15,IF(Udfyldningsark!G542=Data!$T$16,Data!$V$16,IF(Udfyldningsark!G542=Data!$T$17,Data!$V$17,IF(Udfyldningsark!G542=Data!$T$18,Data!$V$18,IF(Udfyldningsark!G542=Data!$T$19,Data!$V$19,IF(Udfyldningsark!G542=Data!$T$20,Data!$V$20,IF(Udfyldningsark!G542=Data!$T$21,Data!$V$21,IF(Udfyldningsark!G542=Data!$T$22,Data!$V$22,IF(Udfyldningsark!G542=Data!$T$23,Data!$V$23,IF(Udfyldningsark!G542=Data!$T$24,Data!$V$24,IF(Udfyldningsark!G542=Data!$T$25,Data!$V$25,IF(Udfyldningsark!G542=Data!$T$26,Data!$V$26,IF(Udfyldningsark!G542=Data!$T$27,Data!$V$27,))))))))))))))))))))))</f>
        <v/>
      </c>
    </row>
    <row r="526" spans="13:13" ht="8.4499999999999993" hidden="1" customHeight="1" x14ac:dyDescent="0.2">
      <c r="M526" s="89" t="str">
        <f>IF(Udfyldningsark!G543="","",IF(Udfyldningsark!G543=Data!$T$7,Data!$V$7,IF(Udfyldningsark!G543=Data!$T$8,Data!$V$8,IF(Udfyldningsark!G543=Data!$T$9,Data!$V$9,IF(Udfyldningsark!G543=Data!$T$10,Data!$V$10,IF(Udfyldningsark!G543=Data!$T$11,Data!$V$11,IF(Udfyldningsark!G543=Data!$T$12,Data!$V$12,IF(Udfyldningsark!G543=Data!$T$13,Data!$V$13,IF(Udfyldningsark!G543=Data!$T$14,Data!$V$14,IF(Udfyldningsark!G543=Data!$T$15,Data!$V$15,IF(Udfyldningsark!G543=Data!$T$16,Data!$V$16,IF(Udfyldningsark!G543=Data!$T$17,Data!$V$17,IF(Udfyldningsark!G543=Data!$T$18,Data!$V$18,IF(Udfyldningsark!G543=Data!$T$19,Data!$V$19,IF(Udfyldningsark!G543=Data!$T$20,Data!$V$20,IF(Udfyldningsark!G543=Data!$T$21,Data!$V$21,IF(Udfyldningsark!G543=Data!$T$22,Data!$V$22,IF(Udfyldningsark!G543=Data!$T$23,Data!$V$23,IF(Udfyldningsark!G543=Data!$T$24,Data!$V$24,IF(Udfyldningsark!G543=Data!$T$25,Data!$V$25,IF(Udfyldningsark!G543=Data!$T$26,Data!$V$26,IF(Udfyldningsark!G543=Data!$T$27,Data!$V$27,))))))))))))))))))))))</f>
        <v/>
      </c>
    </row>
    <row r="527" spans="13:13" ht="8.4499999999999993" hidden="1" customHeight="1" x14ac:dyDescent="0.2">
      <c r="M527" s="89" t="str">
        <f>IF(Udfyldningsark!G544="","",IF(Udfyldningsark!G544=Data!$T$7,Data!$V$7,IF(Udfyldningsark!G544=Data!$T$8,Data!$V$8,IF(Udfyldningsark!G544=Data!$T$9,Data!$V$9,IF(Udfyldningsark!G544=Data!$T$10,Data!$V$10,IF(Udfyldningsark!G544=Data!$T$11,Data!$V$11,IF(Udfyldningsark!G544=Data!$T$12,Data!$V$12,IF(Udfyldningsark!G544=Data!$T$13,Data!$V$13,IF(Udfyldningsark!G544=Data!$T$14,Data!$V$14,IF(Udfyldningsark!G544=Data!$T$15,Data!$V$15,IF(Udfyldningsark!G544=Data!$T$16,Data!$V$16,IF(Udfyldningsark!G544=Data!$T$17,Data!$V$17,IF(Udfyldningsark!G544=Data!$T$18,Data!$V$18,IF(Udfyldningsark!G544=Data!$T$19,Data!$V$19,IF(Udfyldningsark!G544=Data!$T$20,Data!$V$20,IF(Udfyldningsark!G544=Data!$T$21,Data!$V$21,IF(Udfyldningsark!G544=Data!$T$22,Data!$V$22,IF(Udfyldningsark!G544=Data!$T$23,Data!$V$23,IF(Udfyldningsark!G544=Data!$T$24,Data!$V$24,IF(Udfyldningsark!G544=Data!$T$25,Data!$V$25,IF(Udfyldningsark!G544=Data!$T$26,Data!$V$26,IF(Udfyldningsark!G544=Data!$T$27,Data!$V$27,))))))))))))))))))))))</f>
        <v/>
      </c>
    </row>
    <row r="528" spans="13:13" ht="9.6" hidden="1" customHeight="1" x14ac:dyDescent="0.2">
      <c r="M528" s="89" t="str">
        <f>IF(Udfyldningsark!G545="","",IF(Udfyldningsark!G545=Data!$T$7,Data!$V$7,IF(Udfyldningsark!G545=Data!$T$8,Data!$V$8,IF(Udfyldningsark!G545=Data!$T$9,Data!$V$9,IF(Udfyldningsark!G545=Data!$T$10,Data!$V$10,IF(Udfyldningsark!G545=Data!$T$11,Data!$V$11,IF(Udfyldningsark!G545=Data!$T$12,Data!$V$12,IF(Udfyldningsark!G545=Data!$T$13,Data!$V$13,IF(Udfyldningsark!G545=Data!$T$14,Data!$V$14,IF(Udfyldningsark!G545=Data!$T$15,Data!$V$15,IF(Udfyldningsark!G545=Data!$T$16,Data!$V$16,IF(Udfyldningsark!G545=Data!$T$17,Data!$V$17,IF(Udfyldningsark!G545=Data!$T$18,Data!$V$18,IF(Udfyldningsark!G545=Data!$T$19,Data!$V$19,IF(Udfyldningsark!G545=Data!$T$20,Data!$V$20,IF(Udfyldningsark!G545=Data!$T$21,Data!$V$21,IF(Udfyldningsark!G545=Data!$T$22,Data!$V$22,IF(Udfyldningsark!G545=Data!$T$23,Data!$V$23,IF(Udfyldningsark!G545=Data!$T$24,Data!$V$24,IF(Udfyldningsark!G545=Data!$T$25,Data!$V$25,IF(Udfyldningsark!G545=Data!$T$26,Data!$V$26,IF(Udfyldningsark!G545=Data!$T$27,Data!$V$27,))))))))))))))))))))))</f>
        <v/>
      </c>
    </row>
    <row r="529" spans="13:13" ht="9.6" hidden="1" customHeight="1" x14ac:dyDescent="0.2">
      <c r="M529" s="89" t="str">
        <f>IF(Udfyldningsark!G546="","",IF(Udfyldningsark!G546=Data!$T$7,Data!$V$7,IF(Udfyldningsark!G546=Data!$T$8,Data!$V$8,IF(Udfyldningsark!G546=Data!$T$9,Data!$V$9,IF(Udfyldningsark!G546=Data!$T$10,Data!$V$10,IF(Udfyldningsark!G546=Data!$T$11,Data!$V$11,IF(Udfyldningsark!G546=Data!$T$12,Data!$V$12,IF(Udfyldningsark!G546=Data!$T$13,Data!$V$13,IF(Udfyldningsark!G546=Data!$T$14,Data!$V$14,IF(Udfyldningsark!G546=Data!$T$15,Data!$V$15,IF(Udfyldningsark!G546=Data!$T$16,Data!$V$16,IF(Udfyldningsark!G546=Data!$T$17,Data!$V$17,IF(Udfyldningsark!G546=Data!$T$18,Data!$V$18,IF(Udfyldningsark!G546=Data!$T$19,Data!$V$19,IF(Udfyldningsark!G546=Data!$T$20,Data!$V$20,IF(Udfyldningsark!G546=Data!$T$21,Data!$V$21,IF(Udfyldningsark!G546=Data!$T$22,Data!$V$22,IF(Udfyldningsark!G546=Data!$T$23,Data!$V$23,IF(Udfyldningsark!G546=Data!$T$24,Data!$V$24,IF(Udfyldningsark!G546=Data!$T$25,Data!$V$25,IF(Udfyldningsark!G546=Data!$T$26,Data!$V$26,IF(Udfyldningsark!G546=Data!$T$27,Data!$V$27,))))))))))))))))))))))</f>
        <v/>
      </c>
    </row>
    <row r="530" spans="13:13" ht="9.6" hidden="1" customHeight="1" x14ac:dyDescent="0.2">
      <c r="M530" s="89" t="str">
        <f>IF(Udfyldningsark!G547="","",IF(Udfyldningsark!G547=Data!$T$7,Data!$V$7,IF(Udfyldningsark!G547=Data!$T$8,Data!$V$8,IF(Udfyldningsark!G547=Data!$T$9,Data!$V$9,IF(Udfyldningsark!G547=Data!$T$10,Data!$V$10,IF(Udfyldningsark!G547=Data!$T$11,Data!$V$11,IF(Udfyldningsark!G547=Data!$T$12,Data!$V$12,IF(Udfyldningsark!G547=Data!$T$13,Data!$V$13,IF(Udfyldningsark!G547=Data!$T$14,Data!$V$14,IF(Udfyldningsark!G547=Data!$T$15,Data!$V$15,IF(Udfyldningsark!G547=Data!$T$16,Data!$V$16,IF(Udfyldningsark!G547=Data!$T$17,Data!$V$17,IF(Udfyldningsark!G547=Data!$T$18,Data!$V$18,IF(Udfyldningsark!G547=Data!$T$19,Data!$V$19,IF(Udfyldningsark!G547=Data!$T$20,Data!$V$20,IF(Udfyldningsark!G547=Data!$T$21,Data!$V$21,IF(Udfyldningsark!G547=Data!$T$22,Data!$V$22,IF(Udfyldningsark!G547=Data!$T$23,Data!$V$23,IF(Udfyldningsark!G547=Data!$T$24,Data!$V$24,IF(Udfyldningsark!G547=Data!$T$25,Data!$V$25,IF(Udfyldningsark!G547=Data!$T$26,Data!$V$26,IF(Udfyldningsark!G547=Data!$T$27,Data!$V$27,))))))))))))))))))))))</f>
        <v/>
      </c>
    </row>
    <row r="531" spans="13:13" ht="9.6" hidden="1" customHeight="1" x14ac:dyDescent="0.2">
      <c r="M531" s="89" t="str">
        <f>IF(Udfyldningsark!G548="","",IF(Udfyldningsark!G548=Data!$T$7,Data!$V$7,IF(Udfyldningsark!G548=Data!$T$8,Data!$V$8,IF(Udfyldningsark!G548=Data!$T$9,Data!$V$9,IF(Udfyldningsark!G548=Data!$T$10,Data!$V$10,IF(Udfyldningsark!G548=Data!$T$11,Data!$V$11,IF(Udfyldningsark!G548=Data!$T$12,Data!$V$12,IF(Udfyldningsark!G548=Data!$T$13,Data!$V$13,IF(Udfyldningsark!G548=Data!$T$14,Data!$V$14,IF(Udfyldningsark!G548=Data!$T$15,Data!$V$15,IF(Udfyldningsark!G548=Data!$T$16,Data!$V$16,IF(Udfyldningsark!G548=Data!$T$17,Data!$V$17,IF(Udfyldningsark!G548=Data!$T$18,Data!$V$18,IF(Udfyldningsark!G548=Data!$T$19,Data!$V$19,IF(Udfyldningsark!G548=Data!$T$20,Data!$V$20,IF(Udfyldningsark!G548=Data!$T$21,Data!$V$21,IF(Udfyldningsark!G548=Data!$T$22,Data!$V$22,IF(Udfyldningsark!G548=Data!$T$23,Data!$V$23,IF(Udfyldningsark!G548=Data!$T$24,Data!$V$24,IF(Udfyldningsark!G548=Data!$T$25,Data!$V$25,IF(Udfyldningsark!G548=Data!$T$26,Data!$V$26,IF(Udfyldningsark!G548=Data!$T$27,Data!$V$27,))))))))))))))))))))))</f>
        <v/>
      </c>
    </row>
    <row r="532" spans="13:13" ht="9.6" hidden="1" customHeight="1" x14ac:dyDescent="0.2">
      <c r="M532" s="89" t="str">
        <f>IF(Udfyldningsark!G549="","",IF(Udfyldningsark!G549=Data!$T$7,Data!$V$7,IF(Udfyldningsark!G549=Data!$T$8,Data!$V$8,IF(Udfyldningsark!G549=Data!$T$9,Data!$V$9,IF(Udfyldningsark!G549=Data!$T$10,Data!$V$10,IF(Udfyldningsark!G549=Data!$T$11,Data!$V$11,IF(Udfyldningsark!G549=Data!$T$12,Data!$V$12,IF(Udfyldningsark!G549=Data!$T$13,Data!$V$13,IF(Udfyldningsark!G549=Data!$T$14,Data!$V$14,IF(Udfyldningsark!G549=Data!$T$15,Data!$V$15,IF(Udfyldningsark!G549=Data!$T$16,Data!$V$16,IF(Udfyldningsark!G549=Data!$T$17,Data!$V$17,IF(Udfyldningsark!G549=Data!$T$18,Data!$V$18,IF(Udfyldningsark!G549=Data!$T$19,Data!$V$19,IF(Udfyldningsark!G549=Data!$T$20,Data!$V$20,IF(Udfyldningsark!G549=Data!$T$21,Data!$V$21,IF(Udfyldningsark!G549=Data!$T$22,Data!$V$22,IF(Udfyldningsark!G549=Data!$T$23,Data!$V$23,IF(Udfyldningsark!G549=Data!$T$24,Data!$V$24,IF(Udfyldningsark!G549=Data!$T$25,Data!$V$25,IF(Udfyldningsark!G549=Data!$T$26,Data!$V$26,IF(Udfyldningsark!G549=Data!$T$27,Data!$V$27,))))))))))))))))))))))</f>
        <v/>
      </c>
    </row>
    <row r="533" spans="13:13" ht="9.6" hidden="1" customHeight="1" x14ac:dyDescent="0.2">
      <c r="M533" s="89" t="str">
        <f>IF(Udfyldningsark!G550="","",IF(Udfyldningsark!G550=Data!$T$7,Data!$V$7,IF(Udfyldningsark!G550=Data!$T$8,Data!$V$8,IF(Udfyldningsark!G550=Data!$T$9,Data!$V$9,IF(Udfyldningsark!G550=Data!$T$10,Data!$V$10,IF(Udfyldningsark!G550=Data!$T$11,Data!$V$11,IF(Udfyldningsark!G550=Data!$T$12,Data!$V$12,IF(Udfyldningsark!G550=Data!$T$13,Data!$V$13,IF(Udfyldningsark!G550=Data!$T$14,Data!$V$14,IF(Udfyldningsark!G550=Data!$T$15,Data!$V$15,IF(Udfyldningsark!G550=Data!$T$16,Data!$V$16,IF(Udfyldningsark!G550=Data!$T$17,Data!$V$17,IF(Udfyldningsark!G550=Data!$T$18,Data!$V$18,IF(Udfyldningsark!G550=Data!$T$19,Data!$V$19,IF(Udfyldningsark!G550=Data!$T$20,Data!$V$20,IF(Udfyldningsark!G550=Data!$T$21,Data!$V$21,IF(Udfyldningsark!G550=Data!$T$22,Data!$V$22,IF(Udfyldningsark!G550=Data!$T$23,Data!$V$23,IF(Udfyldningsark!G550=Data!$T$24,Data!$V$24,IF(Udfyldningsark!G550=Data!$T$25,Data!$V$25,IF(Udfyldningsark!G550=Data!$T$26,Data!$V$26,IF(Udfyldningsark!G550=Data!$T$27,Data!$V$27,))))))))))))))))))))))</f>
        <v/>
      </c>
    </row>
    <row r="534" spans="13:13" ht="9.6" hidden="1" customHeight="1" x14ac:dyDescent="0.2">
      <c r="M534" s="89" t="str">
        <f>IF(Udfyldningsark!G551="","",IF(Udfyldningsark!G551=Data!$T$7,Data!$V$7,IF(Udfyldningsark!G551=Data!$T$8,Data!$V$8,IF(Udfyldningsark!G551=Data!$T$9,Data!$V$9,IF(Udfyldningsark!G551=Data!$T$10,Data!$V$10,IF(Udfyldningsark!G551=Data!$T$11,Data!$V$11,IF(Udfyldningsark!G551=Data!$T$12,Data!$V$12,IF(Udfyldningsark!G551=Data!$T$13,Data!$V$13,IF(Udfyldningsark!G551=Data!$T$14,Data!$V$14,IF(Udfyldningsark!G551=Data!$T$15,Data!$V$15,IF(Udfyldningsark!G551=Data!$T$16,Data!$V$16,IF(Udfyldningsark!G551=Data!$T$17,Data!$V$17,IF(Udfyldningsark!G551=Data!$T$18,Data!$V$18,IF(Udfyldningsark!G551=Data!$T$19,Data!$V$19,IF(Udfyldningsark!G551=Data!$T$20,Data!$V$20,IF(Udfyldningsark!G551=Data!$T$21,Data!$V$21,IF(Udfyldningsark!G551=Data!$T$22,Data!$V$22,IF(Udfyldningsark!G551=Data!$T$23,Data!$V$23,IF(Udfyldningsark!G551=Data!$T$24,Data!$V$24,IF(Udfyldningsark!G551=Data!$T$25,Data!$V$25,IF(Udfyldningsark!G551=Data!$T$26,Data!$V$26,IF(Udfyldningsark!G551=Data!$T$27,Data!$V$27,))))))))))))))))))))))</f>
        <v/>
      </c>
    </row>
    <row r="535" spans="13:13" ht="9.6" hidden="1" customHeight="1" x14ac:dyDescent="0.2">
      <c r="M535" s="89" t="str">
        <f>IF(Udfyldningsark!G552="","",IF(Udfyldningsark!G552=Data!$T$7,Data!$V$7,IF(Udfyldningsark!G552=Data!$T$8,Data!$V$8,IF(Udfyldningsark!G552=Data!$T$9,Data!$V$9,IF(Udfyldningsark!G552=Data!$T$10,Data!$V$10,IF(Udfyldningsark!G552=Data!$T$11,Data!$V$11,IF(Udfyldningsark!G552=Data!$T$12,Data!$V$12,IF(Udfyldningsark!G552=Data!$T$13,Data!$V$13,IF(Udfyldningsark!G552=Data!$T$14,Data!$V$14,IF(Udfyldningsark!G552=Data!$T$15,Data!$V$15,IF(Udfyldningsark!G552=Data!$T$16,Data!$V$16,IF(Udfyldningsark!G552=Data!$T$17,Data!$V$17,IF(Udfyldningsark!G552=Data!$T$18,Data!$V$18,IF(Udfyldningsark!G552=Data!$T$19,Data!$V$19,IF(Udfyldningsark!G552=Data!$T$20,Data!$V$20,IF(Udfyldningsark!G552=Data!$T$21,Data!$V$21,IF(Udfyldningsark!G552=Data!$T$22,Data!$V$22,IF(Udfyldningsark!G552=Data!$T$23,Data!$V$23,IF(Udfyldningsark!G552=Data!$T$24,Data!$V$24,IF(Udfyldningsark!G552=Data!$T$25,Data!$V$25,IF(Udfyldningsark!G552=Data!$T$26,Data!$V$26,IF(Udfyldningsark!G552=Data!$T$27,Data!$V$27,))))))))))))))))))))))</f>
        <v/>
      </c>
    </row>
    <row r="536" spans="13:13" ht="9.6" hidden="1" customHeight="1" x14ac:dyDescent="0.2">
      <c r="M536" s="89" t="str">
        <f>IF(Udfyldningsark!G553="","",IF(Udfyldningsark!G553=Data!$T$7,Data!$V$7,IF(Udfyldningsark!G553=Data!$T$8,Data!$V$8,IF(Udfyldningsark!G553=Data!$T$9,Data!$V$9,IF(Udfyldningsark!G553=Data!$T$10,Data!$V$10,IF(Udfyldningsark!G553=Data!$T$11,Data!$V$11,IF(Udfyldningsark!G553=Data!$T$12,Data!$V$12,IF(Udfyldningsark!G553=Data!$T$13,Data!$V$13,IF(Udfyldningsark!G553=Data!$T$14,Data!$V$14,IF(Udfyldningsark!G553=Data!$T$15,Data!$V$15,IF(Udfyldningsark!G553=Data!$T$16,Data!$V$16,IF(Udfyldningsark!G553=Data!$T$17,Data!$V$17,IF(Udfyldningsark!G553=Data!$T$18,Data!$V$18,IF(Udfyldningsark!G553=Data!$T$19,Data!$V$19,IF(Udfyldningsark!G553=Data!$T$20,Data!$V$20,IF(Udfyldningsark!G553=Data!$T$21,Data!$V$21,IF(Udfyldningsark!G553=Data!$T$22,Data!$V$22,IF(Udfyldningsark!G553=Data!$T$23,Data!$V$23,IF(Udfyldningsark!G553=Data!$T$24,Data!$V$24,IF(Udfyldningsark!G553=Data!$T$25,Data!$V$25,IF(Udfyldningsark!G553=Data!$T$26,Data!$V$26,IF(Udfyldningsark!G553=Data!$T$27,Data!$V$27,))))))))))))))))))))))</f>
        <v/>
      </c>
    </row>
    <row r="537" spans="13:13" ht="9.6" hidden="1" customHeight="1" x14ac:dyDescent="0.2">
      <c r="M537" s="89" t="str">
        <f>IF(Udfyldningsark!G554="","",IF(Udfyldningsark!G554=Data!$T$7,Data!$V$7,IF(Udfyldningsark!G554=Data!$T$8,Data!$V$8,IF(Udfyldningsark!G554=Data!$T$9,Data!$V$9,IF(Udfyldningsark!G554=Data!$T$10,Data!$V$10,IF(Udfyldningsark!G554=Data!$T$11,Data!$V$11,IF(Udfyldningsark!G554=Data!$T$12,Data!$V$12,IF(Udfyldningsark!G554=Data!$T$13,Data!$V$13,IF(Udfyldningsark!G554=Data!$T$14,Data!$V$14,IF(Udfyldningsark!G554=Data!$T$15,Data!$V$15,IF(Udfyldningsark!G554=Data!$T$16,Data!$V$16,IF(Udfyldningsark!G554=Data!$T$17,Data!$V$17,IF(Udfyldningsark!G554=Data!$T$18,Data!$V$18,IF(Udfyldningsark!G554=Data!$T$19,Data!$V$19,IF(Udfyldningsark!G554=Data!$T$20,Data!$V$20,IF(Udfyldningsark!G554=Data!$T$21,Data!$V$21,IF(Udfyldningsark!G554=Data!$T$22,Data!$V$22,IF(Udfyldningsark!G554=Data!$T$23,Data!$V$23,IF(Udfyldningsark!G554=Data!$T$24,Data!$V$24,IF(Udfyldningsark!G554=Data!$T$25,Data!$V$25,IF(Udfyldningsark!G554=Data!$T$26,Data!$V$26,IF(Udfyldningsark!G554=Data!$T$27,Data!$V$27,))))))))))))))))))))))</f>
        <v/>
      </c>
    </row>
    <row r="538" spans="13:13" ht="9.6" hidden="1" customHeight="1" x14ac:dyDescent="0.2">
      <c r="M538" s="89" t="str">
        <f>IF(Udfyldningsark!G555="","",IF(Udfyldningsark!G555=Data!$T$7,Data!$V$7,IF(Udfyldningsark!G555=Data!$T$8,Data!$V$8,IF(Udfyldningsark!G555=Data!$T$9,Data!$V$9,IF(Udfyldningsark!G555=Data!$T$10,Data!$V$10,IF(Udfyldningsark!G555=Data!$T$11,Data!$V$11,IF(Udfyldningsark!G555=Data!$T$12,Data!$V$12,IF(Udfyldningsark!G555=Data!$T$13,Data!$V$13,IF(Udfyldningsark!G555=Data!$T$14,Data!$V$14,IF(Udfyldningsark!G555=Data!$T$15,Data!$V$15,IF(Udfyldningsark!G555=Data!$T$16,Data!$V$16,IF(Udfyldningsark!G555=Data!$T$17,Data!$V$17,IF(Udfyldningsark!G555=Data!$T$18,Data!$V$18,IF(Udfyldningsark!G555=Data!$T$19,Data!$V$19,IF(Udfyldningsark!G555=Data!$T$20,Data!$V$20,IF(Udfyldningsark!G555=Data!$T$21,Data!$V$21,IF(Udfyldningsark!G555=Data!$T$22,Data!$V$22,IF(Udfyldningsark!G555=Data!$T$23,Data!$V$23,IF(Udfyldningsark!G555=Data!$T$24,Data!$V$24,IF(Udfyldningsark!G555=Data!$T$25,Data!$V$25,IF(Udfyldningsark!G555=Data!$T$26,Data!$V$26,IF(Udfyldningsark!G555=Data!$T$27,Data!$V$27,))))))))))))))))))))))</f>
        <v/>
      </c>
    </row>
    <row r="539" spans="13:13" ht="9.6" hidden="1" customHeight="1" x14ac:dyDescent="0.2">
      <c r="M539" s="89" t="str">
        <f>IF(Udfyldningsark!G556="","",IF(Udfyldningsark!G556=Data!$T$7,Data!$V$7,IF(Udfyldningsark!G556=Data!$T$8,Data!$V$8,IF(Udfyldningsark!G556=Data!$T$9,Data!$V$9,IF(Udfyldningsark!G556=Data!$T$10,Data!$V$10,IF(Udfyldningsark!G556=Data!$T$11,Data!$V$11,IF(Udfyldningsark!G556=Data!$T$12,Data!$V$12,IF(Udfyldningsark!G556=Data!$T$13,Data!$V$13,IF(Udfyldningsark!G556=Data!$T$14,Data!$V$14,IF(Udfyldningsark!G556=Data!$T$15,Data!$V$15,IF(Udfyldningsark!G556=Data!$T$16,Data!$V$16,IF(Udfyldningsark!G556=Data!$T$17,Data!$V$17,IF(Udfyldningsark!G556=Data!$T$18,Data!$V$18,IF(Udfyldningsark!G556=Data!$T$19,Data!$V$19,IF(Udfyldningsark!G556=Data!$T$20,Data!$V$20,IF(Udfyldningsark!G556=Data!$T$21,Data!$V$21,IF(Udfyldningsark!G556=Data!$T$22,Data!$V$22,IF(Udfyldningsark!G556=Data!$T$23,Data!$V$23,IF(Udfyldningsark!G556=Data!$T$24,Data!$V$24,IF(Udfyldningsark!G556=Data!$T$25,Data!$V$25,IF(Udfyldningsark!G556=Data!$T$26,Data!$V$26,IF(Udfyldningsark!G556=Data!$T$27,Data!$V$27,))))))))))))))))))))))</f>
        <v/>
      </c>
    </row>
    <row r="540" spans="13:13" ht="9.6" hidden="1" customHeight="1" x14ac:dyDescent="0.2">
      <c r="M540" s="89" t="str">
        <f>IF(Udfyldningsark!G557="","",IF(Udfyldningsark!G557=Data!$T$7,Data!$V$7,IF(Udfyldningsark!G557=Data!$T$8,Data!$V$8,IF(Udfyldningsark!G557=Data!$T$9,Data!$V$9,IF(Udfyldningsark!G557=Data!$T$10,Data!$V$10,IF(Udfyldningsark!G557=Data!$T$11,Data!$V$11,IF(Udfyldningsark!G557=Data!$T$12,Data!$V$12,IF(Udfyldningsark!G557=Data!$T$13,Data!$V$13,IF(Udfyldningsark!G557=Data!$T$14,Data!$V$14,IF(Udfyldningsark!G557=Data!$T$15,Data!$V$15,IF(Udfyldningsark!G557=Data!$T$16,Data!$V$16,IF(Udfyldningsark!G557=Data!$T$17,Data!$V$17,IF(Udfyldningsark!G557=Data!$T$18,Data!$V$18,IF(Udfyldningsark!G557=Data!$T$19,Data!$V$19,IF(Udfyldningsark!G557=Data!$T$20,Data!$V$20,IF(Udfyldningsark!G557=Data!$T$21,Data!$V$21,IF(Udfyldningsark!G557=Data!$T$22,Data!$V$22,IF(Udfyldningsark!G557=Data!$T$23,Data!$V$23,IF(Udfyldningsark!G557=Data!$T$24,Data!$V$24,IF(Udfyldningsark!G557=Data!$T$25,Data!$V$25,IF(Udfyldningsark!G557=Data!$T$26,Data!$V$26,IF(Udfyldningsark!G557=Data!$T$27,Data!$V$27,))))))))))))))))))))))</f>
        <v/>
      </c>
    </row>
    <row r="541" spans="13:13" ht="9.6" hidden="1" customHeight="1" x14ac:dyDescent="0.2">
      <c r="M541" s="89" t="str">
        <f>IF(Udfyldningsark!G558="","",IF(Udfyldningsark!G558=Data!$T$7,Data!$V$7,IF(Udfyldningsark!G558=Data!$T$8,Data!$V$8,IF(Udfyldningsark!G558=Data!$T$9,Data!$V$9,IF(Udfyldningsark!G558=Data!$T$10,Data!$V$10,IF(Udfyldningsark!G558=Data!$T$11,Data!$V$11,IF(Udfyldningsark!G558=Data!$T$12,Data!$V$12,IF(Udfyldningsark!G558=Data!$T$13,Data!$V$13,IF(Udfyldningsark!G558=Data!$T$14,Data!$V$14,IF(Udfyldningsark!G558=Data!$T$15,Data!$V$15,IF(Udfyldningsark!G558=Data!$T$16,Data!$V$16,IF(Udfyldningsark!G558=Data!$T$17,Data!$V$17,IF(Udfyldningsark!G558=Data!$T$18,Data!$V$18,IF(Udfyldningsark!G558=Data!$T$19,Data!$V$19,IF(Udfyldningsark!G558=Data!$T$20,Data!$V$20,IF(Udfyldningsark!G558=Data!$T$21,Data!$V$21,IF(Udfyldningsark!G558=Data!$T$22,Data!$V$22,IF(Udfyldningsark!G558=Data!$T$23,Data!$V$23,IF(Udfyldningsark!G558=Data!$T$24,Data!$V$24,IF(Udfyldningsark!G558=Data!$T$25,Data!$V$25,IF(Udfyldningsark!G558=Data!$T$26,Data!$V$26,IF(Udfyldningsark!G558=Data!$T$27,Data!$V$27,))))))))))))))))))))))</f>
        <v/>
      </c>
    </row>
    <row r="542" spans="13:13" ht="9.6" hidden="1" customHeight="1" x14ac:dyDescent="0.2">
      <c r="M542" s="89" t="str">
        <f>IF(Udfyldningsark!G559="","",IF(Udfyldningsark!G559=Data!$T$7,Data!$V$7,IF(Udfyldningsark!G559=Data!$T$8,Data!$V$8,IF(Udfyldningsark!G559=Data!$T$9,Data!$V$9,IF(Udfyldningsark!G559=Data!$T$10,Data!$V$10,IF(Udfyldningsark!G559=Data!$T$11,Data!$V$11,IF(Udfyldningsark!G559=Data!$T$12,Data!$V$12,IF(Udfyldningsark!G559=Data!$T$13,Data!$V$13,IF(Udfyldningsark!G559=Data!$T$14,Data!$V$14,IF(Udfyldningsark!G559=Data!$T$15,Data!$V$15,IF(Udfyldningsark!G559=Data!$T$16,Data!$V$16,IF(Udfyldningsark!G559=Data!$T$17,Data!$V$17,IF(Udfyldningsark!G559=Data!$T$18,Data!$V$18,IF(Udfyldningsark!G559=Data!$T$19,Data!$V$19,IF(Udfyldningsark!G559=Data!$T$20,Data!$V$20,IF(Udfyldningsark!G559=Data!$T$21,Data!$V$21,IF(Udfyldningsark!G559=Data!$T$22,Data!$V$22,IF(Udfyldningsark!G559=Data!$T$23,Data!$V$23,IF(Udfyldningsark!G559=Data!$T$24,Data!$V$24,IF(Udfyldningsark!G559=Data!$T$25,Data!$V$25,IF(Udfyldningsark!G559=Data!$T$26,Data!$V$26,IF(Udfyldningsark!G559=Data!$T$27,Data!$V$27,))))))))))))))))))))))</f>
        <v/>
      </c>
    </row>
    <row r="543" spans="13:13" ht="9.6" hidden="1" customHeight="1" x14ac:dyDescent="0.2">
      <c r="M543" s="89" t="str">
        <f>IF(Udfyldningsark!G560="","",IF(Udfyldningsark!G560=Data!$T$7,Data!$V$7,IF(Udfyldningsark!G560=Data!$T$8,Data!$V$8,IF(Udfyldningsark!G560=Data!$T$9,Data!$V$9,IF(Udfyldningsark!G560=Data!$T$10,Data!$V$10,IF(Udfyldningsark!G560=Data!$T$11,Data!$V$11,IF(Udfyldningsark!G560=Data!$T$12,Data!$V$12,IF(Udfyldningsark!G560=Data!$T$13,Data!$V$13,IF(Udfyldningsark!G560=Data!$T$14,Data!$V$14,IF(Udfyldningsark!G560=Data!$T$15,Data!$V$15,IF(Udfyldningsark!G560=Data!$T$16,Data!$V$16,IF(Udfyldningsark!G560=Data!$T$17,Data!$V$17,IF(Udfyldningsark!G560=Data!$T$18,Data!$V$18,IF(Udfyldningsark!G560=Data!$T$19,Data!$V$19,IF(Udfyldningsark!G560=Data!$T$20,Data!$V$20,IF(Udfyldningsark!G560=Data!$T$21,Data!$V$21,IF(Udfyldningsark!G560=Data!$T$22,Data!$V$22,IF(Udfyldningsark!G560=Data!$T$23,Data!$V$23,IF(Udfyldningsark!G560=Data!$T$24,Data!$V$24,IF(Udfyldningsark!G560=Data!$T$25,Data!$V$25,IF(Udfyldningsark!G560=Data!$T$26,Data!$V$26,IF(Udfyldningsark!G560=Data!$T$27,Data!$V$27,))))))))))))))))))))))</f>
        <v/>
      </c>
    </row>
    <row r="544" spans="13:13" ht="9.6" hidden="1" customHeight="1" x14ac:dyDescent="0.2">
      <c r="M544" s="89" t="str">
        <f>IF(Udfyldningsark!G561="","",IF(Udfyldningsark!G561=Data!$T$7,Data!$V$7,IF(Udfyldningsark!G561=Data!$T$8,Data!$V$8,IF(Udfyldningsark!G561=Data!$T$9,Data!$V$9,IF(Udfyldningsark!G561=Data!$T$10,Data!$V$10,IF(Udfyldningsark!G561=Data!$T$11,Data!$V$11,IF(Udfyldningsark!G561=Data!$T$12,Data!$V$12,IF(Udfyldningsark!G561=Data!$T$13,Data!$V$13,IF(Udfyldningsark!G561=Data!$T$14,Data!$V$14,IF(Udfyldningsark!G561=Data!$T$15,Data!$V$15,IF(Udfyldningsark!G561=Data!$T$16,Data!$V$16,IF(Udfyldningsark!G561=Data!$T$17,Data!$V$17,IF(Udfyldningsark!G561=Data!$T$18,Data!$V$18,IF(Udfyldningsark!G561=Data!$T$19,Data!$V$19,IF(Udfyldningsark!G561=Data!$T$20,Data!$V$20,IF(Udfyldningsark!G561=Data!$T$21,Data!$V$21,IF(Udfyldningsark!G561=Data!$T$22,Data!$V$22,IF(Udfyldningsark!G561=Data!$T$23,Data!$V$23,IF(Udfyldningsark!G561=Data!$T$24,Data!$V$24,IF(Udfyldningsark!G561=Data!$T$25,Data!$V$25,IF(Udfyldningsark!G561=Data!$T$26,Data!$V$26,IF(Udfyldningsark!G561=Data!$T$27,Data!$V$27,))))))))))))))))))))))</f>
        <v/>
      </c>
    </row>
    <row r="545" spans="13:13" ht="9.6" hidden="1" customHeight="1" x14ac:dyDescent="0.2">
      <c r="M545" s="89" t="str">
        <f>IF(Udfyldningsark!G562="","",IF(Udfyldningsark!G562=Data!$T$7,Data!$V$7,IF(Udfyldningsark!G562=Data!$T$8,Data!$V$8,IF(Udfyldningsark!G562=Data!$T$9,Data!$V$9,IF(Udfyldningsark!G562=Data!$T$10,Data!$V$10,IF(Udfyldningsark!G562=Data!$T$11,Data!$V$11,IF(Udfyldningsark!G562=Data!$T$12,Data!$V$12,IF(Udfyldningsark!G562=Data!$T$13,Data!$V$13,IF(Udfyldningsark!G562=Data!$T$14,Data!$V$14,IF(Udfyldningsark!G562=Data!$T$15,Data!$V$15,IF(Udfyldningsark!G562=Data!$T$16,Data!$V$16,IF(Udfyldningsark!G562=Data!$T$17,Data!$V$17,IF(Udfyldningsark!G562=Data!$T$18,Data!$V$18,IF(Udfyldningsark!G562=Data!$T$19,Data!$V$19,IF(Udfyldningsark!G562=Data!$T$20,Data!$V$20,IF(Udfyldningsark!G562=Data!$T$21,Data!$V$21,IF(Udfyldningsark!G562=Data!$T$22,Data!$V$22,IF(Udfyldningsark!G562=Data!$T$23,Data!$V$23,IF(Udfyldningsark!G562=Data!$T$24,Data!$V$24,IF(Udfyldningsark!G562=Data!$T$25,Data!$V$25,IF(Udfyldningsark!G562=Data!$T$26,Data!$V$26,IF(Udfyldningsark!G562=Data!$T$27,Data!$V$27,))))))))))))))))))))))</f>
        <v/>
      </c>
    </row>
    <row r="546" spans="13:13" ht="9.6" hidden="1" customHeight="1" x14ac:dyDescent="0.2">
      <c r="M546" s="89" t="str">
        <f>IF(Udfyldningsark!G563="","",IF(Udfyldningsark!G563=Data!$T$7,Data!$V$7,IF(Udfyldningsark!G563=Data!$T$8,Data!$V$8,IF(Udfyldningsark!G563=Data!$T$9,Data!$V$9,IF(Udfyldningsark!G563=Data!$T$10,Data!$V$10,IF(Udfyldningsark!G563=Data!$T$11,Data!$V$11,IF(Udfyldningsark!G563=Data!$T$12,Data!$V$12,IF(Udfyldningsark!G563=Data!$T$13,Data!$V$13,IF(Udfyldningsark!G563=Data!$T$14,Data!$V$14,IF(Udfyldningsark!G563=Data!$T$15,Data!$V$15,IF(Udfyldningsark!G563=Data!$T$16,Data!$V$16,IF(Udfyldningsark!G563=Data!$T$17,Data!$V$17,IF(Udfyldningsark!G563=Data!$T$18,Data!$V$18,IF(Udfyldningsark!G563=Data!$T$19,Data!$V$19,IF(Udfyldningsark!G563=Data!$T$20,Data!$V$20,IF(Udfyldningsark!G563=Data!$T$21,Data!$V$21,IF(Udfyldningsark!G563=Data!$T$22,Data!$V$22,IF(Udfyldningsark!G563=Data!$T$23,Data!$V$23,IF(Udfyldningsark!G563=Data!$T$24,Data!$V$24,IF(Udfyldningsark!G563=Data!$T$25,Data!$V$25,IF(Udfyldningsark!G563=Data!$T$26,Data!$V$26,IF(Udfyldningsark!G563=Data!$T$27,Data!$V$27,))))))))))))))))))))))</f>
        <v/>
      </c>
    </row>
    <row r="547" spans="13:13" ht="9.6" hidden="1" customHeight="1" x14ac:dyDescent="0.2">
      <c r="M547" s="89" t="str">
        <f>IF(Udfyldningsark!G564="","",IF(Udfyldningsark!G564=Data!$T$7,Data!$V$7,IF(Udfyldningsark!G564=Data!$T$8,Data!$V$8,IF(Udfyldningsark!G564=Data!$T$9,Data!$V$9,IF(Udfyldningsark!G564=Data!$T$10,Data!$V$10,IF(Udfyldningsark!G564=Data!$T$11,Data!$V$11,IF(Udfyldningsark!G564=Data!$T$12,Data!$V$12,IF(Udfyldningsark!G564=Data!$T$13,Data!$V$13,IF(Udfyldningsark!G564=Data!$T$14,Data!$V$14,IF(Udfyldningsark!G564=Data!$T$15,Data!$V$15,IF(Udfyldningsark!G564=Data!$T$16,Data!$V$16,IF(Udfyldningsark!G564=Data!$T$17,Data!$V$17,IF(Udfyldningsark!G564=Data!$T$18,Data!$V$18,IF(Udfyldningsark!G564=Data!$T$19,Data!$V$19,IF(Udfyldningsark!G564=Data!$T$20,Data!$V$20,IF(Udfyldningsark!G564=Data!$T$21,Data!$V$21,IF(Udfyldningsark!G564=Data!$T$22,Data!$V$22,IF(Udfyldningsark!G564=Data!$T$23,Data!$V$23,IF(Udfyldningsark!G564=Data!$T$24,Data!$V$24,IF(Udfyldningsark!G564=Data!$T$25,Data!$V$25,IF(Udfyldningsark!G564=Data!$T$26,Data!$V$26,IF(Udfyldningsark!G564=Data!$T$27,Data!$V$27,))))))))))))))))))))))</f>
        <v/>
      </c>
    </row>
    <row r="548" spans="13:13" ht="9.6" hidden="1" customHeight="1" x14ac:dyDescent="0.2">
      <c r="M548" s="89" t="str">
        <f>IF(Udfyldningsark!G565="","",IF(Udfyldningsark!G565=Data!$T$7,Data!$V$7,IF(Udfyldningsark!G565=Data!$T$8,Data!$V$8,IF(Udfyldningsark!G565=Data!$T$9,Data!$V$9,IF(Udfyldningsark!G565=Data!$T$10,Data!$V$10,IF(Udfyldningsark!G565=Data!$T$11,Data!$V$11,IF(Udfyldningsark!G565=Data!$T$12,Data!$V$12,IF(Udfyldningsark!G565=Data!$T$13,Data!$V$13,IF(Udfyldningsark!G565=Data!$T$14,Data!$V$14,IF(Udfyldningsark!G565=Data!$T$15,Data!$V$15,IF(Udfyldningsark!G565=Data!$T$16,Data!$V$16,IF(Udfyldningsark!G565=Data!$T$17,Data!$V$17,IF(Udfyldningsark!G565=Data!$T$18,Data!$V$18,IF(Udfyldningsark!G565=Data!$T$19,Data!$V$19,IF(Udfyldningsark!G565=Data!$T$20,Data!$V$20,IF(Udfyldningsark!G565=Data!$T$21,Data!$V$21,IF(Udfyldningsark!G565=Data!$T$22,Data!$V$22,IF(Udfyldningsark!G565=Data!$T$23,Data!$V$23,IF(Udfyldningsark!G565=Data!$T$24,Data!$V$24,IF(Udfyldningsark!G565=Data!$T$25,Data!$V$25,IF(Udfyldningsark!G565=Data!$T$26,Data!$V$26,IF(Udfyldningsark!G565=Data!$T$27,Data!$V$27,))))))))))))))))))))))</f>
        <v/>
      </c>
    </row>
    <row r="549" spans="13:13" ht="9.6" hidden="1" customHeight="1" x14ac:dyDescent="0.2">
      <c r="M549" s="89" t="str">
        <f>IF(Udfyldningsark!G566="","",IF(Udfyldningsark!G566=Data!$T$7,Data!$V$7,IF(Udfyldningsark!G566=Data!$T$8,Data!$V$8,IF(Udfyldningsark!G566=Data!$T$9,Data!$V$9,IF(Udfyldningsark!G566=Data!$T$10,Data!$V$10,IF(Udfyldningsark!G566=Data!$T$11,Data!$V$11,IF(Udfyldningsark!G566=Data!$T$12,Data!$V$12,IF(Udfyldningsark!G566=Data!$T$13,Data!$V$13,IF(Udfyldningsark!G566=Data!$T$14,Data!$V$14,IF(Udfyldningsark!G566=Data!$T$15,Data!$V$15,IF(Udfyldningsark!G566=Data!$T$16,Data!$V$16,IF(Udfyldningsark!G566=Data!$T$17,Data!$V$17,IF(Udfyldningsark!G566=Data!$T$18,Data!$V$18,IF(Udfyldningsark!G566=Data!$T$19,Data!$V$19,IF(Udfyldningsark!G566=Data!$T$20,Data!$V$20,IF(Udfyldningsark!G566=Data!$T$21,Data!$V$21,IF(Udfyldningsark!G566=Data!$T$22,Data!$V$22,IF(Udfyldningsark!G566=Data!$T$23,Data!$V$23,IF(Udfyldningsark!G566=Data!$T$24,Data!$V$24,IF(Udfyldningsark!G566=Data!$T$25,Data!$V$25,IF(Udfyldningsark!G566=Data!$T$26,Data!$V$26,IF(Udfyldningsark!G566=Data!$T$27,Data!$V$27,))))))))))))))))))))))</f>
        <v/>
      </c>
    </row>
    <row r="550" spans="13:13" ht="9.6" hidden="1" customHeight="1" x14ac:dyDescent="0.2">
      <c r="M550" s="89" t="str">
        <f>IF(Udfyldningsark!G567="","",IF(Udfyldningsark!G567=Data!$T$7,Data!$V$7,IF(Udfyldningsark!G567=Data!$T$8,Data!$V$8,IF(Udfyldningsark!G567=Data!$T$9,Data!$V$9,IF(Udfyldningsark!G567=Data!$T$10,Data!$V$10,IF(Udfyldningsark!G567=Data!$T$11,Data!$V$11,IF(Udfyldningsark!G567=Data!$T$12,Data!$V$12,IF(Udfyldningsark!G567=Data!$T$13,Data!$V$13,IF(Udfyldningsark!G567=Data!$T$14,Data!$V$14,IF(Udfyldningsark!G567=Data!$T$15,Data!$V$15,IF(Udfyldningsark!G567=Data!$T$16,Data!$V$16,IF(Udfyldningsark!G567=Data!$T$17,Data!$V$17,IF(Udfyldningsark!G567=Data!$T$18,Data!$V$18,IF(Udfyldningsark!G567=Data!$T$19,Data!$V$19,IF(Udfyldningsark!G567=Data!$T$20,Data!$V$20,IF(Udfyldningsark!G567=Data!$T$21,Data!$V$21,IF(Udfyldningsark!G567=Data!$T$22,Data!$V$22,IF(Udfyldningsark!G567=Data!$T$23,Data!$V$23,IF(Udfyldningsark!G567=Data!$T$24,Data!$V$24,IF(Udfyldningsark!G567=Data!$T$25,Data!$V$25,IF(Udfyldningsark!G567=Data!$T$26,Data!$V$26,IF(Udfyldningsark!G567=Data!$T$27,Data!$V$27,))))))))))))))))))))))</f>
        <v/>
      </c>
    </row>
    <row r="551" spans="13:13" ht="9.6" hidden="1" customHeight="1" x14ac:dyDescent="0.2">
      <c r="M551" s="89" t="str">
        <f>IF(Udfyldningsark!G568="","",IF(Udfyldningsark!G568=Data!$T$7,Data!$V$7,IF(Udfyldningsark!G568=Data!$T$8,Data!$V$8,IF(Udfyldningsark!G568=Data!$T$9,Data!$V$9,IF(Udfyldningsark!G568=Data!$T$10,Data!$V$10,IF(Udfyldningsark!G568=Data!$T$11,Data!$V$11,IF(Udfyldningsark!G568=Data!$T$12,Data!$V$12,IF(Udfyldningsark!G568=Data!$T$13,Data!$V$13,IF(Udfyldningsark!G568=Data!$T$14,Data!$V$14,IF(Udfyldningsark!G568=Data!$T$15,Data!$V$15,IF(Udfyldningsark!G568=Data!$T$16,Data!$V$16,IF(Udfyldningsark!G568=Data!$T$17,Data!$V$17,IF(Udfyldningsark!G568=Data!$T$18,Data!$V$18,IF(Udfyldningsark!G568=Data!$T$19,Data!$V$19,IF(Udfyldningsark!G568=Data!$T$20,Data!$V$20,IF(Udfyldningsark!G568=Data!$T$21,Data!$V$21,IF(Udfyldningsark!G568=Data!$T$22,Data!$V$22,IF(Udfyldningsark!G568=Data!$T$23,Data!$V$23,IF(Udfyldningsark!G568=Data!$T$24,Data!$V$24,IF(Udfyldningsark!G568=Data!$T$25,Data!$V$25,IF(Udfyldningsark!G568=Data!$T$26,Data!$V$26,IF(Udfyldningsark!G568=Data!$T$27,Data!$V$27,))))))))))))))))))))))</f>
        <v/>
      </c>
    </row>
    <row r="552" spans="13:13" ht="9.6" hidden="1" customHeight="1" x14ac:dyDescent="0.2">
      <c r="M552" s="89" t="str">
        <f>IF(Udfyldningsark!G569="","",IF(Udfyldningsark!G569=Data!$T$7,Data!$V$7,IF(Udfyldningsark!G569=Data!$T$8,Data!$V$8,IF(Udfyldningsark!G569=Data!$T$9,Data!$V$9,IF(Udfyldningsark!G569=Data!$T$10,Data!$V$10,IF(Udfyldningsark!G569=Data!$T$11,Data!$V$11,IF(Udfyldningsark!G569=Data!$T$12,Data!$V$12,IF(Udfyldningsark!G569=Data!$T$13,Data!$V$13,IF(Udfyldningsark!G569=Data!$T$14,Data!$V$14,IF(Udfyldningsark!G569=Data!$T$15,Data!$V$15,IF(Udfyldningsark!G569=Data!$T$16,Data!$V$16,IF(Udfyldningsark!G569=Data!$T$17,Data!$V$17,IF(Udfyldningsark!G569=Data!$T$18,Data!$V$18,IF(Udfyldningsark!G569=Data!$T$19,Data!$V$19,IF(Udfyldningsark!G569=Data!$T$20,Data!$V$20,IF(Udfyldningsark!G569=Data!$T$21,Data!$V$21,IF(Udfyldningsark!G569=Data!$T$22,Data!$V$22,IF(Udfyldningsark!G569=Data!$T$23,Data!$V$23,IF(Udfyldningsark!G569=Data!$T$24,Data!$V$24,IF(Udfyldningsark!G569=Data!$T$25,Data!$V$25,IF(Udfyldningsark!G569=Data!$T$26,Data!$V$26,IF(Udfyldningsark!G569=Data!$T$27,Data!$V$27,))))))))))))))))))))))</f>
        <v/>
      </c>
    </row>
    <row r="553" spans="13:13" ht="9.6" hidden="1" customHeight="1" x14ac:dyDescent="0.2">
      <c r="M553" s="89" t="str">
        <f>IF(Udfyldningsark!G570="","",IF(Udfyldningsark!G570=Data!$T$7,Data!$V$7,IF(Udfyldningsark!G570=Data!$T$8,Data!$V$8,IF(Udfyldningsark!G570=Data!$T$9,Data!$V$9,IF(Udfyldningsark!G570=Data!$T$10,Data!$V$10,IF(Udfyldningsark!G570=Data!$T$11,Data!$V$11,IF(Udfyldningsark!G570=Data!$T$12,Data!$V$12,IF(Udfyldningsark!G570=Data!$T$13,Data!$V$13,IF(Udfyldningsark!G570=Data!$T$14,Data!$V$14,IF(Udfyldningsark!G570=Data!$T$15,Data!$V$15,IF(Udfyldningsark!G570=Data!$T$16,Data!$V$16,IF(Udfyldningsark!G570=Data!$T$17,Data!$V$17,IF(Udfyldningsark!G570=Data!$T$18,Data!$V$18,IF(Udfyldningsark!G570=Data!$T$19,Data!$V$19,IF(Udfyldningsark!G570=Data!$T$20,Data!$V$20,IF(Udfyldningsark!G570=Data!$T$21,Data!$V$21,IF(Udfyldningsark!G570=Data!$T$22,Data!$V$22,IF(Udfyldningsark!G570=Data!$T$23,Data!$V$23,IF(Udfyldningsark!G570=Data!$T$24,Data!$V$24,IF(Udfyldningsark!G570=Data!$T$25,Data!$V$25,IF(Udfyldningsark!G570=Data!$T$26,Data!$V$26,IF(Udfyldningsark!G570=Data!$T$27,Data!$V$27,))))))))))))))))))))))</f>
        <v/>
      </c>
    </row>
    <row r="554" spans="13:13" ht="9.6" hidden="1" customHeight="1" x14ac:dyDescent="0.2">
      <c r="M554" s="89" t="str">
        <f>IF(Udfyldningsark!G571="","",IF(Udfyldningsark!G571=Data!$T$7,Data!$V$7,IF(Udfyldningsark!G571=Data!$T$8,Data!$V$8,IF(Udfyldningsark!G571=Data!$T$9,Data!$V$9,IF(Udfyldningsark!G571=Data!$T$10,Data!$V$10,IF(Udfyldningsark!G571=Data!$T$11,Data!$V$11,IF(Udfyldningsark!G571=Data!$T$12,Data!$V$12,IF(Udfyldningsark!G571=Data!$T$13,Data!$V$13,IF(Udfyldningsark!G571=Data!$T$14,Data!$V$14,IF(Udfyldningsark!G571=Data!$T$15,Data!$V$15,IF(Udfyldningsark!G571=Data!$T$16,Data!$V$16,IF(Udfyldningsark!G571=Data!$T$17,Data!$V$17,IF(Udfyldningsark!G571=Data!$T$18,Data!$V$18,IF(Udfyldningsark!G571=Data!$T$19,Data!$V$19,IF(Udfyldningsark!G571=Data!$T$20,Data!$V$20,IF(Udfyldningsark!G571=Data!$T$21,Data!$V$21,IF(Udfyldningsark!G571=Data!$T$22,Data!$V$22,IF(Udfyldningsark!G571=Data!$T$23,Data!$V$23,IF(Udfyldningsark!G571=Data!$T$24,Data!$V$24,IF(Udfyldningsark!G571=Data!$T$25,Data!$V$25,IF(Udfyldningsark!G571=Data!$T$26,Data!$V$26,IF(Udfyldningsark!G571=Data!$T$27,Data!$V$27,))))))))))))))))))))))</f>
        <v/>
      </c>
    </row>
    <row r="555" spans="13:13" ht="9.6" hidden="1" customHeight="1" x14ac:dyDescent="0.2">
      <c r="M555" s="89" t="str">
        <f>IF(Udfyldningsark!G572="","",IF(Udfyldningsark!G572=Data!$T$7,Data!$V$7,IF(Udfyldningsark!G572=Data!$T$8,Data!$V$8,IF(Udfyldningsark!G572=Data!$T$9,Data!$V$9,IF(Udfyldningsark!G572=Data!$T$10,Data!$V$10,IF(Udfyldningsark!G572=Data!$T$11,Data!$V$11,IF(Udfyldningsark!G572=Data!$T$12,Data!$V$12,IF(Udfyldningsark!G572=Data!$T$13,Data!$V$13,IF(Udfyldningsark!G572=Data!$T$14,Data!$V$14,IF(Udfyldningsark!G572=Data!$T$15,Data!$V$15,IF(Udfyldningsark!G572=Data!$T$16,Data!$V$16,IF(Udfyldningsark!G572=Data!$T$17,Data!$V$17,IF(Udfyldningsark!G572=Data!$T$18,Data!$V$18,IF(Udfyldningsark!G572=Data!$T$19,Data!$V$19,IF(Udfyldningsark!G572=Data!$T$20,Data!$V$20,IF(Udfyldningsark!G572=Data!$T$21,Data!$V$21,IF(Udfyldningsark!G572=Data!$T$22,Data!$V$22,IF(Udfyldningsark!G572=Data!$T$23,Data!$V$23,IF(Udfyldningsark!G572=Data!$T$24,Data!$V$24,IF(Udfyldningsark!G572=Data!$T$25,Data!$V$25,IF(Udfyldningsark!G572=Data!$T$26,Data!$V$26,IF(Udfyldningsark!G572=Data!$T$27,Data!$V$27,))))))))))))))))))))))</f>
        <v/>
      </c>
    </row>
    <row r="556" spans="13:13" ht="9.6" hidden="1" customHeight="1" x14ac:dyDescent="0.2">
      <c r="M556" s="89" t="str">
        <f>IF(Udfyldningsark!G573="","",IF(Udfyldningsark!G573=Data!$T$7,Data!$V$7,IF(Udfyldningsark!G573=Data!$T$8,Data!$V$8,IF(Udfyldningsark!G573=Data!$T$9,Data!$V$9,IF(Udfyldningsark!G573=Data!$T$10,Data!$V$10,IF(Udfyldningsark!G573=Data!$T$11,Data!$V$11,IF(Udfyldningsark!G573=Data!$T$12,Data!$V$12,IF(Udfyldningsark!G573=Data!$T$13,Data!$V$13,IF(Udfyldningsark!G573=Data!$T$14,Data!$V$14,IF(Udfyldningsark!G573=Data!$T$15,Data!$V$15,IF(Udfyldningsark!G573=Data!$T$16,Data!$V$16,IF(Udfyldningsark!G573=Data!$T$17,Data!$V$17,IF(Udfyldningsark!G573=Data!$T$18,Data!$V$18,IF(Udfyldningsark!G573=Data!$T$19,Data!$V$19,IF(Udfyldningsark!G573=Data!$T$20,Data!$V$20,IF(Udfyldningsark!G573=Data!$T$21,Data!$V$21,IF(Udfyldningsark!G573=Data!$T$22,Data!$V$22,IF(Udfyldningsark!G573=Data!$T$23,Data!$V$23,IF(Udfyldningsark!G573=Data!$T$24,Data!$V$24,IF(Udfyldningsark!G573=Data!$T$25,Data!$V$25,IF(Udfyldningsark!G573=Data!$T$26,Data!$V$26,IF(Udfyldningsark!G573=Data!$T$27,Data!$V$27,))))))))))))))))))))))</f>
        <v/>
      </c>
    </row>
    <row r="557" spans="13:13" ht="9.6" hidden="1" customHeight="1" x14ac:dyDescent="0.2">
      <c r="M557" s="89" t="str">
        <f>IF(Udfyldningsark!G574="","",IF(Udfyldningsark!G574=Data!$T$7,Data!$V$7,IF(Udfyldningsark!G574=Data!$T$8,Data!$V$8,IF(Udfyldningsark!G574=Data!$T$9,Data!$V$9,IF(Udfyldningsark!G574=Data!$T$10,Data!$V$10,IF(Udfyldningsark!G574=Data!$T$11,Data!$V$11,IF(Udfyldningsark!G574=Data!$T$12,Data!$V$12,IF(Udfyldningsark!G574=Data!$T$13,Data!$V$13,IF(Udfyldningsark!G574=Data!$T$14,Data!$V$14,IF(Udfyldningsark!G574=Data!$T$15,Data!$V$15,IF(Udfyldningsark!G574=Data!$T$16,Data!$V$16,IF(Udfyldningsark!G574=Data!$T$17,Data!$V$17,IF(Udfyldningsark!G574=Data!$T$18,Data!$V$18,IF(Udfyldningsark!G574=Data!$T$19,Data!$V$19,IF(Udfyldningsark!G574=Data!$T$20,Data!$V$20,IF(Udfyldningsark!G574=Data!$T$21,Data!$V$21,IF(Udfyldningsark!G574=Data!$T$22,Data!$V$22,IF(Udfyldningsark!G574=Data!$T$23,Data!$V$23,IF(Udfyldningsark!G574=Data!$T$24,Data!$V$24,IF(Udfyldningsark!G574=Data!$T$25,Data!$V$25,IF(Udfyldningsark!G574=Data!$T$26,Data!$V$26,IF(Udfyldningsark!G574=Data!$T$27,Data!$V$27,))))))))))))))))))))))</f>
        <v/>
      </c>
    </row>
    <row r="558" spans="13:13" ht="9.6" hidden="1" customHeight="1" x14ac:dyDescent="0.2">
      <c r="M558" s="89" t="str">
        <f>IF(Udfyldningsark!G575="","",IF(Udfyldningsark!G575=Data!$T$7,Data!$V$7,IF(Udfyldningsark!G575=Data!$T$8,Data!$V$8,IF(Udfyldningsark!G575=Data!$T$9,Data!$V$9,IF(Udfyldningsark!G575=Data!$T$10,Data!$V$10,IF(Udfyldningsark!G575=Data!$T$11,Data!$V$11,IF(Udfyldningsark!G575=Data!$T$12,Data!$V$12,IF(Udfyldningsark!G575=Data!$T$13,Data!$V$13,IF(Udfyldningsark!G575=Data!$T$14,Data!$V$14,IF(Udfyldningsark!G575=Data!$T$15,Data!$V$15,IF(Udfyldningsark!G575=Data!$T$16,Data!$V$16,IF(Udfyldningsark!G575=Data!$T$17,Data!$V$17,IF(Udfyldningsark!G575=Data!$T$18,Data!$V$18,IF(Udfyldningsark!G575=Data!$T$19,Data!$V$19,IF(Udfyldningsark!G575=Data!$T$20,Data!$V$20,IF(Udfyldningsark!G575=Data!$T$21,Data!$V$21,IF(Udfyldningsark!G575=Data!$T$22,Data!$V$22,IF(Udfyldningsark!G575=Data!$T$23,Data!$V$23,IF(Udfyldningsark!G575=Data!$T$24,Data!$V$24,IF(Udfyldningsark!G575=Data!$T$25,Data!$V$25,IF(Udfyldningsark!G575=Data!$T$26,Data!$V$26,IF(Udfyldningsark!G575=Data!$T$27,Data!$V$27,))))))))))))))))))))))</f>
        <v/>
      </c>
    </row>
    <row r="559" spans="13:13" ht="9.6" hidden="1" customHeight="1" x14ac:dyDescent="0.2">
      <c r="M559" s="89" t="str">
        <f>IF(Udfyldningsark!G576="","",IF(Udfyldningsark!G576=Data!$T$7,Data!$V$7,IF(Udfyldningsark!G576=Data!$T$8,Data!$V$8,IF(Udfyldningsark!G576=Data!$T$9,Data!$V$9,IF(Udfyldningsark!G576=Data!$T$10,Data!$V$10,IF(Udfyldningsark!G576=Data!$T$11,Data!$V$11,IF(Udfyldningsark!G576=Data!$T$12,Data!$V$12,IF(Udfyldningsark!G576=Data!$T$13,Data!$V$13,IF(Udfyldningsark!G576=Data!$T$14,Data!$V$14,IF(Udfyldningsark!G576=Data!$T$15,Data!$V$15,IF(Udfyldningsark!G576=Data!$T$16,Data!$V$16,IF(Udfyldningsark!G576=Data!$T$17,Data!$V$17,IF(Udfyldningsark!G576=Data!$T$18,Data!$V$18,IF(Udfyldningsark!G576=Data!$T$19,Data!$V$19,IF(Udfyldningsark!G576=Data!$T$20,Data!$V$20,IF(Udfyldningsark!G576=Data!$T$21,Data!$V$21,IF(Udfyldningsark!G576=Data!$T$22,Data!$V$22,IF(Udfyldningsark!G576=Data!$T$23,Data!$V$23,IF(Udfyldningsark!G576=Data!$T$24,Data!$V$24,IF(Udfyldningsark!G576=Data!$T$25,Data!$V$25,IF(Udfyldningsark!G576=Data!$T$26,Data!$V$26,IF(Udfyldningsark!G576=Data!$T$27,Data!$V$27,))))))))))))))))))))))</f>
        <v/>
      </c>
    </row>
    <row r="560" spans="13:13" ht="9.6" hidden="1" customHeight="1" x14ac:dyDescent="0.2">
      <c r="M560" s="89" t="str">
        <f>IF(Udfyldningsark!G577="","",IF(Udfyldningsark!G577=Data!$T$7,Data!$V$7,IF(Udfyldningsark!G577=Data!$T$8,Data!$V$8,IF(Udfyldningsark!G577=Data!$T$9,Data!$V$9,IF(Udfyldningsark!G577=Data!$T$10,Data!$V$10,IF(Udfyldningsark!G577=Data!$T$11,Data!$V$11,IF(Udfyldningsark!G577=Data!$T$12,Data!$V$12,IF(Udfyldningsark!G577=Data!$T$13,Data!$V$13,IF(Udfyldningsark!G577=Data!$T$14,Data!$V$14,IF(Udfyldningsark!G577=Data!$T$15,Data!$V$15,IF(Udfyldningsark!G577=Data!$T$16,Data!$V$16,IF(Udfyldningsark!G577=Data!$T$17,Data!$V$17,IF(Udfyldningsark!G577=Data!$T$18,Data!$V$18,IF(Udfyldningsark!G577=Data!$T$19,Data!$V$19,IF(Udfyldningsark!G577=Data!$T$20,Data!$V$20,IF(Udfyldningsark!G577=Data!$T$21,Data!$V$21,IF(Udfyldningsark!G577=Data!$T$22,Data!$V$22,IF(Udfyldningsark!G577=Data!$T$23,Data!$V$23,IF(Udfyldningsark!G577=Data!$T$24,Data!$V$24,IF(Udfyldningsark!G577=Data!$T$25,Data!$V$25,IF(Udfyldningsark!G577=Data!$T$26,Data!$V$26,IF(Udfyldningsark!G577=Data!$T$27,Data!$V$27,))))))))))))))))))))))</f>
        <v/>
      </c>
    </row>
    <row r="561" spans="13:13" ht="9.6" hidden="1" customHeight="1" x14ac:dyDescent="0.2">
      <c r="M561" s="89" t="str">
        <f>IF(Udfyldningsark!G578="","",IF(Udfyldningsark!G578=Data!$T$7,Data!$V$7,IF(Udfyldningsark!G578=Data!$T$8,Data!$V$8,IF(Udfyldningsark!G578=Data!$T$9,Data!$V$9,IF(Udfyldningsark!G578=Data!$T$10,Data!$V$10,IF(Udfyldningsark!G578=Data!$T$11,Data!$V$11,IF(Udfyldningsark!G578=Data!$T$12,Data!$V$12,IF(Udfyldningsark!G578=Data!$T$13,Data!$V$13,IF(Udfyldningsark!G578=Data!$T$14,Data!$V$14,IF(Udfyldningsark!G578=Data!$T$15,Data!$V$15,IF(Udfyldningsark!G578=Data!$T$16,Data!$V$16,IF(Udfyldningsark!G578=Data!$T$17,Data!$V$17,IF(Udfyldningsark!G578=Data!$T$18,Data!$V$18,IF(Udfyldningsark!G578=Data!$T$19,Data!$V$19,IF(Udfyldningsark!G578=Data!$T$20,Data!$V$20,IF(Udfyldningsark!G578=Data!$T$21,Data!$V$21,IF(Udfyldningsark!G578=Data!$T$22,Data!$V$22,IF(Udfyldningsark!G578=Data!$T$23,Data!$V$23,IF(Udfyldningsark!G578=Data!$T$24,Data!$V$24,IF(Udfyldningsark!G578=Data!$T$25,Data!$V$25,IF(Udfyldningsark!G578=Data!$T$26,Data!$V$26,IF(Udfyldningsark!G578=Data!$T$27,Data!$V$27,))))))))))))))))))))))</f>
        <v/>
      </c>
    </row>
    <row r="562" spans="13:13" ht="9.6" hidden="1" customHeight="1" x14ac:dyDescent="0.2">
      <c r="M562" s="89" t="str">
        <f>IF(Udfyldningsark!G579="","",IF(Udfyldningsark!G579=Data!$T$7,Data!$V$7,IF(Udfyldningsark!G579=Data!$T$8,Data!$V$8,IF(Udfyldningsark!G579=Data!$T$9,Data!$V$9,IF(Udfyldningsark!G579=Data!$T$10,Data!$V$10,IF(Udfyldningsark!G579=Data!$T$11,Data!$V$11,IF(Udfyldningsark!G579=Data!$T$12,Data!$V$12,IF(Udfyldningsark!G579=Data!$T$13,Data!$V$13,IF(Udfyldningsark!G579=Data!$T$14,Data!$V$14,IF(Udfyldningsark!G579=Data!$T$15,Data!$V$15,IF(Udfyldningsark!G579=Data!$T$16,Data!$V$16,IF(Udfyldningsark!G579=Data!$T$17,Data!$V$17,IF(Udfyldningsark!G579=Data!$T$18,Data!$V$18,IF(Udfyldningsark!G579=Data!$T$19,Data!$V$19,IF(Udfyldningsark!G579=Data!$T$20,Data!$V$20,IF(Udfyldningsark!G579=Data!$T$21,Data!$V$21,IF(Udfyldningsark!G579=Data!$T$22,Data!$V$22,IF(Udfyldningsark!G579=Data!$T$23,Data!$V$23,IF(Udfyldningsark!G579=Data!$T$24,Data!$V$24,IF(Udfyldningsark!G579=Data!$T$25,Data!$V$25,IF(Udfyldningsark!G579=Data!$T$26,Data!$V$26,IF(Udfyldningsark!G579=Data!$T$27,Data!$V$27,))))))))))))))))))))))</f>
        <v/>
      </c>
    </row>
    <row r="563" spans="13:13" ht="9.6" hidden="1" customHeight="1" x14ac:dyDescent="0.2">
      <c r="M563" s="89" t="str">
        <f>IF(Udfyldningsark!G580="","",IF(Udfyldningsark!G580=Data!$T$7,Data!$V$7,IF(Udfyldningsark!G580=Data!$T$8,Data!$V$8,IF(Udfyldningsark!G580=Data!$T$9,Data!$V$9,IF(Udfyldningsark!G580=Data!$T$10,Data!$V$10,IF(Udfyldningsark!G580=Data!$T$11,Data!$V$11,IF(Udfyldningsark!G580=Data!$T$12,Data!$V$12,IF(Udfyldningsark!G580=Data!$T$13,Data!$V$13,IF(Udfyldningsark!G580=Data!$T$14,Data!$V$14,IF(Udfyldningsark!G580=Data!$T$15,Data!$V$15,IF(Udfyldningsark!G580=Data!$T$16,Data!$V$16,IF(Udfyldningsark!G580=Data!$T$17,Data!$V$17,IF(Udfyldningsark!G580=Data!$T$18,Data!$V$18,IF(Udfyldningsark!G580=Data!$T$19,Data!$V$19,IF(Udfyldningsark!G580=Data!$T$20,Data!$V$20,IF(Udfyldningsark!G580=Data!$T$21,Data!$V$21,IF(Udfyldningsark!G580=Data!$T$22,Data!$V$22,IF(Udfyldningsark!G580=Data!$T$23,Data!$V$23,IF(Udfyldningsark!G580=Data!$T$24,Data!$V$24,IF(Udfyldningsark!G580=Data!$T$25,Data!$V$25,IF(Udfyldningsark!G580=Data!$T$26,Data!$V$26,IF(Udfyldningsark!G580=Data!$T$27,Data!$V$27,))))))))))))))))))))))</f>
        <v/>
      </c>
    </row>
    <row r="564" spans="13:13" ht="9.6" hidden="1" customHeight="1" x14ac:dyDescent="0.2">
      <c r="M564" s="89" t="str">
        <f>IF(Udfyldningsark!G581="","",IF(Udfyldningsark!G581=Data!$T$7,Data!$V$7,IF(Udfyldningsark!G581=Data!$T$8,Data!$V$8,IF(Udfyldningsark!G581=Data!$T$9,Data!$V$9,IF(Udfyldningsark!G581=Data!$T$10,Data!$V$10,IF(Udfyldningsark!G581=Data!$T$11,Data!$V$11,IF(Udfyldningsark!G581=Data!$T$12,Data!$V$12,IF(Udfyldningsark!G581=Data!$T$13,Data!$V$13,IF(Udfyldningsark!G581=Data!$T$14,Data!$V$14,IF(Udfyldningsark!G581=Data!$T$15,Data!$V$15,IF(Udfyldningsark!G581=Data!$T$16,Data!$V$16,IF(Udfyldningsark!G581=Data!$T$17,Data!$V$17,IF(Udfyldningsark!G581=Data!$T$18,Data!$V$18,IF(Udfyldningsark!G581=Data!$T$19,Data!$V$19,IF(Udfyldningsark!G581=Data!$T$20,Data!$V$20,IF(Udfyldningsark!G581=Data!$T$21,Data!$V$21,IF(Udfyldningsark!G581=Data!$T$22,Data!$V$22,IF(Udfyldningsark!G581=Data!$T$23,Data!$V$23,IF(Udfyldningsark!G581=Data!$T$24,Data!$V$24,IF(Udfyldningsark!G581=Data!$T$25,Data!$V$25,IF(Udfyldningsark!G581=Data!$T$26,Data!$V$26,IF(Udfyldningsark!G581=Data!$T$27,Data!$V$27,))))))))))))))))))))))</f>
        <v/>
      </c>
    </row>
    <row r="565" spans="13:13" ht="9.6" hidden="1" customHeight="1" x14ac:dyDescent="0.2">
      <c r="M565" s="89" t="str">
        <f>IF(Udfyldningsark!G582="","",IF(Udfyldningsark!G582=Data!$T$7,Data!$V$7,IF(Udfyldningsark!G582=Data!$T$8,Data!$V$8,IF(Udfyldningsark!G582=Data!$T$9,Data!$V$9,IF(Udfyldningsark!G582=Data!$T$10,Data!$V$10,IF(Udfyldningsark!G582=Data!$T$11,Data!$V$11,IF(Udfyldningsark!G582=Data!$T$12,Data!$V$12,IF(Udfyldningsark!G582=Data!$T$13,Data!$V$13,IF(Udfyldningsark!G582=Data!$T$14,Data!$V$14,IF(Udfyldningsark!G582=Data!$T$15,Data!$V$15,IF(Udfyldningsark!G582=Data!$T$16,Data!$V$16,IF(Udfyldningsark!G582=Data!$T$17,Data!$V$17,IF(Udfyldningsark!G582=Data!$T$18,Data!$V$18,IF(Udfyldningsark!G582=Data!$T$19,Data!$V$19,IF(Udfyldningsark!G582=Data!$T$20,Data!$V$20,IF(Udfyldningsark!G582=Data!$T$21,Data!$V$21,IF(Udfyldningsark!G582=Data!$T$22,Data!$V$22,IF(Udfyldningsark!G582=Data!$T$23,Data!$V$23,IF(Udfyldningsark!G582=Data!$T$24,Data!$V$24,IF(Udfyldningsark!G582=Data!$T$25,Data!$V$25,IF(Udfyldningsark!G582=Data!$T$26,Data!$V$26,IF(Udfyldningsark!G582=Data!$T$27,Data!$V$27,))))))))))))))))))))))</f>
        <v/>
      </c>
    </row>
    <row r="566" spans="13:13" ht="9.6" hidden="1" customHeight="1" x14ac:dyDescent="0.2">
      <c r="M566" s="89" t="str">
        <f>IF(Udfyldningsark!G583="","",IF(Udfyldningsark!G583=Data!$T$7,Data!$V$7,IF(Udfyldningsark!G583=Data!$T$8,Data!$V$8,IF(Udfyldningsark!G583=Data!$T$9,Data!$V$9,IF(Udfyldningsark!G583=Data!$T$10,Data!$V$10,IF(Udfyldningsark!G583=Data!$T$11,Data!$V$11,IF(Udfyldningsark!G583=Data!$T$12,Data!$V$12,IF(Udfyldningsark!G583=Data!$T$13,Data!$V$13,IF(Udfyldningsark!G583=Data!$T$14,Data!$V$14,IF(Udfyldningsark!G583=Data!$T$15,Data!$V$15,IF(Udfyldningsark!G583=Data!$T$16,Data!$V$16,IF(Udfyldningsark!G583=Data!$T$17,Data!$V$17,IF(Udfyldningsark!G583=Data!$T$18,Data!$V$18,IF(Udfyldningsark!G583=Data!$T$19,Data!$V$19,IF(Udfyldningsark!G583=Data!$T$20,Data!$V$20,IF(Udfyldningsark!G583=Data!$T$21,Data!$V$21,IF(Udfyldningsark!G583=Data!$T$22,Data!$V$22,IF(Udfyldningsark!G583=Data!$T$23,Data!$V$23,IF(Udfyldningsark!G583=Data!$T$24,Data!$V$24,IF(Udfyldningsark!G583=Data!$T$25,Data!$V$25,IF(Udfyldningsark!G583=Data!$T$26,Data!$V$26,IF(Udfyldningsark!G583=Data!$T$27,Data!$V$27,))))))))))))))))))))))</f>
        <v/>
      </c>
    </row>
    <row r="567" spans="13:13" ht="9.6" hidden="1" customHeight="1" x14ac:dyDescent="0.2">
      <c r="M567" s="89" t="str">
        <f>IF(Udfyldningsark!G584="","",IF(Udfyldningsark!G584=Data!$T$7,Data!$V$7,IF(Udfyldningsark!G584=Data!$T$8,Data!$V$8,IF(Udfyldningsark!G584=Data!$T$9,Data!$V$9,IF(Udfyldningsark!G584=Data!$T$10,Data!$V$10,IF(Udfyldningsark!G584=Data!$T$11,Data!$V$11,IF(Udfyldningsark!G584=Data!$T$12,Data!$V$12,IF(Udfyldningsark!G584=Data!$T$13,Data!$V$13,IF(Udfyldningsark!G584=Data!$T$14,Data!$V$14,IF(Udfyldningsark!G584=Data!$T$15,Data!$V$15,IF(Udfyldningsark!G584=Data!$T$16,Data!$V$16,IF(Udfyldningsark!G584=Data!$T$17,Data!$V$17,IF(Udfyldningsark!G584=Data!$T$18,Data!$V$18,IF(Udfyldningsark!G584=Data!$T$19,Data!$V$19,IF(Udfyldningsark!G584=Data!$T$20,Data!$V$20,IF(Udfyldningsark!G584=Data!$T$21,Data!$V$21,IF(Udfyldningsark!G584=Data!$T$22,Data!$V$22,IF(Udfyldningsark!G584=Data!$T$23,Data!$V$23,IF(Udfyldningsark!G584=Data!$T$24,Data!$V$24,IF(Udfyldningsark!G584=Data!$T$25,Data!$V$25,IF(Udfyldningsark!G584=Data!$T$26,Data!$V$26,IF(Udfyldningsark!G584=Data!$T$27,Data!$V$27,))))))))))))))))))))))</f>
        <v/>
      </c>
    </row>
    <row r="568" spans="13:13" ht="9.6" hidden="1" customHeight="1" x14ac:dyDescent="0.2">
      <c r="M568" s="89" t="str">
        <f>IF(Udfyldningsark!G585="","",IF(Udfyldningsark!G585=Data!$T$7,Data!$V$7,IF(Udfyldningsark!G585=Data!$T$8,Data!$V$8,IF(Udfyldningsark!G585=Data!$T$9,Data!$V$9,IF(Udfyldningsark!G585=Data!$T$10,Data!$V$10,IF(Udfyldningsark!G585=Data!$T$11,Data!$V$11,IF(Udfyldningsark!G585=Data!$T$12,Data!$V$12,IF(Udfyldningsark!G585=Data!$T$13,Data!$V$13,IF(Udfyldningsark!G585=Data!$T$14,Data!$V$14,IF(Udfyldningsark!G585=Data!$T$15,Data!$V$15,IF(Udfyldningsark!G585=Data!$T$16,Data!$V$16,IF(Udfyldningsark!G585=Data!$T$17,Data!$V$17,IF(Udfyldningsark!G585=Data!$T$18,Data!$V$18,IF(Udfyldningsark!G585=Data!$T$19,Data!$V$19,IF(Udfyldningsark!G585=Data!$T$20,Data!$V$20,IF(Udfyldningsark!G585=Data!$T$21,Data!$V$21,IF(Udfyldningsark!G585=Data!$T$22,Data!$V$22,IF(Udfyldningsark!G585=Data!$T$23,Data!$V$23,IF(Udfyldningsark!G585=Data!$T$24,Data!$V$24,IF(Udfyldningsark!G585=Data!$T$25,Data!$V$25,IF(Udfyldningsark!G585=Data!$T$26,Data!$V$26,IF(Udfyldningsark!G585=Data!$T$27,Data!$V$27,))))))))))))))))))))))</f>
        <v/>
      </c>
    </row>
    <row r="569" spans="13:13" ht="9.6" hidden="1" customHeight="1" x14ac:dyDescent="0.2">
      <c r="M569" s="89" t="str">
        <f>IF(Udfyldningsark!G586="","",IF(Udfyldningsark!G586=Data!$T$7,Data!$V$7,IF(Udfyldningsark!G586=Data!$T$8,Data!$V$8,IF(Udfyldningsark!G586=Data!$T$9,Data!$V$9,IF(Udfyldningsark!G586=Data!$T$10,Data!$V$10,IF(Udfyldningsark!G586=Data!$T$11,Data!$V$11,IF(Udfyldningsark!G586=Data!$T$12,Data!$V$12,IF(Udfyldningsark!G586=Data!$T$13,Data!$V$13,IF(Udfyldningsark!G586=Data!$T$14,Data!$V$14,IF(Udfyldningsark!G586=Data!$T$15,Data!$V$15,IF(Udfyldningsark!G586=Data!$T$16,Data!$V$16,IF(Udfyldningsark!G586=Data!$T$17,Data!$V$17,IF(Udfyldningsark!G586=Data!$T$18,Data!$V$18,IF(Udfyldningsark!G586=Data!$T$19,Data!$V$19,IF(Udfyldningsark!G586=Data!$T$20,Data!$V$20,IF(Udfyldningsark!G586=Data!$T$21,Data!$V$21,IF(Udfyldningsark!G586=Data!$T$22,Data!$V$22,IF(Udfyldningsark!G586=Data!$T$23,Data!$V$23,IF(Udfyldningsark!G586=Data!$T$24,Data!$V$24,IF(Udfyldningsark!G586=Data!$T$25,Data!$V$25,IF(Udfyldningsark!G586=Data!$T$26,Data!$V$26,IF(Udfyldningsark!G586=Data!$T$27,Data!$V$27,))))))))))))))))))))))</f>
        <v/>
      </c>
    </row>
    <row r="570" spans="13:13" ht="9.6" hidden="1" customHeight="1" x14ac:dyDescent="0.2">
      <c r="M570" s="89" t="str">
        <f>IF(Udfyldningsark!G587="","",IF(Udfyldningsark!G587=Data!$T$7,Data!$V$7,IF(Udfyldningsark!G587=Data!$T$8,Data!$V$8,IF(Udfyldningsark!G587=Data!$T$9,Data!$V$9,IF(Udfyldningsark!G587=Data!$T$10,Data!$V$10,IF(Udfyldningsark!G587=Data!$T$11,Data!$V$11,IF(Udfyldningsark!G587=Data!$T$12,Data!$V$12,IF(Udfyldningsark!G587=Data!$T$13,Data!$V$13,IF(Udfyldningsark!G587=Data!$T$14,Data!$V$14,IF(Udfyldningsark!G587=Data!$T$15,Data!$V$15,IF(Udfyldningsark!G587=Data!$T$16,Data!$V$16,IF(Udfyldningsark!G587=Data!$T$17,Data!$V$17,IF(Udfyldningsark!G587=Data!$T$18,Data!$V$18,IF(Udfyldningsark!G587=Data!$T$19,Data!$V$19,IF(Udfyldningsark!G587=Data!$T$20,Data!$V$20,IF(Udfyldningsark!G587=Data!$T$21,Data!$V$21,IF(Udfyldningsark!G587=Data!$T$22,Data!$V$22,IF(Udfyldningsark!G587=Data!$T$23,Data!$V$23,IF(Udfyldningsark!G587=Data!$T$24,Data!$V$24,IF(Udfyldningsark!G587=Data!$T$25,Data!$V$25,IF(Udfyldningsark!G587=Data!$T$26,Data!$V$26,IF(Udfyldningsark!G587=Data!$T$27,Data!$V$27,))))))))))))))))))))))</f>
        <v/>
      </c>
    </row>
    <row r="571" spans="13:13" ht="9.6" hidden="1" customHeight="1" x14ac:dyDescent="0.2">
      <c r="M571" s="89" t="str">
        <f>IF(Udfyldningsark!G588="","",IF(Udfyldningsark!G588=Data!$T$7,Data!$V$7,IF(Udfyldningsark!G588=Data!$T$8,Data!$V$8,IF(Udfyldningsark!G588=Data!$T$9,Data!$V$9,IF(Udfyldningsark!G588=Data!$T$10,Data!$V$10,IF(Udfyldningsark!G588=Data!$T$11,Data!$V$11,IF(Udfyldningsark!G588=Data!$T$12,Data!$V$12,IF(Udfyldningsark!G588=Data!$T$13,Data!$V$13,IF(Udfyldningsark!G588=Data!$T$14,Data!$V$14,IF(Udfyldningsark!G588=Data!$T$15,Data!$V$15,IF(Udfyldningsark!G588=Data!$T$16,Data!$V$16,IF(Udfyldningsark!G588=Data!$T$17,Data!$V$17,IF(Udfyldningsark!G588=Data!$T$18,Data!$V$18,IF(Udfyldningsark!G588=Data!$T$19,Data!$V$19,IF(Udfyldningsark!G588=Data!$T$20,Data!$V$20,IF(Udfyldningsark!G588=Data!$T$21,Data!$V$21,IF(Udfyldningsark!G588=Data!$T$22,Data!$V$22,IF(Udfyldningsark!G588=Data!$T$23,Data!$V$23,IF(Udfyldningsark!G588=Data!$T$24,Data!$V$24,IF(Udfyldningsark!G588=Data!$T$25,Data!$V$25,IF(Udfyldningsark!G588=Data!$T$26,Data!$V$26,IF(Udfyldningsark!G588=Data!$T$27,Data!$V$27,))))))))))))))))))))))</f>
        <v/>
      </c>
    </row>
    <row r="572" spans="13:13" ht="9.6" hidden="1" customHeight="1" x14ac:dyDescent="0.2">
      <c r="M572" s="89" t="str">
        <f>IF(Udfyldningsark!G589="","",IF(Udfyldningsark!G589=Data!$T$7,Data!$V$7,IF(Udfyldningsark!G589=Data!$T$8,Data!$V$8,IF(Udfyldningsark!G589=Data!$T$9,Data!$V$9,IF(Udfyldningsark!G589=Data!$T$10,Data!$V$10,IF(Udfyldningsark!G589=Data!$T$11,Data!$V$11,IF(Udfyldningsark!G589=Data!$T$12,Data!$V$12,IF(Udfyldningsark!G589=Data!$T$13,Data!$V$13,IF(Udfyldningsark!G589=Data!$T$14,Data!$V$14,IF(Udfyldningsark!G589=Data!$T$15,Data!$V$15,IF(Udfyldningsark!G589=Data!$T$16,Data!$V$16,IF(Udfyldningsark!G589=Data!$T$17,Data!$V$17,IF(Udfyldningsark!G589=Data!$T$18,Data!$V$18,IF(Udfyldningsark!G589=Data!$T$19,Data!$V$19,IF(Udfyldningsark!G589=Data!$T$20,Data!$V$20,IF(Udfyldningsark!G589=Data!$T$21,Data!$V$21,IF(Udfyldningsark!G589=Data!$T$22,Data!$V$22,IF(Udfyldningsark!G589=Data!$T$23,Data!$V$23,IF(Udfyldningsark!G589=Data!$T$24,Data!$V$24,IF(Udfyldningsark!G589=Data!$T$25,Data!$V$25,IF(Udfyldningsark!G589=Data!$T$26,Data!$V$26,IF(Udfyldningsark!G589=Data!$T$27,Data!$V$27,))))))))))))))))))))))</f>
        <v/>
      </c>
    </row>
    <row r="573" spans="13:13" ht="9.6" hidden="1" customHeight="1" x14ac:dyDescent="0.2">
      <c r="M573" s="89" t="str">
        <f>IF(Udfyldningsark!G590="","",IF(Udfyldningsark!G590=Data!$T$7,Data!$V$7,IF(Udfyldningsark!G590=Data!$T$8,Data!$V$8,IF(Udfyldningsark!G590=Data!$T$9,Data!$V$9,IF(Udfyldningsark!G590=Data!$T$10,Data!$V$10,IF(Udfyldningsark!G590=Data!$T$11,Data!$V$11,IF(Udfyldningsark!G590=Data!$T$12,Data!$V$12,IF(Udfyldningsark!G590=Data!$T$13,Data!$V$13,IF(Udfyldningsark!G590=Data!$T$14,Data!$V$14,IF(Udfyldningsark!G590=Data!$T$15,Data!$V$15,IF(Udfyldningsark!G590=Data!$T$16,Data!$V$16,IF(Udfyldningsark!G590=Data!$T$17,Data!$V$17,IF(Udfyldningsark!G590=Data!$T$18,Data!$V$18,IF(Udfyldningsark!G590=Data!$T$19,Data!$V$19,IF(Udfyldningsark!G590=Data!$T$20,Data!$V$20,IF(Udfyldningsark!G590=Data!$T$21,Data!$V$21,IF(Udfyldningsark!G590=Data!$T$22,Data!$V$22,IF(Udfyldningsark!G590=Data!$T$23,Data!$V$23,IF(Udfyldningsark!G590=Data!$T$24,Data!$V$24,IF(Udfyldningsark!G590=Data!$T$25,Data!$V$25,IF(Udfyldningsark!G590=Data!$T$26,Data!$V$26,IF(Udfyldningsark!G590=Data!$T$27,Data!$V$27,))))))))))))))))))))))</f>
        <v/>
      </c>
    </row>
    <row r="574" spans="13:13" ht="9.6" hidden="1" customHeight="1" x14ac:dyDescent="0.2">
      <c r="M574" s="89" t="str">
        <f>IF(Udfyldningsark!G591="","",IF(Udfyldningsark!G591=Data!$T$7,Data!$V$7,IF(Udfyldningsark!G591=Data!$T$8,Data!$V$8,IF(Udfyldningsark!G591=Data!$T$9,Data!$V$9,IF(Udfyldningsark!G591=Data!$T$10,Data!$V$10,IF(Udfyldningsark!G591=Data!$T$11,Data!$V$11,IF(Udfyldningsark!G591=Data!$T$12,Data!$V$12,IF(Udfyldningsark!G591=Data!$T$13,Data!$V$13,IF(Udfyldningsark!G591=Data!$T$14,Data!$V$14,IF(Udfyldningsark!G591=Data!$T$15,Data!$V$15,IF(Udfyldningsark!G591=Data!$T$16,Data!$V$16,IF(Udfyldningsark!G591=Data!$T$17,Data!$V$17,IF(Udfyldningsark!G591=Data!$T$18,Data!$V$18,IF(Udfyldningsark!G591=Data!$T$19,Data!$V$19,IF(Udfyldningsark!G591=Data!$T$20,Data!$V$20,IF(Udfyldningsark!G591=Data!$T$21,Data!$V$21,IF(Udfyldningsark!G591=Data!$T$22,Data!$V$22,IF(Udfyldningsark!G591=Data!$T$23,Data!$V$23,IF(Udfyldningsark!G591=Data!$T$24,Data!$V$24,IF(Udfyldningsark!G591=Data!$T$25,Data!$V$25,IF(Udfyldningsark!G591=Data!$T$26,Data!$V$26,IF(Udfyldningsark!G591=Data!$T$27,Data!$V$27,))))))))))))))))))))))</f>
        <v/>
      </c>
    </row>
    <row r="575" spans="13:13" ht="9.6" hidden="1" customHeight="1" x14ac:dyDescent="0.2">
      <c r="M575" s="89" t="str">
        <f>IF(Udfyldningsark!G592="","",IF(Udfyldningsark!G592=Data!$T$7,Data!$V$7,IF(Udfyldningsark!G592=Data!$T$8,Data!$V$8,IF(Udfyldningsark!G592=Data!$T$9,Data!$V$9,IF(Udfyldningsark!G592=Data!$T$10,Data!$V$10,IF(Udfyldningsark!G592=Data!$T$11,Data!$V$11,IF(Udfyldningsark!G592=Data!$T$12,Data!$V$12,IF(Udfyldningsark!G592=Data!$T$13,Data!$V$13,IF(Udfyldningsark!G592=Data!$T$14,Data!$V$14,IF(Udfyldningsark!G592=Data!$T$15,Data!$V$15,IF(Udfyldningsark!G592=Data!$T$16,Data!$V$16,IF(Udfyldningsark!G592=Data!$T$17,Data!$V$17,IF(Udfyldningsark!G592=Data!$T$18,Data!$V$18,IF(Udfyldningsark!G592=Data!$T$19,Data!$V$19,IF(Udfyldningsark!G592=Data!$T$20,Data!$V$20,IF(Udfyldningsark!G592=Data!$T$21,Data!$V$21,IF(Udfyldningsark!G592=Data!$T$22,Data!$V$22,IF(Udfyldningsark!G592=Data!$T$23,Data!$V$23,IF(Udfyldningsark!G592=Data!$T$24,Data!$V$24,IF(Udfyldningsark!G592=Data!$T$25,Data!$V$25,IF(Udfyldningsark!G592=Data!$T$26,Data!$V$26,IF(Udfyldningsark!G592=Data!$T$27,Data!$V$27,))))))))))))))))))))))</f>
        <v/>
      </c>
    </row>
    <row r="576" spans="13:13" ht="9.6" hidden="1" customHeight="1" x14ac:dyDescent="0.2">
      <c r="M576" s="89" t="str">
        <f>IF(Udfyldningsark!G593="","",IF(Udfyldningsark!G593=Data!$T$7,Data!$V$7,IF(Udfyldningsark!G593=Data!$T$8,Data!$V$8,IF(Udfyldningsark!G593=Data!$T$9,Data!$V$9,IF(Udfyldningsark!G593=Data!$T$10,Data!$V$10,IF(Udfyldningsark!G593=Data!$T$11,Data!$V$11,IF(Udfyldningsark!G593=Data!$T$12,Data!$V$12,IF(Udfyldningsark!G593=Data!$T$13,Data!$V$13,IF(Udfyldningsark!G593=Data!$T$14,Data!$V$14,IF(Udfyldningsark!G593=Data!$T$15,Data!$V$15,IF(Udfyldningsark!G593=Data!$T$16,Data!$V$16,IF(Udfyldningsark!G593=Data!$T$17,Data!$V$17,IF(Udfyldningsark!G593=Data!$T$18,Data!$V$18,IF(Udfyldningsark!G593=Data!$T$19,Data!$V$19,IF(Udfyldningsark!G593=Data!$T$20,Data!$V$20,IF(Udfyldningsark!G593=Data!$T$21,Data!$V$21,IF(Udfyldningsark!G593=Data!$T$22,Data!$V$22,IF(Udfyldningsark!G593=Data!$T$23,Data!$V$23,IF(Udfyldningsark!G593=Data!$T$24,Data!$V$24,IF(Udfyldningsark!G593=Data!$T$25,Data!$V$25,IF(Udfyldningsark!G593=Data!$T$26,Data!$V$26,IF(Udfyldningsark!G593=Data!$T$27,Data!$V$27,))))))))))))))))))))))</f>
        <v/>
      </c>
    </row>
    <row r="577" spans="13:13" ht="9.6" hidden="1" customHeight="1" x14ac:dyDescent="0.2">
      <c r="M577" s="89" t="str">
        <f>IF(Udfyldningsark!G594="","",IF(Udfyldningsark!G594=Data!$T$7,Data!$V$7,IF(Udfyldningsark!G594=Data!$T$8,Data!$V$8,IF(Udfyldningsark!G594=Data!$T$9,Data!$V$9,IF(Udfyldningsark!G594=Data!$T$10,Data!$V$10,IF(Udfyldningsark!G594=Data!$T$11,Data!$V$11,IF(Udfyldningsark!G594=Data!$T$12,Data!$V$12,IF(Udfyldningsark!G594=Data!$T$13,Data!$V$13,IF(Udfyldningsark!G594=Data!$T$14,Data!$V$14,IF(Udfyldningsark!G594=Data!$T$15,Data!$V$15,IF(Udfyldningsark!G594=Data!$T$16,Data!$V$16,IF(Udfyldningsark!G594=Data!$T$17,Data!$V$17,IF(Udfyldningsark!G594=Data!$T$18,Data!$V$18,IF(Udfyldningsark!G594=Data!$T$19,Data!$V$19,IF(Udfyldningsark!G594=Data!$T$20,Data!$V$20,IF(Udfyldningsark!G594=Data!$T$21,Data!$V$21,IF(Udfyldningsark!G594=Data!$T$22,Data!$V$22,IF(Udfyldningsark!G594=Data!$T$23,Data!$V$23,IF(Udfyldningsark!G594=Data!$T$24,Data!$V$24,IF(Udfyldningsark!G594=Data!$T$25,Data!$V$25,IF(Udfyldningsark!G594=Data!$T$26,Data!$V$26,IF(Udfyldningsark!G594=Data!$T$27,Data!$V$27,))))))))))))))))))))))</f>
        <v/>
      </c>
    </row>
    <row r="578" spans="13:13" ht="9.6" hidden="1" customHeight="1" x14ac:dyDescent="0.2">
      <c r="M578" s="89" t="str">
        <f>IF(Udfyldningsark!G595="","",IF(Udfyldningsark!G595=Data!$T$7,Data!$V$7,IF(Udfyldningsark!G595=Data!$T$8,Data!$V$8,IF(Udfyldningsark!G595=Data!$T$9,Data!$V$9,IF(Udfyldningsark!G595=Data!$T$10,Data!$V$10,IF(Udfyldningsark!G595=Data!$T$11,Data!$V$11,IF(Udfyldningsark!G595=Data!$T$12,Data!$V$12,IF(Udfyldningsark!G595=Data!$T$13,Data!$V$13,IF(Udfyldningsark!G595=Data!$T$14,Data!$V$14,IF(Udfyldningsark!G595=Data!$T$15,Data!$V$15,IF(Udfyldningsark!G595=Data!$T$16,Data!$V$16,IF(Udfyldningsark!G595=Data!$T$17,Data!$V$17,IF(Udfyldningsark!G595=Data!$T$18,Data!$V$18,IF(Udfyldningsark!G595=Data!$T$19,Data!$V$19,IF(Udfyldningsark!G595=Data!$T$20,Data!$V$20,IF(Udfyldningsark!G595=Data!$T$21,Data!$V$21,IF(Udfyldningsark!G595=Data!$T$22,Data!$V$22,IF(Udfyldningsark!G595=Data!$T$23,Data!$V$23,IF(Udfyldningsark!G595=Data!$T$24,Data!$V$24,IF(Udfyldningsark!G595=Data!$T$25,Data!$V$25,IF(Udfyldningsark!G595=Data!$T$26,Data!$V$26,IF(Udfyldningsark!G595=Data!$T$27,Data!$V$27,))))))))))))))))))))))</f>
        <v/>
      </c>
    </row>
    <row r="579" spans="13:13" ht="9.6" hidden="1" customHeight="1" x14ac:dyDescent="0.2">
      <c r="M579" s="89" t="str">
        <f>IF(Udfyldningsark!G596="","",IF(Udfyldningsark!G596=Data!$T$7,Data!$V$7,IF(Udfyldningsark!G596=Data!$T$8,Data!$V$8,IF(Udfyldningsark!G596=Data!$T$9,Data!$V$9,IF(Udfyldningsark!G596=Data!$T$10,Data!$V$10,IF(Udfyldningsark!G596=Data!$T$11,Data!$V$11,IF(Udfyldningsark!G596=Data!$T$12,Data!$V$12,IF(Udfyldningsark!G596=Data!$T$13,Data!$V$13,IF(Udfyldningsark!G596=Data!$T$14,Data!$V$14,IF(Udfyldningsark!G596=Data!$T$15,Data!$V$15,IF(Udfyldningsark!G596=Data!$T$16,Data!$V$16,IF(Udfyldningsark!G596=Data!$T$17,Data!$V$17,IF(Udfyldningsark!G596=Data!$T$18,Data!$V$18,IF(Udfyldningsark!G596=Data!$T$19,Data!$V$19,IF(Udfyldningsark!G596=Data!$T$20,Data!$V$20,IF(Udfyldningsark!G596=Data!$T$21,Data!$V$21,IF(Udfyldningsark!G596=Data!$T$22,Data!$V$22,IF(Udfyldningsark!G596=Data!$T$23,Data!$V$23,IF(Udfyldningsark!G596=Data!$T$24,Data!$V$24,IF(Udfyldningsark!G596=Data!$T$25,Data!$V$25,IF(Udfyldningsark!G596=Data!$T$26,Data!$V$26,IF(Udfyldningsark!G596=Data!$T$27,Data!$V$27,))))))))))))))))))))))</f>
        <v/>
      </c>
    </row>
    <row r="580" spans="13:13" ht="9.6" hidden="1" customHeight="1" x14ac:dyDescent="0.2">
      <c r="M580" s="89" t="str">
        <f>IF(Udfyldningsark!G597="","",IF(Udfyldningsark!G597=Data!$T$7,Data!$V$7,IF(Udfyldningsark!G597=Data!$T$8,Data!$V$8,IF(Udfyldningsark!G597=Data!$T$9,Data!$V$9,IF(Udfyldningsark!G597=Data!$T$10,Data!$V$10,IF(Udfyldningsark!G597=Data!$T$11,Data!$V$11,IF(Udfyldningsark!G597=Data!$T$12,Data!$V$12,IF(Udfyldningsark!G597=Data!$T$13,Data!$V$13,IF(Udfyldningsark!G597=Data!$T$14,Data!$V$14,IF(Udfyldningsark!G597=Data!$T$15,Data!$V$15,IF(Udfyldningsark!G597=Data!$T$16,Data!$V$16,IF(Udfyldningsark!G597=Data!$T$17,Data!$V$17,IF(Udfyldningsark!G597=Data!$T$18,Data!$V$18,IF(Udfyldningsark!G597=Data!$T$19,Data!$V$19,IF(Udfyldningsark!G597=Data!$T$20,Data!$V$20,IF(Udfyldningsark!G597=Data!$T$21,Data!$V$21,IF(Udfyldningsark!G597=Data!$T$22,Data!$V$22,IF(Udfyldningsark!G597=Data!$T$23,Data!$V$23,IF(Udfyldningsark!G597=Data!$T$24,Data!$V$24,IF(Udfyldningsark!G597=Data!$T$25,Data!$V$25,IF(Udfyldningsark!G597=Data!$T$26,Data!$V$26,IF(Udfyldningsark!G597=Data!$T$27,Data!$V$27,))))))))))))))))))))))</f>
        <v/>
      </c>
    </row>
    <row r="581" spans="13:13" ht="9.6" hidden="1" customHeight="1" x14ac:dyDescent="0.2">
      <c r="M581" s="89" t="str">
        <f>IF(Udfyldningsark!G598="","",IF(Udfyldningsark!G598=Data!$T$7,Data!$V$7,IF(Udfyldningsark!G598=Data!$T$8,Data!$V$8,IF(Udfyldningsark!G598=Data!$T$9,Data!$V$9,IF(Udfyldningsark!G598=Data!$T$10,Data!$V$10,IF(Udfyldningsark!G598=Data!$T$11,Data!$V$11,IF(Udfyldningsark!G598=Data!$T$12,Data!$V$12,IF(Udfyldningsark!G598=Data!$T$13,Data!$V$13,IF(Udfyldningsark!G598=Data!$T$14,Data!$V$14,IF(Udfyldningsark!G598=Data!$T$15,Data!$V$15,IF(Udfyldningsark!G598=Data!$T$16,Data!$V$16,IF(Udfyldningsark!G598=Data!$T$17,Data!$V$17,IF(Udfyldningsark!G598=Data!$T$18,Data!$V$18,IF(Udfyldningsark!G598=Data!$T$19,Data!$V$19,IF(Udfyldningsark!G598=Data!$T$20,Data!$V$20,IF(Udfyldningsark!G598=Data!$T$21,Data!$V$21,IF(Udfyldningsark!G598=Data!$T$22,Data!$V$22,IF(Udfyldningsark!G598=Data!$T$23,Data!$V$23,IF(Udfyldningsark!G598=Data!$T$24,Data!$V$24,IF(Udfyldningsark!G598=Data!$T$25,Data!$V$25,IF(Udfyldningsark!G598=Data!$T$26,Data!$V$26,IF(Udfyldningsark!G598=Data!$T$27,Data!$V$27,))))))))))))))))))))))</f>
        <v/>
      </c>
    </row>
    <row r="582" spans="13:13" ht="9.6" hidden="1" customHeight="1" x14ac:dyDescent="0.2">
      <c r="M582" s="89" t="str">
        <f>IF(Udfyldningsark!G599="","",IF(Udfyldningsark!G599=Data!$T$7,Data!$V$7,IF(Udfyldningsark!G599=Data!$T$8,Data!$V$8,IF(Udfyldningsark!G599=Data!$T$9,Data!$V$9,IF(Udfyldningsark!G599=Data!$T$10,Data!$V$10,IF(Udfyldningsark!G599=Data!$T$11,Data!$V$11,IF(Udfyldningsark!G599=Data!$T$12,Data!$V$12,IF(Udfyldningsark!G599=Data!$T$13,Data!$V$13,IF(Udfyldningsark!G599=Data!$T$14,Data!$V$14,IF(Udfyldningsark!G599=Data!$T$15,Data!$V$15,IF(Udfyldningsark!G599=Data!$T$16,Data!$V$16,IF(Udfyldningsark!G599=Data!$T$17,Data!$V$17,IF(Udfyldningsark!G599=Data!$T$18,Data!$V$18,IF(Udfyldningsark!G599=Data!$T$19,Data!$V$19,IF(Udfyldningsark!G599=Data!$T$20,Data!$V$20,IF(Udfyldningsark!G599=Data!$T$21,Data!$V$21,IF(Udfyldningsark!G599=Data!$T$22,Data!$V$22,IF(Udfyldningsark!G599=Data!$T$23,Data!$V$23,IF(Udfyldningsark!G599=Data!$T$24,Data!$V$24,IF(Udfyldningsark!G599=Data!$T$25,Data!$V$25,IF(Udfyldningsark!G599=Data!$T$26,Data!$V$26,IF(Udfyldningsark!G599=Data!$T$27,Data!$V$27,))))))))))))))))))))))</f>
        <v/>
      </c>
    </row>
    <row r="583" spans="13:13" ht="9.6" hidden="1" customHeight="1" x14ac:dyDescent="0.2">
      <c r="M583" s="89" t="str">
        <f>IF(Udfyldningsark!G600="","",IF(Udfyldningsark!G600=Data!$T$7,Data!$V$7,IF(Udfyldningsark!G600=Data!$T$8,Data!$V$8,IF(Udfyldningsark!G600=Data!$T$9,Data!$V$9,IF(Udfyldningsark!G600=Data!$T$10,Data!$V$10,IF(Udfyldningsark!G600=Data!$T$11,Data!$V$11,IF(Udfyldningsark!G600=Data!$T$12,Data!$V$12,IF(Udfyldningsark!G600=Data!$T$13,Data!$V$13,IF(Udfyldningsark!G600=Data!$T$14,Data!$V$14,IF(Udfyldningsark!G600=Data!$T$15,Data!$V$15,IF(Udfyldningsark!G600=Data!$T$16,Data!$V$16,IF(Udfyldningsark!G600=Data!$T$17,Data!$V$17,IF(Udfyldningsark!G600=Data!$T$18,Data!$V$18,IF(Udfyldningsark!G600=Data!$T$19,Data!$V$19,IF(Udfyldningsark!G600=Data!$T$20,Data!$V$20,IF(Udfyldningsark!G600=Data!$T$21,Data!$V$21,IF(Udfyldningsark!G600=Data!$T$22,Data!$V$22,IF(Udfyldningsark!G600=Data!$T$23,Data!$V$23,IF(Udfyldningsark!G600=Data!$T$24,Data!$V$24,IF(Udfyldningsark!G600=Data!$T$25,Data!$V$25,IF(Udfyldningsark!G600=Data!$T$26,Data!$V$26,IF(Udfyldningsark!G600=Data!$T$27,Data!$V$27,))))))))))))))))))))))</f>
        <v/>
      </c>
    </row>
    <row r="584" spans="13:13" ht="9.6" hidden="1" customHeight="1" x14ac:dyDescent="0.2">
      <c r="M584" s="89" t="str">
        <f>IF(Udfyldningsark!G601="","",IF(Udfyldningsark!G601=Data!$T$7,Data!$V$7,IF(Udfyldningsark!G601=Data!$T$8,Data!$V$8,IF(Udfyldningsark!G601=Data!$T$9,Data!$V$9,IF(Udfyldningsark!G601=Data!$T$10,Data!$V$10,IF(Udfyldningsark!G601=Data!$T$11,Data!$V$11,IF(Udfyldningsark!G601=Data!$T$12,Data!$V$12,IF(Udfyldningsark!G601=Data!$T$13,Data!$V$13,IF(Udfyldningsark!G601=Data!$T$14,Data!$V$14,IF(Udfyldningsark!G601=Data!$T$15,Data!$V$15,IF(Udfyldningsark!G601=Data!$T$16,Data!$V$16,IF(Udfyldningsark!G601=Data!$T$17,Data!$V$17,IF(Udfyldningsark!G601=Data!$T$18,Data!$V$18,IF(Udfyldningsark!G601=Data!$T$19,Data!$V$19,IF(Udfyldningsark!G601=Data!$T$20,Data!$V$20,IF(Udfyldningsark!G601=Data!$T$21,Data!$V$21,IF(Udfyldningsark!G601=Data!$T$22,Data!$V$22,IF(Udfyldningsark!G601=Data!$T$23,Data!$V$23,IF(Udfyldningsark!G601=Data!$T$24,Data!$V$24,IF(Udfyldningsark!G601=Data!$T$25,Data!$V$25,IF(Udfyldningsark!G601=Data!$T$26,Data!$V$26,IF(Udfyldningsark!G601=Data!$T$27,Data!$V$27,))))))))))))))))))))))</f>
        <v/>
      </c>
    </row>
    <row r="585" spans="13:13" ht="9.6" hidden="1" customHeight="1" x14ac:dyDescent="0.2">
      <c r="M585" s="89" t="str">
        <f>IF(Udfyldningsark!G602="","",IF(Udfyldningsark!G602=Data!$T$7,Data!$V$7,IF(Udfyldningsark!G602=Data!$T$8,Data!$V$8,IF(Udfyldningsark!G602=Data!$T$9,Data!$V$9,IF(Udfyldningsark!G602=Data!$T$10,Data!$V$10,IF(Udfyldningsark!G602=Data!$T$11,Data!$V$11,IF(Udfyldningsark!G602=Data!$T$12,Data!$V$12,IF(Udfyldningsark!G602=Data!$T$13,Data!$V$13,IF(Udfyldningsark!G602=Data!$T$14,Data!$V$14,IF(Udfyldningsark!G602=Data!$T$15,Data!$V$15,IF(Udfyldningsark!G602=Data!$T$16,Data!$V$16,IF(Udfyldningsark!G602=Data!$T$17,Data!$V$17,IF(Udfyldningsark!G602=Data!$T$18,Data!$V$18,IF(Udfyldningsark!G602=Data!$T$19,Data!$V$19,IF(Udfyldningsark!G602=Data!$T$20,Data!$V$20,IF(Udfyldningsark!G602=Data!$T$21,Data!$V$21,IF(Udfyldningsark!G602=Data!$T$22,Data!$V$22,IF(Udfyldningsark!G602=Data!$T$23,Data!$V$23,IF(Udfyldningsark!G602=Data!$T$24,Data!$V$24,IF(Udfyldningsark!G602=Data!$T$25,Data!$V$25,IF(Udfyldningsark!G602=Data!$T$26,Data!$V$26,IF(Udfyldningsark!G602=Data!$T$27,Data!$V$27,))))))))))))))))))))))</f>
        <v/>
      </c>
    </row>
    <row r="586" spans="13:13" ht="9.6" hidden="1" customHeight="1" x14ac:dyDescent="0.2">
      <c r="M586" s="89" t="str">
        <f>IF(Udfyldningsark!G603="","",IF(Udfyldningsark!G603=Data!$T$7,Data!$V$7,IF(Udfyldningsark!G603=Data!$T$8,Data!$V$8,IF(Udfyldningsark!G603=Data!$T$9,Data!$V$9,IF(Udfyldningsark!G603=Data!$T$10,Data!$V$10,IF(Udfyldningsark!G603=Data!$T$11,Data!$V$11,IF(Udfyldningsark!G603=Data!$T$12,Data!$V$12,IF(Udfyldningsark!G603=Data!$T$13,Data!$V$13,IF(Udfyldningsark!G603=Data!$T$14,Data!$V$14,IF(Udfyldningsark!G603=Data!$T$15,Data!$V$15,IF(Udfyldningsark!G603=Data!$T$16,Data!$V$16,IF(Udfyldningsark!G603=Data!$T$17,Data!$V$17,IF(Udfyldningsark!G603=Data!$T$18,Data!$V$18,IF(Udfyldningsark!G603=Data!$T$19,Data!$V$19,IF(Udfyldningsark!G603=Data!$T$20,Data!$V$20,IF(Udfyldningsark!G603=Data!$T$21,Data!$V$21,IF(Udfyldningsark!G603=Data!$T$22,Data!$V$22,IF(Udfyldningsark!G603=Data!$T$23,Data!$V$23,IF(Udfyldningsark!G603=Data!$T$24,Data!$V$24,IF(Udfyldningsark!G603=Data!$T$25,Data!$V$25,IF(Udfyldningsark!G603=Data!$T$26,Data!$V$26,IF(Udfyldningsark!G603=Data!$T$27,Data!$V$27,))))))))))))))))))))))</f>
        <v/>
      </c>
    </row>
    <row r="587" spans="13:13" ht="9.6" hidden="1" customHeight="1" x14ac:dyDescent="0.2">
      <c r="M587" s="89" t="str">
        <f>IF(Udfyldningsark!G604="","",IF(Udfyldningsark!G604=Data!$T$7,Data!$V$7,IF(Udfyldningsark!G604=Data!$T$8,Data!$V$8,IF(Udfyldningsark!G604=Data!$T$9,Data!$V$9,IF(Udfyldningsark!G604=Data!$T$10,Data!$V$10,IF(Udfyldningsark!G604=Data!$T$11,Data!$V$11,IF(Udfyldningsark!G604=Data!$T$12,Data!$V$12,IF(Udfyldningsark!G604=Data!$T$13,Data!$V$13,IF(Udfyldningsark!G604=Data!$T$14,Data!$V$14,IF(Udfyldningsark!G604=Data!$T$15,Data!$V$15,IF(Udfyldningsark!G604=Data!$T$16,Data!$V$16,IF(Udfyldningsark!G604=Data!$T$17,Data!$V$17,IF(Udfyldningsark!G604=Data!$T$18,Data!$V$18,IF(Udfyldningsark!G604=Data!$T$19,Data!$V$19,IF(Udfyldningsark!G604=Data!$T$20,Data!$V$20,IF(Udfyldningsark!G604=Data!$T$21,Data!$V$21,IF(Udfyldningsark!G604=Data!$T$22,Data!$V$22,IF(Udfyldningsark!G604=Data!$T$23,Data!$V$23,IF(Udfyldningsark!G604=Data!$T$24,Data!$V$24,IF(Udfyldningsark!G604=Data!$T$25,Data!$V$25,IF(Udfyldningsark!G604=Data!$T$26,Data!$V$26,IF(Udfyldningsark!G604=Data!$T$27,Data!$V$27,))))))))))))))))))))))</f>
        <v/>
      </c>
    </row>
    <row r="588" spans="13:13" ht="9.6" hidden="1" customHeight="1" x14ac:dyDescent="0.2">
      <c r="M588" s="89" t="str">
        <f>IF(Udfyldningsark!G605="","",IF(Udfyldningsark!G605=Data!$T$7,Data!$V$7,IF(Udfyldningsark!G605=Data!$T$8,Data!$V$8,IF(Udfyldningsark!G605=Data!$T$9,Data!$V$9,IF(Udfyldningsark!G605=Data!$T$10,Data!$V$10,IF(Udfyldningsark!G605=Data!$T$11,Data!$V$11,IF(Udfyldningsark!G605=Data!$T$12,Data!$V$12,IF(Udfyldningsark!G605=Data!$T$13,Data!$V$13,IF(Udfyldningsark!G605=Data!$T$14,Data!$V$14,IF(Udfyldningsark!G605=Data!$T$15,Data!$V$15,IF(Udfyldningsark!G605=Data!$T$16,Data!$V$16,IF(Udfyldningsark!G605=Data!$T$17,Data!$V$17,IF(Udfyldningsark!G605=Data!$T$18,Data!$V$18,IF(Udfyldningsark!G605=Data!$T$19,Data!$V$19,IF(Udfyldningsark!G605=Data!$T$20,Data!$V$20,IF(Udfyldningsark!G605=Data!$T$21,Data!$V$21,IF(Udfyldningsark!G605=Data!$T$22,Data!$V$22,IF(Udfyldningsark!G605=Data!$T$23,Data!$V$23,IF(Udfyldningsark!G605=Data!$T$24,Data!$V$24,IF(Udfyldningsark!G605=Data!$T$25,Data!$V$25,IF(Udfyldningsark!G605=Data!$T$26,Data!$V$26,IF(Udfyldningsark!G605=Data!$T$27,Data!$V$27,))))))))))))))))))))))</f>
        <v/>
      </c>
    </row>
    <row r="589" spans="13:13" ht="9.6" hidden="1" customHeight="1" x14ac:dyDescent="0.2">
      <c r="M589" s="89" t="str">
        <f>IF(Udfyldningsark!G606="","",IF(Udfyldningsark!G606=Data!$T$7,Data!$V$7,IF(Udfyldningsark!G606=Data!$T$8,Data!$V$8,IF(Udfyldningsark!G606=Data!$T$9,Data!$V$9,IF(Udfyldningsark!G606=Data!$T$10,Data!$V$10,IF(Udfyldningsark!G606=Data!$T$11,Data!$V$11,IF(Udfyldningsark!G606=Data!$T$12,Data!$V$12,IF(Udfyldningsark!G606=Data!$T$13,Data!$V$13,IF(Udfyldningsark!G606=Data!$T$14,Data!$V$14,IF(Udfyldningsark!G606=Data!$T$15,Data!$V$15,IF(Udfyldningsark!G606=Data!$T$16,Data!$V$16,IF(Udfyldningsark!G606=Data!$T$17,Data!$V$17,IF(Udfyldningsark!G606=Data!$T$18,Data!$V$18,IF(Udfyldningsark!G606=Data!$T$19,Data!$V$19,IF(Udfyldningsark!G606=Data!$T$20,Data!$V$20,IF(Udfyldningsark!G606=Data!$T$21,Data!$V$21,IF(Udfyldningsark!G606=Data!$T$22,Data!$V$22,IF(Udfyldningsark!G606=Data!$T$23,Data!$V$23,IF(Udfyldningsark!G606=Data!$T$24,Data!$V$24,IF(Udfyldningsark!G606=Data!$T$25,Data!$V$25,IF(Udfyldningsark!G606=Data!$T$26,Data!$V$26,IF(Udfyldningsark!G606=Data!$T$27,Data!$V$27,))))))))))))))))))))))</f>
        <v/>
      </c>
    </row>
    <row r="590" spans="13:13" ht="9.6" hidden="1" customHeight="1" x14ac:dyDescent="0.2">
      <c r="M590" s="89" t="str">
        <f>IF(Udfyldningsark!G607="","",IF(Udfyldningsark!G607=Data!$T$7,Data!$V$7,IF(Udfyldningsark!G607=Data!$T$8,Data!$V$8,IF(Udfyldningsark!G607=Data!$T$9,Data!$V$9,IF(Udfyldningsark!G607=Data!$T$10,Data!$V$10,IF(Udfyldningsark!G607=Data!$T$11,Data!$V$11,IF(Udfyldningsark!G607=Data!$T$12,Data!$V$12,IF(Udfyldningsark!G607=Data!$T$13,Data!$V$13,IF(Udfyldningsark!G607=Data!$T$14,Data!$V$14,IF(Udfyldningsark!G607=Data!$T$15,Data!$V$15,IF(Udfyldningsark!G607=Data!$T$16,Data!$V$16,IF(Udfyldningsark!G607=Data!$T$17,Data!$V$17,IF(Udfyldningsark!G607=Data!$T$18,Data!$V$18,IF(Udfyldningsark!G607=Data!$T$19,Data!$V$19,IF(Udfyldningsark!G607=Data!$T$20,Data!$V$20,IF(Udfyldningsark!G607=Data!$T$21,Data!$V$21,IF(Udfyldningsark!G607=Data!$T$22,Data!$V$22,IF(Udfyldningsark!G607=Data!$T$23,Data!$V$23,IF(Udfyldningsark!G607=Data!$T$24,Data!$V$24,IF(Udfyldningsark!G607=Data!$T$25,Data!$V$25,IF(Udfyldningsark!G607=Data!$T$26,Data!$V$26,IF(Udfyldningsark!G607=Data!$T$27,Data!$V$27,))))))))))))))))))))))</f>
        <v/>
      </c>
    </row>
    <row r="591" spans="13:13" ht="9.6" hidden="1" customHeight="1" x14ac:dyDescent="0.2">
      <c r="M591" s="89" t="str">
        <f>IF(Udfyldningsark!G608="","",IF(Udfyldningsark!G608=Data!$T$7,Data!$V$7,IF(Udfyldningsark!G608=Data!$T$8,Data!$V$8,IF(Udfyldningsark!G608=Data!$T$9,Data!$V$9,IF(Udfyldningsark!G608=Data!$T$10,Data!$V$10,IF(Udfyldningsark!G608=Data!$T$11,Data!$V$11,IF(Udfyldningsark!G608=Data!$T$12,Data!$V$12,IF(Udfyldningsark!G608=Data!$T$13,Data!$V$13,IF(Udfyldningsark!G608=Data!$T$14,Data!$V$14,IF(Udfyldningsark!G608=Data!$T$15,Data!$V$15,IF(Udfyldningsark!G608=Data!$T$16,Data!$V$16,IF(Udfyldningsark!G608=Data!$T$17,Data!$V$17,IF(Udfyldningsark!G608=Data!$T$18,Data!$V$18,IF(Udfyldningsark!G608=Data!$T$19,Data!$V$19,IF(Udfyldningsark!G608=Data!$T$20,Data!$V$20,IF(Udfyldningsark!G608=Data!$T$21,Data!$V$21,IF(Udfyldningsark!G608=Data!$T$22,Data!$V$22,IF(Udfyldningsark!G608=Data!$T$23,Data!$V$23,IF(Udfyldningsark!G608=Data!$T$24,Data!$V$24,IF(Udfyldningsark!G608=Data!$T$25,Data!$V$25,IF(Udfyldningsark!G608=Data!$T$26,Data!$V$26,IF(Udfyldningsark!G608=Data!$T$27,Data!$V$27,))))))))))))))))))))))</f>
        <v/>
      </c>
    </row>
    <row r="592" spans="13:13" ht="9.6" hidden="1" customHeight="1" x14ac:dyDescent="0.2">
      <c r="M592" s="89" t="str">
        <f>IF(Udfyldningsark!G609="","",IF(Udfyldningsark!G609=Data!$T$7,Data!$V$7,IF(Udfyldningsark!G609=Data!$T$8,Data!$V$8,IF(Udfyldningsark!G609=Data!$T$9,Data!$V$9,IF(Udfyldningsark!G609=Data!$T$10,Data!$V$10,IF(Udfyldningsark!G609=Data!$T$11,Data!$V$11,IF(Udfyldningsark!G609=Data!$T$12,Data!$V$12,IF(Udfyldningsark!G609=Data!$T$13,Data!$V$13,IF(Udfyldningsark!G609=Data!$T$14,Data!$V$14,IF(Udfyldningsark!G609=Data!$T$15,Data!$V$15,IF(Udfyldningsark!G609=Data!$T$16,Data!$V$16,IF(Udfyldningsark!G609=Data!$T$17,Data!$V$17,IF(Udfyldningsark!G609=Data!$T$18,Data!$V$18,IF(Udfyldningsark!G609=Data!$T$19,Data!$V$19,IF(Udfyldningsark!G609=Data!$T$20,Data!$V$20,IF(Udfyldningsark!G609=Data!$T$21,Data!$V$21,IF(Udfyldningsark!G609=Data!$T$22,Data!$V$22,IF(Udfyldningsark!G609=Data!$T$23,Data!$V$23,IF(Udfyldningsark!G609=Data!$T$24,Data!$V$24,IF(Udfyldningsark!G609=Data!$T$25,Data!$V$25,IF(Udfyldningsark!G609=Data!$T$26,Data!$V$26,IF(Udfyldningsark!G609=Data!$T$27,Data!$V$27,))))))))))))))))))))))</f>
        <v/>
      </c>
    </row>
    <row r="593" spans="13:13" ht="9.6" hidden="1" customHeight="1" x14ac:dyDescent="0.2">
      <c r="M593" s="89" t="str">
        <f>IF(Udfyldningsark!G610="","",IF(Udfyldningsark!G610=Data!$T$7,Data!$V$7,IF(Udfyldningsark!G610=Data!$T$8,Data!$V$8,IF(Udfyldningsark!G610=Data!$T$9,Data!$V$9,IF(Udfyldningsark!G610=Data!$T$10,Data!$V$10,IF(Udfyldningsark!G610=Data!$T$11,Data!$V$11,IF(Udfyldningsark!G610=Data!$T$12,Data!$V$12,IF(Udfyldningsark!G610=Data!$T$13,Data!$V$13,IF(Udfyldningsark!G610=Data!$T$14,Data!$V$14,IF(Udfyldningsark!G610=Data!$T$15,Data!$V$15,IF(Udfyldningsark!G610=Data!$T$16,Data!$V$16,IF(Udfyldningsark!G610=Data!$T$17,Data!$V$17,IF(Udfyldningsark!G610=Data!$T$18,Data!$V$18,IF(Udfyldningsark!G610=Data!$T$19,Data!$V$19,IF(Udfyldningsark!G610=Data!$T$20,Data!$V$20,IF(Udfyldningsark!G610=Data!$T$21,Data!$V$21,IF(Udfyldningsark!G610=Data!$T$22,Data!$V$22,IF(Udfyldningsark!G610=Data!$T$23,Data!$V$23,IF(Udfyldningsark!G610=Data!$T$24,Data!$V$24,IF(Udfyldningsark!G610=Data!$T$25,Data!$V$25,IF(Udfyldningsark!G610=Data!$T$26,Data!$V$26,IF(Udfyldningsark!G610=Data!$T$27,Data!$V$27,))))))))))))))))))))))</f>
        <v/>
      </c>
    </row>
    <row r="594" spans="13:13" ht="9.6" hidden="1" customHeight="1" x14ac:dyDescent="0.2">
      <c r="M594" s="89" t="str">
        <f>IF(Udfyldningsark!G611="","",IF(Udfyldningsark!G611=Data!$T$7,Data!$V$7,IF(Udfyldningsark!G611=Data!$T$8,Data!$V$8,IF(Udfyldningsark!G611=Data!$T$9,Data!$V$9,IF(Udfyldningsark!G611=Data!$T$10,Data!$V$10,IF(Udfyldningsark!G611=Data!$T$11,Data!$V$11,IF(Udfyldningsark!G611=Data!$T$12,Data!$V$12,IF(Udfyldningsark!G611=Data!$T$13,Data!$V$13,IF(Udfyldningsark!G611=Data!$T$14,Data!$V$14,IF(Udfyldningsark!G611=Data!$T$15,Data!$V$15,IF(Udfyldningsark!G611=Data!$T$16,Data!$V$16,IF(Udfyldningsark!G611=Data!$T$17,Data!$V$17,IF(Udfyldningsark!G611=Data!$T$18,Data!$V$18,IF(Udfyldningsark!G611=Data!$T$19,Data!$V$19,IF(Udfyldningsark!G611=Data!$T$20,Data!$V$20,IF(Udfyldningsark!G611=Data!$T$21,Data!$V$21,IF(Udfyldningsark!G611=Data!$T$22,Data!$V$22,IF(Udfyldningsark!G611=Data!$T$23,Data!$V$23,IF(Udfyldningsark!G611=Data!$T$24,Data!$V$24,IF(Udfyldningsark!G611=Data!$T$25,Data!$V$25,IF(Udfyldningsark!G611=Data!$T$26,Data!$V$26,IF(Udfyldningsark!G611=Data!$T$27,Data!$V$27,))))))))))))))))))))))</f>
        <v/>
      </c>
    </row>
    <row r="595" spans="13:13" ht="9.6" hidden="1" customHeight="1" x14ac:dyDescent="0.2">
      <c r="M595" s="89" t="str">
        <f>IF(Udfyldningsark!G612="","",IF(Udfyldningsark!G612=Data!$T$7,Data!$V$7,IF(Udfyldningsark!G612=Data!$T$8,Data!$V$8,IF(Udfyldningsark!G612=Data!$T$9,Data!$V$9,IF(Udfyldningsark!G612=Data!$T$10,Data!$V$10,IF(Udfyldningsark!G612=Data!$T$11,Data!$V$11,IF(Udfyldningsark!G612=Data!$T$12,Data!$V$12,IF(Udfyldningsark!G612=Data!$T$13,Data!$V$13,IF(Udfyldningsark!G612=Data!$T$14,Data!$V$14,IF(Udfyldningsark!G612=Data!$T$15,Data!$V$15,IF(Udfyldningsark!G612=Data!$T$16,Data!$V$16,IF(Udfyldningsark!G612=Data!$T$17,Data!$V$17,IF(Udfyldningsark!G612=Data!$T$18,Data!$V$18,IF(Udfyldningsark!G612=Data!$T$19,Data!$V$19,IF(Udfyldningsark!G612=Data!$T$20,Data!$V$20,IF(Udfyldningsark!G612=Data!$T$21,Data!$V$21,IF(Udfyldningsark!G612=Data!$T$22,Data!$V$22,IF(Udfyldningsark!G612=Data!$T$23,Data!$V$23,IF(Udfyldningsark!G612=Data!$T$24,Data!$V$24,IF(Udfyldningsark!G612=Data!$T$25,Data!$V$25,IF(Udfyldningsark!G612=Data!$T$26,Data!$V$26,IF(Udfyldningsark!G612=Data!$T$27,Data!$V$27,))))))))))))))))))))))</f>
        <v/>
      </c>
    </row>
    <row r="596" spans="13:13" ht="9.6" hidden="1" customHeight="1" x14ac:dyDescent="0.2">
      <c r="M596" s="89" t="str">
        <f>IF(Udfyldningsark!G613="","",IF(Udfyldningsark!G613=Data!$T$7,Data!$V$7,IF(Udfyldningsark!G613=Data!$T$8,Data!$V$8,IF(Udfyldningsark!G613=Data!$T$9,Data!$V$9,IF(Udfyldningsark!G613=Data!$T$10,Data!$V$10,IF(Udfyldningsark!G613=Data!$T$11,Data!$V$11,IF(Udfyldningsark!G613=Data!$T$12,Data!$V$12,IF(Udfyldningsark!G613=Data!$T$13,Data!$V$13,IF(Udfyldningsark!G613=Data!$T$14,Data!$V$14,IF(Udfyldningsark!G613=Data!$T$15,Data!$V$15,IF(Udfyldningsark!G613=Data!$T$16,Data!$V$16,IF(Udfyldningsark!G613=Data!$T$17,Data!$V$17,IF(Udfyldningsark!G613=Data!$T$18,Data!$V$18,IF(Udfyldningsark!G613=Data!$T$19,Data!$V$19,IF(Udfyldningsark!G613=Data!$T$20,Data!$V$20,IF(Udfyldningsark!G613=Data!$T$21,Data!$V$21,IF(Udfyldningsark!G613=Data!$T$22,Data!$V$22,IF(Udfyldningsark!G613=Data!$T$23,Data!$V$23,IF(Udfyldningsark!G613=Data!$T$24,Data!$V$24,IF(Udfyldningsark!G613=Data!$T$25,Data!$V$25,IF(Udfyldningsark!G613=Data!$T$26,Data!$V$26,IF(Udfyldningsark!G613=Data!$T$27,Data!$V$27,))))))))))))))))))))))</f>
        <v/>
      </c>
    </row>
    <row r="597" spans="13:13" ht="9.6" hidden="1" customHeight="1" x14ac:dyDescent="0.2">
      <c r="M597" s="89" t="str">
        <f>IF(Udfyldningsark!G614="","",IF(Udfyldningsark!G614=Data!$T$7,Data!$V$7,IF(Udfyldningsark!G614=Data!$T$8,Data!$V$8,IF(Udfyldningsark!G614=Data!$T$9,Data!$V$9,IF(Udfyldningsark!G614=Data!$T$10,Data!$V$10,IF(Udfyldningsark!G614=Data!$T$11,Data!$V$11,IF(Udfyldningsark!G614=Data!$T$12,Data!$V$12,IF(Udfyldningsark!G614=Data!$T$13,Data!$V$13,IF(Udfyldningsark!G614=Data!$T$14,Data!$V$14,IF(Udfyldningsark!G614=Data!$T$15,Data!$V$15,IF(Udfyldningsark!G614=Data!$T$16,Data!$V$16,IF(Udfyldningsark!G614=Data!$T$17,Data!$V$17,IF(Udfyldningsark!G614=Data!$T$18,Data!$V$18,IF(Udfyldningsark!G614=Data!$T$19,Data!$V$19,IF(Udfyldningsark!G614=Data!$T$20,Data!$V$20,IF(Udfyldningsark!G614=Data!$T$21,Data!$V$21,IF(Udfyldningsark!G614=Data!$T$22,Data!$V$22,IF(Udfyldningsark!G614=Data!$T$23,Data!$V$23,IF(Udfyldningsark!G614=Data!$T$24,Data!$V$24,IF(Udfyldningsark!G614=Data!$T$25,Data!$V$25,IF(Udfyldningsark!G614=Data!$T$26,Data!$V$26,IF(Udfyldningsark!G614=Data!$T$27,Data!$V$27,))))))))))))))))))))))</f>
        <v/>
      </c>
    </row>
    <row r="598" spans="13:13" ht="9.6" hidden="1" customHeight="1" x14ac:dyDescent="0.2">
      <c r="M598" s="89" t="str">
        <f>IF(Udfyldningsark!G615="","",IF(Udfyldningsark!G615=Data!$T$7,Data!$V$7,IF(Udfyldningsark!G615=Data!$T$8,Data!$V$8,IF(Udfyldningsark!G615=Data!$T$9,Data!$V$9,IF(Udfyldningsark!G615=Data!$T$10,Data!$V$10,IF(Udfyldningsark!G615=Data!$T$11,Data!$V$11,IF(Udfyldningsark!G615=Data!$T$12,Data!$V$12,IF(Udfyldningsark!G615=Data!$T$13,Data!$V$13,IF(Udfyldningsark!G615=Data!$T$14,Data!$V$14,IF(Udfyldningsark!G615=Data!$T$15,Data!$V$15,IF(Udfyldningsark!G615=Data!$T$16,Data!$V$16,IF(Udfyldningsark!G615=Data!$T$17,Data!$V$17,IF(Udfyldningsark!G615=Data!$T$18,Data!$V$18,IF(Udfyldningsark!G615=Data!$T$19,Data!$V$19,IF(Udfyldningsark!G615=Data!$T$20,Data!$V$20,IF(Udfyldningsark!G615=Data!$T$21,Data!$V$21,IF(Udfyldningsark!G615=Data!$T$22,Data!$V$22,IF(Udfyldningsark!G615=Data!$T$23,Data!$V$23,IF(Udfyldningsark!G615=Data!$T$24,Data!$V$24,IF(Udfyldningsark!G615=Data!$T$25,Data!$V$25,IF(Udfyldningsark!G615=Data!$T$26,Data!$V$26,IF(Udfyldningsark!G615=Data!$T$27,Data!$V$27,))))))))))))))))))))))</f>
        <v/>
      </c>
    </row>
    <row r="599" spans="13:13" ht="9.6" hidden="1" customHeight="1" x14ac:dyDescent="0.2">
      <c r="M599" s="89" t="str">
        <f>IF(Udfyldningsark!G616="","",IF(Udfyldningsark!G616=Data!$T$7,Data!$V$7,IF(Udfyldningsark!G616=Data!$T$8,Data!$V$8,IF(Udfyldningsark!G616=Data!$T$9,Data!$V$9,IF(Udfyldningsark!G616=Data!$T$10,Data!$V$10,IF(Udfyldningsark!G616=Data!$T$11,Data!$V$11,IF(Udfyldningsark!G616=Data!$T$12,Data!$V$12,IF(Udfyldningsark!G616=Data!$T$13,Data!$V$13,IF(Udfyldningsark!G616=Data!$T$14,Data!$V$14,IF(Udfyldningsark!G616=Data!$T$15,Data!$V$15,IF(Udfyldningsark!G616=Data!$T$16,Data!$V$16,IF(Udfyldningsark!G616=Data!$T$17,Data!$V$17,IF(Udfyldningsark!G616=Data!$T$18,Data!$V$18,IF(Udfyldningsark!G616=Data!$T$19,Data!$V$19,IF(Udfyldningsark!G616=Data!$T$20,Data!$V$20,IF(Udfyldningsark!G616=Data!$T$21,Data!$V$21,IF(Udfyldningsark!G616=Data!$T$22,Data!$V$22,IF(Udfyldningsark!G616=Data!$T$23,Data!$V$23,IF(Udfyldningsark!G616=Data!$T$24,Data!$V$24,IF(Udfyldningsark!G616=Data!$T$25,Data!$V$25,IF(Udfyldningsark!G616=Data!$T$26,Data!$V$26,IF(Udfyldningsark!G616=Data!$T$27,Data!$V$27,))))))))))))))))))))))</f>
        <v/>
      </c>
    </row>
    <row r="600" spans="13:13" ht="9.6" hidden="1" customHeight="1" x14ac:dyDescent="0.2">
      <c r="M600" s="89" t="str">
        <f>IF(Udfyldningsark!G617="","",IF(Udfyldningsark!G617=Data!$T$7,Data!$V$7,IF(Udfyldningsark!G617=Data!$T$8,Data!$V$8,IF(Udfyldningsark!G617=Data!$T$9,Data!$V$9,IF(Udfyldningsark!G617=Data!$T$10,Data!$V$10,IF(Udfyldningsark!G617=Data!$T$11,Data!$V$11,IF(Udfyldningsark!G617=Data!$T$12,Data!$V$12,IF(Udfyldningsark!G617=Data!$T$13,Data!$V$13,IF(Udfyldningsark!G617=Data!$T$14,Data!$V$14,IF(Udfyldningsark!G617=Data!$T$15,Data!$V$15,IF(Udfyldningsark!G617=Data!$T$16,Data!$V$16,IF(Udfyldningsark!G617=Data!$T$17,Data!$V$17,IF(Udfyldningsark!G617=Data!$T$18,Data!$V$18,IF(Udfyldningsark!G617=Data!$T$19,Data!$V$19,IF(Udfyldningsark!G617=Data!$T$20,Data!$V$20,IF(Udfyldningsark!G617=Data!$T$21,Data!$V$21,IF(Udfyldningsark!G617=Data!$T$22,Data!$V$22,IF(Udfyldningsark!G617=Data!$T$23,Data!$V$23,IF(Udfyldningsark!G617=Data!$T$24,Data!$V$24,IF(Udfyldningsark!G617=Data!$T$25,Data!$V$25,IF(Udfyldningsark!G617=Data!$T$26,Data!$V$26,IF(Udfyldningsark!G617=Data!$T$27,Data!$V$27,))))))))))))))))))))))</f>
        <v/>
      </c>
    </row>
    <row r="601" spans="13:13" ht="9.6" hidden="1" customHeight="1" x14ac:dyDescent="0.2">
      <c r="M601" s="89" t="str">
        <f>IF(Udfyldningsark!G618="","",IF(Udfyldningsark!G618=Data!$T$7,Data!$V$7,IF(Udfyldningsark!G618=Data!$T$8,Data!$V$8,IF(Udfyldningsark!G618=Data!$T$9,Data!$V$9,IF(Udfyldningsark!G618=Data!$T$10,Data!$V$10,IF(Udfyldningsark!G618=Data!$T$11,Data!$V$11,IF(Udfyldningsark!G618=Data!$T$12,Data!$V$12,IF(Udfyldningsark!G618=Data!$T$13,Data!$V$13,IF(Udfyldningsark!G618=Data!$T$14,Data!$V$14,IF(Udfyldningsark!G618=Data!$T$15,Data!$V$15,IF(Udfyldningsark!G618=Data!$T$16,Data!$V$16,IF(Udfyldningsark!G618=Data!$T$17,Data!$V$17,IF(Udfyldningsark!G618=Data!$T$18,Data!$V$18,IF(Udfyldningsark!G618=Data!$T$19,Data!$V$19,IF(Udfyldningsark!G618=Data!$T$20,Data!$V$20,IF(Udfyldningsark!G618=Data!$T$21,Data!$V$21,IF(Udfyldningsark!G618=Data!$T$22,Data!$V$22,IF(Udfyldningsark!G618=Data!$T$23,Data!$V$23,IF(Udfyldningsark!G618=Data!$T$24,Data!$V$24,IF(Udfyldningsark!G618=Data!$T$25,Data!$V$25,IF(Udfyldningsark!G618=Data!$T$26,Data!$V$26,IF(Udfyldningsark!G618=Data!$T$27,Data!$V$27,))))))))))))))))))))))</f>
        <v/>
      </c>
    </row>
    <row r="602" spans="13:13" ht="9.6" hidden="1" customHeight="1" x14ac:dyDescent="0.2">
      <c r="M602" s="89" t="str">
        <f>IF(Udfyldningsark!G619="","",IF(Udfyldningsark!G619=Data!$T$7,Data!$V$7,IF(Udfyldningsark!G619=Data!$T$8,Data!$V$8,IF(Udfyldningsark!G619=Data!$T$9,Data!$V$9,IF(Udfyldningsark!G619=Data!$T$10,Data!$V$10,IF(Udfyldningsark!G619=Data!$T$11,Data!$V$11,IF(Udfyldningsark!G619=Data!$T$12,Data!$V$12,IF(Udfyldningsark!G619=Data!$T$13,Data!$V$13,IF(Udfyldningsark!G619=Data!$T$14,Data!$V$14,IF(Udfyldningsark!G619=Data!$T$15,Data!$V$15,IF(Udfyldningsark!G619=Data!$T$16,Data!$V$16,IF(Udfyldningsark!G619=Data!$T$17,Data!$V$17,IF(Udfyldningsark!G619=Data!$T$18,Data!$V$18,IF(Udfyldningsark!G619=Data!$T$19,Data!$V$19,IF(Udfyldningsark!G619=Data!$T$20,Data!$V$20,IF(Udfyldningsark!G619=Data!$T$21,Data!$V$21,IF(Udfyldningsark!G619=Data!$T$22,Data!$V$22,IF(Udfyldningsark!G619=Data!$T$23,Data!$V$23,IF(Udfyldningsark!G619=Data!$T$24,Data!$V$24,IF(Udfyldningsark!G619=Data!$T$25,Data!$V$25,IF(Udfyldningsark!G619=Data!$T$26,Data!$V$26,IF(Udfyldningsark!G619=Data!$T$27,Data!$V$27,))))))))))))))))))))))</f>
        <v/>
      </c>
    </row>
    <row r="603" spans="13:13" ht="9.6" hidden="1" customHeight="1" x14ac:dyDescent="0.2">
      <c r="M603" s="89" t="str">
        <f>IF(Udfyldningsark!G620="","",IF(Udfyldningsark!G620=Data!$T$7,Data!$V$7,IF(Udfyldningsark!G620=Data!$T$8,Data!$V$8,IF(Udfyldningsark!G620=Data!$T$9,Data!$V$9,IF(Udfyldningsark!G620=Data!$T$10,Data!$V$10,IF(Udfyldningsark!G620=Data!$T$11,Data!$V$11,IF(Udfyldningsark!G620=Data!$T$12,Data!$V$12,IF(Udfyldningsark!G620=Data!$T$13,Data!$V$13,IF(Udfyldningsark!G620=Data!$T$14,Data!$V$14,IF(Udfyldningsark!G620=Data!$T$15,Data!$V$15,IF(Udfyldningsark!G620=Data!$T$16,Data!$V$16,IF(Udfyldningsark!G620=Data!$T$17,Data!$V$17,IF(Udfyldningsark!G620=Data!$T$18,Data!$V$18,IF(Udfyldningsark!G620=Data!$T$19,Data!$V$19,IF(Udfyldningsark!G620=Data!$T$20,Data!$V$20,IF(Udfyldningsark!G620=Data!$T$21,Data!$V$21,IF(Udfyldningsark!G620=Data!$T$22,Data!$V$22,IF(Udfyldningsark!G620=Data!$T$23,Data!$V$23,IF(Udfyldningsark!G620=Data!$T$24,Data!$V$24,IF(Udfyldningsark!G620=Data!$T$25,Data!$V$25,IF(Udfyldningsark!G620=Data!$T$26,Data!$V$26,IF(Udfyldningsark!G620=Data!$T$27,Data!$V$27,))))))))))))))))))))))</f>
        <v/>
      </c>
    </row>
    <row r="604" spans="13:13" ht="9.6" hidden="1" customHeight="1" x14ac:dyDescent="0.2">
      <c r="M604" s="89" t="str">
        <f>IF(Udfyldningsark!G621="","",IF(Udfyldningsark!G621=Data!$T$7,Data!$V$7,IF(Udfyldningsark!G621=Data!$T$8,Data!$V$8,IF(Udfyldningsark!G621=Data!$T$9,Data!$V$9,IF(Udfyldningsark!G621=Data!$T$10,Data!$V$10,IF(Udfyldningsark!G621=Data!$T$11,Data!$V$11,IF(Udfyldningsark!G621=Data!$T$12,Data!$V$12,IF(Udfyldningsark!G621=Data!$T$13,Data!$V$13,IF(Udfyldningsark!G621=Data!$T$14,Data!$V$14,IF(Udfyldningsark!G621=Data!$T$15,Data!$V$15,IF(Udfyldningsark!G621=Data!$T$16,Data!$V$16,IF(Udfyldningsark!G621=Data!$T$17,Data!$V$17,IF(Udfyldningsark!G621=Data!$T$18,Data!$V$18,IF(Udfyldningsark!G621=Data!$T$19,Data!$V$19,IF(Udfyldningsark!G621=Data!$T$20,Data!$V$20,IF(Udfyldningsark!G621=Data!$T$21,Data!$V$21,IF(Udfyldningsark!G621=Data!$T$22,Data!$V$22,IF(Udfyldningsark!G621=Data!$T$23,Data!$V$23,IF(Udfyldningsark!G621=Data!$T$24,Data!$V$24,IF(Udfyldningsark!G621=Data!$T$25,Data!$V$25,IF(Udfyldningsark!G621=Data!$T$26,Data!$V$26,IF(Udfyldningsark!G621=Data!$T$27,Data!$V$27,))))))))))))))))))))))</f>
        <v/>
      </c>
    </row>
    <row r="605" spans="13:13" ht="9.6" hidden="1" customHeight="1" x14ac:dyDescent="0.2">
      <c r="M605" s="89" t="str">
        <f>IF(Udfyldningsark!G622="","",IF(Udfyldningsark!G622=Data!$T$7,Data!$V$7,IF(Udfyldningsark!G622=Data!$T$8,Data!$V$8,IF(Udfyldningsark!G622=Data!$T$9,Data!$V$9,IF(Udfyldningsark!G622=Data!$T$10,Data!$V$10,IF(Udfyldningsark!G622=Data!$T$11,Data!$V$11,IF(Udfyldningsark!G622=Data!$T$12,Data!$V$12,IF(Udfyldningsark!G622=Data!$T$13,Data!$V$13,IF(Udfyldningsark!G622=Data!$T$14,Data!$V$14,IF(Udfyldningsark!G622=Data!$T$15,Data!$V$15,IF(Udfyldningsark!G622=Data!$T$16,Data!$V$16,IF(Udfyldningsark!G622=Data!$T$17,Data!$V$17,IF(Udfyldningsark!G622=Data!$T$18,Data!$V$18,IF(Udfyldningsark!G622=Data!$T$19,Data!$V$19,IF(Udfyldningsark!G622=Data!$T$20,Data!$V$20,IF(Udfyldningsark!G622=Data!$T$21,Data!$V$21,IF(Udfyldningsark!G622=Data!$T$22,Data!$V$22,IF(Udfyldningsark!G622=Data!$T$23,Data!$V$23,IF(Udfyldningsark!G622=Data!$T$24,Data!$V$24,IF(Udfyldningsark!G622=Data!$T$25,Data!$V$25,IF(Udfyldningsark!G622=Data!$T$26,Data!$V$26,IF(Udfyldningsark!G622=Data!$T$27,Data!$V$27,))))))))))))))))))))))</f>
        <v/>
      </c>
    </row>
    <row r="606" spans="13:13" ht="9.6" hidden="1" customHeight="1" x14ac:dyDescent="0.2">
      <c r="M606" s="89" t="str">
        <f>IF(Udfyldningsark!G623="","",IF(Udfyldningsark!G623=Data!$T$7,Data!$V$7,IF(Udfyldningsark!G623=Data!$T$8,Data!$V$8,IF(Udfyldningsark!G623=Data!$T$9,Data!$V$9,IF(Udfyldningsark!G623=Data!$T$10,Data!$V$10,IF(Udfyldningsark!G623=Data!$T$11,Data!$V$11,IF(Udfyldningsark!G623=Data!$T$12,Data!$V$12,IF(Udfyldningsark!G623=Data!$T$13,Data!$V$13,IF(Udfyldningsark!G623=Data!$T$14,Data!$V$14,IF(Udfyldningsark!G623=Data!$T$15,Data!$V$15,IF(Udfyldningsark!G623=Data!$T$16,Data!$V$16,IF(Udfyldningsark!G623=Data!$T$17,Data!$V$17,IF(Udfyldningsark!G623=Data!$T$18,Data!$V$18,IF(Udfyldningsark!G623=Data!$T$19,Data!$V$19,IF(Udfyldningsark!G623=Data!$T$20,Data!$V$20,IF(Udfyldningsark!G623=Data!$T$21,Data!$V$21,IF(Udfyldningsark!G623=Data!$T$22,Data!$V$22,IF(Udfyldningsark!G623=Data!$T$23,Data!$V$23,IF(Udfyldningsark!G623=Data!$T$24,Data!$V$24,IF(Udfyldningsark!G623=Data!$T$25,Data!$V$25,IF(Udfyldningsark!G623=Data!$T$26,Data!$V$26,IF(Udfyldningsark!G623=Data!$T$27,Data!$V$27,))))))))))))))))))))))</f>
        <v/>
      </c>
    </row>
    <row r="607" spans="13:13" ht="9.6" hidden="1" customHeight="1" x14ac:dyDescent="0.2">
      <c r="M607" s="89" t="str">
        <f>IF(Udfyldningsark!G624="","",IF(Udfyldningsark!G624=Data!$T$7,Data!$V$7,IF(Udfyldningsark!G624=Data!$T$8,Data!$V$8,IF(Udfyldningsark!G624=Data!$T$9,Data!$V$9,IF(Udfyldningsark!G624=Data!$T$10,Data!$V$10,IF(Udfyldningsark!G624=Data!$T$11,Data!$V$11,IF(Udfyldningsark!G624=Data!$T$12,Data!$V$12,IF(Udfyldningsark!G624=Data!$T$13,Data!$V$13,IF(Udfyldningsark!G624=Data!$T$14,Data!$V$14,IF(Udfyldningsark!G624=Data!$T$15,Data!$V$15,IF(Udfyldningsark!G624=Data!$T$16,Data!$V$16,IF(Udfyldningsark!G624=Data!$T$17,Data!$V$17,IF(Udfyldningsark!G624=Data!$T$18,Data!$V$18,IF(Udfyldningsark!G624=Data!$T$19,Data!$V$19,IF(Udfyldningsark!G624=Data!$T$20,Data!$V$20,IF(Udfyldningsark!G624=Data!$T$21,Data!$V$21,IF(Udfyldningsark!G624=Data!$T$22,Data!$V$22,IF(Udfyldningsark!G624=Data!$T$23,Data!$V$23,IF(Udfyldningsark!G624=Data!$T$24,Data!$V$24,IF(Udfyldningsark!G624=Data!$T$25,Data!$V$25,IF(Udfyldningsark!G624=Data!$T$26,Data!$V$26,IF(Udfyldningsark!G624=Data!$T$27,Data!$V$27,))))))))))))))))))))))</f>
        <v/>
      </c>
    </row>
    <row r="608" spans="13:13" ht="9.6" hidden="1" customHeight="1" x14ac:dyDescent="0.2">
      <c r="M608" s="89" t="str">
        <f>IF(Udfyldningsark!G625="","",IF(Udfyldningsark!G625=Data!$T$7,Data!$V$7,IF(Udfyldningsark!G625=Data!$T$8,Data!$V$8,IF(Udfyldningsark!G625=Data!$T$9,Data!$V$9,IF(Udfyldningsark!G625=Data!$T$10,Data!$V$10,IF(Udfyldningsark!G625=Data!$T$11,Data!$V$11,IF(Udfyldningsark!G625=Data!$T$12,Data!$V$12,IF(Udfyldningsark!G625=Data!$T$13,Data!$V$13,IF(Udfyldningsark!G625=Data!$T$14,Data!$V$14,IF(Udfyldningsark!G625=Data!$T$15,Data!$V$15,IF(Udfyldningsark!G625=Data!$T$16,Data!$V$16,IF(Udfyldningsark!G625=Data!$T$17,Data!$V$17,IF(Udfyldningsark!G625=Data!$T$18,Data!$V$18,IF(Udfyldningsark!G625=Data!$T$19,Data!$V$19,IF(Udfyldningsark!G625=Data!$T$20,Data!$V$20,IF(Udfyldningsark!G625=Data!$T$21,Data!$V$21,IF(Udfyldningsark!G625=Data!$T$22,Data!$V$22,IF(Udfyldningsark!G625=Data!$T$23,Data!$V$23,IF(Udfyldningsark!G625=Data!$T$24,Data!$V$24,IF(Udfyldningsark!G625=Data!$T$25,Data!$V$25,IF(Udfyldningsark!G625=Data!$T$26,Data!$V$26,IF(Udfyldningsark!G625=Data!$T$27,Data!$V$27,))))))))))))))))))))))</f>
        <v/>
      </c>
    </row>
    <row r="609" spans="13:13" ht="9.6" hidden="1" customHeight="1" x14ac:dyDescent="0.2">
      <c r="M609" s="89" t="str">
        <f>IF(Udfyldningsark!G626="","",IF(Udfyldningsark!G626=Data!$T$7,Data!$V$7,IF(Udfyldningsark!G626=Data!$T$8,Data!$V$8,IF(Udfyldningsark!G626=Data!$T$9,Data!$V$9,IF(Udfyldningsark!G626=Data!$T$10,Data!$V$10,IF(Udfyldningsark!G626=Data!$T$11,Data!$V$11,IF(Udfyldningsark!G626=Data!$T$12,Data!$V$12,IF(Udfyldningsark!G626=Data!$T$13,Data!$V$13,IF(Udfyldningsark!G626=Data!$T$14,Data!$V$14,IF(Udfyldningsark!G626=Data!$T$15,Data!$V$15,IF(Udfyldningsark!G626=Data!$T$16,Data!$V$16,IF(Udfyldningsark!G626=Data!$T$17,Data!$V$17,IF(Udfyldningsark!G626=Data!$T$18,Data!$V$18,IF(Udfyldningsark!G626=Data!$T$19,Data!$V$19,IF(Udfyldningsark!G626=Data!$T$20,Data!$V$20,IF(Udfyldningsark!G626=Data!$T$21,Data!$V$21,IF(Udfyldningsark!G626=Data!$T$22,Data!$V$22,IF(Udfyldningsark!G626=Data!$T$23,Data!$V$23,IF(Udfyldningsark!G626=Data!$T$24,Data!$V$24,IF(Udfyldningsark!G626=Data!$T$25,Data!$V$25,IF(Udfyldningsark!G626=Data!$T$26,Data!$V$26,IF(Udfyldningsark!G626=Data!$T$27,Data!$V$27,))))))))))))))))))))))</f>
        <v/>
      </c>
    </row>
    <row r="610" spans="13:13" ht="9.6" hidden="1" customHeight="1" x14ac:dyDescent="0.2">
      <c r="M610" s="89" t="str">
        <f>IF(Udfyldningsark!G627="","",IF(Udfyldningsark!G627=Data!$T$7,Data!$V$7,IF(Udfyldningsark!G627=Data!$T$8,Data!$V$8,IF(Udfyldningsark!G627=Data!$T$9,Data!$V$9,IF(Udfyldningsark!G627=Data!$T$10,Data!$V$10,IF(Udfyldningsark!G627=Data!$T$11,Data!$V$11,IF(Udfyldningsark!G627=Data!$T$12,Data!$V$12,IF(Udfyldningsark!G627=Data!$T$13,Data!$V$13,IF(Udfyldningsark!G627=Data!$T$14,Data!$V$14,IF(Udfyldningsark!G627=Data!$T$15,Data!$V$15,IF(Udfyldningsark!G627=Data!$T$16,Data!$V$16,IF(Udfyldningsark!G627=Data!$T$17,Data!$V$17,IF(Udfyldningsark!G627=Data!$T$18,Data!$V$18,IF(Udfyldningsark!G627=Data!$T$19,Data!$V$19,IF(Udfyldningsark!G627=Data!$T$20,Data!$V$20,IF(Udfyldningsark!G627=Data!$T$21,Data!$V$21,IF(Udfyldningsark!G627=Data!$T$22,Data!$V$22,IF(Udfyldningsark!G627=Data!$T$23,Data!$V$23,IF(Udfyldningsark!G627=Data!$T$24,Data!$V$24,IF(Udfyldningsark!G627=Data!$T$25,Data!$V$25,IF(Udfyldningsark!G627=Data!$T$26,Data!$V$26,IF(Udfyldningsark!G627=Data!$T$27,Data!$V$27,))))))))))))))))))))))</f>
        <v/>
      </c>
    </row>
    <row r="611" spans="13:13" ht="9.6" hidden="1" customHeight="1" x14ac:dyDescent="0.2">
      <c r="M611" s="89" t="str">
        <f>IF(Udfyldningsark!G628="","",IF(Udfyldningsark!G628=Data!$T$7,Data!$V$7,IF(Udfyldningsark!G628=Data!$T$8,Data!$V$8,IF(Udfyldningsark!G628=Data!$T$9,Data!$V$9,IF(Udfyldningsark!G628=Data!$T$10,Data!$V$10,IF(Udfyldningsark!G628=Data!$T$11,Data!$V$11,IF(Udfyldningsark!G628=Data!$T$12,Data!$V$12,IF(Udfyldningsark!G628=Data!$T$13,Data!$V$13,IF(Udfyldningsark!G628=Data!$T$14,Data!$V$14,IF(Udfyldningsark!G628=Data!$T$15,Data!$V$15,IF(Udfyldningsark!G628=Data!$T$16,Data!$V$16,IF(Udfyldningsark!G628=Data!$T$17,Data!$V$17,IF(Udfyldningsark!G628=Data!$T$18,Data!$V$18,IF(Udfyldningsark!G628=Data!$T$19,Data!$V$19,IF(Udfyldningsark!G628=Data!$T$20,Data!$V$20,IF(Udfyldningsark!G628=Data!$T$21,Data!$V$21,IF(Udfyldningsark!G628=Data!$T$22,Data!$V$22,IF(Udfyldningsark!G628=Data!$T$23,Data!$V$23,IF(Udfyldningsark!G628=Data!$T$24,Data!$V$24,IF(Udfyldningsark!G628=Data!$T$25,Data!$V$25,IF(Udfyldningsark!G628=Data!$T$26,Data!$V$26,IF(Udfyldningsark!G628=Data!$T$27,Data!$V$27,))))))))))))))))))))))</f>
        <v/>
      </c>
    </row>
    <row r="612" spans="13:13" ht="9.6" hidden="1" customHeight="1" x14ac:dyDescent="0.2">
      <c r="M612" s="89" t="str">
        <f>IF(Udfyldningsark!G629="","",IF(Udfyldningsark!G629=Data!$T$7,Data!$V$7,IF(Udfyldningsark!G629=Data!$T$8,Data!$V$8,IF(Udfyldningsark!G629=Data!$T$9,Data!$V$9,IF(Udfyldningsark!G629=Data!$T$10,Data!$V$10,IF(Udfyldningsark!G629=Data!$T$11,Data!$V$11,IF(Udfyldningsark!G629=Data!$T$12,Data!$V$12,IF(Udfyldningsark!G629=Data!$T$13,Data!$V$13,IF(Udfyldningsark!G629=Data!$T$14,Data!$V$14,IF(Udfyldningsark!G629=Data!$T$15,Data!$V$15,IF(Udfyldningsark!G629=Data!$T$16,Data!$V$16,IF(Udfyldningsark!G629=Data!$T$17,Data!$V$17,IF(Udfyldningsark!G629=Data!$T$18,Data!$V$18,IF(Udfyldningsark!G629=Data!$T$19,Data!$V$19,IF(Udfyldningsark!G629=Data!$T$20,Data!$V$20,IF(Udfyldningsark!G629=Data!$T$21,Data!$V$21,IF(Udfyldningsark!G629=Data!$T$22,Data!$V$22,IF(Udfyldningsark!G629=Data!$T$23,Data!$V$23,IF(Udfyldningsark!G629=Data!$T$24,Data!$V$24,IF(Udfyldningsark!G629=Data!$T$25,Data!$V$25,IF(Udfyldningsark!G629=Data!$T$26,Data!$V$26,IF(Udfyldningsark!G629=Data!$T$27,Data!$V$27,))))))))))))))))))))))</f>
        <v/>
      </c>
    </row>
    <row r="613" spans="13:13" ht="9.6" hidden="1" customHeight="1" x14ac:dyDescent="0.2">
      <c r="M613" s="89" t="str">
        <f>IF(Udfyldningsark!G630="","",IF(Udfyldningsark!G630=Data!$T$7,Data!$V$7,IF(Udfyldningsark!G630=Data!$T$8,Data!$V$8,IF(Udfyldningsark!G630=Data!$T$9,Data!$V$9,IF(Udfyldningsark!G630=Data!$T$10,Data!$V$10,IF(Udfyldningsark!G630=Data!$T$11,Data!$V$11,IF(Udfyldningsark!G630=Data!$T$12,Data!$V$12,IF(Udfyldningsark!G630=Data!$T$13,Data!$V$13,IF(Udfyldningsark!G630=Data!$T$14,Data!$V$14,IF(Udfyldningsark!G630=Data!$T$15,Data!$V$15,IF(Udfyldningsark!G630=Data!$T$16,Data!$V$16,IF(Udfyldningsark!G630=Data!$T$17,Data!$V$17,IF(Udfyldningsark!G630=Data!$T$18,Data!$V$18,IF(Udfyldningsark!G630=Data!$T$19,Data!$V$19,IF(Udfyldningsark!G630=Data!$T$20,Data!$V$20,IF(Udfyldningsark!G630=Data!$T$21,Data!$V$21,IF(Udfyldningsark!G630=Data!$T$22,Data!$V$22,IF(Udfyldningsark!G630=Data!$T$23,Data!$V$23,IF(Udfyldningsark!G630=Data!$T$24,Data!$V$24,IF(Udfyldningsark!G630=Data!$T$25,Data!$V$25,IF(Udfyldningsark!G630=Data!$T$26,Data!$V$26,IF(Udfyldningsark!G630=Data!$T$27,Data!$V$27,))))))))))))))))))))))</f>
        <v/>
      </c>
    </row>
    <row r="614" spans="13:13" ht="9.6" hidden="1" customHeight="1" x14ac:dyDescent="0.2">
      <c r="M614" s="89" t="str">
        <f>IF(Udfyldningsark!G631="","",IF(Udfyldningsark!G631=Data!$T$7,Data!$V$7,IF(Udfyldningsark!G631=Data!$T$8,Data!$V$8,IF(Udfyldningsark!G631=Data!$T$9,Data!$V$9,IF(Udfyldningsark!G631=Data!$T$10,Data!$V$10,IF(Udfyldningsark!G631=Data!$T$11,Data!$V$11,IF(Udfyldningsark!G631=Data!$T$12,Data!$V$12,IF(Udfyldningsark!G631=Data!$T$13,Data!$V$13,IF(Udfyldningsark!G631=Data!$T$14,Data!$V$14,IF(Udfyldningsark!G631=Data!$T$15,Data!$V$15,IF(Udfyldningsark!G631=Data!$T$16,Data!$V$16,IF(Udfyldningsark!G631=Data!$T$17,Data!$V$17,IF(Udfyldningsark!G631=Data!$T$18,Data!$V$18,IF(Udfyldningsark!G631=Data!$T$19,Data!$V$19,IF(Udfyldningsark!G631=Data!$T$20,Data!$V$20,IF(Udfyldningsark!G631=Data!$T$21,Data!$V$21,IF(Udfyldningsark!G631=Data!$T$22,Data!$V$22,IF(Udfyldningsark!G631=Data!$T$23,Data!$V$23,IF(Udfyldningsark!G631=Data!$T$24,Data!$V$24,IF(Udfyldningsark!G631=Data!$T$25,Data!$V$25,IF(Udfyldningsark!G631=Data!$T$26,Data!$V$26,IF(Udfyldningsark!G631=Data!$T$27,Data!$V$27,))))))))))))))))))))))</f>
        <v/>
      </c>
    </row>
    <row r="615" spans="13:13" ht="9.6" hidden="1" customHeight="1" x14ac:dyDescent="0.2">
      <c r="M615" s="89" t="str">
        <f>IF(Udfyldningsark!G632="","",IF(Udfyldningsark!G632=Data!$T$7,Data!$V$7,IF(Udfyldningsark!G632=Data!$T$8,Data!$V$8,IF(Udfyldningsark!G632=Data!$T$9,Data!$V$9,IF(Udfyldningsark!G632=Data!$T$10,Data!$V$10,IF(Udfyldningsark!G632=Data!$T$11,Data!$V$11,IF(Udfyldningsark!G632=Data!$T$12,Data!$V$12,IF(Udfyldningsark!G632=Data!$T$13,Data!$V$13,IF(Udfyldningsark!G632=Data!$T$14,Data!$V$14,IF(Udfyldningsark!G632=Data!$T$15,Data!$V$15,IF(Udfyldningsark!G632=Data!$T$16,Data!$V$16,IF(Udfyldningsark!G632=Data!$T$17,Data!$V$17,IF(Udfyldningsark!G632=Data!$T$18,Data!$V$18,IF(Udfyldningsark!G632=Data!$T$19,Data!$V$19,IF(Udfyldningsark!G632=Data!$T$20,Data!$V$20,IF(Udfyldningsark!G632=Data!$T$21,Data!$V$21,IF(Udfyldningsark!G632=Data!$T$22,Data!$V$22,IF(Udfyldningsark!G632=Data!$T$23,Data!$V$23,IF(Udfyldningsark!G632=Data!$T$24,Data!$V$24,IF(Udfyldningsark!G632=Data!$T$25,Data!$V$25,IF(Udfyldningsark!G632=Data!$T$26,Data!$V$26,IF(Udfyldningsark!G632=Data!$T$27,Data!$V$27,))))))))))))))))))))))</f>
        <v/>
      </c>
    </row>
    <row r="616" spans="13:13" ht="9.6" hidden="1" customHeight="1" x14ac:dyDescent="0.2">
      <c r="M616" s="89" t="str">
        <f>IF(Udfyldningsark!G633="","",IF(Udfyldningsark!G633=Data!$T$7,Data!$V$7,IF(Udfyldningsark!G633=Data!$T$8,Data!$V$8,IF(Udfyldningsark!G633=Data!$T$9,Data!$V$9,IF(Udfyldningsark!G633=Data!$T$10,Data!$V$10,IF(Udfyldningsark!G633=Data!$T$11,Data!$V$11,IF(Udfyldningsark!G633=Data!$T$12,Data!$V$12,IF(Udfyldningsark!G633=Data!$T$13,Data!$V$13,IF(Udfyldningsark!G633=Data!$T$14,Data!$V$14,IF(Udfyldningsark!G633=Data!$T$15,Data!$V$15,IF(Udfyldningsark!G633=Data!$T$16,Data!$V$16,IF(Udfyldningsark!G633=Data!$T$17,Data!$V$17,IF(Udfyldningsark!G633=Data!$T$18,Data!$V$18,IF(Udfyldningsark!G633=Data!$T$19,Data!$V$19,IF(Udfyldningsark!G633=Data!$T$20,Data!$V$20,IF(Udfyldningsark!G633=Data!$T$21,Data!$V$21,IF(Udfyldningsark!G633=Data!$T$22,Data!$V$22,IF(Udfyldningsark!G633=Data!$T$23,Data!$V$23,IF(Udfyldningsark!G633=Data!$T$24,Data!$V$24,IF(Udfyldningsark!G633=Data!$T$25,Data!$V$25,IF(Udfyldningsark!G633=Data!$T$26,Data!$V$26,IF(Udfyldningsark!G633=Data!$T$27,Data!$V$27,))))))))))))))))))))))</f>
        <v/>
      </c>
    </row>
    <row r="617" spans="13:13" ht="9.6" hidden="1" customHeight="1" x14ac:dyDescent="0.2">
      <c r="M617" s="89" t="str">
        <f>IF(Udfyldningsark!G634="","",IF(Udfyldningsark!G634=Data!$T$7,Data!$V$7,IF(Udfyldningsark!G634=Data!$T$8,Data!$V$8,IF(Udfyldningsark!G634=Data!$T$9,Data!$V$9,IF(Udfyldningsark!G634=Data!$T$10,Data!$V$10,IF(Udfyldningsark!G634=Data!$T$11,Data!$V$11,IF(Udfyldningsark!G634=Data!$T$12,Data!$V$12,IF(Udfyldningsark!G634=Data!$T$13,Data!$V$13,IF(Udfyldningsark!G634=Data!$T$14,Data!$V$14,IF(Udfyldningsark!G634=Data!$T$15,Data!$V$15,IF(Udfyldningsark!G634=Data!$T$16,Data!$V$16,IF(Udfyldningsark!G634=Data!$T$17,Data!$V$17,IF(Udfyldningsark!G634=Data!$T$18,Data!$V$18,IF(Udfyldningsark!G634=Data!$T$19,Data!$V$19,IF(Udfyldningsark!G634=Data!$T$20,Data!$V$20,IF(Udfyldningsark!G634=Data!$T$21,Data!$V$21,IF(Udfyldningsark!G634=Data!$T$22,Data!$V$22,IF(Udfyldningsark!G634=Data!$T$23,Data!$V$23,IF(Udfyldningsark!G634=Data!$T$24,Data!$V$24,IF(Udfyldningsark!G634=Data!$T$25,Data!$V$25,IF(Udfyldningsark!G634=Data!$T$26,Data!$V$26,IF(Udfyldningsark!G634=Data!$T$27,Data!$V$27,))))))))))))))))))))))</f>
        <v/>
      </c>
    </row>
    <row r="618" spans="13:13" ht="9.6" hidden="1" customHeight="1" x14ac:dyDescent="0.2">
      <c r="M618" s="89" t="str">
        <f>IF(Udfyldningsark!G635="","",IF(Udfyldningsark!G635=Data!$T$7,Data!$V$7,IF(Udfyldningsark!G635=Data!$T$8,Data!$V$8,IF(Udfyldningsark!G635=Data!$T$9,Data!$V$9,IF(Udfyldningsark!G635=Data!$T$10,Data!$V$10,IF(Udfyldningsark!G635=Data!$T$11,Data!$V$11,IF(Udfyldningsark!G635=Data!$T$12,Data!$V$12,IF(Udfyldningsark!G635=Data!$T$13,Data!$V$13,IF(Udfyldningsark!G635=Data!$T$14,Data!$V$14,IF(Udfyldningsark!G635=Data!$T$15,Data!$V$15,IF(Udfyldningsark!G635=Data!$T$16,Data!$V$16,IF(Udfyldningsark!G635=Data!$T$17,Data!$V$17,IF(Udfyldningsark!G635=Data!$T$18,Data!$V$18,IF(Udfyldningsark!G635=Data!$T$19,Data!$V$19,IF(Udfyldningsark!G635=Data!$T$20,Data!$V$20,IF(Udfyldningsark!G635=Data!$T$21,Data!$V$21,IF(Udfyldningsark!G635=Data!$T$22,Data!$V$22,IF(Udfyldningsark!G635=Data!$T$23,Data!$V$23,IF(Udfyldningsark!G635=Data!$T$24,Data!$V$24,IF(Udfyldningsark!G635=Data!$T$25,Data!$V$25,IF(Udfyldningsark!G635=Data!$T$26,Data!$V$26,IF(Udfyldningsark!G635=Data!$T$27,Data!$V$27,))))))))))))))))))))))</f>
        <v/>
      </c>
    </row>
    <row r="619" spans="13:13" ht="9.6" hidden="1" customHeight="1" x14ac:dyDescent="0.2">
      <c r="M619" s="89" t="str">
        <f>IF(Udfyldningsark!G636="","",IF(Udfyldningsark!G636=Data!$T$7,Data!$V$7,IF(Udfyldningsark!G636=Data!$T$8,Data!$V$8,IF(Udfyldningsark!G636=Data!$T$9,Data!$V$9,IF(Udfyldningsark!G636=Data!$T$10,Data!$V$10,IF(Udfyldningsark!G636=Data!$T$11,Data!$V$11,IF(Udfyldningsark!G636=Data!$T$12,Data!$V$12,IF(Udfyldningsark!G636=Data!$T$13,Data!$V$13,IF(Udfyldningsark!G636=Data!$T$14,Data!$V$14,IF(Udfyldningsark!G636=Data!$T$15,Data!$V$15,IF(Udfyldningsark!G636=Data!$T$16,Data!$V$16,IF(Udfyldningsark!G636=Data!$T$17,Data!$V$17,IF(Udfyldningsark!G636=Data!$T$18,Data!$V$18,IF(Udfyldningsark!G636=Data!$T$19,Data!$V$19,IF(Udfyldningsark!G636=Data!$T$20,Data!$V$20,IF(Udfyldningsark!G636=Data!$T$21,Data!$V$21,IF(Udfyldningsark!G636=Data!$T$22,Data!$V$22,IF(Udfyldningsark!G636=Data!$T$23,Data!$V$23,IF(Udfyldningsark!G636=Data!$T$24,Data!$V$24,IF(Udfyldningsark!G636=Data!$T$25,Data!$V$25,IF(Udfyldningsark!G636=Data!$T$26,Data!$V$26,IF(Udfyldningsark!G636=Data!$T$27,Data!$V$27,))))))))))))))))))))))</f>
        <v/>
      </c>
    </row>
    <row r="620" spans="13:13" ht="9.6" hidden="1" customHeight="1" x14ac:dyDescent="0.2">
      <c r="M620" s="89" t="str">
        <f>IF(Udfyldningsark!G637="","",IF(Udfyldningsark!G637=Data!$T$7,Data!$V$7,IF(Udfyldningsark!G637=Data!$T$8,Data!$V$8,IF(Udfyldningsark!G637=Data!$T$9,Data!$V$9,IF(Udfyldningsark!G637=Data!$T$10,Data!$V$10,IF(Udfyldningsark!G637=Data!$T$11,Data!$V$11,IF(Udfyldningsark!G637=Data!$T$12,Data!$V$12,IF(Udfyldningsark!G637=Data!$T$13,Data!$V$13,IF(Udfyldningsark!G637=Data!$T$14,Data!$V$14,IF(Udfyldningsark!G637=Data!$T$15,Data!$V$15,IF(Udfyldningsark!G637=Data!$T$16,Data!$V$16,IF(Udfyldningsark!G637=Data!$T$17,Data!$V$17,IF(Udfyldningsark!G637=Data!$T$18,Data!$V$18,IF(Udfyldningsark!G637=Data!$T$19,Data!$V$19,IF(Udfyldningsark!G637=Data!$T$20,Data!$V$20,IF(Udfyldningsark!G637=Data!$T$21,Data!$V$21,IF(Udfyldningsark!G637=Data!$T$22,Data!$V$22,IF(Udfyldningsark!G637=Data!$T$23,Data!$V$23,IF(Udfyldningsark!G637=Data!$T$24,Data!$V$24,IF(Udfyldningsark!G637=Data!$T$25,Data!$V$25,IF(Udfyldningsark!G637=Data!$T$26,Data!$V$26,IF(Udfyldningsark!G637=Data!$T$27,Data!$V$27,))))))))))))))))))))))</f>
        <v/>
      </c>
    </row>
    <row r="621" spans="13:13" ht="9.6" hidden="1" customHeight="1" x14ac:dyDescent="0.2">
      <c r="M621" s="89" t="str">
        <f>IF(Udfyldningsark!G638="","",IF(Udfyldningsark!G638=Data!$T$7,Data!$V$7,IF(Udfyldningsark!G638=Data!$T$8,Data!$V$8,IF(Udfyldningsark!G638=Data!$T$9,Data!$V$9,IF(Udfyldningsark!G638=Data!$T$10,Data!$V$10,IF(Udfyldningsark!G638=Data!$T$11,Data!$V$11,IF(Udfyldningsark!G638=Data!$T$12,Data!$V$12,IF(Udfyldningsark!G638=Data!$T$13,Data!$V$13,IF(Udfyldningsark!G638=Data!$T$14,Data!$V$14,IF(Udfyldningsark!G638=Data!$T$15,Data!$V$15,IF(Udfyldningsark!G638=Data!$T$16,Data!$V$16,IF(Udfyldningsark!G638=Data!$T$17,Data!$V$17,IF(Udfyldningsark!G638=Data!$T$18,Data!$V$18,IF(Udfyldningsark!G638=Data!$T$19,Data!$V$19,IF(Udfyldningsark!G638=Data!$T$20,Data!$V$20,IF(Udfyldningsark!G638=Data!$T$21,Data!$V$21,IF(Udfyldningsark!G638=Data!$T$22,Data!$V$22,IF(Udfyldningsark!G638=Data!$T$23,Data!$V$23,IF(Udfyldningsark!G638=Data!$T$24,Data!$V$24,IF(Udfyldningsark!G638=Data!$T$25,Data!$V$25,IF(Udfyldningsark!G638=Data!$T$26,Data!$V$26,IF(Udfyldningsark!G638=Data!$T$27,Data!$V$27,))))))))))))))))))))))</f>
        <v/>
      </c>
    </row>
    <row r="622" spans="13:13" ht="9.6" hidden="1" customHeight="1" x14ac:dyDescent="0.2">
      <c r="M622" s="89" t="str">
        <f>IF(Udfyldningsark!G639="","",IF(Udfyldningsark!G639=Data!$T$7,Data!$V$7,IF(Udfyldningsark!G639=Data!$T$8,Data!$V$8,IF(Udfyldningsark!G639=Data!$T$9,Data!$V$9,IF(Udfyldningsark!G639=Data!$T$10,Data!$V$10,IF(Udfyldningsark!G639=Data!$T$11,Data!$V$11,IF(Udfyldningsark!G639=Data!$T$12,Data!$V$12,IF(Udfyldningsark!G639=Data!$T$13,Data!$V$13,IF(Udfyldningsark!G639=Data!$T$14,Data!$V$14,IF(Udfyldningsark!G639=Data!$T$15,Data!$V$15,IF(Udfyldningsark!G639=Data!$T$16,Data!$V$16,IF(Udfyldningsark!G639=Data!$T$17,Data!$V$17,IF(Udfyldningsark!G639=Data!$T$18,Data!$V$18,IF(Udfyldningsark!G639=Data!$T$19,Data!$V$19,IF(Udfyldningsark!G639=Data!$T$20,Data!$V$20,IF(Udfyldningsark!G639=Data!$T$21,Data!$V$21,IF(Udfyldningsark!G639=Data!$T$22,Data!$V$22,IF(Udfyldningsark!G639=Data!$T$23,Data!$V$23,IF(Udfyldningsark!G639=Data!$T$24,Data!$V$24,IF(Udfyldningsark!G639=Data!$T$25,Data!$V$25,IF(Udfyldningsark!G639=Data!$T$26,Data!$V$26,IF(Udfyldningsark!G639=Data!$T$27,Data!$V$27,))))))))))))))))))))))</f>
        <v/>
      </c>
    </row>
    <row r="623" spans="13:13" ht="9.6" hidden="1" customHeight="1" x14ac:dyDescent="0.2">
      <c r="M623" s="89" t="str">
        <f>IF(Udfyldningsark!G640="","",IF(Udfyldningsark!G640=Data!$T$7,Data!$V$7,IF(Udfyldningsark!G640=Data!$T$8,Data!$V$8,IF(Udfyldningsark!G640=Data!$T$9,Data!$V$9,IF(Udfyldningsark!G640=Data!$T$10,Data!$V$10,IF(Udfyldningsark!G640=Data!$T$11,Data!$V$11,IF(Udfyldningsark!G640=Data!$T$12,Data!$V$12,IF(Udfyldningsark!G640=Data!$T$13,Data!$V$13,IF(Udfyldningsark!G640=Data!$T$14,Data!$V$14,IF(Udfyldningsark!G640=Data!$T$15,Data!$V$15,IF(Udfyldningsark!G640=Data!$T$16,Data!$V$16,IF(Udfyldningsark!G640=Data!$T$17,Data!$V$17,IF(Udfyldningsark!G640=Data!$T$18,Data!$V$18,IF(Udfyldningsark!G640=Data!$T$19,Data!$V$19,IF(Udfyldningsark!G640=Data!$T$20,Data!$V$20,IF(Udfyldningsark!G640=Data!$T$21,Data!$V$21,IF(Udfyldningsark!G640=Data!$T$22,Data!$V$22,IF(Udfyldningsark!G640=Data!$T$23,Data!$V$23,IF(Udfyldningsark!G640=Data!$T$24,Data!$V$24,IF(Udfyldningsark!G640=Data!$T$25,Data!$V$25,IF(Udfyldningsark!G640=Data!$T$26,Data!$V$26,IF(Udfyldningsark!G640=Data!$T$27,Data!$V$27,))))))))))))))))))))))</f>
        <v/>
      </c>
    </row>
    <row r="624" spans="13:13" ht="9.6" hidden="1" customHeight="1" x14ac:dyDescent="0.2">
      <c r="M624" s="89" t="str">
        <f>IF(Udfyldningsark!G641="","",IF(Udfyldningsark!G641=Data!$T$7,Data!$V$7,IF(Udfyldningsark!G641=Data!$T$8,Data!$V$8,IF(Udfyldningsark!G641=Data!$T$9,Data!$V$9,IF(Udfyldningsark!G641=Data!$T$10,Data!$V$10,IF(Udfyldningsark!G641=Data!$T$11,Data!$V$11,IF(Udfyldningsark!G641=Data!$T$12,Data!$V$12,IF(Udfyldningsark!G641=Data!$T$13,Data!$V$13,IF(Udfyldningsark!G641=Data!$T$14,Data!$V$14,IF(Udfyldningsark!G641=Data!$T$15,Data!$V$15,IF(Udfyldningsark!G641=Data!$T$16,Data!$V$16,IF(Udfyldningsark!G641=Data!$T$17,Data!$V$17,IF(Udfyldningsark!G641=Data!$T$18,Data!$V$18,IF(Udfyldningsark!G641=Data!$T$19,Data!$V$19,IF(Udfyldningsark!G641=Data!$T$20,Data!$V$20,IF(Udfyldningsark!G641=Data!$T$21,Data!$V$21,IF(Udfyldningsark!G641=Data!$T$22,Data!$V$22,IF(Udfyldningsark!G641=Data!$T$23,Data!$V$23,IF(Udfyldningsark!G641=Data!$T$24,Data!$V$24,IF(Udfyldningsark!G641=Data!$T$25,Data!$V$25,IF(Udfyldningsark!G641=Data!$T$26,Data!$V$26,IF(Udfyldningsark!G641=Data!$T$27,Data!$V$27,))))))))))))))))))))))</f>
        <v/>
      </c>
    </row>
    <row r="625" spans="13:13" ht="9.6" hidden="1" customHeight="1" x14ac:dyDescent="0.2">
      <c r="M625" s="89" t="str">
        <f>IF(Udfyldningsark!G642="","",IF(Udfyldningsark!G642=Data!$T$7,Data!$V$7,IF(Udfyldningsark!G642=Data!$T$8,Data!$V$8,IF(Udfyldningsark!G642=Data!$T$9,Data!$V$9,IF(Udfyldningsark!G642=Data!$T$10,Data!$V$10,IF(Udfyldningsark!G642=Data!$T$11,Data!$V$11,IF(Udfyldningsark!G642=Data!$T$12,Data!$V$12,IF(Udfyldningsark!G642=Data!$T$13,Data!$V$13,IF(Udfyldningsark!G642=Data!$T$14,Data!$V$14,IF(Udfyldningsark!G642=Data!$T$15,Data!$V$15,IF(Udfyldningsark!G642=Data!$T$16,Data!$V$16,IF(Udfyldningsark!G642=Data!$T$17,Data!$V$17,IF(Udfyldningsark!G642=Data!$T$18,Data!$V$18,IF(Udfyldningsark!G642=Data!$T$19,Data!$V$19,IF(Udfyldningsark!G642=Data!$T$20,Data!$V$20,IF(Udfyldningsark!G642=Data!$T$21,Data!$V$21,IF(Udfyldningsark!G642=Data!$T$22,Data!$V$22,IF(Udfyldningsark!G642=Data!$T$23,Data!$V$23,IF(Udfyldningsark!G642=Data!$T$24,Data!$V$24,IF(Udfyldningsark!G642=Data!$T$25,Data!$V$25,IF(Udfyldningsark!G642=Data!$T$26,Data!$V$26,IF(Udfyldningsark!G642=Data!$T$27,Data!$V$27,))))))))))))))))))))))</f>
        <v/>
      </c>
    </row>
    <row r="626" spans="13:13" ht="9.6" hidden="1" customHeight="1" x14ac:dyDescent="0.2">
      <c r="M626" s="89" t="str">
        <f>IF(Udfyldningsark!G643="","",IF(Udfyldningsark!G643=Data!$T$7,Data!$V$7,IF(Udfyldningsark!G643=Data!$T$8,Data!$V$8,IF(Udfyldningsark!G643=Data!$T$9,Data!$V$9,IF(Udfyldningsark!G643=Data!$T$10,Data!$V$10,IF(Udfyldningsark!G643=Data!$T$11,Data!$V$11,IF(Udfyldningsark!G643=Data!$T$12,Data!$V$12,IF(Udfyldningsark!G643=Data!$T$13,Data!$V$13,IF(Udfyldningsark!G643=Data!$T$14,Data!$V$14,IF(Udfyldningsark!G643=Data!$T$15,Data!$V$15,IF(Udfyldningsark!G643=Data!$T$16,Data!$V$16,IF(Udfyldningsark!G643=Data!$T$17,Data!$V$17,IF(Udfyldningsark!G643=Data!$T$18,Data!$V$18,IF(Udfyldningsark!G643=Data!$T$19,Data!$V$19,IF(Udfyldningsark!G643=Data!$T$20,Data!$V$20,IF(Udfyldningsark!G643=Data!$T$21,Data!$V$21,IF(Udfyldningsark!G643=Data!$T$22,Data!$V$22,IF(Udfyldningsark!G643=Data!$T$23,Data!$V$23,IF(Udfyldningsark!G643=Data!$T$24,Data!$V$24,IF(Udfyldningsark!G643=Data!$T$25,Data!$V$25,IF(Udfyldningsark!G643=Data!$T$26,Data!$V$26,IF(Udfyldningsark!G643=Data!$T$27,Data!$V$27,))))))))))))))))))))))</f>
        <v/>
      </c>
    </row>
    <row r="627" spans="13:13" ht="9.6" hidden="1" customHeight="1" x14ac:dyDescent="0.2">
      <c r="M627" s="89" t="str">
        <f>IF(Udfyldningsark!G644="","",IF(Udfyldningsark!G644=Data!$T$7,Data!$V$7,IF(Udfyldningsark!G644=Data!$T$8,Data!$V$8,IF(Udfyldningsark!G644=Data!$T$9,Data!$V$9,IF(Udfyldningsark!G644=Data!$T$10,Data!$V$10,IF(Udfyldningsark!G644=Data!$T$11,Data!$V$11,IF(Udfyldningsark!G644=Data!$T$12,Data!$V$12,IF(Udfyldningsark!G644=Data!$T$13,Data!$V$13,IF(Udfyldningsark!G644=Data!$T$14,Data!$V$14,IF(Udfyldningsark!G644=Data!$T$15,Data!$V$15,IF(Udfyldningsark!G644=Data!$T$16,Data!$V$16,IF(Udfyldningsark!G644=Data!$T$17,Data!$V$17,IF(Udfyldningsark!G644=Data!$T$18,Data!$V$18,IF(Udfyldningsark!G644=Data!$T$19,Data!$V$19,IF(Udfyldningsark!G644=Data!$T$20,Data!$V$20,IF(Udfyldningsark!G644=Data!$T$21,Data!$V$21,IF(Udfyldningsark!G644=Data!$T$22,Data!$V$22,IF(Udfyldningsark!G644=Data!$T$23,Data!$V$23,IF(Udfyldningsark!G644=Data!$T$24,Data!$V$24,IF(Udfyldningsark!G644=Data!$T$25,Data!$V$25,IF(Udfyldningsark!G644=Data!$T$26,Data!$V$26,IF(Udfyldningsark!G644=Data!$T$27,Data!$V$27,))))))))))))))))))))))</f>
        <v/>
      </c>
    </row>
    <row r="628" spans="13:13" ht="9.6" hidden="1" customHeight="1" x14ac:dyDescent="0.2">
      <c r="M628" s="89" t="str">
        <f>IF(Udfyldningsark!G645="","",IF(Udfyldningsark!G645=Data!$T$7,Data!$V$7,IF(Udfyldningsark!G645=Data!$T$8,Data!$V$8,IF(Udfyldningsark!G645=Data!$T$9,Data!$V$9,IF(Udfyldningsark!G645=Data!$T$10,Data!$V$10,IF(Udfyldningsark!G645=Data!$T$11,Data!$V$11,IF(Udfyldningsark!G645=Data!$T$12,Data!$V$12,IF(Udfyldningsark!G645=Data!$T$13,Data!$V$13,IF(Udfyldningsark!G645=Data!$T$14,Data!$V$14,IF(Udfyldningsark!G645=Data!$T$15,Data!$V$15,IF(Udfyldningsark!G645=Data!$T$16,Data!$V$16,IF(Udfyldningsark!G645=Data!$T$17,Data!$V$17,IF(Udfyldningsark!G645=Data!$T$18,Data!$V$18,IF(Udfyldningsark!G645=Data!$T$19,Data!$V$19,IF(Udfyldningsark!G645=Data!$T$20,Data!$V$20,IF(Udfyldningsark!G645=Data!$T$21,Data!$V$21,IF(Udfyldningsark!G645=Data!$T$22,Data!$V$22,IF(Udfyldningsark!G645=Data!$T$23,Data!$V$23,IF(Udfyldningsark!G645=Data!$T$24,Data!$V$24,IF(Udfyldningsark!G645=Data!$T$25,Data!$V$25,IF(Udfyldningsark!G645=Data!$T$26,Data!$V$26,IF(Udfyldningsark!G645=Data!$T$27,Data!$V$27,))))))))))))))))))))))</f>
        <v/>
      </c>
    </row>
    <row r="629" spans="13:13" ht="9.6" hidden="1" customHeight="1" x14ac:dyDescent="0.2">
      <c r="M629" s="89" t="str">
        <f>IF(Udfyldningsark!G646="","",IF(Udfyldningsark!G646=Data!$T$7,Data!$V$7,IF(Udfyldningsark!G646=Data!$T$8,Data!$V$8,IF(Udfyldningsark!G646=Data!$T$9,Data!$V$9,IF(Udfyldningsark!G646=Data!$T$10,Data!$V$10,IF(Udfyldningsark!G646=Data!$T$11,Data!$V$11,IF(Udfyldningsark!G646=Data!$T$12,Data!$V$12,IF(Udfyldningsark!G646=Data!$T$13,Data!$V$13,IF(Udfyldningsark!G646=Data!$T$14,Data!$V$14,IF(Udfyldningsark!G646=Data!$T$15,Data!$V$15,IF(Udfyldningsark!G646=Data!$T$16,Data!$V$16,IF(Udfyldningsark!G646=Data!$T$17,Data!$V$17,IF(Udfyldningsark!G646=Data!$T$18,Data!$V$18,IF(Udfyldningsark!G646=Data!$T$19,Data!$V$19,IF(Udfyldningsark!G646=Data!$T$20,Data!$V$20,IF(Udfyldningsark!G646=Data!$T$21,Data!$V$21,IF(Udfyldningsark!G646=Data!$T$22,Data!$V$22,IF(Udfyldningsark!G646=Data!$T$23,Data!$V$23,IF(Udfyldningsark!G646=Data!$T$24,Data!$V$24,IF(Udfyldningsark!G646=Data!$T$25,Data!$V$25,IF(Udfyldningsark!G646=Data!$T$26,Data!$V$26,IF(Udfyldningsark!G646=Data!$T$27,Data!$V$27,))))))))))))))))))))))</f>
        <v/>
      </c>
    </row>
    <row r="630" spans="13:13" ht="9.6" hidden="1" customHeight="1" x14ac:dyDescent="0.2">
      <c r="M630" s="89" t="str">
        <f>IF(Udfyldningsark!G647="","",IF(Udfyldningsark!G647=Data!$T$7,Data!$V$7,IF(Udfyldningsark!G647=Data!$T$8,Data!$V$8,IF(Udfyldningsark!G647=Data!$T$9,Data!$V$9,IF(Udfyldningsark!G647=Data!$T$10,Data!$V$10,IF(Udfyldningsark!G647=Data!$T$11,Data!$V$11,IF(Udfyldningsark!G647=Data!$T$12,Data!$V$12,IF(Udfyldningsark!G647=Data!$T$13,Data!$V$13,IF(Udfyldningsark!G647=Data!$T$14,Data!$V$14,IF(Udfyldningsark!G647=Data!$T$15,Data!$V$15,IF(Udfyldningsark!G647=Data!$T$16,Data!$V$16,IF(Udfyldningsark!G647=Data!$T$17,Data!$V$17,IF(Udfyldningsark!G647=Data!$T$18,Data!$V$18,IF(Udfyldningsark!G647=Data!$T$19,Data!$V$19,IF(Udfyldningsark!G647=Data!$T$20,Data!$V$20,IF(Udfyldningsark!G647=Data!$T$21,Data!$V$21,IF(Udfyldningsark!G647=Data!$T$22,Data!$V$22,IF(Udfyldningsark!G647=Data!$T$23,Data!$V$23,IF(Udfyldningsark!G647=Data!$T$24,Data!$V$24,IF(Udfyldningsark!G647=Data!$T$25,Data!$V$25,IF(Udfyldningsark!G647=Data!$T$26,Data!$V$26,IF(Udfyldningsark!G647=Data!$T$27,Data!$V$27,))))))))))))))))))))))</f>
        <v/>
      </c>
    </row>
    <row r="631" spans="13:13" ht="9.6" hidden="1" customHeight="1" x14ac:dyDescent="0.2">
      <c r="M631" s="89" t="str">
        <f>IF(Udfyldningsark!G648="","",IF(Udfyldningsark!G648=Data!$T$7,Data!$V$7,IF(Udfyldningsark!G648=Data!$T$8,Data!$V$8,IF(Udfyldningsark!G648=Data!$T$9,Data!$V$9,IF(Udfyldningsark!G648=Data!$T$10,Data!$V$10,IF(Udfyldningsark!G648=Data!$T$11,Data!$V$11,IF(Udfyldningsark!G648=Data!$T$12,Data!$V$12,IF(Udfyldningsark!G648=Data!$T$13,Data!$V$13,IF(Udfyldningsark!G648=Data!$T$14,Data!$V$14,IF(Udfyldningsark!G648=Data!$T$15,Data!$V$15,IF(Udfyldningsark!G648=Data!$T$16,Data!$V$16,IF(Udfyldningsark!G648=Data!$T$17,Data!$V$17,IF(Udfyldningsark!G648=Data!$T$18,Data!$V$18,IF(Udfyldningsark!G648=Data!$T$19,Data!$V$19,IF(Udfyldningsark!G648=Data!$T$20,Data!$V$20,IF(Udfyldningsark!G648=Data!$T$21,Data!$V$21,IF(Udfyldningsark!G648=Data!$T$22,Data!$V$22,IF(Udfyldningsark!G648=Data!$T$23,Data!$V$23,IF(Udfyldningsark!G648=Data!$T$24,Data!$V$24,IF(Udfyldningsark!G648=Data!$T$25,Data!$V$25,IF(Udfyldningsark!G648=Data!$T$26,Data!$V$26,IF(Udfyldningsark!G648=Data!$T$27,Data!$V$27,))))))))))))))))))))))</f>
        <v/>
      </c>
    </row>
    <row r="632" spans="13:13" ht="9.6" hidden="1" customHeight="1" x14ac:dyDescent="0.2">
      <c r="M632" s="89" t="str">
        <f>IF(Udfyldningsark!G649="","",IF(Udfyldningsark!G649=Data!$T$7,Data!$V$7,IF(Udfyldningsark!G649=Data!$T$8,Data!$V$8,IF(Udfyldningsark!G649=Data!$T$9,Data!$V$9,IF(Udfyldningsark!G649=Data!$T$10,Data!$V$10,IF(Udfyldningsark!G649=Data!$T$11,Data!$V$11,IF(Udfyldningsark!G649=Data!$T$12,Data!$V$12,IF(Udfyldningsark!G649=Data!$T$13,Data!$V$13,IF(Udfyldningsark!G649=Data!$T$14,Data!$V$14,IF(Udfyldningsark!G649=Data!$T$15,Data!$V$15,IF(Udfyldningsark!G649=Data!$T$16,Data!$V$16,IF(Udfyldningsark!G649=Data!$T$17,Data!$V$17,IF(Udfyldningsark!G649=Data!$T$18,Data!$V$18,IF(Udfyldningsark!G649=Data!$T$19,Data!$V$19,IF(Udfyldningsark!G649=Data!$T$20,Data!$V$20,IF(Udfyldningsark!G649=Data!$T$21,Data!$V$21,IF(Udfyldningsark!G649=Data!$T$22,Data!$V$22,IF(Udfyldningsark!G649=Data!$T$23,Data!$V$23,IF(Udfyldningsark!G649=Data!$T$24,Data!$V$24,IF(Udfyldningsark!G649=Data!$T$25,Data!$V$25,IF(Udfyldningsark!G649=Data!$T$26,Data!$V$26,IF(Udfyldningsark!G649=Data!$T$27,Data!$V$27,))))))))))))))))))))))</f>
        <v/>
      </c>
    </row>
    <row r="633" spans="13:13" ht="9.6" hidden="1" customHeight="1" x14ac:dyDescent="0.2">
      <c r="M633" s="89" t="str">
        <f>IF(Udfyldningsark!G650="","",IF(Udfyldningsark!G650=Data!$T$7,Data!$V$7,IF(Udfyldningsark!G650=Data!$T$8,Data!$V$8,IF(Udfyldningsark!G650=Data!$T$9,Data!$V$9,IF(Udfyldningsark!G650=Data!$T$10,Data!$V$10,IF(Udfyldningsark!G650=Data!$T$11,Data!$V$11,IF(Udfyldningsark!G650=Data!$T$12,Data!$V$12,IF(Udfyldningsark!G650=Data!$T$13,Data!$V$13,IF(Udfyldningsark!G650=Data!$T$14,Data!$V$14,IF(Udfyldningsark!G650=Data!$T$15,Data!$V$15,IF(Udfyldningsark!G650=Data!$T$16,Data!$V$16,IF(Udfyldningsark!G650=Data!$T$17,Data!$V$17,IF(Udfyldningsark!G650=Data!$T$18,Data!$V$18,IF(Udfyldningsark!G650=Data!$T$19,Data!$V$19,IF(Udfyldningsark!G650=Data!$T$20,Data!$V$20,IF(Udfyldningsark!G650=Data!$T$21,Data!$V$21,IF(Udfyldningsark!G650=Data!$T$22,Data!$V$22,IF(Udfyldningsark!G650=Data!$T$23,Data!$V$23,IF(Udfyldningsark!G650=Data!$T$24,Data!$V$24,IF(Udfyldningsark!G650=Data!$T$25,Data!$V$25,IF(Udfyldningsark!G650=Data!$T$26,Data!$V$26,IF(Udfyldningsark!G650=Data!$T$27,Data!$V$27,))))))))))))))))))))))</f>
        <v/>
      </c>
    </row>
    <row r="634" spans="13:13" ht="9.6" hidden="1" customHeight="1" x14ac:dyDescent="0.2">
      <c r="M634" s="89" t="str">
        <f>IF(Udfyldningsark!G651="","",IF(Udfyldningsark!G651=Data!$T$7,Data!$V$7,IF(Udfyldningsark!G651=Data!$T$8,Data!$V$8,IF(Udfyldningsark!G651=Data!$T$9,Data!$V$9,IF(Udfyldningsark!G651=Data!$T$10,Data!$V$10,IF(Udfyldningsark!G651=Data!$T$11,Data!$V$11,IF(Udfyldningsark!G651=Data!$T$12,Data!$V$12,IF(Udfyldningsark!G651=Data!$T$13,Data!$V$13,IF(Udfyldningsark!G651=Data!$T$14,Data!$V$14,IF(Udfyldningsark!G651=Data!$T$15,Data!$V$15,IF(Udfyldningsark!G651=Data!$T$16,Data!$V$16,IF(Udfyldningsark!G651=Data!$T$17,Data!$V$17,IF(Udfyldningsark!G651=Data!$T$18,Data!$V$18,IF(Udfyldningsark!G651=Data!$T$19,Data!$V$19,IF(Udfyldningsark!G651=Data!$T$20,Data!$V$20,IF(Udfyldningsark!G651=Data!$T$21,Data!$V$21,IF(Udfyldningsark!G651=Data!$T$22,Data!$V$22,IF(Udfyldningsark!G651=Data!$T$23,Data!$V$23,IF(Udfyldningsark!G651=Data!$T$24,Data!$V$24,IF(Udfyldningsark!G651=Data!$T$25,Data!$V$25,IF(Udfyldningsark!G651=Data!$T$26,Data!$V$26,IF(Udfyldningsark!G651=Data!$T$27,Data!$V$27,))))))))))))))))))))))</f>
        <v/>
      </c>
    </row>
    <row r="635" spans="13:13" ht="9.6" hidden="1" customHeight="1" x14ac:dyDescent="0.2">
      <c r="M635" s="89" t="str">
        <f>IF(Udfyldningsark!G652="","",IF(Udfyldningsark!G652=Data!$T$7,Data!$V$7,IF(Udfyldningsark!G652=Data!$T$8,Data!$V$8,IF(Udfyldningsark!G652=Data!$T$9,Data!$V$9,IF(Udfyldningsark!G652=Data!$T$10,Data!$V$10,IF(Udfyldningsark!G652=Data!$T$11,Data!$V$11,IF(Udfyldningsark!G652=Data!$T$12,Data!$V$12,IF(Udfyldningsark!G652=Data!$T$13,Data!$V$13,IF(Udfyldningsark!G652=Data!$T$14,Data!$V$14,IF(Udfyldningsark!G652=Data!$T$15,Data!$V$15,IF(Udfyldningsark!G652=Data!$T$16,Data!$V$16,IF(Udfyldningsark!G652=Data!$T$17,Data!$V$17,IF(Udfyldningsark!G652=Data!$T$18,Data!$V$18,IF(Udfyldningsark!G652=Data!$T$19,Data!$V$19,IF(Udfyldningsark!G652=Data!$T$20,Data!$V$20,IF(Udfyldningsark!G652=Data!$T$21,Data!$V$21,IF(Udfyldningsark!G652=Data!$T$22,Data!$V$22,IF(Udfyldningsark!G652=Data!$T$23,Data!$V$23,IF(Udfyldningsark!G652=Data!$T$24,Data!$V$24,IF(Udfyldningsark!G652=Data!$T$25,Data!$V$25,IF(Udfyldningsark!G652=Data!$T$26,Data!$V$26,IF(Udfyldningsark!G652=Data!$T$27,Data!$V$27,))))))))))))))))))))))</f>
        <v/>
      </c>
    </row>
    <row r="636" spans="13:13" ht="9.6" hidden="1" customHeight="1" x14ac:dyDescent="0.2">
      <c r="M636" s="89" t="str">
        <f>IF(Udfyldningsark!G653="","",IF(Udfyldningsark!G653=Data!$T$7,Data!$V$7,IF(Udfyldningsark!G653=Data!$T$8,Data!$V$8,IF(Udfyldningsark!G653=Data!$T$9,Data!$V$9,IF(Udfyldningsark!G653=Data!$T$10,Data!$V$10,IF(Udfyldningsark!G653=Data!$T$11,Data!$V$11,IF(Udfyldningsark!G653=Data!$T$12,Data!$V$12,IF(Udfyldningsark!G653=Data!$T$13,Data!$V$13,IF(Udfyldningsark!G653=Data!$T$14,Data!$V$14,IF(Udfyldningsark!G653=Data!$T$15,Data!$V$15,IF(Udfyldningsark!G653=Data!$T$16,Data!$V$16,IF(Udfyldningsark!G653=Data!$T$17,Data!$V$17,IF(Udfyldningsark!G653=Data!$T$18,Data!$V$18,IF(Udfyldningsark!G653=Data!$T$19,Data!$V$19,IF(Udfyldningsark!G653=Data!$T$20,Data!$V$20,IF(Udfyldningsark!G653=Data!$T$21,Data!$V$21,IF(Udfyldningsark!G653=Data!$T$22,Data!$V$22,IF(Udfyldningsark!G653=Data!$T$23,Data!$V$23,IF(Udfyldningsark!G653=Data!$T$24,Data!$V$24,IF(Udfyldningsark!G653=Data!$T$25,Data!$V$25,IF(Udfyldningsark!G653=Data!$T$26,Data!$V$26,IF(Udfyldningsark!G653=Data!$T$27,Data!$V$27,))))))))))))))))))))))</f>
        <v/>
      </c>
    </row>
    <row r="637" spans="13:13" ht="9.6" hidden="1" customHeight="1" x14ac:dyDescent="0.2">
      <c r="M637" s="89" t="str">
        <f>IF(Udfyldningsark!G654="","",IF(Udfyldningsark!G654=Data!$T$7,Data!$V$7,IF(Udfyldningsark!G654=Data!$T$8,Data!$V$8,IF(Udfyldningsark!G654=Data!$T$9,Data!$V$9,IF(Udfyldningsark!G654=Data!$T$10,Data!$V$10,IF(Udfyldningsark!G654=Data!$T$11,Data!$V$11,IF(Udfyldningsark!G654=Data!$T$12,Data!$V$12,IF(Udfyldningsark!G654=Data!$T$13,Data!$V$13,IF(Udfyldningsark!G654=Data!$T$14,Data!$V$14,IF(Udfyldningsark!G654=Data!$T$15,Data!$V$15,IF(Udfyldningsark!G654=Data!$T$16,Data!$V$16,IF(Udfyldningsark!G654=Data!$T$17,Data!$V$17,IF(Udfyldningsark!G654=Data!$T$18,Data!$V$18,IF(Udfyldningsark!G654=Data!$T$19,Data!$V$19,IF(Udfyldningsark!G654=Data!$T$20,Data!$V$20,IF(Udfyldningsark!G654=Data!$T$21,Data!$V$21,IF(Udfyldningsark!G654=Data!$T$22,Data!$V$22,IF(Udfyldningsark!G654=Data!$T$23,Data!$V$23,IF(Udfyldningsark!G654=Data!$T$24,Data!$V$24,IF(Udfyldningsark!G654=Data!$T$25,Data!$V$25,IF(Udfyldningsark!G654=Data!$T$26,Data!$V$26,IF(Udfyldningsark!G654=Data!$T$27,Data!$V$27,))))))))))))))))))))))</f>
        <v/>
      </c>
    </row>
    <row r="638" spans="13:13" ht="9.6" hidden="1" customHeight="1" x14ac:dyDescent="0.2">
      <c r="M638" s="89" t="str">
        <f>IF(Udfyldningsark!G655="","",IF(Udfyldningsark!G655=Data!$T$7,Data!$V$7,IF(Udfyldningsark!G655=Data!$T$8,Data!$V$8,IF(Udfyldningsark!G655=Data!$T$9,Data!$V$9,IF(Udfyldningsark!G655=Data!$T$10,Data!$V$10,IF(Udfyldningsark!G655=Data!$T$11,Data!$V$11,IF(Udfyldningsark!G655=Data!$T$12,Data!$V$12,IF(Udfyldningsark!G655=Data!$T$13,Data!$V$13,IF(Udfyldningsark!G655=Data!$T$14,Data!$V$14,IF(Udfyldningsark!G655=Data!$T$15,Data!$V$15,IF(Udfyldningsark!G655=Data!$T$16,Data!$V$16,IF(Udfyldningsark!G655=Data!$T$17,Data!$V$17,IF(Udfyldningsark!G655=Data!$T$18,Data!$V$18,IF(Udfyldningsark!G655=Data!$T$19,Data!$V$19,IF(Udfyldningsark!G655=Data!$T$20,Data!$V$20,IF(Udfyldningsark!G655=Data!$T$21,Data!$V$21,IF(Udfyldningsark!G655=Data!$T$22,Data!$V$22,IF(Udfyldningsark!G655=Data!$T$23,Data!$V$23,IF(Udfyldningsark!G655=Data!$T$24,Data!$V$24,IF(Udfyldningsark!G655=Data!$T$25,Data!$V$25,IF(Udfyldningsark!G655=Data!$T$26,Data!$V$26,IF(Udfyldningsark!G655=Data!$T$27,Data!$V$27,))))))))))))))))))))))</f>
        <v/>
      </c>
    </row>
    <row r="639" spans="13:13" ht="9.6" hidden="1" customHeight="1" x14ac:dyDescent="0.2">
      <c r="M639" s="89" t="str">
        <f>IF(Udfyldningsark!G656="","",IF(Udfyldningsark!G656=Data!$T$7,Data!$V$7,IF(Udfyldningsark!G656=Data!$T$8,Data!$V$8,IF(Udfyldningsark!G656=Data!$T$9,Data!$V$9,IF(Udfyldningsark!G656=Data!$T$10,Data!$V$10,IF(Udfyldningsark!G656=Data!$T$11,Data!$V$11,IF(Udfyldningsark!G656=Data!$T$12,Data!$V$12,IF(Udfyldningsark!G656=Data!$T$13,Data!$V$13,IF(Udfyldningsark!G656=Data!$T$14,Data!$V$14,IF(Udfyldningsark!G656=Data!$T$15,Data!$V$15,IF(Udfyldningsark!G656=Data!$T$16,Data!$V$16,IF(Udfyldningsark!G656=Data!$T$17,Data!$V$17,IF(Udfyldningsark!G656=Data!$T$18,Data!$V$18,IF(Udfyldningsark!G656=Data!$T$19,Data!$V$19,IF(Udfyldningsark!G656=Data!$T$20,Data!$V$20,IF(Udfyldningsark!G656=Data!$T$21,Data!$V$21,IF(Udfyldningsark!G656=Data!$T$22,Data!$V$22,IF(Udfyldningsark!G656=Data!$T$23,Data!$V$23,IF(Udfyldningsark!G656=Data!$T$24,Data!$V$24,IF(Udfyldningsark!G656=Data!$T$25,Data!$V$25,IF(Udfyldningsark!G656=Data!$T$26,Data!$V$26,IF(Udfyldningsark!G656=Data!$T$27,Data!$V$27,))))))))))))))))))))))</f>
        <v/>
      </c>
    </row>
    <row r="640" spans="13:13" ht="9.6" hidden="1" customHeight="1" x14ac:dyDescent="0.2">
      <c r="M640" s="89" t="str">
        <f>IF(Udfyldningsark!G657="","",IF(Udfyldningsark!G657=Data!$T$7,Data!$V$7,IF(Udfyldningsark!G657=Data!$T$8,Data!$V$8,IF(Udfyldningsark!G657=Data!$T$9,Data!$V$9,IF(Udfyldningsark!G657=Data!$T$10,Data!$V$10,IF(Udfyldningsark!G657=Data!$T$11,Data!$V$11,IF(Udfyldningsark!G657=Data!$T$12,Data!$V$12,IF(Udfyldningsark!G657=Data!$T$13,Data!$V$13,IF(Udfyldningsark!G657=Data!$T$14,Data!$V$14,IF(Udfyldningsark!G657=Data!$T$15,Data!$V$15,IF(Udfyldningsark!G657=Data!$T$16,Data!$V$16,IF(Udfyldningsark!G657=Data!$T$17,Data!$V$17,IF(Udfyldningsark!G657=Data!$T$18,Data!$V$18,IF(Udfyldningsark!G657=Data!$T$19,Data!$V$19,IF(Udfyldningsark!G657=Data!$T$20,Data!$V$20,IF(Udfyldningsark!G657=Data!$T$21,Data!$V$21,IF(Udfyldningsark!G657=Data!$T$22,Data!$V$22,IF(Udfyldningsark!G657=Data!$T$23,Data!$V$23,IF(Udfyldningsark!G657=Data!$T$24,Data!$V$24,IF(Udfyldningsark!G657=Data!$T$25,Data!$V$25,IF(Udfyldningsark!G657=Data!$T$26,Data!$V$26,IF(Udfyldningsark!G657=Data!$T$27,Data!$V$27,))))))))))))))))))))))</f>
        <v/>
      </c>
    </row>
    <row r="641" spans="13:13" ht="9.6" hidden="1" customHeight="1" x14ac:dyDescent="0.2">
      <c r="M641" s="89" t="str">
        <f>IF(Udfyldningsark!G658="","",IF(Udfyldningsark!G658=Data!$T$7,Data!$V$7,IF(Udfyldningsark!G658=Data!$T$8,Data!$V$8,IF(Udfyldningsark!G658=Data!$T$9,Data!$V$9,IF(Udfyldningsark!G658=Data!$T$10,Data!$V$10,IF(Udfyldningsark!G658=Data!$T$11,Data!$V$11,IF(Udfyldningsark!G658=Data!$T$12,Data!$V$12,IF(Udfyldningsark!G658=Data!$T$13,Data!$V$13,IF(Udfyldningsark!G658=Data!$T$14,Data!$V$14,IF(Udfyldningsark!G658=Data!$T$15,Data!$V$15,IF(Udfyldningsark!G658=Data!$T$16,Data!$V$16,IF(Udfyldningsark!G658=Data!$T$17,Data!$V$17,IF(Udfyldningsark!G658=Data!$T$18,Data!$V$18,IF(Udfyldningsark!G658=Data!$T$19,Data!$V$19,IF(Udfyldningsark!G658=Data!$T$20,Data!$V$20,IF(Udfyldningsark!G658=Data!$T$21,Data!$V$21,IF(Udfyldningsark!G658=Data!$T$22,Data!$V$22,IF(Udfyldningsark!G658=Data!$T$23,Data!$V$23,IF(Udfyldningsark!G658=Data!$T$24,Data!$V$24,IF(Udfyldningsark!G658=Data!$T$25,Data!$V$25,IF(Udfyldningsark!G658=Data!$T$26,Data!$V$26,IF(Udfyldningsark!G658=Data!$T$27,Data!$V$27,))))))))))))))))))))))</f>
        <v/>
      </c>
    </row>
    <row r="642" spans="13:13" ht="9.6" hidden="1" customHeight="1" x14ac:dyDescent="0.2">
      <c r="M642" s="89" t="str">
        <f>IF(Udfyldningsark!G659="","",IF(Udfyldningsark!G659=Data!$T$7,Data!$V$7,IF(Udfyldningsark!G659=Data!$T$8,Data!$V$8,IF(Udfyldningsark!G659=Data!$T$9,Data!$V$9,IF(Udfyldningsark!G659=Data!$T$10,Data!$V$10,IF(Udfyldningsark!G659=Data!$T$11,Data!$V$11,IF(Udfyldningsark!G659=Data!$T$12,Data!$V$12,IF(Udfyldningsark!G659=Data!$T$13,Data!$V$13,IF(Udfyldningsark!G659=Data!$T$14,Data!$V$14,IF(Udfyldningsark!G659=Data!$T$15,Data!$V$15,IF(Udfyldningsark!G659=Data!$T$16,Data!$V$16,IF(Udfyldningsark!G659=Data!$T$17,Data!$V$17,IF(Udfyldningsark!G659=Data!$T$18,Data!$V$18,IF(Udfyldningsark!G659=Data!$T$19,Data!$V$19,IF(Udfyldningsark!G659=Data!$T$20,Data!$V$20,IF(Udfyldningsark!G659=Data!$T$21,Data!$V$21,IF(Udfyldningsark!G659=Data!$T$22,Data!$V$22,IF(Udfyldningsark!G659=Data!$T$23,Data!$V$23,IF(Udfyldningsark!G659=Data!$T$24,Data!$V$24,IF(Udfyldningsark!G659=Data!$T$25,Data!$V$25,IF(Udfyldningsark!G659=Data!$T$26,Data!$V$26,IF(Udfyldningsark!G659=Data!$T$27,Data!$V$27,))))))))))))))))))))))</f>
        <v/>
      </c>
    </row>
    <row r="643" spans="13:13" ht="9.6" hidden="1" customHeight="1" x14ac:dyDescent="0.2">
      <c r="M643" s="89" t="str">
        <f>IF(Udfyldningsark!G660="","",IF(Udfyldningsark!G660=Data!$T$7,Data!$V$7,IF(Udfyldningsark!G660=Data!$T$8,Data!$V$8,IF(Udfyldningsark!G660=Data!$T$9,Data!$V$9,IF(Udfyldningsark!G660=Data!$T$10,Data!$V$10,IF(Udfyldningsark!G660=Data!$T$11,Data!$V$11,IF(Udfyldningsark!G660=Data!$T$12,Data!$V$12,IF(Udfyldningsark!G660=Data!$T$13,Data!$V$13,IF(Udfyldningsark!G660=Data!$T$14,Data!$V$14,IF(Udfyldningsark!G660=Data!$T$15,Data!$V$15,IF(Udfyldningsark!G660=Data!$T$16,Data!$V$16,IF(Udfyldningsark!G660=Data!$T$17,Data!$V$17,IF(Udfyldningsark!G660=Data!$T$18,Data!$V$18,IF(Udfyldningsark!G660=Data!$T$19,Data!$V$19,IF(Udfyldningsark!G660=Data!$T$20,Data!$V$20,IF(Udfyldningsark!G660=Data!$T$21,Data!$V$21,IF(Udfyldningsark!G660=Data!$T$22,Data!$V$22,IF(Udfyldningsark!G660=Data!$T$23,Data!$V$23,IF(Udfyldningsark!G660=Data!$T$24,Data!$V$24,IF(Udfyldningsark!G660=Data!$T$25,Data!$V$25,IF(Udfyldningsark!G660=Data!$T$26,Data!$V$26,IF(Udfyldningsark!G660=Data!$T$27,Data!$V$27,))))))))))))))))))))))</f>
        <v/>
      </c>
    </row>
    <row r="644" spans="13:13" ht="9.6" hidden="1" customHeight="1" x14ac:dyDescent="0.2">
      <c r="M644" s="89" t="str">
        <f>IF(Udfyldningsark!G661="","",IF(Udfyldningsark!G661=Data!$T$7,Data!$V$7,IF(Udfyldningsark!G661=Data!$T$8,Data!$V$8,IF(Udfyldningsark!G661=Data!$T$9,Data!$V$9,IF(Udfyldningsark!G661=Data!$T$10,Data!$V$10,IF(Udfyldningsark!G661=Data!$T$11,Data!$V$11,IF(Udfyldningsark!G661=Data!$T$12,Data!$V$12,IF(Udfyldningsark!G661=Data!$T$13,Data!$V$13,IF(Udfyldningsark!G661=Data!$T$14,Data!$V$14,IF(Udfyldningsark!G661=Data!$T$15,Data!$V$15,IF(Udfyldningsark!G661=Data!$T$16,Data!$V$16,IF(Udfyldningsark!G661=Data!$T$17,Data!$V$17,IF(Udfyldningsark!G661=Data!$T$18,Data!$V$18,IF(Udfyldningsark!G661=Data!$T$19,Data!$V$19,IF(Udfyldningsark!G661=Data!$T$20,Data!$V$20,IF(Udfyldningsark!G661=Data!$T$21,Data!$V$21,IF(Udfyldningsark!G661=Data!$T$22,Data!$V$22,IF(Udfyldningsark!G661=Data!$T$23,Data!$V$23,IF(Udfyldningsark!G661=Data!$T$24,Data!$V$24,IF(Udfyldningsark!G661=Data!$T$25,Data!$V$25,IF(Udfyldningsark!G661=Data!$T$26,Data!$V$26,IF(Udfyldningsark!G661=Data!$T$27,Data!$V$27,))))))))))))))))))))))</f>
        <v/>
      </c>
    </row>
    <row r="645" spans="13:13" ht="9.6" hidden="1" customHeight="1" x14ac:dyDescent="0.2">
      <c r="M645" s="89" t="str">
        <f>IF(Udfyldningsark!G662="","",IF(Udfyldningsark!G662=Data!$T$7,Data!$V$7,IF(Udfyldningsark!G662=Data!$T$8,Data!$V$8,IF(Udfyldningsark!G662=Data!$T$9,Data!$V$9,IF(Udfyldningsark!G662=Data!$T$10,Data!$V$10,IF(Udfyldningsark!G662=Data!$T$11,Data!$V$11,IF(Udfyldningsark!G662=Data!$T$12,Data!$V$12,IF(Udfyldningsark!G662=Data!$T$13,Data!$V$13,IF(Udfyldningsark!G662=Data!$T$14,Data!$V$14,IF(Udfyldningsark!G662=Data!$T$15,Data!$V$15,IF(Udfyldningsark!G662=Data!$T$16,Data!$V$16,IF(Udfyldningsark!G662=Data!$T$17,Data!$V$17,IF(Udfyldningsark!G662=Data!$T$18,Data!$V$18,IF(Udfyldningsark!G662=Data!$T$19,Data!$V$19,IF(Udfyldningsark!G662=Data!$T$20,Data!$V$20,IF(Udfyldningsark!G662=Data!$T$21,Data!$V$21,IF(Udfyldningsark!G662=Data!$T$22,Data!$V$22,IF(Udfyldningsark!G662=Data!$T$23,Data!$V$23,IF(Udfyldningsark!G662=Data!$T$24,Data!$V$24,IF(Udfyldningsark!G662=Data!$T$25,Data!$V$25,IF(Udfyldningsark!G662=Data!$T$26,Data!$V$26,IF(Udfyldningsark!G662=Data!$T$27,Data!$V$27,))))))))))))))))))))))</f>
        <v/>
      </c>
    </row>
    <row r="646" spans="13:13" ht="9.6" hidden="1" customHeight="1" x14ac:dyDescent="0.2">
      <c r="M646" s="89" t="str">
        <f>IF(Udfyldningsark!G663="","",IF(Udfyldningsark!G663=Data!$T$7,Data!$V$7,IF(Udfyldningsark!G663=Data!$T$8,Data!$V$8,IF(Udfyldningsark!G663=Data!$T$9,Data!$V$9,IF(Udfyldningsark!G663=Data!$T$10,Data!$V$10,IF(Udfyldningsark!G663=Data!$T$11,Data!$V$11,IF(Udfyldningsark!G663=Data!$T$12,Data!$V$12,IF(Udfyldningsark!G663=Data!$T$13,Data!$V$13,IF(Udfyldningsark!G663=Data!$T$14,Data!$V$14,IF(Udfyldningsark!G663=Data!$T$15,Data!$V$15,IF(Udfyldningsark!G663=Data!$T$16,Data!$V$16,IF(Udfyldningsark!G663=Data!$T$17,Data!$V$17,IF(Udfyldningsark!G663=Data!$T$18,Data!$V$18,IF(Udfyldningsark!G663=Data!$T$19,Data!$V$19,IF(Udfyldningsark!G663=Data!$T$20,Data!$V$20,IF(Udfyldningsark!G663=Data!$T$21,Data!$V$21,IF(Udfyldningsark!G663=Data!$T$22,Data!$V$22,IF(Udfyldningsark!G663=Data!$T$23,Data!$V$23,IF(Udfyldningsark!G663=Data!$T$24,Data!$V$24,IF(Udfyldningsark!G663=Data!$T$25,Data!$V$25,IF(Udfyldningsark!G663=Data!$T$26,Data!$V$26,IF(Udfyldningsark!G663=Data!$T$27,Data!$V$27,))))))))))))))))))))))</f>
        <v/>
      </c>
    </row>
    <row r="647" spans="13:13" ht="9.6" hidden="1" customHeight="1" x14ac:dyDescent="0.2">
      <c r="M647" s="89" t="str">
        <f>IF(Udfyldningsark!G664="","",IF(Udfyldningsark!G664=Data!$T$7,Data!$V$7,IF(Udfyldningsark!G664=Data!$T$8,Data!$V$8,IF(Udfyldningsark!G664=Data!$T$9,Data!$V$9,IF(Udfyldningsark!G664=Data!$T$10,Data!$V$10,IF(Udfyldningsark!G664=Data!$T$11,Data!$V$11,IF(Udfyldningsark!G664=Data!$T$12,Data!$V$12,IF(Udfyldningsark!G664=Data!$T$13,Data!$V$13,IF(Udfyldningsark!G664=Data!$T$14,Data!$V$14,IF(Udfyldningsark!G664=Data!$T$15,Data!$V$15,IF(Udfyldningsark!G664=Data!$T$16,Data!$V$16,IF(Udfyldningsark!G664=Data!$T$17,Data!$V$17,IF(Udfyldningsark!G664=Data!$T$18,Data!$V$18,IF(Udfyldningsark!G664=Data!$T$19,Data!$V$19,IF(Udfyldningsark!G664=Data!$T$20,Data!$V$20,IF(Udfyldningsark!G664=Data!$T$21,Data!$V$21,IF(Udfyldningsark!G664=Data!$T$22,Data!$V$22,IF(Udfyldningsark!G664=Data!$T$23,Data!$V$23,IF(Udfyldningsark!G664=Data!$T$24,Data!$V$24,IF(Udfyldningsark!G664=Data!$T$25,Data!$V$25,IF(Udfyldningsark!G664=Data!$T$26,Data!$V$26,IF(Udfyldningsark!G664=Data!$T$27,Data!$V$27,))))))))))))))))))))))</f>
        <v/>
      </c>
    </row>
    <row r="648" spans="13:13" ht="9.6" hidden="1" customHeight="1" x14ac:dyDescent="0.2">
      <c r="M648" s="89" t="str">
        <f>IF(Udfyldningsark!G665="","",IF(Udfyldningsark!G665=Data!$T$7,Data!$V$7,IF(Udfyldningsark!G665=Data!$T$8,Data!$V$8,IF(Udfyldningsark!G665=Data!$T$9,Data!$V$9,IF(Udfyldningsark!G665=Data!$T$10,Data!$V$10,IF(Udfyldningsark!G665=Data!$T$11,Data!$V$11,IF(Udfyldningsark!G665=Data!$T$12,Data!$V$12,IF(Udfyldningsark!G665=Data!$T$13,Data!$V$13,IF(Udfyldningsark!G665=Data!$T$14,Data!$V$14,IF(Udfyldningsark!G665=Data!$T$15,Data!$V$15,IF(Udfyldningsark!G665=Data!$T$16,Data!$V$16,IF(Udfyldningsark!G665=Data!$T$17,Data!$V$17,IF(Udfyldningsark!G665=Data!$T$18,Data!$V$18,IF(Udfyldningsark!G665=Data!$T$19,Data!$V$19,IF(Udfyldningsark!G665=Data!$T$20,Data!$V$20,IF(Udfyldningsark!G665=Data!$T$21,Data!$V$21,IF(Udfyldningsark!G665=Data!$T$22,Data!$V$22,IF(Udfyldningsark!G665=Data!$T$23,Data!$V$23,IF(Udfyldningsark!G665=Data!$T$24,Data!$V$24,IF(Udfyldningsark!G665=Data!$T$25,Data!$V$25,IF(Udfyldningsark!G665=Data!$T$26,Data!$V$26,IF(Udfyldningsark!G665=Data!$T$27,Data!$V$27,))))))))))))))))))))))</f>
        <v/>
      </c>
    </row>
    <row r="649" spans="13:13" ht="9.6" hidden="1" customHeight="1" x14ac:dyDescent="0.2">
      <c r="M649" s="89" t="str">
        <f>IF(Udfyldningsark!G666="","",IF(Udfyldningsark!G666=Data!$T$7,Data!$V$7,IF(Udfyldningsark!G666=Data!$T$8,Data!$V$8,IF(Udfyldningsark!G666=Data!$T$9,Data!$V$9,IF(Udfyldningsark!G666=Data!$T$10,Data!$V$10,IF(Udfyldningsark!G666=Data!$T$11,Data!$V$11,IF(Udfyldningsark!G666=Data!$T$12,Data!$V$12,IF(Udfyldningsark!G666=Data!$T$13,Data!$V$13,IF(Udfyldningsark!G666=Data!$T$14,Data!$V$14,IF(Udfyldningsark!G666=Data!$T$15,Data!$V$15,IF(Udfyldningsark!G666=Data!$T$16,Data!$V$16,IF(Udfyldningsark!G666=Data!$T$17,Data!$V$17,IF(Udfyldningsark!G666=Data!$T$18,Data!$V$18,IF(Udfyldningsark!G666=Data!$T$19,Data!$V$19,IF(Udfyldningsark!G666=Data!$T$20,Data!$V$20,IF(Udfyldningsark!G666=Data!$T$21,Data!$V$21,IF(Udfyldningsark!G666=Data!$T$22,Data!$V$22,IF(Udfyldningsark!G666=Data!$T$23,Data!$V$23,IF(Udfyldningsark!G666=Data!$T$24,Data!$V$24,IF(Udfyldningsark!G666=Data!$T$25,Data!$V$25,IF(Udfyldningsark!G666=Data!$T$26,Data!$V$26,IF(Udfyldningsark!G666=Data!$T$27,Data!$V$27,))))))))))))))))))))))</f>
        <v/>
      </c>
    </row>
    <row r="650" spans="13:13" ht="9.6" hidden="1" customHeight="1" x14ac:dyDescent="0.2">
      <c r="M650" s="89" t="str">
        <f>IF(Udfyldningsark!G667="","",IF(Udfyldningsark!G667=Data!$T$7,Data!$V$7,IF(Udfyldningsark!G667=Data!$T$8,Data!$V$8,IF(Udfyldningsark!G667=Data!$T$9,Data!$V$9,IF(Udfyldningsark!G667=Data!$T$10,Data!$V$10,IF(Udfyldningsark!G667=Data!$T$11,Data!$V$11,IF(Udfyldningsark!G667=Data!$T$12,Data!$V$12,IF(Udfyldningsark!G667=Data!$T$13,Data!$V$13,IF(Udfyldningsark!G667=Data!$T$14,Data!$V$14,IF(Udfyldningsark!G667=Data!$T$15,Data!$V$15,IF(Udfyldningsark!G667=Data!$T$16,Data!$V$16,IF(Udfyldningsark!G667=Data!$T$17,Data!$V$17,IF(Udfyldningsark!G667=Data!$T$18,Data!$V$18,IF(Udfyldningsark!G667=Data!$T$19,Data!$V$19,IF(Udfyldningsark!G667=Data!$T$20,Data!$V$20,IF(Udfyldningsark!G667=Data!$T$21,Data!$V$21,IF(Udfyldningsark!G667=Data!$T$22,Data!$V$22,IF(Udfyldningsark!G667=Data!$T$23,Data!$V$23,IF(Udfyldningsark!G667=Data!$T$24,Data!$V$24,IF(Udfyldningsark!G667=Data!$T$25,Data!$V$25,IF(Udfyldningsark!G667=Data!$T$26,Data!$V$26,IF(Udfyldningsark!G667=Data!$T$27,Data!$V$27,))))))))))))))))))))))</f>
        <v/>
      </c>
    </row>
    <row r="651" spans="13:13" ht="9.6" hidden="1" customHeight="1" x14ac:dyDescent="0.2">
      <c r="M651" s="89" t="str">
        <f>IF(Udfyldningsark!G668="","",IF(Udfyldningsark!G668=Data!$T$7,Data!$V$7,IF(Udfyldningsark!G668=Data!$T$8,Data!$V$8,IF(Udfyldningsark!G668=Data!$T$9,Data!$V$9,IF(Udfyldningsark!G668=Data!$T$10,Data!$V$10,IF(Udfyldningsark!G668=Data!$T$11,Data!$V$11,IF(Udfyldningsark!G668=Data!$T$12,Data!$V$12,IF(Udfyldningsark!G668=Data!$T$13,Data!$V$13,IF(Udfyldningsark!G668=Data!$T$14,Data!$V$14,IF(Udfyldningsark!G668=Data!$T$15,Data!$V$15,IF(Udfyldningsark!G668=Data!$T$16,Data!$V$16,IF(Udfyldningsark!G668=Data!$T$17,Data!$V$17,IF(Udfyldningsark!G668=Data!$T$18,Data!$V$18,IF(Udfyldningsark!G668=Data!$T$19,Data!$V$19,IF(Udfyldningsark!G668=Data!$T$20,Data!$V$20,IF(Udfyldningsark!G668=Data!$T$21,Data!$V$21,IF(Udfyldningsark!G668=Data!$T$22,Data!$V$22,IF(Udfyldningsark!G668=Data!$T$23,Data!$V$23,IF(Udfyldningsark!G668=Data!$T$24,Data!$V$24,IF(Udfyldningsark!G668=Data!$T$25,Data!$V$25,IF(Udfyldningsark!G668=Data!$T$26,Data!$V$26,IF(Udfyldningsark!G668=Data!$T$27,Data!$V$27,))))))))))))))))))))))</f>
        <v/>
      </c>
    </row>
    <row r="652" spans="13:13" ht="9.6" hidden="1" customHeight="1" x14ac:dyDescent="0.2">
      <c r="M652" s="89" t="str">
        <f>IF(Udfyldningsark!G669="","",IF(Udfyldningsark!G669=Data!$T$7,Data!$V$7,IF(Udfyldningsark!G669=Data!$T$8,Data!$V$8,IF(Udfyldningsark!G669=Data!$T$9,Data!$V$9,IF(Udfyldningsark!G669=Data!$T$10,Data!$V$10,IF(Udfyldningsark!G669=Data!$T$11,Data!$V$11,IF(Udfyldningsark!G669=Data!$T$12,Data!$V$12,IF(Udfyldningsark!G669=Data!$T$13,Data!$V$13,IF(Udfyldningsark!G669=Data!$T$14,Data!$V$14,IF(Udfyldningsark!G669=Data!$T$15,Data!$V$15,IF(Udfyldningsark!G669=Data!$T$16,Data!$V$16,IF(Udfyldningsark!G669=Data!$T$17,Data!$V$17,IF(Udfyldningsark!G669=Data!$T$18,Data!$V$18,IF(Udfyldningsark!G669=Data!$T$19,Data!$V$19,IF(Udfyldningsark!G669=Data!$T$20,Data!$V$20,IF(Udfyldningsark!G669=Data!$T$21,Data!$V$21,IF(Udfyldningsark!G669=Data!$T$22,Data!$V$22,IF(Udfyldningsark!G669=Data!$T$23,Data!$V$23,IF(Udfyldningsark!G669=Data!$T$24,Data!$V$24,IF(Udfyldningsark!G669=Data!$T$25,Data!$V$25,IF(Udfyldningsark!G669=Data!$T$26,Data!$V$26,IF(Udfyldningsark!G669=Data!$T$27,Data!$V$27,))))))))))))))))))))))</f>
        <v/>
      </c>
    </row>
    <row r="653" spans="13:13" ht="9.6" hidden="1" customHeight="1" x14ac:dyDescent="0.2">
      <c r="M653" s="89" t="str">
        <f>IF(Udfyldningsark!G670="","",IF(Udfyldningsark!G670=Data!$T$7,Data!$V$7,IF(Udfyldningsark!G670=Data!$T$8,Data!$V$8,IF(Udfyldningsark!G670=Data!$T$9,Data!$V$9,IF(Udfyldningsark!G670=Data!$T$10,Data!$V$10,IF(Udfyldningsark!G670=Data!$T$11,Data!$V$11,IF(Udfyldningsark!G670=Data!$T$12,Data!$V$12,IF(Udfyldningsark!G670=Data!$T$13,Data!$V$13,IF(Udfyldningsark!G670=Data!$T$14,Data!$V$14,IF(Udfyldningsark!G670=Data!$T$15,Data!$V$15,IF(Udfyldningsark!G670=Data!$T$16,Data!$V$16,IF(Udfyldningsark!G670=Data!$T$17,Data!$V$17,IF(Udfyldningsark!G670=Data!$T$18,Data!$V$18,IF(Udfyldningsark!G670=Data!$T$19,Data!$V$19,IF(Udfyldningsark!G670=Data!$T$20,Data!$V$20,IF(Udfyldningsark!G670=Data!$T$21,Data!$V$21,IF(Udfyldningsark!G670=Data!$T$22,Data!$V$22,IF(Udfyldningsark!G670=Data!$T$23,Data!$V$23,IF(Udfyldningsark!G670=Data!$T$24,Data!$V$24,IF(Udfyldningsark!G670=Data!$T$25,Data!$V$25,IF(Udfyldningsark!G670=Data!$T$26,Data!$V$26,IF(Udfyldningsark!G670=Data!$T$27,Data!$V$27,))))))))))))))))))))))</f>
        <v/>
      </c>
    </row>
    <row r="654" spans="13:13" ht="9.6" hidden="1" customHeight="1" x14ac:dyDescent="0.2">
      <c r="M654" s="89" t="str">
        <f>IF(Udfyldningsark!G671="","",IF(Udfyldningsark!G671=Data!$T$7,Data!$V$7,IF(Udfyldningsark!G671=Data!$T$8,Data!$V$8,IF(Udfyldningsark!G671=Data!$T$9,Data!$V$9,IF(Udfyldningsark!G671=Data!$T$10,Data!$V$10,IF(Udfyldningsark!G671=Data!$T$11,Data!$V$11,IF(Udfyldningsark!G671=Data!$T$12,Data!$V$12,IF(Udfyldningsark!G671=Data!$T$13,Data!$V$13,IF(Udfyldningsark!G671=Data!$T$14,Data!$V$14,IF(Udfyldningsark!G671=Data!$T$15,Data!$V$15,IF(Udfyldningsark!G671=Data!$T$16,Data!$V$16,IF(Udfyldningsark!G671=Data!$T$17,Data!$V$17,IF(Udfyldningsark!G671=Data!$T$18,Data!$V$18,IF(Udfyldningsark!G671=Data!$T$19,Data!$V$19,IF(Udfyldningsark!G671=Data!$T$20,Data!$V$20,IF(Udfyldningsark!G671=Data!$T$21,Data!$V$21,IF(Udfyldningsark!G671=Data!$T$22,Data!$V$22,IF(Udfyldningsark!G671=Data!$T$23,Data!$V$23,IF(Udfyldningsark!G671=Data!$T$24,Data!$V$24,IF(Udfyldningsark!G671=Data!$T$25,Data!$V$25,IF(Udfyldningsark!G671=Data!$T$26,Data!$V$26,IF(Udfyldningsark!G671=Data!$T$27,Data!$V$27,))))))))))))))))))))))</f>
        <v/>
      </c>
    </row>
    <row r="655" spans="13:13" ht="9.6" hidden="1" customHeight="1" x14ac:dyDescent="0.2">
      <c r="M655" s="89" t="str">
        <f>IF(Udfyldningsark!G672="","",IF(Udfyldningsark!G672=Data!$T$7,Data!$V$7,IF(Udfyldningsark!G672=Data!$T$8,Data!$V$8,IF(Udfyldningsark!G672=Data!$T$9,Data!$V$9,IF(Udfyldningsark!G672=Data!$T$10,Data!$V$10,IF(Udfyldningsark!G672=Data!$T$11,Data!$V$11,IF(Udfyldningsark!G672=Data!$T$12,Data!$V$12,IF(Udfyldningsark!G672=Data!$T$13,Data!$V$13,IF(Udfyldningsark!G672=Data!$T$14,Data!$V$14,IF(Udfyldningsark!G672=Data!$T$15,Data!$V$15,IF(Udfyldningsark!G672=Data!$T$16,Data!$V$16,IF(Udfyldningsark!G672=Data!$T$17,Data!$V$17,IF(Udfyldningsark!G672=Data!$T$18,Data!$V$18,IF(Udfyldningsark!G672=Data!$T$19,Data!$V$19,IF(Udfyldningsark!G672=Data!$T$20,Data!$V$20,IF(Udfyldningsark!G672=Data!$T$21,Data!$V$21,IF(Udfyldningsark!G672=Data!$T$22,Data!$V$22,IF(Udfyldningsark!G672=Data!$T$23,Data!$V$23,IF(Udfyldningsark!G672=Data!$T$24,Data!$V$24,IF(Udfyldningsark!G672=Data!$T$25,Data!$V$25,IF(Udfyldningsark!G672=Data!$T$26,Data!$V$26,IF(Udfyldningsark!G672=Data!$T$27,Data!$V$27,))))))))))))))))))))))</f>
        <v/>
      </c>
    </row>
    <row r="656" spans="13:13" ht="9.6" hidden="1" customHeight="1" x14ac:dyDescent="0.2">
      <c r="M656" s="89" t="str">
        <f>IF(Udfyldningsark!G673="","",IF(Udfyldningsark!G673=Data!$T$7,Data!$V$7,IF(Udfyldningsark!G673=Data!$T$8,Data!$V$8,IF(Udfyldningsark!G673=Data!$T$9,Data!$V$9,IF(Udfyldningsark!G673=Data!$T$10,Data!$V$10,IF(Udfyldningsark!G673=Data!$T$11,Data!$V$11,IF(Udfyldningsark!G673=Data!$T$12,Data!$V$12,IF(Udfyldningsark!G673=Data!$T$13,Data!$V$13,IF(Udfyldningsark!G673=Data!$T$14,Data!$V$14,IF(Udfyldningsark!G673=Data!$T$15,Data!$V$15,IF(Udfyldningsark!G673=Data!$T$16,Data!$V$16,IF(Udfyldningsark!G673=Data!$T$17,Data!$V$17,IF(Udfyldningsark!G673=Data!$T$18,Data!$V$18,IF(Udfyldningsark!G673=Data!$T$19,Data!$V$19,IF(Udfyldningsark!G673=Data!$T$20,Data!$V$20,IF(Udfyldningsark!G673=Data!$T$21,Data!$V$21,IF(Udfyldningsark!G673=Data!$T$22,Data!$V$22,IF(Udfyldningsark!G673=Data!$T$23,Data!$V$23,IF(Udfyldningsark!G673=Data!$T$24,Data!$V$24,IF(Udfyldningsark!G673=Data!$T$25,Data!$V$25,IF(Udfyldningsark!G673=Data!$T$26,Data!$V$26,IF(Udfyldningsark!G673=Data!$T$27,Data!$V$27,))))))))))))))))))))))</f>
        <v/>
      </c>
    </row>
    <row r="657" spans="13:13" ht="9.6" hidden="1" customHeight="1" x14ac:dyDescent="0.2">
      <c r="M657" s="89" t="str">
        <f>IF(Udfyldningsark!G674="","",IF(Udfyldningsark!G674=Data!$T$7,Data!$V$7,IF(Udfyldningsark!G674=Data!$T$8,Data!$V$8,IF(Udfyldningsark!G674=Data!$T$9,Data!$V$9,IF(Udfyldningsark!G674=Data!$T$10,Data!$V$10,IF(Udfyldningsark!G674=Data!$T$11,Data!$V$11,IF(Udfyldningsark!G674=Data!$T$12,Data!$V$12,IF(Udfyldningsark!G674=Data!$T$13,Data!$V$13,IF(Udfyldningsark!G674=Data!$T$14,Data!$V$14,IF(Udfyldningsark!G674=Data!$T$15,Data!$V$15,IF(Udfyldningsark!G674=Data!$T$16,Data!$V$16,IF(Udfyldningsark!G674=Data!$T$17,Data!$V$17,IF(Udfyldningsark!G674=Data!$T$18,Data!$V$18,IF(Udfyldningsark!G674=Data!$T$19,Data!$V$19,IF(Udfyldningsark!G674=Data!$T$20,Data!$V$20,IF(Udfyldningsark!G674=Data!$T$21,Data!$V$21,IF(Udfyldningsark!G674=Data!$T$22,Data!$V$22,IF(Udfyldningsark!G674=Data!$T$23,Data!$V$23,IF(Udfyldningsark!G674=Data!$T$24,Data!$V$24,IF(Udfyldningsark!G674=Data!$T$25,Data!$V$25,IF(Udfyldningsark!G674=Data!$T$26,Data!$V$26,IF(Udfyldningsark!G674=Data!$T$27,Data!$V$27,))))))))))))))))))))))</f>
        <v/>
      </c>
    </row>
    <row r="658" spans="13:13" ht="9.6" hidden="1" customHeight="1" x14ac:dyDescent="0.2">
      <c r="M658" s="89" t="str">
        <f>IF(Udfyldningsark!G675="","",IF(Udfyldningsark!G675=Data!$T$7,Data!$V$7,IF(Udfyldningsark!G675=Data!$T$8,Data!$V$8,IF(Udfyldningsark!G675=Data!$T$9,Data!$V$9,IF(Udfyldningsark!G675=Data!$T$10,Data!$V$10,IF(Udfyldningsark!G675=Data!$T$11,Data!$V$11,IF(Udfyldningsark!G675=Data!$T$12,Data!$V$12,IF(Udfyldningsark!G675=Data!$T$13,Data!$V$13,IF(Udfyldningsark!G675=Data!$T$14,Data!$V$14,IF(Udfyldningsark!G675=Data!$T$15,Data!$V$15,IF(Udfyldningsark!G675=Data!$T$16,Data!$V$16,IF(Udfyldningsark!G675=Data!$T$17,Data!$V$17,IF(Udfyldningsark!G675=Data!$T$18,Data!$V$18,IF(Udfyldningsark!G675=Data!$T$19,Data!$V$19,IF(Udfyldningsark!G675=Data!$T$20,Data!$V$20,IF(Udfyldningsark!G675=Data!$T$21,Data!$V$21,IF(Udfyldningsark!G675=Data!$T$22,Data!$V$22,IF(Udfyldningsark!G675=Data!$T$23,Data!$V$23,IF(Udfyldningsark!G675=Data!$T$24,Data!$V$24,IF(Udfyldningsark!G675=Data!$T$25,Data!$V$25,IF(Udfyldningsark!G675=Data!$T$26,Data!$V$26,IF(Udfyldningsark!G675=Data!$T$27,Data!$V$27,))))))))))))))))))))))</f>
        <v/>
      </c>
    </row>
    <row r="659" spans="13:13" ht="9.6" hidden="1" customHeight="1" x14ac:dyDescent="0.2">
      <c r="M659" s="89" t="str">
        <f>IF(Udfyldningsark!G676="","",IF(Udfyldningsark!G676=Data!$T$7,Data!$V$7,IF(Udfyldningsark!G676=Data!$T$8,Data!$V$8,IF(Udfyldningsark!G676=Data!$T$9,Data!$V$9,IF(Udfyldningsark!G676=Data!$T$10,Data!$V$10,IF(Udfyldningsark!G676=Data!$T$11,Data!$V$11,IF(Udfyldningsark!G676=Data!$T$12,Data!$V$12,IF(Udfyldningsark!G676=Data!$T$13,Data!$V$13,IF(Udfyldningsark!G676=Data!$T$14,Data!$V$14,IF(Udfyldningsark!G676=Data!$T$15,Data!$V$15,IF(Udfyldningsark!G676=Data!$T$16,Data!$V$16,IF(Udfyldningsark!G676=Data!$T$17,Data!$V$17,IF(Udfyldningsark!G676=Data!$T$18,Data!$V$18,IF(Udfyldningsark!G676=Data!$T$19,Data!$V$19,IF(Udfyldningsark!G676=Data!$T$20,Data!$V$20,IF(Udfyldningsark!G676=Data!$T$21,Data!$V$21,IF(Udfyldningsark!G676=Data!$T$22,Data!$V$22,IF(Udfyldningsark!G676=Data!$T$23,Data!$V$23,IF(Udfyldningsark!G676=Data!$T$24,Data!$V$24,IF(Udfyldningsark!G676=Data!$T$25,Data!$V$25,IF(Udfyldningsark!G676=Data!$T$26,Data!$V$26,IF(Udfyldningsark!G676=Data!$T$27,Data!$V$27,))))))))))))))))))))))</f>
        <v/>
      </c>
    </row>
    <row r="660" spans="13:13" ht="9.6" hidden="1" customHeight="1" x14ac:dyDescent="0.2">
      <c r="M660" s="89" t="str">
        <f>IF(Udfyldningsark!G677="","",IF(Udfyldningsark!G677=Data!$T$7,Data!$V$7,IF(Udfyldningsark!G677=Data!$T$8,Data!$V$8,IF(Udfyldningsark!G677=Data!$T$9,Data!$V$9,IF(Udfyldningsark!G677=Data!$T$10,Data!$V$10,IF(Udfyldningsark!G677=Data!$T$11,Data!$V$11,IF(Udfyldningsark!G677=Data!$T$12,Data!$V$12,IF(Udfyldningsark!G677=Data!$T$13,Data!$V$13,IF(Udfyldningsark!G677=Data!$T$14,Data!$V$14,IF(Udfyldningsark!G677=Data!$T$15,Data!$V$15,IF(Udfyldningsark!G677=Data!$T$16,Data!$V$16,IF(Udfyldningsark!G677=Data!$T$17,Data!$V$17,IF(Udfyldningsark!G677=Data!$T$18,Data!$V$18,IF(Udfyldningsark!G677=Data!$T$19,Data!$V$19,IF(Udfyldningsark!G677=Data!$T$20,Data!$V$20,IF(Udfyldningsark!G677=Data!$T$21,Data!$V$21,IF(Udfyldningsark!G677=Data!$T$22,Data!$V$22,IF(Udfyldningsark!G677=Data!$T$23,Data!$V$23,IF(Udfyldningsark!G677=Data!$T$24,Data!$V$24,IF(Udfyldningsark!G677=Data!$T$25,Data!$V$25,IF(Udfyldningsark!G677=Data!$T$26,Data!$V$26,IF(Udfyldningsark!G677=Data!$T$27,Data!$V$27,))))))))))))))))))))))</f>
        <v/>
      </c>
    </row>
    <row r="661" spans="13:13" ht="9.6" hidden="1" customHeight="1" x14ac:dyDescent="0.2">
      <c r="M661" s="89" t="str">
        <f>IF(Udfyldningsark!G678="","",IF(Udfyldningsark!G678=Data!$T$7,Data!$V$7,IF(Udfyldningsark!G678=Data!$T$8,Data!$V$8,IF(Udfyldningsark!G678=Data!$T$9,Data!$V$9,IF(Udfyldningsark!G678=Data!$T$10,Data!$V$10,IF(Udfyldningsark!G678=Data!$T$11,Data!$V$11,IF(Udfyldningsark!G678=Data!$T$12,Data!$V$12,IF(Udfyldningsark!G678=Data!$T$13,Data!$V$13,IF(Udfyldningsark!G678=Data!$T$14,Data!$V$14,IF(Udfyldningsark!G678=Data!$T$15,Data!$V$15,IF(Udfyldningsark!G678=Data!$T$16,Data!$V$16,IF(Udfyldningsark!G678=Data!$T$17,Data!$V$17,IF(Udfyldningsark!G678=Data!$T$18,Data!$V$18,IF(Udfyldningsark!G678=Data!$T$19,Data!$V$19,IF(Udfyldningsark!G678=Data!$T$20,Data!$V$20,IF(Udfyldningsark!G678=Data!$T$21,Data!$V$21,IF(Udfyldningsark!G678=Data!$T$22,Data!$V$22,IF(Udfyldningsark!G678=Data!$T$23,Data!$V$23,IF(Udfyldningsark!G678=Data!$T$24,Data!$V$24,IF(Udfyldningsark!G678=Data!$T$25,Data!$V$25,IF(Udfyldningsark!G678=Data!$T$26,Data!$V$26,IF(Udfyldningsark!G678=Data!$T$27,Data!$V$27,))))))))))))))))))))))</f>
        <v/>
      </c>
    </row>
    <row r="662" spans="13:13" ht="9.6" hidden="1" customHeight="1" x14ac:dyDescent="0.2">
      <c r="M662" s="89" t="str">
        <f>IF(Udfyldningsark!G679="","",IF(Udfyldningsark!G679=Data!$T$7,Data!$V$7,IF(Udfyldningsark!G679=Data!$T$8,Data!$V$8,IF(Udfyldningsark!G679=Data!$T$9,Data!$V$9,IF(Udfyldningsark!G679=Data!$T$10,Data!$V$10,IF(Udfyldningsark!G679=Data!$T$11,Data!$V$11,IF(Udfyldningsark!G679=Data!$T$12,Data!$V$12,IF(Udfyldningsark!G679=Data!$T$13,Data!$V$13,IF(Udfyldningsark!G679=Data!$T$14,Data!$V$14,IF(Udfyldningsark!G679=Data!$T$15,Data!$V$15,IF(Udfyldningsark!G679=Data!$T$16,Data!$V$16,IF(Udfyldningsark!G679=Data!$T$17,Data!$V$17,IF(Udfyldningsark!G679=Data!$T$18,Data!$V$18,IF(Udfyldningsark!G679=Data!$T$19,Data!$V$19,IF(Udfyldningsark!G679=Data!$T$20,Data!$V$20,IF(Udfyldningsark!G679=Data!$T$21,Data!$V$21,IF(Udfyldningsark!G679=Data!$T$22,Data!$V$22,IF(Udfyldningsark!G679=Data!$T$23,Data!$V$23,IF(Udfyldningsark!G679=Data!$T$24,Data!$V$24,IF(Udfyldningsark!G679=Data!$T$25,Data!$V$25,IF(Udfyldningsark!G679=Data!$T$26,Data!$V$26,IF(Udfyldningsark!G679=Data!$T$27,Data!$V$27,))))))))))))))))))))))</f>
        <v/>
      </c>
    </row>
    <row r="663" spans="13:13" ht="9.6" hidden="1" customHeight="1" x14ac:dyDescent="0.2">
      <c r="M663" s="89" t="str">
        <f>IF(Udfyldningsark!G680="","",IF(Udfyldningsark!G680=Data!$T$7,Data!$V$7,IF(Udfyldningsark!G680=Data!$T$8,Data!$V$8,IF(Udfyldningsark!G680=Data!$T$9,Data!$V$9,IF(Udfyldningsark!G680=Data!$T$10,Data!$V$10,IF(Udfyldningsark!G680=Data!$T$11,Data!$V$11,IF(Udfyldningsark!G680=Data!$T$12,Data!$V$12,IF(Udfyldningsark!G680=Data!$T$13,Data!$V$13,IF(Udfyldningsark!G680=Data!$T$14,Data!$V$14,IF(Udfyldningsark!G680=Data!$T$15,Data!$V$15,IF(Udfyldningsark!G680=Data!$T$16,Data!$V$16,IF(Udfyldningsark!G680=Data!$T$17,Data!$V$17,IF(Udfyldningsark!G680=Data!$T$18,Data!$V$18,IF(Udfyldningsark!G680=Data!$T$19,Data!$V$19,IF(Udfyldningsark!G680=Data!$T$20,Data!$V$20,IF(Udfyldningsark!G680=Data!$T$21,Data!$V$21,IF(Udfyldningsark!G680=Data!$T$22,Data!$V$22,IF(Udfyldningsark!G680=Data!$T$23,Data!$V$23,IF(Udfyldningsark!G680=Data!$T$24,Data!$V$24,IF(Udfyldningsark!G680=Data!$T$25,Data!$V$25,IF(Udfyldningsark!G680=Data!$T$26,Data!$V$26,IF(Udfyldningsark!G680=Data!$T$27,Data!$V$27,))))))))))))))))))))))</f>
        <v/>
      </c>
    </row>
    <row r="664" spans="13:13" ht="9.6" hidden="1" customHeight="1" x14ac:dyDescent="0.2">
      <c r="M664" s="89" t="str">
        <f>IF(Udfyldningsark!G681="","",IF(Udfyldningsark!G681=Data!$T$7,Data!$V$7,IF(Udfyldningsark!G681=Data!$T$8,Data!$V$8,IF(Udfyldningsark!G681=Data!$T$9,Data!$V$9,IF(Udfyldningsark!G681=Data!$T$10,Data!$V$10,IF(Udfyldningsark!G681=Data!$T$11,Data!$V$11,IF(Udfyldningsark!G681=Data!$T$12,Data!$V$12,IF(Udfyldningsark!G681=Data!$T$13,Data!$V$13,IF(Udfyldningsark!G681=Data!$T$14,Data!$V$14,IF(Udfyldningsark!G681=Data!$T$15,Data!$V$15,IF(Udfyldningsark!G681=Data!$T$16,Data!$V$16,IF(Udfyldningsark!G681=Data!$T$17,Data!$V$17,IF(Udfyldningsark!G681=Data!$T$18,Data!$V$18,IF(Udfyldningsark!G681=Data!$T$19,Data!$V$19,IF(Udfyldningsark!G681=Data!$T$20,Data!$V$20,IF(Udfyldningsark!G681=Data!$T$21,Data!$V$21,IF(Udfyldningsark!G681=Data!$T$22,Data!$V$22,IF(Udfyldningsark!G681=Data!$T$23,Data!$V$23,IF(Udfyldningsark!G681=Data!$T$24,Data!$V$24,IF(Udfyldningsark!G681=Data!$T$25,Data!$V$25,IF(Udfyldningsark!G681=Data!$T$26,Data!$V$26,IF(Udfyldningsark!G681=Data!$T$27,Data!$V$27,))))))))))))))))))))))</f>
        <v/>
      </c>
    </row>
    <row r="665" spans="13:13" ht="9.6" hidden="1" customHeight="1" x14ac:dyDescent="0.2">
      <c r="M665" s="89" t="str">
        <f>IF(Udfyldningsark!G682="","",IF(Udfyldningsark!G682=Data!$T$7,Data!$V$7,IF(Udfyldningsark!G682=Data!$T$8,Data!$V$8,IF(Udfyldningsark!G682=Data!$T$9,Data!$V$9,IF(Udfyldningsark!G682=Data!$T$10,Data!$V$10,IF(Udfyldningsark!G682=Data!$T$11,Data!$V$11,IF(Udfyldningsark!G682=Data!$T$12,Data!$V$12,IF(Udfyldningsark!G682=Data!$T$13,Data!$V$13,IF(Udfyldningsark!G682=Data!$T$14,Data!$V$14,IF(Udfyldningsark!G682=Data!$T$15,Data!$V$15,IF(Udfyldningsark!G682=Data!$T$16,Data!$V$16,IF(Udfyldningsark!G682=Data!$T$17,Data!$V$17,IF(Udfyldningsark!G682=Data!$T$18,Data!$V$18,IF(Udfyldningsark!G682=Data!$T$19,Data!$V$19,IF(Udfyldningsark!G682=Data!$T$20,Data!$V$20,IF(Udfyldningsark!G682=Data!$T$21,Data!$V$21,IF(Udfyldningsark!G682=Data!$T$22,Data!$V$22,IF(Udfyldningsark!G682=Data!$T$23,Data!$V$23,IF(Udfyldningsark!G682=Data!$T$24,Data!$V$24,IF(Udfyldningsark!G682=Data!$T$25,Data!$V$25,IF(Udfyldningsark!G682=Data!$T$26,Data!$V$26,IF(Udfyldningsark!G682=Data!$T$27,Data!$V$27,))))))))))))))))))))))</f>
        <v/>
      </c>
    </row>
    <row r="666" spans="13:13" ht="9.6" hidden="1" customHeight="1" x14ac:dyDescent="0.2">
      <c r="M666" s="89" t="str">
        <f>IF(Udfyldningsark!G683="","",IF(Udfyldningsark!G683=Data!$T$7,Data!$V$7,IF(Udfyldningsark!G683=Data!$T$8,Data!$V$8,IF(Udfyldningsark!G683=Data!$T$9,Data!$V$9,IF(Udfyldningsark!G683=Data!$T$10,Data!$V$10,IF(Udfyldningsark!G683=Data!$T$11,Data!$V$11,IF(Udfyldningsark!G683=Data!$T$12,Data!$V$12,IF(Udfyldningsark!G683=Data!$T$13,Data!$V$13,IF(Udfyldningsark!G683=Data!$T$14,Data!$V$14,IF(Udfyldningsark!G683=Data!$T$15,Data!$V$15,IF(Udfyldningsark!G683=Data!$T$16,Data!$V$16,IF(Udfyldningsark!G683=Data!$T$17,Data!$V$17,IF(Udfyldningsark!G683=Data!$T$18,Data!$V$18,IF(Udfyldningsark!G683=Data!$T$19,Data!$V$19,IF(Udfyldningsark!G683=Data!$T$20,Data!$V$20,IF(Udfyldningsark!G683=Data!$T$21,Data!$V$21,IF(Udfyldningsark!G683=Data!$T$22,Data!$V$22,IF(Udfyldningsark!G683=Data!$T$23,Data!$V$23,IF(Udfyldningsark!G683=Data!$T$24,Data!$V$24,IF(Udfyldningsark!G683=Data!$T$25,Data!$V$25,IF(Udfyldningsark!G683=Data!$T$26,Data!$V$26,IF(Udfyldningsark!G683=Data!$T$27,Data!$V$27,))))))))))))))))))))))</f>
        <v/>
      </c>
    </row>
    <row r="667" spans="13:13" ht="9.6" hidden="1" customHeight="1" x14ac:dyDescent="0.2">
      <c r="M667" s="89" t="str">
        <f>IF(Udfyldningsark!G684="","",IF(Udfyldningsark!G684=Data!$T$7,Data!$V$7,IF(Udfyldningsark!G684=Data!$T$8,Data!$V$8,IF(Udfyldningsark!G684=Data!$T$9,Data!$V$9,IF(Udfyldningsark!G684=Data!$T$10,Data!$V$10,IF(Udfyldningsark!G684=Data!$T$11,Data!$V$11,IF(Udfyldningsark!G684=Data!$T$12,Data!$V$12,IF(Udfyldningsark!G684=Data!$T$13,Data!$V$13,IF(Udfyldningsark!G684=Data!$T$14,Data!$V$14,IF(Udfyldningsark!G684=Data!$T$15,Data!$V$15,IF(Udfyldningsark!G684=Data!$T$16,Data!$V$16,IF(Udfyldningsark!G684=Data!$T$17,Data!$V$17,IF(Udfyldningsark!G684=Data!$T$18,Data!$V$18,IF(Udfyldningsark!G684=Data!$T$19,Data!$V$19,IF(Udfyldningsark!G684=Data!$T$20,Data!$V$20,IF(Udfyldningsark!G684=Data!$T$21,Data!$V$21,IF(Udfyldningsark!G684=Data!$T$22,Data!$V$22,IF(Udfyldningsark!G684=Data!$T$23,Data!$V$23,IF(Udfyldningsark!G684=Data!$T$24,Data!$V$24,IF(Udfyldningsark!G684=Data!$T$25,Data!$V$25,IF(Udfyldningsark!G684=Data!$T$26,Data!$V$26,IF(Udfyldningsark!G684=Data!$T$27,Data!$V$27,))))))))))))))))))))))</f>
        <v/>
      </c>
    </row>
    <row r="668" spans="13:13" ht="9.6" hidden="1" customHeight="1" x14ac:dyDescent="0.2">
      <c r="M668" s="89" t="str">
        <f>IF(Udfyldningsark!G685="","",IF(Udfyldningsark!G685=Data!$T$7,Data!$V$7,IF(Udfyldningsark!G685=Data!$T$8,Data!$V$8,IF(Udfyldningsark!G685=Data!$T$9,Data!$V$9,IF(Udfyldningsark!G685=Data!$T$10,Data!$V$10,IF(Udfyldningsark!G685=Data!$T$11,Data!$V$11,IF(Udfyldningsark!G685=Data!$T$12,Data!$V$12,IF(Udfyldningsark!G685=Data!$T$13,Data!$V$13,IF(Udfyldningsark!G685=Data!$T$14,Data!$V$14,IF(Udfyldningsark!G685=Data!$T$15,Data!$V$15,IF(Udfyldningsark!G685=Data!$T$16,Data!$V$16,IF(Udfyldningsark!G685=Data!$T$17,Data!$V$17,IF(Udfyldningsark!G685=Data!$T$18,Data!$V$18,IF(Udfyldningsark!G685=Data!$T$19,Data!$V$19,IF(Udfyldningsark!G685=Data!$T$20,Data!$V$20,IF(Udfyldningsark!G685=Data!$T$21,Data!$V$21,IF(Udfyldningsark!G685=Data!$T$22,Data!$V$22,IF(Udfyldningsark!G685=Data!$T$23,Data!$V$23,IF(Udfyldningsark!G685=Data!$T$24,Data!$V$24,IF(Udfyldningsark!G685=Data!$T$25,Data!$V$25,IF(Udfyldningsark!G685=Data!$T$26,Data!$V$26,IF(Udfyldningsark!G685=Data!$T$27,Data!$V$27,))))))))))))))))))))))</f>
        <v/>
      </c>
    </row>
    <row r="669" spans="13:13" ht="9.6" hidden="1" customHeight="1" x14ac:dyDescent="0.2">
      <c r="M669" s="89" t="str">
        <f>IF(Udfyldningsark!G686="","",IF(Udfyldningsark!G686=Data!$T$7,Data!$V$7,IF(Udfyldningsark!G686=Data!$T$8,Data!$V$8,IF(Udfyldningsark!G686=Data!$T$9,Data!$V$9,IF(Udfyldningsark!G686=Data!$T$10,Data!$V$10,IF(Udfyldningsark!G686=Data!$T$11,Data!$V$11,IF(Udfyldningsark!G686=Data!$T$12,Data!$V$12,IF(Udfyldningsark!G686=Data!$T$13,Data!$V$13,IF(Udfyldningsark!G686=Data!$T$14,Data!$V$14,IF(Udfyldningsark!G686=Data!$T$15,Data!$V$15,IF(Udfyldningsark!G686=Data!$T$16,Data!$V$16,IF(Udfyldningsark!G686=Data!$T$17,Data!$V$17,IF(Udfyldningsark!G686=Data!$T$18,Data!$V$18,IF(Udfyldningsark!G686=Data!$T$19,Data!$V$19,IF(Udfyldningsark!G686=Data!$T$20,Data!$V$20,IF(Udfyldningsark!G686=Data!$T$21,Data!$V$21,IF(Udfyldningsark!G686=Data!$T$22,Data!$V$22,IF(Udfyldningsark!G686=Data!$T$23,Data!$V$23,IF(Udfyldningsark!G686=Data!$T$24,Data!$V$24,IF(Udfyldningsark!G686=Data!$T$25,Data!$V$25,IF(Udfyldningsark!G686=Data!$T$26,Data!$V$26,IF(Udfyldningsark!G686=Data!$T$27,Data!$V$27,))))))))))))))))))))))</f>
        <v/>
      </c>
    </row>
    <row r="670" spans="13:13" ht="9.6" hidden="1" customHeight="1" x14ac:dyDescent="0.2">
      <c r="M670" s="89" t="str">
        <f>IF(Udfyldningsark!G687="","",IF(Udfyldningsark!G687=Data!$T$7,Data!$V$7,IF(Udfyldningsark!G687=Data!$T$8,Data!$V$8,IF(Udfyldningsark!G687=Data!$T$9,Data!$V$9,IF(Udfyldningsark!G687=Data!$T$10,Data!$V$10,IF(Udfyldningsark!G687=Data!$T$11,Data!$V$11,IF(Udfyldningsark!G687=Data!$T$12,Data!$V$12,IF(Udfyldningsark!G687=Data!$T$13,Data!$V$13,IF(Udfyldningsark!G687=Data!$T$14,Data!$V$14,IF(Udfyldningsark!G687=Data!$T$15,Data!$V$15,IF(Udfyldningsark!G687=Data!$T$16,Data!$V$16,IF(Udfyldningsark!G687=Data!$T$17,Data!$V$17,IF(Udfyldningsark!G687=Data!$T$18,Data!$V$18,IF(Udfyldningsark!G687=Data!$T$19,Data!$V$19,IF(Udfyldningsark!G687=Data!$T$20,Data!$V$20,IF(Udfyldningsark!G687=Data!$T$21,Data!$V$21,IF(Udfyldningsark!G687=Data!$T$22,Data!$V$22,IF(Udfyldningsark!G687=Data!$T$23,Data!$V$23,IF(Udfyldningsark!G687=Data!$T$24,Data!$V$24,IF(Udfyldningsark!G687=Data!$T$25,Data!$V$25,IF(Udfyldningsark!G687=Data!$T$26,Data!$V$26,IF(Udfyldningsark!G687=Data!$T$27,Data!$V$27,))))))))))))))))))))))</f>
        <v/>
      </c>
    </row>
    <row r="671" spans="13:13" ht="9.6" hidden="1" customHeight="1" x14ac:dyDescent="0.2">
      <c r="M671" s="89" t="str">
        <f>IF(Udfyldningsark!G688="","",IF(Udfyldningsark!G688=Data!$T$7,Data!$V$7,IF(Udfyldningsark!G688=Data!$T$8,Data!$V$8,IF(Udfyldningsark!G688=Data!$T$9,Data!$V$9,IF(Udfyldningsark!G688=Data!$T$10,Data!$V$10,IF(Udfyldningsark!G688=Data!$T$11,Data!$V$11,IF(Udfyldningsark!G688=Data!$T$12,Data!$V$12,IF(Udfyldningsark!G688=Data!$T$13,Data!$V$13,IF(Udfyldningsark!G688=Data!$T$14,Data!$V$14,IF(Udfyldningsark!G688=Data!$T$15,Data!$V$15,IF(Udfyldningsark!G688=Data!$T$16,Data!$V$16,IF(Udfyldningsark!G688=Data!$T$17,Data!$V$17,IF(Udfyldningsark!G688=Data!$T$18,Data!$V$18,IF(Udfyldningsark!G688=Data!$T$19,Data!$V$19,IF(Udfyldningsark!G688=Data!$T$20,Data!$V$20,IF(Udfyldningsark!G688=Data!$T$21,Data!$V$21,IF(Udfyldningsark!G688=Data!$T$22,Data!$V$22,IF(Udfyldningsark!G688=Data!$T$23,Data!$V$23,IF(Udfyldningsark!G688=Data!$T$24,Data!$V$24,IF(Udfyldningsark!G688=Data!$T$25,Data!$V$25,IF(Udfyldningsark!G688=Data!$T$26,Data!$V$26,IF(Udfyldningsark!G688=Data!$T$27,Data!$V$27,))))))))))))))))))))))</f>
        <v/>
      </c>
    </row>
    <row r="672" spans="13:13" ht="9.6" hidden="1" customHeight="1" x14ac:dyDescent="0.2">
      <c r="M672" s="89" t="str">
        <f>IF(Udfyldningsark!G689="","",IF(Udfyldningsark!G689=Data!$T$7,Data!$V$7,IF(Udfyldningsark!G689=Data!$T$8,Data!$V$8,IF(Udfyldningsark!G689=Data!$T$9,Data!$V$9,IF(Udfyldningsark!G689=Data!$T$10,Data!$V$10,IF(Udfyldningsark!G689=Data!$T$11,Data!$V$11,IF(Udfyldningsark!G689=Data!$T$12,Data!$V$12,IF(Udfyldningsark!G689=Data!$T$13,Data!$V$13,IF(Udfyldningsark!G689=Data!$T$14,Data!$V$14,IF(Udfyldningsark!G689=Data!$T$15,Data!$V$15,IF(Udfyldningsark!G689=Data!$T$16,Data!$V$16,IF(Udfyldningsark!G689=Data!$T$17,Data!$V$17,IF(Udfyldningsark!G689=Data!$T$18,Data!$V$18,IF(Udfyldningsark!G689=Data!$T$19,Data!$V$19,IF(Udfyldningsark!G689=Data!$T$20,Data!$V$20,IF(Udfyldningsark!G689=Data!$T$21,Data!$V$21,IF(Udfyldningsark!G689=Data!$T$22,Data!$V$22,IF(Udfyldningsark!G689=Data!$T$23,Data!$V$23,IF(Udfyldningsark!G689=Data!$T$24,Data!$V$24,IF(Udfyldningsark!G689=Data!$T$25,Data!$V$25,IF(Udfyldningsark!G689=Data!$T$26,Data!$V$26,IF(Udfyldningsark!G689=Data!$T$27,Data!$V$27,))))))))))))))))))))))</f>
        <v/>
      </c>
    </row>
    <row r="673" spans="13:13" ht="9.6" hidden="1" customHeight="1" x14ac:dyDescent="0.2">
      <c r="M673" s="89" t="str">
        <f>IF(Udfyldningsark!G690="","",IF(Udfyldningsark!G690=Data!$T$7,Data!$V$7,IF(Udfyldningsark!G690=Data!$T$8,Data!$V$8,IF(Udfyldningsark!G690=Data!$T$9,Data!$V$9,IF(Udfyldningsark!G690=Data!$T$10,Data!$V$10,IF(Udfyldningsark!G690=Data!$T$11,Data!$V$11,IF(Udfyldningsark!G690=Data!$T$12,Data!$V$12,IF(Udfyldningsark!G690=Data!$T$13,Data!$V$13,IF(Udfyldningsark!G690=Data!$T$14,Data!$V$14,IF(Udfyldningsark!G690=Data!$T$15,Data!$V$15,IF(Udfyldningsark!G690=Data!$T$16,Data!$V$16,IF(Udfyldningsark!G690=Data!$T$17,Data!$V$17,IF(Udfyldningsark!G690=Data!$T$18,Data!$V$18,IF(Udfyldningsark!G690=Data!$T$19,Data!$V$19,IF(Udfyldningsark!G690=Data!$T$20,Data!$V$20,IF(Udfyldningsark!G690=Data!$T$21,Data!$V$21,IF(Udfyldningsark!G690=Data!$T$22,Data!$V$22,IF(Udfyldningsark!G690=Data!$T$23,Data!$V$23,IF(Udfyldningsark!G690=Data!$T$24,Data!$V$24,IF(Udfyldningsark!G690=Data!$T$25,Data!$V$25,IF(Udfyldningsark!G690=Data!$T$26,Data!$V$26,IF(Udfyldningsark!G690=Data!$T$27,Data!$V$27,))))))))))))))))))))))</f>
        <v/>
      </c>
    </row>
    <row r="674" spans="13:13" ht="9.6" hidden="1" customHeight="1" x14ac:dyDescent="0.2">
      <c r="M674" s="89" t="str">
        <f>IF(Udfyldningsark!G691="","",IF(Udfyldningsark!G691=Data!$T$7,Data!$V$7,IF(Udfyldningsark!G691=Data!$T$8,Data!$V$8,IF(Udfyldningsark!G691=Data!$T$9,Data!$V$9,IF(Udfyldningsark!G691=Data!$T$10,Data!$V$10,IF(Udfyldningsark!G691=Data!$T$11,Data!$V$11,IF(Udfyldningsark!G691=Data!$T$12,Data!$V$12,IF(Udfyldningsark!G691=Data!$T$13,Data!$V$13,IF(Udfyldningsark!G691=Data!$T$14,Data!$V$14,IF(Udfyldningsark!G691=Data!$T$15,Data!$V$15,IF(Udfyldningsark!G691=Data!$T$16,Data!$V$16,IF(Udfyldningsark!G691=Data!$T$17,Data!$V$17,IF(Udfyldningsark!G691=Data!$T$18,Data!$V$18,IF(Udfyldningsark!G691=Data!$T$19,Data!$V$19,IF(Udfyldningsark!G691=Data!$T$20,Data!$V$20,IF(Udfyldningsark!G691=Data!$T$21,Data!$V$21,IF(Udfyldningsark!G691=Data!$T$22,Data!$V$22,IF(Udfyldningsark!G691=Data!$T$23,Data!$V$23,IF(Udfyldningsark!G691=Data!$T$24,Data!$V$24,IF(Udfyldningsark!G691=Data!$T$25,Data!$V$25,IF(Udfyldningsark!G691=Data!$T$26,Data!$V$26,IF(Udfyldningsark!G691=Data!$T$27,Data!$V$27,))))))))))))))))))))))</f>
        <v/>
      </c>
    </row>
    <row r="675" spans="13:13" ht="9.6" hidden="1" customHeight="1" x14ac:dyDescent="0.2">
      <c r="M675" s="89" t="str">
        <f>IF(Udfyldningsark!G692="","",IF(Udfyldningsark!G692=Data!$T$7,Data!$V$7,IF(Udfyldningsark!G692=Data!$T$8,Data!$V$8,IF(Udfyldningsark!G692=Data!$T$9,Data!$V$9,IF(Udfyldningsark!G692=Data!$T$10,Data!$V$10,IF(Udfyldningsark!G692=Data!$T$11,Data!$V$11,IF(Udfyldningsark!G692=Data!$T$12,Data!$V$12,IF(Udfyldningsark!G692=Data!$T$13,Data!$V$13,IF(Udfyldningsark!G692=Data!$T$14,Data!$V$14,IF(Udfyldningsark!G692=Data!$T$15,Data!$V$15,IF(Udfyldningsark!G692=Data!$T$16,Data!$V$16,IF(Udfyldningsark!G692=Data!$T$17,Data!$V$17,IF(Udfyldningsark!G692=Data!$T$18,Data!$V$18,IF(Udfyldningsark!G692=Data!$T$19,Data!$V$19,IF(Udfyldningsark!G692=Data!$T$20,Data!$V$20,IF(Udfyldningsark!G692=Data!$T$21,Data!$V$21,IF(Udfyldningsark!G692=Data!$T$22,Data!$V$22,IF(Udfyldningsark!G692=Data!$T$23,Data!$V$23,IF(Udfyldningsark!G692=Data!$T$24,Data!$V$24,IF(Udfyldningsark!G692=Data!$T$25,Data!$V$25,IF(Udfyldningsark!G692=Data!$T$26,Data!$V$26,IF(Udfyldningsark!G692=Data!$T$27,Data!$V$27,))))))))))))))))))))))</f>
        <v/>
      </c>
    </row>
    <row r="676" spans="13:13" ht="9.6" hidden="1" customHeight="1" x14ac:dyDescent="0.2">
      <c r="M676" s="89" t="str">
        <f>IF(Udfyldningsark!G693="","",IF(Udfyldningsark!G693=Data!$T$7,Data!$V$7,IF(Udfyldningsark!G693=Data!$T$8,Data!$V$8,IF(Udfyldningsark!G693=Data!$T$9,Data!$V$9,IF(Udfyldningsark!G693=Data!$T$10,Data!$V$10,IF(Udfyldningsark!G693=Data!$T$11,Data!$V$11,IF(Udfyldningsark!G693=Data!$T$12,Data!$V$12,IF(Udfyldningsark!G693=Data!$T$13,Data!$V$13,IF(Udfyldningsark!G693=Data!$T$14,Data!$V$14,IF(Udfyldningsark!G693=Data!$T$15,Data!$V$15,IF(Udfyldningsark!G693=Data!$T$16,Data!$V$16,IF(Udfyldningsark!G693=Data!$T$17,Data!$V$17,IF(Udfyldningsark!G693=Data!$T$18,Data!$V$18,IF(Udfyldningsark!G693=Data!$T$19,Data!$V$19,IF(Udfyldningsark!G693=Data!$T$20,Data!$V$20,IF(Udfyldningsark!G693=Data!$T$21,Data!$V$21,IF(Udfyldningsark!G693=Data!$T$22,Data!$V$22,IF(Udfyldningsark!G693=Data!$T$23,Data!$V$23,IF(Udfyldningsark!G693=Data!$T$24,Data!$V$24,IF(Udfyldningsark!G693=Data!$T$25,Data!$V$25,IF(Udfyldningsark!G693=Data!$T$26,Data!$V$26,IF(Udfyldningsark!G693=Data!$T$27,Data!$V$27,))))))))))))))))))))))</f>
        <v/>
      </c>
    </row>
    <row r="677" spans="13:13" ht="9.6" hidden="1" customHeight="1" x14ac:dyDescent="0.2">
      <c r="M677" s="89" t="str">
        <f>IF(Udfyldningsark!G694="","",IF(Udfyldningsark!G694=Data!$T$7,Data!$V$7,IF(Udfyldningsark!G694=Data!$T$8,Data!$V$8,IF(Udfyldningsark!G694=Data!$T$9,Data!$V$9,IF(Udfyldningsark!G694=Data!$T$10,Data!$V$10,IF(Udfyldningsark!G694=Data!$T$11,Data!$V$11,IF(Udfyldningsark!G694=Data!$T$12,Data!$V$12,IF(Udfyldningsark!G694=Data!$T$13,Data!$V$13,IF(Udfyldningsark!G694=Data!$T$14,Data!$V$14,IF(Udfyldningsark!G694=Data!$T$15,Data!$V$15,IF(Udfyldningsark!G694=Data!$T$16,Data!$V$16,IF(Udfyldningsark!G694=Data!$T$17,Data!$V$17,IF(Udfyldningsark!G694=Data!$T$18,Data!$V$18,IF(Udfyldningsark!G694=Data!$T$19,Data!$V$19,IF(Udfyldningsark!G694=Data!$T$20,Data!$V$20,IF(Udfyldningsark!G694=Data!$T$21,Data!$V$21,IF(Udfyldningsark!G694=Data!$T$22,Data!$V$22,IF(Udfyldningsark!G694=Data!$T$23,Data!$V$23,IF(Udfyldningsark!G694=Data!$T$24,Data!$V$24,IF(Udfyldningsark!G694=Data!$T$25,Data!$V$25,IF(Udfyldningsark!G694=Data!$T$26,Data!$V$26,IF(Udfyldningsark!G694=Data!$T$27,Data!$V$27,))))))))))))))))))))))</f>
        <v/>
      </c>
    </row>
    <row r="678" spans="13:13" ht="9.6" hidden="1" customHeight="1" x14ac:dyDescent="0.2">
      <c r="M678" s="89" t="str">
        <f>IF(Udfyldningsark!G695="","",IF(Udfyldningsark!G695=Data!$T$7,Data!$V$7,IF(Udfyldningsark!G695=Data!$T$8,Data!$V$8,IF(Udfyldningsark!G695=Data!$T$9,Data!$V$9,IF(Udfyldningsark!G695=Data!$T$10,Data!$V$10,IF(Udfyldningsark!G695=Data!$T$11,Data!$V$11,IF(Udfyldningsark!G695=Data!$T$12,Data!$V$12,IF(Udfyldningsark!G695=Data!$T$13,Data!$V$13,IF(Udfyldningsark!G695=Data!$T$14,Data!$V$14,IF(Udfyldningsark!G695=Data!$T$15,Data!$V$15,IF(Udfyldningsark!G695=Data!$T$16,Data!$V$16,IF(Udfyldningsark!G695=Data!$T$17,Data!$V$17,IF(Udfyldningsark!G695=Data!$T$18,Data!$V$18,IF(Udfyldningsark!G695=Data!$T$19,Data!$V$19,IF(Udfyldningsark!G695=Data!$T$20,Data!$V$20,IF(Udfyldningsark!G695=Data!$T$21,Data!$V$21,IF(Udfyldningsark!G695=Data!$T$22,Data!$V$22,IF(Udfyldningsark!G695=Data!$T$23,Data!$V$23,IF(Udfyldningsark!G695=Data!$T$24,Data!$V$24,IF(Udfyldningsark!G695=Data!$T$25,Data!$V$25,IF(Udfyldningsark!G695=Data!$T$26,Data!$V$26,IF(Udfyldningsark!G695=Data!$T$27,Data!$V$27,))))))))))))))))))))))</f>
        <v/>
      </c>
    </row>
    <row r="679" spans="13:13" ht="9.6" hidden="1" customHeight="1" x14ac:dyDescent="0.2">
      <c r="M679" s="89" t="str">
        <f>IF(Udfyldningsark!G696="","",IF(Udfyldningsark!G696=Data!$T$7,Data!$V$7,IF(Udfyldningsark!G696=Data!$T$8,Data!$V$8,IF(Udfyldningsark!G696=Data!$T$9,Data!$V$9,IF(Udfyldningsark!G696=Data!$T$10,Data!$V$10,IF(Udfyldningsark!G696=Data!$T$11,Data!$V$11,IF(Udfyldningsark!G696=Data!$T$12,Data!$V$12,IF(Udfyldningsark!G696=Data!$T$13,Data!$V$13,IF(Udfyldningsark!G696=Data!$T$14,Data!$V$14,IF(Udfyldningsark!G696=Data!$T$15,Data!$V$15,IF(Udfyldningsark!G696=Data!$T$16,Data!$V$16,IF(Udfyldningsark!G696=Data!$T$17,Data!$V$17,IF(Udfyldningsark!G696=Data!$T$18,Data!$V$18,IF(Udfyldningsark!G696=Data!$T$19,Data!$V$19,IF(Udfyldningsark!G696=Data!$T$20,Data!$V$20,IF(Udfyldningsark!G696=Data!$T$21,Data!$V$21,IF(Udfyldningsark!G696=Data!$T$22,Data!$V$22,IF(Udfyldningsark!G696=Data!$T$23,Data!$V$23,IF(Udfyldningsark!G696=Data!$T$24,Data!$V$24,IF(Udfyldningsark!G696=Data!$T$25,Data!$V$25,IF(Udfyldningsark!G696=Data!$T$26,Data!$V$26,IF(Udfyldningsark!G696=Data!$T$27,Data!$V$27,))))))))))))))))))))))</f>
        <v/>
      </c>
    </row>
    <row r="680" spans="13:13" ht="9.6" hidden="1" customHeight="1" x14ac:dyDescent="0.2">
      <c r="M680" s="89" t="str">
        <f>IF(Udfyldningsark!G697="","",IF(Udfyldningsark!G697=Data!$T$7,Data!$V$7,IF(Udfyldningsark!G697=Data!$T$8,Data!$V$8,IF(Udfyldningsark!G697=Data!$T$9,Data!$V$9,IF(Udfyldningsark!G697=Data!$T$10,Data!$V$10,IF(Udfyldningsark!G697=Data!$T$11,Data!$V$11,IF(Udfyldningsark!G697=Data!$T$12,Data!$V$12,IF(Udfyldningsark!G697=Data!$T$13,Data!$V$13,IF(Udfyldningsark!G697=Data!$T$14,Data!$V$14,IF(Udfyldningsark!G697=Data!$T$15,Data!$V$15,IF(Udfyldningsark!G697=Data!$T$16,Data!$V$16,IF(Udfyldningsark!G697=Data!$T$17,Data!$V$17,IF(Udfyldningsark!G697=Data!$T$18,Data!$V$18,IF(Udfyldningsark!G697=Data!$T$19,Data!$V$19,IF(Udfyldningsark!G697=Data!$T$20,Data!$V$20,IF(Udfyldningsark!G697=Data!$T$21,Data!$V$21,IF(Udfyldningsark!G697=Data!$T$22,Data!$V$22,IF(Udfyldningsark!G697=Data!$T$23,Data!$V$23,IF(Udfyldningsark!G697=Data!$T$24,Data!$V$24,IF(Udfyldningsark!G697=Data!$T$25,Data!$V$25,IF(Udfyldningsark!G697=Data!$T$26,Data!$V$26,IF(Udfyldningsark!G697=Data!$T$27,Data!$V$27,))))))))))))))))))))))</f>
        <v/>
      </c>
    </row>
    <row r="681" spans="13:13" ht="9.6" hidden="1" customHeight="1" x14ac:dyDescent="0.2">
      <c r="M681" s="89" t="str">
        <f>IF(Udfyldningsark!G698="","",IF(Udfyldningsark!G698=Data!$T$7,Data!$V$7,IF(Udfyldningsark!G698=Data!$T$8,Data!$V$8,IF(Udfyldningsark!G698=Data!$T$9,Data!$V$9,IF(Udfyldningsark!G698=Data!$T$10,Data!$V$10,IF(Udfyldningsark!G698=Data!$T$11,Data!$V$11,IF(Udfyldningsark!G698=Data!$T$12,Data!$V$12,IF(Udfyldningsark!G698=Data!$T$13,Data!$V$13,IF(Udfyldningsark!G698=Data!$T$14,Data!$V$14,IF(Udfyldningsark!G698=Data!$T$15,Data!$V$15,IF(Udfyldningsark!G698=Data!$T$16,Data!$V$16,IF(Udfyldningsark!G698=Data!$T$17,Data!$V$17,IF(Udfyldningsark!G698=Data!$T$18,Data!$V$18,IF(Udfyldningsark!G698=Data!$T$19,Data!$V$19,IF(Udfyldningsark!G698=Data!$T$20,Data!$V$20,IF(Udfyldningsark!G698=Data!$T$21,Data!$V$21,IF(Udfyldningsark!G698=Data!$T$22,Data!$V$22,IF(Udfyldningsark!G698=Data!$T$23,Data!$V$23,IF(Udfyldningsark!G698=Data!$T$24,Data!$V$24,IF(Udfyldningsark!G698=Data!$T$25,Data!$V$25,IF(Udfyldningsark!G698=Data!$T$26,Data!$V$26,IF(Udfyldningsark!G698=Data!$T$27,Data!$V$27,))))))))))))))))))))))</f>
        <v/>
      </c>
    </row>
    <row r="682" spans="13:13" ht="9.6" hidden="1" customHeight="1" x14ac:dyDescent="0.2">
      <c r="M682" s="89" t="str">
        <f>IF(Udfyldningsark!G699="","",IF(Udfyldningsark!G699=Data!$T$7,Data!$V$7,IF(Udfyldningsark!G699=Data!$T$8,Data!$V$8,IF(Udfyldningsark!G699=Data!$T$9,Data!$V$9,IF(Udfyldningsark!G699=Data!$T$10,Data!$V$10,IF(Udfyldningsark!G699=Data!$T$11,Data!$V$11,IF(Udfyldningsark!G699=Data!$T$12,Data!$V$12,IF(Udfyldningsark!G699=Data!$T$13,Data!$V$13,IF(Udfyldningsark!G699=Data!$T$14,Data!$V$14,IF(Udfyldningsark!G699=Data!$T$15,Data!$V$15,IF(Udfyldningsark!G699=Data!$T$16,Data!$V$16,IF(Udfyldningsark!G699=Data!$T$17,Data!$V$17,IF(Udfyldningsark!G699=Data!$T$18,Data!$V$18,IF(Udfyldningsark!G699=Data!$T$19,Data!$V$19,IF(Udfyldningsark!G699=Data!$T$20,Data!$V$20,IF(Udfyldningsark!G699=Data!$T$21,Data!$V$21,IF(Udfyldningsark!G699=Data!$T$22,Data!$V$22,IF(Udfyldningsark!G699=Data!$T$23,Data!$V$23,IF(Udfyldningsark!G699=Data!$T$24,Data!$V$24,IF(Udfyldningsark!G699=Data!$T$25,Data!$V$25,IF(Udfyldningsark!G699=Data!$T$26,Data!$V$26,IF(Udfyldningsark!G699=Data!$T$27,Data!$V$27,))))))))))))))))))))))</f>
        <v/>
      </c>
    </row>
    <row r="683" spans="13:13" ht="9.6" hidden="1" customHeight="1" x14ac:dyDescent="0.2">
      <c r="M683" s="89" t="str">
        <f>IF(Udfyldningsark!G700="","",IF(Udfyldningsark!G700=Data!$T$7,Data!$V$7,IF(Udfyldningsark!G700=Data!$T$8,Data!$V$8,IF(Udfyldningsark!G700=Data!$T$9,Data!$V$9,IF(Udfyldningsark!G700=Data!$T$10,Data!$V$10,IF(Udfyldningsark!G700=Data!$T$11,Data!$V$11,IF(Udfyldningsark!G700=Data!$T$12,Data!$V$12,IF(Udfyldningsark!G700=Data!$T$13,Data!$V$13,IF(Udfyldningsark!G700=Data!$T$14,Data!$V$14,IF(Udfyldningsark!G700=Data!$T$15,Data!$V$15,IF(Udfyldningsark!G700=Data!$T$16,Data!$V$16,IF(Udfyldningsark!G700=Data!$T$17,Data!$V$17,IF(Udfyldningsark!G700=Data!$T$18,Data!$V$18,IF(Udfyldningsark!G700=Data!$T$19,Data!$V$19,IF(Udfyldningsark!G700=Data!$T$20,Data!$V$20,IF(Udfyldningsark!G700=Data!$T$21,Data!$V$21,IF(Udfyldningsark!G700=Data!$T$22,Data!$V$22,IF(Udfyldningsark!G700=Data!$T$23,Data!$V$23,IF(Udfyldningsark!G700=Data!$T$24,Data!$V$24,IF(Udfyldningsark!G700=Data!$T$25,Data!$V$25,IF(Udfyldningsark!G700=Data!$T$26,Data!$V$26,IF(Udfyldningsark!G700=Data!$T$27,Data!$V$27,))))))))))))))))))))))</f>
        <v/>
      </c>
    </row>
    <row r="684" spans="13:13" ht="9.6" hidden="1" customHeight="1" x14ac:dyDescent="0.2">
      <c r="M684" s="89" t="str">
        <f>IF(Udfyldningsark!G701="","",IF(Udfyldningsark!G701=Data!$T$7,Data!$V$7,IF(Udfyldningsark!G701=Data!$T$8,Data!$V$8,IF(Udfyldningsark!G701=Data!$T$9,Data!$V$9,IF(Udfyldningsark!G701=Data!$T$10,Data!$V$10,IF(Udfyldningsark!G701=Data!$T$11,Data!$V$11,IF(Udfyldningsark!G701=Data!$T$12,Data!$V$12,IF(Udfyldningsark!G701=Data!$T$13,Data!$V$13,IF(Udfyldningsark!G701=Data!$T$14,Data!$V$14,IF(Udfyldningsark!G701=Data!$T$15,Data!$V$15,IF(Udfyldningsark!G701=Data!$T$16,Data!$V$16,IF(Udfyldningsark!G701=Data!$T$17,Data!$V$17,IF(Udfyldningsark!G701=Data!$T$18,Data!$V$18,IF(Udfyldningsark!G701=Data!$T$19,Data!$V$19,IF(Udfyldningsark!G701=Data!$T$20,Data!$V$20,IF(Udfyldningsark!G701=Data!$T$21,Data!$V$21,IF(Udfyldningsark!G701=Data!$T$22,Data!$V$22,IF(Udfyldningsark!G701=Data!$T$23,Data!$V$23,IF(Udfyldningsark!G701=Data!$T$24,Data!$V$24,IF(Udfyldningsark!G701=Data!$T$25,Data!$V$25,IF(Udfyldningsark!G701=Data!$T$26,Data!$V$26,IF(Udfyldningsark!G701=Data!$T$27,Data!$V$27,))))))))))))))))))))))</f>
        <v/>
      </c>
    </row>
    <row r="685" spans="13:13" ht="9.6" hidden="1" customHeight="1" x14ac:dyDescent="0.2">
      <c r="M685" s="89" t="str">
        <f>IF(Udfyldningsark!G702="","",IF(Udfyldningsark!G702=Data!$T$7,Data!$V$7,IF(Udfyldningsark!G702=Data!$T$8,Data!$V$8,IF(Udfyldningsark!G702=Data!$T$9,Data!$V$9,IF(Udfyldningsark!G702=Data!$T$10,Data!$V$10,IF(Udfyldningsark!G702=Data!$T$11,Data!$V$11,IF(Udfyldningsark!G702=Data!$T$12,Data!$V$12,IF(Udfyldningsark!G702=Data!$T$13,Data!$V$13,IF(Udfyldningsark!G702=Data!$T$14,Data!$V$14,IF(Udfyldningsark!G702=Data!$T$15,Data!$V$15,IF(Udfyldningsark!G702=Data!$T$16,Data!$V$16,IF(Udfyldningsark!G702=Data!$T$17,Data!$V$17,IF(Udfyldningsark!G702=Data!$T$18,Data!$V$18,IF(Udfyldningsark!G702=Data!$T$19,Data!$V$19,IF(Udfyldningsark!G702=Data!$T$20,Data!$V$20,IF(Udfyldningsark!G702=Data!$T$21,Data!$V$21,IF(Udfyldningsark!G702=Data!$T$22,Data!$V$22,IF(Udfyldningsark!G702=Data!$T$23,Data!$V$23,IF(Udfyldningsark!G702=Data!$T$24,Data!$V$24,IF(Udfyldningsark!G702=Data!$T$25,Data!$V$25,IF(Udfyldningsark!G702=Data!$T$26,Data!$V$26,IF(Udfyldningsark!G702=Data!$T$27,Data!$V$27,))))))))))))))))))))))</f>
        <v/>
      </c>
    </row>
    <row r="686" spans="13:13" ht="9.6" hidden="1" customHeight="1" x14ac:dyDescent="0.2">
      <c r="M686" s="89" t="str">
        <f>IF(Udfyldningsark!G703="","",IF(Udfyldningsark!G703=Data!$T$7,Data!$V$7,IF(Udfyldningsark!G703=Data!$T$8,Data!$V$8,IF(Udfyldningsark!G703=Data!$T$9,Data!$V$9,IF(Udfyldningsark!G703=Data!$T$10,Data!$V$10,IF(Udfyldningsark!G703=Data!$T$11,Data!$V$11,IF(Udfyldningsark!G703=Data!$T$12,Data!$V$12,IF(Udfyldningsark!G703=Data!$T$13,Data!$V$13,IF(Udfyldningsark!G703=Data!$T$14,Data!$V$14,IF(Udfyldningsark!G703=Data!$T$15,Data!$V$15,IF(Udfyldningsark!G703=Data!$T$16,Data!$V$16,IF(Udfyldningsark!G703=Data!$T$17,Data!$V$17,IF(Udfyldningsark!G703=Data!$T$18,Data!$V$18,IF(Udfyldningsark!G703=Data!$T$19,Data!$V$19,IF(Udfyldningsark!G703=Data!$T$20,Data!$V$20,IF(Udfyldningsark!G703=Data!$T$21,Data!$V$21,IF(Udfyldningsark!G703=Data!$T$22,Data!$V$22,IF(Udfyldningsark!G703=Data!$T$23,Data!$V$23,IF(Udfyldningsark!G703=Data!$T$24,Data!$V$24,IF(Udfyldningsark!G703=Data!$T$25,Data!$V$25,IF(Udfyldningsark!G703=Data!$T$26,Data!$V$26,IF(Udfyldningsark!G703=Data!$T$27,Data!$V$27,))))))))))))))))))))))</f>
        <v/>
      </c>
    </row>
    <row r="687" spans="13:13" ht="9.6" hidden="1" customHeight="1" x14ac:dyDescent="0.2">
      <c r="M687" s="89" t="str">
        <f>IF(Udfyldningsark!G704="","",IF(Udfyldningsark!G704=Data!$T$7,Data!$V$7,IF(Udfyldningsark!G704=Data!$T$8,Data!$V$8,IF(Udfyldningsark!G704=Data!$T$9,Data!$V$9,IF(Udfyldningsark!G704=Data!$T$10,Data!$V$10,IF(Udfyldningsark!G704=Data!$T$11,Data!$V$11,IF(Udfyldningsark!G704=Data!$T$12,Data!$V$12,IF(Udfyldningsark!G704=Data!$T$13,Data!$V$13,IF(Udfyldningsark!G704=Data!$T$14,Data!$V$14,IF(Udfyldningsark!G704=Data!$T$15,Data!$V$15,IF(Udfyldningsark!G704=Data!$T$16,Data!$V$16,IF(Udfyldningsark!G704=Data!$T$17,Data!$V$17,IF(Udfyldningsark!G704=Data!$T$18,Data!$V$18,IF(Udfyldningsark!G704=Data!$T$19,Data!$V$19,IF(Udfyldningsark!G704=Data!$T$20,Data!$V$20,IF(Udfyldningsark!G704=Data!$T$21,Data!$V$21,IF(Udfyldningsark!G704=Data!$T$22,Data!$V$22,IF(Udfyldningsark!G704=Data!$T$23,Data!$V$23,IF(Udfyldningsark!G704=Data!$T$24,Data!$V$24,IF(Udfyldningsark!G704=Data!$T$25,Data!$V$25,IF(Udfyldningsark!G704=Data!$T$26,Data!$V$26,IF(Udfyldningsark!G704=Data!$T$27,Data!$V$27,))))))))))))))))))))))</f>
        <v/>
      </c>
    </row>
    <row r="688" spans="13:13" ht="9.6" hidden="1" customHeight="1" x14ac:dyDescent="0.2">
      <c r="M688" s="89" t="str">
        <f>IF(Udfyldningsark!G705="","",IF(Udfyldningsark!G705=Data!$T$7,Data!$V$7,IF(Udfyldningsark!G705=Data!$T$8,Data!$V$8,IF(Udfyldningsark!G705=Data!$T$9,Data!$V$9,IF(Udfyldningsark!G705=Data!$T$10,Data!$V$10,IF(Udfyldningsark!G705=Data!$T$11,Data!$V$11,IF(Udfyldningsark!G705=Data!$T$12,Data!$V$12,IF(Udfyldningsark!G705=Data!$T$13,Data!$V$13,IF(Udfyldningsark!G705=Data!$T$14,Data!$V$14,IF(Udfyldningsark!G705=Data!$T$15,Data!$V$15,IF(Udfyldningsark!G705=Data!$T$16,Data!$V$16,IF(Udfyldningsark!G705=Data!$T$17,Data!$V$17,IF(Udfyldningsark!G705=Data!$T$18,Data!$V$18,IF(Udfyldningsark!G705=Data!$T$19,Data!$V$19,IF(Udfyldningsark!G705=Data!$T$20,Data!$V$20,IF(Udfyldningsark!G705=Data!$T$21,Data!$V$21,IF(Udfyldningsark!G705=Data!$T$22,Data!$V$22,IF(Udfyldningsark!G705=Data!$T$23,Data!$V$23,IF(Udfyldningsark!G705=Data!$T$24,Data!$V$24,IF(Udfyldningsark!G705=Data!$T$25,Data!$V$25,IF(Udfyldningsark!G705=Data!$T$26,Data!$V$26,IF(Udfyldningsark!G705=Data!$T$27,Data!$V$27,))))))))))))))))))))))</f>
        <v/>
      </c>
    </row>
    <row r="689" spans="13:13" ht="9.6" hidden="1" customHeight="1" x14ac:dyDescent="0.2">
      <c r="M689" s="89" t="str">
        <f>IF(Udfyldningsark!G706="","",IF(Udfyldningsark!G706=Data!$T$7,Data!$V$7,IF(Udfyldningsark!G706=Data!$T$8,Data!$V$8,IF(Udfyldningsark!G706=Data!$T$9,Data!$V$9,IF(Udfyldningsark!G706=Data!$T$10,Data!$V$10,IF(Udfyldningsark!G706=Data!$T$11,Data!$V$11,IF(Udfyldningsark!G706=Data!$T$12,Data!$V$12,IF(Udfyldningsark!G706=Data!$T$13,Data!$V$13,IF(Udfyldningsark!G706=Data!$T$14,Data!$V$14,IF(Udfyldningsark!G706=Data!$T$15,Data!$V$15,IF(Udfyldningsark!G706=Data!$T$16,Data!$V$16,IF(Udfyldningsark!G706=Data!$T$17,Data!$V$17,IF(Udfyldningsark!G706=Data!$T$18,Data!$V$18,IF(Udfyldningsark!G706=Data!$T$19,Data!$V$19,IF(Udfyldningsark!G706=Data!$T$20,Data!$V$20,IF(Udfyldningsark!G706=Data!$T$21,Data!$V$21,IF(Udfyldningsark!G706=Data!$T$22,Data!$V$22,IF(Udfyldningsark!G706=Data!$T$23,Data!$V$23,IF(Udfyldningsark!G706=Data!$T$24,Data!$V$24,IF(Udfyldningsark!G706=Data!$T$25,Data!$V$25,IF(Udfyldningsark!G706=Data!$T$26,Data!$V$26,IF(Udfyldningsark!G706=Data!$T$27,Data!$V$27,))))))))))))))))))))))</f>
        <v/>
      </c>
    </row>
    <row r="690" spans="13:13" ht="9.6" hidden="1" customHeight="1" x14ac:dyDescent="0.2">
      <c r="M690" s="89" t="str">
        <f>IF(Udfyldningsark!G707="","",IF(Udfyldningsark!G707=Data!$T$7,Data!$V$7,IF(Udfyldningsark!G707=Data!$T$8,Data!$V$8,IF(Udfyldningsark!G707=Data!$T$9,Data!$V$9,IF(Udfyldningsark!G707=Data!$T$10,Data!$V$10,IF(Udfyldningsark!G707=Data!$T$11,Data!$V$11,IF(Udfyldningsark!G707=Data!$T$12,Data!$V$12,IF(Udfyldningsark!G707=Data!$T$13,Data!$V$13,IF(Udfyldningsark!G707=Data!$T$14,Data!$V$14,IF(Udfyldningsark!G707=Data!$T$15,Data!$V$15,IF(Udfyldningsark!G707=Data!$T$16,Data!$V$16,IF(Udfyldningsark!G707=Data!$T$17,Data!$V$17,IF(Udfyldningsark!G707=Data!$T$18,Data!$V$18,IF(Udfyldningsark!G707=Data!$T$19,Data!$V$19,IF(Udfyldningsark!G707=Data!$T$20,Data!$V$20,IF(Udfyldningsark!G707=Data!$T$21,Data!$V$21,IF(Udfyldningsark!G707=Data!$T$22,Data!$V$22,IF(Udfyldningsark!G707=Data!$T$23,Data!$V$23,IF(Udfyldningsark!G707=Data!$T$24,Data!$V$24,IF(Udfyldningsark!G707=Data!$T$25,Data!$V$25,IF(Udfyldningsark!G707=Data!$T$26,Data!$V$26,IF(Udfyldningsark!G707=Data!$T$27,Data!$V$27,))))))))))))))))))))))</f>
        <v/>
      </c>
    </row>
    <row r="691" spans="13:13" ht="9.6" hidden="1" customHeight="1" x14ac:dyDescent="0.2">
      <c r="M691" s="89" t="str">
        <f>IF(Udfyldningsark!G708="","",IF(Udfyldningsark!G708=Data!$T$7,Data!$V$7,IF(Udfyldningsark!G708=Data!$T$8,Data!$V$8,IF(Udfyldningsark!G708=Data!$T$9,Data!$V$9,IF(Udfyldningsark!G708=Data!$T$10,Data!$V$10,IF(Udfyldningsark!G708=Data!$T$11,Data!$V$11,IF(Udfyldningsark!G708=Data!$T$12,Data!$V$12,IF(Udfyldningsark!G708=Data!$T$13,Data!$V$13,IF(Udfyldningsark!G708=Data!$T$14,Data!$V$14,IF(Udfyldningsark!G708=Data!$T$15,Data!$V$15,IF(Udfyldningsark!G708=Data!$T$16,Data!$V$16,IF(Udfyldningsark!G708=Data!$T$17,Data!$V$17,IF(Udfyldningsark!G708=Data!$T$18,Data!$V$18,IF(Udfyldningsark!G708=Data!$T$19,Data!$V$19,IF(Udfyldningsark!G708=Data!$T$20,Data!$V$20,IF(Udfyldningsark!G708=Data!$T$21,Data!$V$21,IF(Udfyldningsark!G708=Data!$T$22,Data!$V$22,IF(Udfyldningsark!G708=Data!$T$23,Data!$V$23,IF(Udfyldningsark!G708=Data!$T$24,Data!$V$24,IF(Udfyldningsark!G708=Data!$T$25,Data!$V$25,IF(Udfyldningsark!G708=Data!$T$26,Data!$V$26,IF(Udfyldningsark!G708=Data!$T$27,Data!$V$27,))))))))))))))))))))))</f>
        <v/>
      </c>
    </row>
    <row r="692" spans="13:13" ht="9.6" hidden="1" customHeight="1" x14ac:dyDescent="0.2">
      <c r="M692" s="89" t="str">
        <f>IF(Udfyldningsark!G709="","",IF(Udfyldningsark!G709=Data!$T$7,Data!$V$7,IF(Udfyldningsark!G709=Data!$T$8,Data!$V$8,IF(Udfyldningsark!G709=Data!$T$9,Data!$V$9,IF(Udfyldningsark!G709=Data!$T$10,Data!$V$10,IF(Udfyldningsark!G709=Data!$T$11,Data!$V$11,IF(Udfyldningsark!G709=Data!$T$12,Data!$V$12,IF(Udfyldningsark!G709=Data!$T$13,Data!$V$13,IF(Udfyldningsark!G709=Data!$T$14,Data!$V$14,IF(Udfyldningsark!G709=Data!$T$15,Data!$V$15,IF(Udfyldningsark!G709=Data!$T$16,Data!$V$16,IF(Udfyldningsark!G709=Data!$T$17,Data!$V$17,IF(Udfyldningsark!G709=Data!$T$18,Data!$V$18,IF(Udfyldningsark!G709=Data!$T$19,Data!$V$19,IF(Udfyldningsark!G709=Data!$T$20,Data!$V$20,IF(Udfyldningsark!G709=Data!$T$21,Data!$V$21,IF(Udfyldningsark!G709=Data!$T$22,Data!$V$22,IF(Udfyldningsark!G709=Data!$T$23,Data!$V$23,IF(Udfyldningsark!G709=Data!$T$24,Data!$V$24,IF(Udfyldningsark!G709=Data!$T$25,Data!$V$25,IF(Udfyldningsark!G709=Data!$T$26,Data!$V$26,IF(Udfyldningsark!G709=Data!$T$27,Data!$V$27,))))))))))))))))))))))</f>
        <v/>
      </c>
    </row>
    <row r="693" spans="13:13" ht="9.6" hidden="1" customHeight="1" x14ac:dyDescent="0.2">
      <c r="M693" s="89" t="str">
        <f>IF(Udfyldningsark!G710="","",IF(Udfyldningsark!G710=Data!$T$7,Data!$V$7,IF(Udfyldningsark!G710=Data!$T$8,Data!$V$8,IF(Udfyldningsark!G710=Data!$T$9,Data!$V$9,IF(Udfyldningsark!G710=Data!$T$10,Data!$V$10,IF(Udfyldningsark!G710=Data!$T$11,Data!$V$11,IF(Udfyldningsark!G710=Data!$T$12,Data!$V$12,IF(Udfyldningsark!G710=Data!$T$13,Data!$V$13,IF(Udfyldningsark!G710=Data!$T$14,Data!$V$14,IF(Udfyldningsark!G710=Data!$T$15,Data!$V$15,IF(Udfyldningsark!G710=Data!$T$16,Data!$V$16,IF(Udfyldningsark!G710=Data!$T$17,Data!$V$17,IF(Udfyldningsark!G710=Data!$T$18,Data!$V$18,IF(Udfyldningsark!G710=Data!$T$19,Data!$V$19,IF(Udfyldningsark!G710=Data!$T$20,Data!$V$20,IF(Udfyldningsark!G710=Data!$T$21,Data!$V$21,IF(Udfyldningsark!G710=Data!$T$22,Data!$V$22,IF(Udfyldningsark!G710=Data!$T$23,Data!$V$23,IF(Udfyldningsark!G710=Data!$T$24,Data!$V$24,IF(Udfyldningsark!G710=Data!$T$25,Data!$V$25,IF(Udfyldningsark!G710=Data!$T$26,Data!$V$26,IF(Udfyldningsark!G710=Data!$T$27,Data!$V$27,))))))))))))))))))))))</f>
        <v/>
      </c>
    </row>
    <row r="694" spans="13:13" ht="9.6" hidden="1" customHeight="1" x14ac:dyDescent="0.2">
      <c r="M694" s="89" t="str">
        <f>IF(Udfyldningsark!G711="","",IF(Udfyldningsark!G711=Data!$T$7,Data!$V$7,IF(Udfyldningsark!G711=Data!$T$8,Data!$V$8,IF(Udfyldningsark!G711=Data!$T$9,Data!$V$9,IF(Udfyldningsark!G711=Data!$T$10,Data!$V$10,IF(Udfyldningsark!G711=Data!$T$11,Data!$V$11,IF(Udfyldningsark!G711=Data!$T$12,Data!$V$12,IF(Udfyldningsark!G711=Data!$T$13,Data!$V$13,IF(Udfyldningsark!G711=Data!$T$14,Data!$V$14,IF(Udfyldningsark!G711=Data!$T$15,Data!$V$15,IF(Udfyldningsark!G711=Data!$T$16,Data!$V$16,IF(Udfyldningsark!G711=Data!$T$17,Data!$V$17,IF(Udfyldningsark!G711=Data!$T$18,Data!$V$18,IF(Udfyldningsark!G711=Data!$T$19,Data!$V$19,IF(Udfyldningsark!G711=Data!$T$20,Data!$V$20,IF(Udfyldningsark!G711=Data!$T$21,Data!$V$21,IF(Udfyldningsark!G711=Data!$T$22,Data!$V$22,IF(Udfyldningsark!G711=Data!$T$23,Data!$V$23,IF(Udfyldningsark!G711=Data!$T$24,Data!$V$24,IF(Udfyldningsark!G711=Data!$T$25,Data!$V$25,IF(Udfyldningsark!G711=Data!$T$26,Data!$V$26,IF(Udfyldningsark!G711=Data!$T$27,Data!$V$27,))))))))))))))))))))))</f>
        <v/>
      </c>
    </row>
    <row r="695" spans="13:13" ht="9.6" hidden="1" customHeight="1" x14ac:dyDescent="0.2">
      <c r="M695" s="89" t="str">
        <f>IF(Udfyldningsark!G712="","",IF(Udfyldningsark!G712=Data!$T$7,Data!$V$7,IF(Udfyldningsark!G712=Data!$T$8,Data!$V$8,IF(Udfyldningsark!G712=Data!$T$9,Data!$V$9,IF(Udfyldningsark!G712=Data!$T$10,Data!$V$10,IF(Udfyldningsark!G712=Data!$T$11,Data!$V$11,IF(Udfyldningsark!G712=Data!$T$12,Data!$V$12,IF(Udfyldningsark!G712=Data!$T$13,Data!$V$13,IF(Udfyldningsark!G712=Data!$T$14,Data!$V$14,IF(Udfyldningsark!G712=Data!$T$15,Data!$V$15,IF(Udfyldningsark!G712=Data!$T$16,Data!$V$16,IF(Udfyldningsark!G712=Data!$T$17,Data!$V$17,IF(Udfyldningsark!G712=Data!$T$18,Data!$V$18,IF(Udfyldningsark!G712=Data!$T$19,Data!$V$19,IF(Udfyldningsark!G712=Data!$T$20,Data!$V$20,IF(Udfyldningsark!G712=Data!$T$21,Data!$V$21,IF(Udfyldningsark!G712=Data!$T$22,Data!$V$22,IF(Udfyldningsark!G712=Data!$T$23,Data!$V$23,IF(Udfyldningsark!G712=Data!$T$24,Data!$V$24,IF(Udfyldningsark!G712=Data!$T$25,Data!$V$25,IF(Udfyldningsark!G712=Data!$T$26,Data!$V$26,IF(Udfyldningsark!G712=Data!$T$27,Data!$V$27,))))))))))))))))))))))</f>
        <v/>
      </c>
    </row>
    <row r="696" spans="13:13" ht="9.6" hidden="1" customHeight="1" x14ac:dyDescent="0.2">
      <c r="M696" s="89" t="str">
        <f>IF(Udfyldningsark!G713="","",IF(Udfyldningsark!G713=Data!$T$7,Data!$V$7,IF(Udfyldningsark!G713=Data!$T$8,Data!$V$8,IF(Udfyldningsark!G713=Data!$T$9,Data!$V$9,IF(Udfyldningsark!G713=Data!$T$10,Data!$V$10,IF(Udfyldningsark!G713=Data!$T$11,Data!$V$11,IF(Udfyldningsark!G713=Data!$T$12,Data!$V$12,IF(Udfyldningsark!G713=Data!$T$13,Data!$V$13,IF(Udfyldningsark!G713=Data!$T$14,Data!$V$14,IF(Udfyldningsark!G713=Data!$T$15,Data!$V$15,IF(Udfyldningsark!G713=Data!$T$16,Data!$V$16,IF(Udfyldningsark!G713=Data!$T$17,Data!$V$17,IF(Udfyldningsark!G713=Data!$T$18,Data!$V$18,IF(Udfyldningsark!G713=Data!$T$19,Data!$V$19,IF(Udfyldningsark!G713=Data!$T$20,Data!$V$20,IF(Udfyldningsark!G713=Data!$T$21,Data!$V$21,IF(Udfyldningsark!G713=Data!$T$22,Data!$V$22,IF(Udfyldningsark!G713=Data!$T$23,Data!$V$23,IF(Udfyldningsark!G713=Data!$T$24,Data!$V$24,IF(Udfyldningsark!G713=Data!$T$25,Data!$V$25,IF(Udfyldningsark!G713=Data!$T$26,Data!$V$26,IF(Udfyldningsark!G713=Data!$T$27,Data!$V$27,))))))))))))))))))))))</f>
        <v/>
      </c>
    </row>
    <row r="697" spans="13:13" ht="9.6" hidden="1" customHeight="1" x14ac:dyDescent="0.2">
      <c r="M697" s="89" t="str">
        <f>IF(Udfyldningsark!G714="","",IF(Udfyldningsark!G714=Data!$T$7,Data!$V$7,IF(Udfyldningsark!G714=Data!$T$8,Data!$V$8,IF(Udfyldningsark!G714=Data!$T$9,Data!$V$9,IF(Udfyldningsark!G714=Data!$T$10,Data!$V$10,IF(Udfyldningsark!G714=Data!$T$11,Data!$V$11,IF(Udfyldningsark!G714=Data!$T$12,Data!$V$12,IF(Udfyldningsark!G714=Data!$T$13,Data!$V$13,IF(Udfyldningsark!G714=Data!$T$14,Data!$V$14,IF(Udfyldningsark!G714=Data!$T$15,Data!$V$15,IF(Udfyldningsark!G714=Data!$T$16,Data!$V$16,IF(Udfyldningsark!G714=Data!$T$17,Data!$V$17,IF(Udfyldningsark!G714=Data!$T$18,Data!$V$18,IF(Udfyldningsark!G714=Data!$T$19,Data!$V$19,IF(Udfyldningsark!G714=Data!$T$20,Data!$V$20,IF(Udfyldningsark!G714=Data!$T$21,Data!$V$21,IF(Udfyldningsark!G714=Data!$T$22,Data!$V$22,IF(Udfyldningsark!G714=Data!$T$23,Data!$V$23,IF(Udfyldningsark!G714=Data!$T$24,Data!$V$24,IF(Udfyldningsark!G714=Data!$T$25,Data!$V$25,IF(Udfyldningsark!G714=Data!$T$26,Data!$V$26,IF(Udfyldningsark!G714=Data!$T$27,Data!$V$27,))))))))))))))))))))))</f>
        <v/>
      </c>
    </row>
    <row r="698" spans="13:13" ht="9.6" hidden="1" customHeight="1" x14ac:dyDescent="0.2">
      <c r="M698" s="89" t="str">
        <f>IF(Udfyldningsark!G715="","",IF(Udfyldningsark!G715=Data!$T$7,Data!$V$7,IF(Udfyldningsark!G715=Data!$T$8,Data!$V$8,IF(Udfyldningsark!G715=Data!$T$9,Data!$V$9,IF(Udfyldningsark!G715=Data!$T$10,Data!$V$10,IF(Udfyldningsark!G715=Data!$T$11,Data!$V$11,IF(Udfyldningsark!G715=Data!$T$12,Data!$V$12,IF(Udfyldningsark!G715=Data!$T$13,Data!$V$13,IF(Udfyldningsark!G715=Data!$T$14,Data!$V$14,IF(Udfyldningsark!G715=Data!$T$15,Data!$V$15,IF(Udfyldningsark!G715=Data!$T$16,Data!$V$16,IF(Udfyldningsark!G715=Data!$T$17,Data!$V$17,IF(Udfyldningsark!G715=Data!$T$18,Data!$V$18,IF(Udfyldningsark!G715=Data!$T$19,Data!$V$19,IF(Udfyldningsark!G715=Data!$T$20,Data!$V$20,IF(Udfyldningsark!G715=Data!$T$21,Data!$V$21,IF(Udfyldningsark!G715=Data!$T$22,Data!$V$22,IF(Udfyldningsark!G715=Data!$T$23,Data!$V$23,IF(Udfyldningsark!G715=Data!$T$24,Data!$V$24,IF(Udfyldningsark!G715=Data!$T$25,Data!$V$25,IF(Udfyldningsark!G715=Data!$T$26,Data!$V$26,IF(Udfyldningsark!G715=Data!$T$27,Data!$V$27,))))))))))))))))))))))</f>
        <v/>
      </c>
    </row>
    <row r="699" spans="13:13" ht="9.6" hidden="1" customHeight="1" x14ac:dyDescent="0.2">
      <c r="M699" s="89" t="str">
        <f>IF(Udfyldningsark!G716="","",IF(Udfyldningsark!G716=Data!$T$7,Data!$V$7,IF(Udfyldningsark!G716=Data!$T$8,Data!$V$8,IF(Udfyldningsark!G716=Data!$T$9,Data!$V$9,IF(Udfyldningsark!G716=Data!$T$10,Data!$V$10,IF(Udfyldningsark!G716=Data!$T$11,Data!$V$11,IF(Udfyldningsark!G716=Data!$T$12,Data!$V$12,IF(Udfyldningsark!G716=Data!$T$13,Data!$V$13,IF(Udfyldningsark!G716=Data!$T$14,Data!$V$14,IF(Udfyldningsark!G716=Data!$T$15,Data!$V$15,IF(Udfyldningsark!G716=Data!$T$16,Data!$V$16,IF(Udfyldningsark!G716=Data!$T$17,Data!$V$17,IF(Udfyldningsark!G716=Data!$T$18,Data!$V$18,IF(Udfyldningsark!G716=Data!$T$19,Data!$V$19,IF(Udfyldningsark!G716=Data!$T$20,Data!$V$20,IF(Udfyldningsark!G716=Data!$T$21,Data!$V$21,IF(Udfyldningsark!G716=Data!$T$22,Data!$V$22,IF(Udfyldningsark!G716=Data!$T$23,Data!$V$23,IF(Udfyldningsark!G716=Data!$T$24,Data!$V$24,IF(Udfyldningsark!G716=Data!$T$25,Data!$V$25,IF(Udfyldningsark!G716=Data!$T$26,Data!$V$26,IF(Udfyldningsark!G716=Data!$T$27,Data!$V$27,))))))))))))))))))))))</f>
        <v/>
      </c>
    </row>
    <row r="700" spans="13:13" ht="9.6" hidden="1" customHeight="1" x14ac:dyDescent="0.2">
      <c r="M700" s="89" t="str">
        <f>IF(Udfyldningsark!G717="","",IF(Udfyldningsark!G717=Data!$T$7,Data!$V$7,IF(Udfyldningsark!G717=Data!$T$8,Data!$V$8,IF(Udfyldningsark!G717=Data!$T$9,Data!$V$9,IF(Udfyldningsark!G717=Data!$T$10,Data!$V$10,IF(Udfyldningsark!G717=Data!$T$11,Data!$V$11,IF(Udfyldningsark!G717=Data!$T$12,Data!$V$12,IF(Udfyldningsark!G717=Data!$T$13,Data!$V$13,IF(Udfyldningsark!G717=Data!$T$14,Data!$V$14,IF(Udfyldningsark!G717=Data!$T$15,Data!$V$15,IF(Udfyldningsark!G717=Data!$T$16,Data!$V$16,IF(Udfyldningsark!G717=Data!$T$17,Data!$V$17,IF(Udfyldningsark!G717=Data!$T$18,Data!$V$18,IF(Udfyldningsark!G717=Data!$T$19,Data!$V$19,IF(Udfyldningsark!G717=Data!$T$20,Data!$V$20,IF(Udfyldningsark!G717=Data!$T$21,Data!$V$21,IF(Udfyldningsark!G717=Data!$T$22,Data!$V$22,IF(Udfyldningsark!G717=Data!$T$23,Data!$V$23,IF(Udfyldningsark!G717=Data!$T$24,Data!$V$24,IF(Udfyldningsark!G717=Data!$T$25,Data!$V$25,IF(Udfyldningsark!G717=Data!$T$26,Data!$V$26,IF(Udfyldningsark!G717=Data!$T$27,Data!$V$27,))))))))))))))))))))))</f>
        <v/>
      </c>
    </row>
    <row r="701" spans="13:13" ht="9.6" hidden="1" customHeight="1" x14ac:dyDescent="0.2">
      <c r="M701" s="89" t="str">
        <f>IF(Udfyldningsark!G718="","",IF(Udfyldningsark!G718=Data!$T$7,Data!$V$7,IF(Udfyldningsark!G718=Data!$T$8,Data!$V$8,IF(Udfyldningsark!G718=Data!$T$9,Data!$V$9,IF(Udfyldningsark!G718=Data!$T$10,Data!$V$10,IF(Udfyldningsark!G718=Data!$T$11,Data!$V$11,IF(Udfyldningsark!G718=Data!$T$12,Data!$V$12,IF(Udfyldningsark!G718=Data!$T$13,Data!$V$13,IF(Udfyldningsark!G718=Data!$T$14,Data!$V$14,IF(Udfyldningsark!G718=Data!$T$15,Data!$V$15,IF(Udfyldningsark!G718=Data!$T$16,Data!$V$16,IF(Udfyldningsark!G718=Data!$T$17,Data!$V$17,IF(Udfyldningsark!G718=Data!$T$18,Data!$V$18,IF(Udfyldningsark!G718=Data!$T$19,Data!$V$19,IF(Udfyldningsark!G718=Data!$T$20,Data!$V$20,IF(Udfyldningsark!G718=Data!$T$21,Data!$V$21,IF(Udfyldningsark!G718=Data!$T$22,Data!$V$22,IF(Udfyldningsark!G718=Data!$T$23,Data!$V$23,IF(Udfyldningsark!G718=Data!$T$24,Data!$V$24,IF(Udfyldningsark!G718=Data!$T$25,Data!$V$25,IF(Udfyldningsark!G718=Data!$T$26,Data!$V$26,IF(Udfyldningsark!G718=Data!$T$27,Data!$V$27,))))))))))))))))))))))</f>
        <v/>
      </c>
    </row>
    <row r="702" spans="13:13" ht="9.6" hidden="1" customHeight="1" x14ac:dyDescent="0.2">
      <c r="M702" s="89" t="str">
        <f>IF(Udfyldningsark!G719="","",IF(Udfyldningsark!G719=Data!$T$7,Data!$V$7,IF(Udfyldningsark!G719=Data!$T$8,Data!$V$8,IF(Udfyldningsark!G719=Data!$T$9,Data!$V$9,IF(Udfyldningsark!G719=Data!$T$10,Data!$V$10,IF(Udfyldningsark!G719=Data!$T$11,Data!$V$11,IF(Udfyldningsark!G719=Data!$T$12,Data!$V$12,IF(Udfyldningsark!G719=Data!$T$13,Data!$V$13,IF(Udfyldningsark!G719=Data!$T$14,Data!$V$14,IF(Udfyldningsark!G719=Data!$T$15,Data!$V$15,IF(Udfyldningsark!G719=Data!$T$16,Data!$V$16,IF(Udfyldningsark!G719=Data!$T$17,Data!$V$17,IF(Udfyldningsark!G719=Data!$T$18,Data!$V$18,IF(Udfyldningsark!G719=Data!$T$19,Data!$V$19,IF(Udfyldningsark!G719=Data!$T$20,Data!$V$20,IF(Udfyldningsark!G719=Data!$T$21,Data!$V$21,IF(Udfyldningsark!G719=Data!$T$22,Data!$V$22,IF(Udfyldningsark!G719=Data!$T$23,Data!$V$23,IF(Udfyldningsark!G719=Data!$T$24,Data!$V$24,IF(Udfyldningsark!G719=Data!$T$25,Data!$V$25,IF(Udfyldningsark!G719=Data!$T$26,Data!$V$26,IF(Udfyldningsark!G719=Data!$T$27,Data!$V$27,))))))))))))))))))))))</f>
        <v/>
      </c>
    </row>
    <row r="703" spans="13:13" ht="9.6" hidden="1" customHeight="1" x14ac:dyDescent="0.2">
      <c r="M703" s="89" t="str">
        <f>IF(Udfyldningsark!G720="","",IF(Udfyldningsark!G720=Data!$T$7,Data!$V$7,IF(Udfyldningsark!G720=Data!$T$8,Data!$V$8,IF(Udfyldningsark!G720=Data!$T$9,Data!$V$9,IF(Udfyldningsark!G720=Data!$T$10,Data!$V$10,IF(Udfyldningsark!G720=Data!$T$11,Data!$V$11,IF(Udfyldningsark!G720=Data!$T$12,Data!$V$12,IF(Udfyldningsark!G720=Data!$T$13,Data!$V$13,IF(Udfyldningsark!G720=Data!$T$14,Data!$V$14,IF(Udfyldningsark!G720=Data!$T$15,Data!$V$15,IF(Udfyldningsark!G720=Data!$T$16,Data!$V$16,IF(Udfyldningsark!G720=Data!$T$17,Data!$V$17,IF(Udfyldningsark!G720=Data!$T$18,Data!$V$18,IF(Udfyldningsark!G720=Data!$T$19,Data!$V$19,IF(Udfyldningsark!G720=Data!$T$20,Data!$V$20,IF(Udfyldningsark!G720=Data!$T$21,Data!$V$21,IF(Udfyldningsark!G720=Data!$T$22,Data!$V$22,IF(Udfyldningsark!G720=Data!$T$23,Data!$V$23,IF(Udfyldningsark!G720=Data!$T$24,Data!$V$24,IF(Udfyldningsark!G720=Data!$T$25,Data!$V$25,IF(Udfyldningsark!G720=Data!$T$26,Data!$V$26,IF(Udfyldningsark!G720=Data!$T$27,Data!$V$27,))))))))))))))))))))))</f>
        <v/>
      </c>
    </row>
    <row r="704" spans="13:13" ht="9.6" hidden="1" customHeight="1" x14ac:dyDescent="0.2">
      <c r="M704" s="89" t="str">
        <f>IF(Udfyldningsark!G721="","",IF(Udfyldningsark!G721=Data!$T$7,Data!$V$7,IF(Udfyldningsark!G721=Data!$T$8,Data!$V$8,IF(Udfyldningsark!G721=Data!$T$9,Data!$V$9,IF(Udfyldningsark!G721=Data!$T$10,Data!$V$10,IF(Udfyldningsark!G721=Data!$T$11,Data!$V$11,IF(Udfyldningsark!G721=Data!$T$12,Data!$V$12,IF(Udfyldningsark!G721=Data!$T$13,Data!$V$13,IF(Udfyldningsark!G721=Data!$T$14,Data!$V$14,IF(Udfyldningsark!G721=Data!$T$15,Data!$V$15,IF(Udfyldningsark!G721=Data!$T$16,Data!$V$16,IF(Udfyldningsark!G721=Data!$T$17,Data!$V$17,IF(Udfyldningsark!G721=Data!$T$18,Data!$V$18,IF(Udfyldningsark!G721=Data!$T$19,Data!$V$19,IF(Udfyldningsark!G721=Data!$T$20,Data!$V$20,IF(Udfyldningsark!G721=Data!$T$21,Data!$V$21,IF(Udfyldningsark!G721=Data!$T$22,Data!$V$22,IF(Udfyldningsark!G721=Data!$T$23,Data!$V$23,IF(Udfyldningsark!G721=Data!$T$24,Data!$V$24,IF(Udfyldningsark!G721=Data!$T$25,Data!$V$25,IF(Udfyldningsark!G721=Data!$T$26,Data!$V$26,IF(Udfyldningsark!G721=Data!$T$27,Data!$V$27,))))))))))))))))))))))</f>
        <v/>
      </c>
    </row>
    <row r="705" spans="13:13" ht="9.6" hidden="1" customHeight="1" x14ac:dyDescent="0.2">
      <c r="M705" s="89" t="str">
        <f>IF(Udfyldningsark!G722="","",IF(Udfyldningsark!G722=Data!$T$7,Data!$V$7,IF(Udfyldningsark!G722=Data!$T$8,Data!$V$8,IF(Udfyldningsark!G722=Data!$T$9,Data!$V$9,IF(Udfyldningsark!G722=Data!$T$10,Data!$V$10,IF(Udfyldningsark!G722=Data!$T$11,Data!$V$11,IF(Udfyldningsark!G722=Data!$T$12,Data!$V$12,IF(Udfyldningsark!G722=Data!$T$13,Data!$V$13,IF(Udfyldningsark!G722=Data!$T$14,Data!$V$14,IF(Udfyldningsark!G722=Data!$T$15,Data!$V$15,IF(Udfyldningsark!G722=Data!$T$16,Data!$V$16,IF(Udfyldningsark!G722=Data!$T$17,Data!$V$17,IF(Udfyldningsark!G722=Data!$T$18,Data!$V$18,IF(Udfyldningsark!G722=Data!$T$19,Data!$V$19,IF(Udfyldningsark!G722=Data!$T$20,Data!$V$20,IF(Udfyldningsark!G722=Data!$T$21,Data!$V$21,IF(Udfyldningsark!G722=Data!$T$22,Data!$V$22,IF(Udfyldningsark!G722=Data!$T$23,Data!$V$23,IF(Udfyldningsark!G722=Data!$T$24,Data!$V$24,IF(Udfyldningsark!G722=Data!$T$25,Data!$V$25,IF(Udfyldningsark!G722=Data!$T$26,Data!$V$26,IF(Udfyldningsark!G722=Data!$T$27,Data!$V$27,))))))))))))))))))))))</f>
        <v/>
      </c>
    </row>
    <row r="706" spans="13:13" ht="9.6" hidden="1" customHeight="1" x14ac:dyDescent="0.2">
      <c r="M706" s="89" t="str">
        <f>IF(Udfyldningsark!G723="","",IF(Udfyldningsark!G723=Data!$T$7,Data!$V$7,IF(Udfyldningsark!G723=Data!$T$8,Data!$V$8,IF(Udfyldningsark!G723=Data!$T$9,Data!$V$9,IF(Udfyldningsark!G723=Data!$T$10,Data!$V$10,IF(Udfyldningsark!G723=Data!$T$11,Data!$V$11,IF(Udfyldningsark!G723=Data!$T$12,Data!$V$12,IF(Udfyldningsark!G723=Data!$T$13,Data!$V$13,IF(Udfyldningsark!G723=Data!$T$14,Data!$V$14,IF(Udfyldningsark!G723=Data!$T$15,Data!$V$15,IF(Udfyldningsark!G723=Data!$T$16,Data!$V$16,IF(Udfyldningsark!G723=Data!$T$17,Data!$V$17,IF(Udfyldningsark!G723=Data!$T$18,Data!$V$18,IF(Udfyldningsark!G723=Data!$T$19,Data!$V$19,IF(Udfyldningsark!G723=Data!$T$20,Data!$V$20,IF(Udfyldningsark!G723=Data!$T$21,Data!$V$21,IF(Udfyldningsark!G723=Data!$T$22,Data!$V$22,IF(Udfyldningsark!G723=Data!$T$23,Data!$V$23,IF(Udfyldningsark!G723=Data!$T$24,Data!$V$24,IF(Udfyldningsark!G723=Data!$T$25,Data!$V$25,IF(Udfyldningsark!G723=Data!$T$26,Data!$V$26,IF(Udfyldningsark!G723=Data!$T$27,Data!$V$27,))))))))))))))))))))))</f>
        <v/>
      </c>
    </row>
    <row r="707" spans="13:13" ht="9.6" hidden="1" customHeight="1" x14ac:dyDescent="0.2">
      <c r="M707" s="89" t="str">
        <f>IF(Udfyldningsark!G724="","",IF(Udfyldningsark!G724=Data!$T$7,Data!$V$7,IF(Udfyldningsark!G724=Data!$T$8,Data!$V$8,IF(Udfyldningsark!G724=Data!$T$9,Data!$V$9,IF(Udfyldningsark!G724=Data!$T$10,Data!$V$10,IF(Udfyldningsark!G724=Data!$T$11,Data!$V$11,IF(Udfyldningsark!G724=Data!$T$12,Data!$V$12,IF(Udfyldningsark!G724=Data!$T$13,Data!$V$13,IF(Udfyldningsark!G724=Data!$T$14,Data!$V$14,IF(Udfyldningsark!G724=Data!$T$15,Data!$V$15,IF(Udfyldningsark!G724=Data!$T$16,Data!$V$16,IF(Udfyldningsark!G724=Data!$T$17,Data!$V$17,IF(Udfyldningsark!G724=Data!$T$18,Data!$V$18,IF(Udfyldningsark!G724=Data!$T$19,Data!$V$19,IF(Udfyldningsark!G724=Data!$T$20,Data!$V$20,IF(Udfyldningsark!G724=Data!$T$21,Data!$V$21,IF(Udfyldningsark!G724=Data!$T$22,Data!$V$22,IF(Udfyldningsark!G724=Data!$T$23,Data!$V$23,IF(Udfyldningsark!G724=Data!$T$24,Data!$V$24,IF(Udfyldningsark!G724=Data!$T$25,Data!$V$25,IF(Udfyldningsark!G724=Data!$T$26,Data!$V$26,IF(Udfyldningsark!G724=Data!$T$27,Data!$V$27,))))))))))))))))))))))</f>
        <v/>
      </c>
    </row>
    <row r="708" spans="13:13" ht="9.6" hidden="1" customHeight="1" x14ac:dyDescent="0.2">
      <c r="M708" s="89" t="str">
        <f>IF(Udfyldningsark!G725="","",IF(Udfyldningsark!G725=Data!$T$7,Data!$V$7,IF(Udfyldningsark!G725=Data!$T$8,Data!$V$8,IF(Udfyldningsark!G725=Data!$T$9,Data!$V$9,IF(Udfyldningsark!G725=Data!$T$10,Data!$V$10,IF(Udfyldningsark!G725=Data!$T$11,Data!$V$11,IF(Udfyldningsark!G725=Data!$T$12,Data!$V$12,IF(Udfyldningsark!G725=Data!$T$13,Data!$V$13,IF(Udfyldningsark!G725=Data!$T$14,Data!$V$14,IF(Udfyldningsark!G725=Data!$T$15,Data!$V$15,IF(Udfyldningsark!G725=Data!$T$16,Data!$V$16,IF(Udfyldningsark!G725=Data!$T$17,Data!$V$17,IF(Udfyldningsark!G725=Data!$T$18,Data!$V$18,IF(Udfyldningsark!G725=Data!$T$19,Data!$V$19,IF(Udfyldningsark!G725=Data!$T$20,Data!$V$20,IF(Udfyldningsark!G725=Data!$T$21,Data!$V$21,IF(Udfyldningsark!G725=Data!$T$22,Data!$V$22,IF(Udfyldningsark!G725=Data!$T$23,Data!$V$23,IF(Udfyldningsark!G725=Data!$T$24,Data!$V$24,IF(Udfyldningsark!G725=Data!$T$25,Data!$V$25,IF(Udfyldningsark!G725=Data!$T$26,Data!$V$26,IF(Udfyldningsark!G725=Data!$T$27,Data!$V$27,))))))))))))))))))))))</f>
        <v/>
      </c>
    </row>
    <row r="709" spans="13:13" ht="9.6" hidden="1" customHeight="1" x14ac:dyDescent="0.2">
      <c r="M709" s="89" t="str">
        <f>IF(Udfyldningsark!G726="","",IF(Udfyldningsark!G726=Data!$T$7,Data!$V$7,IF(Udfyldningsark!G726=Data!$T$8,Data!$V$8,IF(Udfyldningsark!G726=Data!$T$9,Data!$V$9,IF(Udfyldningsark!G726=Data!$T$10,Data!$V$10,IF(Udfyldningsark!G726=Data!$T$11,Data!$V$11,IF(Udfyldningsark!G726=Data!$T$12,Data!$V$12,IF(Udfyldningsark!G726=Data!$T$13,Data!$V$13,IF(Udfyldningsark!G726=Data!$T$14,Data!$V$14,IF(Udfyldningsark!G726=Data!$T$15,Data!$V$15,IF(Udfyldningsark!G726=Data!$T$16,Data!$V$16,IF(Udfyldningsark!G726=Data!$T$17,Data!$V$17,IF(Udfyldningsark!G726=Data!$T$18,Data!$V$18,IF(Udfyldningsark!G726=Data!$T$19,Data!$V$19,IF(Udfyldningsark!G726=Data!$T$20,Data!$V$20,IF(Udfyldningsark!G726=Data!$T$21,Data!$V$21,IF(Udfyldningsark!G726=Data!$T$22,Data!$V$22,IF(Udfyldningsark!G726=Data!$T$23,Data!$V$23,IF(Udfyldningsark!G726=Data!$T$24,Data!$V$24,IF(Udfyldningsark!G726=Data!$T$25,Data!$V$25,IF(Udfyldningsark!G726=Data!$T$26,Data!$V$26,IF(Udfyldningsark!G726=Data!$T$27,Data!$V$27,))))))))))))))))))))))</f>
        <v/>
      </c>
    </row>
    <row r="710" spans="13:13" ht="9.6" hidden="1" customHeight="1" x14ac:dyDescent="0.2">
      <c r="M710" s="89" t="str">
        <f>IF(Udfyldningsark!G727="","",IF(Udfyldningsark!G727=Data!$T$7,Data!$V$7,IF(Udfyldningsark!G727=Data!$T$8,Data!$V$8,IF(Udfyldningsark!G727=Data!$T$9,Data!$V$9,IF(Udfyldningsark!G727=Data!$T$10,Data!$V$10,IF(Udfyldningsark!G727=Data!$T$11,Data!$V$11,IF(Udfyldningsark!G727=Data!$T$12,Data!$V$12,IF(Udfyldningsark!G727=Data!$T$13,Data!$V$13,IF(Udfyldningsark!G727=Data!$T$14,Data!$V$14,IF(Udfyldningsark!G727=Data!$T$15,Data!$V$15,IF(Udfyldningsark!G727=Data!$T$16,Data!$V$16,IF(Udfyldningsark!G727=Data!$T$17,Data!$V$17,IF(Udfyldningsark!G727=Data!$T$18,Data!$V$18,IF(Udfyldningsark!G727=Data!$T$19,Data!$V$19,IF(Udfyldningsark!G727=Data!$T$20,Data!$V$20,IF(Udfyldningsark!G727=Data!$T$21,Data!$V$21,IF(Udfyldningsark!G727=Data!$T$22,Data!$V$22,IF(Udfyldningsark!G727=Data!$T$23,Data!$V$23,IF(Udfyldningsark!G727=Data!$T$24,Data!$V$24,IF(Udfyldningsark!G727=Data!$T$25,Data!$V$25,IF(Udfyldningsark!G727=Data!$T$26,Data!$V$26,IF(Udfyldningsark!G727=Data!$T$27,Data!$V$27,))))))))))))))))))))))</f>
        <v/>
      </c>
    </row>
    <row r="711" spans="13:13" ht="9.6" hidden="1" customHeight="1" x14ac:dyDescent="0.2">
      <c r="M711" s="89" t="str">
        <f>IF(Udfyldningsark!G728="","",IF(Udfyldningsark!G728=Data!$T$7,Data!$V$7,IF(Udfyldningsark!G728=Data!$T$8,Data!$V$8,IF(Udfyldningsark!G728=Data!$T$9,Data!$V$9,IF(Udfyldningsark!G728=Data!$T$10,Data!$V$10,IF(Udfyldningsark!G728=Data!$T$11,Data!$V$11,IF(Udfyldningsark!G728=Data!$T$12,Data!$V$12,IF(Udfyldningsark!G728=Data!$T$13,Data!$V$13,IF(Udfyldningsark!G728=Data!$T$14,Data!$V$14,IF(Udfyldningsark!G728=Data!$T$15,Data!$V$15,IF(Udfyldningsark!G728=Data!$T$16,Data!$V$16,IF(Udfyldningsark!G728=Data!$T$17,Data!$V$17,IF(Udfyldningsark!G728=Data!$T$18,Data!$V$18,IF(Udfyldningsark!G728=Data!$T$19,Data!$V$19,IF(Udfyldningsark!G728=Data!$T$20,Data!$V$20,IF(Udfyldningsark!G728=Data!$T$21,Data!$V$21,IF(Udfyldningsark!G728=Data!$T$22,Data!$V$22,IF(Udfyldningsark!G728=Data!$T$23,Data!$V$23,IF(Udfyldningsark!G728=Data!$T$24,Data!$V$24,IF(Udfyldningsark!G728=Data!$T$25,Data!$V$25,IF(Udfyldningsark!G728=Data!$T$26,Data!$V$26,IF(Udfyldningsark!G728=Data!$T$27,Data!$V$27,))))))))))))))))))))))</f>
        <v/>
      </c>
    </row>
    <row r="712" spans="13:13" ht="9.6" hidden="1" customHeight="1" x14ac:dyDescent="0.2">
      <c r="M712" s="89" t="str">
        <f>IF(Udfyldningsark!G729="","",IF(Udfyldningsark!G729=Data!$T$7,Data!$V$7,IF(Udfyldningsark!G729=Data!$T$8,Data!$V$8,IF(Udfyldningsark!G729=Data!$T$9,Data!$V$9,IF(Udfyldningsark!G729=Data!$T$10,Data!$V$10,IF(Udfyldningsark!G729=Data!$T$11,Data!$V$11,IF(Udfyldningsark!G729=Data!$T$12,Data!$V$12,IF(Udfyldningsark!G729=Data!$T$13,Data!$V$13,IF(Udfyldningsark!G729=Data!$T$14,Data!$V$14,IF(Udfyldningsark!G729=Data!$T$15,Data!$V$15,IF(Udfyldningsark!G729=Data!$T$16,Data!$V$16,IF(Udfyldningsark!G729=Data!$T$17,Data!$V$17,IF(Udfyldningsark!G729=Data!$T$18,Data!$V$18,IF(Udfyldningsark!G729=Data!$T$19,Data!$V$19,IF(Udfyldningsark!G729=Data!$T$20,Data!$V$20,IF(Udfyldningsark!G729=Data!$T$21,Data!$V$21,IF(Udfyldningsark!G729=Data!$T$22,Data!$V$22,IF(Udfyldningsark!G729=Data!$T$23,Data!$V$23,IF(Udfyldningsark!G729=Data!$T$24,Data!$V$24,IF(Udfyldningsark!G729=Data!$T$25,Data!$V$25,IF(Udfyldningsark!G729=Data!$T$26,Data!$V$26,IF(Udfyldningsark!G729=Data!$T$27,Data!$V$27,))))))))))))))))))))))</f>
        <v/>
      </c>
    </row>
    <row r="713" spans="13:13" ht="9.6" hidden="1" customHeight="1" x14ac:dyDescent="0.2">
      <c r="M713" s="89" t="str">
        <f>IF(Udfyldningsark!G730="","",IF(Udfyldningsark!G730=Data!$T$7,Data!$V$7,IF(Udfyldningsark!G730=Data!$T$8,Data!$V$8,IF(Udfyldningsark!G730=Data!$T$9,Data!$V$9,IF(Udfyldningsark!G730=Data!$T$10,Data!$V$10,IF(Udfyldningsark!G730=Data!$T$11,Data!$V$11,IF(Udfyldningsark!G730=Data!$T$12,Data!$V$12,IF(Udfyldningsark!G730=Data!$T$13,Data!$V$13,IF(Udfyldningsark!G730=Data!$T$14,Data!$V$14,IF(Udfyldningsark!G730=Data!$T$15,Data!$V$15,IF(Udfyldningsark!G730=Data!$T$16,Data!$V$16,IF(Udfyldningsark!G730=Data!$T$17,Data!$V$17,IF(Udfyldningsark!G730=Data!$T$18,Data!$V$18,IF(Udfyldningsark!G730=Data!$T$19,Data!$V$19,IF(Udfyldningsark!G730=Data!$T$20,Data!$V$20,IF(Udfyldningsark!G730=Data!$T$21,Data!$V$21,IF(Udfyldningsark!G730=Data!$T$22,Data!$V$22,IF(Udfyldningsark!G730=Data!$T$23,Data!$V$23,IF(Udfyldningsark!G730=Data!$T$24,Data!$V$24,IF(Udfyldningsark!G730=Data!$T$25,Data!$V$25,IF(Udfyldningsark!G730=Data!$T$26,Data!$V$26,IF(Udfyldningsark!G730=Data!$T$27,Data!$V$27,))))))))))))))))))))))</f>
        <v/>
      </c>
    </row>
    <row r="714" spans="13:13" ht="9.6" hidden="1" customHeight="1" x14ac:dyDescent="0.2">
      <c r="M714" s="89" t="str">
        <f>IF(Udfyldningsark!G731="","",IF(Udfyldningsark!G731=Data!$T$7,Data!$V$7,IF(Udfyldningsark!G731=Data!$T$8,Data!$V$8,IF(Udfyldningsark!G731=Data!$T$9,Data!$V$9,IF(Udfyldningsark!G731=Data!$T$10,Data!$V$10,IF(Udfyldningsark!G731=Data!$T$11,Data!$V$11,IF(Udfyldningsark!G731=Data!$T$12,Data!$V$12,IF(Udfyldningsark!G731=Data!$T$13,Data!$V$13,IF(Udfyldningsark!G731=Data!$T$14,Data!$V$14,IF(Udfyldningsark!G731=Data!$T$15,Data!$V$15,IF(Udfyldningsark!G731=Data!$T$16,Data!$V$16,IF(Udfyldningsark!G731=Data!$T$17,Data!$V$17,IF(Udfyldningsark!G731=Data!$T$18,Data!$V$18,IF(Udfyldningsark!G731=Data!$T$19,Data!$V$19,IF(Udfyldningsark!G731=Data!$T$20,Data!$V$20,IF(Udfyldningsark!G731=Data!$T$21,Data!$V$21,IF(Udfyldningsark!G731=Data!$T$22,Data!$V$22,IF(Udfyldningsark!G731=Data!$T$23,Data!$V$23,IF(Udfyldningsark!G731=Data!$T$24,Data!$V$24,IF(Udfyldningsark!G731=Data!$T$25,Data!$V$25,IF(Udfyldningsark!G731=Data!$T$26,Data!$V$26,IF(Udfyldningsark!G731=Data!$T$27,Data!$V$27,))))))))))))))))))))))</f>
        <v/>
      </c>
    </row>
    <row r="715" spans="13:13" ht="9.6" hidden="1" customHeight="1" x14ac:dyDescent="0.2">
      <c r="M715" s="89" t="str">
        <f>IF(Udfyldningsark!G732="","",IF(Udfyldningsark!G732=Data!$T$7,Data!$V$7,IF(Udfyldningsark!G732=Data!$T$8,Data!$V$8,IF(Udfyldningsark!G732=Data!$T$9,Data!$V$9,IF(Udfyldningsark!G732=Data!$T$10,Data!$V$10,IF(Udfyldningsark!G732=Data!$T$11,Data!$V$11,IF(Udfyldningsark!G732=Data!$T$12,Data!$V$12,IF(Udfyldningsark!G732=Data!$T$13,Data!$V$13,IF(Udfyldningsark!G732=Data!$T$14,Data!$V$14,IF(Udfyldningsark!G732=Data!$T$15,Data!$V$15,IF(Udfyldningsark!G732=Data!$T$16,Data!$V$16,IF(Udfyldningsark!G732=Data!$T$17,Data!$V$17,IF(Udfyldningsark!G732=Data!$T$18,Data!$V$18,IF(Udfyldningsark!G732=Data!$T$19,Data!$V$19,IF(Udfyldningsark!G732=Data!$T$20,Data!$V$20,IF(Udfyldningsark!G732=Data!$T$21,Data!$V$21,IF(Udfyldningsark!G732=Data!$T$22,Data!$V$22,IF(Udfyldningsark!G732=Data!$T$23,Data!$V$23,IF(Udfyldningsark!G732=Data!$T$24,Data!$V$24,IF(Udfyldningsark!G732=Data!$T$25,Data!$V$25,IF(Udfyldningsark!G732=Data!$T$26,Data!$V$26,IF(Udfyldningsark!G732=Data!$T$27,Data!$V$27,))))))))))))))))))))))</f>
        <v/>
      </c>
    </row>
    <row r="716" spans="13:13" ht="9.6" hidden="1" customHeight="1" x14ac:dyDescent="0.2">
      <c r="M716" s="89" t="str">
        <f>IF(Udfyldningsark!G733="","",IF(Udfyldningsark!G733=Data!$T$7,Data!$V$7,IF(Udfyldningsark!G733=Data!$T$8,Data!$V$8,IF(Udfyldningsark!G733=Data!$T$9,Data!$V$9,IF(Udfyldningsark!G733=Data!$T$10,Data!$V$10,IF(Udfyldningsark!G733=Data!$T$11,Data!$V$11,IF(Udfyldningsark!G733=Data!$T$12,Data!$V$12,IF(Udfyldningsark!G733=Data!$T$13,Data!$V$13,IF(Udfyldningsark!G733=Data!$T$14,Data!$V$14,IF(Udfyldningsark!G733=Data!$T$15,Data!$V$15,IF(Udfyldningsark!G733=Data!$T$16,Data!$V$16,IF(Udfyldningsark!G733=Data!$T$17,Data!$V$17,IF(Udfyldningsark!G733=Data!$T$18,Data!$V$18,IF(Udfyldningsark!G733=Data!$T$19,Data!$V$19,IF(Udfyldningsark!G733=Data!$T$20,Data!$V$20,IF(Udfyldningsark!G733=Data!$T$21,Data!$V$21,IF(Udfyldningsark!G733=Data!$T$22,Data!$V$22,IF(Udfyldningsark!G733=Data!$T$23,Data!$V$23,IF(Udfyldningsark!G733=Data!$T$24,Data!$V$24,IF(Udfyldningsark!G733=Data!$T$25,Data!$V$25,IF(Udfyldningsark!G733=Data!$T$26,Data!$V$26,IF(Udfyldningsark!G733=Data!$T$27,Data!$V$27,))))))))))))))))))))))</f>
        <v/>
      </c>
    </row>
    <row r="717" spans="13:13" ht="9.6" hidden="1" customHeight="1" x14ac:dyDescent="0.2">
      <c r="M717" s="89" t="str">
        <f>IF(Udfyldningsark!G734="","",IF(Udfyldningsark!G734=Data!$T$7,Data!$V$7,IF(Udfyldningsark!G734=Data!$T$8,Data!$V$8,IF(Udfyldningsark!G734=Data!$T$9,Data!$V$9,IF(Udfyldningsark!G734=Data!$T$10,Data!$V$10,IF(Udfyldningsark!G734=Data!$T$11,Data!$V$11,IF(Udfyldningsark!G734=Data!$T$12,Data!$V$12,IF(Udfyldningsark!G734=Data!$T$13,Data!$V$13,IF(Udfyldningsark!G734=Data!$T$14,Data!$V$14,IF(Udfyldningsark!G734=Data!$T$15,Data!$V$15,IF(Udfyldningsark!G734=Data!$T$16,Data!$V$16,IF(Udfyldningsark!G734=Data!$T$17,Data!$V$17,IF(Udfyldningsark!G734=Data!$T$18,Data!$V$18,IF(Udfyldningsark!G734=Data!$T$19,Data!$V$19,IF(Udfyldningsark!G734=Data!$T$20,Data!$V$20,IF(Udfyldningsark!G734=Data!$T$21,Data!$V$21,IF(Udfyldningsark!G734=Data!$T$22,Data!$V$22,IF(Udfyldningsark!G734=Data!$T$23,Data!$V$23,IF(Udfyldningsark!G734=Data!$T$24,Data!$V$24,IF(Udfyldningsark!G734=Data!$T$25,Data!$V$25,IF(Udfyldningsark!G734=Data!$T$26,Data!$V$26,IF(Udfyldningsark!G734=Data!$T$27,Data!$V$27,))))))))))))))))))))))</f>
        <v/>
      </c>
    </row>
    <row r="718" spans="13:13" ht="9.6" hidden="1" customHeight="1" x14ac:dyDescent="0.2">
      <c r="M718" s="89" t="str">
        <f>IF(Udfyldningsark!G735="","",IF(Udfyldningsark!G735=Data!$T$7,Data!$V$7,IF(Udfyldningsark!G735=Data!$T$8,Data!$V$8,IF(Udfyldningsark!G735=Data!$T$9,Data!$V$9,IF(Udfyldningsark!G735=Data!$T$10,Data!$V$10,IF(Udfyldningsark!G735=Data!$T$11,Data!$V$11,IF(Udfyldningsark!G735=Data!$T$12,Data!$V$12,IF(Udfyldningsark!G735=Data!$T$13,Data!$V$13,IF(Udfyldningsark!G735=Data!$T$14,Data!$V$14,IF(Udfyldningsark!G735=Data!$T$15,Data!$V$15,IF(Udfyldningsark!G735=Data!$T$16,Data!$V$16,IF(Udfyldningsark!G735=Data!$T$17,Data!$V$17,IF(Udfyldningsark!G735=Data!$T$18,Data!$V$18,IF(Udfyldningsark!G735=Data!$T$19,Data!$V$19,IF(Udfyldningsark!G735=Data!$T$20,Data!$V$20,IF(Udfyldningsark!G735=Data!$T$21,Data!$V$21,IF(Udfyldningsark!G735=Data!$T$22,Data!$V$22,IF(Udfyldningsark!G735=Data!$T$23,Data!$V$23,IF(Udfyldningsark!G735=Data!$T$24,Data!$V$24,IF(Udfyldningsark!G735=Data!$T$25,Data!$V$25,IF(Udfyldningsark!G735=Data!$T$26,Data!$V$26,IF(Udfyldningsark!G735=Data!$T$27,Data!$V$27,))))))))))))))))))))))</f>
        <v/>
      </c>
    </row>
    <row r="719" spans="13:13" ht="9.6" hidden="1" customHeight="1" x14ac:dyDescent="0.2">
      <c r="M719" s="89" t="str">
        <f>IF(Udfyldningsark!G736="","",IF(Udfyldningsark!G736=Data!$T$7,Data!$V$7,IF(Udfyldningsark!G736=Data!$T$8,Data!$V$8,IF(Udfyldningsark!G736=Data!$T$9,Data!$V$9,IF(Udfyldningsark!G736=Data!$T$10,Data!$V$10,IF(Udfyldningsark!G736=Data!$T$11,Data!$V$11,IF(Udfyldningsark!G736=Data!$T$12,Data!$V$12,IF(Udfyldningsark!G736=Data!$T$13,Data!$V$13,IF(Udfyldningsark!G736=Data!$T$14,Data!$V$14,IF(Udfyldningsark!G736=Data!$T$15,Data!$V$15,IF(Udfyldningsark!G736=Data!$T$16,Data!$V$16,IF(Udfyldningsark!G736=Data!$T$17,Data!$V$17,IF(Udfyldningsark!G736=Data!$T$18,Data!$V$18,IF(Udfyldningsark!G736=Data!$T$19,Data!$V$19,IF(Udfyldningsark!G736=Data!$T$20,Data!$V$20,IF(Udfyldningsark!G736=Data!$T$21,Data!$V$21,IF(Udfyldningsark!G736=Data!$T$22,Data!$V$22,IF(Udfyldningsark!G736=Data!$T$23,Data!$V$23,IF(Udfyldningsark!G736=Data!$T$24,Data!$V$24,IF(Udfyldningsark!G736=Data!$T$25,Data!$V$25,IF(Udfyldningsark!G736=Data!$T$26,Data!$V$26,IF(Udfyldningsark!G736=Data!$T$27,Data!$V$27,))))))))))))))))))))))</f>
        <v/>
      </c>
    </row>
    <row r="720" spans="13:13" ht="9.6" hidden="1" customHeight="1" x14ac:dyDescent="0.2">
      <c r="M720" s="89" t="str">
        <f>IF(Udfyldningsark!G737="","",IF(Udfyldningsark!G737=Data!$T$7,Data!$V$7,IF(Udfyldningsark!G737=Data!$T$8,Data!$V$8,IF(Udfyldningsark!G737=Data!$T$9,Data!$V$9,IF(Udfyldningsark!G737=Data!$T$10,Data!$V$10,IF(Udfyldningsark!G737=Data!$T$11,Data!$V$11,IF(Udfyldningsark!G737=Data!$T$12,Data!$V$12,IF(Udfyldningsark!G737=Data!$T$13,Data!$V$13,IF(Udfyldningsark!G737=Data!$T$14,Data!$V$14,IF(Udfyldningsark!G737=Data!$T$15,Data!$V$15,IF(Udfyldningsark!G737=Data!$T$16,Data!$V$16,IF(Udfyldningsark!G737=Data!$T$17,Data!$V$17,IF(Udfyldningsark!G737=Data!$T$18,Data!$V$18,IF(Udfyldningsark!G737=Data!$T$19,Data!$V$19,IF(Udfyldningsark!G737=Data!$T$20,Data!$V$20,IF(Udfyldningsark!G737=Data!$T$21,Data!$V$21,IF(Udfyldningsark!G737=Data!$T$22,Data!$V$22,IF(Udfyldningsark!G737=Data!$T$23,Data!$V$23,IF(Udfyldningsark!G737=Data!$T$24,Data!$V$24,IF(Udfyldningsark!G737=Data!$T$25,Data!$V$25,IF(Udfyldningsark!G737=Data!$T$26,Data!$V$26,IF(Udfyldningsark!G737=Data!$T$27,Data!$V$27,))))))))))))))))))))))</f>
        <v/>
      </c>
    </row>
    <row r="721" spans="13:13" ht="9.6" hidden="1" customHeight="1" x14ac:dyDescent="0.2">
      <c r="M721" s="89" t="str">
        <f>IF(Udfyldningsark!G738="","",IF(Udfyldningsark!G738=Data!$T$7,Data!$V$7,IF(Udfyldningsark!G738=Data!$T$8,Data!$V$8,IF(Udfyldningsark!G738=Data!$T$9,Data!$V$9,IF(Udfyldningsark!G738=Data!$T$10,Data!$V$10,IF(Udfyldningsark!G738=Data!$T$11,Data!$V$11,IF(Udfyldningsark!G738=Data!$T$12,Data!$V$12,IF(Udfyldningsark!G738=Data!$T$13,Data!$V$13,IF(Udfyldningsark!G738=Data!$T$14,Data!$V$14,IF(Udfyldningsark!G738=Data!$T$15,Data!$V$15,IF(Udfyldningsark!G738=Data!$T$16,Data!$V$16,IF(Udfyldningsark!G738=Data!$T$17,Data!$V$17,IF(Udfyldningsark!G738=Data!$T$18,Data!$V$18,IF(Udfyldningsark!G738=Data!$T$19,Data!$V$19,IF(Udfyldningsark!G738=Data!$T$20,Data!$V$20,IF(Udfyldningsark!G738=Data!$T$21,Data!$V$21,IF(Udfyldningsark!G738=Data!$T$22,Data!$V$22,IF(Udfyldningsark!G738=Data!$T$23,Data!$V$23,IF(Udfyldningsark!G738=Data!$T$24,Data!$V$24,IF(Udfyldningsark!G738=Data!$T$25,Data!$V$25,IF(Udfyldningsark!G738=Data!$T$26,Data!$V$26,IF(Udfyldningsark!G738=Data!$T$27,Data!$V$27,))))))))))))))))))))))</f>
        <v/>
      </c>
    </row>
    <row r="722" spans="13:13" ht="9.6" hidden="1" customHeight="1" x14ac:dyDescent="0.2">
      <c r="M722" s="89" t="str">
        <f>IF(Udfyldningsark!G739="","",IF(Udfyldningsark!G739=Data!$T$7,Data!$V$7,IF(Udfyldningsark!G739=Data!$T$8,Data!$V$8,IF(Udfyldningsark!G739=Data!$T$9,Data!$V$9,IF(Udfyldningsark!G739=Data!$T$10,Data!$V$10,IF(Udfyldningsark!G739=Data!$T$11,Data!$V$11,IF(Udfyldningsark!G739=Data!$T$12,Data!$V$12,IF(Udfyldningsark!G739=Data!$T$13,Data!$V$13,IF(Udfyldningsark!G739=Data!$T$14,Data!$V$14,IF(Udfyldningsark!G739=Data!$T$15,Data!$V$15,IF(Udfyldningsark!G739=Data!$T$16,Data!$V$16,IF(Udfyldningsark!G739=Data!$T$17,Data!$V$17,IF(Udfyldningsark!G739=Data!$T$18,Data!$V$18,IF(Udfyldningsark!G739=Data!$T$19,Data!$V$19,IF(Udfyldningsark!G739=Data!$T$20,Data!$V$20,IF(Udfyldningsark!G739=Data!$T$21,Data!$V$21,IF(Udfyldningsark!G739=Data!$T$22,Data!$V$22,IF(Udfyldningsark!G739=Data!$T$23,Data!$V$23,IF(Udfyldningsark!G739=Data!$T$24,Data!$V$24,IF(Udfyldningsark!G739=Data!$T$25,Data!$V$25,IF(Udfyldningsark!G739=Data!$T$26,Data!$V$26,IF(Udfyldningsark!G739=Data!$T$27,Data!$V$27,))))))))))))))))))))))</f>
        <v/>
      </c>
    </row>
    <row r="723" spans="13:13" ht="9.6" hidden="1" customHeight="1" x14ac:dyDescent="0.2">
      <c r="M723" s="89" t="str">
        <f>IF(Udfyldningsark!G740="","",IF(Udfyldningsark!G740=Data!$T$7,Data!$V$7,IF(Udfyldningsark!G740=Data!$T$8,Data!$V$8,IF(Udfyldningsark!G740=Data!$T$9,Data!$V$9,IF(Udfyldningsark!G740=Data!$T$10,Data!$V$10,IF(Udfyldningsark!G740=Data!$T$11,Data!$V$11,IF(Udfyldningsark!G740=Data!$T$12,Data!$V$12,IF(Udfyldningsark!G740=Data!$T$13,Data!$V$13,IF(Udfyldningsark!G740=Data!$T$14,Data!$V$14,IF(Udfyldningsark!G740=Data!$T$15,Data!$V$15,IF(Udfyldningsark!G740=Data!$T$16,Data!$V$16,IF(Udfyldningsark!G740=Data!$T$17,Data!$V$17,IF(Udfyldningsark!G740=Data!$T$18,Data!$V$18,IF(Udfyldningsark!G740=Data!$T$19,Data!$V$19,IF(Udfyldningsark!G740=Data!$T$20,Data!$V$20,IF(Udfyldningsark!G740=Data!$T$21,Data!$V$21,IF(Udfyldningsark!G740=Data!$T$22,Data!$V$22,IF(Udfyldningsark!G740=Data!$T$23,Data!$V$23,IF(Udfyldningsark!G740=Data!$T$24,Data!$V$24,IF(Udfyldningsark!G740=Data!$T$25,Data!$V$25,IF(Udfyldningsark!G740=Data!$T$26,Data!$V$26,IF(Udfyldningsark!G740=Data!$T$27,Data!$V$27,))))))))))))))))))))))</f>
        <v/>
      </c>
    </row>
    <row r="724" spans="13:13" ht="9.6" hidden="1" customHeight="1" x14ac:dyDescent="0.2">
      <c r="M724" s="89" t="str">
        <f>IF(Udfyldningsark!G741="","",IF(Udfyldningsark!G741=Data!$T$7,Data!$V$7,IF(Udfyldningsark!G741=Data!$T$8,Data!$V$8,IF(Udfyldningsark!G741=Data!$T$9,Data!$V$9,IF(Udfyldningsark!G741=Data!$T$10,Data!$V$10,IF(Udfyldningsark!G741=Data!$T$11,Data!$V$11,IF(Udfyldningsark!G741=Data!$T$12,Data!$V$12,IF(Udfyldningsark!G741=Data!$T$13,Data!$V$13,IF(Udfyldningsark!G741=Data!$T$14,Data!$V$14,IF(Udfyldningsark!G741=Data!$T$15,Data!$V$15,IF(Udfyldningsark!G741=Data!$T$16,Data!$V$16,IF(Udfyldningsark!G741=Data!$T$17,Data!$V$17,IF(Udfyldningsark!G741=Data!$T$18,Data!$V$18,IF(Udfyldningsark!G741=Data!$T$19,Data!$V$19,IF(Udfyldningsark!G741=Data!$T$20,Data!$V$20,IF(Udfyldningsark!G741=Data!$T$21,Data!$V$21,IF(Udfyldningsark!G741=Data!$T$22,Data!$V$22,IF(Udfyldningsark!G741=Data!$T$23,Data!$V$23,IF(Udfyldningsark!G741=Data!$T$24,Data!$V$24,IF(Udfyldningsark!G741=Data!$T$25,Data!$V$25,IF(Udfyldningsark!G741=Data!$T$26,Data!$V$26,IF(Udfyldningsark!G741=Data!$T$27,Data!$V$27,))))))))))))))))))))))</f>
        <v/>
      </c>
    </row>
    <row r="725" spans="13:13" ht="9.6" hidden="1" customHeight="1" x14ac:dyDescent="0.2">
      <c r="M725" s="89" t="str">
        <f>IF(Udfyldningsark!G742="","",IF(Udfyldningsark!G742=Data!$T$7,Data!$V$7,IF(Udfyldningsark!G742=Data!$T$8,Data!$V$8,IF(Udfyldningsark!G742=Data!$T$9,Data!$V$9,IF(Udfyldningsark!G742=Data!$T$10,Data!$V$10,IF(Udfyldningsark!G742=Data!$T$11,Data!$V$11,IF(Udfyldningsark!G742=Data!$T$12,Data!$V$12,IF(Udfyldningsark!G742=Data!$T$13,Data!$V$13,IF(Udfyldningsark!G742=Data!$T$14,Data!$V$14,IF(Udfyldningsark!G742=Data!$T$15,Data!$V$15,IF(Udfyldningsark!G742=Data!$T$16,Data!$V$16,IF(Udfyldningsark!G742=Data!$T$17,Data!$V$17,IF(Udfyldningsark!G742=Data!$T$18,Data!$V$18,IF(Udfyldningsark!G742=Data!$T$19,Data!$V$19,IF(Udfyldningsark!G742=Data!$T$20,Data!$V$20,IF(Udfyldningsark!G742=Data!$T$21,Data!$V$21,IF(Udfyldningsark!G742=Data!$T$22,Data!$V$22,IF(Udfyldningsark!G742=Data!$T$23,Data!$V$23,IF(Udfyldningsark!G742=Data!$T$24,Data!$V$24,IF(Udfyldningsark!G742=Data!$T$25,Data!$V$25,IF(Udfyldningsark!G742=Data!$T$26,Data!$V$26,IF(Udfyldningsark!G742=Data!$T$27,Data!$V$27,))))))))))))))))))))))</f>
        <v/>
      </c>
    </row>
    <row r="726" spans="13:13" ht="9.6" hidden="1" customHeight="1" x14ac:dyDescent="0.2">
      <c r="M726" s="89" t="str">
        <f>IF(Udfyldningsark!G743="","",IF(Udfyldningsark!G743=Data!$T$7,Data!$V$7,IF(Udfyldningsark!G743=Data!$T$8,Data!$V$8,IF(Udfyldningsark!G743=Data!$T$9,Data!$V$9,IF(Udfyldningsark!G743=Data!$T$10,Data!$V$10,IF(Udfyldningsark!G743=Data!$T$11,Data!$V$11,IF(Udfyldningsark!G743=Data!$T$12,Data!$V$12,IF(Udfyldningsark!G743=Data!$T$13,Data!$V$13,IF(Udfyldningsark!G743=Data!$T$14,Data!$V$14,IF(Udfyldningsark!G743=Data!$T$15,Data!$V$15,IF(Udfyldningsark!G743=Data!$T$16,Data!$V$16,IF(Udfyldningsark!G743=Data!$T$17,Data!$V$17,IF(Udfyldningsark!G743=Data!$T$18,Data!$V$18,IF(Udfyldningsark!G743=Data!$T$19,Data!$V$19,IF(Udfyldningsark!G743=Data!$T$20,Data!$V$20,IF(Udfyldningsark!G743=Data!$T$21,Data!$V$21,IF(Udfyldningsark!G743=Data!$T$22,Data!$V$22,IF(Udfyldningsark!G743=Data!$T$23,Data!$V$23,IF(Udfyldningsark!G743=Data!$T$24,Data!$V$24,IF(Udfyldningsark!G743=Data!$T$25,Data!$V$25,IF(Udfyldningsark!G743=Data!$T$26,Data!$V$26,IF(Udfyldningsark!G743=Data!$T$27,Data!$V$27,))))))))))))))))))))))</f>
        <v/>
      </c>
    </row>
    <row r="727" spans="13:13" ht="9.6" hidden="1" customHeight="1" x14ac:dyDescent="0.2">
      <c r="M727" s="89" t="str">
        <f>IF(Udfyldningsark!G744="","",IF(Udfyldningsark!G744=Data!$T$7,Data!$V$7,IF(Udfyldningsark!G744=Data!$T$8,Data!$V$8,IF(Udfyldningsark!G744=Data!$T$9,Data!$V$9,IF(Udfyldningsark!G744=Data!$T$10,Data!$V$10,IF(Udfyldningsark!G744=Data!$T$11,Data!$V$11,IF(Udfyldningsark!G744=Data!$T$12,Data!$V$12,IF(Udfyldningsark!G744=Data!$T$13,Data!$V$13,IF(Udfyldningsark!G744=Data!$T$14,Data!$V$14,IF(Udfyldningsark!G744=Data!$T$15,Data!$V$15,IF(Udfyldningsark!G744=Data!$T$16,Data!$V$16,IF(Udfyldningsark!G744=Data!$T$17,Data!$V$17,IF(Udfyldningsark!G744=Data!$T$18,Data!$V$18,IF(Udfyldningsark!G744=Data!$T$19,Data!$V$19,IF(Udfyldningsark!G744=Data!$T$20,Data!$V$20,IF(Udfyldningsark!G744=Data!$T$21,Data!$V$21,IF(Udfyldningsark!G744=Data!$T$22,Data!$V$22,IF(Udfyldningsark!G744=Data!$T$23,Data!$V$23,IF(Udfyldningsark!G744=Data!$T$24,Data!$V$24,IF(Udfyldningsark!G744=Data!$T$25,Data!$V$25,IF(Udfyldningsark!G744=Data!$T$26,Data!$V$26,IF(Udfyldningsark!G744=Data!$T$27,Data!$V$27,))))))))))))))))))))))</f>
        <v/>
      </c>
    </row>
    <row r="728" spans="13:13" ht="9.6" hidden="1" customHeight="1" x14ac:dyDescent="0.2">
      <c r="M728" s="89" t="str">
        <f>IF(Udfyldningsark!G745="","",IF(Udfyldningsark!G745=Data!$T$7,Data!$V$7,IF(Udfyldningsark!G745=Data!$T$8,Data!$V$8,IF(Udfyldningsark!G745=Data!$T$9,Data!$V$9,IF(Udfyldningsark!G745=Data!$T$10,Data!$V$10,IF(Udfyldningsark!G745=Data!$T$11,Data!$V$11,IF(Udfyldningsark!G745=Data!$T$12,Data!$V$12,IF(Udfyldningsark!G745=Data!$T$13,Data!$V$13,IF(Udfyldningsark!G745=Data!$T$14,Data!$V$14,IF(Udfyldningsark!G745=Data!$T$15,Data!$V$15,IF(Udfyldningsark!G745=Data!$T$16,Data!$V$16,IF(Udfyldningsark!G745=Data!$T$17,Data!$V$17,IF(Udfyldningsark!G745=Data!$T$18,Data!$V$18,IF(Udfyldningsark!G745=Data!$T$19,Data!$V$19,IF(Udfyldningsark!G745=Data!$T$20,Data!$V$20,IF(Udfyldningsark!G745=Data!$T$21,Data!$V$21,IF(Udfyldningsark!G745=Data!$T$22,Data!$V$22,IF(Udfyldningsark!G745=Data!$T$23,Data!$V$23,IF(Udfyldningsark!G745=Data!$T$24,Data!$V$24,IF(Udfyldningsark!G745=Data!$T$25,Data!$V$25,IF(Udfyldningsark!G745=Data!$T$26,Data!$V$26,IF(Udfyldningsark!G745=Data!$T$27,Data!$V$27,))))))))))))))))))))))</f>
        <v/>
      </c>
    </row>
    <row r="729" spans="13:13" ht="9.6" hidden="1" customHeight="1" x14ac:dyDescent="0.2">
      <c r="M729" s="89" t="str">
        <f>IF(Udfyldningsark!G746="","",IF(Udfyldningsark!G746=Data!$T$7,Data!$V$7,IF(Udfyldningsark!G746=Data!$T$8,Data!$V$8,IF(Udfyldningsark!G746=Data!$T$9,Data!$V$9,IF(Udfyldningsark!G746=Data!$T$10,Data!$V$10,IF(Udfyldningsark!G746=Data!$T$11,Data!$V$11,IF(Udfyldningsark!G746=Data!$T$12,Data!$V$12,IF(Udfyldningsark!G746=Data!$T$13,Data!$V$13,IF(Udfyldningsark!G746=Data!$T$14,Data!$V$14,IF(Udfyldningsark!G746=Data!$T$15,Data!$V$15,IF(Udfyldningsark!G746=Data!$T$16,Data!$V$16,IF(Udfyldningsark!G746=Data!$T$17,Data!$V$17,IF(Udfyldningsark!G746=Data!$T$18,Data!$V$18,IF(Udfyldningsark!G746=Data!$T$19,Data!$V$19,IF(Udfyldningsark!G746=Data!$T$20,Data!$V$20,IF(Udfyldningsark!G746=Data!$T$21,Data!$V$21,IF(Udfyldningsark!G746=Data!$T$22,Data!$V$22,IF(Udfyldningsark!G746=Data!$T$23,Data!$V$23,IF(Udfyldningsark!G746=Data!$T$24,Data!$V$24,IF(Udfyldningsark!G746=Data!$T$25,Data!$V$25,IF(Udfyldningsark!G746=Data!$T$26,Data!$V$26,IF(Udfyldningsark!G746=Data!$T$27,Data!$V$27,))))))))))))))))))))))</f>
        <v/>
      </c>
    </row>
    <row r="730" spans="13:13" ht="9.6" hidden="1" customHeight="1" x14ac:dyDescent="0.2">
      <c r="M730" s="89" t="str">
        <f>IF(Udfyldningsark!G747="","",IF(Udfyldningsark!G747=Data!$T$7,Data!$V$7,IF(Udfyldningsark!G747=Data!$T$8,Data!$V$8,IF(Udfyldningsark!G747=Data!$T$9,Data!$V$9,IF(Udfyldningsark!G747=Data!$T$10,Data!$V$10,IF(Udfyldningsark!G747=Data!$T$11,Data!$V$11,IF(Udfyldningsark!G747=Data!$T$12,Data!$V$12,IF(Udfyldningsark!G747=Data!$T$13,Data!$V$13,IF(Udfyldningsark!G747=Data!$T$14,Data!$V$14,IF(Udfyldningsark!G747=Data!$T$15,Data!$V$15,IF(Udfyldningsark!G747=Data!$T$16,Data!$V$16,IF(Udfyldningsark!G747=Data!$T$17,Data!$V$17,IF(Udfyldningsark!G747=Data!$T$18,Data!$V$18,IF(Udfyldningsark!G747=Data!$T$19,Data!$V$19,IF(Udfyldningsark!G747=Data!$T$20,Data!$V$20,IF(Udfyldningsark!G747=Data!$T$21,Data!$V$21,IF(Udfyldningsark!G747=Data!$T$22,Data!$V$22,IF(Udfyldningsark!G747=Data!$T$23,Data!$V$23,IF(Udfyldningsark!G747=Data!$T$24,Data!$V$24,IF(Udfyldningsark!G747=Data!$T$25,Data!$V$25,IF(Udfyldningsark!G747=Data!$T$26,Data!$V$26,IF(Udfyldningsark!G747=Data!$T$27,Data!$V$27,))))))))))))))))))))))</f>
        <v/>
      </c>
    </row>
    <row r="731" spans="13:13" ht="9.6" hidden="1" customHeight="1" x14ac:dyDescent="0.2">
      <c r="M731" s="89" t="str">
        <f>IF(Udfyldningsark!G748="","",IF(Udfyldningsark!G748=Data!$T$7,Data!$V$7,IF(Udfyldningsark!G748=Data!$T$8,Data!$V$8,IF(Udfyldningsark!G748=Data!$T$9,Data!$V$9,IF(Udfyldningsark!G748=Data!$T$10,Data!$V$10,IF(Udfyldningsark!G748=Data!$T$11,Data!$V$11,IF(Udfyldningsark!G748=Data!$T$12,Data!$V$12,IF(Udfyldningsark!G748=Data!$T$13,Data!$V$13,IF(Udfyldningsark!G748=Data!$T$14,Data!$V$14,IF(Udfyldningsark!G748=Data!$T$15,Data!$V$15,IF(Udfyldningsark!G748=Data!$T$16,Data!$V$16,IF(Udfyldningsark!G748=Data!$T$17,Data!$V$17,IF(Udfyldningsark!G748=Data!$T$18,Data!$V$18,IF(Udfyldningsark!G748=Data!$T$19,Data!$V$19,IF(Udfyldningsark!G748=Data!$T$20,Data!$V$20,IF(Udfyldningsark!G748=Data!$T$21,Data!$V$21,IF(Udfyldningsark!G748=Data!$T$22,Data!$V$22,IF(Udfyldningsark!G748=Data!$T$23,Data!$V$23,IF(Udfyldningsark!G748=Data!$T$24,Data!$V$24,IF(Udfyldningsark!G748=Data!$T$25,Data!$V$25,IF(Udfyldningsark!G748=Data!$T$26,Data!$V$26,IF(Udfyldningsark!G748=Data!$T$27,Data!$V$27,))))))))))))))))))))))</f>
        <v/>
      </c>
    </row>
    <row r="732" spans="13:13" ht="9.6" hidden="1" customHeight="1" x14ac:dyDescent="0.2">
      <c r="M732" s="89" t="str">
        <f>IF(Udfyldningsark!G749="","",IF(Udfyldningsark!G749=Data!$T$7,Data!$V$7,IF(Udfyldningsark!G749=Data!$T$8,Data!$V$8,IF(Udfyldningsark!G749=Data!$T$9,Data!$V$9,IF(Udfyldningsark!G749=Data!$T$10,Data!$V$10,IF(Udfyldningsark!G749=Data!$T$11,Data!$V$11,IF(Udfyldningsark!G749=Data!$T$12,Data!$V$12,IF(Udfyldningsark!G749=Data!$T$13,Data!$V$13,IF(Udfyldningsark!G749=Data!$T$14,Data!$V$14,IF(Udfyldningsark!G749=Data!$T$15,Data!$V$15,IF(Udfyldningsark!G749=Data!$T$16,Data!$V$16,IF(Udfyldningsark!G749=Data!$T$17,Data!$V$17,IF(Udfyldningsark!G749=Data!$T$18,Data!$V$18,IF(Udfyldningsark!G749=Data!$T$19,Data!$V$19,IF(Udfyldningsark!G749=Data!$T$20,Data!$V$20,IF(Udfyldningsark!G749=Data!$T$21,Data!$V$21,IF(Udfyldningsark!G749=Data!$T$22,Data!$V$22,IF(Udfyldningsark!G749=Data!$T$23,Data!$V$23,IF(Udfyldningsark!G749=Data!$T$24,Data!$V$24,IF(Udfyldningsark!G749=Data!$T$25,Data!$V$25,IF(Udfyldningsark!G749=Data!$T$26,Data!$V$26,IF(Udfyldningsark!G749=Data!$T$27,Data!$V$27,))))))))))))))))))))))</f>
        <v/>
      </c>
    </row>
    <row r="733" spans="13:13" ht="9.6" hidden="1" customHeight="1" x14ac:dyDescent="0.2">
      <c r="M733" s="89" t="str">
        <f>IF(Udfyldningsark!G750="","",IF(Udfyldningsark!G750=Data!$T$7,Data!$V$7,IF(Udfyldningsark!G750=Data!$T$8,Data!$V$8,IF(Udfyldningsark!G750=Data!$T$9,Data!$V$9,IF(Udfyldningsark!G750=Data!$T$10,Data!$V$10,IF(Udfyldningsark!G750=Data!$T$11,Data!$V$11,IF(Udfyldningsark!G750=Data!$T$12,Data!$V$12,IF(Udfyldningsark!G750=Data!$T$13,Data!$V$13,IF(Udfyldningsark!G750=Data!$T$14,Data!$V$14,IF(Udfyldningsark!G750=Data!$T$15,Data!$V$15,IF(Udfyldningsark!G750=Data!$T$16,Data!$V$16,IF(Udfyldningsark!G750=Data!$T$17,Data!$V$17,IF(Udfyldningsark!G750=Data!$T$18,Data!$V$18,IF(Udfyldningsark!G750=Data!$T$19,Data!$V$19,IF(Udfyldningsark!G750=Data!$T$20,Data!$V$20,IF(Udfyldningsark!G750=Data!$T$21,Data!$V$21,IF(Udfyldningsark!G750=Data!$T$22,Data!$V$22,IF(Udfyldningsark!G750=Data!$T$23,Data!$V$23,IF(Udfyldningsark!G750=Data!$T$24,Data!$V$24,IF(Udfyldningsark!G750=Data!$T$25,Data!$V$25,IF(Udfyldningsark!G750=Data!$T$26,Data!$V$26,IF(Udfyldningsark!G750=Data!$T$27,Data!$V$27,))))))))))))))))))))))</f>
        <v/>
      </c>
    </row>
    <row r="734" spans="13:13" ht="9.6" hidden="1" customHeight="1" x14ac:dyDescent="0.2">
      <c r="M734" s="89" t="str">
        <f>IF(Udfyldningsark!G751="","",IF(Udfyldningsark!G751=Data!$T$7,Data!$V$7,IF(Udfyldningsark!G751=Data!$T$8,Data!$V$8,IF(Udfyldningsark!G751=Data!$T$9,Data!$V$9,IF(Udfyldningsark!G751=Data!$T$10,Data!$V$10,IF(Udfyldningsark!G751=Data!$T$11,Data!$V$11,IF(Udfyldningsark!G751=Data!$T$12,Data!$V$12,IF(Udfyldningsark!G751=Data!$T$13,Data!$V$13,IF(Udfyldningsark!G751=Data!$T$14,Data!$V$14,IF(Udfyldningsark!G751=Data!$T$15,Data!$V$15,IF(Udfyldningsark!G751=Data!$T$16,Data!$V$16,IF(Udfyldningsark!G751=Data!$T$17,Data!$V$17,IF(Udfyldningsark!G751=Data!$T$18,Data!$V$18,IF(Udfyldningsark!G751=Data!$T$19,Data!$V$19,IF(Udfyldningsark!G751=Data!$T$20,Data!$V$20,IF(Udfyldningsark!G751=Data!$T$21,Data!$V$21,IF(Udfyldningsark!G751=Data!$T$22,Data!$V$22,IF(Udfyldningsark!G751=Data!$T$23,Data!$V$23,IF(Udfyldningsark!G751=Data!$T$24,Data!$V$24,IF(Udfyldningsark!G751=Data!$T$25,Data!$V$25,IF(Udfyldningsark!G751=Data!$T$26,Data!$V$26,IF(Udfyldningsark!G751=Data!$T$27,Data!$V$27,))))))))))))))))))))))</f>
        <v/>
      </c>
    </row>
    <row r="735" spans="13:13" ht="9.6" hidden="1" customHeight="1" x14ac:dyDescent="0.2">
      <c r="M735" s="89" t="str">
        <f>IF(Udfyldningsark!G752="","",IF(Udfyldningsark!G752=Data!$T$7,Data!$V$7,IF(Udfyldningsark!G752=Data!$T$8,Data!$V$8,IF(Udfyldningsark!G752=Data!$T$9,Data!$V$9,IF(Udfyldningsark!G752=Data!$T$10,Data!$V$10,IF(Udfyldningsark!G752=Data!$T$11,Data!$V$11,IF(Udfyldningsark!G752=Data!$T$12,Data!$V$12,IF(Udfyldningsark!G752=Data!$T$13,Data!$V$13,IF(Udfyldningsark!G752=Data!$T$14,Data!$V$14,IF(Udfyldningsark!G752=Data!$T$15,Data!$V$15,IF(Udfyldningsark!G752=Data!$T$16,Data!$V$16,IF(Udfyldningsark!G752=Data!$T$17,Data!$V$17,IF(Udfyldningsark!G752=Data!$T$18,Data!$V$18,IF(Udfyldningsark!G752=Data!$T$19,Data!$V$19,IF(Udfyldningsark!G752=Data!$T$20,Data!$V$20,IF(Udfyldningsark!G752=Data!$T$21,Data!$V$21,IF(Udfyldningsark!G752=Data!$T$22,Data!$V$22,IF(Udfyldningsark!G752=Data!$T$23,Data!$V$23,IF(Udfyldningsark!G752=Data!$T$24,Data!$V$24,IF(Udfyldningsark!G752=Data!$T$25,Data!$V$25,IF(Udfyldningsark!G752=Data!$T$26,Data!$V$26,IF(Udfyldningsark!G752=Data!$T$27,Data!$V$27,))))))))))))))))))))))</f>
        <v/>
      </c>
    </row>
    <row r="736" spans="13:13" ht="9.6" hidden="1" customHeight="1" x14ac:dyDescent="0.2">
      <c r="M736" s="89" t="str">
        <f>IF(Udfyldningsark!G753="","",IF(Udfyldningsark!G753=Data!$T$7,Data!$V$7,IF(Udfyldningsark!G753=Data!$T$8,Data!$V$8,IF(Udfyldningsark!G753=Data!$T$9,Data!$V$9,IF(Udfyldningsark!G753=Data!$T$10,Data!$V$10,IF(Udfyldningsark!G753=Data!$T$11,Data!$V$11,IF(Udfyldningsark!G753=Data!$T$12,Data!$V$12,IF(Udfyldningsark!G753=Data!$T$13,Data!$V$13,IF(Udfyldningsark!G753=Data!$T$14,Data!$V$14,IF(Udfyldningsark!G753=Data!$T$15,Data!$V$15,IF(Udfyldningsark!G753=Data!$T$16,Data!$V$16,IF(Udfyldningsark!G753=Data!$T$17,Data!$V$17,IF(Udfyldningsark!G753=Data!$T$18,Data!$V$18,IF(Udfyldningsark!G753=Data!$T$19,Data!$V$19,IF(Udfyldningsark!G753=Data!$T$20,Data!$V$20,IF(Udfyldningsark!G753=Data!$T$21,Data!$V$21,IF(Udfyldningsark!G753=Data!$T$22,Data!$V$22,IF(Udfyldningsark!G753=Data!$T$23,Data!$V$23,IF(Udfyldningsark!G753=Data!$T$24,Data!$V$24,IF(Udfyldningsark!G753=Data!$T$25,Data!$V$25,IF(Udfyldningsark!G753=Data!$T$26,Data!$V$26,IF(Udfyldningsark!G753=Data!$T$27,Data!$V$27,))))))))))))))))))))))</f>
        <v/>
      </c>
    </row>
    <row r="737" spans="13:13" ht="9.6" hidden="1" customHeight="1" x14ac:dyDescent="0.2">
      <c r="M737" s="89" t="str">
        <f>IF(Udfyldningsark!G754="","",IF(Udfyldningsark!G754=Data!$T$7,Data!$V$7,IF(Udfyldningsark!G754=Data!$T$8,Data!$V$8,IF(Udfyldningsark!G754=Data!$T$9,Data!$V$9,IF(Udfyldningsark!G754=Data!$T$10,Data!$V$10,IF(Udfyldningsark!G754=Data!$T$11,Data!$V$11,IF(Udfyldningsark!G754=Data!$T$12,Data!$V$12,IF(Udfyldningsark!G754=Data!$T$13,Data!$V$13,IF(Udfyldningsark!G754=Data!$T$14,Data!$V$14,IF(Udfyldningsark!G754=Data!$T$15,Data!$V$15,IF(Udfyldningsark!G754=Data!$T$16,Data!$V$16,IF(Udfyldningsark!G754=Data!$T$17,Data!$V$17,IF(Udfyldningsark!G754=Data!$T$18,Data!$V$18,IF(Udfyldningsark!G754=Data!$T$19,Data!$V$19,IF(Udfyldningsark!G754=Data!$T$20,Data!$V$20,IF(Udfyldningsark!G754=Data!$T$21,Data!$V$21,IF(Udfyldningsark!G754=Data!$T$22,Data!$V$22,IF(Udfyldningsark!G754=Data!$T$23,Data!$V$23,IF(Udfyldningsark!G754=Data!$T$24,Data!$V$24,IF(Udfyldningsark!G754=Data!$T$25,Data!$V$25,IF(Udfyldningsark!G754=Data!$T$26,Data!$V$26,IF(Udfyldningsark!G754=Data!$T$27,Data!$V$27,))))))))))))))))))))))</f>
        <v/>
      </c>
    </row>
    <row r="738" spans="13:13" ht="9.6" hidden="1" customHeight="1" x14ac:dyDescent="0.2">
      <c r="M738" s="89" t="str">
        <f>IF(Udfyldningsark!G755="","",IF(Udfyldningsark!G755=Data!$T$7,Data!$V$7,IF(Udfyldningsark!G755=Data!$T$8,Data!$V$8,IF(Udfyldningsark!G755=Data!$T$9,Data!$V$9,IF(Udfyldningsark!G755=Data!$T$10,Data!$V$10,IF(Udfyldningsark!G755=Data!$T$11,Data!$V$11,IF(Udfyldningsark!G755=Data!$T$12,Data!$V$12,IF(Udfyldningsark!G755=Data!$T$13,Data!$V$13,IF(Udfyldningsark!G755=Data!$T$14,Data!$V$14,IF(Udfyldningsark!G755=Data!$T$15,Data!$V$15,IF(Udfyldningsark!G755=Data!$T$16,Data!$V$16,IF(Udfyldningsark!G755=Data!$T$17,Data!$V$17,IF(Udfyldningsark!G755=Data!$T$18,Data!$V$18,IF(Udfyldningsark!G755=Data!$T$19,Data!$V$19,IF(Udfyldningsark!G755=Data!$T$20,Data!$V$20,IF(Udfyldningsark!G755=Data!$T$21,Data!$V$21,IF(Udfyldningsark!G755=Data!$T$22,Data!$V$22,IF(Udfyldningsark!G755=Data!$T$23,Data!$V$23,IF(Udfyldningsark!G755=Data!$T$24,Data!$V$24,IF(Udfyldningsark!G755=Data!$T$25,Data!$V$25,IF(Udfyldningsark!G755=Data!$T$26,Data!$V$26,IF(Udfyldningsark!G755=Data!$T$27,Data!$V$27,))))))))))))))))))))))</f>
        <v/>
      </c>
    </row>
    <row r="739" spans="13:13" ht="9.6" hidden="1" customHeight="1" x14ac:dyDescent="0.2">
      <c r="M739" s="89" t="str">
        <f>IF(Udfyldningsark!G756="","",IF(Udfyldningsark!G756=Data!$T$7,Data!$V$7,IF(Udfyldningsark!G756=Data!$T$8,Data!$V$8,IF(Udfyldningsark!G756=Data!$T$9,Data!$V$9,IF(Udfyldningsark!G756=Data!$T$10,Data!$V$10,IF(Udfyldningsark!G756=Data!$T$11,Data!$V$11,IF(Udfyldningsark!G756=Data!$T$12,Data!$V$12,IF(Udfyldningsark!G756=Data!$T$13,Data!$V$13,IF(Udfyldningsark!G756=Data!$T$14,Data!$V$14,IF(Udfyldningsark!G756=Data!$T$15,Data!$V$15,IF(Udfyldningsark!G756=Data!$T$16,Data!$V$16,IF(Udfyldningsark!G756=Data!$T$17,Data!$V$17,IF(Udfyldningsark!G756=Data!$T$18,Data!$V$18,IF(Udfyldningsark!G756=Data!$T$19,Data!$V$19,IF(Udfyldningsark!G756=Data!$T$20,Data!$V$20,IF(Udfyldningsark!G756=Data!$T$21,Data!$V$21,IF(Udfyldningsark!G756=Data!$T$22,Data!$V$22,IF(Udfyldningsark!G756=Data!$T$23,Data!$V$23,IF(Udfyldningsark!G756=Data!$T$24,Data!$V$24,IF(Udfyldningsark!G756=Data!$T$25,Data!$V$25,IF(Udfyldningsark!G756=Data!$T$26,Data!$V$26,IF(Udfyldningsark!G756=Data!$T$27,Data!$V$27,))))))))))))))))))))))</f>
        <v/>
      </c>
    </row>
    <row r="740" spans="13:13" ht="9.6" hidden="1" customHeight="1" x14ac:dyDescent="0.2">
      <c r="M740" s="89" t="str">
        <f>IF(Udfyldningsark!G757="","",IF(Udfyldningsark!G757=Data!$T$7,Data!$V$7,IF(Udfyldningsark!G757=Data!$T$8,Data!$V$8,IF(Udfyldningsark!G757=Data!$T$9,Data!$V$9,IF(Udfyldningsark!G757=Data!$T$10,Data!$V$10,IF(Udfyldningsark!G757=Data!$T$11,Data!$V$11,IF(Udfyldningsark!G757=Data!$T$12,Data!$V$12,IF(Udfyldningsark!G757=Data!$T$13,Data!$V$13,IF(Udfyldningsark!G757=Data!$T$14,Data!$V$14,IF(Udfyldningsark!G757=Data!$T$15,Data!$V$15,IF(Udfyldningsark!G757=Data!$T$16,Data!$V$16,IF(Udfyldningsark!G757=Data!$T$17,Data!$V$17,IF(Udfyldningsark!G757=Data!$T$18,Data!$V$18,IF(Udfyldningsark!G757=Data!$T$19,Data!$V$19,IF(Udfyldningsark!G757=Data!$T$20,Data!$V$20,IF(Udfyldningsark!G757=Data!$T$21,Data!$V$21,IF(Udfyldningsark!G757=Data!$T$22,Data!$V$22,IF(Udfyldningsark!G757=Data!$T$23,Data!$V$23,IF(Udfyldningsark!G757=Data!$T$24,Data!$V$24,IF(Udfyldningsark!G757=Data!$T$25,Data!$V$25,IF(Udfyldningsark!G757=Data!$T$26,Data!$V$26,IF(Udfyldningsark!G757=Data!$T$27,Data!$V$27,))))))))))))))))))))))</f>
        <v/>
      </c>
    </row>
    <row r="741" spans="13:13" ht="9.6" hidden="1" customHeight="1" x14ac:dyDescent="0.2">
      <c r="M741" s="89" t="str">
        <f>IF(Udfyldningsark!G758="","",IF(Udfyldningsark!G758=Data!$T$7,Data!$V$7,IF(Udfyldningsark!G758=Data!$T$8,Data!$V$8,IF(Udfyldningsark!G758=Data!$T$9,Data!$V$9,IF(Udfyldningsark!G758=Data!$T$10,Data!$V$10,IF(Udfyldningsark!G758=Data!$T$11,Data!$V$11,IF(Udfyldningsark!G758=Data!$T$12,Data!$V$12,IF(Udfyldningsark!G758=Data!$T$13,Data!$V$13,IF(Udfyldningsark!G758=Data!$T$14,Data!$V$14,IF(Udfyldningsark!G758=Data!$T$15,Data!$V$15,IF(Udfyldningsark!G758=Data!$T$16,Data!$V$16,IF(Udfyldningsark!G758=Data!$T$17,Data!$V$17,IF(Udfyldningsark!G758=Data!$T$18,Data!$V$18,IF(Udfyldningsark!G758=Data!$T$19,Data!$V$19,IF(Udfyldningsark!G758=Data!$T$20,Data!$V$20,IF(Udfyldningsark!G758=Data!$T$21,Data!$V$21,IF(Udfyldningsark!G758=Data!$T$22,Data!$V$22,IF(Udfyldningsark!G758=Data!$T$23,Data!$V$23,IF(Udfyldningsark!G758=Data!$T$24,Data!$V$24,IF(Udfyldningsark!G758=Data!$T$25,Data!$V$25,IF(Udfyldningsark!G758=Data!$T$26,Data!$V$26,IF(Udfyldningsark!G758=Data!$T$27,Data!$V$27,))))))))))))))))))))))</f>
        <v/>
      </c>
    </row>
    <row r="742" spans="13:13" ht="9.6" hidden="1" customHeight="1" x14ac:dyDescent="0.2">
      <c r="M742" s="89" t="str">
        <f>IF(Udfyldningsark!G759="","",IF(Udfyldningsark!G759=Data!$T$7,Data!$V$7,IF(Udfyldningsark!G759=Data!$T$8,Data!$V$8,IF(Udfyldningsark!G759=Data!$T$9,Data!$V$9,IF(Udfyldningsark!G759=Data!$T$10,Data!$V$10,IF(Udfyldningsark!G759=Data!$T$11,Data!$V$11,IF(Udfyldningsark!G759=Data!$T$12,Data!$V$12,IF(Udfyldningsark!G759=Data!$T$13,Data!$V$13,IF(Udfyldningsark!G759=Data!$T$14,Data!$V$14,IF(Udfyldningsark!G759=Data!$T$15,Data!$V$15,IF(Udfyldningsark!G759=Data!$T$16,Data!$V$16,IF(Udfyldningsark!G759=Data!$T$17,Data!$V$17,IF(Udfyldningsark!G759=Data!$T$18,Data!$V$18,IF(Udfyldningsark!G759=Data!$T$19,Data!$V$19,IF(Udfyldningsark!G759=Data!$T$20,Data!$V$20,IF(Udfyldningsark!G759=Data!$T$21,Data!$V$21,IF(Udfyldningsark!G759=Data!$T$22,Data!$V$22,IF(Udfyldningsark!G759=Data!$T$23,Data!$V$23,IF(Udfyldningsark!G759=Data!$T$24,Data!$V$24,IF(Udfyldningsark!G759=Data!$T$25,Data!$V$25,IF(Udfyldningsark!G759=Data!$T$26,Data!$V$26,IF(Udfyldningsark!G759=Data!$T$27,Data!$V$27,))))))))))))))))))))))</f>
        <v/>
      </c>
    </row>
    <row r="743" spans="13:13" ht="9.6" hidden="1" customHeight="1" x14ac:dyDescent="0.2">
      <c r="M743" s="89" t="str">
        <f>IF(Udfyldningsark!G760="","",IF(Udfyldningsark!G760=Data!$T$7,Data!$V$7,IF(Udfyldningsark!G760=Data!$T$8,Data!$V$8,IF(Udfyldningsark!G760=Data!$T$9,Data!$V$9,IF(Udfyldningsark!G760=Data!$T$10,Data!$V$10,IF(Udfyldningsark!G760=Data!$T$11,Data!$V$11,IF(Udfyldningsark!G760=Data!$T$12,Data!$V$12,IF(Udfyldningsark!G760=Data!$T$13,Data!$V$13,IF(Udfyldningsark!G760=Data!$T$14,Data!$V$14,IF(Udfyldningsark!G760=Data!$T$15,Data!$V$15,IF(Udfyldningsark!G760=Data!$T$16,Data!$V$16,IF(Udfyldningsark!G760=Data!$T$17,Data!$V$17,IF(Udfyldningsark!G760=Data!$T$18,Data!$V$18,IF(Udfyldningsark!G760=Data!$T$19,Data!$V$19,IF(Udfyldningsark!G760=Data!$T$20,Data!$V$20,IF(Udfyldningsark!G760=Data!$T$21,Data!$V$21,IF(Udfyldningsark!G760=Data!$T$22,Data!$V$22,IF(Udfyldningsark!G760=Data!$T$23,Data!$V$23,IF(Udfyldningsark!G760=Data!$T$24,Data!$V$24,IF(Udfyldningsark!G760=Data!$T$25,Data!$V$25,IF(Udfyldningsark!G760=Data!$T$26,Data!$V$26,IF(Udfyldningsark!G760=Data!$T$27,Data!$V$27,))))))))))))))))))))))</f>
        <v/>
      </c>
    </row>
    <row r="744" spans="13:13" ht="9.6" hidden="1" customHeight="1" x14ac:dyDescent="0.2">
      <c r="M744" s="89" t="str">
        <f>IF(Udfyldningsark!G761="","",IF(Udfyldningsark!G761=Data!$T$7,Data!$V$7,IF(Udfyldningsark!G761=Data!$T$8,Data!$V$8,IF(Udfyldningsark!G761=Data!$T$9,Data!$V$9,IF(Udfyldningsark!G761=Data!$T$10,Data!$V$10,IF(Udfyldningsark!G761=Data!$T$11,Data!$V$11,IF(Udfyldningsark!G761=Data!$T$12,Data!$V$12,IF(Udfyldningsark!G761=Data!$T$13,Data!$V$13,IF(Udfyldningsark!G761=Data!$T$14,Data!$V$14,IF(Udfyldningsark!G761=Data!$T$15,Data!$V$15,IF(Udfyldningsark!G761=Data!$T$16,Data!$V$16,IF(Udfyldningsark!G761=Data!$T$17,Data!$V$17,IF(Udfyldningsark!G761=Data!$T$18,Data!$V$18,IF(Udfyldningsark!G761=Data!$T$19,Data!$V$19,IF(Udfyldningsark!G761=Data!$T$20,Data!$V$20,IF(Udfyldningsark!G761=Data!$T$21,Data!$V$21,IF(Udfyldningsark!G761=Data!$T$22,Data!$V$22,IF(Udfyldningsark!G761=Data!$T$23,Data!$V$23,IF(Udfyldningsark!G761=Data!$T$24,Data!$V$24,IF(Udfyldningsark!G761=Data!$T$25,Data!$V$25,IF(Udfyldningsark!G761=Data!$T$26,Data!$V$26,IF(Udfyldningsark!G761=Data!$T$27,Data!$V$27,))))))))))))))))))))))</f>
        <v/>
      </c>
    </row>
    <row r="745" spans="13:13" ht="9.6" hidden="1" customHeight="1" x14ac:dyDescent="0.2">
      <c r="M745" s="89" t="str">
        <f>IF(Udfyldningsark!G762="","",IF(Udfyldningsark!G762=Data!$T$7,Data!$V$7,IF(Udfyldningsark!G762=Data!$T$8,Data!$V$8,IF(Udfyldningsark!G762=Data!$T$9,Data!$V$9,IF(Udfyldningsark!G762=Data!$T$10,Data!$V$10,IF(Udfyldningsark!G762=Data!$T$11,Data!$V$11,IF(Udfyldningsark!G762=Data!$T$12,Data!$V$12,IF(Udfyldningsark!G762=Data!$T$13,Data!$V$13,IF(Udfyldningsark!G762=Data!$T$14,Data!$V$14,IF(Udfyldningsark!G762=Data!$T$15,Data!$V$15,IF(Udfyldningsark!G762=Data!$T$16,Data!$V$16,IF(Udfyldningsark!G762=Data!$T$17,Data!$V$17,IF(Udfyldningsark!G762=Data!$T$18,Data!$V$18,IF(Udfyldningsark!G762=Data!$T$19,Data!$V$19,IF(Udfyldningsark!G762=Data!$T$20,Data!$V$20,IF(Udfyldningsark!G762=Data!$T$21,Data!$V$21,IF(Udfyldningsark!G762=Data!$T$22,Data!$V$22,IF(Udfyldningsark!G762=Data!$T$23,Data!$V$23,IF(Udfyldningsark!G762=Data!$T$24,Data!$V$24,IF(Udfyldningsark!G762=Data!$T$25,Data!$V$25,IF(Udfyldningsark!G762=Data!$T$26,Data!$V$26,IF(Udfyldningsark!G762=Data!$T$27,Data!$V$27,))))))))))))))))))))))</f>
        <v/>
      </c>
    </row>
    <row r="746" spans="13:13" ht="9.6" hidden="1" customHeight="1" x14ac:dyDescent="0.2">
      <c r="M746" s="89" t="str">
        <f>IF(Udfyldningsark!G763="","",IF(Udfyldningsark!G763=Data!$T$7,Data!$V$7,IF(Udfyldningsark!G763=Data!$T$8,Data!$V$8,IF(Udfyldningsark!G763=Data!$T$9,Data!$V$9,IF(Udfyldningsark!G763=Data!$T$10,Data!$V$10,IF(Udfyldningsark!G763=Data!$T$11,Data!$V$11,IF(Udfyldningsark!G763=Data!$T$12,Data!$V$12,IF(Udfyldningsark!G763=Data!$T$13,Data!$V$13,IF(Udfyldningsark!G763=Data!$T$14,Data!$V$14,IF(Udfyldningsark!G763=Data!$T$15,Data!$V$15,IF(Udfyldningsark!G763=Data!$T$16,Data!$V$16,IF(Udfyldningsark!G763=Data!$T$17,Data!$V$17,IF(Udfyldningsark!G763=Data!$T$18,Data!$V$18,IF(Udfyldningsark!G763=Data!$T$19,Data!$V$19,IF(Udfyldningsark!G763=Data!$T$20,Data!$V$20,IF(Udfyldningsark!G763=Data!$T$21,Data!$V$21,IF(Udfyldningsark!G763=Data!$T$22,Data!$V$22,IF(Udfyldningsark!G763=Data!$T$23,Data!$V$23,IF(Udfyldningsark!G763=Data!$T$24,Data!$V$24,IF(Udfyldningsark!G763=Data!$T$25,Data!$V$25,IF(Udfyldningsark!G763=Data!$T$26,Data!$V$26,IF(Udfyldningsark!G763=Data!$T$27,Data!$V$27,))))))))))))))))))))))</f>
        <v/>
      </c>
    </row>
    <row r="747" spans="13:13" ht="9.6" hidden="1" customHeight="1" x14ac:dyDescent="0.2">
      <c r="M747" s="89" t="str">
        <f>IF(Udfyldningsark!G764="","",IF(Udfyldningsark!G764=Data!$T$7,Data!$V$7,IF(Udfyldningsark!G764=Data!$T$8,Data!$V$8,IF(Udfyldningsark!G764=Data!$T$9,Data!$V$9,IF(Udfyldningsark!G764=Data!$T$10,Data!$V$10,IF(Udfyldningsark!G764=Data!$T$11,Data!$V$11,IF(Udfyldningsark!G764=Data!$T$12,Data!$V$12,IF(Udfyldningsark!G764=Data!$T$13,Data!$V$13,IF(Udfyldningsark!G764=Data!$T$14,Data!$V$14,IF(Udfyldningsark!G764=Data!$T$15,Data!$V$15,IF(Udfyldningsark!G764=Data!$T$16,Data!$V$16,IF(Udfyldningsark!G764=Data!$T$17,Data!$V$17,IF(Udfyldningsark!G764=Data!$T$18,Data!$V$18,IF(Udfyldningsark!G764=Data!$T$19,Data!$V$19,IF(Udfyldningsark!G764=Data!$T$20,Data!$V$20,IF(Udfyldningsark!G764=Data!$T$21,Data!$V$21,IF(Udfyldningsark!G764=Data!$T$22,Data!$V$22,IF(Udfyldningsark!G764=Data!$T$23,Data!$V$23,IF(Udfyldningsark!G764=Data!$T$24,Data!$V$24,IF(Udfyldningsark!G764=Data!$T$25,Data!$V$25,IF(Udfyldningsark!G764=Data!$T$26,Data!$V$26,IF(Udfyldningsark!G764=Data!$T$27,Data!$V$27,))))))))))))))))))))))</f>
        <v/>
      </c>
    </row>
    <row r="748" spans="13:13" ht="9.6" hidden="1" customHeight="1" x14ac:dyDescent="0.2">
      <c r="M748" s="89" t="str">
        <f>IF(Udfyldningsark!G765="","",IF(Udfyldningsark!G765=Data!$T$7,Data!$V$7,IF(Udfyldningsark!G765=Data!$T$8,Data!$V$8,IF(Udfyldningsark!G765=Data!$T$9,Data!$V$9,IF(Udfyldningsark!G765=Data!$T$10,Data!$V$10,IF(Udfyldningsark!G765=Data!$T$11,Data!$V$11,IF(Udfyldningsark!G765=Data!$T$12,Data!$V$12,IF(Udfyldningsark!G765=Data!$T$13,Data!$V$13,IF(Udfyldningsark!G765=Data!$T$14,Data!$V$14,IF(Udfyldningsark!G765=Data!$T$15,Data!$V$15,IF(Udfyldningsark!G765=Data!$T$16,Data!$V$16,IF(Udfyldningsark!G765=Data!$T$17,Data!$V$17,IF(Udfyldningsark!G765=Data!$T$18,Data!$V$18,IF(Udfyldningsark!G765=Data!$T$19,Data!$V$19,IF(Udfyldningsark!G765=Data!$T$20,Data!$V$20,IF(Udfyldningsark!G765=Data!$T$21,Data!$V$21,IF(Udfyldningsark!G765=Data!$T$22,Data!$V$22,IF(Udfyldningsark!G765=Data!$T$23,Data!$V$23,IF(Udfyldningsark!G765=Data!$T$24,Data!$V$24,IF(Udfyldningsark!G765=Data!$T$25,Data!$V$25,IF(Udfyldningsark!G765=Data!$T$26,Data!$V$26,IF(Udfyldningsark!G765=Data!$T$27,Data!$V$27,))))))))))))))))))))))</f>
        <v/>
      </c>
    </row>
    <row r="749" spans="13:13" ht="9.6" hidden="1" customHeight="1" x14ac:dyDescent="0.2">
      <c r="M749" s="89" t="str">
        <f>IF(Udfyldningsark!G766="","",IF(Udfyldningsark!G766=Data!$T$7,Data!$V$7,IF(Udfyldningsark!G766=Data!$T$8,Data!$V$8,IF(Udfyldningsark!G766=Data!$T$9,Data!$V$9,IF(Udfyldningsark!G766=Data!$T$10,Data!$V$10,IF(Udfyldningsark!G766=Data!$T$11,Data!$V$11,IF(Udfyldningsark!G766=Data!$T$12,Data!$V$12,IF(Udfyldningsark!G766=Data!$T$13,Data!$V$13,IF(Udfyldningsark!G766=Data!$T$14,Data!$V$14,IF(Udfyldningsark!G766=Data!$T$15,Data!$V$15,IF(Udfyldningsark!G766=Data!$T$16,Data!$V$16,IF(Udfyldningsark!G766=Data!$T$17,Data!$V$17,IF(Udfyldningsark!G766=Data!$T$18,Data!$V$18,IF(Udfyldningsark!G766=Data!$T$19,Data!$V$19,IF(Udfyldningsark!G766=Data!$T$20,Data!$V$20,IF(Udfyldningsark!G766=Data!$T$21,Data!$V$21,IF(Udfyldningsark!G766=Data!$T$22,Data!$V$22,IF(Udfyldningsark!G766=Data!$T$23,Data!$V$23,IF(Udfyldningsark!G766=Data!$T$24,Data!$V$24,IF(Udfyldningsark!G766=Data!$T$25,Data!$V$25,IF(Udfyldningsark!G766=Data!$T$26,Data!$V$26,IF(Udfyldningsark!G766=Data!$T$27,Data!$V$27,))))))))))))))))))))))</f>
        <v/>
      </c>
    </row>
    <row r="750" spans="13:13" ht="9.6" hidden="1" customHeight="1" x14ac:dyDescent="0.2">
      <c r="M750" s="89" t="str">
        <f>IF(Udfyldningsark!G767="","",IF(Udfyldningsark!G767=Data!$T$7,Data!$V$7,IF(Udfyldningsark!G767=Data!$T$8,Data!$V$8,IF(Udfyldningsark!G767=Data!$T$9,Data!$V$9,IF(Udfyldningsark!G767=Data!$T$10,Data!$V$10,IF(Udfyldningsark!G767=Data!$T$11,Data!$V$11,IF(Udfyldningsark!G767=Data!$T$12,Data!$V$12,IF(Udfyldningsark!G767=Data!$T$13,Data!$V$13,IF(Udfyldningsark!G767=Data!$T$14,Data!$V$14,IF(Udfyldningsark!G767=Data!$T$15,Data!$V$15,IF(Udfyldningsark!G767=Data!$T$16,Data!$V$16,IF(Udfyldningsark!G767=Data!$T$17,Data!$V$17,IF(Udfyldningsark!G767=Data!$T$18,Data!$V$18,IF(Udfyldningsark!G767=Data!$T$19,Data!$V$19,IF(Udfyldningsark!G767=Data!$T$20,Data!$V$20,IF(Udfyldningsark!G767=Data!$T$21,Data!$V$21,IF(Udfyldningsark!G767=Data!$T$22,Data!$V$22,IF(Udfyldningsark!G767=Data!$T$23,Data!$V$23,IF(Udfyldningsark!G767=Data!$T$24,Data!$V$24,IF(Udfyldningsark!G767=Data!$T$25,Data!$V$25,IF(Udfyldningsark!G767=Data!$T$26,Data!$V$26,IF(Udfyldningsark!G767=Data!$T$27,Data!$V$27,))))))))))))))))))))))</f>
        <v/>
      </c>
    </row>
    <row r="751" spans="13:13" ht="9.6" hidden="1" customHeight="1" x14ac:dyDescent="0.2">
      <c r="M751" s="89" t="str">
        <f>IF(Udfyldningsark!G768="","",IF(Udfyldningsark!G768=Data!$T$7,Data!$V$7,IF(Udfyldningsark!G768=Data!$T$8,Data!$V$8,IF(Udfyldningsark!G768=Data!$T$9,Data!$V$9,IF(Udfyldningsark!G768=Data!$T$10,Data!$V$10,IF(Udfyldningsark!G768=Data!$T$11,Data!$V$11,IF(Udfyldningsark!G768=Data!$T$12,Data!$V$12,IF(Udfyldningsark!G768=Data!$T$13,Data!$V$13,IF(Udfyldningsark!G768=Data!$T$14,Data!$V$14,IF(Udfyldningsark!G768=Data!$T$15,Data!$V$15,IF(Udfyldningsark!G768=Data!$T$16,Data!$V$16,IF(Udfyldningsark!G768=Data!$T$17,Data!$V$17,IF(Udfyldningsark!G768=Data!$T$18,Data!$V$18,IF(Udfyldningsark!G768=Data!$T$19,Data!$V$19,IF(Udfyldningsark!G768=Data!$T$20,Data!$V$20,IF(Udfyldningsark!G768=Data!$T$21,Data!$V$21,IF(Udfyldningsark!G768=Data!$T$22,Data!$V$22,IF(Udfyldningsark!G768=Data!$T$23,Data!$V$23,IF(Udfyldningsark!G768=Data!$T$24,Data!$V$24,IF(Udfyldningsark!G768=Data!$T$25,Data!$V$25,IF(Udfyldningsark!G768=Data!$T$26,Data!$V$26,IF(Udfyldningsark!G768=Data!$T$27,Data!$V$27,))))))))))))))))))))))</f>
        <v/>
      </c>
    </row>
    <row r="752" spans="13:13" ht="9.6" hidden="1" customHeight="1" x14ac:dyDescent="0.2">
      <c r="M752" s="89" t="str">
        <f>IF(Udfyldningsark!G769="","",IF(Udfyldningsark!G769=Data!$T$7,Data!$V$7,IF(Udfyldningsark!G769=Data!$T$8,Data!$V$8,IF(Udfyldningsark!G769=Data!$T$9,Data!$V$9,IF(Udfyldningsark!G769=Data!$T$10,Data!$V$10,IF(Udfyldningsark!G769=Data!$T$11,Data!$V$11,IF(Udfyldningsark!G769=Data!$T$12,Data!$V$12,IF(Udfyldningsark!G769=Data!$T$13,Data!$V$13,IF(Udfyldningsark!G769=Data!$T$14,Data!$V$14,IF(Udfyldningsark!G769=Data!$T$15,Data!$V$15,IF(Udfyldningsark!G769=Data!$T$16,Data!$V$16,IF(Udfyldningsark!G769=Data!$T$17,Data!$V$17,IF(Udfyldningsark!G769=Data!$T$18,Data!$V$18,IF(Udfyldningsark!G769=Data!$T$19,Data!$V$19,IF(Udfyldningsark!G769=Data!$T$20,Data!$V$20,IF(Udfyldningsark!G769=Data!$T$21,Data!$V$21,IF(Udfyldningsark!G769=Data!$T$22,Data!$V$22,IF(Udfyldningsark!G769=Data!$T$23,Data!$V$23,IF(Udfyldningsark!G769=Data!$T$24,Data!$V$24,IF(Udfyldningsark!G769=Data!$T$25,Data!$V$25,IF(Udfyldningsark!G769=Data!$T$26,Data!$V$26,IF(Udfyldningsark!G769=Data!$T$27,Data!$V$27,))))))))))))))))))))))</f>
        <v/>
      </c>
    </row>
    <row r="753" spans="13:13" ht="9.6" hidden="1" customHeight="1" x14ac:dyDescent="0.2">
      <c r="M753" s="89" t="str">
        <f>IF(Udfyldningsark!G770="","",IF(Udfyldningsark!G770=Data!$T$7,Data!$V$7,IF(Udfyldningsark!G770=Data!$T$8,Data!$V$8,IF(Udfyldningsark!G770=Data!$T$9,Data!$V$9,IF(Udfyldningsark!G770=Data!$T$10,Data!$V$10,IF(Udfyldningsark!G770=Data!$T$11,Data!$V$11,IF(Udfyldningsark!G770=Data!$T$12,Data!$V$12,IF(Udfyldningsark!G770=Data!$T$13,Data!$V$13,IF(Udfyldningsark!G770=Data!$T$14,Data!$V$14,IF(Udfyldningsark!G770=Data!$T$15,Data!$V$15,IF(Udfyldningsark!G770=Data!$T$16,Data!$V$16,IF(Udfyldningsark!G770=Data!$T$17,Data!$V$17,IF(Udfyldningsark!G770=Data!$T$18,Data!$V$18,IF(Udfyldningsark!G770=Data!$T$19,Data!$V$19,IF(Udfyldningsark!G770=Data!$T$20,Data!$V$20,IF(Udfyldningsark!G770=Data!$T$21,Data!$V$21,IF(Udfyldningsark!G770=Data!$T$22,Data!$V$22,IF(Udfyldningsark!G770=Data!$T$23,Data!$V$23,IF(Udfyldningsark!G770=Data!$T$24,Data!$V$24,IF(Udfyldningsark!G770=Data!$T$25,Data!$V$25,IF(Udfyldningsark!G770=Data!$T$26,Data!$V$26,IF(Udfyldningsark!G770=Data!$T$27,Data!$V$27,))))))))))))))))))))))</f>
        <v/>
      </c>
    </row>
    <row r="754" spans="13:13" ht="9.6" hidden="1" customHeight="1" x14ac:dyDescent="0.2">
      <c r="M754" s="89" t="str">
        <f>IF(Udfyldningsark!G771="","",IF(Udfyldningsark!G771=Data!$T$7,Data!$V$7,IF(Udfyldningsark!G771=Data!$T$8,Data!$V$8,IF(Udfyldningsark!G771=Data!$T$9,Data!$V$9,IF(Udfyldningsark!G771=Data!$T$10,Data!$V$10,IF(Udfyldningsark!G771=Data!$T$11,Data!$V$11,IF(Udfyldningsark!G771=Data!$T$12,Data!$V$12,IF(Udfyldningsark!G771=Data!$T$13,Data!$V$13,IF(Udfyldningsark!G771=Data!$T$14,Data!$V$14,IF(Udfyldningsark!G771=Data!$T$15,Data!$V$15,IF(Udfyldningsark!G771=Data!$T$16,Data!$V$16,IF(Udfyldningsark!G771=Data!$T$17,Data!$V$17,IF(Udfyldningsark!G771=Data!$T$18,Data!$V$18,IF(Udfyldningsark!G771=Data!$T$19,Data!$V$19,IF(Udfyldningsark!G771=Data!$T$20,Data!$V$20,IF(Udfyldningsark!G771=Data!$T$21,Data!$V$21,IF(Udfyldningsark!G771=Data!$T$22,Data!$V$22,IF(Udfyldningsark!G771=Data!$T$23,Data!$V$23,IF(Udfyldningsark!G771=Data!$T$24,Data!$V$24,IF(Udfyldningsark!G771=Data!$T$25,Data!$V$25,IF(Udfyldningsark!G771=Data!$T$26,Data!$V$26,IF(Udfyldningsark!G771=Data!$T$27,Data!$V$27,))))))))))))))))))))))</f>
        <v/>
      </c>
    </row>
    <row r="755" spans="13:13" ht="9.6" hidden="1" customHeight="1" x14ac:dyDescent="0.2">
      <c r="M755" s="89" t="str">
        <f>IF(Udfyldningsark!G772="","",IF(Udfyldningsark!G772=Data!$T$7,Data!$V$7,IF(Udfyldningsark!G772=Data!$T$8,Data!$V$8,IF(Udfyldningsark!G772=Data!$T$9,Data!$V$9,IF(Udfyldningsark!G772=Data!$T$10,Data!$V$10,IF(Udfyldningsark!G772=Data!$T$11,Data!$V$11,IF(Udfyldningsark!G772=Data!$T$12,Data!$V$12,IF(Udfyldningsark!G772=Data!$T$13,Data!$V$13,IF(Udfyldningsark!G772=Data!$T$14,Data!$V$14,IF(Udfyldningsark!G772=Data!$T$15,Data!$V$15,IF(Udfyldningsark!G772=Data!$T$16,Data!$V$16,IF(Udfyldningsark!G772=Data!$T$17,Data!$V$17,IF(Udfyldningsark!G772=Data!$T$18,Data!$V$18,IF(Udfyldningsark!G772=Data!$T$19,Data!$V$19,IF(Udfyldningsark!G772=Data!$T$20,Data!$V$20,IF(Udfyldningsark!G772=Data!$T$21,Data!$V$21,IF(Udfyldningsark!G772=Data!$T$22,Data!$V$22,IF(Udfyldningsark!G772=Data!$T$23,Data!$V$23,IF(Udfyldningsark!G772=Data!$T$24,Data!$V$24,IF(Udfyldningsark!G772=Data!$T$25,Data!$V$25,IF(Udfyldningsark!G772=Data!$T$26,Data!$V$26,IF(Udfyldningsark!G772=Data!$T$27,Data!$V$27,))))))))))))))))))))))</f>
        <v/>
      </c>
    </row>
    <row r="756" spans="13:13" ht="9.6" hidden="1" customHeight="1" x14ac:dyDescent="0.2">
      <c r="M756" s="89" t="str">
        <f>IF(Udfyldningsark!G773="","",IF(Udfyldningsark!G773=Data!$T$7,Data!$V$7,IF(Udfyldningsark!G773=Data!$T$8,Data!$V$8,IF(Udfyldningsark!G773=Data!$T$9,Data!$V$9,IF(Udfyldningsark!G773=Data!$T$10,Data!$V$10,IF(Udfyldningsark!G773=Data!$T$11,Data!$V$11,IF(Udfyldningsark!G773=Data!$T$12,Data!$V$12,IF(Udfyldningsark!G773=Data!$T$13,Data!$V$13,IF(Udfyldningsark!G773=Data!$T$14,Data!$V$14,IF(Udfyldningsark!G773=Data!$T$15,Data!$V$15,IF(Udfyldningsark!G773=Data!$T$16,Data!$V$16,IF(Udfyldningsark!G773=Data!$T$17,Data!$V$17,IF(Udfyldningsark!G773=Data!$T$18,Data!$V$18,IF(Udfyldningsark!G773=Data!$T$19,Data!$V$19,IF(Udfyldningsark!G773=Data!$T$20,Data!$V$20,IF(Udfyldningsark!G773=Data!$T$21,Data!$V$21,IF(Udfyldningsark!G773=Data!$T$22,Data!$V$22,IF(Udfyldningsark!G773=Data!$T$23,Data!$V$23,IF(Udfyldningsark!G773=Data!$T$24,Data!$V$24,IF(Udfyldningsark!G773=Data!$T$25,Data!$V$25,IF(Udfyldningsark!G773=Data!$T$26,Data!$V$26,IF(Udfyldningsark!G773=Data!$T$27,Data!$V$27,))))))))))))))))))))))</f>
        <v/>
      </c>
    </row>
    <row r="757" spans="13:13" ht="9.6" hidden="1" customHeight="1" x14ac:dyDescent="0.2">
      <c r="M757" s="89" t="str">
        <f>IF(Udfyldningsark!G774="","",IF(Udfyldningsark!G774=Data!$T$7,Data!$V$7,IF(Udfyldningsark!G774=Data!$T$8,Data!$V$8,IF(Udfyldningsark!G774=Data!$T$9,Data!$V$9,IF(Udfyldningsark!G774=Data!$T$10,Data!$V$10,IF(Udfyldningsark!G774=Data!$T$11,Data!$V$11,IF(Udfyldningsark!G774=Data!$T$12,Data!$V$12,IF(Udfyldningsark!G774=Data!$T$13,Data!$V$13,IF(Udfyldningsark!G774=Data!$T$14,Data!$V$14,IF(Udfyldningsark!G774=Data!$T$15,Data!$V$15,IF(Udfyldningsark!G774=Data!$T$16,Data!$V$16,IF(Udfyldningsark!G774=Data!$T$17,Data!$V$17,IF(Udfyldningsark!G774=Data!$T$18,Data!$V$18,IF(Udfyldningsark!G774=Data!$T$19,Data!$V$19,IF(Udfyldningsark!G774=Data!$T$20,Data!$V$20,IF(Udfyldningsark!G774=Data!$T$21,Data!$V$21,IF(Udfyldningsark!G774=Data!$T$22,Data!$V$22,IF(Udfyldningsark!G774=Data!$T$23,Data!$V$23,IF(Udfyldningsark!G774=Data!$T$24,Data!$V$24,IF(Udfyldningsark!G774=Data!$T$25,Data!$V$25,IF(Udfyldningsark!G774=Data!$T$26,Data!$V$26,IF(Udfyldningsark!G774=Data!$T$27,Data!$V$27,))))))))))))))))))))))</f>
        <v/>
      </c>
    </row>
    <row r="758" spans="13:13" ht="9.6" hidden="1" customHeight="1" x14ac:dyDescent="0.2">
      <c r="M758" s="89" t="str">
        <f>IF(Udfyldningsark!G775="","",IF(Udfyldningsark!G775=Data!$T$7,Data!$V$7,IF(Udfyldningsark!G775=Data!$T$8,Data!$V$8,IF(Udfyldningsark!G775=Data!$T$9,Data!$V$9,IF(Udfyldningsark!G775=Data!$T$10,Data!$V$10,IF(Udfyldningsark!G775=Data!$T$11,Data!$V$11,IF(Udfyldningsark!G775=Data!$T$12,Data!$V$12,IF(Udfyldningsark!G775=Data!$T$13,Data!$V$13,IF(Udfyldningsark!G775=Data!$T$14,Data!$V$14,IF(Udfyldningsark!G775=Data!$T$15,Data!$V$15,IF(Udfyldningsark!G775=Data!$T$16,Data!$V$16,IF(Udfyldningsark!G775=Data!$T$17,Data!$V$17,IF(Udfyldningsark!G775=Data!$T$18,Data!$V$18,IF(Udfyldningsark!G775=Data!$T$19,Data!$V$19,IF(Udfyldningsark!G775=Data!$T$20,Data!$V$20,IF(Udfyldningsark!G775=Data!$T$21,Data!$V$21,IF(Udfyldningsark!G775=Data!$T$22,Data!$V$22,IF(Udfyldningsark!G775=Data!$T$23,Data!$V$23,IF(Udfyldningsark!G775=Data!$T$24,Data!$V$24,IF(Udfyldningsark!G775=Data!$T$25,Data!$V$25,IF(Udfyldningsark!G775=Data!$T$26,Data!$V$26,IF(Udfyldningsark!G775=Data!$T$27,Data!$V$27,))))))))))))))))))))))</f>
        <v/>
      </c>
    </row>
    <row r="759" spans="13:13" ht="9.6" hidden="1" customHeight="1" x14ac:dyDescent="0.2">
      <c r="M759" s="89" t="str">
        <f>IF(Udfyldningsark!G776="","",IF(Udfyldningsark!G776=Data!$T$7,Data!$V$7,IF(Udfyldningsark!G776=Data!$T$8,Data!$V$8,IF(Udfyldningsark!G776=Data!$T$9,Data!$V$9,IF(Udfyldningsark!G776=Data!$T$10,Data!$V$10,IF(Udfyldningsark!G776=Data!$T$11,Data!$V$11,IF(Udfyldningsark!G776=Data!$T$12,Data!$V$12,IF(Udfyldningsark!G776=Data!$T$13,Data!$V$13,IF(Udfyldningsark!G776=Data!$T$14,Data!$V$14,IF(Udfyldningsark!G776=Data!$T$15,Data!$V$15,IF(Udfyldningsark!G776=Data!$T$16,Data!$V$16,IF(Udfyldningsark!G776=Data!$T$17,Data!$V$17,IF(Udfyldningsark!G776=Data!$T$18,Data!$V$18,IF(Udfyldningsark!G776=Data!$T$19,Data!$V$19,IF(Udfyldningsark!G776=Data!$T$20,Data!$V$20,IF(Udfyldningsark!G776=Data!$T$21,Data!$V$21,IF(Udfyldningsark!G776=Data!$T$22,Data!$V$22,IF(Udfyldningsark!G776=Data!$T$23,Data!$V$23,IF(Udfyldningsark!G776=Data!$T$24,Data!$V$24,IF(Udfyldningsark!G776=Data!$T$25,Data!$V$25,IF(Udfyldningsark!G776=Data!$T$26,Data!$V$26,IF(Udfyldningsark!G776=Data!$T$27,Data!$V$27,))))))))))))))))))))))</f>
        <v/>
      </c>
    </row>
    <row r="760" spans="13:13" ht="9.6" hidden="1" customHeight="1" x14ac:dyDescent="0.2">
      <c r="M760" s="89" t="str">
        <f>IF(Udfyldningsark!G777="","",IF(Udfyldningsark!G777=Data!$T$7,Data!$V$7,IF(Udfyldningsark!G777=Data!$T$8,Data!$V$8,IF(Udfyldningsark!G777=Data!$T$9,Data!$V$9,IF(Udfyldningsark!G777=Data!$T$10,Data!$V$10,IF(Udfyldningsark!G777=Data!$T$11,Data!$V$11,IF(Udfyldningsark!G777=Data!$T$12,Data!$V$12,IF(Udfyldningsark!G777=Data!$T$13,Data!$V$13,IF(Udfyldningsark!G777=Data!$T$14,Data!$V$14,IF(Udfyldningsark!G777=Data!$T$15,Data!$V$15,IF(Udfyldningsark!G777=Data!$T$16,Data!$V$16,IF(Udfyldningsark!G777=Data!$T$17,Data!$V$17,IF(Udfyldningsark!G777=Data!$T$18,Data!$V$18,IF(Udfyldningsark!G777=Data!$T$19,Data!$V$19,IF(Udfyldningsark!G777=Data!$T$20,Data!$V$20,IF(Udfyldningsark!G777=Data!$T$21,Data!$V$21,IF(Udfyldningsark!G777=Data!$T$22,Data!$V$22,IF(Udfyldningsark!G777=Data!$T$23,Data!$V$23,IF(Udfyldningsark!G777=Data!$T$24,Data!$V$24,IF(Udfyldningsark!G777=Data!$T$25,Data!$V$25,IF(Udfyldningsark!G777=Data!$T$26,Data!$V$26,IF(Udfyldningsark!G777=Data!$T$27,Data!$V$27,))))))))))))))))))))))</f>
        <v/>
      </c>
    </row>
    <row r="761" spans="13:13" ht="9.6" hidden="1" customHeight="1" x14ac:dyDescent="0.2">
      <c r="M761" s="89" t="str">
        <f>IF(Udfyldningsark!G778="","",IF(Udfyldningsark!G778=Data!$T$7,Data!$V$7,IF(Udfyldningsark!G778=Data!$T$8,Data!$V$8,IF(Udfyldningsark!G778=Data!$T$9,Data!$V$9,IF(Udfyldningsark!G778=Data!$T$10,Data!$V$10,IF(Udfyldningsark!G778=Data!$T$11,Data!$V$11,IF(Udfyldningsark!G778=Data!$T$12,Data!$V$12,IF(Udfyldningsark!G778=Data!$T$13,Data!$V$13,IF(Udfyldningsark!G778=Data!$T$14,Data!$V$14,IF(Udfyldningsark!G778=Data!$T$15,Data!$V$15,IF(Udfyldningsark!G778=Data!$T$16,Data!$V$16,IF(Udfyldningsark!G778=Data!$T$17,Data!$V$17,IF(Udfyldningsark!G778=Data!$T$18,Data!$V$18,IF(Udfyldningsark!G778=Data!$T$19,Data!$V$19,IF(Udfyldningsark!G778=Data!$T$20,Data!$V$20,IF(Udfyldningsark!G778=Data!$T$21,Data!$V$21,IF(Udfyldningsark!G778=Data!$T$22,Data!$V$22,IF(Udfyldningsark!G778=Data!$T$23,Data!$V$23,IF(Udfyldningsark!G778=Data!$T$24,Data!$V$24,IF(Udfyldningsark!G778=Data!$T$25,Data!$V$25,IF(Udfyldningsark!G778=Data!$T$26,Data!$V$26,IF(Udfyldningsark!G778=Data!$T$27,Data!$V$27,))))))))))))))))))))))</f>
        <v/>
      </c>
    </row>
    <row r="762" spans="13:13" ht="9.6" hidden="1" customHeight="1" x14ac:dyDescent="0.2">
      <c r="M762" s="89" t="str">
        <f>IF(Udfyldningsark!G779="","",IF(Udfyldningsark!G779=Data!$T$7,Data!$V$7,IF(Udfyldningsark!G779=Data!$T$8,Data!$V$8,IF(Udfyldningsark!G779=Data!$T$9,Data!$V$9,IF(Udfyldningsark!G779=Data!$T$10,Data!$V$10,IF(Udfyldningsark!G779=Data!$T$11,Data!$V$11,IF(Udfyldningsark!G779=Data!$T$12,Data!$V$12,IF(Udfyldningsark!G779=Data!$T$13,Data!$V$13,IF(Udfyldningsark!G779=Data!$T$14,Data!$V$14,IF(Udfyldningsark!G779=Data!$T$15,Data!$V$15,IF(Udfyldningsark!G779=Data!$T$16,Data!$V$16,IF(Udfyldningsark!G779=Data!$T$17,Data!$V$17,IF(Udfyldningsark!G779=Data!$T$18,Data!$V$18,IF(Udfyldningsark!G779=Data!$T$19,Data!$V$19,IF(Udfyldningsark!G779=Data!$T$20,Data!$V$20,IF(Udfyldningsark!G779=Data!$T$21,Data!$V$21,IF(Udfyldningsark!G779=Data!$T$22,Data!$V$22,IF(Udfyldningsark!G779=Data!$T$23,Data!$V$23,IF(Udfyldningsark!G779=Data!$T$24,Data!$V$24,IF(Udfyldningsark!G779=Data!$T$25,Data!$V$25,IF(Udfyldningsark!G779=Data!$T$26,Data!$V$26,IF(Udfyldningsark!G779=Data!$T$27,Data!$V$27,))))))))))))))))))))))</f>
        <v/>
      </c>
    </row>
    <row r="763" spans="13:13" ht="9.6" hidden="1" customHeight="1" x14ac:dyDescent="0.2">
      <c r="M763" s="89" t="str">
        <f>IF(Udfyldningsark!G780="","",IF(Udfyldningsark!G780=Data!$T$7,Data!$V$7,IF(Udfyldningsark!G780=Data!$T$8,Data!$V$8,IF(Udfyldningsark!G780=Data!$T$9,Data!$V$9,IF(Udfyldningsark!G780=Data!$T$10,Data!$V$10,IF(Udfyldningsark!G780=Data!$T$11,Data!$V$11,IF(Udfyldningsark!G780=Data!$T$12,Data!$V$12,IF(Udfyldningsark!G780=Data!$T$13,Data!$V$13,IF(Udfyldningsark!G780=Data!$T$14,Data!$V$14,IF(Udfyldningsark!G780=Data!$T$15,Data!$V$15,IF(Udfyldningsark!G780=Data!$T$16,Data!$V$16,IF(Udfyldningsark!G780=Data!$T$17,Data!$V$17,IF(Udfyldningsark!G780=Data!$T$18,Data!$V$18,IF(Udfyldningsark!G780=Data!$T$19,Data!$V$19,IF(Udfyldningsark!G780=Data!$T$20,Data!$V$20,IF(Udfyldningsark!G780=Data!$T$21,Data!$V$21,IF(Udfyldningsark!G780=Data!$T$22,Data!$V$22,IF(Udfyldningsark!G780=Data!$T$23,Data!$V$23,IF(Udfyldningsark!G780=Data!$T$24,Data!$V$24,IF(Udfyldningsark!G780=Data!$T$25,Data!$V$25,IF(Udfyldningsark!G780=Data!$T$26,Data!$V$26,IF(Udfyldningsark!G780=Data!$T$27,Data!$V$27,))))))))))))))))))))))</f>
        <v/>
      </c>
    </row>
    <row r="764" spans="13:13" ht="9.6" hidden="1" customHeight="1" x14ac:dyDescent="0.2">
      <c r="M764" s="89" t="str">
        <f>IF(Udfyldningsark!G781="","",IF(Udfyldningsark!G781=Data!$T$7,Data!$V$7,IF(Udfyldningsark!G781=Data!$T$8,Data!$V$8,IF(Udfyldningsark!G781=Data!$T$9,Data!$V$9,IF(Udfyldningsark!G781=Data!$T$10,Data!$V$10,IF(Udfyldningsark!G781=Data!$T$11,Data!$V$11,IF(Udfyldningsark!G781=Data!$T$12,Data!$V$12,IF(Udfyldningsark!G781=Data!$T$13,Data!$V$13,IF(Udfyldningsark!G781=Data!$T$14,Data!$V$14,IF(Udfyldningsark!G781=Data!$T$15,Data!$V$15,IF(Udfyldningsark!G781=Data!$T$16,Data!$V$16,IF(Udfyldningsark!G781=Data!$T$17,Data!$V$17,IF(Udfyldningsark!G781=Data!$T$18,Data!$V$18,IF(Udfyldningsark!G781=Data!$T$19,Data!$V$19,IF(Udfyldningsark!G781=Data!$T$20,Data!$V$20,IF(Udfyldningsark!G781=Data!$T$21,Data!$V$21,IF(Udfyldningsark!G781=Data!$T$22,Data!$V$22,IF(Udfyldningsark!G781=Data!$T$23,Data!$V$23,IF(Udfyldningsark!G781=Data!$T$24,Data!$V$24,IF(Udfyldningsark!G781=Data!$T$25,Data!$V$25,IF(Udfyldningsark!G781=Data!$T$26,Data!$V$26,IF(Udfyldningsark!G781=Data!$T$27,Data!$V$27,))))))))))))))))))))))</f>
        <v/>
      </c>
    </row>
    <row r="765" spans="13:13" ht="9.6" hidden="1" customHeight="1" x14ac:dyDescent="0.2">
      <c r="M765" s="89" t="str">
        <f>IF(Udfyldningsark!G782="","",IF(Udfyldningsark!G782=Data!$T$7,Data!$V$7,IF(Udfyldningsark!G782=Data!$T$8,Data!$V$8,IF(Udfyldningsark!G782=Data!$T$9,Data!$V$9,IF(Udfyldningsark!G782=Data!$T$10,Data!$V$10,IF(Udfyldningsark!G782=Data!$T$11,Data!$V$11,IF(Udfyldningsark!G782=Data!$T$12,Data!$V$12,IF(Udfyldningsark!G782=Data!$T$13,Data!$V$13,IF(Udfyldningsark!G782=Data!$T$14,Data!$V$14,IF(Udfyldningsark!G782=Data!$T$15,Data!$V$15,IF(Udfyldningsark!G782=Data!$T$16,Data!$V$16,IF(Udfyldningsark!G782=Data!$T$17,Data!$V$17,IF(Udfyldningsark!G782=Data!$T$18,Data!$V$18,IF(Udfyldningsark!G782=Data!$T$19,Data!$V$19,IF(Udfyldningsark!G782=Data!$T$20,Data!$V$20,IF(Udfyldningsark!G782=Data!$T$21,Data!$V$21,IF(Udfyldningsark!G782=Data!$T$22,Data!$V$22,IF(Udfyldningsark!G782=Data!$T$23,Data!$V$23,IF(Udfyldningsark!G782=Data!$T$24,Data!$V$24,IF(Udfyldningsark!G782=Data!$T$25,Data!$V$25,IF(Udfyldningsark!G782=Data!$T$26,Data!$V$26,IF(Udfyldningsark!G782=Data!$T$27,Data!$V$27,))))))))))))))))))))))</f>
        <v/>
      </c>
    </row>
    <row r="766" spans="13:13" ht="9.6" hidden="1" customHeight="1" x14ac:dyDescent="0.2">
      <c r="M766" s="89" t="str">
        <f>IF(Udfyldningsark!G783="","",IF(Udfyldningsark!G783=Data!$T$7,Data!$V$7,IF(Udfyldningsark!G783=Data!$T$8,Data!$V$8,IF(Udfyldningsark!G783=Data!$T$9,Data!$V$9,IF(Udfyldningsark!G783=Data!$T$10,Data!$V$10,IF(Udfyldningsark!G783=Data!$T$11,Data!$V$11,IF(Udfyldningsark!G783=Data!$T$12,Data!$V$12,IF(Udfyldningsark!G783=Data!$T$13,Data!$V$13,IF(Udfyldningsark!G783=Data!$T$14,Data!$V$14,IF(Udfyldningsark!G783=Data!$T$15,Data!$V$15,IF(Udfyldningsark!G783=Data!$T$16,Data!$V$16,IF(Udfyldningsark!G783=Data!$T$17,Data!$V$17,IF(Udfyldningsark!G783=Data!$T$18,Data!$V$18,IF(Udfyldningsark!G783=Data!$T$19,Data!$V$19,IF(Udfyldningsark!G783=Data!$T$20,Data!$V$20,IF(Udfyldningsark!G783=Data!$T$21,Data!$V$21,IF(Udfyldningsark!G783=Data!$T$22,Data!$V$22,IF(Udfyldningsark!G783=Data!$T$23,Data!$V$23,IF(Udfyldningsark!G783=Data!$T$24,Data!$V$24,IF(Udfyldningsark!G783=Data!$T$25,Data!$V$25,IF(Udfyldningsark!G783=Data!$T$26,Data!$V$26,IF(Udfyldningsark!G783=Data!$T$27,Data!$V$27,))))))))))))))))))))))</f>
        <v/>
      </c>
    </row>
    <row r="767" spans="13:13" ht="9.6" hidden="1" customHeight="1" x14ac:dyDescent="0.2">
      <c r="M767" s="89" t="str">
        <f>IF(Udfyldningsark!G784="","",IF(Udfyldningsark!G784=Data!$T$7,Data!$V$7,IF(Udfyldningsark!G784=Data!$T$8,Data!$V$8,IF(Udfyldningsark!G784=Data!$T$9,Data!$V$9,IF(Udfyldningsark!G784=Data!$T$10,Data!$V$10,IF(Udfyldningsark!G784=Data!$T$11,Data!$V$11,IF(Udfyldningsark!G784=Data!$T$12,Data!$V$12,IF(Udfyldningsark!G784=Data!$T$13,Data!$V$13,IF(Udfyldningsark!G784=Data!$T$14,Data!$V$14,IF(Udfyldningsark!G784=Data!$T$15,Data!$V$15,IF(Udfyldningsark!G784=Data!$T$16,Data!$V$16,IF(Udfyldningsark!G784=Data!$T$17,Data!$V$17,IF(Udfyldningsark!G784=Data!$T$18,Data!$V$18,IF(Udfyldningsark!G784=Data!$T$19,Data!$V$19,IF(Udfyldningsark!G784=Data!$T$20,Data!$V$20,IF(Udfyldningsark!G784=Data!$T$21,Data!$V$21,IF(Udfyldningsark!G784=Data!$T$22,Data!$V$22,IF(Udfyldningsark!G784=Data!$T$23,Data!$V$23,IF(Udfyldningsark!G784=Data!$T$24,Data!$V$24,IF(Udfyldningsark!G784=Data!$T$25,Data!$V$25,IF(Udfyldningsark!G784=Data!$T$26,Data!$V$26,IF(Udfyldningsark!G784=Data!$T$27,Data!$V$27,))))))))))))))))))))))</f>
        <v/>
      </c>
    </row>
    <row r="768" spans="13:13" ht="9.6" hidden="1" customHeight="1" x14ac:dyDescent="0.2">
      <c r="M768" s="89" t="str">
        <f>IF(Udfyldningsark!G785="","",IF(Udfyldningsark!G785=Data!$T$7,Data!$V$7,IF(Udfyldningsark!G785=Data!$T$8,Data!$V$8,IF(Udfyldningsark!G785=Data!$T$9,Data!$V$9,IF(Udfyldningsark!G785=Data!$T$10,Data!$V$10,IF(Udfyldningsark!G785=Data!$T$11,Data!$V$11,IF(Udfyldningsark!G785=Data!$T$12,Data!$V$12,IF(Udfyldningsark!G785=Data!$T$13,Data!$V$13,IF(Udfyldningsark!G785=Data!$T$14,Data!$V$14,IF(Udfyldningsark!G785=Data!$T$15,Data!$V$15,IF(Udfyldningsark!G785=Data!$T$16,Data!$V$16,IF(Udfyldningsark!G785=Data!$T$17,Data!$V$17,IF(Udfyldningsark!G785=Data!$T$18,Data!$V$18,IF(Udfyldningsark!G785=Data!$T$19,Data!$V$19,IF(Udfyldningsark!G785=Data!$T$20,Data!$V$20,IF(Udfyldningsark!G785=Data!$T$21,Data!$V$21,IF(Udfyldningsark!G785=Data!$T$22,Data!$V$22,IF(Udfyldningsark!G785=Data!$T$23,Data!$V$23,IF(Udfyldningsark!G785=Data!$T$24,Data!$V$24,IF(Udfyldningsark!G785=Data!$T$25,Data!$V$25,IF(Udfyldningsark!G785=Data!$T$26,Data!$V$26,IF(Udfyldningsark!G785=Data!$T$27,Data!$V$27,))))))))))))))))))))))</f>
        <v/>
      </c>
    </row>
    <row r="769" spans="13:13" ht="9.6" hidden="1" customHeight="1" x14ac:dyDescent="0.2">
      <c r="M769" s="89" t="str">
        <f>IF(Udfyldningsark!G786="","",IF(Udfyldningsark!G786=Data!$T$7,Data!$V$7,IF(Udfyldningsark!G786=Data!$T$8,Data!$V$8,IF(Udfyldningsark!G786=Data!$T$9,Data!$V$9,IF(Udfyldningsark!G786=Data!$T$10,Data!$V$10,IF(Udfyldningsark!G786=Data!$T$11,Data!$V$11,IF(Udfyldningsark!G786=Data!$T$12,Data!$V$12,IF(Udfyldningsark!G786=Data!$T$13,Data!$V$13,IF(Udfyldningsark!G786=Data!$T$14,Data!$V$14,IF(Udfyldningsark!G786=Data!$T$15,Data!$V$15,IF(Udfyldningsark!G786=Data!$T$16,Data!$V$16,IF(Udfyldningsark!G786=Data!$T$17,Data!$V$17,IF(Udfyldningsark!G786=Data!$T$18,Data!$V$18,IF(Udfyldningsark!G786=Data!$T$19,Data!$V$19,IF(Udfyldningsark!G786=Data!$T$20,Data!$V$20,IF(Udfyldningsark!G786=Data!$T$21,Data!$V$21,IF(Udfyldningsark!G786=Data!$T$22,Data!$V$22,IF(Udfyldningsark!G786=Data!$T$23,Data!$V$23,IF(Udfyldningsark!G786=Data!$T$24,Data!$V$24,IF(Udfyldningsark!G786=Data!$T$25,Data!$V$25,IF(Udfyldningsark!G786=Data!$T$26,Data!$V$26,IF(Udfyldningsark!G786=Data!$T$27,Data!$V$27,))))))))))))))))))))))</f>
        <v/>
      </c>
    </row>
    <row r="770" spans="13:13" ht="9.6" hidden="1" customHeight="1" x14ac:dyDescent="0.2">
      <c r="M770" s="89" t="str">
        <f>IF(Udfyldningsark!G787="","",IF(Udfyldningsark!G787=Data!$T$7,Data!$V$7,IF(Udfyldningsark!G787=Data!$T$8,Data!$V$8,IF(Udfyldningsark!G787=Data!$T$9,Data!$V$9,IF(Udfyldningsark!G787=Data!$T$10,Data!$V$10,IF(Udfyldningsark!G787=Data!$T$11,Data!$V$11,IF(Udfyldningsark!G787=Data!$T$12,Data!$V$12,IF(Udfyldningsark!G787=Data!$T$13,Data!$V$13,IF(Udfyldningsark!G787=Data!$T$14,Data!$V$14,IF(Udfyldningsark!G787=Data!$T$15,Data!$V$15,IF(Udfyldningsark!G787=Data!$T$16,Data!$V$16,IF(Udfyldningsark!G787=Data!$T$17,Data!$V$17,IF(Udfyldningsark!G787=Data!$T$18,Data!$V$18,IF(Udfyldningsark!G787=Data!$T$19,Data!$V$19,IF(Udfyldningsark!G787=Data!$T$20,Data!$V$20,IF(Udfyldningsark!G787=Data!$T$21,Data!$V$21,IF(Udfyldningsark!G787=Data!$T$22,Data!$V$22,IF(Udfyldningsark!G787=Data!$T$23,Data!$V$23,IF(Udfyldningsark!G787=Data!$T$24,Data!$V$24,IF(Udfyldningsark!G787=Data!$T$25,Data!$V$25,IF(Udfyldningsark!G787=Data!$T$26,Data!$V$26,IF(Udfyldningsark!G787=Data!$T$27,Data!$V$27,))))))))))))))))))))))</f>
        <v/>
      </c>
    </row>
    <row r="771" spans="13:13" ht="9.6" hidden="1" customHeight="1" x14ac:dyDescent="0.2">
      <c r="M771" s="89" t="str">
        <f>IF(Udfyldningsark!G788="","",IF(Udfyldningsark!G788=Data!$T$7,Data!$V$7,IF(Udfyldningsark!G788=Data!$T$8,Data!$V$8,IF(Udfyldningsark!G788=Data!$T$9,Data!$V$9,IF(Udfyldningsark!G788=Data!$T$10,Data!$V$10,IF(Udfyldningsark!G788=Data!$T$11,Data!$V$11,IF(Udfyldningsark!G788=Data!$T$12,Data!$V$12,IF(Udfyldningsark!G788=Data!$T$13,Data!$V$13,IF(Udfyldningsark!G788=Data!$T$14,Data!$V$14,IF(Udfyldningsark!G788=Data!$T$15,Data!$V$15,IF(Udfyldningsark!G788=Data!$T$16,Data!$V$16,IF(Udfyldningsark!G788=Data!$T$17,Data!$V$17,IF(Udfyldningsark!G788=Data!$T$18,Data!$V$18,IF(Udfyldningsark!G788=Data!$T$19,Data!$V$19,IF(Udfyldningsark!G788=Data!$T$20,Data!$V$20,IF(Udfyldningsark!G788=Data!$T$21,Data!$V$21,IF(Udfyldningsark!G788=Data!$T$22,Data!$V$22,IF(Udfyldningsark!G788=Data!$T$23,Data!$V$23,IF(Udfyldningsark!G788=Data!$T$24,Data!$V$24,IF(Udfyldningsark!G788=Data!$T$25,Data!$V$25,IF(Udfyldningsark!G788=Data!$T$26,Data!$V$26,IF(Udfyldningsark!G788=Data!$T$27,Data!$V$27,))))))))))))))))))))))</f>
        <v/>
      </c>
    </row>
    <row r="772" spans="13:13" ht="9.6" hidden="1" customHeight="1" x14ac:dyDescent="0.2">
      <c r="M772" s="89" t="str">
        <f>IF(Udfyldningsark!G789="","",IF(Udfyldningsark!G789=Data!$T$7,Data!$V$7,IF(Udfyldningsark!G789=Data!$T$8,Data!$V$8,IF(Udfyldningsark!G789=Data!$T$9,Data!$V$9,IF(Udfyldningsark!G789=Data!$T$10,Data!$V$10,IF(Udfyldningsark!G789=Data!$T$11,Data!$V$11,IF(Udfyldningsark!G789=Data!$T$12,Data!$V$12,IF(Udfyldningsark!G789=Data!$T$13,Data!$V$13,IF(Udfyldningsark!G789=Data!$T$14,Data!$V$14,IF(Udfyldningsark!G789=Data!$T$15,Data!$V$15,IF(Udfyldningsark!G789=Data!$T$16,Data!$V$16,IF(Udfyldningsark!G789=Data!$T$17,Data!$V$17,IF(Udfyldningsark!G789=Data!$T$18,Data!$V$18,IF(Udfyldningsark!G789=Data!$T$19,Data!$V$19,IF(Udfyldningsark!G789=Data!$T$20,Data!$V$20,IF(Udfyldningsark!G789=Data!$T$21,Data!$V$21,IF(Udfyldningsark!G789=Data!$T$22,Data!$V$22,IF(Udfyldningsark!G789=Data!$T$23,Data!$V$23,IF(Udfyldningsark!G789=Data!$T$24,Data!$V$24,IF(Udfyldningsark!G789=Data!$T$25,Data!$V$25,IF(Udfyldningsark!G789=Data!$T$26,Data!$V$26,IF(Udfyldningsark!G789=Data!$T$27,Data!$V$27,))))))))))))))))))))))</f>
        <v/>
      </c>
    </row>
    <row r="773" spans="13:13" ht="9.6" hidden="1" customHeight="1" x14ac:dyDescent="0.2">
      <c r="M773" s="89" t="str">
        <f>IF(Udfyldningsark!G790="","",IF(Udfyldningsark!G790=Data!$T$7,Data!$V$7,IF(Udfyldningsark!G790=Data!$T$8,Data!$V$8,IF(Udfyldningsark!G790=Data!$T$9,Data!$V$9,IF(Udfyldningsark!G790=Data!$T$10,Data!$V$10,IF(Udfyldningsark!G790=Data!$T$11,Data!$V$11,IF(Udfyldningsark!G790=Data!$T$12,Data!$V$12,IF(Udfyldningsark!G790=Data!$T$13,Data!$V$13,IF(Udfyldningsark!G790=Data!$T$14,Data!$V$14,IF(Udfyldningsark!G790=Data!$T$15,Data!$V$15,IF(Udfyldningsark!G790=Data!$T$16,Data!$V$16,IF(Udfyldningsark!G790=Data!$T$17,Data!$V$17,IF(Udfyldningsark!G790=Data!$T$18,Data!$V$18,IF(Udfyldningsark!G790=Data!$T$19,Data!$V$19,IF(Udfyldningsark!G790=Data!$T$20,Data!$V$20,IF(Udfyldningsark!G790=Data!$T$21,Data!$V$21,IF(Udfyldningsark!G790=Data!$T$22,Data!$V$22,IF(Udfyldningsark!G790=Data!$T$23,Data!$V$23,IF(Udfyldningsark!G790=Data!$T$24,Data!$V$24,IF(Udfyldningsark!G790=Data!$T$25,Data!$V$25,IF(Udfyldningsark!G790=Data!$T$26,Data!$V$26,IF(Udfyldningsark!G790=Data!$T$27,Data!$V$27,))))))))))))))))))))))</f>
        <v/>
      </c>
    </row>
    <row r="774" spans="13:13" ht="9.6" hidden="1" customHeight="1" x14ac:dyDescent="0.2">
      <c r="M774" s="89" t="str">
        <f>IF(Udfyldningsark!G791="","",IF(Udfyldningsark!G791=Data!$T$7,Data!$V$7,IF(Udfyldningsark!G791=Data!$T$8,Data!$V$8,IF(Udfyldningsark!G791=Data!$T$9,Data!$V$9,IF(Udfyldningsark!G791=Data!$T$10,Data!$V$10,IF(Udfyldningsark!G791=Data!$T$11,Data!$V$11,IF(Udfyldningsark!G791=Data!$T$12,Data!$V$12,IF(Udfyldningsark!G791=Data!$T$13,Data!$V$13,IF(Udfyldningsark!G791=Data!$T$14,Data!$V$14,IF(Udfyldningsark!G791=Data!$T$15,Data!$V$15,IF(Udfyldningsark!G791=Data!$T$16,Data!$V$16,IF(Udfyldningsark!G791=Data!$T$17,Data!$V$17,IF(Udfyldningsark!G791=Data!$T$18,Data!$V$18,IF(Udfyldningsark!G791=Data!$T$19,Data!$V$19,IF(Udfyldningsark!G791=Data!$T$20,Data!$V$20,IF(Udfyldningsark!G791=Data!$T$21,Data!$V$21,IF(Udfyldningsark!G791=Data!$T$22,Data!$V$22,IF(Udfyldningsark!G791=Data!$T$23,Data!$V$23,IF(Udfyldningsark!G791=Data!$T$24,Data!$V$24,IF(Udfyldningsark!G791=Data!$T$25,Data!$V$25,IF(Udfyldningsark!G791=Data!$T$26,Data!$V$26,IF(Udfyldningsark!G791=Data!$T$27,Data!$V$27,))))))))))))))))))))))</f>
        <v/>
      </c>
    </row>
    <row r="775" spans="13:13" ht="9.6" hidden="1" customHeight="1" x14ac:dyDescent="0.2">
      <c r="M775" s="89" t="str">
        <f>IF(Udfyldningsark!G792="","",IF(Udfyldningsark!G792=Data!$T$7,Data!$V$7,IF(Udfyldningsark!G792=Data!$T$8,Data!$V$8,IF(Udfyldningsark!G792=Data!$T$9,Data!$V$9,IF(Udfyldningsark!G792=Data!$T$10,Data!$V$10,IF(Udfyldningsark!G792=Data!$T$11,Data!$V$11,IF(Udfyldningsark!G792=Data!$T$12,Data!$V$12,IF(Udfyldningsark!G792=Data!$T$13,Data!$V$13,IF(Udfyldningsark!G792=Data!$T$14,Data!$V$14,IF(Udfyldningsark!G792=Data!$T$15,Data!$V$15,IF(Udfyldningsark!G792=Data!$T$16,Data!$V$16,IF(Udfyldningsark!G792=Data!$T$17,Data!$V$17,IF(Udfyldningsark!G792=Data!$T$18,Data!$V$18,IF(Udfyldningsark!G792=Data!$T$19,Data!$V$19,IF(Udfyldningsark!G792=Data!$T$20,Data!$V$20,IF(Udfyldningsark!G792=Data!$T$21,Data!$V$21,IF(Udfyldningsark!G792=Data!$T$22,Data!$V$22,IF(Udfyldningsark!G792=Data!$T$23,Data!$V$23,IF(Udfyldningsark!G792=Data!$T$24,Data!$V$24,IF(Udfyldningsark!G792=Data!$T$25,Data!$V$25,IF(Udfyldningsark!G792=Data!$T$26,Data!$V$26,IF(Udfyldningsark!G792=Data!$T$27,Data!$V$27,))))))))))))))))))))))</f>
        <v/>
      </c>
    </row>
    <row r="776" spans="13:13" ht="9.6" hidden="1" customHeight="1" x14ac:dyDescent="0.2">
      <c r="M776" s="89" t="str">
        <f>IF(Udfyldningsark!G793="","",IF(Udfyldningsark!G793=Data!$T$7,Data!$V$7,IF(Udfyldningsark!G793=Data!$T$8,Data!$V$8,IF(Udfyldningsark!G793=Data!$T$9,Data!$V$9,IF(Udfyldningsark!G793=Data!$T$10,Data!$V$10,IF(Udfyldningsark!G793=Data!$T$11,Data!$V$11,IF(Udfyldningsark!G793=Data!$T$12,Data!$V$12,IF(Udfyldningsark!G793=Data!$T$13,Data!$V$13,IF(Udfyldningsark!G793=Data!$T$14,Data!$V$14,IF(Udfyldningsark!G793=Data!$T$15,Data!$V$15,IF(Udfyldningsark!G793=Data!$T$16,Data!$V$16,IF(Udfyldningsark!G793=Data!$T$17,Data!$V$17,IF(Udfyldningsark!G793=Data!$T$18,Data!$V$18,IF(Udfyldningsark!G793=Data!$T$19,Data!$V$19,IF(Udfyldningsark!G793=Data!$T$20,Data!$V$20,IF(Udfyldningsark!G793=Data!$T$21,Data!$V$21,IF(Udfyldningsark!G793=Data!$T$22,Data!$V$22,IF(Udfyldningsark!G793=Data!$T$23,Data!$V$23,IF(Udfyldningsark!G793=Data!$T$24,Data!$V$24,IF(Udfyldningsark!G793=Data!$T$25,Data!$V$25,IF(Udfyldningsark!G793=Data!$T$26,Data!$V$26,IF(Udfyldningsark!G793=Data!$T$27,Data!$V$27,))))))))))))))))))))))</f>
        <v/>
      </c>
    </row>
    <row r="777" spans="13:13" ht="9.6" hidden="1" customHeight="1" x14ac:dyDescent="0.2">
      <c r="M777" s="89" t="str">
        <f>IF(Udfyldningsark!G794="","",IF(Udfyldningsark!G794=Data!$T$7,Data!$V$7,IF(Udfyldningsark!G794=Data!$T$8,Data!$V$8,IF(Udfyldningsark!G794=Data!$T$9,Data!$V$9,IF(Udfyldningsark!G794=Data!$T$10,Data!$V$10,IF(Udfyldningsark!G794=Data!$T$11,Data!$V$11,IF(Udfyldningsark!G794=Data!$T$12,Data!$V$12,IF(Udfyldningsark!G794=Data!$T$13,Data!$V$13,IF(Udfyldningsark!G794=Data!$T$14,Data!$V$14,IF(Udfyldningsark!G794=Data!$T$15,Data!$V$15,IF(Udfyldningsark!G794=Data!$T$16,Data!$V$16,IF(Udfyldningsark!G794=Data!$T$17,Data!$V$17,IF(Udfyldningsark!G794=Data!$T$18,Data!$V$18,IF(Udfyldningsark!G794=Data!$T$19,Data!$V$19,IF(Udfyldningsark!G794=Data!$T$20,Data!$V$20,IF(Udfyldningsark!G794=Data!$T$21,Data!$V$21,IF(Udfyldningsark!G794=Data!$T$22,Data!$V$22,IF(Udfyldningsark!G794=Data!$T$23,Data!$V$23,IF(Udfyldningsark!G794=Data!$T$24,Data!$V$24,IF(Udfyldningsark!G794=Data!$T$25,Data!$V$25,IF(Udfyldningsark!G794=Data!$T$26,Data!$V$26,IF(Udfyldningsark!G794=Data!$T$27,Data!$V$27,))))))))))))))))))))))</f>
        <v/>
      </c>
    </row>
    <row r="778" spans="13:13" ht="9.6" hidden="1" customHeight="1" x14ac:dyDescent="0.2">
      <c r="M778" s="89" t="str">
        <f>IF(Udfyldningsark!G795="","",IF(Udfyldningsark!G795=Data!$T$7,Data!$V$7,IF(Udfyldningsark!G795=Data!$T$8,Data!$V$8,IF(Udfyldningsark!G795=Data!$T$9,Data!$V$9,IF(Udfyldningsark!G795=Data!$T$10,Data!$V$10,IF(Udfyldningsark!G795=Data!$T$11,Data!$V$11,IF(Udfyldningsark!G795=Data!$T$12,Data!$V$12,IF(Udfyldningsark!G795=Data!$T$13,Data!$V$13,IF(Udfyldningsark!G795=Data!$T$14,Data!$V$14,IF(Udfyldningsark!G795=Data!$T$15,Data!$V$15,IF(Udfyldningsark!G795=Data!$T$16,Data!$V$16,IF(Udfyldningsark!G795=Data!$T$17,Data!$V$17,IF(Udfyldningsark!G795=Data!$T$18,Data!$V$18,IF(Udfyldningsark!G795=Data!$T$19,Data!$V$19,IF(Udfyldningsark!G795=Data!$T$20,Data!$V$20,IF(Udfyldningsark!G795=Data!$T$21,Data!$V$21,IF(Udfyldningsark!G795=Data!$T$22,Data!$V$22,IF(Udfyldningsark!G795=Data!$T$23,Data!$V$23,IF(Udfyldningsark!G795=Data!$T$24,Data!$V$24,IF(Udfyldningsark!G795=Data!$T$25,Data!$V$25,IF(Udfyldningsark!G795=Data!$T$26,Data!$V$26,IF(Udfyldningsark!G795=Data!$T$27,Data!$V$27,))))))))))))))))))))))</f>
        <v/>
      </c>
    </row>
    <row r="779" spans="13:13" ht="9.6" hidden="1" customHeight="1" x14ac:dyDescent="0.2">
      <c r="M779" s="89" t="str">
        <f>IF(Udfyldningsark!G796="","",IF(Udfyldningsark!G796=Data!$T$7,Data!$V$7,IF(Udfyldningsark!G796=Data!$T$8,Data!$V$8,IF(Udfyldningsark!G796=Data!$T$9,Data!$V$9,IF(Udfyldningsark!G796=Data!$T$10,Data!$V$10,IF(Udfyldningsark!G796=Data!$T$11,Data!$V$11,IF(Udfyldningsark!G796=Data!$T$12,Data!$V$12,IF(Udfyldningsark!G796=Data!$T$13,Data!$V$13,IF(Udfyldningsark!G796=Data!$T$14,Data!$V$14,IF(Udfyldningsark!G796=Data!$T$15,Data!$V$15,IF(Udfyldningsark!G796=Data!$T$16,Data!$V$16,IF(Udfyldningsark!G796=Data!$T$17,Data!$V$17,IF(Udfyldningsark!G796=Data!$T$18,Data!$V$18,IF(Udfyldningsark!G796=Data!$T$19,Data!$V$19,IF(Udfyldningsark!G796=Data!$T$20,Data!$V$20,IF(Udfyldningsark!G796=Data!$T$21,Data!$V$21,IF(Udfyldningsark!G796=Data!$T$22,Data!$V$22,IF(Udfyldningsark!G796=Data!$T$23,Data!$V$23,IF(Udfyldningsark!G796=Data!$T$24,Data!$V$24,IF(Udfyldningsark!G796=Data!$T$25,Data!$V$25,IF(Udfyldningsark!G796=Data!$T$26,Data!$V$26,IF(Udfyldningsark!G796=Data!$T$27,Data!$V$27,))))))))))))))))))))))</f>
        <v/>
      </c>
    </row>
    <row r="780" spans="13:13" ht="9.6" hidden="1" customHeight="1" x14ac:dyDescent="0.2">
      <c r="M780" s="89" t="str">
        <f>IF(Udfyldningsark!G797="","",IF(Udfyldningsark!G797=Data!$T$7,Data!$V$7,IF(Udfyldningsark!G797=Data!$T$8,Data!$V$8,IF(Udfyldningsark!G797=Data!$T$9,Data!$V$9,IF(Udfyldningsark!G797=Data!$T$10,Data!$V$10,IF(Udfyldningsark!G797=Data!$T$11,Data!$V$11,IF(Udfyldningsark!G797=Data!$T$12,Data!$V$12,IF(Udfyldningsark!G797=Data!$T$13,Data!$V$13,IF(Udfyldningsark!G797=Data!$T$14,Data!$V$14,IF(Udfyldningsark!G797=Data!$T$15,Data!$V$15,IF(Udfyldningsark!G797=Data!$T$16,Data!$V$16,IF(Udfyldningsark!G797=Data!$T$17,Data!$V$17,IF(Udfyldningsark!G797=Data!$T$18,Data!$V$18,IF(Udfyldningsark!G797=Data!$T$19,Data!$V$19,IF(Udfyldningsark!G797=Data!$T$20,Data!$V$20,IF(Udfyldningsark!G797=Data!$T$21,Data!$V$21,IF(Udfyldningsark!G797=Data!$T$22,Data!$V$22,IF(Udfyldningsark!G797=Data!$T$23,Data!$V$23,IF(Udfyldningsark!G797=Data!$T$24,Data!$V$24,IF(Udfyldningsark!G797=Data!$T$25,Data!$V$25,IF(Udfyldningsark!G797=Data!$T$26,Data!$V$26,IF(Udfyldningsark!G797=Data!$T$27,Data!$V$27,))))))))))))))))))))))</f>
        <v/>
      </c>
    </row>
    <row r="781" spans="13:13" ht="9.6" hidden="1" customHeight="1" x14ac:dyDescent="0.2">
      <c r="M781" s="89" t="str">
        <f>IF(Udfyldningsark!G798="","",IF(Udfyldningsark!G798=Data!$T$7,Data!$V$7,IF(Udfyldningsark!G798=Data!$T$8,Data!$V$8,IF(Udfyldningsark!G798=Data!$T$9,Data!$V$9,IF(Udfyldningsark!G798=Data!$T$10,Data!$V$10,IF(Udfyldningsark!G798=Data!$T$11,Data!$V$11,IF(Udfyldningsark!G798=Data!$T$12,Data!$V$12,IF(Udfyldningsark!G798=Data!$T$13,Data!$V$13,IF(Udfyldningsark!G798=Data!$T$14,Data!$V$14,IF(Udfyldningsark!G798=Data!$T$15,Data!$V$15,IF(Udfyldningsark!G798=Data!$T$16,Data!$V$16,IF(Udfyldningsark!G798=Data!$T$17,Data!$V$17,IF(Udfyldningsark!G798=Data!$T$18,Data!$V$18,IF(Udfyldningsark!G798=Data!$T$19,Data!$V$19,IF(Udfyldningsark!G798=Data!$T$20,Data!$V$20,IF(Udfyldningsark!G798=Data!$T$21,Data!$V$21,IF(Udfyldningsark!G798=Data!$T$22,Data!$V$22,IF(Udfyldningsark!G798=Data!$T$23,Data!$V$23,IF(Udfyldningsark!G798=Data!$T$24,Data!$V$24,IF(Udfyldningsark!G798=Data!$T$25,Data!$V$25,IF(Udfyldningsark!G798=Data!$T$26,Data!$V$26,IF(Udfyldningsark!G798=Data!$T$27,Data!$V$27,))))))))))))))))))))))</f>
        <v/>
      </c>
    </row>
    <row r="782" spans="13:13" ht="9.6" hidden="1" customHeight="1" x14ac:dyDescent="0.2">
      <c r="M782" s="89" t="str">
        <f>IF(Udfyldningsark!G799="","",IF(Udfyldningsark!G799=Data!$T$7,Data!$V$7,IF(Udfyldningsark!G799=Data!$T$8,Data!$V$8,IF(Udfyldningsark!G799=Data!$T$9,Data!$V$9,IF(Udfyldningsark!G799=Data!$T$10,Data!$V$10,IF(Udfyldningsark!G799=Data!$T$11,Data!$V$11,IF(Udfyldningsark!G799=Data!$T$12,Data!$V$12,IF(Udfyldningsark!G799=Data!$T$13,Data!$V$13,IF(Udfyldningsark!G799=Data!$T$14,Data!$V$14,IF(Udfyldningsark!G799=Data!$T$15,Data!$V$15,IF(Udfyldningsark!G799=Data!$T$16,Data!$V$16,IF(Udfyldningsark!G799=Data!$T$17,Data!$V$17,IF(Udfyldningsark!G799=Data!$T$18,Data!$V$18,IF(Udfyldningsark!G799=Data!$T$19,Data!$V$19,IF(Udfyldningsark!G799=Data!$T$20,Data!$V$20,IF(Udfyldningsark!G799=Data!$T$21,Data!$V$21,IF(Udfyldningsark!G799=Data!$T$22,Data!$V$22,IF(Udfyldningsark!G799=Data!$T$23,Data!$V$23,IF(Udfyldningsark!G799=Data!$T$24,Data!$V$24,IF(Udfyldningsark!G799=Data!$T$25,Data!$V$25,IF(Udfyldningsark!G799=Data!$T$26,Data!$V$26,IF(Udfyldningsark!G799=Data!$T$27,Data!$V$27,))))))))))))))))))))))</f>
        <v/>
      </c>
    </row>
    <row r="783" spans="13:13" ht="9.6" hidden="1" customHeight="1" x14ac:dyDescent="0.2">
      <c r="M783" s="89" t="str">
        <f>IF(Udfyldningsark!G800="","",IF(Udfyldningsark!G800=Data!$T$7,Data!$V$7,IF(Udfyldningsark!G800=Data!$T$8,Data!$V$8,IF(Udfyldningsark!G800=Data!$T$9,Data!$V$9,IF(Udfyldningsark!G800=Data!$T$10,Data!$V$10,IF(Udfyldningsark!G800=Data!$T$11,Data!$V$11,IF(Udfyldningsark!G800=Data!$T$12,Data!$V$12,IF(Udfyldningsark!G800=Data!$T$13,Data!$V$13,IF(Udfyldningsark!G800=Data!$T$14,Data!$V$14,IF(Udfyldningsark!G800=Data!$T$15,Data!$V$15,IF(Udfyldningsark!G800=Data!$T$16,Data!$V$16,IF(Udfyldningsark!G800=Data!$T$17,Data!$V$17,IF(Udfyldningsark!G800=Data!$T$18,Data!$V$18,IF(Udfyldningsark!G800=Data!$T$19,Data!$V$19,IF(Udfyldningsark!G800=Data!$T$20,Data!$V$20,IF(Udfyldningsark!G800=Data!$T$21,Data!$V$21,IF(Udfyldningsark!G800=Data!$T$22,Data!$V$22,IF(Udfyldningsark!G800=Data!$T$23,Data!$V$23,IF(Udfyldningsark!G800=Data!$T$24,Data!$V$24,IF(Udfyldningsark!G800=Data!$T$25,Data!$V$25,IF(Udfyldningsark!G800=Data!$T$26,Data!$V$26,IF(Udfyldningsark!G800=Data!$T$27,Data!$V$27,))))))))))))))))))))))</f>
        <v/>
      </c>
    </row>
    <row r="784" spans="13:13" ht="9.6" hidden="1" customHeight="1" x14ac:dyDescent="0.2">
      <c r="M784" s="89" t="str">
        <f>IF(Udfyldningsark!G801="","",IF(Udfyldningsark!G801=Data!$T$7,Data!$V$7,IF(Udfyldningsark!G801=Data!$T$8,Data!$V$8,IF(Udfyldningsark!G801=Data!$T$9,Data!$V$9,IF(Udfyldningsark!G801=Data!$T$10,Data!$V$10,IF(Udfyldningsark!G801=Data!$T$11,Data!$V$11,IF(Udfyldningsark!G801=Data!$T$12,Data!$V$12,IF(Udfyldningsark!G801=Data!$T$13,Data!$V$13,IF(Udfyldningsark!G801=Data!$T$14,Data!$V$14,IF(Udfyldningsark!G801=Data!$T$15,Data!$V$15,IF(Udfyldningsark!G801=Data!$T$16,Data!$V$16,IF(Udfyldningsark!G801=Data!$T$17,Data!$V$17,IF(Udfyldningsark!G801=Data!$T$18,Data!$V$18,IF(Udfyldningsark!G801=Data!$T$19,Data!$V$19,IF(Udfyldningsark!G801=Data!$T$20,Data!$V$20,IF(Udfyldningsark!G801=Data!$T$21,Data!$V$21,IF(Udfyldningsark!G801=Data!$T$22,Data!$V$22,IF(Udfyldningsark!G801=Data!$T$23,Data!$V$23,IF(Udfyldningsark!G801=Data!$T$24,Data!$V$24,IF(Udfyldningsark!G801=Data!$T$25,Data!$V$25,IF(Udfyldningsark!G801=Data!$T$26,Data!$V$26,IF(Udfyldningsark!G801=Data!$T$27,Data!$V$27,))))))))))))))))))))))</f>
        <v/>
      </c>
    </row>
    <row r="785" spans="13:13" ht="9.6" hidden="1" customHeight="1" x14ac:dyDescent="0.2">
      <c r="M785" s="89" t="str">
        <f>IF(Udfyldningsark!G802="","",IF(Udfyldningsark!G802=Data!$T$7,Data!$V$7,IF(Udfyldningsark!G802=Data!$T$8,Data!$V$8,IF(Udfyldningsark!G802=Data!$T$9,Data!$V$9,IF(Udfyldningsark!G802=Data!$T$10,Data!$V$10,IF(Udfyldningsark!G802=Data!$T$11,Data!$V$11,IF(Udfyldningsark!G802=Data!$T$12,Data!$V$12,IF(Udfyldningsark!G802=Data!$T$13,Data!$V$13,IF(Udfyldningsark!G802=Data!$T$14,Data!$V$14,IF(Udfyldningsark!G802=Data!$T$15,Data!$V$15,IF(Udfyldningsark!G802=Data!$T$16,Data!$V$16,IF(Udfyldningsark!G802=Data!$T$17,Data!$V$17,IF(Udfyldningsark!G802=Data!$T$18,Data!$V$18,IF(Udfyldningsark!G802=Data!$T$19,Data!$V$19,IF(Udfyldningsark!G802=Data!$T$20,Data!$V$20,IF(Udfyldningsark!G802=Data!$T$21,Data!$V$21,IF(Udfyldningsark!G802=Data!$T$22,Data!$V$22,IF(Udfyldningsark!G802=Data!$T$23,Data!$V$23,IF(Udfyldningsark!G802=Data!$T$24,Data!$V$24,IF(Udfyldningsark!G802=Data!$T$25,Data!$V$25,IF(Udfyldningsark!G802=Data!$T$26,Data!$V$26,IF(Udfyldningsark!G802=Data!$T$27,Data!$V$27,))))))))))))))))))))))</f>
        <v/>
      </c>
    </row>
    <row r="786" spans="13:13" ht="9.6" hidden="1" customHeight="1" x14ac:dyDescent="0.2">
      <c r="M786" s="89" t="str">
        <f>IF(Udfyldningsark!G803="","",IF(Udfyldningsark!G803=Data!$T$7,Data!$V$7,IF(Udfyldningsark!G803=Data!$T$8,Data!$V$8,IF(Udfyldningsark!G803=Data!$T$9,Data!$V$9,IF(Udfyldningsark!G803=Data!$T$10,Data!$V$10,IF(Udfyldningsark!G803=Data!$T$11,Data!$V$11,IF(Udfyldningsark!G803=Data!$T$12,Data!$V$12,IF(Udfyldningsark!G803=Data!$T$13,Data!$V$13,IF(Udfyldningsark!G803=Data!$T$14,Data!$V$14,IF(Udfyldningsark!G803=Data!$T$15,Data!$V$15,IF(Udfyldningsark!G803=Data!$T$16,Data!$V$16,IF(Udfyldningsark!G803=Data!$T$17,Data!$V$17,IF(Udfyldningsark!G803=Data!$T$18,Data!$V$18,IF(Udfyldningsark!G803=Data!$T$19,Data!$V$19,IF(Udfyldningsark!G803=Data!$T$20,Data!$V$20,IF(Udfyldningsark!G803=Data!$T$21,Data!$V$21,IF(Udfyldningsark!G803=Data!$T$22,Data!$V$22,IF(Udfyldningsark!G803=Data!$T$23,Data!$V$23,IF(Udfyldningsark!G803=Data!$T$24,Data!$V$24,IF(Udfyldningsark!G803=Data!$T$25,Data!$V$25,IF(Udfyldningsark!G803=Data!$T$26,Data!$V$26,IF(Udfyldningsark!G803=Data!$T$27,Data!$V$27,))))))))))))))))))))))</f>
        <v/>
      </c>
    </row>
    <row r="787" spans="13:13" ht="9.6" hidden="1" customHeight="1" x14ac:dyDescent="0.2">
      <c r="M787" s="89" t="str">
        <f>IF(Udfyldningsark!G804="","",IF(Udfyldningsark!G804=Data!$T$7,Data!$V$7,IF(Udfyldningsark!G804=Data!$T$8,Data!$V$8,IF(Udfyldningsark!G804=Data!$T$9,Data!$V$9,IF(Udfyldningsark!G804=Data!$T$10,Data!$V$10,IF(Udfyldningsark!G804=Data!$T$11,Data!$V$11,IF(Udfyldningsark!G804=Data!$T$12,Data!$V$12,IF(Udfyldningsark!G804=Data!$T$13,Data!$V$13,IF(Udfyldningsark!G804=Data!$T$14,Data!$V$14,IF(Udfyldningsark!G804=Data!$T$15,Data!$V$15,IF(Udfyldningsark!G804=Data!$T$16,Data!$V$16,IF(Udfyldningsark!G804=Data!$T$17,Data!$V$17,IF(Udfyldningsark!G804=Data!$T$18,Data!$V$18,IF(Udfyldningsark!G804=Data!$T$19,Data!$V$19,IF(Udfyldningsark!G804=Data!$T$20,Data!$V$20,IF(Udfyldningsark!G804=Data!$T$21,Data!$V$21,IF(Udfyldningsark!G804=Data!$T$22,Data!$V$22,IF(Udfyldningsark!G804=Data!$T$23,Data!$V$23,IF(Udfyldningsark!G804=Data!$T$24,Data!$V$24,IF(Udfyldningsark!G804=Data!$T$25,Data!$V$25,IF(Udfyldningsark!G804=Data!$T$26,Data!$V$26,IF(Udfyldningsark!G804=Data!$T$27,Data!$V$27,))))))))))))))))))))))</f>
        <v/>
      </c>
    </row>
    <row r="788" spans="13:13" ht="9.6" hidden="1" customHeight="1" x14ac:dyDescent="0.2">
      <c r="M788" s="89" t="str">
        <f>IF(Udfyldningsark!G805="","",IF(Udfyldningsark!G805=Data!$T$7,Data!$V$7,IF(Udfyldningsark!G805=Data!$T$8,Data!$V$8,IF(Udfyldningsark!G805=Data!$T$9,Data!$V$9,IF(Udfyldningsark!G805=Data!$T$10,Data!$V$10,IF(Udfyldningsark!G805=Data!$T$11,Data!$V$11,IF(Udfyldningsark!G805=Data!$T$12,Data!$V$12,IF(Udfyldningsark!G805=Data!$T$13,Data!$V$13,IF(Udfyldningsark!G805=Data!$T$14,Data!$V$14,IF(Udfyldningsark!G805=Data!$T$15,Data!$V$15,IF(Udfyldningsark!G805=Data!$T$16,Data!$V$16,IF(Udfyldningsark!G805=Data!$T$17,Data!$V$17,IF(Udfyldningsark!G805=Data!$T$18,Data!$V$18,IF(Udfyldningsark!G805=Data!$T$19,Data!$V$19,IF(Udfyldningsark!G805=Data!$T$20,Data!$V$20,IF(Udfyldningsark!G805=Data!$T$21,Data!$V$21,IF(Udfyldningsark!G805=Data!$T$22,Data!$V$22,IF(Udfyldningsark!G805=Data!$T$23,Data!$V$23,IF(Udfyldningsark!G805=Data!$T$24,Data!$V$24,IF(Udfyldningsark!G805=Data!$T$25,Data!$V$25,IF(Udfyldningsark!G805=Data!$T$26,Data!$V$26,IF(Udfyldningsark!G805=Data!$T$27,Data!$V$27,))))))))))))))))))))))</f>
        <v/>
      </c>
    </row>
    <row r="789" spans="13:13" ht="9.6" hidden="1" customHeight="1" x14ac:dyDescent="0.2">
      <c r="M789" s="89" t="str">
        <f>IF(Udfyldningsark!G806="","",IF(Udfyldningsark!G806=Data!$T$7,Data!$V$7,IF(Udfyldningsark!G806=Data!$T$8,Data!$V$8,IF(Udfyldningsark!G806=Data!$T$9,Data!$V$9,IF(Udfyldningsark!G806=Data!$T$10,Data!$V$10,IF(Udfyldningsark!G806=Data!$T$11,Data!$V$11,IF(Udfyldningsark!G806=Data!$T$12,Data!$V$12,IF(Udfyldningsark!G806=Data!$T$13,Data!$V$13,IF(Udfyldningsark!G806=Data!$T$14,Data!$V$14,IF(Udfyldningsark!G806=Data!$T$15,Data!$V$15,IF(Udfyldningsark!G806=Data!$T$16,Data!$V$16,IF(Udfyldningsark!G806=Data!$T$17,Data!$V$17,IF(Udfyldningsark!G806=Data!$T$18,Data!$V$18,IF(Udfyldningsark!G806=Data!$T$19,Data!$V$19,IF(Udfyldningsark!G806=Data!$T$20,Data!$V$20,IF(Udfyldningsark!G806=Data!$T$21,Data!$V$21,IF(Udfyldningsark!G806=Data!$T$22,Data!$V$22,IF(Udfyldningsark!G806=Data!$T$23,Data!$V$23,IF(Udfyldningsark!G806=Data!$T$24,Data!$V$24,IF(Udfyldningsark!G806=Data!$T$25,Data!$V$25,IF(Udfyldningsark!G806=Data!$T$26,Data!$V$26,IF(Udfyldningsark!G806=Data!$T$27,Data!$V$27,))))))))))))))))))))))</f>
        <v/>
      </c>
    </row>
    <row r="790" spans="13:13" ht="9.6" hidden="1" customHeight="1" x14ac:dyDescent="0.2">
      <c r="M790" s="89" t="str">
        <f>IF(Udfyldningsark!G807="","",IF(Udfyldningsark!G807=Data!$T$7,Data!$V$7,IF(Udfyldningsark!G807=Data!$T$8,Data!$V$8,IF(Udfyldningsark!G807=Data!$T$9,Data!$V$9,IF(Udfyldningsark!G807=Data!$T$10,Data!$V$10,IF(Udfyldningsark!G807=Data!$T$11,Data!$V$11,IF(Udfyldningsark!G807=Data!$T$12,Data!$V$12,IF(Udfyldningsark!G807=Data!$T$13,Data!$V$13,IF(Udfyldningsark!G807=Data!$T$14,Data!$V$14,IF(Udfyldningsark!G807=Data!$T$15,Data!$V$15,IF(Udfyldningsark!G807=Data!$T$16,Data!$V$16,IF(Udfyldningsark!G807=Data!$T$17,Data!$V$17,IF(Udfyldningsark!G807=Data!$T$18,Data!$V$18,IF(Udfyldningsark!G807=Data!$T$19,Data!$V$19,IF(Udfyldningsark!G807=Data!$T$20,Data!$V$20,IF(Udfyldningsark!G807=Data!$T$21,Data!$V$21,IF(Udfyldningsark!G807=Data!$T$22,Data!$V$22,IF(Udfyldningsark!G807=Data!$T$23,Data!$V$23,IF(Udfyldningsark!G807=Data!$T$24,Data!$V$24,IF(Udfyldningsark!G807=Data!$T$25,Data!$V$25,IF(Udfyldningsark!G807=Data!$T$26,Data!$V$26,IF(Udfyldningsark!G807=Data!$T$27,Data!$V$27,))))))))))))))))))))))</f>
        <v/>
      </c>
    </row>
    <row r="791" spans="13:13" ht="9.6" hidden="1" customHeight="1" x14ac:dyDescent="0.2">
      <c r="M791" s="89" t="str">
        <f>IF(Udfyldningsark!G808="","",IF(Udfyldningsark!G808=Data!$T$7,Data!$V$7,IF(Udfyldningsark!G808=Data!$T$8,Data!$V$8,IF(Udfyldningsark!G808=Data!$T$9,Data!$V$9,IF(Udfyldningsark!G808=Data!$T$10,Data!$V$10,IF(Udfyldningsark!G808=Data!$T$11,Data!$V$11,IF(Udfyldningsark!G808=Data!$T$12,Data!$V$12,IF(Udfyldningsark!G808=Data!$T$13,Data!$V$13,IF(Udfyldningsark!G808=Data!$T$14,Data!$V$14,IF(Udfyldningsark!G808=Data!$T$15,Data!$V$15,IF(Udfyldningsark!G808=Data!$T$16,Data!$V$16,IF(Udfyldningsark!G808=Data!$T$17,Data!$V$17,IF(Udfyldningsark!G808=Data!$T$18,Data!$V$18,IF(Udfyldningsark!G808=Data!$T$19,Data!$V$19,IF(Udfyldningsark!G808=Data!$T$20,Data!$V$20,IF(Udfyldningsark!G808=Data!$T$21,Data!$V$21,IF(Udfyldningsark!G808=Data!$T$22,Data!$V$22,IF(Udfyldningsark!G808=Data!$T$23,Data!$V$23,IF(Udfyldningsark!G808=Data!$T$24,Data!$V$24,IF(Udfyldningsark!G808=Data!$T$25,Data!$V$25,IF(Udfyldningsark!G808=Data!$T$26,Data!$V$26,IF(Udfyldningsark!G808=Data!$T$27,Data!$V$27,))))))))))))))))))))))</f>
        <v/>
      </c>
    </row>
    <row r="792" spans="13:13" ht="9.6" hidden="1" customHeight="1" x14ac:dyDescent="0.2">
      <c r="M792" s="89" t="str">
        <f>IF(Udfyldningsark!G809="","",IF(Udfyldningsark!G809=Data!$T$7,Data!$V$7,IF(Udfyldningsark!G809=Data!$T$8,Data!$V$8,IF(Udfyldningsark!G809=Data!$T$9,Data!$V$9,IF(Udfyldningsark!G809=Data!$T$10,Data!$V$10,IF(Udfyldningsark!G809=Data!$T$11,Data!$V$11,IF(Udfyldningsark!G809=Data!$T$12,Data!$V$12,IF(Udfyldningsark!G809=Data!$T$13,Data!$V$13,IF(Udfyldningsark!G809=Data!$T$14,Data!$V$14,IF(Udfyldningsark!G809=Data!$T$15,Data!$V$15,IF(Udfyldningsark!G809=Data!$T$16,Data!$V$16,IF(Udfyldningsark!G809=Data!$T$17,Data!$V$17,IF(Udfyldningsark!G809=Data!$T$18,Data!$V$18,IF(Udfyldningsark!G809=Data!$T$19,Data!$V$19,IF(Udfyldningsark!G809=Data!$T$20,Data!$V$20,IF(Udfyldningsark!G809=Data!$T$21,Data!$V$21,IF(Udfyldningsark!G809=Data!$T$22,Data!$V$22,IF(Udfyldningsark!G809=Data!$T$23,Data!$V$23,IF(Udfyldningsark!G809=Data!$T$24,Data!$V$24,IF(Udfyldningsark!G809=Data!$T$25,Data!$V$25,IF(Udfyldningsark!G809=Data!$T$26,Data!$V$26,IF(Udfyldningsark!G809=Data!$T$27,Data!$V$27,))))))))))))))))))))))</f>
        <v/>
      </c>
    </row>
    <row r="793" spans="13:13" ht="9.6" hidden="1" customHeight="1" x14ac:dyDescent="0.2">
      <c r="M793" s="89" t="str">
        <f>IF(Udfyldningsark!G810="","",IF(Udfyldningsark!G810=Data!$T$7,Data!$V$7,IF(Udfyldningsark!G810=Data!$T$8,Data!$V$8,IF(Udfyldningsark!G810=Data!$T$9,Data!$V$9,IF(Udfyldningsark!G810=Data!$T$10,Data!$V$10,IF(Udfyldningsark!G810=Data!$T$11,Data!$V$11,IF(Udfyldningsark!G810=Data!$T$12,Data!$V$12,IF(Udfyldningsark!G810=Data!$T$13,Data!$V$13,IF(Udfyldningsark!G810=Data!$T$14,Data!$V$14,IF(Udfyldningsark!G810=Data!$T$15,Data!$V$15,IF(Udfyldningsark!G810=Data!$T$16,Data!$V$16,IF(Udfyldningsark!G810=Data!$T$17,Data!$V$17,IF(Udfyldningsark!G810=Data!$T$18,Data!$V$18,IF(Udfyldningsark!G810=Data!$T$19,Data!$V$19,IF(Udfyldningsark!G810=Data!$T$20,Data!$V$20,IF(Udfyldningsark!G810=Data!$T$21,Data!$V$21,IF(Udfyldningsark!G810=Data!$T$22,Data!$V$22,IF(Udfyldningsark!G810=Data!$T$23,Data!$V$23,IF(Udfyldningsark!G810=Data!$T$24,Data!$V$24,IF(Udfyldningsark!G810=Data!$T$25,Data!$V$25,IF(Udfyldningsark!G810=Data!$T$26,Data!$V$26,IF(Udfyldningsark!G810=Data!$T$27,Data!$V$27,))))))))))))))))))))))</f>
        <v/>
      </c>
    </row>
    <row r="794" spans="13:13" ht="9.6" hidden="1" customHeight="1" x14ac:dyDescent="0.2">
      <c r="M794" s="89" t="str">
        <f>IF(Udfyldningsark!G811="","",IF(Udfyldningsark!G811=Data!$T$7,Data!$V$7,IF(Udfyldningsark!G811=Data!$T$8,Data!$V$8,IF(Udfyldningsark!G811=Data!$T$9,Data!$V$9,IF(Udfyldningsark!G811=Data!$T$10,Data!$V$10,IF(Udfyldningsark!G811=Data!$T$11,Data!$V$11,IF(Udfyldningsark!G811=Data!$T$12,Data!$V$12,IF(Udfyldningsark!G811=Data!$T$13,Data!$V$13,IF(Udfyldningsark!G811=Data!$T$14,Data!$V$14,IF(Udfyldningsark!G811=Data!$T$15,Data!$V$15,IF(Udfyldningsark!G811=Data!$T$16,Data!$V$16,IF(Udfyldningsark!G811=Data!$T$17,Data!$V$17,IF(Udfyldningsark!G811=Data!$T$18,Data!$V$18,IF(Udfyldningsark!G811=Data!$T$19,Data!$V$19,IF(Udfyldningsark!G811=Data!$T$20,Data!$V$20,IF(Udfyldningsark!G811=Data!$T$21,Data!$V$21,IF(Udfyldningsark!G811=Data!$T$22,Data!$V$22,IF(Udfyldningsark!G811=Data!$T$23,Data!$V$23,IF(Udfyldningsark!G811=Data!$T$24,Data!$V$24,IF(Udfyldningsark!G811=Data!$T$25,Data!$V$25,IF(Udfyldningsark!G811=Data!$T$26,Data!$V$26,IF(Udfyldningsark!G811=Data!$T$27,Data!$V$27,))))))))))))))))))))))</f>
        <v/>
      </c>
    </row>
    <row r="795" spans="13:13" ht="9.6" hidden="1" customHeight="1" x14ac:dyDescent="0.2">
      <c r="M795" s="89" t="str">
        <f>IF(Udfyldningsark!G812="","",IF(Udfyldningsark!G812=Data!$T$7,Data!$V$7,IF(Udfyldningsark!G812=Data!$T$8,Data!$V$8,IF(Udfyldningsark!G812=Data!$T$9,Data!$V$9,IF(Udfyldningsark!G812=Data!$T$10,Data!$V$10,IF(Udfyldningsark!G812=Data!$T$11,Data!$V$11,IF(Udfyldningsark!G812=Data!$T$12,Data!$V$12,IF(Udfyldningsark!G812=Data!$T$13,Data!$V$13,IF(Udfyldningsark!G812=Data!$T$14,Data!$V$14,IF(Udfyldningsark!G812=Data!$T$15,Data!$V$15,IF(Udfyldningsark!G812=Data!$T$16,Data!$V$16,IF(Udfyldningsark!G812=Data!$T$17,Data!$V$17,IF(Udfyldningsark!G812=Data!$T$18,Data!$V$18,IF(Udfyldningsark!G812=Data!$T$19,Data!$V$19,IF(Udfyldningsark!G812=Data!$T$20,Data!$V$20,IF(Udfyldningsark!G812=Data!$T$21,Data!$V$21,IF(Udfyldningsark!G812=Data!$T$22,Data!$V$22,IF(Udfyldningsark!G812=Data!$T$23,Data!$V$23,IF(Udfyldningsark!G812=Data!$T$24,Data!$V$24,IF(Udfyldningsark!G812=Data!$T$25,Data!$V$25,IF(Udfyldningsark!G812=Data!$T$26,Data!$V$26,IF(Udfyldningsark!G812=Data!$T$27,Data!$V$27,))))))))))))))))))))))</f>
        <v/>
      </c>
    </row>
    <row r="796" spans="13:13" ht="9.6" hidden="1" customHeight="1" x14ac:dyDescent="0.2">
      <c r="M796" s="89" t="str">
        <f>IF(Udfyldningsark!G813="","",IF(Udfyldningsark!G813=Data!$T$7,Data!$V$7,IF(Udfyldningsark!G813=Data!$T$8,Data!$V$8,IF(Udfyldningsark!G813=Data!$T$9,Data!$V$9,IF(Udfyldningsark!G813=Data!$T$10,Data!$V$10,IF(Udfyldningsark!G813=Data!$T$11,Data!$V$11,IF(Udfyldningsark!G813=Data!$T$12,Data!$V$12,IF(Udfyldningsark!G813=Data!$T$13,Data!$V$13,IF(Udfyldningsark!G813=Data!$T$14,Data!$V$14,IF(Udfyldningsark!G813=Data!$T$15,Data!$V$15,IF(Udfyldningsark!G813=Data!$T$16,Data!$V$16,IF(Udfyldningsark!G813=Data!$T$17,Data!$V$17,IF(Udfyldningsark!G813=Data!$T$18,Data!$V$18,IF(Udfyldningsark!G813=Data!$T$19,Data!$V$19,IF(Udfyldningsark!G813=Data!$T$20,Data!$V$20,IF(Udfyldningsark!G813=Data!$T$21,Data!$V$21,IF(Udfyldningsark!G813=Data!$T$22,Data!$V$22,IF(Udfyldningsark!G813=Data!$T$23,Data!$V$23,IF(Udfyldningsark!G813=Data!$T$24,Data!$V$24,IF(Udfyldningsark!G813=Data!$T$25,Data!$V$25,IF(Udfyldningsark!G813=Data!$T$26,Data!$V$26,IF(Udfyldningsark!G813=Data!$T$27,Data!$V$27,))))))))))))))))))))))</f>
        <v/>
      </c>
    </row>
    <row r="797" spans="13:13" ht="9.6" hidden="1" customHeight="1" x14ac:dyDescent="0.2">
      <c r="M797" s="89" t="str">
        <f>IF(Udfyldningsark!G814="","",IF(Udfyldningsark!G814=Data!$T$7,Data!$V$7,IF(Udfyldningsark!G814=Data!$T$8,Data!$V$8,IF(Udfyldningsark!G814=Data!$T$9,Data!$V$9,IF(Udfyldningsark!G814=Data!$T$10,Data!$V$10,IF(Udfyldningsark!G814=Data!$T$11,Data!$V$11,IF(Udfyldningsark!G814=Data!$T$12,Data!$V$12,IF(Udfyldningsark!G814=Data!$T$13,Data!$V$13,IF(Udfyldningsark!G814=Data!$T$14,Data!$V$14,IF(Udfyldningsark!G814=Data!$T$15,Data!$V$15,IF(Udfyldningsark!G814=Data!$T$16,Data!$V$16,IF(Udfyldningsark!G814=Data!$T$17,Data!$V$17,IF(Udfyldningsark!G814=Data!$T$18,Data!$V$18,IF(Udfyldningsark!G814=Data!$T$19,Data!$V$19,IF(Udfyldningsark!G814=Data!$T$20,Data!$V$20,IF(Udfyldningsark!G814=Data!$T$21,Data!$V$21,IF(Udfyldningsark!G814=Data!$T$22,Data!$V$22,IF(Udfyldningsark!G814=Data!$T$23,Data!$V$23,IF(Udfyldningsark!G814=Data!$T$24,Data!$V$24,IF(Udfyldningsark!G814=Data!$T$25,Data!$V$25,IF(Udfyldningsark!G814=Data!$T$26,Data!$V$26,IF(Udfyldningsark!G814=Data!$T$27,Data!$V$27,))))))))))))))))))))))</f>
        <v/>
      </c>
    </row>
    <row r="798" spans="13:13" ht="9.6" hidden="1" customHeight="1" x14ac:dyDescent="0.2">
      <c r="M798" s="89" t="str">
        <f>IF(Udfyldningsark!G815="","",IF(Udfyldningsark!G815=Data!$T$7,Data!$V$7,IF(Udfyldningsark!G815=Data!$T$8,Data!$V$8,IF(Udfyldningsark!G815=Data!$T$9,Data!$V$9,IF(Udfyldningsark!G815=Data!$T$10,Data!$V$10,IF(Udfyldningsark!G815=Data!$T$11,Data!$V$11,IF(Udfyldningsark!G815=Data!$T$12,Data!$V$12,IF(Udfyldningsark!G815=Data!$T$13,Data!$V$13,IF(Udfyldningsark!G815=Data!$T$14,Data!$V$14,IF(Udfyldningsark!G815=Data!$T$15,Data!$V$15,IF(Udfyldningsark!G815=Data!$T$16,Data!$V$16,IF(Udfyldningsark!G815=Data!$T$17,Data!$V$17,IF(Udfyldningsark!G815=Data!$T$18,Data!$V$18,IF(Udfyldningsark!G815=Data!$T$19,Data!$V$19,IF(Udfyldningsark!G815=Data!$T$20,Data!$V$20,IF(Udfyldningsark!G815=Data!$T$21,Data!$V$21,IF(Udfyldningsark!G815=Data!$T$22,Data!$V$22,IF(Udfyldningsark!G815=Data!$T$23,Data!$V$23,IF(Udfyldningsark!G815=Data!$T$24,Data!$V$24,IF(Udfyldningsark!G815=Data!$T$25,Data!$V$25,IF(Udfyldningsark!G815=Data!$T$26,Data!$V$26,IF(Udfyldningsark!G815=Data!$T$27,Data!$V$27,))))))))))))))))))))))</f>
        <v/>
      </c>
    </row>
    <row r="799" spans="13:13" ht="9.6" hidden="1" customHeight="1" x14ac:dyDescent="0.2">
      <c r="M799" s="89" t="str">
        <f>IF(Udfyldningsark!G816="","",IF(Udfyldningsark!G816=Data!$T$7,Data!$V$7,IF(Udfyldningsark!G816=Data!$T$8,Data!$V$8,IF(Udfyldningsark!G816=Data!$T$9,Data!$V$9,IF(Udfyldningsark!G816=Data!$T$10,Data!$V$10,IF(Udfyldningsark!G816=Data!$T$11,Data!$V$11,IF(Udfyldningsark!G816=Data!$T$12,Data!$V$12,IF(Udfyldningsark!G816=Data!$T$13,Data!$V$13,IF(Udfyldningsark!G816=Data!$T$14,Data!$V$14,IF(Udfyldningsark!G816=Data!$T$15,Data!$V$15,IF(Udfyldningsark!G816=Data!$T$16,Data!$V$16,IF(Udfyldningsark!G816=Data!$T$17,Data!$V$17,IF(Udfyldningsark!G816=Data!$T$18,Data!$V$18,IF(Udfyldningsark!G816=Data!$T$19,Data!$V$19,IF(Udfyldningsark!G816=Data!$T$20,Data!$V$20,IF(Udfyldningsark!G816=Data!$T$21,Data!$V$21,IF(Udfyldningsark!G816=Data!$T$22,Data!$V$22,IF(Udfyldningsark!G816=Data!$T$23,Data!$V$23,IF(Udfyldningsark!G816=Data!$T$24,Data!$V$24,IF(Udfyldningsark!G816=Data!$T$25,Data!$V$25,IF(Udfyldningsark!G816=Data!$T$26,Data!$V$26,IF(Udfyldningsark!G816=Data!$T$27,Data!$V$27,))))))))))))))))))))))</f>
        <v/>
      </c>
    </row>
    <row r="800" spans="13:13" ht="9.6" hidden="1" customHeight="1" x14ac:dyDescent="0.2">
      <c r="M800" s="89" t="str">
        <f>IF(Udfyldningsark!G817="","",IF(Udfyldningsark!G817=Data!$T$7,Data!$V$7,IF(Udfyldningsark!G817=Data!$T$8,Data!$V$8,IF(Udfyldningsark!G817=Data!$T$9,Data!$V$9,IF(Udfyldningsark!G817=Data!$T$10,Data!$V$10,IF(Udfyldningsark!G817=Data!$T$11,Data!$V$11,IF(Udfyldningsark!G817=Data!$T$12,Data!$V$12,IF(Udfyldningsark!G817=Data!$T$13,Data!$V$13,IF(Udfyldningsark!G817=Data!$T$14,Data!$V$14,IF(Udfyldningsark!G817=Data!$T$15,Data!$V$15,IF(Udfyldningsark!G817=Data!$T$16,Data!$V$16,IF(Udfyldningsark!G817=Data!$T$17,Data!$V$17,IF(Udfyldningsark!G817=Data!$T$18,Data!$V$18,IF(Udfyldningsark!G817=Data!$T$19,Data!$V$19,IF(Udfyldningsark!G817=Data!$T$20,Data!$V$20,IF(Udfyldningsark!G817=Data!$T$21,Data!$V$21,IF(Udfyldningsark!G817=Data!$T$22,Data!$V$22,IF(Udfyldningsark!G817=Data!$T$23,Data!$V$23,IF(Udfyldningsark!G817=Data!$T$24,Data!$V$24,IF(Udfyldningsark!G817=Data!$T$25,Data!$V$25,IF(Udfyldningsark!G817=Data!$T$26,Data!$V$26,IF(Udfyldningsark!G817=Data!$T$27,Data!$V$27,))))))))))))))))))))))</f>
        <v/>
      </c>
    </row>
    <row r="801" spans="13:13" ht="9.6" hidden="1" customHeight="1" x14ac:dyDescent="0.2">
      <c r="M801" s="89" t="str">
        <f>IF(Udfyldningsark!G818="","",IF(Udfyldningsark!G818=Data!$T$7,Data!$V$7,IF(Udfyldningsark!G818=Data!$T$8,Data!$V$8,IF(Udfyldningsark!G818=Data!$T$9,Data!$V$9,IF(Udfyldningsark!G818=Data!$T$10,Data!$V$10,IF(Udfyldningsark!G818=Data!$T$11,Data!$V$11,IF(Udfyldningsark!G818=Data!$T$12,Data!$V$12,IF(Udfyldningsark!G818=Data!$T$13,Data!$V$13,IF(Udfyldningsark!G818=Data!$T$14,Data!$V$14,IF(Udfyldningsark!G818=Data!$T$15,Data!$V$15,IF(Udfyldningsark!G818=Data!$T$16,Data!$V$16,IF(Udfyldningsark!G818=Data!$T$17,Data!$V$17,IF(Udfyldningsark!G818=Data!$T$18,Data!$V$18,IF(Udfyldningsark!G818=Data!$T$19,Data!$V$19,IF(Udfyldningsark!G818=Data!$T$20,Data!$V$20,IF(Udfyldningsark!G818=Data!$T$21,Data!$V$21,IF(Udfyldningsark!G818=Data!$T$22,Data!$V$22,IF(Udfyldningsark!G818=Data!$T$23,Data!$V$23,IF(Udfyldningsark!G818=Data!$T$24,Data!$V$24,IF(Udfyldningsark!G818=Data!$T$25,Data!$V$25,IF(Udfyldningsark!G818=Data!$T$26,Data!$V$26,IF(Udfyldningsark!G818=Data!$T$27,Data!$V$27,))))))))))))))))))))))</f>
        <v/>
      </c>
    </row>
    <row r="802" spans="13:13" ht="9.6" hidden="1" customHeight="1" x14ac:dyDescent="0.2">
      <c r="M802" s="89" t="str">
        <f>IF(Udfyldningsark!G819="","",IF(Udfyldningsark!G819=Data!$T$7,Data!$V$7,IF(Udfyldningsark!G819=Data!$T$8,Data!$V$8,IF(Udfyldningsark!G819=Data!$T$9,Data!$V$9,IF(Udfyldningsark!G819=Data!$T$10,Data!$V$10,IF(Udfyldningsark!G819=Data!$T$11,Data!$V$11,IF(Udfyldningsark!G819=Data!$T$12,Data!$V$12,IF(Udfyldningsark!G819=Data!$T$13,Data!$V$13,IF(Udfyldningsark!G819=Data!$T$14,Data!$V$14,IF(Udfyldningsark!G819=Data!$T$15,Data!$V$15,IF(Udfyldningsark!G819=Data!$T$16,Data!$V$16,IF(Udfyldningsark!G819=Data!$T$17,Data!$V$17,IF(Udfyldningsark!G819=Data!$T$18,Data!$V$18,IF(Udfyldningsark!G819=Data!$T$19,Data!$V$19,IF(Udfyldningsark!G819=Data!$T$20,Data!$V$20,IF(Udfyldningsark!G819=Data!$T$21,Data!$V$21,IF(Udfyldningsark!G819=Data!$T$22,Data!$V$22,IF(Udfyldningsark!G819=Data!$T$23,Data!$V$23,IF(Udfyldningsark!G819=Data!$T$24,Data!$V$24,IF(Udfyldningsark!G819=Data!$T$25,Data!$V$25,IF(Udfyldningsark!G819=Data!$T$26,Data!$V$26,IF(Udfyldningsark!G819=Data!$T$27,Data!$V$27,))))))))))))))))))))))</f>
        <v/>
      </c>
    </row>
    <row r="803" spans="13:13" ht="9.6" hidden="1" customHeight="1" x14ac:dyDescent="0.2">
      <c r="M803" s="89" t="str">
        <f>IF(Udfyldningsark!G820="","",IF(Udfyldningsark!G820=Data!$T$7,Data!$V$7,IF(Udfyldningsark!G820=Data!$T$8,Data!$V$8,IF(Udfyldningsark!G820=Data!$T$9,Data!$V$9,IF(Udfyldningsark!G820=Data!$T$10,Data!$V$10,IF(Udfyldningsark!G820=Data!$T$11,Data!$V$11,IF(Udfyldningsark!G820=Data!$T$12,Data!$V$12,IF(Udfyldningsark!G820=Data!$T$13,Data!$V$13,IF(Udfyldningsark!G820=Data!$T$14,Data!$V$14,IF(Udfyldningsark!G820=Data!$T$15,Data!$V$15,IF(Udfyldningsark!G820=Data!$T$16,Data!$V$16,IF(Udfyldningsark!G820=Data!$T$17,Data!$V$17,IF(Udfyldningsark!G820=Data!$T$18,Data!$V$18,IF(Udfyldningsark!G820=Data!$T$19,Data!$V$19,IF(Udfyldningsark!G820=Data!$T$20,Data!$V$20,IF(Udfyldningsark!G820=Data!$T$21,Data!$V$21,IF(Udfyldningsark!G820=Data!$T$22,Data!$V$22,IF(Udfyldningsark!G820=Data!$T$23,Data!$V$23,IF(Udfyldningsark!G820=Data!$T$24,Data!$V$24,IF(Udfyldningsark!G820=Data!$T$25,Data!$V$25,IF(Udfyldningsark!G820=Data!$T$26,Data!$V$26,IF(Udfyldningsark!G820=Data!$T$27,Data!$V$27,))))))))))))))))))))))</f>
        <v/>
      </c>
    </row>
    <row r="804" spans="13:13" ht="9.6" hidden="1" customHeight="1" x14ac:dyDescent="0.2">
      <c r="M804" s="89" t="str">
        <f>IF(Udfyldningsark!G821="","",IF(Udfyldningsark!G821=Data!$T$7,Data!$V$7,IF(Udfyldningsark!G821=Data!$T$8,Data!$V$8,IF(Udfyldningsark!G821=Data!$T$9,Data!$V$9,IF(Udfyldningsark!G821=Data!$T$10,Data!$V$10,IF(Udfyldningsark!G821=Data!$T$11,Data!$V$11,IF(Udfyldningsark!G821=Data!$T$12,Data!$V$12,IF(Udfyldningsark!G821=Data!$T$13,Data!$V$13,IF(Udfyldningsark!G821=Data!$T$14,Data!$V$14,IF(Udfyldningsark!G821=Data!$T$15,Data!$V$15,IF(Udfyldningsark!G821=Data!$T$16,Data!$V$16,IF(Udfyldningsark!G821=Data!$T$17,Data!$V$17,IF(Udfyldningsark!G821=Data!$T$18,Data!$V$18,IF(Udfyldningsark!G821=Data!$T$19,Data!$V$19,IF(Udfyldningsark!G821=Data!$T$20,Data!$V$20,IF(Udfyldningsark!G821=Data!$T$21,Data!$V$21,IF(Udfyldningsark!G821=Data!$T$22,Data!$V$22,IF(Udfyldningsark!G821=Data!$T$23,Data!$V$23,IF(Udfyldningsark!G821=Data!$T$24,Data!$V$24,IF(Udfyldningsark!G821=Data!$T$25,Data!$V$25,IF(Udfyldningsark!G821=Data!$T$26,Data!$V$26,IF(Udfyldningsark!G821=Data!$T$27,Data!$V$27,))))))))))))))))))))))</f>
        <v/>
      </c>
    </row>
    <row r="805" spans="13:13" ht="9.6" hidden="1" customHeight="1" x14ac:dyDescent="0.2">
      <c r="M805" s="89" t="str">
        <f>IF(Udfyldningsark!G822="","",IF(Udfyldningsark!G822=Data!$T$7,Data!$V$7,IF(Udfyldningsark!G822=Data!$T$8,Data!$V$8,IF(Udfyldningsark!G822=Data!$T$9,Data!$V$9,IF(Udfyldningsark!G822=Data!$T$10,Data!$V$10,IF(Udfyldningsark!G822=Data!$T$11,Data!$V$11,IF(Udfyldningsark!G822=Data!$T$12,Data!$V$12,IF(Udfyldningsark!G822=Data!$T$13,Data!$V$13,IF(Udfyldningsark!G822=Data!$T$14,Data!$V$14,IF(Udfyldningsark!G822=Data!$T$15,Data!$V$15,IF(Udfyldningsark!G822=Data!$T$16,Data!$V$16,IF(Udfyldningsark!G822=Data!$T$17,Data!$V$17,IF(Udfyldningsark!G822=Data!$T$18,Data!$V$18,IF(Udfyldningsark!G822=Data!$T$19,Data!$V$19,IF(Udfyldningsark!G822=Data!$T$20,Data!$V$20,IF(Udfyldningsark!G822=Data!$T$21,Data!$V$21,IF(Udfyldningsark!G822=Data!$T$22,Data!$V$22,IF(Udfyldningsark!G822=Data!$T$23,Data!$V$23,IF(Udfyldningsark!G822=Data!$T$24,Data!$V$24,IF(Udfyldningsark!G822=Data!$T$25,Data!$V$25,IF(Udfyldningsark!G822=Data!$T$26,Data!$V$26,IF(Udfyldningsark!G822=Data!$T$27,Data!$V$27,))))))))))))))))))))))</f>
        <v/>
      </c>
    </row>
    <row r="806" spans="13:13" ht="9.6" hidden="1" customHeight="1" x14ac:dyDescent="0.2">
      <c r="M806" s="89" t="str">
        <f>IF(Udfyldningsark!G823="","",IF(Udfyldningsark!G823=Data!$T$7,Data!$V$7,IF(Udfyldningsark!G823=Data!$T$8,Data!$V$8,IF(Udfyldningsark!G823=Data!$T$9,Data!$V$9,IF(Udfyldningsark!G823=Data!$T$10,Data!$V$10,IF(Udfyldningsark!G823=Data!$T$11,Data!$V$11,IF(Udfyldningsark!G823=Data!$T$12,Data!$V$12,IF(Udfyldningsark!G823=Data!$T$13,Data!$V$13,IF(Udfyldningsark!G823=Data!$T$14,Data!$V$14,IF(Udfyldningsark!G823=Data!$T$15,Data!$V$15,IF(Udfyldningsark!G823=Data!$T$16,Data!$V$16,IF(Udfyldningsark!G823=Data!$T$17,Data!$V$17,IF(Udfyldningsark!G823=Data!$T$18,Data!$V$18,IF(Udfyldningsark!G823=Data!$T$19,Data!$V$19,IF(Udfyldningsark!G823=Data!$T$20,Data!$V$20,IF(Udfyldningsark!G823=Data!$T$21,Data!$V$21,IF(Udfyldningsark!G823=Data!$T$22,Data!$V$22,IF(Udfyldningsark!G823=Data!$T$23,Data!$V$23,IF(Udfyldningsark!G823=Data!$T$24,Data!$V$24,IF(Udfyldningsark!G823=Data!$T$25,Data!$V$25,IF(Udfyldningsark!G823=Data!$T$26,Data!$V$26,IF(Udfyldningsark!G823=Data!$T$27,Data!$V$27,))))))))))))))))))))))</f>
        <v/>
      </c>
    </row>
    <row r="807" spans="13:13" ht="9.6" hidden="1" customHeight="1" x14ac:dyDescent="0.2">
      <c r="M807" s="89" t="str">
        <f>IF(Udfyldningsark!G824="","",IF(Udfyldningsark!G824=Data!$T$7,Data!$V$7,IF(Udfyldningsark!G824=Data!$T$8,Data!$V$8,IF(Udfyldningsark!G824=Data!$T$9,Data!$V$9,IF(Udfyldningsark!G824=Data!$T$10,Data!$V$10,IF(Udfyldningsark!G824=Data!$T$11,Data!$V$11,IF(Udfyldningsark!G824=Data!$T$12,Data!$V$12,IF(Udfyldningsark!G824=Data!$T$13,Data!$V$13,IF(Udfyldningsark!G824=Data!$T$14,Data!$V$14,IF(Udfyldningsark!G824=Data!$T$15,Data!$V$15,IF(Udfyldningsark!G824=Data!$T$16,Data!$V$16,IF(Udfyldningsark!G824=Data!$T$17,Data!$V$17,IF(Udfyldningsark!G824=Data!$T$18,Data!$V$18,IF(Udfyldningsark!G824=Data!$T$19,Data!$V$19,IF(Udfyldningsark!G824=Data!$T$20,Data!$V$20,IF(Udfyldningsark!G824=Data!$T$21,Data!$V$21,IF(Udfyldningsark!G824=Data!$T$22,Data!$V$22,IF(Udfyldningsark!G824=Data!$T$23,Data!$V$23,IF(Udfyldningsark!G824=Data!$T$24,Data!$V$24,IF(Udfyldningsark!G824=Data!$T$25,Data!$V$25,IF(Udfyldningsark!G824=Data!$T$26,Data!$V$26,IF(Udfyldningsark!G824=Data!$T$27,Data!$V$27,))))))))))))))))))))))</f>
        <v/>
      </c>
    </row>
    <row r="808" spans="13:13" ht="9.6" hidden="1" customHeight="1" x14ac:dyDescent="0.2">
      <c r="M808" s="89" t="str">
        <f>IF(Udfyldningsark!G825="","",IF(Udfyldningsark!G825=Data!$T$7,Data!$V$7,IF(Udfyldningsark!G825=Data!$T$8,Data!$V$8,IF(Udfyldningsark!G825=Data!$T$9,Data!$V$9,IF(Udfyldningsark!G825=Data!$T$10,Data!$V$10,IF(Udfyldningsark!G825=Data!$T$11,Data!$V$11,IF(Udfyldningsark!G825=Data!$T$12,Data!$V$12,IF(Udfyldningsark!G825=Data!$T$13,Data!$V$13,IF(Udfyldningsark!G825=Data!$T$14,Data!$V$14,IF(Udfyldningsark!G825=Data!$T$15,Data!$V$15,IF(Udfyldningsark!G825=Data!$T$16,Data!$V$16,IF(Udfyldningsark!G825=Data!$T$17,Data!$V$17,IF(Udfyldningsark!G825=Data!$T$18,Data!$V$18,IF(Udfyldningsark!G825=Data!$T$19,Data!$V$19,IF(Udfyldningsark!G825=Data!$T$20,Data!$V$20,IF(Udfyldningsark!G825=Data!$T$21,Data!$V$21,IF(Udfyldningsark!G825=Data!$T$22,Data!$V$22,IF(Udfyldningsark!G825=Data!$T$23,Data!$V$23,IF(Udfyldningsark!G825=Data!$T$24,Data!$V$24,IF(Udfyldningsark!G825=Data!$T$25,Data!$V$25,IF(Udfyldningsark!G825=Data!$T$26,Data!$V$26,IF(Udfyldningsark!G825=Data!$T$27,Data!$V$27,))))))))))))))))))))))</f>
        <v/>
      </c>
    </row>
    <row r="809" spans="13:13" ht="9.6" hidden="1" customHeight="1" x14ac:dyDescent="0.2">
      <c r="M809" s="89" t="str">
        <f>IF(Udfyldningsark!G826="","",IF(Udfyldningsark!G826=Data!$T$7,Data!$V$7,IF(Udfyldningsark!G826=Data!$T$8,Data!$V$8,IF(Udfyldningsark!G826=Data!$T$9,Data!$V$9,IF(Udfyldningsark!G826=Data!$T$10,Data!$V$10,IF(Udfyldningsark!G826=Data!$T$11,Data!$V$11,IF(Udfyldningsark!G826=Data!$T$12,Data!$V$12,IF(Udfyldningsark!G826=Data!$T$13,Data!$V$13,IF(Udfyldningsark!G826=Data!$T$14,Data!$V$14,IF(Udfyldningsark!G826=Data!$T$15,Data!$V$15,IF(Udfyldningsark!G826=Data!$T$16,Data!$V$16,IF(Udfyldningsark!G826=Data!$T$17,Data!$V$17,IF(Udfyldningsark!G826=Data!$T$18,Data!$V$18,IF(Udfyldningsark!G826=Data!$T$19,Data!$V$19,IF(Udfyldningsark!G826=Data!$T$20,Data!$V$20,IF(Udfyldningsark!G826=Data!$T$21,Data!$V$21,IF(Udfyldningsark!G826=Data!$T$22,Data!$V$22,IF(Udfyldningsark!G826=Data!$T$23,Data!$V$23,IF(Udfyldningsark!G826=Data!$T$24,Data!$V$24,IF(Udfyldningsark!G826=Data!$T$25,Data!$V$25,IF(Udfyldningsark!G826=Data!$T$26,Data!$V$26,IF(Udfyldningsark!G826=Data!$T$27,Data!$V$27,))))))))))))))))))))))</f>
        <v/>
      </c>
    </row>
    <row r="810" spans="13:13" ht="9.6" hidden="1" customHeight="1" x14ac:dyDescent="0.2">
      <c r="M810" s="89" t="str">
        <f>IF(Udfyldningsark!G827="","",IF(Udfyldningsark!G827=Data!$T$7,Data!$V$7,IF(Udfyldningsark!G827=Data!$T$8,Data!$V$8,IF(Udfyldningsark!G827=Data!$T$9,Data!$V$9,IF(Udfyldningsark!G827=Data!$T$10,Data!$V$10,IF(Udfyldningsark!G827=Data!$T$11,Data!$V$11,IF(Udfyldningsark!G827=Data!$T$12,Data!$V$12,IF(Udfyldningsark!G827=Data!$T$13,Data!$V$13,IF(Udfyldningsark!G827=Data!$T$14,Data!$V$14,IF(Udfyldningsark!G827=Data!$T$15,Data!$V$15,IF(Udfyldningsark!G827=Data!$T$16,Data!$V$16,IF(Udfyldningsark!G827=Data!$T$17,Data!$V$17,IF(Udfyldningsark!G827=Data!$T$18,Data!$V$18,IF(Udfyldningsark!G827=Data!$T$19,Data!$V$19,IF(Udfyldningsark!G827=Data!$T$20,Data!$V$20,IF(Udfyldningsark!G827=Data!$T$21,Data!$V$21,IF(Udfyldningsark!G827=Data!$T$22,Data!$V$22,IF(Udfyldningsark!G827=Data!$T$23,Data!$V$23,IF(Udfyldningsark!G827=Data!$T$24,Data!$V$24,IF(Udfyldningsark!G827=Data!$T$25,Data!$V$25,IF(Udfyldningsark!G827=Data!$T$26,Data!$V$26,IF(Udfyldningsark!G827=Data!$T$27,Data!$V$27,))))))))))))))))))))))</f>
        <v/>
      </c>
    </row>
    <row r="811" spans="13:13" ht="9.6" hidden="1" customHeight="1" x14ac:dyDescent="0.2">
      <c r="M811" s="89" t="str">
        <f>IF(Udfyldningsark!G828="","",IF(Udfyldningsark!G828=Data!$T$7,Data!$V$7,IF(Udfyldningsark!G828=Data!$T$8,Data!$V$8,IF(Udfyldningsark!G828=Data!$T$9,Data!$V$9,IF(Udfyldningsark!G828=Data!$T$10,Data!$V$10,IF(Udfyldningsark!G828=Data!$T$11,Data!$V$11,IF(Udfyldningsark!G828=Data!$T$12,Data!$V$12,IF(Udfyldningsark!G828=Data!$T$13,Data!$V$13,IF(Udfyldningsark!G828=Data!$T$14,Data!$V$14,IF(Udfyldningsark!G828=Data!$T$15,Data!$V$15,IF(Udfyldningsark!G828=Data!$T$16,Data!$V$16,IF(Udfyldningsark!G828=Data!$T$17,Data!$V$17,IF(Udfyldningsark!G828=Data!$T$18,Data!$V$18,IF(Udfyldningsark!G828=Data!$T$19,Data!$V$19,IF(Udfyldningsark!G828=Data!$T$20,Data!$V$20,IF(Udfyldningsark!G828=Data!$T$21,Data!$V$21,IF(Udfyldningsark!G828=Data!$T$22,Data!$V$22,IF(Udfyldningsark!G828=Data!$T$23,Data!$V$23,IF(Udfyldningsark!G828=Data!$T$24,Data!$V$24,IF(Udfyldningsark!G828=Data!$T$25,Data!$V$25,IF(Udfyldningsark!G828=Data!$T$26,Data!$V$26,IF(Udfyldningsark!G828=Data!$T$27,Data!$V$27,))))))))))))))))))))))</f>
        <v/>
      </c>
    </row>
    <row r="812" spans="13:13" ht="9.6" hidden="1" customHeight="1" x14ac:dyDescent="0.2">
      <c r="M812" s="89" t="str">
        <f>IF(Udfyldningsark!G829="","",IF(Udfyldningsark!G829=Data!$T$7,Data!$V$7,IF(Udfyldningsark!G829=Data!$T$8,Data!$V$8,IF(Udfyldningsark!G829=Data!$T$9,Data!$V$9,IF(Udfyldningsark!G829=Data!$T$10,Data!$V$10,IF(Udfyldningsark!G829=Data!$T$11,Data!$V$11,IF(Udfyldningsark!G829=Data!$T$12,Data!$V$12,IF(Udfyldningsark!G829=Data!$T$13,Data!$V$13,IF(Udfyldningsark!G829=Data!$T$14,Data!$V$14,IF(Udfyldningsark!G829=Data!$T$15,Data!$V$15,IF(Udfyldningsark!G829=Data!$T$16,Data!$V$16,IF(Udfyldningsark!G829=Data!$T$17,Data!$V$17,IF(Udfyldningsark!G829=Data!$T$18,Data!$V$18,IF(Udfyldningsark!G829=Data!$T$19,Data!$V$19,IF(Udfyldningsark!G829=Data!$T$20,Data!$V$20,IF(Udfyldningsark!G829=Data!$T$21,Data!$V$21,IF(Udfyldningsark!G829=Data!$T$22,Data!$V$22,IF(Udfyldningsark!G829=Data!$T$23,Data!$V$23,IF(Udfyldningsark!G829=Data!$T$24,Data!$V$24,IF(Udfyldningsark!G829=Data!$T$25,Data!$V$25,IF(Udfyldningsark!G829=Data!$T$26,Data!$V$26,IF(Udfyldningsark!G829=Data!$T$27,Data!$V$27,))))))))))))))))))))))</f>
        <v/>
      </c>
    </row>
    <row r="813" spans="13:13" ht="9.6" hidden="1" customHeight="1" x14ac:dyDescent="0.2">
      <c r="M813" s="89" t="str">
        <f>IF(Udfyldningsark!G830="","",IF(Udfyldningsark!G830=Data!$T$7,Data!$V$7,IF(Udfyldningsark!G830=Data!$T$8,Data!$V$8,IF(Udfyldningsark!G830=Data!$T$9,Data!$V$9,IF(Udfyldningsark!G830=Data!$T$10,Data!$V$10,IF(Udfyldningsark!G830=Data!$T$11,Data!$V$11,IF(Udfyldningsark!G830=Data!$T$12,Data!$V$12,IF(Udfyldningsark!G830=Data!$T$13,Data!$V$13,IF(Udfyldningsark!G830=Data!$T$14,Data!$V$14,IF(Udfyldningsark!G830=Data!$T$15,Data!$V$15,IF(Udfyldningsark!G830=Data!$T$16,Data!$V$16,IF(Udfyldningsark!G830=Data!$T$17,Data!$V$17,IF(Udfyldningsark!G830=Data!$T$18,Data!$V$18,IF(Udfyldningsark!G830=Data!$T$19,Data!$V$19,IF(Udfyldningsark!G830=Data!$T$20,Data!$V$20,IF(Udfyldningsark!G830=Data!$T$21,Data!$V$21,IF(Udfyldningsark!G830=Data!$T$22,Data!$V$22,IF(Udfyldningsark!G830=Data!$T$23,Data!$V$23,IF(Udfyldningsark!G830=Data!$T$24,Data!$V$24,IF(Udfyldningsark!G830=Data!$T$25,Data!$V$25,IF(Udfyldningsark!G830=Data!$T$26,Data!$V$26,IF(Udfyldningsark!G830=Data!$T$27,Data!$V$27,))))))))))))))))))))))</f>
        <v/>
      </c>
    </row>
    <row r="814" spans="13:13" ht="9.6" hidden="1" customHeight="1" x14ac:dyDescent="0.2">
      <c r="M814" s="89" t="str">
        <f>IF(Udfyldningsark!G831="","",IF(Udfyldningsark!G831=Data!$T$7,Data!$V$7,IF(Udfyldningsark!G831=Data!$T$8,Data!$V$8,IF(Udfyldningsark!G831=Data!$T$9,Data!$V$9,IF(Udfyldningsark!G831=Data!$T$10,Data!$V$10,IF(Udfyldningsark!G831=Data!$T$11,Data!$V$11,IF(Udfyldningsark!G831=Data!$T$12,Data!$V$12,IF(Udfyldningsark!G831=Data!$T$13,Data!$V$13,IF(Udfyldningsark!G831=Data!$T$14,Data!$V$14,IF(Udfyldningsark!G831=Data!$T$15,Data!$V$15,IF(Udfyldningsark!G831=Data!$T$16,Data!$V$16,IF(Udfyldningsark!G831=Data!$T$17,Data!$V$17,IF(Udfyldningsark!G831=Data!$T$18,Data!$V$18,IF(Udfyldningsark!G831=Data!$T$19,Data!$V$19,IF(Udfyldningsark!G831=Data!$T$20,Data!$V$20,IF(Udfyldningsark!G831=Data!$T$21,Data!$V$21,IF(Udfyldningsark!G831=Data!$T$22,Data!$V$22,IF(Udfyldningsark!G831=Data!$T$23,Data!$V$23,IF(Udfyldningsark!G831=Data!$T$24,Data!$V$24,IF(Udfyldningsark!G831=Data!$T$25,Data!$V$25,IF(Udfyldningsark!G831=Data!$T$26,Data!$V$26,IF(Udfyldningsark!G831=Data!$T$27,Data!$V$27,))))))))))))))))))))))</f>
        <v/>
      </c>
    </row>
    <row r="815" spans="13:13" ht="9.6" hidden="1" customHeight="1" x14ac:dyDescent="0.2">
      <c r="M815" s="89" t="str">
        <f>IF(Udfyldningsark!G832="","",IF(Udfyldningsark!G832=Data!$T$7,Data!$V$7,IF(Udfyldningsark!G832=Data!$T$8,Data!$V$8,IF(Udfyldningsark!G832=Data!$T$9,Data!$V$9,IF(Udfyldningsark!G832=Data!$T$10,Data!$V$10,IF(Udfyldningsark!G832=Data!$T$11,Data!$V$11,IF(Udfyldningsark!G832=Data!$T$12,Data!$V$12,IF(Udfyldningsark!G832=Data!$T$13,Data!$V$13,IF(Udfyldningsark!G832=Data!$T$14,Data!$V$14,IF(Udfyldningsark!G832=Data!$T$15,Data!$V$15,IF(Udfyldningsark!G832=Data!$T$16,Data!$V$16,IF(Udfyldningsark!G832=Data!$T$17,Data!$V$17,IF(Udfyldningsark!G832=Data!$T$18,Data!$V$18,IF(Udfyldningsark!G832=Data!$T$19,Data!$V$19,IF(Udfyldningsark!G832=Data!$T$20,Data!$V$20,IF(Udfyldningsark!G832=Data!$T$21,Data!$V$21,IF(Udfyldningsark!G832=Data!$T$22,Data!$V$22,IF(Udfyldningsark!G832=Data!$T$23,Data!$V$23,IF(Udfyldningsark!G832=Data!$T$24,Data!$V$24,IF(Udfyldningsark!G832=Data!$T$25,Data!$V$25,IF(Udfyldningsark!G832=Data!$T$26,Data!$V$26,IF(Udfyldningsark!G832=Data!$T$27,Data!$V$27,))))))))))))))))))))))</f>
        <v/>
      </c>
    </row>
    <row r="816" spans="13:13" ht="9.6" hidden="1" customHeight="1" x14ac:dyDescent="0.2">
      <c r="M816" s="89" t="str">
        <f>IF(Udfyldningsark!G833="","",IF(Udfyldningsark!G833=Data!$T$7,Data!$V$7,IF(Udfyldningsark!G833=Data!$T$8,Data!$V$8,IF(Udfyldningsark!G833=Data!$T$9,Data!$V$9,IF(Udfyldningsark!G833=Data!$T$10,Data!$V$10,IF(Udfyldningsark!G833=Data!$T$11,Data!$V$11,IF(Udfyldningsark!G833=Data!$T$12,Data!$V$12,IF(Udfyldningsark!G833=Data!$T$13,Data!$V$13,IF(Udfyldningsark!G833=Data!$T$14,Data!$V$14,IF(Udfyldningsark!G833=Data!$T$15,Data!$V$15,IF(Udfyldningsark!G833=Data!$T$16,Data!$V$16,IF(Udfyldningsark!G833=Data!$T$17,Data!$V$17,IF(Udfyldningsark!G833=Data!$T$18,Data!$V$18,IF(Udfyldningsark!G833=Data!$T$19,Data!$V$19,IF(Udfyldningsark!G833=Data!$T$20,Data!$V$20,IF(Udfyldningsark!G833=Data!$T$21,Data!$V$21,IF(Udfyldningsark!G833=Data!$T$22,Data!$V$22,IF(Udfyldningsark!G833=Data!$T$23,Data!$V$23,IF(Udfyldningsark!G833=Data!$T$24,Data!$V$24,IF(Udfyldningsark!G833=Data!$T$25,Data!$V$25,IF(Udfyldningsark!G833=Data!$T$26,Data!$V$26,IF(Udfyldningsark!G833=Data!$T$27,Data!$V$27,))))))))))))))))))))))</f>
        <v/>
      </c>
    </row>
    <row r="817" spans="13:13" ht="9.6" hidden="1" customHeight="1" x14ac:dyDescent="0.2">
      <c r="M817" s="89" t="str">
        <f>IF(Udfyldningsark!G834="","",IF(Udfyldningsark!G834=Data!$T$7,Data!$V$7,IF(Udfyldningsark!G834=Data!$T$8,Data!$V$8,IF(Udfyldningsark!G834=Data!$T$9,Data!$V$9,IF(Udfyldningsark!G834=Data!$T$10,Data!$V$10,IF(Udfyldningsark!G834=Data!$T$11,Data!$V$11,IF(Udfyldningsark!G834=Data!$T$12,Data!$V$12,IF(Udfyldningsark!G834=Data!$T$13,Data!$V$13,IF(Udfyldningsark!G834=Data!$T$14,Data!$V$14,IF(Udfyldningsark!G834=Data!$T$15,Data!$V$15,IF(Udfyldningsark!G834=Data!$T$16,Data!$V$16,IF(Udfyldningsark!G834=Data!$T$17,Data!$V$17,IF(Udfyldningsark!G834=Data!$T$18,Data!$V$18,IF(Udfyldningsark!G834=Data!$T$19,Data!$V$19,IF(Udfyldningsark!G834=Data!$T$20,Data!$V$20,IF(Udfyldningsark!G834=Data!$T$21,Data!$V$21,IF(Udfyldningsark!G834=Data!$T$22,Data!$V$22,IF(Udfyldningsark!G834=Data!$T$23,Data!$V$23,IF(Udfyldningsark!G834=Data!$T$24,Data!$V$24,IF(Udfyldningsark!G834=Data!$T$25,Data!$V$25,IF(Udfyldningsark!G834=Data!$T$26,Data!$V$26,IF(Udfyldningsark!G834=Data!$T$27,Data!$V$27,))))))))))))))))))))))</f>
        <v/>
      </c>
    </row>
    <row r="818" spans="13:13" ht="9.6" hidden="1" customHeight="1" x14ac:dyDescent="0.2">
      <c r="M818" s="89" t="str">
        <f>IF(Udfyldningsark!G835="","",IF(Udfyldningsark!G835=Data!$T$7,Data!$V$7,IF(Udfyldningsark!G835=Data!$T$8,Data!$V$8,IF(Udfyldningsark!G835=Data!$T$9,Data!$V$9,IF(Udfyldningsark!G835=Data!$T$10,Data!$V$10,IF(Udfyldningsark!G835=Data!$T$11,Data!$V$11,IF(Udfyldningsark!G835=Data!$T$12,Data!$V$12,IF(Udfyldningsark!G835=Data!$T$13,Data!$V$13,IF(Udfyldningsark!G835=Data!$T$14,Data!$V$14,IF(Udfyldningsark!G835=Data!$T$15,Data!$V$15,IF(Udfyldningsark!G835=Data!$T$16,Data!$V$16,IF(Udfyldningsark!G835=Data!$T$17,Data!$V$17,IF(Udfyldningsark!G835=Data!$T$18,Data!$V$18,IF(Udfyldningsark!G835=Data!$T$19,Data!$V$19,IF(Udfyldningsark!G835=Data!$T$20,Data!$V$20,IF(Udfyldningsark!G835=Data!$T$21,Data!$V$21,IF(Udfyldningsark!G835=Data!$T$22,Data!$V$22,IF(Udfyldningsark!G835=Data!$T$23,Data!$V$23,IF(Udfyldningsark!G835=Data!$T$24,Data!$V$24,IF(Udfyldningsark!G835=Data!$T$25,Data!$V$25,IF(Udfyldningsark!G835=Data!$T$26,Data!$V$26,IF(Udfyldningsark!G835=Data!$T$27,Data!$V$27,))))))))))))))))))))))</f>
        <v/>
      </c>
    </row>
    <row r="819" spans="13:13" ht="9.6" hidden="1" customHeight="1" x14ac:dyDescent="0.2">
      <c r="M819" s="89" t="str">
        <f>IF(Udfyldningsark!G836="","",IF(Udfyldningsark!G836=Data!$T$7,Data!$V$7,IF(Udfyldningsark!G836=Data!$T$8,Data!$V$8,IF(Udfyldningsark!G836=Data!$T$9,Data!$V$9,IF(Udfyldningsark!G836=Data!$T$10,Data!$V$10,IF(Udfyldningsark!G836=Data!$T$11,Data!$V$11,IF(Udfyldningsark!G836=Data!$T$12,Data!$V$12,IF(Udfyldningsark!G836=Data!$T$13,Data!$V$13,IF(Udfyldningsark!G836=Data!$T$14,Data!$V$14,IF(Udfyldningsark!G836=Data!$T$15,Data!$V$15,IF(Udfyldningsark!G836=Data!$T$16,Data!$V$16,IF(Udfyldningsark!G836=Data!$T$17,Data!$V$17,IF(Udfyldningsark!G836=Data!$T$18,Data!$V$18,IF(Udfyldningsark!G836=Data!$T$19,Data!$V$19,IF(Udfyldningsark!G836=Data!$T$20,Data!$V$20,IF(Udfyldningsark!G836=Data!$T$21,Data!$V$21,IF(Udfyldningsark!G836=Data!$T$22,Data!$V$22,IF(Udfyldningsark!G836=Data!$T$23,Data!$V$23,IF(Udfyldningsark!G836=Data!$T$24,Data!$V$24,IF(Udfyldningsark!G836=Data!$T$25,Data!$V$25,IF(Udfyldningsark!G836=Data!$T$26,Data!$V$26,IF(Udfyldningsark!G836=Data!$T$27,Data!$V$27,))))))))))))))))))))))</f>
        <v/>
      </c>
    </row>
    <row r="820" spans="13:13" ht="9.6" hidden="1" customHeight="1" x14ac:dyDescent="0.2">
      <c r="M820" s="89" t="str">
        <f>IF(Udfyldningsark!G837="","",IF(Udfyldningsark!G837=Data!$T$7,Data!$V$7,IF(Udfyldningsark!G837=Data!$T$8,Data!$V$8,IF(Udfyldningsark!G837=Data!$T$9,Data!$V$9,IF(Udfyldningsark!G837=Data!$T$10,Data!$V$10,IF(Udfyldningsark!G837=Data!$T$11,Data!$V$11,IF(Udfyldningsark!G837=Data!$T$12,Data!$V$12,IF(Udfyldningsark!G837=Data!$T$13,Data!$V$13,IF(Udfyldningsark!G837=Data!$T$14,Data!$V$14,IF(Udfyldningsark!G837=Data!$T$15,Data!$V$15,IF(Udfyldningsark!G837=Data!$T$16,Data!$V$16,IF(Udfyldningsark!G837=Data!$T$17,Data!$V$17,IF(Udfyldningsark!G837=Data!$T$18,Data!$V$18,IF(Udfyldningsark!G837=Data!$T$19,Data!$V$19,IF(Udfyldningsark!G837=Data!$T$20,Data!$V$20,IF(Udfyldningsark!G837=Data!$T$21,Data!$V$21,IF(Udfyldningsark!G837=Data!$T$22,Data!$V$22,IF(Udfyldningsark!G837=Data!$T$23,Data!$V$23,IF(Udfyldningsark!G837=Data!$T$24,Data!$V$24,IF(Udfyldningsark!G837=Data!$T$25,Data!$V$25,IF(Udfyldningsark!G837=Data!$T$26,Data!$V$26,IF(Udfyldningsark!G837=Data!$T$27,Data!$V$27,))))))))))))))))))))))</f>
        <v/>
      </c>
    </row>
    <row r="821" spans="13:13" ht="9.6" hidden="1" customHeight="1" x14ac:dyDescent="0.2">
      <c r="M821" s="89" t="str">
        <f>IF(Udfyldningsark!G838="","",IF(Udfyldningsark!G838=Data!$T$7,Data!$V$7,IF(Udfyldningsark!G838=Data!$T$8,Data!$V$8,IF(Udfyldningsark!G838=Data!$T$9,Data!$V$9,IF(Udfyldningsark!G838=Data!$T$10,Data!$V$10,IF(Udfyldningsark!G838=Data!$T$11,Data!$V$11,IF(Udfyldningsark!G838=Data!$T$12,Data!$V$12,IF(Udfyldningsark!G838=Data!$T$13,Data!$V$13,IF(Udfyldningsark!G838=Data!$T$14,Data!$V$14,IF(Udfyldningsark!G838=Data!$T$15,Data!$V$15,IF(Udfyldningsark!G838=Data!$T$16,Data!$V$16,IF(Udfyldningsark!G838=Data!$T$17,Data!$V$17,IF(Udfyldningsark!G838=Data!$T$18,Data!$V$18,IF(Udfyldningsark!G838=Data!$T$19,Data!$V$19,IF(Udfyldningsark!G838=Data!$T$20,Data!$V$20,IF(Udfyldningsark!G838=Data!$T$21,Data!$V$21,IF(Udfyldningsark!G838=Data!$T$22,Data!$V$22,IF(Udfyldningsark!G838=Data!$T$23,Data!$V$23,IF(Udfyldningsark!G838=Data!$T$24,Data!$V$24,IF(Udfyldningsark!G838=Data!$T$25,Data!$V$25,IF(Udfyldningsark!G838=Data!$T$26,Data!$V$26,IF(Udfyldningsark!G838=Data!$T$27,Data!$V$27,))))))))))))))))))))))</f>
        <v/>
      </c>
    </row>
    <row r="822" spans="13:13" ht="9.6" hidden="1" customHeight="1" x14ac:dyDescent="0.2">
      <c r="M822" s="89" t="str">
        <f>IF(Udfyldningsark!G839="","",IF(Udfyldningsark!G839=Data!$T$7,Data!$V$7,IF(Udfyldningsark!G839=Data!$T$8,Data!$V$8,IF(Udfyldningsark!G839=Data!$T$9,Data!$V$9,IF(Udfyldningsark!G839=Data!$T$10,Data!$V$10,IF(Udfyldningsark!G839=Data!$T$11,Data!$V$11,IF(Udfyldningsark!G839=Data!$T$12,Data!$V$12,IF(Udfyldningsark!G839=Data!$T$13,Data!$V$13,IF(Udfyldningsark!G839=Data!$T$14,Data!$V$14,IF(Udfyldningsark!G839=Data!$T$15,Data!$V$15,IF(Udfyldningsark!G839=Data!$T$16,Data!$V$16,IF(Udfyldningsark!G839=Data!$T$17,Data!$V$17,IF(Udfyldningsark!G839=Data!$T$18,Data!$V$18,IF(Udfyldningsark!G839=Data!$T$19,Data!$V$19,IF(Udfyldningsark!G839=Data!$T$20,Data!$V$20,IF(Udfyldningsark!G839=Data!$T$21,Data!$V$21,IF(Udfyldningsark!G839=Data!$T$22,Data!$V$22,IF(Udfyldningsark!G839=Data!$T$23,Data!$V$23,IF(Udfyldningsark!G839=Data!$T$24,Data!$V$24,IF(Udfyldningsark!G839=Data!$T$25,Data!$V$25,IF(Udfyldningsark!G839=Data!$T$26,Data!$V$26,IF(Udfyldningsark!G839=Data!$T$27,Data!$V$27,))))))))))))))))))))))</f>
        <v/>
      </c>
    </row>
    <row r="823" spans="13:13" ht="9.6" hidden="1" customHeight="1" x14ac:dyDescent="0.2">
      <c r="M823" s="89" t="str">
        <f>IF(Udfyldningsark!G840="","",IF(Udfyldningsark!G840=Data!$T$7,Data!$V$7,IF(Udfyldningsark!G840=Data!$T$8,Data!$V$8,IF(Udfyldningsark!G840=Data!$T$9,Data!$V$9,IF(Udfyldningsark!G840=Data!$T$10,Data!$V$10,IF(Udfyldningsark!G840=Data!$T$11,Data!$V$11,IF(Udfyldningsark!G840=Data!$T$12,Data!$V$12,IF(Udfyldningsark!G840=Data!$T$13,Data!$V$13,IF(Udfyldningsark!G840=Data!$T$14,Data!$V$14,IF(Udfyldningsark!G840=Data!$T$15,Data!$V$15,IF(Udfyldningsark!G840=Data!$T$16,Data!$V$16,IF(Udfyldningsark!G840=Data!$T$17,Data!$V$17,IF(Udfyldningsark!G840=Data!$T$18,Data!$V$18,IF(Udfyldningsark!G840=Data!$T$19,Data!$V$19,IF(Udfyldningsark!G840=Data!$T$20,Data!$V$20,IF(Udfyldningsark!G840=Data!$T$21,Data!$V$21,IF(Udfyldningsark!G840=Data!$T$22,Data!$V$22,IF(Udfyldningsark!G840=Data!$T$23,Data!$V$23,IF(Udfyldningsark!G840=Data!$T$24,Data!$V$24,IF(Udfyldningsark!G840=Data!$T$25,Data!$V$25,IF(Udfyldningsark!G840=Data!$T$26,Data!$V$26,IF(Udfyldningsark!G840=Data!$T$27,Data!$V$27,))))))))))))))))))))))</f>
        <v/>
      </c>
    </row>
    <row r="824" spans="13:13" ht="9.6" hidden="1" customHeight="1" x14ac:dyDescent="0.2">
      <c r="M824" s="89" t="str">
        <f>IF(Udfyldningsark!G841="","",IF(Udfyldningsark!G841=Data!$T$7,Data!$V$7,IF(Udfyldningsark!G841=Data!$T$8,Data!$V$8,IF(Udfyldningsark!G841=Data!$T$9,Data!$V$9,IF(Udfyldningsark!G841=Data!$T$10,Data!$V$10,IF(Udfyldningsark!G841=Data!$T$11,Data!$V$11,IF(Udfyldningsark!G841=Data!$T$12,Data!$V$12,IF(Udfyldningsark!G841=Data!$T$13,Data!$V$13,IF(Udfyldningsark!G841=Data!$T$14,Data!$V$14,IF(Udfyldningsark!G841=Data!$T$15,Data!$V$15,IF(Udfyldningsark!G841=Data!$T$16,Data!$V$16,IF(Udfyldningsark!G841=Data!$T$17,Data!$V$17,IF(Udfyldningsark!G841=Data!$T$18,Data!$V$18,IF(Udfyldningsark!G841=Data!$T$19,Data!$V$19,IF(Udfyldningsark!G841=Data!$T$20,Data!$V$20,IF(Udfyldningsark!G841=Data!$T$21,Data!$V$21,IF(Udfyldningsark!G841=Data!$T$22,Data!$V$22,IF(Udfyldningsark!G841=Data!$T$23,Data!$V$23,IF(Udfyldningsark!G841=Data!$T$24,Data!$V$24,IF(Udfyldningsark!G841=Data!$T$25,Data!$V$25,IF(Udfyldningsark!G841=Data!$T$26,Data!$V$26,IF(Udfyldningsark!G841=Data!$T$27,Data!$V$27,))))))))))))))))))))))</f>
        <v/>
      </c>
    </row>
    <row r="825" spans="13:13" ht="9.6" hidden="1" customHeight="1" x14ac:dyDescent="0.2">
      <c r="M825" s="89" t="str">
        <f>IF(Udfyldningsark!G842="","",IF(Udfyldningsark!G842=Data!$T$7,Data!$V$7,IF(Udfyldningsark!G842=Data!$T$8,Data!$V$8,IF(Udfyldningsark!G842=Data!$T$9,Data!$V$9,IF(Udfyldningsark!G842=Data!$T$10,Data!$V$10,IF(Udfyldningsark!G842=Data!$T$11,Data!$V$11,IF(Udfyldningsark!G842=Data!$T$12,Data!$V$12,IF(Udfyldningsark!G842=Data!$T$13,Data!$V$13,IF(Udfyldningsark!G842=Data!$T$14,Data!$V$14,IF(Udfyldningsark!G842=Data!$T$15,Data!$V$15,IF(Udfyldningsark!G842=Data!$T$16,Data!$V$16,IF(Udfyldningsark!G842=Data!$T$17,Data!$V$17,IF(Udfyldningsark!G842=Data!$T$18,Data!$V$18,IF(Udfyldningsark!G842=Data!$T$19,Data!$V$19,IF(Udfyldningsark!G842=Data!$T$20,Data!$V$20,IF(Udfyldningsark!G842=Data!$T$21,Data!$V$21,IF(Udfyldningsark!G842=Data!$T$22,Data!$V$22,IF(Udfyldningsark!G842=Data!$T$23,Data!$V$23,IF(Udfyldningsark!G842=Data!$T$24,Data!$V$24,IF(Udfyldningsark!G842=Data!$T$25,Data!$V$25,IF(Udfyldningsark!G842=Data!$T$26,Data!$V$26,IF(Udfyldningsark!G842=Data!$T$27,Data!$V$27,))))))))))))))))))))))</f>
        <v/>
      </c>
    </row>
    <row r="826" spans="13:13" ht="9.6" hidden="1" customHeight="1" x14ac:dyDescent="0.2">
      <c r="M826" s="89" t="str">
        <f>IF(Udfyldningsark!G843="","",IF(Udfyldningsark!G843=Data!$T$7,Data!$V$7,IF(Udfyldningsark!G843=Data!$T$8,Data!$V$8,IF(Udfyldningsark!G843=Data!$T$9,Data!$V$9,IF(Udfyldningsark!G843=Data!$T$10,Data!$V$10,IF(Udfyldningsark!G843=Data!$T$11,Data!$V$11,IF(Udfyldningsark!G843=Data!$T$12,Data!$V$12,IF(Udfyldningsark!G843=Data!$T$13,Data!$V$13,IF(Udfyldningsark!G843=Data!$T$14,Data!$V$14,IF(Udfyldningsark!G843=Data!$T$15,Data!$V$15,IF(Udfyldningsark!G843=Data!$T$16,Data!$V$16,IF(Udfyldningsark!G843=Data!$T$17,Data!$V$17,IF(Udfyldningsark!G843=Data!$T$18,Data!$V$18,IF(Udfyldningsark!G843=Data!$T$19,Data!$V$19,IF(Udfyldningsark!G843=Data!$T$20,Data!$V$20,IF(Udfyldningsark!G843=Data!$T$21,Data!$V$21,IF(Udfyldningsark!G843=Data!$T$22,Data!$V$22,IF(Udfyldningsark!G843=Data!$T$23,Data!$V$23,IF(Udfyldningsark!G843=Data!$T$24,Data!$V$24,IF(Udfyldningsark!G843=Data!$T$25,Data!$V$25,IF(Udfyldningsark!G843=Data!$T$26,Data!$V$26,IF(Udfyldningsark!G843=Data!$T$27,Data!$V$27,))))))))))))))))))))))</f>
        <v/>
      </c>
    </row>
    <row r="827" spans="13:13" ht="9.6" hidden="1" customHeight="1" x14ac:dyDescent="0.2">
      <c r="M827" s="89" t="str">
        <f>IF(Udfyldningsark!G844="","",IF(Udfyldningsark!G844=Data!$T$7,Data!$V$7,IF(Udfyldningsark!G844=Data!$T$8,Data!$V$8,IF(Udfyldningsark!G844=Data!$T$9,Data!$V$9,IF(Udfyldningsark!G844=Data!$T$10,Data!$V$10,IF(Udfyldningsark!G844=Data!$T$11,Data!$V$11,IF(Udfyldningsark!G844=Data!$T$12,Data!$V$12,IF(Udfyldningsark!G844=Data!$T$13,Data!$V$13,IF(Udfyldningsark!G844=Data!$T$14,Data!$V$14,IF(Udfyldningsark!G844=Data!$T$15,Data!$V$15,IF(Udfyldningsark!G844=Data!$T$16,Data!$V$16,IF(Udfyldningsark!G844=Data!$T$17,Data!$V$17,IF(Udfyldningsark!G844=Data!$T$18,Data!$V$18,IF(Udfyldningsark!G844=Data!$T$19,Data!$V$19,IF(Udfyldningsark!G844=Data!$T$20,Data!$V$20,IF(Udfyldningsark!G844=Data!$T$21,Data!$V$21,IF(Udfyldningsark!G844=Data!$T$22,Data!$V$22,IF(Udfyldningsark!G844=Data!$T$23,Data!$V$23,IF(Udfyldningsark!G844=Data!$T$24,Data!$V$24,IF(Udfyldningsark!G844=Data!$T$25,Data!$V$25,IF(Udfyldningsark!G844=Data!$T$26,Data!$V$26,IF(Udfyldningsark!G844=Data!$T$27,Data!$V$27,))))))))))))))))))))))</f>
        <v/>
      </c>
    </row>
    <row r="828" spans="13:13" ht="9.6" hidden="1" customHeight="1" x14ac:dyDescent="0.2">
      <c r="M828" s="89" t="str">
        <f>IF(Udfyldningsark!G845="","",IF(Udfyldningsark!G845=Data!$T$7,Data!$V$7,IF(Udfyldningsark!G845=Data!$T$8,Data!$V$8,IF(Udfyldningsark!G845=Data!$T$9,Data!$V$9,IF(Udfyldningsark!G845=Data!$T$10,Data!$V$10,IF(Udfyldningsark!G845=Data!$T$11,Data!$V$11,IF(Udfyldningsark!G845=Data!$T$12,Data!$V$12,IF(Udfyldningsark!G845=Data!$T$13,Data!$V$13,IF(Udfyldningsark!G845=Data!$T$14,Data!$V$14,IF(Udfyldningsark!G845=Data!$T$15,Data!$V$15,IF(Udfyldningsark!G845=Data!$T$16,Data!$V$16,IF(Udfyldningsark!G845=Data!$T$17,Data!$V$17,IF(Udfyldningsark!G845=Data!$T$18,Data!$V$18,IF(Udfyldningsark!G845=Data!$T$19,Data!$V$19,IF(Udfyldningsark!G845=Data!$T$20,Data!$V$20,IF(Udfyldningsark!G845=Data!$T$21,Data!$V$21,IF(Udfyldningsark!G845=Data!$T$22,Data!$V$22,IF(Udfyldningsark!G845=Data!$T$23,Data!$V$23,IF(Udfyldningsark!G845=Data!$T$24,Data!$V$24,IF(Udfyldningsark!G845=Data!$T$25,Data!$V$25,IF(Udfyldningsark!G845=Data!$T$26,Data!$V$26,IF(Udfyldningsark!G845=Data!$T$27,Data!$V$27,))))))))))))))))))))))</f>
        <v/>
      </c>
    </row>
    <row r="829" spans="13:13" ht="9.6" hidden="1" customHeight="1" x14ac:dyDescent="0.2">
      <c r="M829" s="89" t="str">
        <f>IF(Udfyldningsark!G846="","",IF(Udfyldningsark!G846=Data!$T$7,Data!$V$7,IF(Udfyldningsark!G846=Data!$T$8,Data!$V$8,IF(Udfyldningsark!G846=Data!$T$9,Data!$V$9,IF(Udfyldningsark!G846=Data!$T$10,Data!$V$10,IF(Udfyldningsark!G846=Data!$T$11,Data!$V$11,IF(Udfyldningsark!G846=Data!$T$12,Data!$V$12,IF(Udfyldningsark!G846=Data!$T$13,Data!$V$13,IF(Udfyldningsark!G846=Data!$T$14,Data!$V$14,IF(Udfyldningsark!G846=Data!$T$15,Data!$V$15,IF(Udfyldningsark!G846=Data!$T$16,Data!$V$16,IF(Udfyldningsark!G846=Data!$T$17,Data!$V$17,IF(Udfyldningsark!G846=Data!$T$18,Data!$V$18,IF(Udfyldningsark!G846=Data!$T$19,Data!$V$19,IF(Udfyldningsark!G846=Data!$T$20,Data!$V$20,IF(Udfyldningsark!G846=Data!$T$21,Data!$V$21,IF(Udfyldningsark!G846=Data!$T$22,Data!$V$22,IF(Udfyldningsark!G846=Data!$T$23,Data!$V$23,IF(Udfyldningsark!G846=Data!$T$24,Data!$V$24,IF(Udfyldningsark!G846=Data!$T$25,Data!$V$25,IF(Udfyldningsark!G846=Data!$T$26,Data!$V$26,IF(Udfyldningsark!G846=Data!$T$27,Data!$V$27,))))))))))))))))))))))</f>
        <v/>
      </c>
    </row>
    <row r="830" spans="13:13" ht="9.6" hidden="1" customHeight="1" x14ac:dyDescent="0.2">
      <c r="M830" s="89" t="str">
        <f>IF(Udfyldningsark!G847="","",IF(Udfyldningsark!G847=Data!$T$7,Data!$V$7,IF(Udfyldningsark!G847=Data!$T$8,Data!$V$8,IF(Udfyldningsark!G847=Data!$T$9,Data!$V$9,IF(Udfyldningsark!G847=Data!$T$10,Data!$V$10,IF(Udfyldningsark!G847=Data!$T$11,Data!$V$11,IF(Udfyldningsark!G847=Data!$T$12,Data!$V$12,IF(Udfyldningsark!G847=Data!$T$13,Data!$V$13,IF(Udfyldningsark!G847=Data!$T$14,Data!$V$14,IF(Udfyldningsark!G847=Data!$T$15,Data!$V$15,IF(Udfyldningsark!G847=Data!$T$16,Data!$V$16,IF(Udfyldningsark!G847=Data!$T$17,Data!$V$17,IF(Udfyldningsark!G847=Data!$T$18,Data!$V$18,IF(Udfyldningsark!G847=Data!$T$19,Data!$V$19,IF(Udfyldningsark!G847=Data!$T$20,Data!$V$20,IF(Udfyldningsark!G847=Data!$T$21,Data!$V$21,IF(Udfyldningsark!G847=Data!$T$22,Data!$V$22,IF(Udfyldningsark!G847=Data!$T$23,Data!$V$23,IF(Udfyldningsark!G847=Data!$T$24,Data!$V$24,IF(Udfyldningsark!G847=Data!$T$25,Data!$V$25,IF(Udfyldningsark!G847=Data!$T$26,Data!$V$26,IF(Udfyldningsark!G847=Data!$T$27,Data!$V$27,))))))))))))))))))))))</f>
        <v/>
      </c>
    </row>
    <row r="831" spans="13:13" ht="9.6" hidden="1" customHeight="1" x14ac:dyDescent="0.2">
      <c r="M831" s="89" t="str">
        <f>IF(Udfyldningsark!G848="","",IF(Udfyldningsark!G848=Data!$T$7,Data!$V$7,IF(Udfyldningsark!G848=Data!$T$8,Data!$V$8,IF(Udfyldningsark!G848=Data!$T$9,Data!$V$9,IF(Udfyldningsark!G848=Data!$T$10,Data!$V$10,IF(Udfyldningsark!G848=Data!$T$11,Data!$V$11,IF(Udfyldningsark!G848=Data!$T$12,Data!$V$12,IF(Udfyldningsark!G848=Data!$T$13,Data!$V$13,IF(Udfyldningsark!G848=Data!$T$14,Data!$V$14,IF(Udfyldningsark!G848=Data!$T$15,Data!$V$15,IF(Udfyldningsark!G848=Data!$T$16,Data!$V$16,IF(Udfyldningsark!G848=Data!$T$17,Data!$V$17,IF(Udfyldningsark!G848=Data!$T$18,Data!$V$18,IF(Udfyldningsark!G848=Data!$T$19,Data!$V$19,IF(Udfyldningsark!G848=Data!$T$20,Data!$V$20,IF(Udfyldningsark!G848=Data!$T$21,Data!$V$21,IF(Udfyldningsark!G848=Data!$T$22,Data!$V$22,IF(Udfyldningsark!G848=Data!$T$23,Data!$V$23,IF(Udfyldningsark!G848=Data!$T$24,Data!$V$24,IF(Udfyldningsark!G848=Data!$T$25,Data!$V$25,IF(Udfyldningsark!G848=Data!$T$26,Data!$V$26,IF(Udfyldningsark!G848=Data!$T$27,Data!$V$27,))))))))))))))))))))))</f>
        <v/>
      </c>
    </row>
    <row r="832" spans="13:13" ht="9.6" hidden="1" customHeight="1" x14ac:dyDescent="0.2">
      <c r="M832" s="89" t="str">
        <f>IF(Udfyldningsark!G849="","",IF(Udfyldningsark!G849=Data!$T$7,Data!$V$7,IF(Udfyldningsark!G849=Data!$T$8,Data!$V$8,IF(Udfyldningsark!G849=Data!$T$9,Data!$V$9,IF(Udfyldningsark!G849=Data!$T$10,Data!$V$10,IF(Udfyldningsark!G849=Data!$T$11,Data!$V$11,IF(Udfyldningsark!G849=Data!$T$12,Data!$V$12,IF(Udfyldningsark!G849=Data!$T$13,Data!$V$13,IF(Udfyldningsark!G849=Data!$T$14,Data!$V$14,IF(Udfyldningsark!G849=Data!$T$15,Data!$V$15,IF(Udfyldningsark!G849=Data!$T$16,Data!$V$16,IF(Udfyldningsark!G849=Data!$T$17,Data!$V$17,IF(Udfyldningsark!G849=Data!$T$18,Data!$V$18,IF(Udfyldningsark!G849=Data!$T$19,Data!$V$19,IF(Udfyldningsark!G849=Data!$T$20,Data!$V$20,IF(Udfyldningsark!G849=Data!$T$21,Data!$V$21,IF(Udfyldningsark!G849=Data!$T$22,Data!$V$22,IF(Udfyldningsark!G849=Data!$T$23,Data!$V$23,IF(Udfyldningsark!G849=Data!$T$24,Data!$V$24,IF(Udfyldningsark!G849=Data!$T$25,Data!$V$25,IF(Udfyldningsark!G849=Data!$T$26,Data!$V$26,IF(Udfyldningsark!G849=Data!$T$27,Data!$V$27,))))))))))))))))))))))</f>
        <v/>
      </c>
    </row>
    <row r="833" spans="13:13" ht="9.6" hidden="1" customHeight="1" x14ac:dyDescent="0.2">
      <c r="M833" s="89" t="str">
        <f>IF(Udfyldningsark!G850="","",IF(Udfyldningsark!G850=Data!$T$7,Data!$V$7,IF(Udfyldningsark!G850=Data!$T$8,Data!$V$8,IF(Udfyldningsark!G850=Data!$T$9,Data!$V$9,IF(Udfyldningsark!G850=Data!$T$10,Data!$V$10,IF(Udfyldningsark!G850=Data!$T$11,Data!$V$11,IF(Udfyldningsark!G850=Data!$T$12,Data!$V$12,IF(Udfyldningsark!G850=Data!$T$13,Data!$V$13,IF(Udfyldningsark!G850=Data!$T$14,Data!$V$14,IF(Udfyldningsark!G850=Data!$T$15,Data!$V$15,IF(Udfyldningsark!G850=Data!$T$16,Data!$V$16,IF(Udfyldningsark!G850=Data!$T$17,Data!$V$17,IF(Udfyldningsark!G850=Data!$T$18,Data!$V$18,IF(Udfyldningsark!G850=Data!$T$19,Data!$V$19,IF(Udfyldningsark!G850=Data!$T$20,Data!$V$20,IF(Udfyldningsark!G850=Data!$T$21,Data!$V$21,IF(Udfyldningsark!G850=Data!$T$22,Data!$V$22,IF(Udfyldningsark!G850=Data!$T$23,Data!$V$23,IF(Udfyldningsark!G850=Data!$T$24,Data!$V$24,IF(Udfyldningsark!G850=Data!$T$25,Data!$V$25,IF(Udfyldningsark!G850=Data!$T$26,Data!$V$26,IF(Udfyldningsark!G850=Data!$T$27,Data!$V$27,))))))))))))))))))))))</f>
        <v/>
      </c>
    </row>
    <row r="834" spans="13:13" ht="9.6" hidden="1" customHeight="1" x14ac:dyDescent="0.2">
      <c r="M834" s="89" t="str">
        <f>IF(Udfyldningsark!G851="","",IF(Udfyldningsark!G851=Data!$T$7,Data!$V$7,IF(Udfyldningsark!G851=Data!$T$8,Data!$V$8,IF(Udfyldningsark!G851=Data!$T$9,Data!$V$9,IF(Udfyldningsark!G851=Data!$T$10,Data!$V$10,IF(Udfyldningsark!G851=Data!$T$11,Data!$V$11,IF(Udfyldningsark!G851=Data!$T$12,Data!$V$12,IF(Udfyldningsark!G851=Data!$T$13,Data!$V$13,IF(Udfyldningsark!G851=Data!$T$14,Data!$V$14,IF(Udfyldningsark!G851=Data!$T$15,Data!$V$15,IF(Udfyldningsark!G851=Data!$T$16,Data!$V$16,IF(Udfyldningsark!G851=Data!$T$17,Data!$V$17,IF(Udfyldningsark!G851=Data!$T$18,Data!$V$18,IF(Udfyldningsark!G851=Data!$T$19,Data!$V$19,IF(Udfyldningsark!G851=Data!$T$20,Data!$V$20,IF(Udfyldningsark!G851=Data!$T$21,Data!$V$21,IF(Udfyldningsark!G851=Data!$T$22,Data!$V$22,IF(Udfyldningsark!G851=Data!$T$23,Data!$V$23,IF(Udfyldningsark!G851=Data!$T$24,Data!$V$24,IF(Udfyldningsark!G851=Data!$T$25,Data!$V$25,IF(Udfyldningsark!G851=Data!$T$26,Data!$V$26,IF(Udfyldningsark!G851=Data!$T$27,Data!$V$27,))))))))))))))))))))))</f>
        <v/>
      </c>
    </row>
    <row r="835" spans="13:13" ht="9.6" hidden="1" customHeight="1" x14ac:dyDescent="0.2">
      <c r="M835" s="89" t="str">
        <f>IF(Udfyldningsark!G852="","",IF(Udfyldningsark!G852=Data!$T$7,Data!$V$7,IF(Udfyldningsark!G852=Data!$T$8,Data!$V$8,IF(Udfyldningsark!G852=Data!$T$9,Data!$V$9,IF(Udfyldningsark!G852=Data!$T$10,Data!$V$10,IF(Udfyldningsark!G852=Data!$T$11,Data!$V$11,IF(Udfyldningsark!G852=Data!$T$12,Data!$V$12,IF(Udfyldningsark!G852=Data!$T$13,Data!$V$13,IF(Udfyldningsark!G852=Data!$T$14,Data!$V$14,IF(Udfyldningsark!G852=Data!$T$15,Data!$V$15,IF(Udfyldningsark!G852=Data!$T$16,Data!$V$16,IF(Udfyldningsark!G852=Data!$T$17,Data!$V$17,IF(Udfyldningsark!G852=Data!$T$18,Data!$V$18,IF(Udfyldningsark!G852=Data!$T$19,Data!$V$19,IF(Udfyldningsark!G852=Data!$T$20,Data!$V$20,IF(Udfyldningsark!G852=Data!$T$21,Data!$V$21,IF(Udfyldningsark!G852=Data!$T$22,Data!$V$22,IF(Udfyldningsark!G852=Data!$T$23,Data!$V$23,IF(Udfyldningsark!G852=Data!$T$24,Data!$V$24,IF(Udfyldningsark!G852=Data!$T$25,Data!$V$25,IF(Udfyldningsark!G852=Data!$T$26,Data!$V$26,IF(Udfyldningsark!G852=Data!$T$27,Data!$V$27,))))))))))))))))))))))</f>
        <v/>
      </c>
    </row>
    <row r="836" spans="13:13" ht="9.6" hidden="1" customHeight="1" x14ac:dyDescent="0.2">
      <c r="M836" s="89" t="str">
        <f>IF(Udfyldningsark!G853="","",IF(Udfyldningsark!G853=Data!$T$7,Data!$V$7,IF(Udfyldningsark!G853=Data!$T$8,Data!$V$8,IF(Udfyldningsark!G853=Data!$T$9,Data!$V$9,IF(Udfyldningsark!G853=Data!$T$10,Data!$V$10,IF(Udfyldningsark!G853=Data!$T$11,Data!$V$11,IF(Udfyldningsark!G853=Data!$T$12,Data!$V$12,IF(Udfyldningsark!G853=Data!$T$13,Data!$V$13,IF(Udfyldningsark!G853=Data!$T$14,Data!$V$14,IF(Udfyldningsark!G853=Data!$T$15,Data!$V$15,IF(Udfyldningsark!G853=Data!$T$16,Data!$V$16,IF(Udfyldningsark!G853=Data!$T$17,Data!$V$17,IF(Udfyldningsark!G853=Data!$T$18,Data!$V$18,IF(Udfyldningsark!G853=Data!$T$19,Data!$V$19,IF(Udfyldningsark!G853=Data!$T$20,Data!$V$20,IF(Udfyldningsark!G853=Data!$T$21,Data!$V$21,IF(Udfyldningsark!G853=Data!$T$22,Data!$V$22,IF(Udfyldningsark!G853=Data!$T$23,Data!$V$23,IF(Udfyldningsark!G853=Data!$T$24,Data!$V$24,IF(Udfyldningsark!G853=Data!$T$25,Data!$V$25,IF(Udfyldningsark!G853=Data!$T$26,Data!$V$26,IF(Udfyldningsark!G853=Data!$T$27,Data!$V$27,))))))))))))))))))))))</f>
        <v/>
      </c>
    </row>
    <row r="837" spans="13:13" ht="9.6" hidden="1" customHeight="1" x14ac:dyDescent="0.2">
      <c r="M837" s="89" t="str">
        <f>IF(Udfyldningsark!G854="","",IF(Udfyldningsark!G854=Data!$T$7,Data!$V$7,IF(Udfyldningsark!G854=Data!$T$8,Data!$V$8,IF(Udfyldningsark!G854=Data!$T$9,Data!$V$9,IF(Udfyldningsark!G854=Data!$T$10,Data!$V$10,IF(Udfyldningsark!G854=Data!$T$11,Data!$V$11,IF(Udfyldningsark!G854=Data!$T$12,Data!$V$12,IF(Udfyldningsark!G854=Data!$T$13,Data!$V$13,IF(Udfyldningsark!G854=Data!$T$14,Data!$V$14,IF(Udfyldningsark!G854=Data!$T$15,Data!$V$15,IF(Udfyldningsark!G854=Data!$T$16,Data!$V$16,IF(Udfyldningsark!G854=Data!$T$17,Data!$V$17,IF(Udfyldningsark!G854=Data!$T$18,Data!$V$18,IF(Udfyldningsark!G854=Data!$T$19,Data!$V$19,IF(Udfyldningsark!G854=Data!$T$20,Data!$V$20,IF(Udfyldningsark!G854=Data!$T$21,Data!$V$21,IF(Udfyldningsark!G854=Data!$T$22,Data!$V$22,IF(Udfyldningsark!G854=Data!$T$23,Data!$V$23,IF(Udfyldningsark!G854=Data!$T$24,Data!$V$24,IF(Udfyldningsark!G854=Data!$T$25,Data!$V$25,IF(Udfyldningsark!G854=Data!$T$26,Data!$V$26,IF(Udfyldningsark!G854=Data!$T$27,Data!$V$27,))))))))))))))))))))))</f>
        <v/>
      </c>
    </row>
    <row r="838" spans="13:13" ht="9.6" hidden="1" customHeight="1" x14ac:dyDescent="0.2">
      <c r="M838" s="89" t="str">
        <f>IF(Udfyldningsark!G855="","",IF(Udfyldningsark!G855=Data!$T$7,Data!$V$7,IF(Udfyldningsark!G855=Data!$T$8,Data!$V$8,IF(Udfyldningsark!G855=Data!$T$9,Data!$V$9,IF(Udfyldningsark!G855=Data!$T$10,Data!$V$10,IF(Udfyldningsark!G855=Data!$T$11,Data!$V$11,IF(Udfyldningsark!G855=Data!$T$12,Data!$V$12,IF(Udfyldningsark!G855=Data!$T$13,Data!$V$13,IF(Udfyldningsark!G855=Data!$T$14,Data!$V$14,IF(Udfyldningsark!G855=Data!$T$15,Data!$V$15,IF(Udfyldningsark!G855=Data!$T$16,Data!$V$16,IF(Udfyldningsark!G855=Data!$T$17,Data!$V$17,IF(Udfyldningsark!G855=Data!$T$18,Data!$V$18,IF(Udfyldningsark!G855=Data!$T$19,Data!$V$19,IF(Udfyldningsark!G855=Data!$T$20,Data!$V$20,IF(Udfyldningsark!G855=Data!$T$21,Data!$V$21,IF(Udfyldningsark!G855=Data!$T$22,Data!$V$22,IF(Udfyldningsark!G855=Data!$T$23,Data!$V$23,IF(Udfyldningsark!G855=Data!$T$24,Data!$V$24,IF(Udfyldningsark!G855=Data!$T$25,Data!$V$25,IF(Udfyldningsark!G855=Data!$T$26,Data!$V$26,IF(Udfyldningsark!G855=Data!$T$27,Data!$V$27,))))))))))))))))))))))</f>
        <v/>
      </c>
    </row>
    <row r="839" spans="13:13" ht="9.6" hidden="1" customHeight="1" x14ac:dyDescent="0.2">
      <c r="M839" s="89" t="str">
        <f>IF(Udfyldningsark!G856="","",IF(Udfyldningsark!G856=Data!$T$7,Data!$V$7,IF(Udfyldningsark!G856=Data!$T$8,Data!$V$8,IF(Udfyldningsark!G856=Data!$T$9,Data!$V$9,IF(Udfyldningsark!G856=Data!$T$10,Data!$V$10,IF(Udfyldningsark!G856=Data!$T$11,Data!$V$11,IF(Udfyldningsark!G856=Data!$T$12,Data!$V$12,IF(Udfyldningsark!G856=Data!$T$13,Data!$V$13,IF(Udfyldningsark!G856=Data!$T$14,Data!$V$14,IF(Udfyldningsark!G856=Data!$T$15,Data!$V$15,IF(Udfyldningsark!G856=Data!$T$16,Data!$V$16,IF(Udfyldningsark!G856=Data!$T$17,Data!$V$17,IF(Udfyldningsark!G856=Data!$T$18,Data!$V$18,IF(Udfyldningsark!G856=Data!$T$19,Data!$V$19,IF(Udfyldningsark!G856=Data!$T$20,Data!$V$20,IF(Udfyldningsark!G856=Data!$T$21,Data!$V$21,IF(Udfyldningsark!G856=Data!$T$22,Data!$V$22,IF(Udfyldningsark!G856=Data!$T$23,Data!$V$23,IF(Udfyldningsark!G856=Data!$T$24,Data!$V$24,IF(Udfyldningsark!G856=Data!$T$25,Data!$V$25,IF(Udfyldningsark!G856=Data!$T$26,Data!$V$26,IF(Udfyldningsark!G856=Data!$T$27,Data!$V$27,))))))))))))))))))))))</f>
        <v/>
      </c>
    </row>
    <row r="840" spans="13:13" ht="9.6" hidden="1" customHeight="1" x14ac:dyDescent="0.2">
      <c r="M840" s="89" t="str">
        <f>IF(Udfyldningsark!G857="","",IF(Udfyldningsark!G857=Data!$T$7,Data!$V$7,IF(Udfyldningsark!G857=Data!$T$8,Data!$V$8,IF(Udfyldningsark!G857=Data!$T$9,Data!$V$9,IF(Udfyldningsark!G857=Data!$T$10,Data!$V$10,IF(Udfyldningsark!G857=Data!$T$11,Data!$V$11,IF(Udfyldningsark!G857=Data!$T$12,Data!$V$12,IF(Udfyldningsark!G857=Data!$T$13,Data!$V$13,IF(Udfyldningsark!G857=Data!$T$14,Data!$V$14,IF(Udfyldningsark!G857=Data!$T$15,Data!$V$15,IF(Udfyldningsark!G857=Data!$T$16,Data!$V$16,IF(Udfyldningsark!G857=Data!$T$17,Data!$V$17,IF(Udfyldningsark!G857=Data!$T$18,Data!$V$18,IF(Udfyldningsark!G857=Data!$T$19,Data!$V$19,IF(Udfyldningsark!G857=Data!$T$20,Data!$V$20,IF(Udfyldningsark!G857=Data!$T$21,Data!$V$21,IF(Udfyldningsark!G857=Data!$T$22,Data!$V$22,IF(Udfyldningsark!G857=Data!$T$23,Data!$V$23,IF(Udfyldningsark!G857=Data!$T$24,Data!$V$24,IF(Udfyldningsark!G857=Data!$T$25,Data!$V$25,IF(Udfyldningsark!G857=Data!$T$26,Data!$V$26,IF(Udfyldningsark!G857=Data!$T$27,Data!$V$27,))))))))))))))))))))))</f>
        <v/>
      </c>
    </row>
    <row r="841" spans="13:13" ht="9.6" hidden="1" customHeight="1" x14ac:dyDescent="0.2">
      <c r="M841" s="89" t="str">
        <f>IF(Udfyldningsark!G858="","",IF(Udfyldningsark!G858=Data!$T$7,Data!$V$7,IF(Udfyldningsark!G858=Data!$T$8,Data!$V$8,IF(Udfyldningsark!G858=Data!$T$9,Data!$V$9,IF(Udfyldningsark!G858=Data!$T$10,Data!$V$10,IF(Udfyldningsark!G858=Data!$T$11,Data!$V$11,IF(Udfyldningsark!G858=Data!$T$12,Data!$V$12,IF(Udfyldningsark!G858=Data!$T$13,Data!$V$13,IF(Udfyldningsark!G858=Data!$T$14,Data!$V$14,IF(Udfyldningsark!G858=Data!$T$15,Data!$V$15,IF(Udfyldningsark!G858=Data!$T$16,Data!$V$16,IF(Udfyldningsark!G858=Data!$T$17,Data!$V$17,IF(Udfyldningsark!G858=Data!$T$18,Data!$V$18,IF(Udfyldningsark!G858=Data!$T$19,Data!$V$19,IF(Udfyldningsark!G858=Data!$T$20,Data!$V$20,IF(Udfyldningsark!G858=Data!$T$21,Data!$V$21,IF(Udfyldningsark!G858=Data!$T$22,Data!$V$22,IF(Udfyldningsark!G858=Data!$T$23,Data!$V$23,IF(Udfyldningsark!G858=Data!$T$24,Data!$V$24,IF(Udfyldningsark!G858=Data!$T$25,Data!$V$25,IF(Udfyldningsark!G858=Data!$T$26,Data!$V$26,IF(Udfyldningsark!G858=Data!$T$27,Data!$V$27,))))))))))))))))))))))</f>
        <v/>
      </c>
    </row>
    <row r="842" spans="13:13" ht="9.6" hidden="1" customHeight="1" x14ac:dyDescent="0.2">
      <c r="M842" s="89" t="str">
        <f>IF(Udfyldningsark!G859="","",IF(Udfyldningsark!G859=Data!$T$7,Data!$V$7,IF(Udfyldningsark!G859=Data!$T$8,Data!$V$8,IF(Udfyldningsark!G859=Data!$T$9,Data!$V$9,IF(Udfyldningsark!G859=Data!$T$10,Data!$V$10,IF(Udfyldningsark!G859=Data!$T$11,Data!$V$11,IF(Udfyldningsark!G859=Data!$T$12,Data!$V$12,IF(Udfyldningsark!G859=Data!$T$13,Data!$V$13,IF(Udfyldningsark!G859=Data!$T$14,Data!$V$14,IF(Udfyldningsark!G859=Data!$T$15,Data!$V$15,IF(Udfyldningsark!G859=Data!$T$16,Data!$V$16,IF(Udfyldningsark!G859=Data!$T$17,Data!$V$17,IF(Udfyldningsark!G859=Data!$T$18,Data!$V$18,IF(Udfyldningsark!G859=Data!$T$19,Data!$V$19,IF(Udfyldningsark!G859=Data!$T$20,Data!$V$20,IF(Udfyldningsark!G859=Data!$T$21,Data!$V$21,IF(Udfyldningsark!G859=Data!$T$22,Data!$V$22,IF(Udfyldningsark!G859=Data!$T$23,Data!$V$23,IF(Udfyldningsark!G859=Data!$T$24,Data!$V$24,IF(Udfyldningsark!G859=Data!$T$25,Data!$V$25,IF(Udfyldningsark!G859=Data!$T$26,Data!$V$26,IF(Udfyldningsark!G859=Data!$T$27,Data!$V$27,))))))))))))))))))))))</f>
        <v/>
      </c>
    </row>
    <row r="843" spans="13:13" ht="9.6" hidden="1" customHeight="1" x14ac:dyDescent="0.2">
      <c r="M843" s="89" t="str">
        <f>IF(Udfyldningsark!G860="","",IF(Udfyldningsark!G860=Data!$T$7,Data!$V$7,IF(Udfyldningsark!G860=Data!$T$8,Data!$V$8,IF(Udfyldningsark!G860=Data!$T$9,Data!$V$9,IF(Udfyldningsark!G860=Data!$T$10,Data!$V$10,IF(Udfyldningsark!G860=Data!$T$11,Data!$V$11,IF(Udfyldningsark!G860=Data!$T$12,Data!$V$12,IF(Udfyldningsark!G860=Data!$T$13,Data!$V$13,IF(Udfyldningsark!G860=Data!$T$14,Data!$V$14,IF(Udfyldningsark!G860=Data!$T$15,Data!$V$15,IF(Udfyldningsark!G860=Data!$T$16,Data!$V$16,IF(Udfyldningsark!G860=Data!$T$17,Data!$V$17,IF(Udfyldningsark!G860=Data!$T$18,Data!$V$18,IF(Udfyldningsark!G860=Data!$T$19,Data!$V$19,IF(Udfyldningsark!G860=Data!$T$20,Data!$V$20,IF(Udfyldningsark!G860=Data!$T$21,Data!$V$21,IF(Udfyldningsark!G860=Data!$T$22,Data!$V$22,IF(Udfyldningsark!G860=Data!$T$23,Data!$V$23,IF(Udfyldningsark!G860=Data!$T$24,Data!$V$24,IF(Udfyldningsark!G860=Data!$T$25,Data!$V$25,IF(Udfyldningsark!G860=Data!$T$26,Data!$V$26,IF(Udfyldningsark!G860=Data!$T$27,Data!$V$27,))))))))))))))))))))))</f>
        <v/>
      </c>
    </row>
    <row r="844" spans="13:13" ht="9.6" hidden="1" customHeight="1" x14ac:dyDescent="0.2">
      <c r="M844" s="89" t="str">
        <f>IF(Udfyldningsark!G861="","",IF(Udfyldningsark!G861=Data!$T$7,Data!$V$7,IF(Udfyldningsark!G861=Data!$T$8,Data!$V$8,IF(Udfyldningsark!G861=Data!$T$9,Data!$V$9,IF(Udfyldningsark!G861=Data!$T$10,Data!$V$10,IF(Udfyldningsark!G861=Data!$T$11,Data!$V$11,IF(Udfyldningsark!G861=Data!$T$12,Data!$V$12,IF(Udfyldningsark!G861=Data!$T$13,Data!$V$13,IF(Udfyldningsark!G861=Data!$T$14,Data!$V$14,IF(Udfyldningsark!G861=Data!$T$15,Data!$V$15,IF(Udfyldningsark!G861=Data!$T$16,Data!$V$16,IF(Udfyldningsark!G861=Data!$T$17,Data!$V$17,IF(Udfyldningsark!G861=Data!$T$18,Data!$V$18,IF(Udfyldningsark!G861=Data!$T$19,Data!$V$19,IF(Udfyldningsark!G861=Data!$T$20,Data!$V$20,IF(Udfyldningsark!G861=Data!$T$21,Data!$V$21,IF(Udfyldningsark!G861=Data!$T$22,Data!$V$22,IF(Udfyldningsark!G861=Data!$T$23,Data!$V$23,IF(Udfyldningsark!G861=Data!$T$24,Data!$V$24,IF(Udfyldningsark!G861=Data!$T$25,Data!$V$25,IF(Udfyldningsark!G861=Data!$T$26,Data!$V$26,IF(Udfyldningsark!G861=Data!$T$27,Data!$V$27,))))))))))))))))))))))</f>
        <v/>
      </c>
    </row>
    <row r="845" spans="13:13" ht="9.6" hidden="1" customHeight="1" x14ac:dyDescent="0.2">
      <c r="M845" s="89" t="str">
        <f>IF(Udfyldningsark!G862="","",IF(Udfyldningsark!G862=Data!$T$7,Data!$V$7,IF(Udfyldningsark!G862=Data!$T$8,Data!$V$8,IF(Udfyldningsark!G862=Data!$T$9,Data!$V$9,IF(Udfyldningsark!G862=Data!$T$10,Data!$V$10,IF(Udfyldningsark!G862=Data!$T$11,Data!$V$11,IF(Udfyldningsark!G862=Data!$T$12,Data!$V$12,IF(Udfyldningsark!G862=Data!$T$13,Data!$V$13,IF(Udfyldningsark!G862=Data!$T$14,Data!$V$14,IF(Udfyldningsark!G862=Data!$T$15,Data!$V$15,IF(Udfyldningsark!G862=Data!$T$16,Data!$V$16,IF(Udfyldningsark!G862=Data!$T$17,Data!$V$17,IF(Udfyldningsark!G862=Data!$T$18,Data!$V$18,IF(Udfyldningsark!G862=Data!$T$19,Data!$V$19,IF(Udfyldningsark!G862=Data!$T$20,Data!$V$20,IF(Udfyldningsark!G862=Data!$T$21,Data!$V$21,IF(Udfyldningsark!G862=Data!$T$22,Data!$V$22,IF(Udfyldningsark!G862=Data!$T$23,Data!$V$23,IF(Udfyldningsark!G862=Data!$T$24,Data!$V$24,IF(Udfyldningsark!G862=Data!$T$25,Data!$V$25,IF(Udfyldningsark!G862=Data!$T$26,Data!$V$26,IF(Udfyldningsark!G862=Data!$T$27,Data!$V$27,))))))))))))))))))))))</f>
        <v/>
      </c>
    </row>
    <row r="846" spans="13:13" ht="9.6" hidden="1" customHeight="1" x14ac:dyDescent="0.2">
      <c r="M846" s="89" t="str">
        <f>IF(Udfyldningsark!G863="","",IF(Udfyldningsark!G863=Data!$T$7,Data!$V$7,IF(Udfyldningsark!G863=Data!$T$8,Data!$V$8,IF(Udfyldningsark!G863=Data!$T$9,Data!$V$9,IF(Udfyldningsark!G863=Data!$T$10,Data!$V$10,IF(Udfyldningsark!G863=Data!$T$11,Data!$V$11,IF(Udfyldningsark!G863=Data!$T$12,Data!$V$12,IF(Udfyldningsark!G863=Data!$T$13,Data!$V$13,IF(Udfyldningsark!G863=Data!$T$14,Data!$V$14,IF(Udfyldningsark!G863=Data!$T$15,Data!$V$15,IF(Udfyldningsark!G863=Data!$T$16,Data!$V$16,IF(Udfyldningsark!G863=Data!$T$17,Data!$V$17,IF(Udfyldningsark!G863=Data!$T$18,Data!$V$18,IF(Udfyldningsark!G863=Data!$T$19,Data!$V$19,IF(Udfyldningsark!G863=Data!$T$20,Data!$V$20,IF(Udfyldningsark!G863=Data!$T$21,Data!$V$21,IF(Udfyldningsark!G863=Data!$T$22,Data!$V$22,IF(Udfyldningsark!G863=Data!$T$23,Data!$V$23,IF(Udfyldningsark!G863=Data!$T$24,Data!$V$24,IF(Udfyldningsark!G863=Data!$T$25,Data!$V$25,IF(Udfyldningsark!G863=Data!$T$26,Data!$V$26,IF(Udfyldningsark!G863=Data!$T$27,Data!$V$27,))))))))))))))))))))))</f>
        <v/>
      </c>
    </row>
    <row r="847" spans="13:13" ht="9.6" hidden="1" customHeight="1" x14ac:dyDescent="0.2">
      <c r="M847" s="89" t="str">
        <f>IF(Udfyldningsark!G864="","",IF(Udfyldningsark!G864=Data!$T$7,Data!$V$7,IF(Udfyldningsark!G864=Data!$T$8,Data!$V$8,IF(Udfyldningsark!G864=Data!$T$9,Data!$V$9,IF(Udfyldningsark!G864=Data!$T$10,Data!$V$10,IF(Udfyldningsark!G864=Data!$T$11,Data!$V$11,IF(Udfyldningsark!G864=Data!$T$12,Data!$V$12,IF(Udfyldningsark!G864=Data!$T$13,Data!$V$13,IF(Udfyldningsark!G864=Data!$T$14,Data!$V$14,IF(Udfyldningsark!G864=Data!$T$15,Data!$V$15,IF(Udfyldningsark!G864=Data!$T$16,Data!$V$16,IF(Udfyldningsark!G864=Data!$T$17,Data!$V$17,IF(Udfyldningsark!G864=Data!$T$18,Data!$V$18,IF(Udfyldningsark!G864=Data!$T$19,Data!$V$19,IF(Udfyldningsark!G864=Data!$T$20,Data!$V$20,IF(Udfyldningsark!G864=Data!$T$21,Data!$V$21,IF(Udfyldningsark!G864=Data!$T$22,Data!$V$22,IF(Udfyldningsark!G864=Data!$T$23,Data!$V$23,IF(Udfyldningsark!G864=Data!$T$24,Data!$V$24,IF(Udfyldningsark!G864=Data!$T$25,Data!$V$25,IF(Udfyldningsark!G864=Data!$T$26,Data!$V$26,IF(Udfyldningsark!G864=Data!$T$27,Data!$V$27,))))))))))))))))))))))</f>
        <v/>
      </c>
    </row>
    <row r="848" spans="13:13" ht="9.6" hidden="1" customHeight="1" x14ac:dyDescent="0.2">
      <c r="M848" s="89" t="str">
        <f>IF(Udfyldningsark!G865="","",IF(Udfyldningsark!G865=Data!$T$7,Data!$V$7,IF(Udfyldningsark!G865=Data!$T$8,Data!$V$8,IF(Udfyldningsark!G865=Data!$T$9,Data!$V$9,IF(Udfyldningsark!G865=Data!$T$10,Data!$V$10,IF(Udfyldningsark!G865=Data!$T$11,Data!$V$11,IF(Udfyldningsark!G865=Data!$T$12,Data!$V$12,IF(Udfyldningsark!G865=Data!$T$13,Data!$V$13,IF(Udfyldningsark!G865=Data!$T$14,Data!$V$14,IF(Udfyldningsark!G865=Data!$T$15,Data!$V$15,IF(Udfyldningsark!G865=Data!$T$16,Data!$V$16,IF(Udfyldningsark!G865=Data!$T$17,Data!$V$17,IF(Udfyldningsark!G865=Data!$T$18,Data!$V$18,IF(Udfyldningsark!G865=Data!$T$19,Data!$V$19,IF(Udfyldningsark!G865=Data!$T$20,Data!$V$20,IF(Udfyldningsark!G865=Data!$T$21,Data!$V$21,IF(Udfyldningsark!G865=Data!$T$22,Data!$V$22,IF(Udfyldningsark!G865=Data!$T$23,Data!$V$23,IF(Udfyldningsark!G865=Data!$T$24,Data!$V$24,IF(Udfyldningsark!G865=Data!$T$25,Data!$V$25,IF(Udfyldningsark!G865=Data!$T$26,Data!$V$26,IF(Udfyldningsark!G865=Data!$T$27,Data!$V$27,))))))))))))))))))))))</f>
        <v/>
      </c>
    </row>
    <row r="849" spans="13:13" ht="9.6" hidden="1" customHeight="1" x14ac:dyDescent="0.2">
      <c r="M849" s="89" t="str">
        <f>IF(Udfyldningsark!G866="","",IF(Udfyldningsark!G866=Data!$T$7,Data!$V$7,IF(Udfyldningsark!G866=Data!$T$8,Data!$V$8,IF(Udfyldningsark!G866=Data!$T$9,Data!$V$9,IF(Udfyldningsark!G866=Data!$T$10,Data!$V$10,IF(Udfyldningsark!G866=Data!$T$11,Data!$V$11,IF(Udfyldningsark!G866=Data!$T$12,Data!$V$12,IF(Udfyldningsark!G866=Data!$T$13,Data!$V$13,IF(Udfyldningsark!G866=Data!$T$14,Data!$V$14,IF(Udfyldningsark!G866=Data!$T$15,Data!$V$15,IF(Udfyldningsark!G866=Data!$T$16,Data!$V$16,IF(Udfyldningsark!G866=Data!$T$17,Data!$V$17,IF(Udfyldningsark!G866=Data!$T$18,Data!$V$18,IF(Udfyldningsark!G866=Data!$T$19,Data!$V$19,IF(Udfyldningsark!G866=Data!$T$20,Data!$V$20,IF(Udfyldningsark!G866=Data!$T$21,Data!$V$21,IF(Udfyldningsark!G866=Data!$T$22,Data!$V$22,IF(Udfyldningsark!G866=Data!$T$23,Data!$V$23,IF(Udfyldningsark!G866=Data!$T$24,Data!$V$24,IF(Udfyldningsark!G866=Data!$T$25,Data!$V$25,IF(Udfyldningsark!G866=Data!$T$26,Data!$V$26,IF(Udfyldningsark!G866=Data!$T$27,Data!$V$27,))))))))))))))))))))))</f>
        <v/>
      </c>
    </row>
    <row r="850" spans="13:13" ht="9.6" hidden="1" customHeight="1" x14ac:dyDescent="0.2">
      <c r="M850" s="89" t="str">
        <f>IF(Udfyldningsark!G867="","",IF(Udfyldningsark!G867=Data!$T$7,Data!$V$7,IF(Udfyldningsark!G867=Data!$T$8,Data!$V$8,IF(Udfyldningsark!G867=Data!$T$9,Data!$V$9,IF(Udfyldningsark!G867=Data!$T$10,Data!$V$10,IF(Udfyldningsark!G867=Data!$T$11,Data!$V$11,IF(Udfyldningsark!G867=Data!$T$12,Data!$V$12,IF(Udfyldningsark!G867=Data!$T$13,Data!$V$13,IF(Udfyldningsark!G867=Data!$T$14,Data!$V$14,IF(Udfyldningsark!G867=Data!$T$15,Data!$V$15,IF(Udfyldningsark!G867=Data!$T$16,Data!$V$16,IF(Udfyldningsark!G867=Data!$T$17,Data!$V$17,IF(Udfyldningsark!G867=Data!$T$18,Data!$V$18,IF(Udfyldningsark!G867=Data!$T$19,Data!$V$19,IF(Udfyldningsark!G867=Data!$T$20,Data!$V$20,IF(Udfyldningsark!G867=Data!$T$21,Data!$V$21,IF(Udfyldningsark!G867=Data!$T$22,Data!$V$22,IF(Udfyldningsark!G867=Data!$T$23,Data!$V$23,IF(Udfyldningsark!G867=Data!$T$24,Data!$V$24,IF(Udfyldningsark!G867=Data!$T$25,Data!$V$25,IF(Udfyldningsark!G867=Data!$T$26,Data!$V$26,IF(Udfyldningsark!G867=Data!$T$27,Data!$V$27,))))))))))))))))))))))</f>
        <v/>
      </c>
    </row>
    <row r="851" spans="13:13" ht="9.6" hidden="1" customHeight="1" x14ac:dyDescent="0.2">
      <c r="M851" s="89" t="str">
        <f>IF(Udfyldningsark!G868="","",IF(Udfyldningsark!G868=Data!$T$7,Data!$V$7,IF(Udfyldningsark!G868=Data!$T$8,Data!$V$8,IF(Udfyldningsark!G868=Data!$T$9,Data!$V$9,IF(Udfyldningsark!G868=Data!$T$10,Data!$V$10,IF(Udfyldningsark!G868=Data!$T$11,Data!$V$11,IF(Udfyldningsark!G868=Data!$T$12,Data!$V$12,IF(Udfyldningsark!G868=Data!$T$13,Data!$V$13,IF(Udfyldningsark!G868=Data!$T$14,Data!$V$14,IF(Udfyldningsark!G868=Data!$T$15,Data!$V$15,IF(Udfyldningsark!G868=Data!$T$16,Data!$V$16,IF(Udfyldningsark!G868=Data!$T$17,Data!$V$17,IF(Udfyldningsark!G868=Data!$T$18,Data!$V$18,IF(Udfyldningsark!G868=Data!$T$19,Data!$V$19,IF(Udfyldningsark!G868=Data!$T$20,Data!$V$20,IF(Udfyldningsark!G868=Data!$T$21,Data!$V$21,IF(Udfyldningsark!G868=Data!$T$22,Data!$V$22,IF(Udfyldningsark!G868=Data!$T$23,Data!$V$23,IF(Udfyldningsark!G868=Data!$T$24,Data!$V$24,IF(Udfyldningsark!G868=Data!$T$25,Data!$V$25,IF(Udfyldningsark!G868=Data!$T$26,Data!$V$26,IF(Udfyldningsark!G868=Data!$T$27,Data!$V$27,))))))))))))))))))))))</f>
        <v/>
      </c>
    </row>
    <row r="852" spans="13:13" ht="9.6" hidden="1" customHeight="1" x14ac:dyDescent="0.2">
      <c r="M852" s="89" t="str">
        <f>IF(Udfyldningsark!G869="","",IF(Udfyldningsark!G869=Data!$T$7,Data!$V$7,IF(Udfyldningsark!G869=Data!$T$8,Data!$V$8,IF(Udfyldningsark!G869=Data!$T$9,Data!$V$9,IF(Udfyldningsark!G869=Data!$T$10,Data!$V$10,IF(Udfyldningsark!G869=Data!$T$11,Data!$V$11,IF(Udfyldningsark!G869=Data!$T$12,Data!$V$12,IF(Udfyldningsark!G869=Data!$T$13,Data!$V$13,IF(Udfyldningsark!G869=Data!$T$14,Data!$V$14,IF(Udfyldningsark!G869=Data!$T$15,Data!$V$15,IF(Udfyldningsark!G869=Data!$T$16,Data!$V$16,IF(Udfyldningsark!G869=Data!$T$17,Data!$V$17,IF(Udfyldningsark!G869=Data!$T$18,Data!$V$18,IF(Udfyldningsark!G869=Data!$T$19,Data!$V$19,IF(Udfyldningsark!G869=Data!$T$20,Data!$V$20,IF(Udfyldningsark!G869=Data!$T$21,Data!$V$21,IF(Udfyldningsark!G869=Data!$T$22,Data!$V$22,IF(Udfyldningsark!G869=Data!$T$23,Data!$V$23,IF(Udfyldningsark!G869=Data!$T$24,Data!$V$24,IF(Udfyldningsark!G869=Data!$T$25,Data!$V$25,IF(Udfyldningsark!G869=Data!$T$26,Data!$V$26,IF(Udfyldningsark!G869=Data!$T$27,Data!$V$27,))))))))))))))))))))))</f>
        <v/>
      </c>
    </row>
    <row r="853" spans="13:13" ht="9.6" hidden="1" customHeight="1" x14ac:dyDescent="0.2">
      <c r="M853" s="89" t="str">
        <f>IF(Udfyldningsark!G870="","",IF(Udfyldningsark!G870=Data!$T$7,Data!$V$7,IF(Udfyldningsark!G870=Data!$T$8,Data!$V$8,IF(Udfyldningsark!G870=Data!$T$9,Data!$V$9,IF(Udfyldningsark!G870=Data!$T$10,Data!$V$10,IF(Udfyldningsark!G870=Data!$T$11,Data!$V$11,IF(Udfyldningsark!G870=Data!$T$12,Data!$V$12,IF(Udfyldningsark!G870=Data!$T$13,Data!$V$13,IF(Udfyldningsark!G870=Data!$T$14,Data!$V$14,IF(Udfyldningsark!G870=Data!$T$15,Data!$V$15,IF(Udfyldningsark!G870=Data!$T$16,Data!$V$16,IF(Udfyldningsark!G870=Data!$T$17,Data!$V$17,IF(Udfyldningsark!G870=Data!$T$18,Data!$V$18,IF(Udfyldningsark!G870=Data!$T$19,Data!$V$19,IF(Udfyldningsark!G870=Data!$T$20,Data!$V$20,IF(Udfyldningsark!G870=Data!$T$21,Data!$V$21,IF(Udfyldningsark!G870=Data!$T$22,Data!$V$22,IF(Udfyldningsark!G870=Data!$T$23,Data!$V$23,IF(Udfyldningsark!G870=Data!$T$24,Data!$V$24,IF(Udfyldningsark!G870=Data!$T$25,Data!$V$25,IF(Udfyldningsark!G870=Data!$T$26,Data!$V$26,IF(Udfyldningsark!G870=Data!$T$27,Data!$V$27,))))))))))))))))))))))</f>
        <v/>
      </c>
    </row>
    <row r="854" spans="13:13" ht="9.6" hidden="1" customHeight="1" x14ac:dyDescent="0.2">
      <c r="M854" s="89" t="str">
        <f>IF(Udfyldningsark!G871="","",IF(Udfyldningsark!G871=Data!$T$7,Data!$V$7,IF(Udfyldningsark!G871=Data!$T$8,Data!$V$8,IF(Udfyldningsark!G871=Data!$T$9,Data!$V$9,IF(Udfyldningsark!G871=Data!$T$10,Data!$V$10,IF(Udfyldningsark!G871=Data!$T$11,Data!$V$11,IF(Udfyldningsark!G871=Data!$T$12,Data!$V$12,IF(Udfyldningsark!G871=Data!$T$13,Data!$V$13,IF(Udfyldningsark!G871=Data!$T$14,Data!$V$14,IF(Udfyldningsark!G871=Data!$T$15,Data!$V$15,IF(Udfyldningsark!G871=Data!$T$16,Data!$V$16,IF(Udfyldningsark!G871=Data!$T$17,Data!$V$17,IF(Udfyldningsark!G871=Data!$T$18,Data!$V$18,IF(Udfyldningsark!G871=Data!$T$19,Data!$V$19,IF(Udfyldningsark!G871=Data!$T$20,Data!$V$20,IF(Udfyldningsark!G871=Data!$T$21,Data!$V$21,IF(Udfyldningsark!G871=Data!$T$22,Data!$V$22,IF(Udfyldningsark!G871=Data!$T$23,Data!$V$23,IF(Udfyldningsark!G871=Data!$T$24,Data!$V$24,IF(Udfyldningsark!G871=Data!$T$25,Data!$V$25,IF(Udfyldningsark!G871=Data!$T$26,Data!$V$26,IF(Udfyldningsark!G871=Data!$T$27,Data!$V$27,))))))))))))))))))))))</f>
        <v/>
      </c>
    </row>
    <row r="855" spans="13:13" ht="9.6" hidden="1" customHeight="1" x14ac:dyDescent="0.2">
      <c r="M855" s="89" t="str">
        <f>IF(Udfyldningsark!G872="","",IF(Udfyldningsark!G872=Data!$T$7,Data!$V$7,IF(Udfyldningsark!G872=Data!$T$8,Data!$V$8,IF(Udfyldningsark!G872=Data!$T$9,Data!$V$9,IF(Udfyldningsark!G872=Data!$T$10,Data!$V$10,IF(Udfyldningsark!G872=Data!$T$11,Data!$V$11,IF(Udfyldningsark!G872=Data!$T$12,Data!$V$12,IF(Udfyldningsark!G872=Data!$T$13,Data!$V$13,IF(Udfyldningsark!G872=Data!$T$14,Data!$V$14,IF(Udfyldningsark!G872=Data!$T$15,Data!$V$15,IF(Udfyldningsark!G872=Data!$T$16,Data!$V$16,IF(Udfyldningsark!G872=Data!$T$17,Data!$V$17,IF(Udfyldningsark!G872=Data!$T$18,Data!$V$18,IF(Udfyldningsark!G872=Data!$T$19,Data!$V$19,IF(Udfyldningsark!G872=Data!$T$20,Data!$V$20,IF(Udfyldningsark!G872=Data!$T$21,Data!$V$21,IF(Udfyldningsark!G872=Data!$T$22,Data!$V$22,IF(Udfyldningsark!G872=Data!$T$23,Data!$V$23,IF(Udfyldningsark!G872=Data!$T$24,Data!$V$24,IF(Udfyldningsark!G872=Data!$T$25,Data!$V$25,IF(Udfyldningsark!G872=Data!$T$26,Data!$V$26,IF(Udfyldningsark!G872=Data!$T$27,Data!$V$27,))))))))))))))))))))))</f>
        <v/>
      </c>
    </row>
    <row r="856" spans="13:13" ht="9.6" hidden="1" customHeight="1" x14ac:dyDescent="0.2">
      <c r="M856" s="89" t="str">
        <f>IF(Udfyldningsark!G873="","",IF(Udfyldningsark!G873=Data!$T$7,Data!$V$7,IF(Udfyldningsark!G873=Data!$T$8,Data!$V$8,IF(Udfyldningsark!G873=Data!$T$9,Data!$V$9,IF(Udfyldningsark!G873=Data!$T$10,Data!$V$10,IF(Udfyldningsark!G873=Data!$T$11,Data!$V$11,IF(Udfyldningsark!G873=Data!$T$12,Data!$V$12,IF(Udfyldningsark!G873=Data!$T$13,Data!$V$13,IF(Udfyldningsark!G873=Data!$T$14,Data!$V$14,IF(Udfyldningsark!G873=Data!$T$15,Data!$V$15,IF(Udfyldningsark!G873=Data!$T$16,Data!$V$16,IF(Udfyldningsark!G873=Data!$T$17,Data!$V$17,IF(Udfyldningsark!G873=Data!$T$18,Data!$V$18,IF(Udfyldningsark!G873=Data!$T$19,Data!$V$19,IF(Udfyldningsark!G873=Data!$T$20,Data!$V$20,IF(Udfyldningsark!G873=Data!$T$21,Data!$V$21,IF(Udfyldningsark!G873=Data!$T$22,Data!$V$22,IF(Udfyldningsark!G873=Data!$T$23,Data!$V$23,IF(Udfyldningsark!G873=Data!$T$24,Data!$V$24,IF(Udfyldningsark!G873=Data!$T$25,Data!$V$25,IF(Udfyldningsark!G873=Data!$T$26,Data!$V$26,IF(Udfyldningsark!G873=Data!$T$27,Data!$V$27,))))))))))))))))))))))</f>
        <v/>
      </c>
    </row>
    <row r="857" spans="13:13" ht="9.6" hidden="1" customHeight="1" x14ac:dyDescent="0.2">
      <c r="M857" s="89" t="str">
        <f>IF(Udfyldningsark!G874="","",IF(Udfyldningsark!G874=Data!$T$7,Data!$V$7,IF(Udfyldningsark!G874=Data!$T$8,Data!$V$8,IF(Udfyldningsark!G874=Data!$T$9,Data!$V$9,IF(Udfyldningsark!G874=Data!$T$10,Data!$V$10,IF(Udfyldningsark!G874=Data!$T$11,Data!$V$11,IF(Udfyldningsark!G874=Data!$T$12,Data!$V$12,IF(Udfyldningsark!G874=Data!$T$13,Data!$V$13,IF(Udfyldningsark!G874=Data!$T$14,Data!$V$14,IF(Udfyldningsark!G874=Data!$T$15,Data!$V$15,IF(Udfyldningsark!G874=Data!$T$16,Data!$V$16,IF(Udfyldningsark!G874=Data!$T$17,Data!$V$17,IF(Udfyldningsark!G874=Data!$T$18,Data!$V$18,IF(Udfyldningsark!G874=Data!$T$19,Data!$V$19,IF(Udfyldningsark!G874=Data!$T$20,Data!$V$20,IF(Udfyldningsark!G874=Data!$T$21,Data!$V$21,IF(Udfyldningsark!G874=Data!$T$22,Data!$V$22,IF(Udfyldningsark!G874=Data!$T$23,Data!$V$23,IF(Udfyldningsark!G874=Data!$T$24,Data!$V$24,IF(Udfyldningsark!G874=Data!$T$25,Data!$V$25,IF(Udfyldningsark!G874=Data!$T$26,Data!$V$26,IF(Udfyldningsark!G874=Data!$T$27,Data!$V$27,))))))))))))))))))))))</f>
        <v/>
      </c>
    </row>
    <row r="858" spans="13:13" ht="9.6" hidden="1" customHeight="1" x14ac:dyDescent="0.2">
      <c r="M858" s="89" t="str">
        <f>IF(Udfyldningsark!G875="","",IF(Udfyldningsark!G875=Data!$T$7,Data!$V$7,IF(Udfyldningsark!G875=Data!$T$8,Data!$V$8,IF(Udfyldningsark!G875=Data!$T$9,Data!$V$9,IF(Udfyldningsark!G875=Data!$T$10,Data!$V$10,IF(Udfyldningsark!G875=Data!$T$11,Data!$V$11,IF(Udfyldningsark!G875=Data!$T$12,Data!$V$12,IF(Udfyldningsark!G875=Data!$T$13,Data!$V$13,IF(Udfyldningsark!G875=Data!$T$14,Data!$V$14,IF(Udfyldningsark!G875=Data!$T$15,Data!$V$15,IF(Udfyldningsark!G875=Data!$T$16,Data!$V$16,IF(Udfyldningsark!G875=Data!$T$17,Data!$V$17,IF(Udfyldningsark!G875=Data!$T$18,Data!$V$18,IF(Udfyldningsark!G875=Data!$T$19,Data!$V$19,IF(Udfyldningsark!G875=Data!$T$20,Data!$V$20,IF(Udfyldningsark!G875=Data!$T$21,Data!$V$21,IF(Udfyldningsark!G875=Data!$T$22,Data!$V$22,IF(Udfyldningsark!G875=Data!$T$23,Data!$V$23,IF(Udfyldningsark!G875=Data!$T$24,Data!$V$24,IF(Udfyldningsark!G875=Data!$T$25,Data!$V$25,IF(Udfyldningsark!G875=Data!$T$26,Data!$V$26,IF(Udfyldningsark!G875=Data!$T$27,Data!$V$27,))))))))))))))))))))))</f>
        <v/>
      </c>
    </row>
    <row r="859" spans="13:13" ht="9.6" hidden="1" customHeight="1" x14ac:dyDescent="0.2">
      <c r="M859" s="89" t="str">
        <f>IF(Udfyldningsark!G876="","",IF(Udfyldningsark!G876=Data!$T$7,Data!$V$7,IF(Udfyldningsark!G876=Data!$T$8,Data!$V$8,IF(Udfyldningsark!G876=Data!$T$9,Data!$V$9,IF(Udfyldningsark!G876=Data!$T$10,Data!$V$10,IF(Udfyldningsark!G876=Data!$T$11,Data!$V$11,IF(Udfyldningsark!G876=Data!$T$12,Data!$V$12,IF(Udfyldningsark!G876=Data!$T$13,Data!$V$13,IF(Udfyldningsark!G876=Data!$T$14,Data!$V$14,IF(Udfyldningsark!G876=Data!$T$15,Data!$V$15,IF(Udfyldningsark!G876=Data!$T$16,Data!$V$16,IF(Udfyldningsark!G876=Data!$T$17,Data!$V$17,IF(Udfyldningsark!G876=Data!$T$18,Data!$V$18,IF(Udfyldningsark!G876=Data!$T$19,Data!$V$19,IF(Udfyldningsark!G876=Data!$T$20,Data!$V$20,IF(Udfyldningsark!G876=Data!$T$21,Data!$V$21,IF(Udfyldningsark!G876=Data!$T$22,Data!$V$22,IF(Udfyldningsark!G876=Data!$T$23,Data!$V$23,IF(Udfyldningsark!G876=Data!$T$24,Data!$V$24,IF(Udfyldningsark!G876=Data!$T$25,Data!$V$25,IF(Udfyldningsark!G876=Data!$T$26,Data!$V$26,IF(Udfyldningsark!G876=Data!$T$27,Data!$V$27,))))))))))))))))))))))</f>
        <v/>
      </c>
    </row>
    <row r="860" spans="13:13" ht="9.6" hidden="1" customHeight="1" x14ac:dyDescent="0.2">
      <c r="M860" s="89" t="str">
        <f>IF(Udfyldningsark!G877="","",IF(Udfyldningsark!G877=Data!$T$7,Data!$V$7,IF(Udfyldningsark!G877=Data!$T$8,Data!$V$8,IF(Udfyldningsark!G877=Data!$T$9,Data!$V$9,IF(Udfyldningsark!G877=Data!$T$10,Data!$V$10,IF(Udfyldningsark!G877=Data!$T$11,Data!$V$11,IF(Udfyldningsark!G877=Data!$T$12,Data!$V$12,IF(Udfyldningsark!G877=Data!$T$13,Data!$V$13,IF(Udfyldningsark!G877=Data!$T$14,Data!$V$14,IF(Udfyldningsark!G877=Data!$T$15,Data!$V$15,IF(Udfyldningsark!G877=Data!$T$16,Data!$V$16,IF(Udfyldningsark!G877=Data!$T$17,Data!$V$17,IF(Udfyldningsark!G877=Data!$T$18,Data!$V$18,IF(Udfyldningsark!G877=Data!$T$19,Data!$V$19,IF(Udfyldningsark!G877=Data!$T$20,Data!$V$20,IF(Udfyldningsark!G877=Data!$T$21,Data!$V$21,IF(Udfyldningsark!G877=Data!$T$22,Data!$V$22,IF(Udfyldningsark!G877=Data!$T$23,Data!$V$23,IF(Udfyldningsark!G877=Data!$T$24,Data!$V$24,IF(Udfyldningsark!G877=Data!$T$25,Data!$V$25,IF(Udfyldningsark!G877=Data!$T$26,Data!$V$26,IF(Udfyldningsark!G877=Data!$T$27,Data!$V$27,))))))))))))))))))))))</f>
        <v/>
      </c>
    </row>
    <row r="861" spans="13:13" ht="9.6" hidden="1" customHeight="1" x14ac:dyDescent="0.2">
      <c r="M861" s="89" t="str">
        <f>IF(Udfyldningsark!G878="","",IF(Udfyldningsark!G878=Data!$T$7,Data!$V$7,IF(Udfyldningsark!G878=Data!$T$8,Data!$V$8,IF(Udfyldningsark!G878=Data!$T$9,Data!$V$9,IF(Udfyldningsark!G878=Data!$T$10,Data!$V$10,IF(Udfyldningsark!G878=Data!$T$11,Data!$V$11,IF(Udfyldningsark!G878=Data!$T$12,Data!$V$12,IF(Udfyldningsark!G878=Data!$T$13,Data!$V$13,IF(Udfyldningsark!G878=Data!$T$14,Data!$V$14,IF(Udfyldningsark!G878=Data!$T$15,Data!$V$15,IF(Udfyldningsark!G878=Data!$T$16,Data!$V$16,IF(Udfyldningsark!G878=Data!$T$17,Data!$V$17,IF(Udfyldningsark!G878=Data!$T$18,Data!$V$18,IF(Udfyldningsark!G878=Data!$T$19,Data!$V$19,IF(Udfyldningsark!G878=Data!$T$20,Data!$V$20,IF(Udfyldningsark!G878=Data!$T$21,Data!$V$21,IF(Udfyldningsark!G878=Data!$T$22,Data!$V$22,IF(Udfyldningsark!G878=Data!$T$23,Data!$V$23,IF(Udfyldningsark!G878=Data!$T$24,Data!$V$24,IF(Udfyldningsark!G878=Data!$T$25,Data!$V$25,IF(Udfyldningsark!G878=Data!$T$26,Data!$V$26,IF(Udfyldningsark!G878=Data!$T$27,Data!$V$27,))))))))))))))))))))))</f>
        <v/>
      </c>
    </row>
    <row r="862" spans="13:13" ht="9.6" hidden="1" customHeight="1" x14ac:dyDescent="0.2">
      <c r="M862" s="89" t="str">
        <f>IF(Udfyldningsark!G879="","",IF(Udfyldningsark!G879=Data!$T$7,Data!$V$7,IF(Udfyldningsark!G879=Data!$T$8,Data!$V$8,IF(Udfyldningsark!G879=Data!$T$9,Data!$V$9,IF(Udfyldningsark!G879=Data!$T$10,Data!$V$10,IF(Udfyldningsark!G879=Data!$T$11,Data!$V$11,IF(Udfyldningsark!G879=Data!$T$12,Data!$V$12,IF(Udfyldningsark!G879=Data!$T$13,Data!$V$13,IF(Udfyldningsark!G879=Data!$T$14,Data!$V$14,IF(Udfyldningsark!G879=Data!$T$15,Data!$V$15,IF(Udfyldningsark!G879=Data!$T$16,Data!$V$16,IF(Udfyldningsark!G879=Data!$T$17,Data!$V$17,IF(Udfyldningsark!G879=Data!$T$18,Data!$V$18,IF(Udfyldningsark!G879=Data!$T$19,Data!$V$19,IF(Udfyldningsark!G879=Data!$T$20,Data!$V$20,IF(Udfyldningsark!G879=Data!$T$21,Data!$V$21,IF(Udfyldningsark!G879=Data!$T$22,Data!$V$22,IF(Udfyldningsark!G879=Data!$T$23,Data!$V$23,IF(Udfyldningsark!G879=Data!$T$24,Data!$V$24,IF(Udfyldningsark!G879=Data!$T$25,Data!$V$25,IF(Udfyldningsark!G879=Data!$T$26,Data!$V$26,IF(Udfyldningsark!G879=Data!$T$27,Data!$V$27,))))))))))))))))))))))</f>
        <v/>
      </c>
    </row>
    <row r="863" spans="13:13" ht="9.6" hidden="1" customHeight="1" x14ac:dyDescent="0.2">
      <c r="M863" s="89" t="str">
        <f>IF(Udfyldningsark!G880="","",IF(Udfyldningsark!G880=Data!$T$7,Data!$V$7,IF(Udfyldningsark!G880=Data!$T$8,Data!$V$8,IF(Udfyldningsark!G880=Data!$T$9,Data!$V$9,IF(Udfyldningsark!G880=Data!$T$10,Data!$V$10,IF(Udfyldningsark!G880=Data!$T$11,Data!$V$11,IF(Udfyldningsark!G880=Data!$T$12,Data!$V$12,IF(Udfyldningsark!G880=Data!$T$13,Data!$V$13,IF(Udfyldningsark!G880=Data!$T$14,Data!$V$14,IF(Udfyldningsark!G880=Data!$T$15,Data!$V$15,IF(Udfyldningsark!G880=Data!$T$16,Data!$V$16,IF(Udfyldningsark!G880=Data!$T$17,Data!$V$17,IF(Udfyldningsark!G880=Data!$T$18,Data!$V$18,IF(Udfyldningsark!G880=Data!$T$19,Data!$V$19,IF(Udfyldningsark!G880=Data!$T$20,Data!$V$20,IF(Udfyldningsark!G880=Data!$T$21,Data!$V$21,IF(Udfyldningsark!G880=Data!$T$22,Data!$V$22,IF(Udfyldningsark!G880=Data!$T$23,Data!$V$23,IF(Udfyldningsark!G880=Data!$T$24,Data!$V$24,IF(Udfyldningsark!G880=Data!$T$25,Data!$V$25,IF(Udfyldningsark!G880=Data!$T$26,Data!$V$26,IF(Udfyldningsark!G880=Data!$T$27,Data!$V$27,))))))))))))))))))))))</f>
        <v/>
      </c>
    </row>
    <row r="864" spans="13:13" ht="9.6" hidden="1" customHeight="1" x14ac:dyDescent="0.2">
      <c r="M864" s="89" t="str">
        <f>IF(Udfyldningsark!G881="","",IF(Udfyldningsark!G881=Data!$T$7,Data!$V$7,IF(Udfyldningsark!G881=Data!$T$8,Data!$V$8,IF(Udfyldningsark!G881=Data!$T$9,Data!$V$9,IF(Udfyldningsark!G881=Data!$T$10,Data!$V$10,IF(Udfyldningsark!G881=Data!$T$11,Data!$V$11,IF(Udfyldningsark!G881=Data!$T$12,Data!$V$12,IF(Udfyldningsark!G881=Data!$T$13,Data!$V$13,IF(Udfyldningsark!G881=Data!$T$14,Data!$V$14,IF(Udfyldningsark!G881=Data!$T$15,Data!$V$15,IF(Udfyldningsark!G881=Data!$T$16,Data!$V$16,IF(Udfyldningsark!G881=Data!$T$17,Data!$V$17,IF(Udfyldningsark!G881=Data!$T$18,Data!$V$18,IF(Udfyldningsark!G881=Data!$T$19,Data!$V$19,IF(Udfyldningsark!G881=Data!$T$20,Data!$V$20,IF(Udfyldningsark!G881=Data!$T$21,Data!$V$21,IF(Udfyldningsark!G881=Data!$T$22,Data!$V$22,IF(Udfyldningsark!G881=Data!$T$23,Data!$V$23,IF(Udfyldningsark!G881=Data!$T$24,Data!$V$24,IF(Udfyldningsark!G881=Data!$T$25,Data!$V$25,IF(Udfyldningsark!G881=Data!$T$26,Data!$V$26,IF(Udfyldningsark!G881=Data!$T$27,Data!$V$27,))))))))))))))))))))))</f>
        <v/>
      </c>
    </row>
    <row r="865" spans="13:13" ht="9.6" hidden="1" customHeight="1" x14ac:dyDescent="0.2">
      <c r="M865" s="89" t="str">
        <f>IF(Udfyldningsark!G882="","",IF(Udfyldningsark!G882=Data!$T$7,Data!$V$7,IF(Udfyldningsark!G882=Data!$T$8,Data!$V$8,IF(Udfyldningsark!G882=Data!$T$9,Data!$V$9,IF(Udfyldningsark!G882=Data!$T$10,Data!$V$10,IF(Udfyldningsark!G882=Data!$T$11,Data!$V$11,IF(Udfyldningsark!G882=Data!$T$12,Data!$V$12,IF(Udfyldningsark!G882=Data!$T$13,Data!$V$13,IF(Udfyldningsark!G882=Data!$T$14,Data!$V$14,IF(Udfyldningsark!G882=Data!$T$15,Data!$V$15,IF(Udfyldningsark!G882=Data!$T$16,Data!$V$16,IF(Udfyldningsark!G882=Data!$T$17,Data!$V$17,IF(Udfyldningsark!G882=Data!$T$18,Data!$V$18,IF(Udfyldningsark!G882=Data!$T$19,Data!$V$19,IF(Udfyldningsark!G882=Data!$T$20,Data!$V$20,IF(Udfyldningsark!G882=Data!$T$21,Data!$V$21,IF(Udfyldningsark!G882=Data!$T$22,Data!$V$22,IF(Udfyldningsark!G882=Data!$T$23,Data!$V$23,IF(Udfyldningsark!G882=Data!$T$24,Data!$V$24,IF(Udfyldningsark!G882=Data!$T$25,Data!$V$25,IF(Udfyldningsark!G882=Data!$T$26,Data!$V$26,IF(Udfyldningsark!G882=Data!$T$27,Data!$V$27,))))))))))))))))))))))</f>
        <v/>
      </c>
    </row>
    <row r="866" spans="13:13" ht="9.6" hidden="1" customHeight="1" x14ac:dyDescent="0.2">
      <c r="M866" s="89" t="str">
        <f>IF(Udfyldningsark!G883="","",IF(Udfyldningsark!G883=Data!$T$7,Data!$V$7,IF(Udfyldningsark!G883=Data!$T$8,Data!$V$8,IF(Udfyldningsark!G883=Data!$T$9,Data!$V$9,IF(Udfyldningsark!G883=Data!$T$10,Data!$V$10,IF(Udfyldningsark!G883=Data!$T$11,Data!$V$11,IF(Udfyldningsark!G883=Data!$T$12,Data!$V$12,IF(Udfyldningsark!G883=Data!$T$13,Data!$V$13,IF(Udfyldningsark!G883=Data!$T$14,Data!$V$14,IF(Udfyldningsark!G883=Data!$T$15,Data!$V$15,IF(Udfyldningsark!G883=Data!$T$16,Data!$V$16,IF(Udfyldningsark!G883=Data!$T$17,Data!$V$17,IF(Udfyldningsark!G883=Data!$T$18,Data!$V$18,IF(Udfyldningsark!G883=Data!$T$19,Data!$V$19,IF(Udfyldningsark!G883=Data!$T$20,Data!$V$20,IF(Udfyldningsark!G883=Data!$T$21,Data!$V$21,IF(Udfyldningsark!G883=Data!$T$22,Data!$V$22,IF(Udfyldningsark!G883=Data!$T$23,Data!$V$23,IF(Udfyldningsark!G883=Data!$T$24,Data!$V$24,IF(Udfyldningsark!G883=Data!$T$25,Data!$V$25,IF(Udfyldningsark!G883=Data!$T$26,Data!$V$26,IF(Udfyldningsark!G883=Data!$T$27,Data!$V$27,))))))))))))))))))))))</f>
        <v/>
      </c>
    </row>
    <row r="867" spans="13:13" ht="9.6" hidden="1" customHeight="1" x14ac:dyDescent="0.2">
      <c r="M867" s="89" t="str">
        <f>IF(Udfyldningsark!G884="","",IF(Udfyldningsark!G884=Data!$T$7,Data!$V$7,IF(Udfyldningsark!G884=Data!$T$8,Data!$V$8,IF(Udfyldningsark!G884=Data!$T$9,Data!$V$9,IF(Udfyldningsark!G884=Data!$T$10,Data!$V$10,IF(Udfyldningsark!G884=Data!$T$11,Data!$V$11,IF(Udfyldningsark!G884=Data!$T$12,Data!$V$12,IF(Udfyldningsark!G884=Data!$T$13,Data!$V$13,IF(Udfyldningsark!G884=Data!$T$14,Data!$V$14,IF(Udfyldningsark!G884=Data!$T$15,Data!$V$15,IF(Udfyldningsark!G884=Data!$T$16,Data!$V$16,IF(Udfyldningsark!G884=Data!$T$17,Data!$V$17,IF(Udfyldningsark!G884=Data!$T$18,Data!$V$18,IF(Udfyldningsark!G884=Data!$T$19,Data!$V$19,IF(Udfyldningsark!G884=Data!$T$20,Data!$V$20,IF(Udfyldningsark!G884=Data!$T$21,Data!$V$21,IF(Udfyldningsark!G884=Data!$T$22,Data!$V$22,IF(Udfyldningsark!G884=Data!$T$23,Data!$V$23,IF(Udfyldningsark!G884=Data!$T$24,Data!$V$24,IF(Udfyldningsark!G884=Data!$T$25,Data!$V$25,IF(Udfyldningsark!G884=Data!$T$26,Data!$V$26,IF(Udfyldningsark!G884=Data!$T$27,Data!$V$27,))))))))))))))))))))))</f>
        <v/>
      </c>
    </row>
    <row r="868" spans="13:13" ht="9.6" hidden="1" customHeight="1" x14ac:dyDescent="0.2">
      <c r="M868" s="89" t="str">
        <f>IF(Udfyldningsark!G885="","",IF(Udfyldningsark!G885=Data!$T$7,Data!$V$7,IF(Udfyldningsark!G885=Data!$T$8,Data!$V$8,IF(Udfyldningsark!G885=Data!$T$9,Data!$V$9,IF(Udfyldningsark!G885=Data!$T$10,Data!$V$10,IF(Udfyldningsark!G885=Data!$T$11,Data!$V$11,IF(Udfyldningsark!G885=Data!$T$12,Data!$V$12,IF(Udfyldningsark!G885=Data!$T$13,Data!$V$13,IF(Udfyldningsark!G885=Data!$T$14,Data!$V$14,IF(Udfyldningsark!G885=Data!$T$15,Data!$V$15,IF(Udfyldningsark!G885=Data!$T$16,Data!$V$16,IF(Udfyldningsark!G885=Data!$T$17,Data!$V$17,IF(Udfyldningsark!G885=Data!$T$18,Data!$V$18,IF(Udfyldningsark!G885=Data!$T$19,Data!$V$19,IF(Udfyldningsark!G885=Data!$T$20,Data!$V$20,IF(Udfyldningsark!G885=Data!$T$21,Data!$V$21,IF(Udfyldningsark!G885=Data!$T$22,Data!$V$22,IF(Udfyldningsark!G885=Data!$T$23,Data!$V$23,IF(Udfyldningsark!G885=Data!$T$24,Data!$V$24,IF(Udfyldningsark!G885=Data!$T$25,Data!$V$25,IF(Udfyldningsark!G885=Data!$T$26,Data!$V$26,IF(Udfyldningsark!G885=Data!$T$27,Data!$V$27,))))))))))))))))))))))</f>
        <v/>
      </c>
    </row>
    <row r="869" spans="13:13" ht="9.6" hidden="1" customHeight="1" x14ac:dyDescent="0.2">
      <c r="M869" s="89" t="str">
        <f>IF(Udfyldningsark!G886="","",IF(Udfyldningsark!G886=Data!$T$7,Data!$V$7,IF(Udfyldningsark!G886=Data!$T$8,Data!$V$8,IF(Udfyldningsark!G886=Data!$T$9,Data!$V$9,IF(Udfyldningsark!G886=Data!$T$10,Data!$V$10,IF(Udfyldningsark!G886=Data!$T$11,Data!$V$11,IF(Udfyldningsark!G886=Data!$T$12,Data!$V$12,IF(Udfyldningsark!G886=Data!$T$13,Data!$V$13,IF(Udfyldningsark!G886=Data!$T$14,Data!$V$14,IF(Udfyldningsark!G886=Data!$T$15,Data!$V$15,IF(Udfyldningsark!G886=Data!$T$16,Data!$V$16,IF(Udfyldningsark!G886=Data!$T$17,Data!$V$17,IF(Udfyldningsark!G886=Data!$T$18,Data!$V$18,IF(Udfyldningsark!G886=Data!$T$19,Data!$V$19,IF(Udfyldningsark!G886=Data!$T$20,Data!$V$20,IF(Udfyldningsark!G886=Data!$T$21,Data!$V$21,IF(Udfyldningsark!G886=Data!$T$22,Data!$V$22,IF(Udfyldningsark!G886=Data!$T$23,Data!$V$23,IF(Udfyldningsark!G886=Data!$T$24,Data!$V$24,IF(Udfyldningsark!G886=Data!$T$25,Data!$V$25,IF(Udfyldningsark!G886=Data!$T$26,Data!$V$26,IF(Udfyldningsark!G886=Data!$T$27,Data!$V$27,))))))))))))))))))))))</f>
        <v/>
      </c>
    </row>
    <row r="870" spans="13:13" ht="9.6" hidden="1" customHeight="1" x14ac:dyDescent="0.2">
      <c r="M870" s="89" t="str">
        <f>IF(Udfyldningsark!G887="","",IF(Udfyldningsark!G887=Data!$T$7,Data!$V$7,IF(Udfyldningsark!G887=Data!$T$8,Data!$V$8,IF(Udfyldningsark!G887=Data!$T$9,Data!$V$9,IF(Udfyldningsark!G887=Data!$T$10,Data!$V$10,IF(Udfyldningsark!G887=Data!$T$11,Data!$V$11,IF(Udfyldningsark!G887=Data!$T$12,Data!$V$12,IF(Udfyldningsark!G887=Data!$T$13,Data!$V$13,IF(Udfyldningsark!G887=Data!$T$14,Data!$V$14,IF(Udfyldningsark!G887=Data!$T$15,Data!$V$15,IF(Udfyldningsark!G887=Data!$T$16,Data!$V$16,IF(Udfyldningsark!G887=Data!$T$17,Data!$V$17,IF(Udfyldningsark!G887=Data!$T$18,Data!$V$18,IF(Udfyldningsark!G887=Data!$T$19,Data!$V$19,IF(Udfyldningsark!G887=Data!$T$20,Data!$V$20,IF(Udfyldningsark!G887=Data!$T$21,Data!$V$21,IF(Udfyldningsark!G887=Data!$T$22,Data!$V$22,IF(Udfyldningsark!G887=Data!$T$23,Data!$V$23,IF(Udfyldningsark!G887=Data!$T$24,Data!$V$24,IF(Udfyldningsark!G887=Data!$T$25,Data!$V$25,IF(Udfyldningsark!G887=Data!$T$26,Data!$V$26,IF(Udfyldningsark!G887=Data!$T$27,Data!$V$27,))))))))))))))))))))))</f>
        <v/>
      </c>
    </row>
    <row r="871" spans="13:13" ht="9.6" hidden="1" customHeight="1" x14ac:dyDescent="0.2">
      <c r="M871" s="89" t="str">
        <f>IF(Udfyldningsark!G888="","",IF(Udfyldningsark!G888=Data!$T$7,Data!$V$7,IF(Udfyldningsark!G888=Data!$T$8,Data!$V$8,IF(Udfyldningsark!G888=Data!$T$9,Data!$V$9,IF(Udfyldningsark!G888=Data!$T$10,Data!$V$10,IF(Udfyldningsark!G888=Data!$T$11,Data!$V$11,IF(Udfyldningsark!G888=Data!$T$12,Data!$V$12,IF(Udfyldningsark!G888=Data!$T$13,Data!$V$13,IF(Udfyldningsark!G888=Data!$T$14,Data!$V$14,IF(Udfyldningsark!G888=Data!$T$15,Data!$V$15,IF(Udfyldningsark!G888=Data!$T$16,Data!$V$16,IF(Udfyldningsark!G888=Data!$T$17,Data!$V$17,IF(Udfyldningsark!G888=Data!$T$18,Data!$V$18,IF(Udfyldningsark!G888=Data!$T$19,Data!$V$19,IF(Udfyldningsark!G888=Data!$T$20,Data!$V$20,IF(Udfyldningsark!G888=Data!$T$21,Data!$V$21,IF(Udfyldningsark!G888=Data!$T$22,Data!$V$22,IF(Udfyldningsark!G888=Data!$T$23,Data!$V$23,IF(Udfyldningsark!G888=Data!$T$24,Data!$V$24,IF(Udfyldningsark!G888=Data!$T$25,Data!$V$25,IF(Udfyldningsark!G888=Data!$T$26,Data!$V$26,IF(Udfyldningsark!G888=Data!$T$27,Data!$V$27,))))))))))))))))))))))</f>
        <v/>
      </c>
    </row>
    <row r="872" spans="13:13" ht="9.6" hidden="1" customHeight="1" x14ac:dyDescent="0.2">
      <c r="M872" s="89" t="str">
        <f>IF(Udfyldningsark!G889="","",IF(Udfyldningsark!G889=Data!$T$7,Data!$V$7,IF(Udfyldningsark!G889=Data!$T$8,Data!$V$8,IF(Udfyldningsark!G889=Data!$T$9,Data!$V$9,IF(Udfyldningsark!G889=Data!$T$10,Data!$V$10,IF(Udfyldningsark!G889=Data!$T$11,Data!$V$11,IF(Udfyldningsark!G889=Data!$T$12,Data!$V$12,IF(Udfyldningsark!G889=Data!$T$13,Data!$V$13,IF(Udfyldningsark!G889=Data!$T$14,Data!$V$14,IF(Udfyldningsark!G889=Data!$T$15,Data!$V$15,IF(Udfyldningsark!G889=Data!$T$16,Data!$V$16,IF(Udfyldningsark!G889=Data!$T$17,Data!$V$17,IF(Udfyldningsark!G889=Data!$T$18,Data!$V$18,IF(Udfyldningsark!G889=Data!$T$19,Data!$V$19,IF(Udfyldningsark!G889=Data!$T$20,Data!$V$20,IF(Udfyldningsark!G889=Data!$T$21,Data!$V$21,IF(Udfyldningsark!G889=Data!$T$22,Data!$V$22,IF(Udfyldningsark!G889=Data!$T$23,Data!$V$23,IF(Udfyldningsark!G889=Data!$T$24,Data!$V$24,IF(Udfyldningsark!G889=Data!$T$25,Data!$V$25,IF(Udfyldningsark!G889=Data!$T$26,Data!$V$26,IF(Udfyldningsark!G889=Data!$T$27,Data!$V$27,))))))))))))))))))))))</f>
        <v/>
      </c>
    </row>
    <row r="873" spans="13:13" ht="9.6" hidden="1" customHeight="1" x14ac:dyDescent="0.2">
      <c r="M873" s="89" t="str">
        <f>IF(Udfyldningsark!G890="","",IF(Udfyldningsark!G890=Data!$T$7,Data!$V$7,IF(Udfyldningsark!G890=Data!$T$8,Data!$V$8,IF(Udfyldningsark!G890=Data!$T$9,Data!$V$9,IF(Udfyldningsark!G890=Data!$T$10,Data!$V$10,IF(Udfyldningsark!G890=Data!$T$11,Data!$V$11,IF(Udfyldningsark!G890=Data!$T$12,Data!$V$12,IF(Udfyldningsark!G890=Data!$T$13,Data!$V$13,IF(Udfyldningsark!G890=Data!$T$14,Data!$V$14,IF(Udfyldningsark!G890=Data!$T$15,Data!$V$15,IF(Udfyldningsark!G890=Data!$T$16,Data!$V$16,IF(Udfyldningsark!G890=Data!$T$17,Data!$V$17,IF(Udfyldningsark!G890=Data!$T$18,Data!$V$18,IF(Udfyldningsark!G890=Data!$T$19,Data!$V$19,IF(Udfyldningsark!G890=Data!$T$20,Data!$V$20,IF(Udfyldningsark!G890=Data!$T$21,Data!$V$21,IF(Udfyldningsark!G890=Data!$T$22,Data!$V$22,IF(Udfyldningsark!G890=Data!$T$23,Data!$V$23,IF(Udfyldningsark!G890=Data!$T$24,Data!$V$24,IF(Udfyldningsark!G890=Data!$T$25,Data!$V$25,IF(Udfyldningsark!G890=Data!$T$26,Data!$V$26,IF(Udfyldningsark!G890=Data!$T$27,Data!$V$27,))))))))))))))))))))))</f>
        <v/>
      </c>
    </row>
    <row r="874" spans="13:13" ht="9.6" hidden="1" customHeight="1" x14ac:dyDescent="0.2">
      <c r="M874" s="89" t="str">
        <f>IF(Udfyldningsark!G891="","",IF(Udfyldningsark!G891=Data!$T$7,Data!$V$7,IF(Udfyldningsark!G891=Data!$T$8,Data!$V$8,IF(Udfyldningsark!G891=Data!$T$9,Data!$V$9,IF(Udfyldningsark!G891=Data!$T$10,Data!$V$10,IF(Udfyldningsark!G891=Data!$T$11,Data!$V$11,IF(Udfyldningsark!G891=Data!$T$12,Data!$V$12,IF(Udfyldningsark!G891=Data!$T$13,Data!$V$13,IF(Udfyldningsark!G891=Data!$T$14,Data!$V$14,IF(Udfyldningsark!G891=Data!$T$15,Data!$V$15,IF(Udfyldningsark!G891=Data!$T$16,Data!$V$16,IF(Udfyldningsark!G891=Data!$T$17,Data!$V$17,IF(Udfyldningsark!G891=Data!$T$18,Data!$V$18,IF(Udfyldningsark!G891=Data!$T$19,Data!$V$19,IF(Udfyldningsark!G891=Data!$T$20,Data!$V$20,IF(Udfyldningsark!G891=Data!$T$21,Data!$V$21,IF(Udfyldningsark!G891=Data!$T$22,Data!$V$22,IF(Udfyldningsark!G891=Data!$T$23,Data!$V$23,IF(Udfyldningsark!G891=Data!$T$24,Data!$V$24,IF(Udfyldningsark!G891=Data!$T$25,Data!$V$25,IF(Udfyldningsark!G891=Data!$T$26,Data!$V$26,IF(Udfyldningsark!G891=Data!$T$27,Data!$V$27,))))))))))))))))))))))</f>
        <v/>
      </c>
    </row>
    <row r="875" spans="13:13" ht="9.6" hidden="1" customHeight="1" x14ac:dyDescent="0.2">
      <c r="M875" s="89" t="str">
        <f>IF(Udfyldningsark!G892="","",IF(Udfyldningsark!G892=Data!$T$7,Data!$V$7,IF(Udfyldningsark!G892=Data!$T$8,Data!$V$8,IF(Udfyldningsark!G892=Data!$T$9,Data!$V$9,IF(Udfyldningsark!G892=Data!$T$10,Data!$V$10,IF(Udfyldningsark!G892=Data!$T$11,Data!$V$11,IF(Udfyldningsark!G892=Data!$T$12,Data!$V$12,IF(Udfyldningsark!G892=Data!$T$13,Data!$V$13,IF(Udfyldningsark!G892=Data!$T$14,Data!$V$14,IF(Udfyldningsark!G892=Data!$T$15,Data!$V$15,IF(Udfyldningsark!G892=Data!$T$16,Data!$V$16,IF(Udfyldningsark!G892=Data!$T$17,Data!$V$17,IF(Udfyldningsark!G892=Data!$T$18,Data!$V$18,IF(Udfyldningsark!G892=Data!$T$19,Data!$V$19,IF(Udfyldningsark!G892=Data!$T$20,Data!$V$20,IF(Udfyldningsark!G892=Data!$T$21,Data!$V$21,IF(Udfyldningsark!G892=Data!$T$22,Data!$V$22,IF(Udfyldningsark!G892=Data!$T$23,Data!$V$23,IF(Udfyldningsark!G892=Data!$T$24,Data!$V$24,IF(Udfyldningsark!G892=Data!$T$25,Data!$V$25,IF(Udfyldningsark!G892=Data!$T$26,Data!$V$26,IF(Udfyldningsark!G892=Data!$T$27,Data!$V$27,))))))))))))))))))))))</f>
        <v/>
      </c>
    </row>
    <row r="876" spans="13:13" ht="9.6" hidden="1" customHeight="1" x14ac:dyDescent="0.2">
      <c r="M876" s="89" t="str">
        <f>IF(Udfyldningsark!G893="","",IF(Udfyldningsark!G893=Data!$T$7,Data!$V$7,IF(Udfyldningsark!G893=Data!$T$8,Data!$V$8,IF(Udfyldningsark!G893=Data!$T$9,Data!$V$9,IF(Udfyldningsark!G893=Data!$T$10,Data!$V$10,IF(Udfyldningsark!G893=Data!$T$11,Data!$V$11,IF(Udfyldningsark!G893=Data!$T$12,Data!$V$12,IF(Udfyldningsark!G893=Data!$T$13,Data!$V$13,IF(Udfyldningsark!G893=Data!$T$14,Data!$V$14,IF(Udfyldningsark!G893=Data!$T$15,Data!$V$15,IF(Udfyldningsark!G893=Data!$T$16,Data!$V$16,IF(Udfyldningsark!G893=Data!$T$17,Data!$V$17,IF(Udfyldningsark!G893=Data!$T$18,Data!$V$18,IF(Udfyldningsark!G893=Data!$T$19,Data!$V$19,IF(Udfyldningsark!G893=Data!$T$20,Data!$V$20,IF(Udfyldningsark!G893=Data!$T$21,Data!$V$21,IF(Udfyldningsark!G893=Data!$T$22,Data!$V$22,IF(Udfyldningsark!G893=Data!$T$23,Data!$V$23,IF(Udfyldningsark!G893=Data!$T$24,Data!$V$24,IF(Udfyldningsark!G893=Data!$T$25,Data!$V$25,IF(Udfyldningsark!G893=Data!$T$26,Data!$V$26,IF(Udfyldningsark!G893=Data!$T$27,Data!$V$27,))))))))))))))))))))))</f>
        <v/>
      </c>
    </row>
    <row r="877" spans="13:13" ht="9.6" hidden="1" customHeight="1" x14ac:dyDescent="0.2">
      <c r="M877" s="89" t="str">
        <f>IF(Udfyldningsark!G894="","",IF(Udfyldningsark!G894=Data!$T$7,Data!$V$7,IF(Udfyldningsark!G894=Data!$T$8,Data!$V$8,IF(Udfyldningsark!G894=Data!$T$9,Data!$V$9,IF(Udfyldningsark!G894=Data!$T$10,Data!$V$10,IF(Udfyldningsark!G894=Data!$T$11,Data!$V$11,IF(Udfyldningsark!G894=Data!$T$12,Data!$V$12,IF(Udfyldningsark!G894=Data!$T$13,Data!$V$13,IF(Udfyldningsark!G894=Data!$T$14,Data!$V$14,IF(Udfyldningsark!G894=Data!$T$15,Data!$V$15,IF(Udfyldningsark!G894=Data!$T$16,Data!$V$16,IF(Udfyldningsark!G894=Data!$T$17,Data!$V$17,IF(Udfyldningsark!G894=Data!$T$18,Data!$V$18,IF(Udfyldningsark!G894=Data!$T$19,Data!$V$19,IF(Udfyldningsark!G894=Data!$T$20,Data!$V$20,IF(Udfyldningsark!G894=Data!$T$21,Data!$V$21,IF(Udfyldningsark!G894=Data!$T$22,Data!$V$22,IF(Udfyldningsark!G894=Data!$T$23,Data!$V$23,IF(Udfyldningsark!G894=Data!$T$24,Data!$V$24,IF(Udfyldningsark!G894=Data!$T$25,Data!$V$25,IF(Udfyldningsark!G894=Data!$T$26,Data!$V$26,IF(Udfyldningsark!G894=Data!$T$27,Data!$V$27,))))))))))))))))))))))</f>
        <v/>
      </c>
    </row>
    <row r="878" spans="13:13" ht="9.6" hidden="1" customHeight="1" x14ac:dyDescent="0.2">
      <c r="M878" s="89" t="str">
        <f>IF(Udfyldningsark!G895="","",IF(Udfyldningsark!G895=Data!$T$7,Data!$V$7,IF(Udfyldningsark!G895=Data!$T$8,Data!$V$8,IF(Udfyldningsark!G895=Data!$T$9,Data!$V$9,IF(Udfyldningsark!G895=Data!$T$10,Data!$V$10,IF(Udfyldningsark!G895=Data!$T$11,Data!$V$11,IF(Udfyldningsark!G895=Data!$T$12,Data!$V$12,IF(Udfyldningsark!G895=Data!$T$13,Data!$V$13,IF(Udfyldningsark!G895=Data!$T$14,Data!$V$14,IF(Udfyldningsark!G895=Data!$T$15,Data!$V$15,IF(Udfyldningsark!G895=Data!$T$16,Data!$V$16,IF(Udfyldningsark!G895=Data!$T$17,Data!$V$17,IF(Udfyldningsark!G895=Data!$T$18,Data!$V$18,IF(Udfyldningsark!G895=Data!$T$19,Data!$V$19,IF(Udfyldningsark!G895=Data!$T$20,Data!$V$20,IF(Udfyldningsark!G895=Data!$T$21,Data!$V$21,IF(Udfyldningsark!G895=Data!$T$22,Data!$V$22,IF(Udfyldningsark!G895=Data!$T$23,Data!$V$23,IF(Udfyldningsark!G895=Data!$T$24,Data!$V$24,IF(Udfyldningsark!G895=Data!$T$25,Data!$V$25,IF(Udfyldningsark!G895=Data!$T$26,Data!$V$26,IF(Udfyldningsark!G895=Data!$T$27,Data!$V$27,))))))))))))))))))))))</f>
        <v/>
      </c>
    </row>
    <row r="879" spans="13:13" ht="9.6" hidden="1" customHeight="1" x14ac:dyDescent="0.2">
      <c r="M879" s="89" t="str">
        <f>IF(Udfyldningsark!G896="","",IF(Udfyldningsark!G896=Data!$T$7,Data!$V$7,IF(Udfyldningsark!G896=Data!$T$8,Data!$V$8,IF(Udfyldningsark!G896=Data!$T$9,Data!$V$9,IF(Udfyldningsark!G896=Data!$T$10,Data!$V$10,IF(Udfyldningsark!G896=Data!$T$11,Data!$V$11,IF(Udfyldningsark!G896=Data!$T$12,Data!$V$12,IF(Udfyldningsark!G896=Data!$T$13,Data!$V$13,IF(Udfyldningsark!G896=Data!$T$14,Data!$V$14,IF(Udfyldningsark!G896=Data!$T$15,Data!$V$15,IF(Udfyldningsark!G896=Data!$T$16,Data!$V$16,IF(Udfyldningsark!G896=Data!$T$17,Data!$V$17,IF(Udfyldningsark!G896=Data!$T$18,Data!$V$18,IF(Udfyldningsark!G896=Data!$T$19,Data!$V$19,IF(Udfyldningsark!G896=Data!$T$20,Data!$V$20,IF(Udfyldningsark!G896=Data!$T$21,Data!$V$21,IF(Udfyldningsark!G896=Data!$T$22,Data!$V$22,IF(Udfyldningsark!G896=Data!$T$23,Data!$V$23,IF(Udfyldningsark!G896=Data!$T$24,Data!$V$24,IF(Udfyldningsark!G896=Data!$T$25,Data!$V$25,IF(Udfyldningsark!G896=Data!$T$26,Data!$V$26,IF(Udfyldningsark!G896=Data!$T$27,Data!$V$27,))))))))))))))))))))))</f>
        <v/>
      </c>
    </row>
    <row r="880" spans="13:13" ht="9.6" hidden="1" customHeight="1" x14ac:dyDescent="0.2">
      <c r="M880" s="89" t="str">
        <f>IF(Udfyldningsark!G897="","",IF(Udfyldningsark!G897=Data!$T$7,Data!$V$7,IF(Udfyldningsark!G897=Data!$T$8,Data!$V$8,IF(Udfyldningsark!G897=Data!$T$9,Data!$V$9,IF(Udfyldningsark!G897=Data!$T$10,Data!$V$10,IF(Udfyldningsark!G897=Data!$T$11,Data!$V$11,IF(Udfyldningsark!G897=Data!$T$12,Data!$V$12,IF(Udfyldningsark!G897=Data!$T$13,Data!$V$13,IF(Udfyldningsark!G897=Data!$T$14,Data!$V$14,IF(Udfyldningsark!G897=Data!$T$15,Data!$V$15,IF(Udfyldningsark!G897=Data!$T$16,Data!$V$16,IF(Udfyldningsark!G897=Data!$T$17,Data!$V$17,IF(Udfyldningsark!G897=Data!$T$18,Data!$V$18,IF(Udfyldningsark!G897=Data!$T$19,Data!$V$19,IF(Udfyldningsark!G897=Data!$T$20,Data!$V$20,IF(Udfyldningsark!G897=Data!$T$21,Data!$V$21,IF(Udfyldningsark!G897=Data!$T$22,Data!$V$22,IF(Udfyldningsark!G897=Data!$T$23,Data!$V$23,IF(Udfyldningsark!G897=Data!$T$24,Data!$V$24,IF(Udfyldningsark!G897=Data!$T$25,Data!$V$25,IF(Udfyldningsark!G897=Data!$T$26,Data!$V$26,IF(Udfyldningsark!G897=Data!$T$27,Data!$V$27,))))))))))))))))))))))</f>
        <v/>
      </c>
    </row>
    <row r="881" spans="13:13" ht="9.6" hidden="1" customHeight="1" x14ac:dyDescent="0.2">
      <c r="M881" s="89" t="str">
        <f>IF(Udfyldningsark!G898="","",IF(Udfyldningsark!G898=Data!$T$7,Data!$V$7,IF(Udfyldningsark!G898=Data!$T$8,Data!$V$8,IF(Udfyldningsark!G898=Data!$T$9,Data!$V$9,IF(Udfyldningsark!G898=Data!$T$10,Data!$V$10,IF(Udfyldningsark!G898=Data!$T$11,Data!$V$11,IF(Udfyldningsark!G898=Data!$T$12,Data!$V$12,IF(Udfyldningsark!G898=Data!$T$13,Data!$V$13,IF(Udfyldningsark!G898=Data!$T$14,Data!$V$14,IF(Udfyldningsark!G898=Data!$T$15,Data!$V$15,IF(Udfyldningsark!G898=Data!$T$16,Data!$V$16,IF(Udfyldningsark!G898=Data!$T$17,Data!$V$17,IF(Udfyldningsark!G898=Data!$T$18,Data!$V$18,IF(Udfyldningsark!G898=Data!$T$19,Data!$V$19,IF(Udfyldningsark!G898=Data!$T$20,Data!$V$20,IF(Udfyldningsark!G898=Data!$T$21,Data!$V$21,IF(Udfyldningsark!G898=Data!$T$22,Data!$V$22,IF(Udfyldningsark!G898=Data!$T$23,Data!$V$23,IF(Udfyldningsark!G898=Data!$T$24,Data!$V$24,IF(Udfyldningsark!G898=Data!$T$25,Data!$V$25,IF(Udfyldningsark!G898=Data!$T$26,Data!$V$26,IF(Udfyldningsark!G898=Data!$T$27,Data!$V$27,))))))))))))))))))))))</f>
        <v/>
      </c>
    </row>
    <row r="882" spans="13:13" ht="9.6" hidden="1" customHeight="1" x14ac:dyDescent="0.2">
      <c r="M882" s="89" t="str">
        <f>IF(Udfyldningsark!G899="","",IF(Udfyldningsark!G899=Data!$T$7,Data!$V$7,IF(Udfyldningsark!G899=Data!$T$8,Data!$V$8,IF(Udfyldningsark!G899=Data!$T$9,Data!$V$9,IF(Udfyldningsark!G899=Data!$T$10,Data!$V$10,IF(Udfyldningsark!G899=Data!$T$11,Data!$V$11,IF(Udfyldningsark!G899=Data!$T$12,Data!$V$12,IF(Udfyldningsark!G899=Data!$T$13,Data!$V$13,IF(Udfyldningsark!G899=Data!$T$14,Data!$V$14,IF(Udfyldningsark!G899=Data!$T$15,Data!$V$15,IF(Udfyldningsark!G899=Data!$T$16,Data!$V$16,IF(Udfyldningsark!G899=Data!$T$17,Data!$V$17,IF(Udfyldningsark!G899=Data!$T$18,Data!$V$18,IF(Udfyldningsark!G899=Data!$T$19,Data!$V$19,IF(Udfyldningsark!G899=Data!$T$20,Data!$V$20,IF(Udfyldningsark!G899=Data!$T$21,Data!$V$21,IF(Udfyldningsark!G899=Data!$T$22,Data!$V$22,IF(Udfyldningsark!G899=Data!$T$23,Data!$V$23,IF(Udfyldningsark!G899=Data!$T$24,Data!$V$24,IF(Udfyldningsark!G899=Data!$T$25,Data!$V$25,IF(Udfyldningsark!G899=Data!$T$26,Data!$V$26,IF(Udfyldningsark!G899=Data!$T$27,Data!$V$27,))))))))))))))))))))))</f>
        <v/>
      </c>
    </row>
    <row r="883" spans="13:13" ht="9.6" hidden="1" customHeight="1" x14ac:dyDescent="0.2">
      <c r="M883" s="89" t="str">
        <f>IF(Udfyldningsark!G900="","",IF(Udfyldningsark!G900=Data!$T$7,Data!$V$7,IF(Udfyldningsark!G900=Data!$T$8,Data!$V$8,IF(Udfyldningsark!G900=Data!$T$9,Data!$V$9,IF(Udfyldningsark!G900=Data!$T$10,Data!$V$10,IF(Udfyldningsark!G900=Data!$T$11,Data!$V$11,IF(Udfyldningsark!G900=Data!$T$12,Data!$V$12,IF(Udfyldningsark!G900=Data!$T$13,Data!$V$13,IF(Udfyldningsark!G900=Data!$T$14,Data!$V$14,IF(Udfyldningsark!G900=Data!$T$15,Data!$V$15,IF(Udfyldningsark!G900=Data!$T$16,Data!$V$16,IF(Udfyldningsark!G900=Data!$T$17,Data!$V$17,IF(Udfyldningsark!G900=Data!$T$18,Data!$V$18,IF(Udfyldningsark!G900=Data!$T$19,Data!$V$19,IF(Udfyldningsark!G900=Data!$T$20,Data!$V$20,IF(Udfyldningsark!G900=Data!$T$21,Data!$V$21,IF(Udfyldningsark!G900=Data!$T$22,Data!$V$22,IF(Udfyldningsark!G900=Data!$T$23,Data!$V$23,IF(Udfyldningsark!G900=Data!$T$24,Data!$V$24,IF(Udfyldningsark!G900=Data!$T$25,Data!$V$25,IF(Udfyldningsark!G900=Data!$T$26,Data!$V$26,IF(Udfyldningsark!G900=Data!$T$27,Data!$V$27,))))))))))))))))))))))</f>
        <v/>
      </c>
    </row>
    <row r="884" spans="13:13" ht="9.6" hidden="1" customHeight="1" x14ac:dyDescent="0.2">
      <c r="M884" s="89" t="str">
        <f>IF(Udfyldningsark!G901="","",IF(Udfyldningsark!G901=Data!$T$7,Data!$V$7,IF(Udfyldningsark!G901=Data!$T$8,Data!$V$8,IF(Udfyldningsark!G901=Data!$T$9,Data!$V$9,IF(Udfyldningsark!G901=Data!$T$10,Data!$V$10,IF(Udfyldningsark!G901=Data!$T$11,Data!$V$11,IF(Udfyldningsark!G901=Data!$T$12,Data!$V$12,IF(Udfyldningsark!G901=Data!$T$13,Data!$V$13,IF(Udfyldningsark!G901=Data!$T$14,Data!$V$14,IF(Udfyldningsark!G901=Data!$T$15,Data!$V$15,IF(Udfyldningsark!G901=Data!$T$16,Data!$V$16,IF(Udfyldningsark!G901=Data!$T$17,Data!$V$17,IF(Udfyldningsark!G901=Data!$T$18,Data!$V$18,IF(Udfyldningsark!G901=Data!$T$19,Data!$V$19,IF(Udfyldningsark!G901=Data!$T$20,Data!$V$20,IF(Udfyldningsark!G901=Data!$T$21,Data!$V$21,IF(Udfyldningsark!G901=Data!$T$22,Data!$V$22,IF(Udfyldningsark!G901=Data!$T$23,Data!$V$23,IF(Udfyldningsark!G901=Data!$T$24,Data!$V$24,IF(Udfyldningsark!G901=Data!$T$25,Data!$V$25,IF(Udfyldningsark!G901=Data!$T$26,Data!$V$26,IF(Udfyldningsark!G901=Data!$T$27,Data!$V$27,))))))))))))))))))))))</f>
        <v/>
      </c>
    </row>
    <row r="885" spans="13:13" ht="9.6" hidden="1" customHeight="1" x14ac:dyDescent="0.2">
      <c r="M885" s="89" t="str">
        <f>IF(Udfyldningsark!G902="","",IF(Udfyldningsark!G902=Data!$T$7,Data!$V$7,IF(Udfyldningsark!G902=Data!$T$8,Data!$V$8,IF(Udfyldningsark!G902=Data!$T$9,Data!$V$9,IF(Udfyldningsark!G902=Data!$T$10,Data!$V$10,IF(Udfyldningsark!G902=Data!$T$11,Data!$V$11,IF(Udfyldningsark!G902=Data!$T$12,Data!$V$12,IF(Udfyldningsark!G902=Data!$T$13,Data!$V$13,IF(Udfyldningsark!G902=Data!$T$14,Data!$V$14,IF(Udfyldningsark!G902=Data!$T$15,Data!$V$15,IF(Udfyldningsark!G902=Data!$T$16,Data!$V$16,IF(Udfyldningsark!G902=Data!$T$17,Data!$V$17,IF(Udfyldningsark!G902=Data!$T$18,Data!$V$18,IF(Udfyldningsark!G902=Data!$T$19,Data!$V$19,IF(Udfyldningsark!G902=Data!$T$20,Data!$V$20,IF(Udfyldningsark!G902=Data!$T$21,Data!$V$21,IF(Udfyldningsark!G902=Data!$T$22,Data!$V$22,IF(Udfyldningsark!G902=Data!$T$23,Data!$V$23,IF(Udfyldningsark!G902=Data!$T$24,Data!$V$24,IF(Udfyldningsark!G902=Data!$T$25,Data!$V$25,IF(Udfyldningsark!G902=Data!$T$26,Data!$V$26,IF(Udfyldningsark!G902=Data!$T$27,Data!$V$27,))))))))))))))))))))))</f>
        <v/>
      </c>
    </row>
    <row r="886" spans="13:13" ht="9.6" hidden="1" customHeight="1" x14ac:dyDescent="0.2">
      <c r="M886" s="89" t="str">
        <f>IF(Udfyldningsark!G903="","",IF(Udfyldningsark!G903=Data!$T$7,Data!$V$7,IF(Udfyldningsark!G903=Data!$T$8,Data!$V$8,IF(Udfyldningsark!G903=Data!$T$9,Data!$V$9,IF(Udfyldningsark!G903=Data!$T$10,Data!$V$10,IF(Udfyldningsark!G903=Data!$T$11,Data!$V$11,IF(Udfyldningsark!G903=Data!$T$12,Data!$V$12,IF(Udfyldningsark!G903=Data!$T$13,Data!$V$13,IF(Udfyldningsark!G903=Data!$T$14,Data!$V$14,IF(Udfyldningsark!G903=Data!$T$15,Data!$V$15,IF(Udfyldningsark!G903=Data!$T$16,Data!$V$16,IF(Udfyldningsark!G903=Data!$T$17,Data!$V$17,IF(Udfyldningsark!G903=Data!$T$18,Data!$V$18,IF(Udfyldningsark!G903=Data!$T$19,Data!$V$19,IF(Udfyldningsark!G903=Data!$T$20,Data!$V$20,IF(Udfyldningsark!G903=Data!$T$21,Data!$V$21,IF(Udfyldningsark!G903=Data!$T$22,Data!$V$22,IF(Udfyldningsark!G903=Data!$T$23,Data!$V$23,IF(Udfyldningsark!G903=Data!$T$24,Data!$V$24,IF(Udfyldningsark!G903=Data!$T$25,Data!$V$25,IF(Udfyldningsark!G903=Data!$T$26,Data!$V$26,IF(Udfyldningsark!G903=Data!$T$27,Data!$V$27,))))))))))))))))))))))</f>
        <v/>
      </c>
    </row>
    <row r="887" spans="13:13" ht="9.6" hidden="1" customHeight="1" x14ac:dyDescent="0.2">
      <c r="M887" s="89" t="str">
        <f>IF(Udfyldningsark!G904="","",IF(Udfyldningsark!G904=Data!$T$7,Data!$V$7,IF(Udfyldningsark!G904=Data!$T$8,Data!$V$8,IF(Udfyldningsark!G904=Data!$T$9,Data!$V$9,IF(Udfyldningsark!G904=Data!$T$10,Data!$V$10,IF(Udfyldningsark!G904=Data!$T$11,Data!$V$11,IF(Udfyldningsark!G904=Data!$T$12,Data!$V$12,IF(Udfyldningsark!G904=Data!$T$13,Data!$V$13,IF(Udfyldningsark!G904=Data!$T$14,Data!$V$14,IF(Udfyldningsark!G904=Data!$T$15,Data!$V$15,IF(Udfyldningsark!G904=Data!$T$16,Data!$V$16,IF(Udfyldningsark!G904=Data!$T$17,Data!$V$17,IF(Udfyldningsark!G904=Data!$T$18,Data!$V$18,IF(Udfyldningsark!G904=Data!$T$19,Data!$V$19,IF(Udfyldningsark!G904=Data!$T$20,Data!$V$20,IF(Udfyldningsark!G904=Data!$T$21,Data!$V$21,IF(Udfyldningsark!G904=Data!$T$22,Data!$V$22,IF(Udfyldningsark!G904=Data!$T$23,Data!$V$23,IF(Udfyldningsark!G904=Data!$T$24,Data!$V$24,IF(Udfyldningsark!G904=Data!$T$25,Data!$V$25,IF(Udfyldningsark!G904=Data!$T$26,Data!$V$26,IF(Udfyldningsark!G904=Data!$T$27,Data!$V$27,))))))))))))))))))))))</f>
        <v/>
      </c>
    </row>
    <row r="888" spans="13:13" ht="9.6" hidden="1" customHeight="1" x14ac:dyDescent="0.2">
      <c r="M888" s="89" t="str">
        <f>IF(Udfyldningsark!G905="","",IF(Udfyldningsark!G905=Data!$T$7,Data!$V$7,IF(Udfyldningsark!G905=Data!$T$8,Data!$V$8,IF(Udfyldningsark!G905=Data!$T$9,Data!$V$9,IF(Udfyldningsark!G905=Data!$T$10,Data!$V$10,IF(Udfyldningsark!G905=Data!$T$11,Data!$V$11,IF(Udfyldningsark!G905=Data!$T$12,Data!$V$12,IF(Udfyldningsark!G905=Data!$T$13,Data!$V$13,IF(Udfyldningsark!G905=Data!$T$14,Data!$V$14,IF(Udfyldningsark!G905=Data!$T$15,Data!$V$15,IF(Udfyldningsark!G905=Data!$T$16,Data!$V$16,IF(Udfyldningsark!G905=Data!$T$17,Data!$V$17,IF(Udfyldningsark!G905=Data!$T$18,Data!$V$18,IF(Udfyldningsark!G905=Data!$T$19,Data!$V$19,IF(Udfyldningsark!G905=Data!$T$20,Data!$V$20,IF(Udfyldningsark!G905=Data!$T$21,Data!$V$21,IF(Udfyldningsark!G905=Data!$T$22,Data!$V$22,IF(Udfyldningsark!G905=Data!$T$23,Data!$V$23,IF(Udfyldningsark!G905=Data!$T$24,Data!$V$24,IF(Udfyldningsark!G905=Data!$T$25,Data!$V$25,IF(Udfyldningsark!G905=Data!$T$26,Data!$V$26,IF(Udfyldningsark!G905=Data!$T$27,Data!$V$27,))))))))))))))))))))))</f>
        <v/>
      </c>
    </row>
    <row r="889" spans="13:13" ht="9.6" hidden="1" customHeight="1" x14ac:dyDescent="0.2">
      <c r="M889" s="89" t="str">
        <f>IF(Udfyldningsark!G906="","",IF(Udfyldningsark!G906=Data!$T$7,Data!$V$7,IF(Udfyldningsark!G906=Data!$T$8,Data!$V$8,IF(Udfyldningsark!G906=Data!$T$9,Data!$V$9,IF(Udfyldningsark!G906=Data!$T$10,Data!$V$10,IF(Udfyldningsark!G906=Data!$T$11,Data!$V$11,IF(Udfyldningsark!G906=Data!$T$12,Data!$V$12,IF(Udfyldningsark!G906=Data!$T$13,Data!$V$13,IF(Udfyldningsark!G906=Data!$T$14,Data!$V$14,IF(Udfyldningsark!G906=Data!$T$15,Data!$V$15,IF(Udfyldningsark!G906=Data!$T$16,Data!$V$16,IF(Udfyldningsark!G906=Data!$T$17,Data!$V$17,IF(Udfyldningsark!G906=Data!$T$18,Data!$V$18,IF(Udfyldningsark!G906=Data!$T$19,Data!$V$19,IF(Udfyldningsark!G906=Data!$T$20,Data!$V$20,IF(Udfyldningsark!G906=Data!$T$21,Data!$V$21,IF(Udfyldningsark!G906=Data!$T$22,Data!$V$22,IF(Udfyldningsark!G906=Data!$T$23,Data!$V$23,IF(Udfyldningsark!G906=Data!$T$24,Data!$V$24,IF(Udfyldningsark!G906=Data!$T$25,Data!$V$25,IF(Udfyldningsark!G906=Data!$T$26,Data!$V$26,IF(Udfyldningsark!G906=Data!$T$27,Data!$V$27,))))))))))))))))))))))</f>
        <v/>
      </c>
    </row>
    <row r="890" spans="13:13" ht="9.6" hidden="1" customHeight="1" x14ac:dyDescent="0.2">
      <c r="M890" s="89" t="str">
        <f>IF(Udfyldningsark!G907="","",IF(Udfyldningsark!G907=Data!$T$7,Data!$V$7,IF(Udfyldningsark!G907=Data!$T$8,Data!$V$8,IF(Udfyldningsark!G907=Data!$T$9,Data!$V$9,IF(Udfyldningsark!G907=Data!$T$10,Data!$V$10,IF(Udfyldningsark!G907=Data!$T$11,Data!$V$11,IF(Udfyldningsark!G907=Data!$T$12,Data!$V$12,IF(Udfyldningsark!G907=Data!$T$13,Data!$V$13,IF(Udfyldningsark!G907=Data!$T$14,Data!$V$14,IF(Udfyldningsark!G907=Data!$T$15,Data!$V$15,IF(Udfyldningsark!G907=Data!$T$16,Data!$V$16,IF(Udfyldningsark!G907=Data!$T$17,Data!$V$17,IF(Udfyldningsark!G907=Data!$T$18,Data!$V$18,IF(Udfyldningsark!G907=Data!$T$19,Data!$V$19,IF(Udfyldningsark!G907=Data!$T$20,Data!$V$20,IF(Udfyldningsark!G907=Data!$T$21,Data!$V$21,IF(Udfyldningsark!G907=Data!$T$22,Data!$V$22,IF(Udfyldningsark!G907=Data!$T$23,Data!$V$23,IF(Udfyldningsark!G907=Data!$T$24,Data!$V$24,IF(Udfyldningsark!G907=Data!$T$25,Data!$V$25,IF(Udfyldningsark!G907=Data!$T$26,Data!$V$26,IF(Udfyldningsark!G907=Data!$T$27,Data!$V$27,))))))))))))))))))))))</f>
        <v/>
      </c>
    </row>
    <row r="891" spans="13:13" ht="9.6" hidden="1" customHeight="1" x14ac:dyDescent="0.2">
      <c r="M891" s="89" t="str">
        <f>IF(Udfyldningsark!G908="","",IF(Udfyldningsark!G908=Data!$T$7,Data!$V$7,IF(Udfyldningsark!G908=Data!$T$8,Data!$V$8,IF(Udfyldningsark!G908=Data!$T$9,Data!$V$9,IF(Udfyldningsark!G908=Data!$T$10,Data!$V$10,IF(Udfyldningsark!G908=Data!$T$11,Data!$V$11,IF(Udfyldningsark!G908=Data!$T$12,Data!$V$12,IF(Udfyldningsark!G908=Data!$T$13,Data!$V$13,IF(Udfyldningsark!G908=Data!$T$14,Data!$V$14,IF(Udfyldningsark!G908=Data!$T$15,Data!$V$15,IF(Udfyldningsark!G908=Data!$T$16,Data!$V$16,IF(Udfyldningsark!G908=Data!$T$17,Data!$V$17,IF(Udfyldningsark!G908=Data!$T$18,Data!$V$18,IF(Udfyldningsark!G908=Data!$T$19,Data!$V$19,IF(Udfyldningsark!G908=Data!$T$20,Data!$V$20,IF(Udfyldningsark!G908=Data!$T$21,Data!$V$21,IF(Udfyldningsark!G908=Data!$T$22,Data!$V$22,IF(Udfyldningsark!G908=Data!$T$23,Data!$V$23,IF(Udfyldningsark!G908=Data!$T$24,Data!$V$24,IF(Udfyldningsark!G908=Data!$T$25,Data!$V$25,IF(Udfyldningsark!G908=Data!$T$26,Data!$V$26,IF(Udfyldningsark!G908=Data!$T$27,Data!$V$27,))))))))))))))))))))))</f>
        <v/>
      </c>
    </row>
    <row r="892" spans="13:13" ht="9.6" hidden="1" customHeight="1" x14ac:dyDescent="0.2">
      <c r="M892" s="89" t="str">
        <f>IF(Udfyldningsark!G909="","",IF(Udfyldningsark!G909=Data!$T$7,Data!$V$7,IF(Udfyldningsark!G909=Data!$T$8,Data!$V$8,IF(Udfyldningsark!G909=Data!$T$9,Data!$V$9,IF(Udfyldningsark!G909=Data!$T$10,Data!$V$10,IF(Udfyldningsark!G909=Data!$T$11,Data!$V$11,IF(Udfyldningsark!G909=Data!$T$12,Data!$V$12,IF(Udfyldningsark!G909=Data!$T$13,Data!$V$13,IF(Udfyldningsark!G909=Data!$T$14,Data!$V$14,IF(Udfyldningsark!G909=Data!$T$15,Data!$V$15,IF(Udfyldningsark!G909=Data!$T$16,Data!$V$16,IF(Udfyldningsark!G909=Data!$T$17,Data!$V$17,IF(Udfyldningsark!G909=Data!$T$18,Data!$V$18,IF(Udfyldningsark!G909=Data!$T$19,Data!$V$19,IF(Udfyldningsark!G909=Data!$T$20,Data!$V$20,IF(Udfyldningsark!G909=Data!$T$21,Data!$V$21,IF(Udfyldningsark!G909=Data!$T$22,Data!$V$22,IF(Udfyldningsark!G909=Data!$T$23,Data!$V$23,IF(Udfyldningsark!G909=Data!$T$24,Data!$V$24,IF(Udfyldningsark!G909=Data!$T$25,Data!$V$25,IF(Udfyldningsark!G909=Data!$T$26,Data!$V$26,IF(Udfyldningsark!G909=Data!$T$27,Data!$V$27,))))))))))))))))))))))</f>
        <v/>
      </c>
    </row>
    <row r="893" spans="13:13" ht="9.6" hidden="1" customHeight="1" x14ac:dyDescent="0.2">
      <c r="M893" s="89" t="str">
        <f>IF(Udfyldningsark!G910="","",IF(Udfyldningsark!G910=Data!$T$7,Data!$V$7,IF(Udfyldningsark!G910=Data!$T$8,Data!$V$8,IF(Udfyldningsark!G910=Data!$T$9,Data!$V$9,IF(Udfyldningsark!G910=Data!$T$10,Data!$V$10,IF(Udfyldningsark!G910=Data!$T$11,Data!$V$11,IF(Udfyldningsark!G910=Data!$T$12,Data!$V$12,IF(Udfyldningsark!G910=Data!$T$13,Data!$V$13,IF(Udfyldningsark!G910=Data!$T$14,Data!$V$14,IF(Udfyldningsark!G910=Data!$T$15,Data!$V$15,IF(Udfyldningsark!G910=Data!$T$16,Data!$V$16,IF(Udfyldningsark!G910=Data!$T$17,Data!$V$17,IF(Udfyldningsark!G910=Data!$T$18,Data!$V$18,IF(Udfyldningsark!G910=Data!$T$19,Data!$V$19,IF(Udfyldningsark!G910=Data!$T$20,Data!$V$20,IF(Udfyldningsark!G910=Data!$T$21,Data!$V$21,IF(Udfyldningsark!G910=Data!$T$22,Data!$V$22,IF(Udfyldningsark!G910=Data!$T$23,Data!$V$23,IF(Udfyldningsark!G910=Data!$T$24,Data!$V$24,IF(Udfyldningsark!G910=Data!$T$25,Data!$V$25,IF(Udfyldningsark!G910=Data!$T$26,Data!$V$26,IF(Udfyldningsark!G910=Data!$T$27,Data!$V$27,))))))))))))))))))))))</f>
        <v/>
      </c>
    </row>
    <row r="894" spans="13:13" ht="9.6" hidden="1" customHeight="1" x14ac:dyDescent="0.2">
      <c r="M894" s="89" t="str">
        <f>IF(Udfyldningsark!G911="","",IF(Udfyldningsark!G911=Data!$T$7,Data!$V$7,IF(Udfyldningsark!G911=Data!$T$8,Data!$V$8,IF(Udfyldningsark!G911=Data!$T$9,Data!$V$9,IF(Udfyldningsark!G911=Data!$T$10,Data!$V$10,IF(Udfyldningsark!G911=Data!$T$11,Data!$V$11,IF(Udfyldningsark!G911=Data!$T$12,Data!$V$12,IF(Udfyldningsark!G911=Data!$T$13,Data!$V$13,IF(Udfyldningsark!G911=Data!$T$14,Data!$V$14,IF(Udfyldningsark!G911=Data!$T$15,Data!$V$15,IF(Udfyldningsark!G911=Data!$T$16,Data!$V$16,IF(Udfyldningsark!G911=Data!$T$17,Data!$V$17,IF(Udfyldningsark!G911=Data!$T$18,Data!$V$18,IF(Udfyldningsark!G911=Data!$T$19,Data!$V$19,IF(Udfyldningsark!G911=Data!$T$20,Data!$V$20,IF(Udfyldningsark!G911=Data!$T$21,Data!$V$21,IF(Udfyldningsark!G911=Data!$T$22,Data!$V$22,IF(Udfyldningsark!G911=Data!$T$23,Data!$V$23,IF(Udfyldningsark!G911=Data!$T$24,Data!$V$24,IF(Udfyldningsark!G911=Data!$T$25,Data!$V$25,IF(Udfyldningsark!G911=Data!$T$26,Data!$V$26,IF(Udfyldningsark!G911=Data!$T$27,Data!$V$27,))))))))))))))))))))))</f>
        <v/>
      </c>
    </row>
    <row r="895" spans="13:13" ht="9.6" hidden="1" customHeight="1" x14ac:dyDescent="0.2">
      <c r="M895" s="89" t="str">
        <f>IF(Udfyldningsark!G912="","",IF(Udfyldningsark!G912=Data!$T$7,Data!$V$7,IF(Udfyldningsark!G912=Data!$T$8,Data!$V$8,IF(Udfyldningsark!G912=Data!$T$9,Data!$V$9,IF(Udfyldningsark!G912=Data!$T$10,Data!$V$10,IF(Udfyldningsark!G912=Data!$T$11,Data!$V$11,IF(Udfyldningsark!G912=Data!$T$12,Data!$V$12,IF(Udfyldningsark!G912=Data!$T$13,Data!$V$13,IF(Udfyldningsark!G912=Data!$T$14,Data!$V$14,IF(Udfyldningsark!G912=Data!$T$15,Data!$V$15,IF(Udfyldningsark!G912=Data!$T$16,Data!$V$16,IF(Udfyldningsark!G912=Data!$T$17,Data!$V$17,IF(Udfyldningsark!G912=Data!$T$18,Data!$V$18,IF(Udfyldningsark!G912=Data!$T$19,Data!$V$19,IF(Udfyldningsark!G912=Data!$T$20,Data!$V$20,IF(Udfyldningsark!G912=Data!$T$21,Data!$V$21,IF(Udfyldningsark!G912=Data!$T$22,Data!$V$22,IF(Udfyldningsark!G912=Data!$T$23,Data!$V$23,IF(Udfyldningsark!G912=Data!$T$24,Data!$V$24,IF(Udfyldningsark!G912=Data!$T$25,Data!$V$25,IF(Udfyldningsark!G912=Data!$T$26,Data!$V$26,IF(Udfyldningsark!G912=Data!$T$27,Data!$V$27,))))))))))))))))))))))</f>
        <v/>
      </c>
    </row>
    <row r="896" spans="13:13" ht="9.6" hidden="1" customHeight="1" x14ac:dyDescent="0.2">
      <c r="M896" s="89" t="str">
        <f>IF(Udfyldningsark!G913="","",IF(Udfyldningsark!G913=Data!$T$7,Data!$V$7,IF(Udfyldningsark!G913=Data!$T$8,Data!$V$8,IF(Udfyldningsark!G913=Data!$T$9,Data!$V$9,IF(Udfyldningsark!G913=Data!$T$10,Data!$V$10,IF(Udfyldningsark!G913=Data!$T$11,Data!$V$11,IF(Udfyldningsark!G913=Data!$T$12,Data!$V$12,IF(Udfyldningsark!G913=Data!$T$13,Data!$V$13,IF(Udfyldningsark!G913=Data!$T$14,Data!$V$14,IF(Udfyldningsark!G913=Data!$T$15,Data!$V$15,IF(Udfyldningsark!G913=Data!$T$16,Data!$V$16,IF(Udfyldningsark!G913=Data!$T$17,Data!$V$17,IF(Udfyldningsark!G913=Data!$T$18,Data!$V$18,IF(Udfyldningsark!G913=Data!$T$19,Data!$V$19,IF(Udfyldningsark!G913=Data!$T$20,Data!$V$20,IF(Udfyldningsark!G913=Data!$T$21,Data!$V$21,IF(Udfyldningsark!G913=Data!$T$22,Data!$V$22,IF(Udfyldningsark!G913=Data!$T$23,Data!$V$23,IF(Udfyldningsark!G913=Data!$T$24,Data!$V$24,IF(Udfyldningsark!G913=Data!$T$25,Data!$V$25,IF(Udfyldningsark!G913=Data!$T$26,Data!$V$26,IF(Udfyldningsark!G913=Data!$T$27,Data!$V$27,))))))))))))))))))))))</f>
        <v/>
      </c>
    </row>
    <row r="897" spans="13:13" ht="9.6" hidden="1" customHeight="1" x14ac:dyDescent="0.2">
      <c r="M897" s="89" t="str">
        <f>IF(Udfyldningsark!G914="","",IF(Udfyldningsark!G914=Data!$T$7,Data!$V$7,IF(Udfyldningsark!G914=Data!$T$8,Data!$V$8,IF(Udfyldningsark!G914=Data!$T$9,Data!$V$9,IF(Udfyldningsark!G914=Data!$T$10,Data!$V$10,IF(Udfyldningsark!G914=Data!$T$11,Data!$V$11,IF(Udfyldningsark!G914=Data!$T$12,Data!$V$12,IF(Udfyldningsark!G914=Data!$T$13,Data!$V$13,IF(Udfyldningsark!G914=Data!$T$14,Data!$V$14,IF(Udfyldningsark!G914=Data!$T$15,Data!$V$15,IF(Udfyldningsark!G914=Data!$T$16,Data!$V$16,IF(Udfyldningsark!G914=Data!$T$17,Data!$V$17,IF(Udfyldningsark!G914=Data!$T$18,Data!$V$18,IF(Udfyldningsark!G914=Data!$T$19,Data!$V$19,IF(Udfyldningsark!G914=Data!$T$20,Data!$V$20,IF(Udfyldningsark!G914=Data!$T$21,Data!$V$21,IF(Udfyldningsark!G914=Data!$T$22,Data!$V$22,IF(Udfyldningsark!G914=Data!$T$23,Data!$V$23,IF(Udfyldningsark!G914=Data!$T$24,Data!$V$24,IF(Udfyldningsark!G914=Data!$T$25,Data!$V$25,IF(Udfyldningsark!G914=Data!$T$26,Data!$V$26,IF(Udfyldningsark!G914=Data!$T$27,Data!$V$27,))))))))))))))))))))))</f>
        <v/>
      </c>
    </row>
    <row r="898" spans="13:13" ht="9.6" hidden="1" customHeight="1" x14ac:dyDescent="0.2">
      <c r="M898" s="89" t="str">
        <f>IF(Udfyldningsark!G915="","",IF(Udfyldningsark!G915=Data!$T$7,Data!$V$7,IF(Udfyldningsark!G915=Data!$T$8,Data!$V$8,IF(Udfyldningsark!G915=Data!$T$9,Data!$V$9,IF(Udfyldningsark!G915=Data!$T$10,Data!$V$10,IF(Udfyldningsark!G915=Data!$T$11,Data!$V$11,IF(Udfyldningsark!G915=Data!$T$12,Data!$V$12,IF(Udfyldningsark!G915=Data!$T$13,Data!$V$13,IF(Udfyldningsark!G915=Data!$T$14,Data!$V$14,IF(Udfyldningsark!G915=Data!$T$15,Data!$V$15,IF(Udfyldningsark!G915=Data!$T$16,Data!$V$16,IF(Udfyldningsark!G915=Data!$T$17,Data!$V$17,IF(Udfyldningsark!G915=Data!$T$18,Data!$V$18,IF(Udfyldningsark!G915=Data!$T$19,Data!$V$19,IF(Udfyldningsark!G915=Data!$T$20,Data!$V$20,IF(Udfyldningsark!G915=Data!$T$21,Data!$V$21,IF(Udfyldningsark!G915=Data!$T$22,Data!$V$22,IF(Udfyldningsark!G915=Data!$T$23,Data!$V$23,IF(Udfyldningsark!G915=Data!$T$24,Data!$V$24,IF(Udfyldningsark!G915=Data!$T$25,Data!$V$25,IF(Udfyldningsark!G915=Data!$T$26,Data!$V$26,IF(Udfyldningsark!G915=Data!$T$27,Data!$V$27,))))))))))))))))))))))</f>
        <v/>
      </c>
    </row>
    <row r="899" spans="13:13" ht="9.6" hidden="1" customHeight="1" x14ac:dyDescent="0.2">
      <c r="M899" s="89" t="str">
        <f>IF(Udfyldningsark!G916="","",IF(Udfyldningsark!G916=Data!$T$7,Data!$V$7,IF(Udfyldningsark!G916=Data!$T$8,Data!$V$8,IF(Udfyldningsark!G916=Data!$T$9,Data!$V$9,IF(Udfyldningsark!G916=Data!$T$10,Data!$V$10,IF(Udfyldningsark!G916=Data!$T$11,Data!$V$11,IF(Udfyldningsark!G916=Data!$T$12,Data!$V$12,IF(Udfyldningsark!G916=Data!$T$13,Data!$V$13,IF(Udfyldningsark!G916=Data!$T$14,Data!$V$14,IF(Udfyldningsark!G916=Data!$T$15,Data!$V$15,IF(Udfyldningsark!G916=Data!$T$16,Data!$V$16,IF(Udfyldningsark!G916=Data!$T$17,Data!$V$17,IF(Udfyldningsark!G916=Data!$T$18,Data!$V$18,IF(Udfyldningsark!G916=Data!$T$19,Data!$V$19,IF(Udfyldningsark!G916=Data!$T$20,Data!$V$20,IF(Udfyldningsark!G916=Data!$T$21,Data!$V$21,IF(Udfyldningsark!G916=Data!$T$22,Data!$V$22,IF(Udfyldningsark!G916=Data!$T$23,Data!$V$23,IF(Udfyldningsark!G916=Data!$T$24,Data!$V$24,IF(Udfyldningsark!G916=Data!$T$25,Data!$V$25,IF(Udfyldningsark!G916=Data!$T$26,Data!$V$26,IF(Udfyldningsark!G916=Data!$T$27,Data!$V$27,))))))))))))))))))))))</f>
        <v/>
      </c>
    </row>
    <row r="900" spans="13:13" ht="9.6" hidden="1" customHeight="1" x14ac:dyDescent="0.2">
      <c r="M900" s="89" t="str">
        <f>IF(Udfyldningsark!G917="","",IF(Udfyldningsark!G917=Data!$T$7,Data!$V$7,IF(Udfyldningsark!G917=Data!$T$8,Data!$V$8,IF(Udfyldningsark!G917=Data!$T$9,Data!$V$9,IF(Udfyldningsark!G917=Data!$T$10,Data!$V$10,IF(Udfyldningsark!G917=Data!$T$11,Data!$V$11,IF(Udfyldningsark!G917=Data!$T$12,Data!$V$12,IF(Udfyldningsark!G917=Data!$T$13,Data!$V$13,IF(Udfyldningsark!G917=Data!$T$14,Data!$V$14,IF(Udfyldningsark!G917=Data!$T$15,Data!$V$15,IF(Udfyldningsark!G917=Data!$T$16,Data!$V$16,IF(Udfyldningsark!G917=Data!$T$17,Data!$V$17,IF(Udfyldningsark!G917=Data!$T$18,Data!$V$18,IF(Udfyldningsark!G917=Data!$T$19,Data!$V$19,IF(Udfyldningsark!G917=Data!$T$20,Data!$V$20,IF(Udfyldningsark!G917=Data!$T$21,Data!$V$21,IF(Udfyldningsark!G917=Data!$T$22,Data!$V$22,IF(Udfyldningsark!G917=Data!$T$23,Data!$V$23,IF(Udfyldningsark!G917=Data!$T$24,Data!$V$24,IF(Udfyldningsark!G917=Data!$T$25,Data!$V$25,IF(Udfyldningsark!G917=Data!$T$26,Data!$V$26,IF(Udfyldningsark!G917=Data!$T$27,Data!$V$27,))))))))))))))))))))))</f>
        <v/>
      </c>
    </row>
    <row r="901" spans="13:13" ht="9.6" hidden="1" customHeight="1" x14ac:dyDescent="0.2">
      <c r="M901" s="89" t="str">
        <f>IF(Udfyldningsark!G918="","",IF(Udfyldningsark!G918=Data!$T$7,Data!$V$7,IF(Udfyldningsark!G918=Data!$T$8,Data!$V$8,IF(Udfyldningsark!G918=Data!$T$9,Data!$V$9,IF(Udfyldningsark!G918=Data!$T$10,Data!$V$10,IF(Udfyldningsark!G918=Data!$T$11,Data!$V$11,IF(Udfyldningsark!G918=Data!$T$12,Data!$V$12,IF(Udfyldningsark!G918=Data!$T$13,Data!$V$13,IF(Udfyldningsark!G918=Data!$T$14,Data!$V$14,IF(Udfyldningsark!G918=Data!$T$15,Data!$V$15,IF(Udfyldningsark!G918=Data!$T$16,Data!$V$16,IF(Udfyldningsark!G918=Data!$T$17,Data!$V$17,IF(Udfyldningsark!G918=Data!$T$18,Data!$V$18,IF(Udfyldningsark!G918=Data!$T$19,Data!$V$19,IF(Udfyldningsark!G918=Data!$T$20,Data!$V$20,IF(Udfyldningsark!G918=Data!$T$21,Data!$V$21,IF(Udfyldningsark!G918=Data!$T$22,Data!$V$22,IF(Udfyldningsark!G918=Data!$T$23,Data!$V$23,IF(Udfyldningsark!G918=Data!$T$24,Data!$V$24,IF(Udfyldningsark!G918=Data!$T$25,Data!$V$25,IF(Udfyldningsark!G918=Data!$T$26,Data!$V$26,IF(Udfyldningsark!G918=Data!$T$27,Data!$V$27,))))))))))))))))))))))</f>
        <v/>
      </c>
    </row>
    <row r="902" spans="13:13" ht="9.6" hidden="1" customHeight="1" x14ac:dyDescent="0.2">
      <c r="M902" s="89" t="str">
        <f>IF(Udfyldningsark!G919="","",IF(Udfyldningsark!G919=Data!$T$7,Data!$V$7,IF(Udfyldningsark!G919=Data!$T$8,Data!$V$8,IF(Udfyldningsark!G919=Data!$T$9,Data!$V$9,IF(Udfyldningsark!G919=Data!$T$10,Data!$V$10,IF(Udfyldningsark!G919=Data!$T$11,Data!$V$11,IF(Udfyldningsark!G919=Data!$T$12,Data!$V$12,IF(Udfyldningsark!G919=Data!$T$13,Data!$V$13,IF(Udfyldningsark!G919=Data!$T$14,Data!$V$14,IF(Udfyldningsark!G919=Data!$T$15,Data!$V$15,IF(Udfyldningsark!G919=Data!$T$16,Data!$V$16,IF(Udfyldningsark!G919=Data!$T$17,Data!$V$17,IF(Udfyldningsark!G919=Data!$T$18,Data!$V$18,IF(Udfyldningsark!G919=Data!$T$19,Data!$V$19,IF(Udfyldningsark!G919=Data!$T$20,Data!$V$20,IF(Udfyldningsark!G919=Data!$T$21,Data!$V$21,IF(Udfyldningsark!G919=Data!$T$22,Data!$V$22,IF(Udfyldningsark!G919=Data!$T$23,Data!$V$23,IF(Udfyldningsark!G919=Data!$T$24,Data!$V$24,IF(Udfyldningsark!G919=Data!$T$25,Data!$V$25,IF(Udfyldningsark!G919=Data!$T$26,Data!$V$26,IF(Udfyldningsark!G919=Data!$T$27,Data!$V$27,))))))))))))))))))))))</f>
        <v/>
      </c>
    </row>
    <row r="903" spans="13:13" ht="9.6" hidden="1" customHeight="1" x14ac:dyDescent="0.2">
      <c r="M903" s="89" t="str">
        <f>IF(Udfyldningsark!G920="","",IF(Udfyldningsark!G920=Data!$T$7,Data!$V$7,IF(Udfyldningsark!G920=Data!$T$8,Data!$V$8,IF(Udfyldningsark!G920=Data!$T$9,Data!$V$9,IF(Udfyldningsark!G920=Data!$T$10,Data!$V$10,IF(Udfyldningsark!G920=Data!$T$11,Data!$V$11,IF(Udfyldningsark!G920=Data!$T$12,Data!$V$12,IF(Udfyldningsark!G920=Data!$T$13,Data!$V$13,IF(Udfyldningsark!G920=Data!$T$14,Data!$V$14,IF(Udfyldningsark!G920=Data!$T$15,Data!$V$15,IF(Udfyldningsark!G920=Data!$T$16,Data!$V$16,IF(Udfyldningsark!G920=Data!$T$17,Data!$V$17,IF(Udfyldningsark!G920=Data!$T$18,Data!$V$18,IF(Udfyldningsark!G920=Data!$T$19,Data!$V$19,IF(Udfyldningsark!G920=Data!$T$20,Data!$V$20,IF(Udfyldningsark!G920=Data!$T$21,Data!$V$21,IF(Udfyldningsark!G920=Data!$T$22,Data!$V$22,IF(Udfyldningsark!G920=Data!$T$23,Data!$V$23,IF(Udfyldningsark!G920=Data!$T$24,Data!$V$24,IF(Udfyldningsark!G920=Data!$T$25,Data!$V$25,IF(Udfyldningsark!G920=Data!$T$26,Data!$V$26,IF(Udfyldningsark!G920=Data!$T$27,Data!$V$27,))))))))))))))))))))))</f>
        <v/>
      </c>
    </row>
    <row r="904" spans="13:13" ht="9.6" hidden="1" customHeight="1" x14ac:dyDescent="0.2">
      <c r="M904" s="89" t="str">
        <f>IF(Udfyldningsark!G921="","",IF(Udfyldningsark!G921=Data!$T$7,Data!$V$7,IF(Udfyldningsark!G921=Data!$T$8,Data!$V$8,IF(Udfyldningsark!G921=Data!$T$9,Data!$V$9,IF(Udfyldningsark!G921=Data!$T$10,Data!$V$10,IF(Udfyldningsark!G921=Data!$T$11,Data!$V$11,IF(Udfyldningsark!G921=Data!$T$12,Data!$V$12,IF(Udfyldningsark!G921=Data!$T$13,Data!$V$13,IF(Udfyldningsark!G921=Data!$T$14,Data!$V$14,IF(Udfyldningsark!G921=Data!$T$15,Data!$V$15,IF(Udfyldningsark!G921=Data!$T$16,Data!$V$16,IF(Udfyldningsark!G921=Data!$T$17,Data!$V$17,IF(Udfyldningsark!G921=Data!$T$18,Data!$V$18,IF(Udfyldningsark!G921=Data!$T$19,Data!$V$19,IF(Udfyldningsark!G921=Data!$T$20,Data!$V$20,IF(Udfyldningsark!G921=Data!$T$21,Data!$V$21,IF(Udfyldningsark!G921=Data!$T$22,Data!$V$22,IF(Udfyldningsark!G921=Data!$T$23,Data!$V$23,IF(Udfyldningsark!G921=Data!$T$24,Data!$V$24,IF(Udfyldningsark!G921=Data!$T$25,Data!$V$25,IF(Udfyldningsark!G921=Data!$T$26,Data!$V$26,IF(Udfyldningsark!G921=Data!$T$27,Data!$V$27,))))))))))))))))))))))</f>
        <v/>
      </c>
    </row>
    <row r="905" spans="13:13" ht="9.6" hidden="1" customHeight="1" x14ac:dyDescent="0.2">
      <c r="M905" s="89" t="str">
        <f>IF(Udfyldningsark!G922="","",IF(Udfyldningsark!G922=Data!$T$7,Data!$V$7,IF(Udfyldningsark!G922=Data!$T$8,Data!$V$8,IF(Udfyldningsark!G922=Data!$T$9,Data!$V$9,IF(Udfyldningsark!G922=Data!$T$10,Data!$V$10,IF(Udfyldningsark!G922=Data!$T$11,Data!$V$11,IF(Udfyldningsark!G922=Data!$T$12,Data!$V$12,IF(Udfyldningsark!G922=Data!$T$13,Data!$V$13,IF(Udfyldningsark!G922=Data!$T$14,Data!$V$14,IF(Udfyldningsark!G922=Data!$T$15,Data!$V$15,IF(Udfyldningsark!G922=Data!$T$16,Data!$V$16,IF(Udfyldningsark!G922=Data!$T$17,Data!$V$17,IF(Udfyldningsark!G922=Data!$T$18,Data!$V$18,IF(Udfyldningsark!G922=Data!$T$19,Data!$V$19,IF(Udfyldningsark!G922=Data!$T$20,Data!$V$20,IF(Udfyldningsark!G922=Data!$T$21,Data!$V$21,IF(Udfyldningsark!G922=Data!$T$22,Data!$V$22,IF(Udfyldningsark!G922=Data!$T$23,Data!$V$23,IF(Udfyldningsark!G922=Data!$T$24,Data!$V$24,IF(Udfyldningsark!G922=Data!$T$25,Data!$V$25,IF(Udfyldningsark!G922=Data!$T$26,Data!$V$26,IF(Udfyldningsark!G922=Data!$T$27,Data!$V$27,))))))))))))))))))))))</f>
        <v/>
      </c>
    </row>
    <row r="906" spans="13:13" ht="9.6" hidden="1" customHeight="1" x14ac:dyDescent="0.2">
      <c r="M906" s="89" t="str">
        <f>IF(Udfyldningsark!G923="","",IF(Udfyldningsark!G923=Data!$T$7,Data!$V$7,IF(Udfyldningsark!G923=Data!$T$8,Data!$V$8,IF(Udfyldningsark!G923=Data!$T$9,Data!$V$9,IF(Udfyldningsark!G923=Data!$T$10,Data!$V$10,IF(Udfyldningsark!G923=Data!$T$11,Data!$V$11,IF(Udfyldningsark!G923=Data!$T$12,Data!$V$12,IF(Udfyldningsark!G923=Data!$T$13,Data!$V$13,IF(Udfyldningsark!G923=Data!$T$14,Data!$V$14,IF(Udfyldningsark!G923=Data!$T$15,Data!$V$15,IF(Udfyldningsark!G923=Data!$T$16,Data!$V$16,IF(Udfyldningsark!G923=Data!$T$17,Data!$V$17,IF(Udfyldningsark!G923=Data!$T$18,Data!$V$18,IF(Udfyldningsark!G923=Data!$T$19,Data!$V$19,IF(Udfyldningsark!G923=Data!$T$20,Data!$V$20,IF(Udfyldningsark!G923=Data!$T$21,Data!$V$21,IF(Udfyldningsark!G923=Data!$T$22,Data!$V$22,IF(Udfyldningsark!G923=Data!$T$23,Data!$V$23,IF(Udfyldningsark!G923=Data!$T$24,Data!$V$24,IF(Udfyldningsark!G923=Data!$T$25,Data!$V$25,IF(Udfyldningsark!G923=Data!$T$26,Data!$V$26,IF(Udfyldningsark!G923=Data!$T$27,Data!$V$27,))))))))))))))))))))))</f>
        <v/>
      </c>
    </row>
    <row r="907" spans="13:13" ht="9.6" hidden="1" customHeight="1" x14ac:dyDescent="0.2">
      <c r="M907" s="89" t="str">
        <f>IF(Udfyldningsark!G924="","",IF(Udfyldningsark!G924=Data!$T$7,Data!$V$7,IF(Udfyldningsark!G924=Data!$T$8,Data!$V$8,IF(Udfyldningsark!G924=Data!$T$9,Data!$V$9,IF(Udfyldningsark!G924=Data!$T$10,Data!$V$10,IF(Udfyldningsark!G924=Data!$T$11,Data!$V$11,IF(Udfyldningsark!G924=Data!$T$12,Data!$V$12,IF(Udfyldningsark!G924=Data!$T$13,Data!$V$13,IF(Udfyldningsark!G924=Data!$T$14,Data!$V$14,IF(Udfyldningsark!G924=Data!$T$15,Data!$V$15,IF(Udfyldningsark!G924=Data!$T$16,Data!$V$16,IF(Udfyldningsark!G924=Data!$T$17,Data!$V$17,IF(Udfyldningsark!G924=Data!$T$18,Data!$V$18,IF(Udfyldningsark!G924=Data!$T$19,Data!$V$19,IF(Udfyldningsark!G924=Data!$T$20,Data!$V$20,IF(Udfyldningsark!G924=Data!$T$21,Data!$V$21,IF(Udfyldningsark!G924=Data!$T$22,Data!$V$22,IF(Udfyldningsark!G924=Data!$T$23,Data!$V$23,IF(Udfyldningsark!G924=Data!$T$24,Data!$V$24,IF(Udfyldningsark!G924=Data!$T$25,Data!$V$25,IF(Udfyldningsark!G924=Data!$T$26,Data!$V$26,IF(Udfyldningsark!G924=Data!$T$27,Data!$V$27,))))))))))))))))))))))</f>
        <v/>
      </c>
    </row>
    <row r="908" spans="13:13" ht="9.6" hidden="1" customHeight="1" x14ac:dyDescent="0.2">
      <c r="M908" s="89" t="str">
        <f>IF(Udfyldningsark!G925="","",IF(Udfyldningsark!G925=Data!$T$7,Data!$V$7,IF(Udfyldningsark!G925=Data!$T$8,Data!$V$8,IF(Udfyldningsark!G925=Data!$T$9,Data!$V$9,IF(Udfyldningsark!G925=Data!$T$10,Data!$V$10,IF(Udfyldningsark!G925=Data!$T$11,Data!$V$11,IF(Udfyldningsark!G925=Data!$T$12,Data!$V$12,IF(Udfyldningsark!G925=Data!$T$13,Data!$V$13,IF(Udfyldningsark!G925=Data!$T$14,Data!$V$14,IF(Udfyldningsark!G925=Data!$T$15,Data!$V$15,IF(Udfyldningsark!G925=Data!$T$16,Data!$V$16,IF(Udfyldningsark!G925=Data!$T$17,Data!$V$17,IF(Udfyldningsark!G925=Data!$T$18,Data!$V$18,IF(Udfyldningsark!G925=Data!$T$19,Data!$V$19,IF(Udfyldningsark!G925=Data!$T$20,Data!$V$20,IF(Udfyldningsark!G925=Data!$T$21,Data!$V$21,IF(Udfyldningsark!G925=Data!$T$22,Data!$V$22,IF(Udfyldningsark!G925=Data!$T$23,Data!$V$23,IF(Udfyldningsark!G925=Data!$T$24,Data!$V$24,IF(Udfyldningsark!G925=Data!$T$25,Data!$V$25,IF(Udfyldningsark!G925=Data!$T$26,Data!$V$26,IF(Udfyldningsark!G925=Data!$T$27,Data!$V$27,))))))))))))))))))))))</f>
        <v/>
      </c>
    </row>
    <row r="909" spans="13:13" ht="9.6" hidden="1" customHeight="1" x14ac:dyDescent="0.2">
      <c r="M909" s="89" t="str">
        <f>IF(Udfyldningsark!G926="","",IF(Udfyldningsark!G926=Data!$T$7,Data!$V$7,IF(Udfyldningsark!G926=Data!$T$8,Data!$V$8,IF(Udfyldningsark!G926=Data!$T$9,Data!$V$9,IF(Udfyldningsark!G926=Data!$T$10,Data!$V$10,IF(Udfyldningsark!G926=Data!$T$11,Data!$V$11,IF(Udfyldningsark!G926=Data!$T$12,Data!$V$12,IF(Udfyldningsark!G926=Data!$T$13,Data!$V$13,IF(Udfyldningsark!G926=Data!$T$14,Data!$V$14,IF(Udfyldningsark!G926=Data!$T$15,Data!$V$15,IF(Udfyldningsark!G926=Data!$T$16,Data!$V$16,IF(Udfyldningsark!G926=Data!$T$17,Data!$V$17,IF(Udfyldningsark!G926=Data!$T$18,Data!$V$18,IF(Udfyldningsark!G926=Data!$T$19,Data!$V$19,IF(Udfyldningsark!G926=Data!$T$20,Data!$V$20,IF(Udfyldningsark!G926=Data!$T$21,Data!$V$21,IF(Udfyldningsark!G926=Data!$T$22,Data!$V$22,IF(Udfyldningsark!G926=Data!$T$23,Data!$V$23,IF(Udfyldningsark!G926=Data!$T$24,Data!$V$24,IF(Udfyldningsark!G926=Data!$T$25,Data!$V$25,IF(Udfyldningsark!G926=Data!$T$26,Data!$V$26,IF(Udfyldningsark!G926=Data!$T$27,Data!$V$27,))))))))))))))))))))))</f>
        <v/>
      </c>
    </row>
    <row r="910" spans="13:13" ht="9.6" hidden="1" customHeight="1" x14ac:dyDescent="0.2">
      <c r="M910" s="89" t="str">
        <f>IF(Udfyldningsark!G927="","",IF(Udfyldningsark!G927=Data!$T$7,Data!$V$7,IF(Udfyldningsark!G927=Data!$T$8,Data!$V$8,IF(Udfyldningsark!G927=Data!$T$9,Data!$V$9,IF(Udfyldningsark!G927=Data!$T$10,Data!$V$10,IF(Udfyldningsark!G927=Data!$T$11,Data!$V$11,IF(Udfyldningsark!G927=Data!$T$12,Data!$V$12,IF(Udfyldningsark!G927=Data!$T$13,Data!$V$13,IF(Udfyldningsark!G927=Data!$T$14,Data!$V$14,IF(Udfyldningsark!G927=Data!$T$15,Data!$V$15,IF(Udfyldningsark!G927=Data!$T$16,Data!$V$16,IF(Udfyldningsark!G927=Data!$T$17,Data!$V$17,IF(Udfyldningsark!G927=Data!$T$18,Data!$V$18,IF(Udfyldningsark!G927=Data!$T$19,Data!$V$19,IF(Udfyldningsark!G927=Data!$T$20,Data!$V$20,IF(Udfyldningsark!G927=Data!$T$21,Data!$V$21,IF(Udfyldningsark!G927=Data!$T$22,Data!$V$22,IF(Udfyldningsark!G927=Data!$T$23,Data!$V$23,IF(Udfyldningsark!G927=Data!$T$24,Data!$V$24,IF(Udfyldningsark!G927=Data!$T$25,Data!$V$25,IF(Udfyldningsark!G927=Data!$T$26,Data!$V$26,IF(Udfyldningsark!G927=Data!$T$27,Data!$V$27,))))))))))))))))))))))</f>
        <v/>
      </c>
    </row>
    <row r="911" spans="13:13" ht="9.6" hidden="1" customHeight="1" x14ac:dyDescent="0.2">
      <c r="M911" s="89" t="str">
        <f>IF(Udfyldningsark!G928="","",IF(Udfyldningsark!G928=Data!$T$7,Data!$V$7,IF(Udfyldningsark!G928=Data!$T$8,Data!$V$8,IF(Udfyldningsark!G928=Data!$T$9,Data!$V$9,IF(Udfyldningsark!G928=Data!$T$10,Data!$V$10,IF(Udfyldningsark!G928=Data!$T$11,Data!$V$11,IF(Udfyldningsark!G928=Data!$T$12,Data!$V$12,IF(Udfyldningsark!G928=Data!$T$13,Data!$V$13,IF(Udfyldningsark!G928=Data!$T$14,Data!$V$14,IF(Udfyldningsark!G928=Data!$T$15,Data!$V$15,IF(Udfyldningsark!G928=Data!$T$16,Data!$V$16,IF(Udfyldningsark!G928=Data!$T$17,Data!$V$17,IF(Udfyldningsark!G928=Data!$T$18,Data!$V$18,IF(Udfyldningsark!G928=Data!$T$19,Data!$V$19,IF(Udfyldningsark!G928=Data!$T$20,Data!$V$20,IF(Udfyldningsark!G928=Data!$T$21,Data!$V$21,IF(Udfyldningsark!G928=Data!$T$22,Data!$V$22,IF(Udfyldningsark!G928=Data!$T$23,Data!$V$23,IF(Udfyldningsark!G928=Data!$T$24,Data!$V$24,IF(Udfyldningsark!G928=Data!$T$25,Data!$V$25,IF(Udfyldningsark!G928=Data!$T$26,Data!$V$26,IF(Udfyldningsark!G928=Data!$T$27,Data!$V$27,))))))))))))))))))))))</f>
        <v/>
      </c>
    </row>
    <row r="912" spans="13:13" ht="9.6" hidden="1" customHeight="1" x14ac:dyDescent="0.2">
      <c r="M912" s="89" t="str">
        <f>IF(Udfyldningsark!G929="","",IF(Udfyldningsark!G929=Data!$T$7,Data!$V$7,IF(Udfyldningsark!G929=Data!$T$8,Data!$V$8,IF(Udfyldningsark!G929=Data!$T$9,Data!$V$9,IF(Udfyldningsark!G929=Data!$T$10,Data!$V$10,IF(Udfyldningsark!G929=Data!$T$11,Data!$V$11,IF(Udfyldningsark!G929=Data!$T$12,Data!$V$12,IF(Udfyldningsark!G929=Data!$T$13,Data!$V$13,IF(Udfyldningsark!G929=Data!$T$14,Data!$V$14,IF(Udfyldningsark!G929=Data!$T$15,Data!$V$15,IF(Udfyldningsark!G929=Data!$T$16,Data!$V$16,IF(Udfyldningsark!G929=Data!$T$17,Data!$V$17,IF(Udfyldningsark!G929=Data!$T$18,Data!$V$18,IF(Udfyldningsark!G929=Data!$T$19,Data!$V$19,IF(Udfyldningsark!G929=Data!$T$20,Data!$V$20,IF(Udfyldningsark!G929=Data!$T$21,Data!$V$21,IF(Udfyldningsark!G929=Data!$T$22,Data!$V$22,IF(Udfyldningsark!G929=Data!$T$23,Data!$V$23,IF(Udfyldningsark!G929=Data!$T$24,Data!$V$24,IF(Udfyldningsark!G929=Data!$T$25,Data!$V$25,IF(Udfyldningsark!G929=Data!$T$26,Data!$V$26,IF(Udfyldningsark!G929=Data!$T$27,Data!$V$27,))))))))))))))))))))))</f>
        <v/>
      </c>
    </row>
    <row r="913" spans="13:13" ht="9.6" hidden="1" customHeight="1" x14ac:dyDescent="0.2">
      <c r="M913" s="89" t="str">
        <f>IF(Udfyldningsark!G930="","",IF(Udfyldningsark!G930=Data!$T$7,Data!$V$7,IF(Udfyldningsark!G930=Data!$T$8,Data!$V$8,IF(Udfyldningsark!G930=Data!$T$9,Data!$V$9,IF(Udfyldningsark!G930=Data!$T$10,Data!$V$10,IF(Udfyldningsark!G930=Data!$T$11,Data!$V$11,IF(Udfyldningsark!G930=Data!$T$12,Data!$V$12,IF(Udfyldningsark!G930=Data!$T$13,Data!$V$13,IF(Udfyldningsark!G930=Data!$T$14,Data!$V$14,IF(Udfyldningsark!G930=Data!$T$15,Data!$V$15,IF(Udfyldningsark!G930=Data!$T$16,Data!$V$16,IF(Udfyldningsark!G930=Data!$T$17,Data!$V$17,IF(Udfyldningsark!G930=Data!$T$18,Data!$V$18,IF(Udfyldningsark!G930=Data!$T$19,Data!$V$19,IF(Udfyldningsark!G930=Data!$T$20,Data!$V$20,IF(Udfyldningsark!G930=Data!$T$21,Data!$V$21,IF(Udfyldningsark!G930=Data!$T$22,Data!$V$22,IF(Udfyldningsark!G930=Data!$T$23,Data!$V$23,IF(Udfyldningsark!G930=Data!$T$24,Data!$V$24,IF(Udfyldningsark!G930=Data!$T$25,Data!$V$25,IF(Udfyldningsark!G930=Data!$T$26,Data!$V$26,IF(Udfyldningsark!G930=Data!$T$27,Data!$V$27,))))))))))))))))))))))</f>
        <v/>
      </c>
    </row>
    <row r="914" spans="13:13" ht="9.6" hidden="1" customHeight="1" x14ac:dyDescent="0.2">
      <c r="M914" s="89" t="str">
        <f>IF(Udfyldningsark!G931="","",IF(Udfyldningsark!G931=Data!$T$7,Data!$V$7,IF(Udfyldningsark!G931=Data!$T$8,Data!$V$8,IF(Udfyldningsark!G931=Data!$T$9,Data!$V$9,IF(Udfyldningsark!G931=Data!$T$10,Data!$V$10,IF(Udfyldningsark!G931=Data!$T$11,Data!$V$11,IF(Udfyldningsark!G931=Data!$T$12,Data!$V$12,IF(Udfyldningsark!G931=Data!$T$13,Data!$V$13,IF(Udfyldningsark!G931=Data!$T$14,Data!$V$14,IF(Udfyldningsark!G931=Data!$T$15,Data!$V$15,IF(Udfyldningsark!G931=Data!$T$16,Data!$V$16,IF(Udfyldningsark!G931=Data!$T$17,Data!$V$17,IF(Udfyldningsark!G931=Data!$T$18,Data!$V$18,IF(Udfyldningsark!G931=Data!$T$19,Data!$V$19,IF(Udfyldningsark!G931=Data!$T$20,Data!$V$20,IF(Udfyldningsark!G931=Data!$T$21,Data!$V$21,IF(Udfyldningsark!G931=Data!$T$22,Data!$V$22,IF(Udfyldningsark!G931=Data!$T$23,Data!$V$23,IF(Udfyldningsark!G931=Data!$T$24,Data!$V$24,IF(Udfyldningsark!G931=Data!$T$25,Data!$V$25,IF(Udfyldningsark!G931=Data!$T$26,Data!$V$26,IF(Udfyldningsark!G931=Data!$T$27,Data!$V$27,))))))))))))))))))))))</f>
        <v/>
      </c>
    </row>
    <row r="915" spans="13:13" ht="9.6" hidden="1" customHeight="1" x14ac:dyDescent="0.2">
      <c r="M915" s="89" t="str">
        <f>IF(Udfyldningsark!G932="","",IF(Udfyldningsark!G932=Data!$T$7,Data!$V$7,IF(Udfyldningsark!G932=Data!$T$8,Data!$V$8,IF(Udfyldningsark!G932=Data!$T$9,Data!$V$9,IF(Udfyldningsark!G932=Data!$T$10,Data!$V$10,IF(Udfyldningsark!G932=Data!$T$11,Data!$V$11,IF(Udfyldningsark!G932=Data!$T$12,Data!$V$12,IF(Udfyldningsark!G932=Data!$T$13,Data!$V$13,IF(Udfyldningsark!G932=Data!$T$14,Data!$V$14,IF(Udfyldningsark!G932=Data!$T$15,Data!$V$15,IF(Udfyldningsark!G932=Data!$T$16,Data!$V$16,IF(Udfyldningsark!G932=Data!$T$17,Data!$V$17,IF(Udfyldningsark!G932=Data!$T$18,Data!$V$18,IF(Udfyldningsark!G932=Data!$T$19,Data!$V$19,IF(Udfyldningsark!G932=Data!$T$20,Data!$V$20,IF(Udfyldningsark!G932=Data!$T$21,Data!$V$21,IF(Udfyldningsark!G932=Data!$T$22,Data!$V$22,IF(Udfyldningsark!G932=Data!$T$23,Data!$V$23,IF(Udfyldningsark!G932=Data!$T$24,Data!$V$24,IF(Udfyldningsark!G932=Data!$T$25,Data!$V$25,IF(Udfyldningsark!G932=Data!$T$26,Data!$V$26,IF(Udfyldningsark!G932=Data!$T$27,Data!$V$27,))))))))))))))))))))))</f>
        <v/>
      </c>
    </row>
    <row r="916" spans="13:13" ht="9.6" hidden="1" customHeight="1" x14ac:dyDescent="0.2">
      <c r="M916" s="89" t="str">
        <f>IF(Udfyldningsark!G933="","",IF(Udfyldningsark!G933=Data!$T$7,Data!$V$7,IF(Udfyldningsark!G933=Data!$T$8,Data!$V$8,IF(Udfyldningsark!G933=Data!$T$9,Data!$V$9,IF(Udfyldningsark!G933=Data!$T$10,Data!$V$10,IF(Udfyldningsark!G933=Data!$T$11,Data!$V$11,IF(Udfyldningsark!G933=Data!$T$12,Data!$V$12,IF(Udfyldningsark!G933=Data!$T$13,Data!$V$13,IF(Udfyldningsark!G933=Data!$T$14,Data!$V$14,IF(Udfyldningsark!G933=Data!$T$15,Data!$V$15,IF(Udfyldningsark!G933=Data!$T$16,Data!$V$16,IF(Udfyldningsark!G933=Data!$T$17,Data!$V$17,IF(Udfyldningsark!G933=Data!$T$18,Data!$V$18,IF(Udfyldningsark!G933=Data!$T$19,Data!$V$19,IF(Udfyldningsark!G933=Data!$T$20,Data!$V$20,IF(Udfyldningsark!G933=Data!$T$21,Data!$V$21,IF(Udfyldningsark!G933=Data!$T$22,Data!$V$22,IF(Udfyldningsark!G933=Data!$T$23,Data!$V$23,IF(Udfyldningsark!G933=Data!$T$24,Data!$V$24,IF(Udfyldningsark!G933=Data!$T$25,Data!$V$25,IF(Udfyldningsark!G933=Data!$T$26,Data!$V$26,IF(Udfyldningsark!G933=Data!$T$27,Data!$V$27,))))))))))))))))))))))</f>
        <v/>
      </c>
    </row>
    <row r="917" spans="13:13" ht="9.6" hidden="1" customHeight="1" x14ac:dyDescent="0.2">
      <c r="M917" s="89" t="str">
        <f>IF(Udfyldningsark!G934="","",IF(Udfyldningsark!G934=Data!$T$7,Data!$V$7,IF(Udfyldningsark!G934=Data!$T$8,Data!$V$8,IF(Udfyldningsark!G934=Data!$T$9,Data!$V$9,IF(Udfyldningsark!G934=Data!$T$10,Data!$V$10,IF(Udfyldningsark!G934=Data!$T$11,Data!$V$11,IF(Udfyldningsark!G934=Data!$T$12,Data!$V$12,IF(Udfyldningsark!G934=Data!$T$13,Data!$V$13,IF(Udfyldningsark!G934=Data!$T$14,Data!$V$14,IF(Udfyldningsark!G934=Data!$T$15,Data!$V$15,IF(Udfyldningsark!G934=Data!$T$16,Data!$V$16,IF(Udfyldningsark!G934=Data!$T$17,Data!$V$17,IF(Udfyldningsark!G934=Data!$T$18,Data!$V$18,IF(Udfyldningsark!G934=Data!$T$19,Data!$V$19,IF(Udfyldningsark!G934=Data!$T$20,Data!$V$20,IF(Udfyldningsark!G934=Data!$T$21,Data!$V$21,IF(Udfyldningsark!G934=Data!$T$22,Data!$V$22,IF(Udfyldningsark!G934=Data!$T$23,Data!$V$23,IF(Udfyldningsark!G934=Data!$T$24,Data!$V$24,IF(Udfyldningsark!G934=Data!$T$25,Data!$V$25,IF(Udfyldningsark!G934=Data!$T$26,Data!$V$26,IF(Udfyldningsark!G934=Data!$T$27,Data!$V$27,))))))))))))))))))))))</f>
        <v/>
      </c>
    </row>
    <row r="918" spans="13:13" ht="9.6" hidden="1" customHeight="1" x14ac:dyDescent="0.2">
      <c r="M918" s="89" t="str">
        <f>IF(Udfyldningsark!G935="","",IF(Udfyldningsark!G935=Data!$T$7,Data!$V$7,IF(Udfyldningsark!G935=Data!$T$8,Data!$V$8,IF(Udfyldningsark!G935=Data!$T$9,Data!$V$9,IF(Udfyldningsark!G935=Data!$T$10,Data!$V$10,IF(Udfyldningsark!G935=Data!$T$11,Data!$V$11,IF(Udfyldningsark!G935=Data!$T$12,Data!$V$12,IF(Udfyldningsark!G935=Data!$T$13,Data!$V$13,IF(Udfyldningsark!G935=Data!$T$14,Data!$V$14,IF(Udfyldningsark!G935=Data!$T$15,Data!$V$15,IF(Udfyldningsark!G935=Data!$T$16,Data!$V$16,IF(Udfyldningsark!G935=Data!$T$17,Data!$V$17,IF(Udfyldningsark!G935=Data!$T$18,Data!$V$18,IF(Udfyldningsark!G935=Data!$T$19,Data!$V$19,IF(Udfyldningsark!G935=Data!$T$20,Data!$V$20,IF(Udfyldningsark!G935=Data!$T$21,Data!$V$21,IF(Udfyldningsark!G935=Data!$T$22,Data!$V$22,IF(Udfyldningsark!G935=Data!$T$23,Data!$V$23,IF(Udfyldningsark!G935=Data!$T$24,Data!$V$24,IF(Udfyldningsark!G935=Data!$T$25,Data!$V$25,IF(Udfyldningsark!G935=Data!$T$26,Data!$V$26,IF(Udfyldningsark!G935=Data!$T$27,Data!$V$27,))))))))))))))))))))))</f>
        <v/>
      </c>
    </row>
    <row r="919" spans="13:13" ht="9.6" hidden="1" customHeight="1" x14ac:dyDescent="0.2">
      <c r="M919" s="89" t="str">
        <f>IF(Udfyldningsark!G936="","",IF(Udfyldningsark!G936=Data!$T$7,Data!$V$7,IF(Udfyldningsark!G936=Data!$T$8,Data!$V$8,IF(Udfyldningsark!G936=Data!$T$9,Data!$V$9,IF(Udfyldningsark!G936=Data!$T$10,Data!$V$10,IF(Udfyldningsark!G936=Data!$T$11,Data!$V$11,IF(Udfyldningsark!G936=Data!$T$12,Data!$V$12,IF(Udfyldningsark!G936=Data!$T$13,Data!$V$13,IF(Udfyldningsark!G936=Data!$T$14,Data!$V$14,IF(Udfyldningsark!G936=Data!$T$15,Data!$V$15,IF(Udfyldningsark!G936=Data!$T$16,Data!$V$16,IF(Udfyldningsark!G936=Data!$T$17,Data!$V$17,IF(Udfyldningsark!G936=Data!$T$18,Data!$V$18,IF(Udfyldningsark!G936=Data!$T$19,Data!$V$19,IF(Udfyldningsark!G936=Data!$T$20,Data!$V$20,IF(Udfyldningsark!G936=Data!$T$21,Data!$V$21,IF(Udfyldningsark!G936=Data!$T$22,Data!$V$22,IF(Udfyldningsark!G936=Data!$T$23,Data!$V$23,IF(Udfyldningsark!G936=Data!$T$24,Data!$V$24,IF(Udfyldningsark!G936=Data!$T$25,Data!$V$25,IF(Udfyldningsark!G936=Data!$T$26,Data!$V$26,IF(Udfyldningsark!G936=Data!$T$27,Data!$V$27,))))))))))))))))))))))</f>
        <v/>
      </c>
    </row>
    <row r="920" spans="13:13" ht="9.6" hidden="1" customHeight="1" x14ac:dyDescent="0.2">
      <c r="M920" s="89" t="str">
        <f>IF(Udfyldningsark!G937="","",IF(Udfyldningsark!G937=Data!$T$7,Data!$V$7,IF(Udfyldningsark!G937=Data!$T$8,Data!$V$8,IF(Udfyldningsark!G937=Data!$T$9,Data!$V$9,IF(Udfyldningsark!G937=Data!$T$10,Data!$V$10,IF(Udfyldningsark!G937=Data!$T$11,Data!$V$11,IF(Udfyldningsark!G937=Data!$T$12,Data!$V$12,IF(Udfyldningsark!G937=Data!$T$13,Data!$V$13,IF(Udfyldningsark!G937=Data!$T$14,Data!$V$14,IF(Udfyldningsark!G937=Data!$T$15,Data!$V$15,IF(Udfyldningsark!G937=Data!$T$16,Data!$V$16,IF(Udfyldningsark!G937=Data!$T$17,Data!$V$17,IF(Udfyldningsark!G937=Data!$T$18,Data!$V$18,IF(Udfyldningsark!G937=Data!$T$19,Data!$V$19,IF(Udfyldningsark!G937=Data!$T$20,Data!$V$20,IF(Udfyldningsark!G937=Data!$T$21,Data!$V$21,IF(Udfyldningsark!G937=Data!$T$22,Data!$V$22,IF(Udfyldningsark!G937=Data!$T$23,Data!$V$23,IF(Udfyldningsark!G937=Data!$T$24,Data!$V$24,IF(Udfyldningsark!G937=Data!$T$25,Data!$V$25,IF(Udfyldningsark!G937=Data!$T$26,Data!$V$26,IF(Udfyldningsark!G937=Data!$T$27,Data!$V$27,))))))))))))))))))))))</f>
        <v/>
      </c>
    </row>
    <row r="921" spans="13:13" ht="9.6" hidden="1" customHeight="1" x14ac:dyDescent="0.2">
      <c r="M921" s="89" t="str">
        <f>IF(Udfyldningsark!G938="","",IF(Udfyldningsark!G938=Data!$T$7,Data!$V$7,IF(Udfyldningsark!G938=Data!$T$8,Data!$V$8,IF(Udfyldningsark!G938=Data!$T$9,Data!$V$9,IF(Udfyldningsark!G938=Data!$T$10,Data!$V$10,IF(Udfyldningsark!G938=Data!$T$11,Data!$V$11,IF(Udfyldningsark!G938=Data!$T$12,Data!$V$12,IF(Udfyldningsark!G938=Data!$T$13,Data!$V$13,IF(Udfyldningsark!G938=Data!$T$14,Data!$V$14,IF(Udfyldningsark!G938=Data!$T$15,Data!$V$15,IF(Udfyldningsark!G938=Data!$T$16,Data!$V$16,IF(Udfyldningsark!G938=Data!$T$17,Data!$V$17,IF(Udfyldningsark!G938=Data!$T$18,Data!$V$18,IF(Udfyldningsark!G938=Data!$T$19,Data!$V$19,IF(Udfyldningsark!G938=Data!$T$20,Data!$V$20,IF(Udfyldningsark!G938=Data!$T$21,Data!$V$21,IF(Udfyldningsark!G938=Data!$T$22,Data!$V$22,IF(Udfyldningsark!G938=Data!$T$23,Data!$V$23,IF(Udfyldningsark!G938=Data!$T$24,Data!$V$24,IF(Udfyldningsark!G938=Data!$T$25,Data!$V$25,IF(Udfyldningsark!G938=Data!$T$26,Data!$V$26,IF(Udfyldningsark!G938=Data!$T$27,Data!$V$27,))))))))))))))))))))))</f>
        <v/>
      </c>
    </row>
    <row r="922" spans="13:13" ht="9.6" hidden="1" customHeight="1" x14ac:dyDescent="0.2">
      <c r="M922" s="89" t="str">
        <f>IF(Udfyldningsark!G939="","",IF(Udfyldningsark!G939=Data!$T$7,Data!$V$7,IF(Udfyldningsark!G939=Data!$T$8,Data!$V$8,IF(Udfyldningsark!G939=Data!$T$9,Data!$V$9,IF(Udfyldningsark!G939=Data!$T$10,Data!$V$10,IF(Udfyldningsark!G939=Data!$T$11,Data!$V$11,IF(Udfyldningsark!G939=Data!$T$12,Data!$V$12,IF(Udfyldningsark!G939=Data!$T$13,Data!$V$13,IF(Udfyldningsark!G939=Data!$T$14,Data!$V$14,IF(Udfyldningsark!G939=Data!$T$15,Data!$V$15,IF(Udfyldningsark!G939=Data!$T$16,Data!$V$16,IF(Udfyldningsark!G939=Data!$T$17,Data!$V$17,IF(Udfyldningsark!G939=Data!$T$18,Data!$V$18,IF(Udfyldningsark!G939=Data!$T$19,Data!$V$19,IF(Udfyldningsark!G939=Data!$T$20,Data!$V$20,IF(Udfyldningsark!G939=Data!$T$21,Data!$V$21,IF(Udfyldningsark!G939=Data!$T$22,Data!$V$22,IF(Udfyldningsark!G939=Data!$T$23,Data!$V$23,IF(Udfyldningsark!G939=Data!$T$24,Data!$V$24,IF(Udfyldningsark!G939=Data!$T$25,Data!$V$25,IF(Udfyldningsark!G939=Data!$T$26,Data!$V$26,IF(Udfyldningsark!G939=Data!$T$27,Data!$V$27,))))))))))))))))))))))</f>
        <v/>
      </c>
    </row>
    <row r="923" spans="13:13" ht="9.6" hidden="1" customHeight="1" x14ac:dyDescent="0.2">
      <c r="M923" s="89" t="str">
        <f>IF(Udfyldningsark!G940="","",IF(Udfyldningsark!G940=Data!$T$7,Data!$V$7,IF(Udfyldningsark!G940=Data!$T$8,Data!$V$8,IF(Udfyldningsark!G940=Data!$T$9,Data!$V$9,IF(Udfyldningsark!G940=Data!$T$10,Data!$V$10,IF(Udfyldningsark!G940=Data!$T$11,Data!$V$11,IF(Udfyldningsark!G940=Data!$T$12,Data!$V$12,IF(Udfyldningsark!G940=Data!$T$13,Data!$V$13,IF(Udfyldningsark!G940=Data!$T$14,Data!$V$14,IF(Udfyldningsark!G940=Data!$T$15,Data!$V$15,IF(Udfyldningsark!G940=Data!$T$16,Data!$V$16,IF(Udfyldningsark!G940=Data!$T$17,Data!$V$17,IF(Udfyldningsark!G940=Data!$T$18,Data!$V$18,IF(Udfyldningsark!G940=Data!$T$19,Data!$V$19,IF(Udfyldningsark!G940=Data!$T$20,Data!$V$20,IF(Udfyldningsark!G940=Data!$T$21,Data!$V$21,IF(Udfyldningsark!G940=Data!$T$22,Data!$V$22,IF(Udfyldningsark!G940=Data!$T$23,Data!$V$23,IF(Udfyldningsark!G940=Data!$T$24,Data!$V$24,IF(Udfyldningsark!G940=Data!$T$25,Data!$V$25,IF(Udfyldningsark!G940=Data!$T$26,Data!$V$26,IF(Udfyldningsark!G940=Data!$T$27,Data!$V$27,))))))))))))))))))))))</f>
        <v/>
      </c>
    </row>
    <row r="924" spans="13:13" ht="9.6" hidden="1" customHeight="1" x14ac:dyDescent="0.2">
      <c r="M924" s="89" t="str">
        <f>IF(Udfyldningsark!G941="","",IF(Udfyldningsark!G941=Data!$T$7,Data!$V$7,IF(Udfyldningsark!G941=Data!$T$8,Data!$V$8,IF(Udfyldningsark!G941=Data!$T$9,Data!$V$9,IF(Udfyldningsark!G941=Data!$T$10,Data!$V$10,IF(Udfyldningsark!G941=Data!$T$11,Data!$V$11,IF(Udfyldningsark!G941=Data!$T$12,Data!$V$12,IF(Udfyldningsark!G941=Data!$T$13,Data!$V$13,IF(Udfyldningsark!G941=Data!$T$14,Data!$V$14,IF(Udfyldningsark!G941=Data!$T$15,Data!$V$15,IF(Udfyldningsark!G941=Data!$T$16,Data!$V$16,IF(Udfyldningsark!G941=Data!$T$17,Data!$V$17,IF(Udfyldningsark!G941=Data!$T$18,Data!$V$18,IF(Udfyldningsark!G941=Data!$T$19,Data!$V$19,IF(Udfyldningsark!G941=Data!$T$20,Data!$V$20,IF(Udfyldningsark!G941=Data!$T$21,Data!$V$21,IF(Udfyldningsark!G941=Data!$T$22,Data!$V$22,IF(Udfyldningsark!G941=Data!$T$23,Data!$V$23,IF(Udfyldningsark!G941=Data!$T$24,Data!$V$24,IF(Udfyldningsark!G941=Data!$T$25,Data!$V$25,IF(Udfyldningsark!G941=Data!$T$26,Data!$V$26,IF(Udfyldningsark!G941=Data!$T$27,Data!$V$27,))))))))))))))))))))))</f>
        <v/>
      </c>
    </row>
    <row r="925" spans="13:13" ht="9.6" hidden="1" customHeight="1" x14ac:dyDescent="0.2">
      <c r="M925" s="89" t="str">
        <f>IF(Udfyldningsark!G942="","",IF(Udfyldningsark!G942=Data!$T$7,Data!$V$7,IF(Udfyldningsark!G942=Data!$T$8,Data!$V$8,IF(Udfyldningsark!G942=Data!$T$9,Data!$V$9,IF(Udfyldningsark!G942=Data!$T$10,Data!$V$10,IF(Udfyldningsark!G942=Data!$T$11,Data!$V$11,IF(Udfyldningsark!G942=Data!$T$12,Data!$V$12,IF(Udfyldningsark!G942=Data!$T$13,Data!$V$13,IF(Udfyldningsark!G942=Data!$T$14,Data!$V$14,IF(Udfyldningsark!G942=Data!$T$15,Data!$V$15,IF(Udfyldningsark!G942=Data!$T$16,Data!$V$16,IF(Udfyldningsark!G942=Data!$T$17,Data!$V$17,IF(Udfyldningsark!G942=Data!$T$18,Data!$V$18,IF(Udfyldningsark!G942=Data!$T$19,Data!$V$19,IF(Udfyldningsark!G942=Data!$T$20,Data!$V$20,IF(Udfyldningsark!G942=Data!$T$21,Data!$V$21,IF(Udfyldningsark!G942=Data!$T$22,Data!$V$22,IF(Udfyldningsark!G942=Data!$T$23,Data!$V$23,IF(Udfyldningsark!G942=Data!$T$24,Data!$V$24,IF(Udfyldningsark!G942=Data!$T$25,Data!$V$25,IF(Udfyldningsark!G942=Data!$T$26,Data!$V$26,IF(Udfyldningsark!G942=Data!$T$27,Data!$V$27,))))))))))))))))))))))</f>
        <v/>
      </c>
    </row>
    <row r="926" spans="13:13" ht="9.6" hidden="1" customHeight="1" x14ac:dyDescent="0.2">
      <c r="M926" s="89" t="str">
        <f>IF(Udfyldningsark!G943="","",IF(Udfyldningsark!G943=Data!$T$7,Data!$V$7,IF(Udfyldningsark!G943=Data!$T$8,Data!$V$8,IF(Udfyldningsark!G943=Data!$T$9,Data!$V$9,IF(Udfyldningsark!G943=Data!$T$10,Data!$V$10,IF(Udfyldningsark!G943=Data!$T$11,Data!$V$11,IF(Udfyldningsark!G943=Data!$T$12,Data!$V$12,IF(Udfyldningsark!G943=Data!$T$13,Data!$V$13,IF(Udfyldningsark!G943=Data!$T$14,Data!$V$14,IF(Udfyldningsark!G943=Data!$T$15,Data!$V$15,IF(Udfyldningsark!G943=Data!$T$16,Data!$V$16,IF(Udfyldningsark!G943=Data!$T$17,Data!$V$17,IF(Udfyldningsark!G943=Data!$T$18,Data!$V$18,IF(Udfyldningsark!G943=Data!$T$19,Data!$V$19,IF(Udfyldningsark!G943=Data!$T$20,Data!$V$20,IF(Udfyldningsark!G943=Data!$T$21,Data!$V$21,IF(Udfyldningsark!G943=Data!$T$22,Data!$V$22,IF(Udfyldningsark!G943=Data!$T$23,Data!$V$23,IF(Udfyldningsark!G943=Data!$T$24,Data!$V$24,IF(Udfyldningsark!G943=Data!$T$25,Data!$V$25,IF(Udfyldningsark!G943=Data!$T$26,Data!$V$26,IF(Udfyldningsark!G943=Data!$T$27,Data!$V$27,))))))))))))))))))))))</f>
        <v/>
      </c>
    </row>
    <row r="927" spans="13:13" ht="9.6" hidden="1" customHeight="1" x14ac:dyDescent="0.2">
      <c r="M927" s="89" t="str">
        <f>IF(Udfyldningsark!G944="","",IF(Udfyldningsark!G944=Data!$T$7,Data!$V$7,IF(Udfyldningsark!G944=Data!$T$8,Data!$V$8,IF(Udfyldningsark!G944=Data!$T$9,Data!$V$9,IF(Udfyldningsark!G944=Data!$T$10,Data!$V$10,IF(Udfyldningsark!G944=Data!$T$11,Data!$V$11,IF(Udfyldningsark!G944=Data!$T$12,Data!$V$12,IF(Udfyldningsark!G944=Data!$T$13,Data!$V$13,IF(Udfyldningsark!G944=Data!$T$14,Data!$V$14,IF(Udfyldningsark!G944=Data!$T$15,Data!$V$15,IF(Udfyldningsark!G944=Data!$T$16,Data!$V$16,IF(Udfyldningsark!G944=Data!$T$17,Data!$V$17,IF(Udfyldningsark!G944=Data!$T$18,Data!$V$18,IF(Udfyldningsark!G944=Data!$T$19,Data!$V$19,IF(Udfyldningsark!G944=Data!$T$20,Data!$V$20,IF(Udfyldningsark!G944=Data!$T$21,Data!$V$21,IF(Udfyldningsark!G944=Data!$T$22,Data!$V$22,IF(Udfyldningsark!G944=Data!$T$23,Data!$V$23,IF(Udfyldningsark!G944=Data!$T$24,Data!$V$24,IF(Udfyldningsark!G944=Data!$T$25,Data!$V$25,IF(Udfyldningsark!G944=Data!$T$26,Data!$V$26,IF(Udfyldningsark!G944=Data!$T$27,Data!$V$27,))))))))))))))))))))))</f>
        <v/>
      </c>
    </row>
    <row r="928" spans="13:13" ht="9.6" hidden="1" customHeight="1" x14ac:dyDescent="0.2">
      <c r="M928" s="89" t="str">
        <f>IF(Udfyldningsark!G945="","",IF(Udfyldningsark!G945=Data!$T$7,Data!$V$7,IF(Udfyldningsark!G945=Data!$T$8,Data!$V$8,IF(Udfyldningsark!G945=Data!$T$9,Data!$V$9,IF(Udfyldningsark!G945=Data!$T$10,Data!$V$10,IF(Udfyldningsark!G945=Data!$T$11,Data!$V$11,IF(Udfyldningsark!G945=Data!$T$12,Data!$V$12,IF(Udfyldningsark!G945=Data!$T$13,Data!$V$13,IF(Udfyldningsark!G945=Data!$T$14,Data!$V$14,IF(Udfyldningsark!G945=Data!$T$15,Data!$V$15,IF(Udfyldningsark!G945=Data!$T$16,Data!$V$16,IF(Udfyldningsark!G945=Data!$T$17,Data!$V$17,IF(Udfyldningsark!G945=Data!$T$18,Data!$V$18,IF(Udfyldningsark!G945=Data!$T$19,Data!$V$19,IF(Udfyldningsark!G945=Data!$T$20,Data!$V$20,IF(Udfyldningsark!G945=Data!$T$21,Data!$V$21,IF(Udfyldningsark!G945=Data!$T$22,Data!$V$22,IF(Udfyldningsark!G945=Data!$T$23,Data!$V$23,IF(Udfyldningsark!G945=Data!$T$24,Data!$V$24,IF(Udfyldningsark!G945=Data!$T$25,Data!$V$25,IF(Udfyldningsark!G945=Data!$T$26,Data!$V$26,IF(Udfyldningsark!G945=Data!$T$27,Data!$V$27,))))))))))))))))))))))</f>
        <v/>
      </c>
    </row>
    <row r="929" spans="13:13" ht="9.6" hidden="1" customHeight="1" x14ac:dyDescent="0.2">
      <c r="M929" s="89" t="str">
        <f>IF(Udfyldningsark!G946="","",IF(Udfyldningsark!G946=Data!$T$7,Data!$V$7,IF(Udfyldningsark!G946=Data!$T$8,Data!$V$8,IF(Udfyldningsark!G946=Data!$T$9,Data!$V$9,IF(Udfyldningsark!G946=Data!$T$10,Data!$V$10,IF(Udfyldningsark!G946=Data!$T$11,Data!$V$11,IF(Udfyldningsark!G946=Data!$T$12,Data!$V$12,IF(Udfyldningsark!G946=Data!$T$13,Data!$V$13,IF(Udfyldningsark!G946=Data!$T$14,Data!$V$14,IF(Udfyldningsark!G946=Data!$T$15,Data!$V$15,IF(Udfyldningsark!G946=Data!$T$16,Data!$V$16,IF(Udfyldningsark!G946=Data!$T$17,Data!$V$17,IF(Udfyldningsark!G946=Data!$T$18,Data!$V$18,IF(Udfyldningsark!G946=Data!$T$19,Data!$V$19,IF(Udfyldningsark!G946=Data!$T$20,Data!$V$20,IF(Udfyldningsark!G946=Data!$T$21,Data!$V$21,IF(Udfyldningsark!G946=Data!$T$22,Data!$V$22,IF(Udfyldningsark!G946=Data!$T$23,Data!$V$23,IF(Udfyldningsark!G946=Data!$T$24,Data!$V$24,IF(Udfyldningsark!G946=Data!$T$25,Data!$V$25,IF(Udfyldningsark!G946=Data!$T$26,Data!$V$26,IF(Udfyldningsark!G946=Data!$T$27,Data!$V$27,))))))))))))))))))))))</f>
        <v/>
      </c>
    </row>
    <row r="930" spans="13:13" ht="9.6" hidden="1" customHeight="1" x14ac:dyDescent="0.2">
      <c r="M930" s="89" t="str">
        <f>IF(Udfyldningsark!G947="","",IF(Udfyldningsark!G947=Data!$T$7,Data!$V$7,IF(Udfyldningsark!G947=Data!$T$8,Data!$V$8,IF(Udfyldningsark!G947=Data!$T$9,Data!$V$9,IF(Udfyldningsark!G947=Data!$T$10,Data!$V$10,IF(Udfyldningsark!G947=Data!$T$11,Data!$V$11,IF(Udfyldningsark!G947=Data!$T$12,Data!$V$12,IF(Udfyldningsark!G947=Data!$T$13,Data!$V$13,IF(Udfyldningsark!G947=Data!$T$14,Data!$V$14,IF(Udfyldningsark!G947=Data!$T$15,Data!$V$15,IF(Udfyldningsark!G947=Data!$T$16,Data!$V$16,IF(Udfyldningsark!G947=Data!$T$17,Data!$V$17,IF(Udfyldningsark!G947=Data!$T$18,Data!$V$18,IF(Udfyldningsark!G947=Data!$T$19,Data!$V$19,IF(Udfyldningsark!G947=Data!$T$20,Data!$V$20,IF(Udfyldningsark!G947=Data!$T$21,Data!$V$21,IF(Udfyldningsark!G947=Data!$T$22,Data!$V$22,IF(Udfyldningsark!G947=Data!$T$23,Data!$V$23,IF(Udfyldningsark!G947=Data!$T$24,Data!$V$24,IF(Udfyldningsark!G947=Data!$T$25,Data!$V$25,IF(Udfyldningsark!G947=Data!$T$26,Data!$V$26,IF(Udfyldningsark!G947=Data!$T$27,Data!$V$27,))))))))))))))))))))))</f>
        <v/>
      </c>
    </row>
    <row r="931" spans="13:13" ht="9.6" hidden="1" customHeight="1" x14ac:dyDescent="0.2">
      <c r="M931" s="89" t="str">
        <f>IF(Udfyldningsark!G948="","",IF(Udfyldningsark!G948=Data!$T$7,Data!$V$7,IF(Udfyldningsark!G948=Data!$T$8,Data!$V$8,IF(Udfyldningsark!G948=Data!$T$9,Data!$V$9,IF(Udfyldningsark!G948=Data!$T$10,Data!$V$10,IF(Udfyldningsark!G948=Data!$T$11,Data!$V$11,IF(Udfyldningsark!G948=Data!$T$12,Data!$V$12,IF(Udfyldningsark!G948=Data!$T$13,Data!$V$13,IF(Udfyldningsark!G948=Data!$T$14,Data!$V$14,IF(Udfyldningsark!G948=Data!$T$15,Data!$V$15,IF(Udfyldningsark!G948=Data!$T$16,Data!$V$16,IF(Udfyldningsark!G948=Data!$T$17,Data!$V$17,IF(Udfyldningsark!G948=Data!$T$18,Data!$V$18,IF(Udfyldningsark!G948=Data!$T$19,Data!$V$19,IF(Udfyldningsark!G948=Data!$T$20,Data!$V$20,IF(Udfyldningsark!G948=Data!$T$21,Data!$V$21,IF(Udfyldningsark!G948=Data!$T$22,Data!$V$22,IF(Udfyldningsark!G948=Data!$T$23,Data!$V$23,IF(Udfyldningsark!G948=Data!$T$24,Data!$V$24,IF(Udfyldningsark!G948=Data!$T$25,Data!$V$25,IF(Udfyldningsark!G948=Data!$T$26,Data!$V$26,IF(Udfyldningsark!G948=Data!$T$27,Data!$V$27,))))))))))))))))))))))</f>
        <v/>
      </c>
    </row>
    <row r="932" spans="13:13" ht="9.6" hidden="1" customHeight="1" x14ac:dyDescent="0.2">
      <c r="M932" s="89" t="str">
        <f>IF(Udfyldningsark!G949="","",IF(Udfyldningsark!G949=Data!$T$7,Data!$V$7,IF(Udfyldningsark!G949=Data!$T$8,Data!$V$8,IF(Udfyldningsark!G949=Data!$T$9,Data!$V$9,IF(Udfyldningsark!G949=Data!$T$10,Data!$V$10,IF(Udfyldningsark!G949=Data!$T$11,Data!$V$11,IF(Udfyldningsark!G949=Data!$T$12,Data!$V$12,IF(Udfyldningsark!G949=Data!$T$13,Data!$V$13,IF(Udfyldningsark!G949=Data!$T$14,Data!$V$14,IF(Udfyldningsark!G949=Data!$T$15,Data!$V$15,IF(Udfyldningsark!G949=Data!$T$16,Data!$V$16,IF(Udfyldningsark!G949=Data!$T$17,Data!$V$17,IF(Udfyldningsark!G949=Data!$T$18,Data!$V$18,IF(Udfyldningsark!G949=Data!$T$19,Data!$V$19,IF(Udfyldningsark!G949=Data!$T$20,Data!$V$20,IF(Udfyldningsark!G949=Data!$T$21,Data!$V$21,IF(Udfyldningsark!G949=Data!$T$22,Data!$V$22,IF(Udfyldningsark!G949=Data!$T$23,Data!$V$23,IF(Udfyldningsark!G949=Data!$T$24,Data!$V$24,IF(Udfyldningsark!G949=Data!$T$25,Data!$V$25,IF(Udfyldningsark!G949=Data!$T$26,Data!$V$26,IF(Udfyldningsark!G949=Data!$T$27,Data!$V$27,))))))))))))))))))))))</f>
        <v/>
      </c>
    </row>
    <row r="933" spans="13:13" ht="9.6" hidden="1" customHeight="1" x14ac:dyDescent="0.2">
      <c r="M933" s="89" t="str">
        <f>IF(Udfyldningsark!G950="","",IF(Udfyldningsark!G950=Data!$T$7,Data!$V$7,IF(Udfyldningsark!G950=Data!$T$8,Data!$V$8,IF(Udfyldningsark!G950=Data!$T$9,Data!$V$9,IF(Udfyldningsark!G950=Data!$T$10,Data!$V$10,IF(Udfyldningsark!G950=Data!$T$11,Data!$V$11,IF(Udfyldningsark!G950=Data!$T$12,Data!$V$12,IF(Udfyldningsark!G950=Data!$T$13,Data!$V$13,IF(Udfyldningsark!G950=Data!$T$14,Data!$V$14,IF(Udfyldningsark!G950=Data!$T$15,Data!$V$15,IF(Udfyldningsark!G950=Data!$T$16,Data!$V$16,IF(Udfyldningsark!G950=Data!$T$17,Data!$V$17,IF(Udfyldningsark!G950=Data!$T$18,Data!$V$18,IF(Udfyldningsark!G950=Data!$T$19,Data!$V$19,IF(Udfyldningsark!G950=Data!$T$20,Data!$V$20,IF(Udfyldningsark!G950=Data!$T$21,Data!$V$21,IF(Udfyldningsark!G950=Data!$T$22,Data!$V$22,IF(Udfyldningsark!G950=Data!$T$23,Data!$V$23,IF(Udfyldningsark!G950=Data!$T$24,Data!$V$24,IF(Udfyldningsark!G950=Data!$T$25,Data!$V$25,IF(Udfyldningsark!G950=Data!$T$26,Data!$V$26,IF(Udfyldningsark!G950=Data!$T$27,Data!$V$27,))))))))))))))))))))))</f>
        <v/>
      </c>
    </row>
    <row r="934" spans="13:13" ht="9.6" hidden="1" customHeight="1" x14ac:dyDescent="0.2">
      <c r="M934" s="89" t="str">
        <f>IF(Udfyldningsark!G951="","",IF(Udfyldningsark!G951=Data!$T$7,Data!$V$7,IF(Udfyldningsark!G951=Data!$T$8,Data!$V$8,IF(Udfyldningsark!G951=Data!$T$9,Data!$V$9,IF(Udfyldningsark!G951=Data!$T$10,Data!$V$10,IF(Udfyldningsark!G951=Data!$T$11,Data!$V$11,IF(Udfyldningsark!G951=Data!$T$12,Data!$V$12,IF(Udfyldningsark!G951=Data!$T$13,Data!$V$13,IF(Udfyldningsark!G951=Data!$T$14,Data!$V$14,IF(Udfyldningsark!G951=Data!$T$15,Data!$V$15,IF(Udfyldningsark!G951=Data!$T$16,Data!$V$16,IF(Udfyldningsark!G951=Data!$T$17,Data!$V$17,IF(Udfyldningsark!G951=Data!$T$18,Data!$V$18,IF(Udfyldningsark!G951=Data!$T$19,Data!$V$19,IF(Udfyldningsark!G951=Data!$T$20,Data!$V$20,IF(Udfyldningsark!G951=Data!$T$21,Data!$V$21,IF(Udfyldningsark!G951=Data!$T$22,Data!$V$22,IF(Udfyldningsark!G951=Data!$T$23,Data!$V$23,IF(Udfyldningsark!G951=Data!$T$24,Data!$V$24,IF(Udfyldningsark!G951=Data!$T$25,Data!$V$25,IF(Udfyldningsark!G951=Data!$T$26,Data!$V$26,IF(Udfyldningsark!G951=Data!$T$27,Data!$V$27,))))))))))))))))))))))</f>
        <v/>
      </c>
    </row>
    <row r="935" spans="13:13" ht="9.6" hidden="1" customHeight="1" x14ac:dyDescent="0.2">
      <c r="M935" s="89" t="str">
        <f>IF(Udfyldningsark!G952="","",IF(Udfyldningsark!G952=Data!$T$7,Data!$V$7,IF(Udfyldningsark!G952=Data!$T$8,Data!$V$8,IF(Udfyldningsark!G952=Data!$T$9,Data!$V$9,IF(Udfyldningsark!G952=Data!$T$10,Data!$V$10,IF(Udfyldningsark!G952=Data!$T$11,Data!$V$11,IF(Udfyldningsark!G952=Data!$T$12,Data!$V$12,IF(Udfyldningsark!G952=Data!$T$13,Data!$V$13,IF(Udfyldningsark!G952=Data!$T$14,Data!$V$14,IF(Udfyldningsark!G952=Data!$T$15,Data!$V$15,IF(Udfyldningsark!G952=Data!$T$16,Data!$V$16,IF(Udfyldningsark!G952=Data!$T$17,Data!$V$17,IF(Udfyldningsark!G952=Data!$T$18,Data!$V$18,IF(Udfyldningsark!G952=Data!$T$19,Data!$V$19,IF(Udfyldningsark!G952=Data!$T$20,Data!$V$20,IF(Udfyldningsark!G952=Data!$T$21,Data!$V$21,IF(Udfyldningsark!G952=Data!$T$22,Data!$V$22,IF(Udfyldningsark!G952=Data!$T$23,Data!$V$23,IF(Udfyldningsark!G952=Data!$T$24,Data!$V$24,IF(Udfyldningsark!G952=Data!$T$25,Data!$V$25,IF(Udfyldningsark!G952=Data!$T$26,Data!$V$26,IF(Udfyldningsark!G952=Data!$T$27,Data!$V$27,))))))))))))))))))))))</f>
        <v/>
      </c>
    </row>
    <row r="936" spans="13:13" ht="9.6" hidden="1" customHeight="1" x14ac:dyDescent="0.2">
      <c r="M936" s="89" t="str">
        <f>IF(Udfyldningsark!G953="","",IF(Udfyldningsark!G953=Data!$T$7,Data!$V$7,IF(Udfyldningsark!G953=Data!$T$8,Data!$V$8,IF(Udfyldningsark!G953=Data!$T$9,Data!$V$9,IF(Udfyldningsark!G953=Data!$T$10,Data!$V$10,IF(Udfyldningsark!G953=Data!$T$11,Data!$V$11,IF(Udfyldningsark!G953=Data!$T$12,Data!$V$12,IF(Udfyldningsark!G953=Data!$T$13,Data!$V$13,IF(Udfyldningsark!G953=Data!$T$14,Data!$V$14,IF(Udfyldningsark!G953=Data!$T$15,Data!$V$15,IF(Udfyldningsark!G953=Data!$T$16,Data!$V$16,IF(Udfyldningsark!G953=Data!$T$17,Data!$V$17,IF(Udfyldningsark!G953=Data!$T$18,Data!$V$18,IF(Udfyldningsark!G953=Data!$T$19,Data!$V$19,IF(Udfyldningsark!G953=Data!$T$20,Data!$V$20,IF(Udfyldningsark!G953=Data!$T$21,Data!$V$21,IF(Udfyldningsark!G953=Data!$T$22,Data!$V$22,IF(Udfyldningsark!G953=Data!$T$23,Data!$V$23,IF(Udfyldningsark!G953=Data!$T$24,Data!$V$24,IF(Udfyldningsark!G953=Data!$T$25,Data!$V$25,IF(Udfyldningsark!G953=Data!$T$26,Data!$V$26,IF(Udfyldningsark!G953=Data!$T$27,Data!$V$27,))))))))))))))))))))))</f>
        <v/>
      </c>
    </row>
    <row r="937" spans="13:13" ht="9.6" hidden="1" customHeight="1" x14ac:dyDescent="0.2">
      <c r="M937" s="89" t="str">
        <f>IF(Udfyldningsark!G954="","",IF(Udfyldningsark!G954=Data!$T$7,Data!$V$7,IF(Udfyldningsark!G954=Data!$T$8,Data!$V$8,IF(Udfyldningsark!G954=Data!$T$9,Data!$V$9,IF(Udfyldningsark!G954=Data!$T$10,Data!$V$10,IF(Udfyldningsark!G954=Data!$T$11,Data!$V$11,IF(Udfyldningsark!G954=Data!$T$12,Data!$V$12,IF(Udfyldningsark!G954=Data!$T$13,Data!$V$13,IF(Udfyldningsark!G954=Data!$T$14,Data!$V$14,IF(Udfyldningsark!G954=Data!$T$15,Data!$V$15,IF(Udfyldningsark!G954=Data!$T$16,Data!$V$16,IF(Udfyldningsark!G954=Data!$T$17,Data!$V$17,IF(Udfyldningsark!G954=Data!$T$18,Data!$V$18,IF(Udfyldningsark!G954=Data!$T$19,Data!$V$19,IF(Udfyldningsark!G954=Data!$T$20,Data!$V$20,IF(Udfyldningsark!G954=Data!$T$21,Data!$V$21,IF(Udfyldningsark!G954=Data!$T$22,Data!$V$22,IF(Udfyldningsark!G954=Data!$T$23,Data!$V$23,IF(Udfyldningsark!G954=Data!$T$24,Data!$V$24,IF(Udfyldningsark!G954=Data!$T$25,Data!$V$25,IF(Udfyldningsark!G954=Data!$T$26,Data!$V$26,IF(Udfyldningsark!G954=Data!$T$27,Data!$V$27,))))))))))))))))))))))</f>
        <v/>
      </c>
    </row>
    <row r="938" spans="13:13" ht="9.6" hidden="1" customHeight="1" x14ac:dyDescent="0.2">
      <c r="M938" s="89" t="str">
        <f>IF(Udfyldningsark!G955="","",IF(Udfyldningsark!G955=Data!$T$7,Data!$V$7,IF(Udfyldningsark!G955=Data!$T$8,Data!$V$8,IF(Udfyldningsark!G955=Data!$T$9,Data!$V$9,IF(Udfyldningsark!G955=Data!$T$10,Data!$V$10,IF(Udfyldningsark!G955=Data!$T$11,Data!$V$11,IF(Udfyldningsark!G955=Data!$T$12,Data!$V$12,IF(Udfyldningsark!G955=Data!$T$13,Data!$V$13,IF(Udfyldningsark!G955=Data!$T$14,Data!$V$14,IF(Udfyldningsark!G955=Data!$T$15,Data!$V$15,IF(Udfyldningsark!G955=Data!$T$16,Data!$V$16,IF(Udfyldningsark!G955=Data!$T$17,Data!$V$17,IF(Udfyldningsark!G955=Data!$T$18,Data!$V$18,IF(Udfyldningsark!G955=Data!$T$19,Data!$V$19,IF(Udfyldningsark!G955=Data!$T$20,Data!$V$20,IF(Udfyldningsark!G955=Data!$T$21,Data!$V$21,IF(Udfyldningsark!G955=Data!$T$22,Data!$V$22,IF(Udfyldningsark!G955=Data!$T$23,Data!$V$23,IF(Udfyldningsark!G955=Data!$T$24,Data!$V$24,IF(Udfyldningsark!G955=Data!$T$25,Data!$V$25,IF(Udfyldningsark!G955=Data!$T$26,Data!$V$26,IF(Udfyldningsark!G955=Data!$T$27,Data!$V$27,))))))))))))))))))))))</f>
        <v/>
      </c>
    </row>
    <row r="939" spans="13:13" ht="9.6" hidden="1" customHeight="1" x14ac:dyDescent="0.2">
      <c r="M939" s="89" t="str">
        <f>IF(Udfyldningsark!G956="","",IF(Udfyldningsark!G956=Data!$T$7,Data!$V$7,IF(Udfyldningsark!G956=Data!$T$8,Data!$V$8,IF(Udfyldningsark!G956=Data!$T$9,Data!$V$9,IF(Udfyldningsark!G956=Data!$T$10,Data!$V$10,IF(Udfyldningsark!G956=Data!$T$11,Data!$V$11,IF(Udfyldningsark!G956=Data!$T$12,Data!$V$12,IF(Udfyldningsark!G956=Data!$T$13,Data!$V$13,IF(Udfyldningsark!G956=Data!$T$14,Data!$V$14,IF(Udfyldningsark!G956=Data!$T$15,Data!$V$15,IF(Udfyldningsark!G956=Data!$T$16,Data!$V$16,IF(Udfyldningsark!G956=Data!$T$17,Data!$V$17,IF(Udfyldningsark!G956=Data!$T$18,Data!$V$18,IF(Udfyldningsark!G956=Data!$T$19,Data!$V$19,IF(Udfyldningsark!G956=Data!$T$20,Data!$V$20,IF(Udfyldningsark!G956=Data!$T$21,Data!$V$21,IF(Udfyldningsark!G956=Data!$T$22,Data!$V$22,IF(Udfyldningsark!G956=Data!$T$23,Data!$V$23,IF(Udfyldningsark!G956=Data!$T$24,Data!$V$24,IF(Udfyldningsark!G956=Data!$T$25,Data!$V$25,IF(Udfyldningsark!G956=Data!$T$26,Data!$V$26,IF(Udfyldningsark!G956=Data!$T$27,Data!$V$27,))))))))))))))))))))))</f>
        <v/>
      </c>
    </row>
    <row r="940" spans="13:13" ht="9.6" hidden="1" customHeight="1" x14ac:dyDescent="0.2">
      <c r="M940" s="89" t="str">
        <f>IF(Udfyldningsark!G957="","",IF(Udfyldningsark!G957=Data!$T$7,Data!$V$7,IF(Udfyldningsark!G957=Data!$T$8,Data!$V$8,IF(Udfyldningsark!G957=Data!$T$9,Data!$V$9,IF(Udfyldningsark!G957=Data!$T$10,Data!$V$10,IF(Udfyldningsark!G957=Data!$T$11,Data!$V$11,IF(Udfyldningsark!G957=Data!$T$12,Data!$V$12,IF(Udfyldningsark!G957=Data!$T$13,Data!$V$13,IF(Udfyldningsark!G957=Data!$T$14,Data!$V$14,IF(Udfyldningsark!G957=Data!$T$15,Data!$V$15,IF(Udfyldningsark!G957=Data!$T$16,Data!$V$16,IF(Udfyldningsark!G957=Data!$T$17,Data!$V$17,IF(Udfyldningsark!G957=Data!$T$18,Data!$V$18,IF(Udfyldningsark!G957=Data!$T$19,Data!$V$19,IF(Udfyldningsark!G957=Data!$T$20,Data!$V$20,IF(Udfyldningsark!G957=Data!$T$21,Data!$V$21,IF(Udfyldningsark!G957=Data!$T$22,Data!$V$22,IF(Udfyldningsark!G957=Data!$T$23,Data!$V$23,IF(Udfyldningsark!G957=Data!$T$24,Data!$V$24,IF(Udfyldningsark!G957=Data!$T$25,Data!$V$25,IF(Udfyldningsark!G957=Data!$T$26,Data!$V$26,IF(Udfyldningsark!G957=Data!$T$27,Data!$V$27,))))))))))))))))))))))</f>
        <v/>
      </c>
    </row>
    <row r="941" spans="13:13" ht="9.6" hidden="1" customHeight="1" x14ac:dyDescent="0.2">
      <c r="M941" s="89" t="str">
        <f>IF(Udfyldningsark!G958="","",IF(Udfyldningsark!G958=Data!$T$7,Data!$V$7,IF(Udfyldningsark!G958=Data!$T$8,Data!$V$8,IF(Udfyldningsark!G958=Data!$T$9,Data!$V$9,IF(Udfyldningsark!G958=Data!$T$10,Data!$V$10,IF(Udfyldningsark!G958=Data!$T$11,Data!$V$11,IF(Udfyldningsark!G958=Data!$T$12,Data!$V$12,IF(Udfyldningsark!G958=Data!$T$13,Data!$V$13,IF(Udfyldningsark!G958=Data!$T$14,Data!$V$14,IF(Udfyldningsark!G958=Data!$T$15,Data!$V$15,IF(Udfyldningsark!G958=Data!$T$16,Data!$V$16,IF(Udfyldningsark!G958=Data!$T$17,Data!$V$17,IF(Udfyldningsark!G958=Data!$T$18,Data!$V$18,IF(Udfyldningsark!G958=Data!$T$19,Data!$V$19,IF(Udfyldningsark!G958=Data!$T$20,Data!$V$20,IF(Udfyldningsark!G958=Data!$T$21,Data!$V$21,IF(Udfyldningsark!G958=Data!$T$22,Data!$V$22,IF(Udfyldningsark!G958=Data!$T$23,Data!$V$23,IF(Udfyldningsark!G958=Data!$T$24,Data!$V$24,IF(Udfyldningsark!G958=Data!$T$25,Data!$V$25,IF(Udfyldningsark!G958=Data!$T$26,Data!$V$26,IF(Udfyldningsark!G958=Data!$T$27,Data!$V$27,))))))))))))))))))))))</f>
        <v/>
      </c>
    </row>
    <row r="942" spans="13:13" ht="9.6" hidden="1" customHeight="1" x14ac:dyDescent="0.2">
      <c r="M942" s="89" t="str">
        <f>IF(Udfyldningsark!G959="","",IF(Udfyldningsark!G959=Data!$T$7,Data!$V$7,IF(Udfyldningsark!G959=Data!$T$8,Data!$V$8,IF(Udfyldningsark!G959=Data!$T$9,Data!$V$9,IF(Udfyldningsark!G959=Data!$T$10,Data!$V$10,IF(Udfyldningsark!G959=Data!$T$11,Data!$V$11,IF(Udfyldningsark!G959=Data!$T$12,Data!$V$12,IF(Udfyldningsark!G959=Data!$T$13,Data!$V$13,IF(Udfyldningsark!G959=Data!$T$14,Data!$V$14,IF(Udfyldningsark!G959=Data!$T$15,Data!$V$15,IF(Udfyldningsark!G959=Data!$T$16,Data!$V$16,IF(Udfyldningsark!G959=Data!$T$17,Data!$V$17,IF(Udfyldningsark!G959=Data!$T$18,Data!$V$18,IF(Udfyldningsark!G959=Data!$T$19,Data!$V$19,IF(Udfyldningsark!G959=Data!$T$20,Data!$V$20,IF(Udfyldningsark!G959=Data!$T$21,Data!$V$21,IF(Udfyldningsark!G959=Data!$T$22,Data!$V$22,IF(Udfyldningsark!G959=Data!$T$23,Data!$V$23,IF(Udfyldningsark!G959=Data!$T$24,Data!$V$24,IF(Udfyldningsark!G959=Data!$T$25,Data!$V$25,IF(Udfyldningsark!G959=Data!$T$26,Data!$V$26,IF(Udfyldningsark!G959=Data!$T$27,Data!$V$27,))))))))))))))))))))))</f>
        <v/>
      </c>
    </row>
    <row r="943" spans="13:13" ht="9.6" hidden="1" customHeight="1" x14ac:dyDescent="0.2">
      <c r="M943" s="89" t="str">
        <f>IF(Udfyldningsark!G960="","",IF(Udfyldningsark!G960=Data!$T$7,Data!$V$7,IF(Udfyldningsark!G960=Data!$T$8,Data!$V$8,IF(Udfyldningsark!G960=Data!$T$9,Data!$V$9,IF(Udfyldningsark!G960=Data!$T$10,Data!$V$10,IF(Udfyldningsark!G960=Data!$T$11,Data!$V$11,IF(Udfyldningsark!G960=Data!$T$12,Data!$V$12,IF(Udfyldningsark!G960=Data!$T$13,Data!$V$13,IF(Udfyldningsark!G960=Data!$T$14,Data!$V$14,IF(Udfyldningsark!G960=Data!$T$15,Data!$V$15,IF(Udfyldningsark!G960=Data!$T$16,Data!$V$16,IF(Udfyldningsark!G960=Data!$T$17,Data!$V$17,IF(Udfyldningsark!G960=Data!$T$18,Data!$V$18,IF(Udfyldningsark!G960=Data!$T$19,Data!$V$19,IF(Udfyldningsark!G960=Data!$T$20,Data!$V$20,IF(Udfyldningsark!G960=Data!$T$21,Data!$V$21,IF(Udfyldningsark!G960=Data!$T$22,Data!$V$22,IF(Udfyldningsark!G960=Data!$T$23,Data!$V$23,IF(Udfyldningsark!G960=Data!$T$24,Data!$V$24,IF(Udfyldningsark!G960=Data!$T$25,Data!$V$25,IF(Udfyldningsark!G960=Data!$T$26,Data!$V$26,IF(Udfyldningsark!G960=Data!$T$27,Data!$V$27,))))))))))))))))))))))</f>
        <v/>
      </c>
    </row>
    <row r="944" spans="13:13" ht="9.6" hidden="1" customHeight="1" x14ac:dyDescent="0.2">
      <c r="M944" s="89" t="str">
        <f>IF(Udfyldningsark!G961="","",IF(Udfyldningsark!G961=Data!$T$7,Data!$V$7,IF(Udfyldningsark!G961=Data!$T$8,Data!$V$8,IF(Udfyldningsark!G961=Data!$T$9,Data!$V$9,IF(Udfyldningsark!G961=Data!$T$10,Data!$V$10,IF(Udfyldningsark!G961=Data!$T$11,Data!$V$11,IF(Udfyldningsark!G961=Data!$T$12,Data!$V$12,IF(Udfyldningsark!G961=Data!$T$13,Data!$V$13,IF(Udfyldningsark!G961=Data!$T$14,Data!$V$14,IF(Udfyldningsark!G961=Data!$T$15,Data!$V$15,IF(Udfyldningsark!G961=Data!$T$16,Data!$V$16,IF(Udfyldningsark!G961=Data!$T$17,Data!$V$17,IF(Udfyldningsark!G961=Data!$T$18,Data!$V$18,IF(Udfyldningsark!G961=Data!$T$19,Data!$V$19,IF(Udfyldningsark!G961=Data!$T$20,Data!$V$20,IF(Udfyldningsark!G961=Data!$T$21,Data!$V$21,IF(Udfyldningsark!G961=Data!$T$22,Data!$V$22,IF(Udfyldningsark!G961=Data!$T$23,Data!$V$23,IF(Udfyldningsark!G961=Data!$T$24,Data!$V$24,IF(Udfyldningsark!G961=Data!$T$25,Data!$V$25,IF(Udfyldningsark!G961=Data!$T$26,Data!$V$26,IF(Udfyldningsark!G961=Data!$T$27,Data!$V$27,))))))))))))))))))))))</f>
        <v/>
      </c>
    </row>
    <row r="945" spans="13:13" ht="9.6" hidden="1" customHeight="1" x14ac:dyDescent="0.2">
      <c r="M945" s="89" t="str">
        <f>IF(Udfyldningsark!G962="","",IF(Udfyldningsark!G962=Data!$T$7,Data!$V$7,IF(Udfyldningsark!G962=Data!$T$8,Data!$V$8,IF(Udfyldningsark!G962=Data!$T$9,Data!$V$9,IF(Udfyldningsark!G962=Data!$T$10,Data!$V$10,IF(Udfyldningsark!G962=Data!$T$11,Data!$V$11,IF(Udfyldningsark!G962=Data!$T$12,Data!$V$12,IF(Udfyldningsark!G962=Data!$T$13,Data!$V$13,IF(Udfyldningsark!G962=Data!$T$14,Data!$V$14,IF(Udfyldningsark!G962=Data!$T$15,Data!$V$15,IF(Udfyldningsark!G962=Data!$T$16,Data!$V$16,IF(Udfyldningsark!G962=Data!$T$17,Data!$V$17,IF(Udfyldningsark!G962=Data!$T$18,Data!$V$18,IF(Udfyldningsark!G962=Data!$T$19,Data!$V$19,IF(Udfyldningsark!G962=Data!$T$20,Data!$V$20,IF(Udfyldningsark!G962=Data!$T$21,Data!$V$21,IF(Udfyldningsark!G962=Data!$T$22,Data!$V$22,IF(Udfyldningsark!G962=Data!$T$23,Data!$V$23,IF(Udfyldningsark!G962=Data!$T$24,Data!$V$24,IF(Udfyldningsark!G962=Data!$T$25,Data!$V$25,IF(Udfyldningsark!G962=Data!$T$26,Data!$V$26,IF(Udfyldningsark!G962=Data!$T$27,Data!$V$27,))))))))))))))))))))))</f>
        <v/>
      </c>
    </row>
    <row r="946" spans="13:13" ht="9.6" hidden="1" customHeight="1" x14ac:dyDescent="0.2">
      <c r="M946" s="89" t="str">
        <f>IF(Udfyldningsark!G963="","",IF(Udfyldningsark!G963=Data!$T$7,Data!$V$7,IF(Udfyldningsark!G963=Data!$T$8,Data!$V$8,IF(Udfyldningsark!G963=Data!$T$9,Data!$V$9,IF(Udfyldningsark!G963=Data!$T$10,Data!$V$10,IF(Udfyldningsark!G963=Data!$T$11,Data!$V$11,IF(Udfyldningsark!G963=Data!$T$12,Data!$V$12,IF(Udfyldningsark!G963=Data!$T$13,Data!$V$13,IF(Udfyldningsark!G963=Data!$T$14,Data!$V$14,IF(Udfyldningsark!G963=Data!$T$15,Data!$V$15,IF(Udfyldningsark!G963=Data!$T$16,Data!$V$16,IF(Udfyldningsark!G963=Data!$T$17,Data!$V$17,IF(Udfyldningsark!G963=Data!$T$18,Data!$V$18,IF(Udfyldningsark!G963=Data!$T$19,Data!$V$19,IF(Udfyldningsark!G963=Data!$T$20,Data!$V$20,IF(Udfyldningsark!G963=Data!$T$21,Data!$V$21,IF(Udfyldningsark!G963=Data!$T$22,Data!$V$22,IF(Udfyldningsark!G963=Data!$T$23,Data!$V$23,IF(Udfyldningsark!G963=Data!$T$24,Data!$V$24,IF(Udfyldningsark!G963=Data!$T$25,Data!$V$25,IF(Udfyldningsark!G963=Data!$T$26,Data!$V$26,IF(Udfyldningsark!G963=Data!$T$27,Data!$V$27,))))))))))))))))))))))</f>
        <v/>
      </c>
    </row>
    <row r="947" spans="13:13" ht="9.6" hidden="1" customHeight="1" x14ac:dyDescent="0.2">
      <c r="M947" s="89" t="str">
        <f>IF(Udfyldningsark!G964="","",IF(Udfyldningsark!G964=Data!$T$7,Data!$V$7,IF(Udfyldningsark!G964=Data!$T$8,Data!$V$8,IF(Udfyldningsark!G964=Data!$T$9,Data!$V$9,IF(Udfyldningsark!G964=Data!$T$10,Data!$V$10,IF(Udfyldningsark!G964=Data!$T$11,Data!$V$11,IF(Udfyldningsark!G964=Data!$T$12,Data!$V$12,IF(Udfyldningsark!G964=Data!$T$13,Data!$V$13,IF(Udfyldningsark!G964=Data!$T$14,Data!$V$14,IF(Udfyldningsark!G964=Data!$T$15,Data!$V$15,IF(Udfyldningsark!G964=Data!$T$16,Data!$V$16,IF(Udfyldningsark!G964=Data!$T$17,Data!$V$17,IF(Udfyldningsark!G964=Data!$T$18,Data!$V$18,IF(Udfyldningsark!G964=Data!$T$19,Data!$V$19,IF(Udfyldningsark!G964=Data!$T$20,Data!$V$20,IF(Udfyldningsark!G964=Data!$T$21,Data!$V$21,IF(Udfyldningsark!G964=Data!$T$22,Data!$V$22,IF(Udfyldningsark!G964=Data!$T$23,Data!$V$23,IF(Udfyldningsark!G964=Data!$T$24,Data!$V$24,IF(Udfyldningsark!G964=Data!$T$25,Data!$V$25,IF(Udfyldningsark!G964=Data!$T$26,Data!$V$26,IF(Udfyldningsark!G964=Data!$T$27,Data!$V$27,))))))))))))))))))))))</f>
        <v/>
      </c>
    </row>
    <row r="948" spans="13:13" ht="9.6" hidden="1" customHeight="1" x14ac:dyDescent="0.2">
      <c r="M948" s="89" t="str">
        <f>IF(Udfyldningsark!G965="","",IF(Udfyldningsark!G965=Data!$T$7,Data!$V$7,IF(Udfyldningsark!G965=Data!$T$8,Data!$V$8,IF(Udfyldningsark!G965=Data!$T$9,Data!$V$9,IF(Udfyldningsark!G965=Data!$T$10,Data!$V$10,IF(Udfyldningsark!G965=Data!$T$11,Data!$V$11,IF(Udfyldningsark!G965=Data!$T$12,Data!$V$12,IF(Udfyldningsark!G965=Data!$T$13,Data!$V$13,IF(Udfyldningsark!G965=Data!$T$14,Data!$V$14,IF(Udfyldningsark!G965=Data!$T$15,Data!$V$15,IF(Udfyldningsark!G965=Data!$T$16,Data!$V$16,IF(Udfyldningsark!G965=Data!$T$17,Data!$V$17,IF(Udfyldningsark!G965=Data!$T$18,Data!$V$18,IF(Udfyldningsark!G965=Data!$T$19,Data!$V$19,IF(Udfyldningsark!G965=Data!$T$20,Data!$V$20,IF(Udfyldningsark!G965=Data!$T$21,Data!$V$21,IF(Udfyldningsark!G965=Data!$T$22,Data!$V$22,IF(Udfyldningsark!G965=Data!$T$23,Data!$V$23,IF(Udfyldningsark!G965=Data!$T$24,Data!$V$24,IF(Udfyldningsark!G965=Data!$T$25,Data!$V$25,IF(Udfyldningsark!G965=Data!$T$26,Data!$V$26,IF(Udfyldningsark!G965=Data!$T$27,Data!$V$27,))))))))))))))))))))))</f>
        <v/>
      </c>
    </row>
    <row r="949" spans="13:13" ht="9.6" hidden="1" customHeight="1" x14ac:dyDescent="0.2">
      <c r="M949" s="89" t="str">
        <f>IF(Udfyldningsark!G966="","",IF(Udfyldningsark!G966=Data!$T$7,Data!$V$7,IF(Udfyldningsark!G966=Data!$T$8,Data!$V$8,IF(Udfyldningsark!G966=Data!$T$9,Data!$V$9,IF(Udfyldningsark!G966=Data!$T$10,Data!$V$10,IF(Udfyldningsark!G966=Data!$T$11,Data!$V$11,IF(Udfyldningsark!G966=Data!$T$12,Data!$V$12,IF(Udfyldningsark!G966=Data!$T$13,Data!$V$13,IF(Udfyldningsark!G966=Data!$T$14,Data!$V$14,IF(Udfyldningsark!G966=Data!$T$15,Data!$V$15,IF(Udfyldningsark!G966=Data!$T$16,Data!$V$16,IF(Udfyldningsark!G966=Data!$T$17,Data!$V$17,IF(Udfyldningsark!G966=Data!$T$18,Data!$V$18,IF(Udfyldningsark!G966=Data!$T$19,Data!$V$19,IF(Udfyldningsark!G966=Data!$T$20,Data!$V$20,IF(Udfyldningsark!G966=Data!$T$21,Data!$V$21,IF(Udfyldningsark!G966=Data!$T$22,Data!$V$22,IF(Udfyldningsark!G966=Data!$T$23,Data!$V$23,IF(Udfyldningsark!G966=Data!$T$24,Data!$V$24,IF(Udfyldningsark!G966=Data!$T$25,Data!$V$25,IF(Udfyldningsark!G966=Data!$T$26,Data!$V$26,IF(Udfyldningsark!G966=Data!$T$27,Data!$V$27,))))))))))))))))))))))</f>
        <v/>
      </c>
    </row>
    <row r="950" spans="13:13" ht="9.6" hidden="1" customHeight="1" x14ac:dyDescent="0.2">
      <c r="M950" s="89" t="str">
        <f>IF(Udfyldningsark!G967="","",IF(Udfyldningsark!G967=Data!$T$7,Data!$V$7,IF(Udfyldningsark!G967=Data!$T$8,Data!$V$8,IF(Udfyldningsark!G967=Data!$T$9,Data!$V$9,IF(Udfyldningsark!G967=Data!$T$10,Data!$V$10,IF(Udfyldningsark!G967=Data!$T$11,Data!$V$11,IF(Udfyldningsark!G967=Data!$T$12,Data!$V$12,IF(Udfyldningsark!G967=Data!$T$13,Data!$V$13,IF(Udfyldningsark!G967=Data!$T$14,Data!$V$14,IF(Udfyldningsark!G967=Data!$T$15,Data!$V$15,IF(Udfyldningsark!G967=Data!$T$16,Data!$V$16,IF(Udfyldningsark!G967=Data!$T$17,Data!$V$17,IF(Udfyldningsark!G967=Data!$T$18,Data!$V$18,IF(Udfyldningsark!G967=Data!$T$19,Data!$V$19,IF(Udfyldningsark!G967=Data!$T$20,Data!$V$20,IF(Udfyldningsark!G967=Data!$T$21,Data!$V$21,IF(Udfyldningsark!G967=Data!$T$22,Data!$V$22,IF(Udfyldningsark!G967=Data!$T$23,Data!$V$23,IF(Udfyldningsark!G967=Data!$T$24,Data!$V$24,IF(Udfyldningsark!G967=Data!$T$25,Data!$V$25,IF(Udfyldningsark!G967=Data!$T$26,Data!$V$26,IF(Udfyldningsark!G967=Data!$T$27,Data!$V$27,))))))))))))))))))))))</f>
        <v/>
      </c>
    </row>
    <row r="951" spans="13:13" ht="9.6" hidden="1" customHeight="1" x14ac:dyDescent="0.2">
      <c r="M951" s="89" t="str">
        <f>IF(Udfyldningsark!G968="","",IF(Udfyldningsark!G968=Data!$T$7,Data!$V$7,IF(Udfyldningsark!G968=Data!$T$8,Data!$V$8,IF(Udfyldningsark!G968=Data!$T$9,Data!$V$9,IF(Udfyldningsark!G968=Data!$T$10,Data!$V$10,IF(Udfyldningsark!G968=Data!$T$11,Data!$V$11,IF(Udfyldningsark!G968=Data!$T$12,Data!$V$12,IF(Udfyldningsark!G968=Data!$T$13,Data!$V$13,IF(Udfyldningsark!G968=Data!$T$14,Data!$V$14,IF(Udfyldningsark!G968=Data!$T$15,Data!$V$15,IF(Udfyldningsark!G968=Data!$T$16,Data!$V$16,IF(Udfyldningsark!G968=Data!$T$17,Data!$V$17,IF(Udfyldningsark!G968=Data!$T$18,Data!$V$18,IF(Udfyldningsark!G968=Data!$T$19,Data!$V$19,IF(Udfyldningsark!G968=Data!$T$20,Data!$V$20,IF(Udfyldningsark!G968=Data!$T$21,Data!$V$21,IF(Udfyldningsark!G968=Data!$T$22,Data!$V$22,IF(Udfyldningsark!G968=Data!$T$23,Data!$V$23,IF(Udfyldningsark!G968=Data!$T$24,Data!$V$24,IF(Udfyldningsark!G968=Data!$T$25,Data!$V$25,IF(Udfyldningsark!G968=Data!$T$26,Data!$V$26,IF(Udfyldningsark!G968=Data!$T$27,Data!$V$27,))))))))))))))))))))))</f>
        <v/>
      </c>
    </row>
    <row r="952" spans="13:13" ht="9.6" hidden="1" customHeight="1" x14ac:dyDescent="0.2">
      <c r="M952" s="89" t="str">
        <f>IF(Udfyldningsark!G969="","",IF(Udfyldningsark!G969=Data!$T$7,Data!$V$7,IF(Udfyldningsark!G969=Data!$T$8,Data!$V$8,IF(Udfyldningsark!G969=Data!$T$9,Data!$V$9,IF(Udfyldningsark!G969=Data!$T$10,Data!$V$10,IF(Udfyldningsark!G969=Data!$T$11,Data!$V$11,IF(Udfyldningsark!G969=Data!$T$12,Data!$V$12,IF(Udfyldningsark!G969=Data!$T$13,Data!$V$13,IF(Udfyldningsark!G969=Data!$T$14,Data!$V$14,IF(Udfyldningsark!G969=Data!$T$15,Data!$V$15,IF(Udfyldningsark!G969=Data!$T$16,Data!$V$16,IF(Udfyldningsark!G969=Data!$T$17,Data!$V$17,IF(Udfyldningsark!G969=Data!$T$18,Data!$V$18,IF(Udfyldningsark!G969=Data!$T$19,Data!$V$19,IF(Udfyldningsark!G969=Data!$T$20,Data!$V$20,IF(Udfyldningsark!G969=Data!$T$21,Data!$V$21,IF(Udfyldningsark!G969=Data!$T$22,Data!$V$22,IF(Udfyldningsark!G969=Data!$T$23,Data!$V$23,IF(Udfyldningsark!G969=Data!$T$24,Data!$V$24,IF(Udfyldningsark!G969=Data!$T$25,Data!$V$25,IF(Udfyldningsark!G969=Data!$T$26,Data!$V$26,IF(Udfyldningsark!G969=Data!$T$27,Data!$V$27,))))))))))))))))))))))</f>
        <v/>
      </c>
    </row>
    <row r="953" spans="13:13" ht="9.6" hidden="1" customHeight="1" x14ac:dyDescent="0.2">
      <c r="M953" s="89" t="str">
        <f>IF(Udfyldningsark!G970="","",IF(Udfyldningsark!G970=Data!$T$7,Data!$V$7,IF(Udfyldningsark!G970=Data!$T$8,Data!$V$8,IF(Udfyldningsark!G970=Data!$T$9,Data!$V$9,IF(Udfyldningsark!G970=Data!$T$10,Data!$V$10,IF(Udfyldningsark!G970=Data!$T$11,Data!$V$11,IF(Udfyldningsark!G970=Data!$T$12,Data!$V$12,IF(Udfyldningsark!G970=Data!$T$13,Data!$V$13,IF(Udfyldningsark!G970=Data!$T$14,Data!$V$14,IF(Udfyldningsark!G970=Data!$T$15,Data!$V$15,IF(Udfyldningsark!G970=Data!$T$16,Data!$V$16,IF(Udfyldningsark!G970=Data!$T$17,Data!$V$17,IF(Udfyldningsark!G970=Data!$T$18,Data!$V$18,IF(Udfyldningsark!G970=Data!$T$19,Data!$V$19,IF(Udfyldningsark!G970=Data!$T$20,Data!$V$20,IF(Udfyldningsark!G970=Data!$T$21,Data!$V$21,IF(Udfyldningsark!G970=Data!$T$22,Data!$V$22,IF(Udfyldningsark!G970=Data!$T$23,Data!$V$23,IF(Udfyldningsark!G970=Data!$T$24,Data!$V$24,IF(Udfyldningsark!G970=Data!$T$25,Data!$V$25,IF(Udfyldningsark!G970=Data!$T$26,Data!$V$26,IF(Udfyldningsark!G970=Data!$T$27,Data!$V$27,))))))))))))))))))))))</f>
        <v/>
      </c>
    </row>
    <row r="954" spans="13:13" ht="9.6" hidden="1" customHeight="1" x14ac:dyDescent="0.2">
      <c r="M954" s="89" t="str">
        <f>IF(Udfyldningsark!G971="","",IF(Udfyldningsark!G971=Data!$T$7,Data!$V$7,IF(Udfyldningsark!G971=Data!$T$8,Data!$V$8,IF(Udfyldningsark!G971=Data!$T$9,Data!$V$9,IF(Udfyldningsark!G971=Data!$T$10,Data!$V$10,IF(Udfyldningsark!G971=Data!$T$11,Data!$V$11,IF(Udfyldningsark!G971=Data!$T$12,Data!$V$12,IF(Udfyldningsark!G971=Data!$T$13,Data!$V$13,IF(Udfyldningsark!G971=Data!$T$14,Data!$V$14,IF(Udfyldningsark!G971=Data!$T$15,Data!$V$15,IF(Udfyldningsark!G971=Data!$T$16,Data!$V$16,IF(Udfyldningsark!G971=Data!$T$17,Data!$V$17,IF(Udfyldningsark!G971=Data!$T$18,Data!$V$18,IF(Udfyldningsark!G971=Data!$T$19,Data!$V$19,IF(Udfyldningsark!G971=Data!$T$20,Data!$V$20,IF(Udfyldningsark!G971=Data!$T$21,Data!$V$21,IF(Udfyldningsark!G971=Data!$T$22,Data!$V$22,IF(Udfyldningsark!G971=Data!$T$23,Data!$V$23,IF(Udfyldningsark!G971=Data!$T$24,Data!$V$24,IF(Udfyldningsark!G971=Data!$T$25,Data!$V$25,IF(Udfyldningsark!G971=Data!$T$26,Data!$V$26,IF(Udfyldningsark!G971=Data!$T$27,Data!$V$27,))))))))))))))))))))))</f>
        <v/>
      </c>
    </row>
    <row r="955" spans="13:13" ht="9.6" hidden="1" customHeight="1" x14ac:dyDescent="0.2">
      <c r="M955" s="89" t="str">
        <f>IF(Udfyldningsark!G972="","",IF(Udfyldningsark!G972=Data!$T$7,Data!$V$7,IF(Udfyldningsark!G972=Data!$T$8,Data!$V$8,IF(Udfyldningsark!G972=Data!$T$9,Data!$V$9,IF(Udfyldningsark!G972=Data!$T$10,Data!$V$10,IF(Udfyldningsark!G972=Data!$T$11,Data!$V$11,IF(Udfyldningsark!G972=Data!$T$12,Data!$V$12,IF(Udfyldningsark!G972=Data!$T$13,Data!$V$13,IF(Udfyldningsark!G972=Data!$T$14,Data!$V$14,IF(Udfyldningsark!G972=Data!$T$15,Data!$V$15,IF(Udfyldningsark!G972=Data!$T$16,Data!$V$16,IF(Udfyldningsark!G972=Data!$T$17,Data!$V$17,IF(Udfyldningsark!G972=Data!$T$18,Data!$V$18,IF(Udfyldningsark!G972=Data!$T$19,Data!$V$19,IF(Udfyldningsark!G972=Data!$T$20,Data!$V$20,IF(Udfyldningsark!G972=Data!$T$21,Data!$V$21,IF(Udfyldningsark!G972=Data!$T$22,Data!$V$22,IF(Udfyldningsark!G972=Data!$T$23,Data!$V$23,IF(Udfyldningsark!G972=Data!$T$24,Data!$V$24,IF(Udfyldningsark!G972=Data!$T$25,Data!$V$25,IF(Udfyldningsark!G972=Data!$T$26,Data!$V$26,IF(Udfyldningsark!G972=Data!$T$27,Data!$V$27,))))))))))))))))))))))</f>
        <v/>
      </c>
    </row>
    <row r="956" spans="13:13" ht="9.6" hidden="1" customHeight="1" x14ac:dyDescent="0.2">
      <c r="M956" s="89" t="str">
        <f>IF(Udfyldningsark!G973="","",IF(Udfyldningsark!G973=Data!$T$7,Data!$V$7,IF(Udfyldningsark!G973=Data!$T$8,Data!$V$8,IF(Udfyldningsark!G973=Data!$T$9,Data!$V$9,IF(Udfyldningsark!G973=Data!$T$10,Data!$V$10,IF(Udfyldningsark!G973=Data!$T$11,Data!$V$11,IF(Udfyldningsark!G973=Data!$T$12,Data!$V$12,IF(Udfyldningsark!G973=Data!$T$13,Data!$V$13,IF(Udfyldningsark!G973=Data!$T$14,Data!$V$14,IF(Udfyldningsark!G973=Data!$T$15,Data!$V$15,IF(Udfyldningsark!G973=Data!$T$16,Data!$V$16,IF(Udfyldningsark!G973=Data!$T$17,Data!$V$17,IF(Udfyldningsark!G973=Data!$T$18,Data!$V$18,IF(Udfyldningsark!G973=Data!$T$19,Data!$V$19,IF(Udfyldningsark!G973=Data!$T$20,Data!$V$20,IF(Udfyldningsark!G973=Data!$T$21,Data!$V$21,IF(Udfyldningsark!G973=Data!$T$22,Data!$V$22,IF(Udfyldningsark!G973=Data!$T$23,Data!$V$23,IF(Udfyldningsark!G973=Data!$T$24,Data!$V$24,IF(Udfyldningsark!G973=Data!$T$25,Data!$V$25,IF(Udfyldningsark!G973=Data!$T$26,Data!$V$26,IF(Udfyldningsark!G973=Data!$T$27,Data!$V$27,))))))))))))))))))))))</f>
        <v/>
      </c>
    </row>
    <row r="957" spans="13:13" ht="9.6" hidden="1" customHeight="1" x14ac:dyDescent="0.2">
      <c r="M957" s="89" t="str">
        <f>IF(Udfyldningsark!G974="","",IF(Udfyldningsark!G974=Data!$T$7,Data!$V$7,IF(Udfyldningsark!G974=Data!$T$8,Data!$V$8,IF(Udfyldningsark!G974=Data!$T$9,Data!$V$9,IF(Udfyldningsark!G974=Data!$T$10,Data!$V$10,IF(Udfyldningsark!G974=Data!$T$11,Data!$V$11,IF(Udfyldningsark!G974=Data!$T$12,Data!$V$12,IF(Udfyldningsark!G974=Data!$T$13,Data!$V$13,IF(Udfyldningsark!G974=Data!$T$14,Data!$V$14,IF(Udfyldningsark!G974=Data!$T$15,Data!$V$15,IF(Udfyldningsark!G974=Data!$T$16,Data!$V$16,IF(Udfyldningsark!G974=Data!$T$17,Data!$V$17,IF(Udfyldningsark!G974=Data!$T$18,Data!$V$18,IF(Udfyldningsark!G974=Data!$T$19,Data!$V$19,IF(Udfyldningsark!G974=Data!$T$20,Data!$V$20,IF(Udfyldningsark!G974=Data!$T$21,Data!$V$21,IF(Udfyldningsark!G974=Data!$T$22,Data!$V$22,IF(Udfyldningsark!G974=Data!$T$23,Data!$V$23,IF(Udfyldningsark!G974=Data!$T$24,Data!$V$24,IF(Udfyldningsark!G974=Data!$T$25,Data!$V$25,IF(Udfyldningsark!G974=Data!$T$26,Data!$V$26,IF(Udfyldningsark!G974=Data!$T$27,Data!$V$27,))))))))))))))))))))))</f>
        <v/>
      </c>
    </row>
    <row r="958" spans="13:13" ht="9.6" hidden="1" customHeight="1" x14ac:dyDescent="0.2">
      <c r="M958" s="89" t="str">
        <f>IF(Udfyldningsark!G975="","",IF(Udfyldningsark!G975=Data!$T$7,Data!$V$7,IF(Udfyldningsark!G975=Data!$T$8,Data!$V$8,IF(Udfyldningsark!G975=Data!$T$9,Data!$V$9,IF(Udfyldningsark!G975=Data!$T$10,Data!$V$10,IF(Udfyldningsark!G975=Data!$T$11,Data!$V$11,IF(Udfyldningsark!G975=Data!$T$12,Data!$V$12,IF(Udfyldningsark!G975=Data!$T$13,Data!$V$13,IF(Udfyldningsark!G975=Data!$T$14,Data!$V$14,IF(Udfyldningsark!G975=Data!$T$15,Data!$V$15,IF(Udfyldningsark!G975=Data!$T$16,Data!$V$16,IF(Udfyldningsark!G975=Data!$T$17,Data!$V$17,IF(Udfyldningsark!G975=Data!$T$18,Data!$V$18,IF(Udfyldningsark!G975=Data!$T$19,Data!$V$19,IF(Udfyldningsark!G975=Data!$T$20,Data!$V$20,IF(Udfyldningsark!G975=Data!$T$21,Data!$V$21,IF(Udfyldningsark!G975=Data!$T$22,Data!$V$22,IF(Udfyldningsark!G975=Data!$T$23,Data!$V$23,IF(Udfyldningsark!G975=Data!$T$24,Data!$V$24,IF(Udfyldningsark!G975=Data!$T$25,Data!$V$25,IF(Udfyldningsark!G975=Data!$T$26,Data!$V$26,IF(Udfyldningsark!G975=Data!$T$27,Data!$V$27,))))))))))))))))))))))</f>
        <v/>
      </c>
    </row>
    <row r="959" spans="13:13" ht="9.6" hidden="1" customHeight="1" x14ac:dyDescent="0.2">
      <c r="M959" s="89" t="str">
        <f>IF(Udfyldningsark!G976="","",IF(Udfyldningsark!G976=Data!$T$7,Data!$V$7,IF(Udfyldningsark!G976=Data!$T$8,Data!$V$8,IF(Udfyldningsark!G976=Data!$T$9,Data!$V$9,IF(Udfyldningsark!G976=Data!$T$10,Data!$V$10,IF(Udfyldningsark!G976=Data!$T$11,Data!$V$11,IF(Udfyldningsark!G976=Data!$T$12,Data!$V$12,IF(Udfyldningsark!G976=Data!$T$13,Data!$V$13,IF(Udfyldningsark!G976=Data!$T$14,Data!$V$14,IF(Udfyldningsark!G976=Data!$T$15,Data!$V$15,IF(Udfyldningsark!G976=Data!$T$16,Data!$V$16,IF(Udfyldningsark!G976=Data!$T$17,Data!$V$17,IF(Udfyldningsark!G976=Data!$T$18,Data!$V$18,IF(Udfyldningsark!G976=Data!$T$19,Data!$V$19,IF(Udfyldningsark!G976=Data!$T$20,Data!$V$20,IF(Udfyldningsark!G976=Data!$T$21,Data!$V$21,IF(Udfyldningsark!G976=Data!$T$22,Data!$V$22,IF(Udfyldningsark!G976=Data!$T$23,Data!$V$23,IF(Udfyldningsark!G976=Data!$T$24,Data!$V$24,IF(Udfyldningsark!G976=Data!$T$25,Data!$V$25,IF(Udfyldningsark!G976=Data!$T$26,Data!$V$26,IF(Udfyldningsark!G976=Data!$T$27,Data!$V$27,))))))))))))))))))))))</f>
        <v/>
      </c>
    </row>
    <row r="960" spans="13:13" ht="9.6" hidden="1" customHeight="1" x14ac:dyDescent="0.2">
      <c r="M960" s="89" t="str">
        <f>IF(Udfyldningsark!G977="","",IF(Udfyldningsark!G977=Data!$T$7,Data!$V$7,IF(Udfyldningsark!G977=Data!$T$8,Data!$V$8,IF(Udfyldningsark!G977=Data!$T$9,Data!$V$9,IF(Udfyldningsark!G977=Data!$T$10,Data!$V$10,IF(Udfyldningsark!G977=Data!$T$11,Data!$V$11,IF(Udfyldningsark!G977=Data!$T$12,Data!$V$12,IF(Udfyldningsark!G977=Data!$T$13,Data!$V$13,IF(Udfyldningsark!G977=Data!$T$14,Data!$V$14,IF(Udfyldningsark!G977=Data!$T$15,Data!$V$15,IF(Udfyldningsark!G977=Data!$T$16,Data!$V$16,IF(Udfyldningsark!G977=Data!$T$17,Data!$V$17,IF(Udfyldningsark!G977=Data!$T$18,Data!$V$18,IF(Udfyldningsark!G977=Data!$T$19,Data!$V$19,IF(Udfyldningsark!G977=Data!$T$20,Data!$V$20,IF(Udfyldningsark!G977=Data!$T$21,Data!$V$21,IF(Udfyldningsark!G977=Data!$T$22,Data!$V$22,IF(Udfyldningsark!G977=Data!$T$23,Data!$V$23,IF(Udfyldningsark!G977=Data!$T$24,Data!$V$24,IF(Udfyldningsark!G977=Data!$T$25,Data!$V$25,IF(Udfyldningsark!G977=Data!$T$26,Data!$V$26,IF(Udfyldningsark!G977=Data!$T$27,Data!$V$27,))))))))))))))))))))))</f>
        <v/>
      </c>
    </row>
    <row r="961" spans="13:13" ht="9.6" hidden="1" customHeight="1" x14ac:dyDescent="0.2">
      <c r="M961" s="89" t="str">
        <f>IF(Udfyldningsark!G978="","",IF(Udfyldningsark!G978=Data!$T$7,Data!$V$7,IF(Udfyldningsark!G978=Data!$T$8,Data!$V$8,IF(Udfyldningsark!G978=Data!$T$9,Data!$V$9,IF(Udfyldningsark!G978=Data!$T$10,Data!$V$10,IF(Udfyldningsark!G978=Data!$T$11,Data!$V$11,IF(Udfyldningsark!G978=Data!$T$12,Data!$V$12,IF(Udfyldningsark!G978=Data!$T$13,Data!$V$13,IF(Udfyldningsark!G978=Data!$T$14,Data!$V$14,IF(Udfyldningsark!G978=Data!$T$15,Data!$V$15,IF(Udfyldningsark!G978=Data!$T$16,Data!$V$16,IF(Udfyldningsark!G978=Data!$T$17,Data!$V$17,IF(Udfyldningsark!G978=Data!$T$18,Data!$V$18,IF(Udfyldningsark!G978=Data!$T$19,Data!$V$19,IF(Udfyldningsark!G978=Data!$T$20,Data!$V$20,IF(Udfyldningsark!G978=Data!$T$21,Data!$V$21,IF(Udfyldningsark!G978=Data!$T$22,Data!$V$22,IF(Udfyldningsark!G978=Data!$T$23,Data!$V$23,IF(Udfyldningsark!G978=Data!$T$24,Data!$V$24,IF(Udfyldningsark!G978=Data!$T$25,Data!$V$25,IF(Udfyldningsark!G978=Data!$T$26,Data!$V$26,IF(Udfyldningsark!G978=Data!$T$27,Data!$V$27,))))))))))))))))))))))</f>
        <v/>
      </c>
    </row>
    <row r="962" spans="13:13" ht="9.6" hidden="1" customHeight="1" x14ac:dyDescent="0.2">
      <c r="M962" s="89" t="str">
        <f>IF(Udfyldningsark!G979="","",IF(Udfyldningsark!G979=Data!$T$7,Data!$V$7,IF(Udfyldningsark!G979=Data!$T$8,Data!$V$8,IF(Udfyldningsark!G979=Data!$T$9,Data!$V$9,IF(Udfyldningsark!G979=Data!$T$10,Data!$V$10,IF(Udfyldningsark!G979=Data!$T$11,Data!$V$11,IF(Udfyldningsark!G979=Data!$T$12,Data!$V$12,IF(Udfyldningsark!G979=Data!$T$13,Data!$V$13,IF(Udfyldningsark!G979=Data!$T$14,Data!$V$14,IF(Udfyldningsark!G979=Data!$T$15,Data!$V$15,IF(Udfyldningsark!G979=Data!$T$16,Data!$V$16,IF(Udfyldningsark!G979=Data!$T$17,Data!$V$17,IF(Udfyldningsark!G979=Data!$T$18,Data!$V$18,IF(Udfyldningsark!G979=Data!$T$19,Data!$V$19,IF(Udfyldningsark!G979=Data!$T$20,Data!$V$20,IF(Udfyldningsark!G979=Data!$T$21,Data!$V$21,IF(Udfyldningsark!G979=Data!$T$22,Data!$V$22,IF(Udfyldningsark!G979=Data!$T$23,Data!$V$23,IF(Udfyldningsark!G979=Data!$T$24,Data!$V$24,IF(Udfyldningsark!G979=Data!$T$25,Data!$V$25,IF(Udfyldningsark!G979=Data!$T$26,Data!$V$26,IF(Udfyldningsark!G979=Data!$T$27,Data!$V$27,))))))))))))))))))))))</f>
        <v/>
      </c>
    </row>
    <row r="963" spans="13:13" ht="9.6" hidden="1" customHeight="1" x14ac:dyDescent="0.2">
      <c r="M963" s="89" t="str">
        <f>IF(Udfyldningsark!G980="","",IF(Udfyldningsark!G980=Data!$T$7,Data!$V$7,IF(Udfyldningsark!G980=Data!$T$8,Data!$V$8,IF(Udfyldningsark!G980=Data!$T$9,Data!$V$9,IF(Udfyldningsark!G980=Data!$T$10,Data!$V$10,IF(Udfyldningsark!G980=Data!$T$11,Data!$V$11,IF(Udfyldningsark!G980=Data!$T$12,Data!$V$12,IF(Udfyldningsark!G980=Data!$T$13,Data!$V$13,IF(Udfyldningsark!G980=Data!$T$14,Data!$V$14,IF(Udfyldningsark!G980=Data!$T$15,Data!$V$15,IF(Udfyldningsark!G980=Data!$T$16,Data!$V$16,IF(Udfyldningsark!G980=Data!$T$17,Data!$V$17,IF(Udfyldningsark!G980=Data!$T$18,Data!$V$18,IF(Udfyldningsark!G980=Data!$T$19,Data!$V$19,IF(Udfyldningsark!G980=Data!$T$20,Data!$V$20,IF(Udfyldningsark!G980=Data!$T$21,Data!$V$21,IF(Udfyldningsark!G980=Data!$T$22,Data!$V$22,IF(Udfyldningsark!G980=Data!$T$23,Data!$V$23,IF(Udfyldningsark!G980=Data!$T$24,Data!$V$24,IF(Udfyldningsark!G980=Data!$T$25,Data!$V$25,IF(Udfyldningsark!G980=Data!$T$26,Data!$V$26,IF(Udfyldningsark!G980=Data!$T$27,Data!$V$27,))))))))))))))))))))))</f>
        <v/>
      </c>
    </row>
    <row r="964" spans="13:13" ht="9.6" hidden="1" customHeight="1" x14ac:dyDescent="0.2">
      <c r="M964" s="89" t="str">
        <f>IF(Udfyldningsark!G981="","",IF(Udfyldningsark!G981=Data!$T$7,Data!$V$7,IF(Udfyldningsark!G981=Data!$T$8,Data!$V$8,IF(Udfyldningsark!G981=Data!$T$9,Data!$V$9,IF(Udfyldningsark!G981=Data!$T$10,Data!$V$10,IF(Udfyldningsark!G981=Data!$T$11,Data!$V$11,IF(Udfyldningsark!G981=Data!$T$12,Data!$V$12,IF(Udfyldningsark!G981=Data!$T$13,Data!$V$13,IF(Udfyldningsark!G981=Data!$T$14,Data!$V$14,IF(Udfyldningsark!G981=Data!$T$15,Data!$V$15,IF(Udfyldningsark!G981=Data!$T$16,Data!$V$16,IF(Udfyldningsark!G981=Data!$T$17,Data!$V$17,IF(Udfyldningsark!G981=Data!$T$18,Data!$V$18,IF(Udfyldningsark!G981=Data!$T$19,Data!$V$19,IF(Udfyldningsark!G981=Data!$T$20,Data!$V$20,IF(Udfyldningsark!G981=Data!$T$21,Data!$V$21,IF(Udfyldningsark!G981=Data!$T$22,Data!$V$22,IF(Udfyldningsark!G981=Data!$T$23,Data!$V$23,IF(Udfyldningsark!G981=Data!$T$24,Data!$V$24,IF(Udfyldningsark!G981=Data!$T$25,Data!$V$25,IF(Udfyldningsark!G981=Data!$T$26,Data!$V$26,IF(Udfyldningsark!G981=Data!$T$27,Data!$V$27,))))))))))))))))))))))</f>
        <v/>
      </c>
    </row>
    <row r="965" spans="13:13" ht="9.6" hidden="1" customHeight="1" x14ac:dyDescent="0.2">
      <c r="M965" s="89" t="str">
        <f>IF(Udfyldningsark!G982="","",IF(Udfyldningsark!G982=Data!$T$7,Data!$V$7,IF(Udfyldningsark!G982=Data!$T$8,Data!$V$8,IF(Udfyldningsark!G982=Data!$T$9,Data!$V$9,IF(Udfyldningsark!G982=Data!$T$10,Data!$V$10,IF(Udfyldningsark!G982=Data!$T$11,Data!$V$11,IF(Udfyldningsark!G982=Data!$T$12,Data!$V$12,IF(Udfyldningsark!G982=Data!$T$13,Data!$V$13,IF(Udfyldningsark!G982=Data!$T$14,Data!$V$14,IF(Udfyldningsark!G982=Data!$T$15,Data!$V$15,IF(Udfyldningsark!G982=Data!$T$16,Data!$V$16,IF(Udfyldningsark!G982=Data!$T$17,Data!$V$17,IF(Udfyldningsark!G982=Data!$T$18,Data!$V$18,IF(Udfyldningsark!G982=Data!$T$19,Data!$V$19,IF(Udfyldningsark!G982=Data!$T$20,Data!$V$20,IF(Udfyldningsark!G982=Data!$T$21,Data!$V$21,IF(Udfyldningsark!G982=Data!$T$22,Data!$V$22,IF(Udfyldningsark!G982=Data!$T$23,Data!$V$23,IF(Udfyldningsark!G982=Data!$T$24,Data!$V$24,IF(Udfyldningsark!G982=Data!$T$25,Data!$V$25,IF(Udfyldningsark!G982=Data!$T$26,Data!$V$26,IF(Udfyldningsark!G982=Data!$T$27,Data!$V$27,))))))))))))))))))))))</f>
        <v/>
      </c>
    </row>
    <row r="966" spans="13:13" ht="9.6" hidden="1" customHeight="1" x14ac:dyDescent="0.2">
      <c r="M966" s="89" t="str">
        <f>IF(Udfyldningsark!G983="","",IF(Udfyldningsark!G983=Data!$T$7,Data!$V$7,IF(Udfyldningsark!G983=Data!$T$8,Data!$V$8,IF(Udfyldningsark!G983=Data!$T$9,Data!$V$9,IF(Udfyldningsark!G983=Data!$T$10,Data!$V$10,IF(Udfyldningsark!G983=Data!$T$11,Data!$V$11,IF(Udfyldningsark!G983=Data!$T$12,Data!$V$12,IF(Udfyldningsark!G983=Data!$T$13,Data!$V$13,IF(Udfyldningsark!G983=Data!$T$14,Data!$V$14,IF(Udfyldningsark!G983=Data!$T$15,Data!$V$15,IF(Udfyldningsark!G983=Data!$T$16,Data!$V$16,IF(Udfyldningsark!G983=Data!$T$17,Data!$V$17,IF(Udfyldningsark!G983=Data!$T$18,Data!$V$18,IF(Udfyldningsark!G983=Data!$T$19,Data!$V$19,IF(Udfyldningsark!G983=Data!$T$20,Data!$V$20,IF(Udfyldningsark!G983=Data!$T$21,Data!$V$21,IF(Udfyldningsark!G983=Data!$T$22,Data!$V$22,IF(Udfyldningsark!G983=Data!$T$23,Data!$V$23,IF(Udfyldningsark!G983=Data!$T$24,Data!$V$24,IF(Udfyldningsark!G983=Data!$T$25,Data!$V$25,IF(Udfyldningsark!G983=Data!$T$26,Data!$V$26,IF(Udfyldningsark!G983=Data!$T$27,Data!$V$27,))))))))))))))))))))))</f>
        <v/>
      </c>
    </row>
    <row r="967" spans="13:13" ht="9.6" hidden="1" customHeight="1" x14ac:dyDescent="0.2">
      <c r="M967" s="89" t="str">
        <f>IF(Udfyldningsark!G984="","",IF(Udfyldningsark!G984=Data!$T$7,Data!$V$7,IF(Udfyldningsark!G984=Data!$T$8,Data!$V$8,IF(Udfyldningsark!G984=Data!$T$9,Data!$V$9,IF(Udfyldningsark!G984=Data!$T$10,Data!$V$10,IF(Udfyldningsark!G984=Data!$T$11,Data!$V$11,IF(Udfyldningsark!G984=Data!$T$12,Data!$V$12,IF(Udfyldningsark!G984=Data!$T$13,Data!$V$13,IF(Udfyldningsark!G984=Data!$T$14,Data!$V$14,IF(Udfyldningsark!G984=Data!$T$15,Data!$V$15,IF(Udfyldningsark!G984=Data!$T$16,Data!$V$16,IF(Udfyldningsark!G984=Data!$T$17,Data!$V$17,IF(Udfyldningsark!G984=Data!$T$18,Data!$V$18,IF(Udfyldningsark!G984=Data!$T$19,Data!$V$19,IF(Udfyldningsark!G984=Data!$T$20,Data!$V$20,IF(Udfyldningsark!G984=Data!$T$21,Data!$V$21,IF(Udfyldningsark!G984=Data!$T$22,Data!$V$22,IF(Udfyldningsark!G984=Data!$T$23,Data!$V$23,IF(Udfyldningsark!G984=Data!$T$24,Data!$V$24,IF(Udfyldningsark!G984=Data!$T$25,Data!$V$25,IF(Udfyldningsark!G984=Data!$T$26,Data!$V$26,IF(Udfyldningsark!G984=Data!$T$27,Data!$V$27,))))))))))))))))))))))</f>
        <v/>
      </c>
    </row>
    <row r="968" spans="13:13" ht="9.6" hidden="1" customHeight="1" x14ac:dyDescent="0.2">
      <c r="M968" s="89" t="str">
        <f>IF(Udfyldningsark!G985="","",IF(Udfyldningsark!G985=Data!$T$7,Data!$V$7,IF(Udfyldningsark!G985=Data!$T$8,Data!$V$8,IF(Udfyldningsark!G985=Data!$T$9,Data!$V$9,IF(Udfyldningsark!G985=Data!$T$10,Data!$V$10,IF(Udfyldningsark!G985=Data!$T$11,Data!$V$11,IF(Udfyldningsark!G985=Data!$T$12,Data!$V$12,IF(Udfyldningsark!G985=Data!$T$13,Data!$V$13,IF(Udfyldningsark!G985=Data!$T$14,Data!$V$14,IF(Udfyldningsark!G985=Data!$T$15,Data!$V$15,IF(Udfyldningsark!G985=Data!$T$16,Data!$V$16,IF(Udfyldningsark!G985=Data!$T$17,Data!$V$17,IF(Udfyldningsark!G985=Data!$T$18,Data!$V$18,IF(Udfyldningsark!G985=Data!$T$19,Data!$V$19,IF(Udfyldningsark!G985=Data!$T$20,Data!$V$20,IF(Udfyldningsark!G985=Data!$T$21,Data!$V$21,IF(Udfyldningsark!G985=Data!$T$22,Data!$V$22,IF(Udfyldningsark!G985=Data!$T$23,Data!$V$23,IF(Udfyldningsark!G985=Data!$T$24,Data!$V$24,IF(Udfyldningsark!G985=Data!$T$25,Data!$V$25,IF(Udfyldningsark!G985=Data!$T$26,Data!$V$26,IF(Udfyldningsark!G985=Data!$T$27,Data!$V$27,))))))))))))))))))))))</f>
        <v/>
      </c>
    </row>
    <row r="969" spans="13:13" ht="9.6" hidden="1" customHeight="1" x14ac:dyDescent="0.2">
      <c r="M969" s="89" t="str">
        <f>IF(Udfyldningsark!G986="","",IF(Udfyldningsark!G986=Data!$T$7,Data!$V$7,IF(Udfyldningsark!G986=Data!$T$8,Data!$V$8,IF(Udfyldningsark!G986=Data!$T$9,Data!$V$9,IF(Udfyldningsark!G986=Data!$T$10,Data!$V$10,IF(Udfyldningsark!G986=Data!$T$11,Data!$V$11,IF(Udfyldningsark!G986=Data!$T$12,Data!$V$12,IF(Udfyldningsark!G986=Data!$T$13,Data!$V$13,IF(Udfyldningsark!G986=Data!$T$14,Data!$V$14,IF(Udfyldningsark!G986=Data!$T$15,Data!$V$15,IF(Udfyldningsark!G986=Data!$T$16,Data!$V$16,IF(Udfyldningsark!G986=Data!$T$17,Data!$V$17,IF(Udfyldningsark!G986=Data!$T$18,Data!$V$18,IF(Udfyldningsark!G986=Data!$T$19,Data!$V$19,IF(Udfyldningsark!G986=Data!$T$20,Data!$V$20,IF(Udfyldningsark!G986=Data!$T$21,Data!$V$21,IF(Udfyldningsark!G986=Data!$T$22,Data!$V$22,IF(Udfyldningsark!G986=Data!$T$23,Data!$V$23,IF(Udfyldningsark!G986=Data!$T$24,Data!$V$24,IF(Udfyldningsark!G986=Data!$T$25,Data!$V$25,IF(Udfyldningsark!G986=Data!$T$26,Data!$V$26,IF(Udfyldningsark!G986=Data!$T$27,Data!$V$27,))))))))))))))))))))))</f>
        <v/>
      </c>
    </row>
    <row r="970" spans="13:13" ht="9.6" hidden="1" customHeight="1" x14ac:dyDescent="0.2">
      <c r="M970" s="89" t="str">
        <f>IF(Udfyldningsark!G987="","",IF(Udfyldningsark!G987=Data!$T$7,Data!$V$7,IF(Udfyldningsark!G987=Data!$T$8,Data!$V$8,IF(Udfyldningsark!G987=Data!$T$9,Data!$V$9,IF(Udfyldningsark!G987=Data!$T$10,Data!$V$10,IF(Udfyldningsark!G987=Data!$T$11,Data!$V$11,IF(Udfyldningsark!G987=Data!$T$12,Data!$V$12,IF(Udfyldningsark!G987=Data!$T$13,Data!$V$13,IF(Udfyldningsark!G987=Data!$T$14,Data!$V$14,IF(Udfyldningsark!G987=Data!$T$15,Data!$V$15,IF(Udfyldningsark!G987=Data!$T$16,Data!$V$16,IF(Udfyldningsark!G987=Data!$T$17,Data!$V$17,IF(Udfyldningsark!G987=Data!$T$18,Data!$V$18,IF(Udfyldningsark!G987=Data!$T$19,Data!$V$19,IF(Udfyldningsark!G987=Data!$T$20,Data!$V$20,IF(Udfyldningsark!G987=Data!$T$21,Data!$V$21,IF(Udfyldningsark!G987=Data!$T$22,Data!$V$22,IF(Udfyldningsark!G987=Data!$T$23,Data!$V$23,IF(Udfyldningsark!G987=Data!$T$24,Data!$V$24,IF(Udfyldningsark!G987=Data!$T$25,Data!$V$25,IF(Udfyldningsark!G987=Data!$T$26,Data!$V$26,IF(Udfyldningsark!G987=Data!$T$27,Data!$V$27,))))))))))))))))))))))</f>
        <v/>
      </c>
    </row>
    <row r="971" spans="13:13" ht="9.6" hidden="1" customHeight="1" x14ac:dyDescent="0.2">
      <c r="M971" s="89" t="str">
        <f>IF(Udfyldningsark!G988="","",IF(Udfyldningsark!G988=Data!$T$7,Data!$V$7,IF(Udfyldningsark!G988=Data!$T$8,Data!$V$8,IF(Udfyldningsark!G988=Data!$T$9,Data!$V$9,IF(Udfyldningsark!G988=Data!$T$10,Data!$V$10,IF(Udfyldningsark!G988=Data!$T$11,Data!$V$11,IF(Udfyldningsark!G988=Data!$T$12,Data!$V$12,IF(Udfyldningsark!G988=Data!$T$13,Data!$V$13,IF(Udfyldningsark!G988=Data!$T$14,Data!$V$14,IF(Udfyldningsark!G988=Data!$T$15,Data!$V$15,IF(Udfyldningsark!G988=Data!$T$16,Data!$V$16,IF(Udfyldningsark!G988=Data!$T$17,Data!$V$17,IF(Udfyldningsark!G988=Data!$T$18,Data!$V$18,IF(Udfyldningsark!G988=Data!$T$19,Data!$V$19,IF(Udfyldningsark!G988=Data!$T$20,Data!$V$20,IF(Udfyldningsark!G988=Data!$T$21,Data!$V$21,IF(Udfyldningsark!G988=Data!$T$22,Data!$V$22,IF(Udfyldningsark!G988=Data!$T$23,Data!$V$23,IF(Udfyldningsark!G988=Data!$T$24,Data!$V$24,IF(Udfyldningsark!G988=Data!$T$25,Data!$V$25,IF(Udfyldningsark!G988=Data!$T$26,Data!$V$26,IF(Udfyldningsark!G988=Data!$T$27,Data!$V$27,))))))))))))))))))))))</f>
        <v/>
      </c>
    </row>
    <row r="972" spans="13:13" ht="9.6" hidden="1" customHeight="1" x14ac:dyDescent="0.2">
      <c r="M972" s="89" t="str">
        <f>IF(Udfyldningsark!G989="","",IF(Udfyldningsark!G989=Data!$T$7,Data!$V$7,IF(Udfyldningsark!G989=Data!$T$8,Data!$V$8,IF(Udfyldningsark!G989=Data!$T$9,Data!$V$9,IF(Udfyldningsark!G989=Data!$T$10,Data!$V$10,IF(Udfyldningsark!G989=Data!$T$11,Data!$V$11,IF(Udfyldningsark!G989=Data!$T$12,Data!$V$12,IF(Udfyldningsark!G989=Data!$T$13,Data!$V$13,IF(Udfyldningsark!G989=Data!$T$14,Data!$V$14,IF(Udfyldningsark!G989=Data!$T$15,Data!$V$15,IF(Udfyldningsark!G989=Data!$T$16,Data!$V$16,IF(Udfyldningsark!G989=Data!$T$17,Data!$V$17,IF(Udfyldningsark!G989=Data!$T$18,Data!$V$18,IF(Udfyldningsark!G989=Data!$T$19,Data!$V$19,IF(Udfyldningsark!G989=Data!$T$20,Data!$V$20,IF(Udfyldningsark!G989=Data!$T$21,Data!$V$21,IF(Udfyldningsark!G989=Data!$T$22,Data!$V$22,IF(Udfyldningsark!G989=Data!$T$23,Data!$V$23,IF(Udfyldningsark!G989=Data!$T$24,Data!$V$24,IF(Udfyldningsark!G989=Data!$T$25,Data!$V$25,IF(Udfyldningsark!G989=Data!$T$26,Data!$V$26,IF(Udfyldningsark!G989=Data!$T$27,Data!$V$27,))))))))))))))))))))))</f>
        <v/>
      </c>
    </row>
    <row r="973" spans="13:13" ht="9.6" hidden="1" customHeight="1" x14ac:dyDescent="0.2">
      <c r="M973" s="89" t="str">
        <f>IF(Udfyldningsark!G990="","",IF(Udfyldningsark!G990=Data!$T$7,Data!$V$7,IF(Udfyldningsark!G990=Data!$T$8,Data!$V$8,IF(Udfyldningsark!G990=Data!$T$9,Data!$V$9,IF(Udfyldningsark!G990=Data!$T$10,Data!$V$10,IF(Udfyldningsark!G990=Data!$T$11,Data!$V$11,IF(Udfyldningsark!G990=Data!$T$12,Data!$V$12,IF(Udfyldningsark!G990=Data!$T$13,Data!$V$13,IF(Udfyldningsark!G990=Data!$T$14,Data!$V$14,IF(Udfyldningsark!G990=Data!$T$15,Data!$V$15,IF(Udfyldningsark!G990=Data!$T$16,Data!$V$16,IF(Udfyldningsark!G990=Data!$T$17,Data!$V$17,IF(Udfyldningsark!G990=Data!$T$18,Data!$V$18,IF(Udfyldningsark!G990=Data!$T$19,Data!$V$19,IF(Udfyldningsark!G990=Data!$T$20,Data!$V$20,IF(Udfyldningsark!G990=Data!$T$21,Data!$V$21,IF(Udfyldningsark!G990=Data!$T$22,Data!$V$22,IF(Udfyldningsark!G990=Data!$T$23,Data!$V$23,IF(Udfyldningsark!G990=Data!$T$24,Data!$V$24,IF(Udfyldningsark!G990=Data!$T$25,Data!$V$25,IF(Udfyldningsark!G990=Data!$T$26,Data!$V$26,IF(Udfyldningsark!G990=Data!$T$27,Data!$V$27,))))))))))))))))))))))</f>
        <v/>
      </c>
    </row>
    <row r="974" spans="13:13" ht="9.6" hidden="1" customHeight="1" x14ac:dyDescent="0.2">
      <c r="M974" s="89" t="str">
        <f>IF(Udfyldningsark!G991="","",IF(Udfyldningsark!G991=Data!$T$7,Data!$V$7,IF(Udfyldningsark!G991=Data!$T$8,Data!$V$8,IF(Udfyldningsark!G991=Data!$T$9,Data!$V$9,IF(Udfyldningsark!G991=Data!$T$10,Data!$V$10,IF(Udfyldningsark!G991=Data!$T$11,Data!$V$11,IF(Udfyldningsark!G991=Data!$T$12,Data!$V$12,IF(Udfyldningsark!G991=Data!$T$13,Data!$V$13,IF(Udfyldningsark!G991=Data!$T$14,Data!$V$14,IF(Udfyldningsark!G991=Data!$T$15,Data!$V$15,IF(Udfyldningsark!G991=Data!$T$16,Data!$V$16,IF(Udfyldningsark!G991=Data!$T$17,Data!$V$17,IF(Udfyldningsark!G991=Data!$T$18,Data!$V$18,IF(Udfyldningsark!G991=Data!$T$19,Data!$V$19,IF(Udfyldningsark!G991=Data!$T$20,Data!$V$20,IF(Udfyldningsark!G991=Data!$T$21,Data!$V$21,IF(Udfyldningsark!G991=Data!$T$22,Data!$V$22,IF(Udfyldningsark!G991=Data!$T$23,Data!$V$23,IF(Udfyldningsark!G991=Data!$T$24,Data!$V$24,IF(Udfyldningsark!G991=Data!$T$25,Data!$V$25,IF(Udfyldningsark!G991=Data!$T$26,Data!$V$26,IF(Udfyldningsark!G991=Data!$T$27,Data!$V$27,))))))))))))))))))))))</f>
        <v/>
      </c>
    </row>
    <row r="975" spans="13:13" ht="9.6" hidden="1" customHeight="1" x14ac:dyDescent="0.2">
      <c r="M975" s="89" t="str">
        <f>IF(Udfyldningsark!G992="","",IF(Udfyldningsark!G992=Data!$T$7,Data!$V$7,IF(Udfyldningsark!G992=Data!$T$8,Data!$V$8,IF(Udfyldningsark!G992=Data!$T$9,Data!$V$9,IF(Udfyldningsark!G992=Data!$T$10,Data!$V$10,IF(Udfyldningsark!G992=Data!$T$11,Data!$V$11,IF(Udfyldningsark!G992=Data!$T$12,Data!$V$12,IF(Udfyldningsark!G992=Data!$T$13,Data!$V$13,IF(Udfyldningsark!G992=Data!$T$14,Data!$V$14,IF(Udfyldningsark!G992=Data!$T$15,Data!$V$15,IF(Udfyldningsark!G992=Data!$T$16,Data!$V$16,IF(Udfyldningsark!G992=Data!$T$17,Data!$V$17,IF(Udfyldningsark!G992=Data!$T$18,Data!$V$18,IF(Udfyldningsark!G992=Data!$T$19,Data!$V$19,IF(Udfyldningsark!G992=Data!$T$20,Data!$V$20,IF(Udfyldningsark!G992=Data!$T$21,Data!$V$21,IF(Udfyldningsark!G992=Data!$T$22,Data!$V$22,IF(Udfyldningsark!G992=Data!$T$23,Data!$V$23,IF(Udfyldningsark!G992=Data!$T$24,Data!$V$24,IF(Udfyldningsark!G992=Data!$T$25,Data!$V$25,IF(Udfyldningsark!G992=Data!$T$26,Data!$V$26,IF(Udfyldningsark!G992=Data!$T$27,Data!$V$27,))))))))))))))))))))))</f>
        <v/>
      </c>
    </row>
    <row r="976" spans="13:13" ht="9.6" hidden="1" customHeight="1" x14ac:dyDescent="0.2">
      <c r="M976" s="89" t="str">
        <f>IF(Udfyldningsark!G993="","",IF(Udfyldningsark!G993=Data!$T$7,Data!$V$7,IF(Udfyldningsark!G993=Data!$T$8,Data!$V$8,IF(Udfyldningsark!G993=Data!$T$9,Data!$V$9,IF(Udfyldningsark!G993=Data!$T$10,Data!$V$10,IF(Udfyldningsark!G993=Data!$T$11,Data!$V$11,IF(Udfyldningsark!G993=Data!$T$12,Data!$V$12,IF(Udfyldningsark!G993=Data!$T$13,Data!$V$13,IF(Udfyldningsark!G993=Data!$T$14,Data!$V$14,IF(Udfyldningsark!G993=Data!$T$15,Data!$V$15,IF(Udfyldningsark!G993=Data!$T$16,Data!$V$16,IF(Udfyldningsark!G993=Data!$T$17,Data!$V$17,IF(Udfyldningsark!G993=Data!$T$18,Data!$V$18,IF(Udfyldningsark!G993=Data!$T$19,Data!$V$19,IF(Udfyldningsark!G993=Data!$T$20,Data!$V$20,IF(Udfyldningsark!G993=Data!$T$21,Data!$V$21,IF(Udfyldningsark!G993=Data!$T$22,Data!$V$22,IF(Udfyldningsark!G993=Data!$T$23,Data!$V$23,IF(Udfyldningsark!G993=Data!$T$24,Data!$V$24,IF(Udfyldningsark!G993=Data!$T$25,Data!$V$25,IF(Udfyldningsark!G993=Data!$T$26,Data!$V$26,IF(Udfyldningsark!G993=Data!$T$27,Data!$V$27,))))))))))))))))))))))</f>
        <v/>
      </c>
    </row>
    <row r="977" spans="13:13" ht="9.6" hidden="1" customHeight="1" x14ac:dyDescent="0.2">
      <c r="M977" s="89" t="str">
        <f>IF(Udfyldningsark!G994="","",IF(Udfyldningsark!G994=Data!$T$7,Data!$V$7,IF(Udfyldningsark!G994=Data!$T$8,Data!$V$8,IF(Udfyldningsark!G994=Data!$T$9,Data!$V$9,IF(Udfyldningsark!G994=Data!$T$10,Data!$V$10,IF(Udfyldningsark!G994=Data!$T$11,Data!$V$11,IF(Udfyldningsark!G994=Data!$T$12,Data!$V$12,IF(Udfyldningsark!G994=Data!$T$13,Data!$V$13,IF(Udfyldningsark!G994=Data!$T$14,Data!$V$14,IF(Udfyldningsark!G994=Data!$T$15,Data!$V$15,IF(Udfyldningsark!G994=Data!$T$16,Data!$V$16,IF(Udfyldningsark!G994=Data!$T$17,Data!$V$17,IF(Udfyldningsark!G994=Data!$T$18,Data!$V$18,IF(Udfyldningsark!G994=Data!$T$19,Data!$V$19,IF(Udfyldningsark!G994=Data!$T$20,Data!$V$20,IF(Udfyldningsark!G994=Data!$T$21,Data!$V$21,IF(Udfyldningsark!G994=Data!$T$22,Data!$V$22,IF(Udfyldningsark!G994=Data!$T$23,Data!$V$23,IF(Udfyldningsark!G994=Data!$T$24,Data!$V$24,IF(Udfyldningsark!G994=Data!$T$25,Data!$V$25,IF(Udfyldningsark!G994=Data!$T$26,Data!$V$26,IF(Udfyldningsark!G994=Data!$T$27,Data!$V$27,))))))))))))))))))))))</f>
        <v/>
      </c>
    </row>
    <row r="978" spans="13:13" ht="9.6" hidden="1" customHeight="1" x14ac:dyDescent="0.2">
      <c r="M978" s="89" t="str">
        <f>IF(Udfyldningsark!G995="","",IF(Udfyldningsark!G995=Data!$T$7,Data!$V$7,IF(Udfyldningsark!G995=Data!$T$8,Data!$V$8,IF(Udfyldningsark!G995=Data!$T$9,Data!$V$9,IF(Udfyldningsark!G995=Data!$T$10,Data!$V$10,IF(Udfyldningsark!G995=Data!$T$11,Data!$V$11,IF(Udfyldningsark!G995=Data!$T$12,Data!$V$12,IF(Udfyldningsark!G995=Data!$T$13,Data!$V$13,IF(Udfyldningsark!G995=Data!$T$14,Data!$V$14,IF(Udfyldningsark!G995=Data!$T$15,Data!$V$15,IF(Udfyldningsark!G995=Data!$T$16,Data!$V$16,IF(Udfyldningsark!G995=Data!$T$17,Data!$V$17,IF(Udfyldningsark!G995=Data!$T$18,Data!$V$18,IF(Udfyldningsark!G995=Data!$T$19,Data!$V$19,IF(Udfyldningsark!G995=Data!$T$20,Data!$V$20,IF(Udfyldningsark!G995=Data!$T$21,Data!$V$21,IF(Udfyldningsark!G995=Data!$T$22,Data!$V$22,IF(Udfyldningsark!G995=Data!$T$23,Data!$V$23,IF(Udfyldningsark!G995=Data!$T$24,Data!$V$24,IF(Udfyldningsark!G995=Data!$T$25,Data!$V$25,IF(Udfyldningsark!G995=Data!$T$26,Data!$V$26,IF(Udfyldningsark!G995=Data!$T$27,Data!$V$27,))))))))))))))))))))))</f>
        <v/>
      </c>
    </row>
    <row r="979" spans="13:13" ht="9.6" hidden="1" customHeight="1" x14ac:dyDescent="0.2">
      <c r="M979" s="89" t="str">
        <f>IF(Udfyldningsark!G996="","",IF(Udfyldningsark!G996=Data!$T$7,Data!$V$7,IF(Udfyldningsark!G996=Data!$T$8,Data!$V$8,IF(Udfyldningsark!G996=Data!$T$9,Data!$V$9,IF(Udfyldningsark!G996=Data!$T$10,Data!$V$10,IF(Udfyldningsark!G996=Data!$T$11,Data!$V$11,IF(Udfyldningsark!G996=Data!$T$12,Data!$V$12,IF(Udfyldningsark!G996=Data!$T$13,Data!$V$13,IF(Udfyldningsark!G996=Data!$T$14,Data!$V$14,IF(Udfyldningsark!G996=Data!$T$15,Data!$V$15,IF(Udfyldningsark!G996=Data!$T$16,Data!$V$16,IF(Udfyldningsark!G996=Data!$T$17,Data!$V$17,IF(Udfyldningsark!G996=Data!$T$18,Data!$V$18,IF(Udfyldningsark!G996=Data!$T$19,Data!$V$19,IF(Udfyldningsark!G996=Data!$T$20,Data!$V$20,IF(Udfyldningsark!G996=Data!$T$21,Data!$V$21,IF(Udfyldningsark!G996=Data!$T$22,Data!$V$22,IF(Udfyldningsark!G996=Data!$T$23,Data!$V$23,IF(Udfyldningsark!G996=Data!$T$24,Data!$V$24,IF(Udfyldningsark!G996=Data!$T$25,Data!$V$25,IF(Udfyldningsark!G996=Data!$T$26,Data!$V$26,IF(Udfyldningsark!G996=Data!$T$27,Data!$V$27,))))))))))))))))))))))</f>
        <v/>
      </c>
    </row>
    <row r="980" spans="13:13" ht="9.6" hidden="1" customHeight="1" x14ac:dyDescent="0.2">
      <c r="M980" s="89" t="str">
        <f>IF(Udfyldningsark!G997="","",IF(Udfyldningsark!G997=Data!$T$7,Data!$V$7,IF(Udfyldningsark!G997=Data!$T$8,Data!$V$8,IF(Udfyldningsark!G997=Data!$T$9,Data!$V$9,IF(Udfyldningsark!G997=Data!$T$10,Data!$V$10,IF(Udfyldningsark!G997=Data!$T$11,Data!$V$11,IF(Udfyldningsark!G997=Data!$T$12,Data!$V$12,IF(Udfyldningsark!G997=Data!$T$13,Data!$V$13,IF(Udfyldningsark!G997=Data!$T$14,Data!$V$14,IF(Udfyldningsark!G997=Data!$T$15,Data!$V$15,IF(Udfyldningsark!G997=Data!$T$16,Data!$V$16,IF(Udfyldningsark!G997=Data!$T$17,Data!$V$17,IF(Udfyldningsark!G997=Data!$T$18,Data!$V$18,IF(Udfyldningsark!G997=Data!$T$19,Data!$V$19,IF(Udfyldningsark!G997=Data!$T$20,Data!$V$20,IF(Udfyldningsark!G997=Data!$T$21,Data!$V$21,IF(Udfyldningsark!G997=Data!$T$22,Data!$V$22,IF(Udfyldningsark!G997=Data!$T$23,Data!$V$23,IF(Udfyldningsark!G997=Data!$T$24,Data!$V$24,IF(Udfyldningsark!G997=Data!$T$25,Data!$V$25,IF(Udfyldningsark!G997=Data!$T$26,Data!$V$26,IF(Udfyldningsark!G997=Data!$T$27,Data!$V$27,))))))))))))))))))))))</f>
        <v/>
      </c>
    </row>
    <row r="981" spans="13:13" ht="9.6" hidden="1" customHeight="1" x14ac:dyDescent="0.2">
      <c r="M981" s="89" t="str">
        <f>IF(Udfyldningsark!G998="","",IF(Udfyldningsark!G998=Data!$T$7,Data!$V$7,IF(Udfyldningsark!G998=Data!$T$8,Data!$V$8,IF(Udfyldningsark!G998=Data!$T$9,Data!$V$9,IF(Udfyldningsark!G998=Data!$T$10,Data!$V$10,IF(Udfyldningsark!G998=Data!$T$11,Data!$V$11,IF(Udfyldningsark!G998=Data!$T$12,Data!$V$12,IF(Udfyldningsark!G998=Data!$T$13,Data!$V$13,IF(Udfyldningsark!G998=Data!$T$14,Data!$V$14,IF(Udfyldningsark!G998=Data!$T$15,Data!$V$15,IF(Udfyldningsark!G998=Data!$T$16,Data!$V$16,IF(Udfyldningsark!G998=Data!$T$17,Data!$V$17,IF(Udfyldningsark!G998=Data!$T$18,Data!$V$18,IF(Udfyldningsark!G998=Data!$T$19,Data!$V$19,IF(Udfyldningsark!G998=Data!$T$20,Data!$V$20,IF(Udfyldningsark!G998=Data!$T$21,Data!$V$21,IF(Udfyldningsark!G998=Data!$T$22,Data!$V$22,IF(Udfyldningsark!G998=Data!$T$23,Data!$V$23,IF(Udfyldningsark!G998=Data!$T$24,Data!$V$24,IF(Udfyldningsark!G998=Data!$T$25,Data!$V$25,IF(Udfyldningsark!G998=Data!$T$26,Data!$V$26,IF(Udfyldningsark!G998=Data!$T$27,Data!$V$27,))))))))))))))))))))))</f>
        <v/>
      </c>
    </row>
    <row r="982" spans="13:13" ht="9.6" hidden="1" customHeight="1" x14ac:dyDescent="0.2">
      <c r="M982" s="89" t="str">
        <f>IF(Udfyldningsark!G999="","",IF(Udfyldningsark!G999=Data!$T$7,Data!$V$7,IF(Udfyldningsark!G999=Data!$T$8,Data!$V$8,IF(Udfyldningsark!G999=Data!$T$9,Data!$V$9,IF(Udfyldningsark!G999=Data!$T$10,Data!$V$10,IF(Udfyldningsark!G999=Data!$T$11,Data!$V$11,IF(Udfyldningsark!G999=Data!$T$12,Data!$V$12,IF(Udfyldningsark!G999=Data!$T$13,Data!$V$13,IF(Udfyldningsark!G999=Data!$T$14,Data!$V$14,IF(Udfyldningsark!G999=Data!$T$15,Data!$V$15,IF(Udfyldningsark!G999=Data!$T$16,Data!$V$16,IF(Udfyldningsark!G999=Data!$T$17,Data!$V$17,IF(Udfyldningsark!G999=Data!$T$18,Data!$V$18,IF(Udfyldningsark!G999=Data!$T$19,Data!$V$19,IF(Udfyldningsark!G999=Data!$T$20,Data!$V$20,IF(Udfyldningsark!G999=Data!$T$21,Data!$V$21,IF(Udfyldningsark!G999=Data!$T$22,Data!$V$22,IF(Udfyldningsark!G999=Data!$T$23,Data!$V$23,IF(Udfyldningsark!G999=Data!$T$24,Data!$V$24,IF(Udfyldningsark!G999=Data!$T$25,Data!$V$25,IF(Udfyldningsark!G999=Data!$T$26,Data!$V$26,IF(Udfyldningsark!G999=Data!$T$27,Data!$V$27,))))))))))))))))))))))</f>
        <v/>
      </c>
    </row>
    <row r="983" spans="13:13" ht="9.6" hidden="1" customHeight="1" x14ac:dyDescent="0.2">
      <c r="M983" s="89" t="str">
        <f>IF(Udfyldningsark!G1000="","",IF(Udfyldningsark!G1000=Data!$T$7,Data!$V$7,IF(Udfyldningsark!G1000=Data!$T$8,Data!$V$8,IF(Udfyldningsark!G1000=Data!$T$9,Data!$V$9,IF(Udfyldningsark!G1000=Data!$T$10,Data!$V$10,IF(Udfyldningsark!G1000=Data!$T$11,Data!$V$11,IF(Udfyldningsark!G1000=Data!$T$12,Data!$V$12,IF(Udfyldningsark!G1000=Data!$T$13,Data!$V$13,IF(Udfyldningsark!G1000=Data!$T$14,Data!$V$14,IF(Udfyldningsark!G1000=Data!$T$15,Data!$V$15,IF(Udfyldningsark!G1000=Data!$T$16,Data!$V$16,IF(Udfyldningsark!G1000=Data!$T$17,Data!$V$17,IF(Udfyldningsark!G1000=Data!$T$18,Data!$V$18,IF(Udfyldningsark!G1000=Data!$T$19,Data!$V$19,IF(Udfyldningsark!G1000=Data!$T$20,Data!$V$20,IF(Udfyldningsark!G1000=Data!$T$21,Data!$V$21,IF(Udfyldningsark!G1000=Data!$T$22,Data!$V$22,IF(Udfyldningsark!G1000=Data!$T$23,Data!$V$23,IF(Udfyldningsark!G1000=Data!$T$24,Data!$V$24,IF(Udfyldningsark!G1000=Data!$T$25,Data!$V$25,IF(Udfyldningsark!G1000=Data!$T$26,Data!$V$26,IF(Udfyldningsark!G1000=Data!$T$27,Data!$V$27,))))))))))))))))))))))</f>
        <v/>
      </c>
    </row>
    <row r="984" spans="13:13" ht="9.6" hidden="1" customHeight="1" x14ac:dyDescent="0.2">
      <c r="M984" s="89" t="str">
        <f>IF(Udfyldningsark!G1001="","",IF(Udfyldningsark!G1001=Data!$T$7,Data!$V$7,IF(Udfyldningsark!G1001=Data!$T$8,Data!$V$8,IF(Udfyldningsark!G1001=Data!$T$9,Data!$V$9,IF(Udfyldningsark!G1001=Data!$T$10,Data!$V$10,IF(Udfyldningsark!G1001=Data!$T$11,Data!$V$11,IF(Udfyldningsark!G1001=Data!$T$12,Data!$V$12,IF(Udfyldningsark!G1001=Data!$T$13,Data!$V$13,IF(Udfyldningsark!G1001=Data!$T$14,Data!$V$14,IF(Udfyldningsark!G1001=Data!$T$15,Data!$V$15,IF(Udfyldningsark!G1001=Data!$T$16,Data!$V$16,IF(Udfyldningsark!G1001=Data!$T$17,Data!$V$17,IF(Udfyldningsark!G1001=Data!$T$18,Data!$V$18,IF(Udfyldningsark!G1001=Data!$T$19,Data!$V$19,IF(Udfyldningsark!G1001=Data!$T$20,Data!$V$20,IF(Udfyldningsark!G1001=Data!$T$21,Data!$V$21,IF(Udfyldningsark!G1001=Data!$T$22,Data!$V$22,IF(Udfyldningsark!G1001=Data!$T$23,Data!$V$23,IF(Udfyldningsark!G1001=Data!$T$24,Data!$V$24,IF(Udfyldningsark!G1001=Data!$T$25,Data!$V$25,IF(Udfyldningsark!G1001=Data!$T$26,Data!$V$26,IF(Udfyldningsark!G1001=Data!$T$27,Data!$V$27,))))))))))))))))))))))</f>
        <v/>
      </c>
    </row>
    <row r="985" spans="13:13" ht="9.6" hidden="1" customHeight="1" x14ac:dyDescent="0.2">
      <c r="M985" s="89" t="str">
        <f>IF(Udfyldningsark!G1002="","",IF(Udfyldningsark!G1002=Data!$T$7,Data!$V$7,IF(Udfyldningsark!G1002=Data!$T$8,Data!$V$8,IF(Udfyldningsark!G1002=Data!$T$9,Data!$V$9,IF(Udfyldningsark!G1002=Data!$T$10,Data!$V$10,IF(Udfyldningsark!G1002=Data!$T$11,Data!$V$11,IF(Udfyldningsark!G1002=Data!$T$12,Data!$V$12,IF(Udfyldningsark!G1002=Data!$T$13,Data!$V$13,IF(Udfyldningsark!G1002=Data!$T$14,Data!$V$14,IF(Udfyldningsark!G1002=Data!$T$15,Data!$V$15,IF(Udfyldningsark!G1002=Data!$T$16,Data!$V$16,IF(Udfyldningsark!G1002=Data!$T$17,Data!$V$17,IF(Udfyldningsark!G1002=Data!$T$18,Data!$V$18,IF(Udfyldningsark!G1002=Data!$T$19,Data!$V$19,IF(Udfyldningsark!G1002=Data!$T$20,Data!$V$20,IF(Udfyldningsark!G1002=Data!$T$21,Data!$V$21,IF(Udfyldningsark!G1002=Data!$T$22,Data!$V$22,IF(Udfyldningsark!G1002=Data!$T$23,Data!$V$23,IF(Udfyldningsark!G1002=Data!$T$24,Data!$V$24,IF(Udfyldningsark!G1002=Data!$T$25,Data!$V$25,IF(Udfyldningsark!G1002=Data!$T$26,Data!$V$26,IF(Udfyldningsark!G1002=Data!$T$27,Data!$V$27,))))))))))))))))))))))</f>
        <v/>
      </c>
    </row>
    <row r="986" spans="13:13" ht="9.6" hidden="1" customHeight="1" x14ac:dyDescent="0.2">
      <c r="M986" s="89" t="str">
        <f>IF(Udfyldningsark!G1003="","",IF(Udfyldningsark!G1003=Data!$T$7,Data!$V$7,IF(Udfyldningsark!G1003=Data!$T$8,Data!$V$8,IF(Udfyldningsark!G1003=Data!$T$9,Data!$V$9,IF(Udfyldningsark!G1003=Data!$T$10,Data!$V$10,IF(Udfyldningsark!G1003=Data!$T$11,Data!$V$11,IF(Udfyldningsark!G1003=Data!$T$12,Data!$V$12,IF(Udfyldningsark!G1003=Data!$T$13,Data!$V$13,IF(Udfyldningsark!G1003=Data!$T$14,Data!$V$14,IF(Udfyldningsark!G1003=Data!$T$15,Data!$V$15,IF(Udfyldningsark!G1003=Data!$T$16,Data!$V$16,IF(Udfyldningsark!G1003=Data!$T$17,Data!$V$17,IF(Udfyldningsark!G1003=Data!$T$18,Data!$V$18,IF(Udfyldningsark!G1003=Data!$T$19,Data!$V$19,IF(Udfyldningsark!G1003=Data!$T$20,Data!$V$20,IF(Udfyldningsark!G1003=Data!$T$21,Data!$V$21,IF(Udfyldningsark!G1003=Data!$T$22,Data!$V$22,IF(Udfyldningsark!G1003=Data!$T$23,Data!$V$23,IF(Udfyldningsark!G1003=Data!$T$24,Data!$V$24,IF(Udfyldningsark!G1003=Data!$T$25,Data!$V$25,IF(Udfyldningsark!G1003=Data!$T$26,Data!$V$26,IF(Udfyldningsark!G1003=Data!$T$27,Data!$V$27,))))))))))))))))))))))</f>
        <v/>
      </c>
    </row>
    <row r="987" spans="13:13" ht="9.6" hidden="1" customHeight="1" x14ac:dyDescent="0.2">
      <c r="M987" s="89" t="str">
        <f>IF(Udfyldningsark!G1004="","",IF(Udfyldningsark!G1004=Data!$T$7,Data!$V$7,IF(Udfyldningsark!G1004=Data!$T$8,Data!$V$8,IF(Udfyldningsark!G1004=Data!$T$9,Data!$V$9,IF(Udfyldningsark!G1004=Data!$T$10,Data!$V$10,IF(Udfyldningsark!G1004=Data!$T$11,Data!$V$11,IF(Udfyldningsark!G1004=Data!$T$12,Data!$V$12,IF(Udfyldningsark!G1004=Data!$T$13,Data!$V$13,IF(Udfyldningsark!G1004=Data!$T$14,Data!$V$14,IF(Udfyldningsark!G1004=Data!$T$15,Data!$V$15,IF(Udfyldningsark!G1004=Data!$T$16,Data!$V$16,IF(Udfyldningsark!G1004=Data!$T$17,Data!$V$17,IF(Udfyldningsark!G1004=Data!$T$18,Data!$V$18,IF(Udfyldningsark!G1004=Data!$T$19,Data!$V$19,IF(Udfyldningsark!G1004=Data!$T$20,Data!$V$20,IF(Udfyldningsark!G1004=Data!$T$21,Data!$V$21,IF(Udfyldningsark!G1004=Data!$T$22,Data!$V$22,IF(Udfyldningsark!G1004=Data!$T$23,Data!$V$23,IF(Udfyldningsark!G1004=Data!$T$24,Data!$V$24,IF(Udfyldningsark!G1004=Data!$T$25,Data!$V$25,IF(Udfyldningsark!G1004=Data!$T$26,Data!$V$26,IF(Udfyldningsark!G1004=Data!$T$27,Data!$V$27,))))))))))))))))))))))</f>
        <v/>
      </c>
    </row>
    <row r="988" spans="13:13" ht="9.6" hidden="1" customHeight="1" x14ac:dyDescent="0.2">
      <c r="M988" s="89" t="str">
        <f>IF(Udfyldningsark!G1005="","",IF(Udfyldningsark!G1005=Data!$T$7,Data!$V$7,IF(Udfyldningsark!G1005=Data!$T$8,Data!$V$8,IF(Udfyldningsark!G1005=Data!$T$9,Data!$V$9,IF(Udfyldningsark!G1005=Data!$T$10,Data!$V$10,IF(Udfyldningsark!G1005=Data!$T$11,Data!$V$11,IF(Udfyldningsark!G1005=Data!$T$12,Data!$V$12,IF(Udfyldningsark!G1005=Data!$T$13,Data!$V$13,IF(Udfyldningsark!G1005=Data!$T$14,Data!$V$14,IF(Udfyldningsark!G1005=Data!$T$15,Data!$V$15,IF(Udfyldningsark!G1005=Data!$T$16,Data!$V$16,IF(Udfyldningsark!G1005=Data!$T$17,Data!$V$17,IF(Udfyldningsark!G1005=Data!$T$18,Data!$V$18,IF(Udfyldningsark!G1005=Data!$T$19,Data!$V$19,IF(Udfyldningsark!G1005=Data!$T$20,Data!$V$20,IF(Udfyldningsark!G1005=Data!$T$21,Data!$V$21,IF(Udfyldningsark!G1005=Data!$T$22,Data!$V$22,IF(Udfyldningsark!G1005=Data!$T$23,Data!$V$23,IF(Udfyldningsark!G1005=Data!$T$24,Data!$V$24,IF(Udfyldningsark!G1005=Data!$T$25,Data!$V$25,IF(Udfyldningsark!G1005=Data!$T$26,Data!$V$26,IF(Udfyldningsark!G1005=Data!$T$27,Data!$V$27,))))))))))))))))))))))</f>
        <v/>
      </c>
    </row>
    <row r="989" spans="13:13" ht="9.6" hidden="1" customHeight="1" x14ac:dyDescent="0.2">
      <c r="M989" s="89" t="str">
        <f>IF(Udfyldningsark!G1006="","",IF(Udfyldningsark!G1006=Data!$T$7,Data!$V$7,IF(Udfyldningsark!G1006=Data!$T$8,Data!$V$8,IF(Udfyldningsark!G1006=Data!$T$9,Data!$V$9,IF(Udfyldningsark!G1006=Data!$T$10,Data!$V$10,IF(Udfyldningsark!G1006=Data!$T$11,Data!$V$11,IF(Udfyldningsark!G1006=Data!$T$12,Data!$V$12,IF(Udfyldningsark!G1006=Data!$T$13,Data!$V$13,IF(Udfyldningsark!G1006=Data!$T$14,Data!$V$14,IF(Udfyldningsark!G1006=Data!$T$15,Data!$V$15,IF(Udfyldningsark!G1006=Data!$T$16,Data!$V$16,IF(Udfyldningsark!G1006=Data!$T$17,Data!$V$17,IF(Udfyldningsark!G1006=Data!$T$18,Data!$V$18,IF(Udfyldningsark!G1006=Data!$T$19,Data!$V$19,IF(Udfyldningsark!G1006=Data!$T$20,Data!$V$20,IF(Udfyldningsark!G1006=Data!$T$21,Data!$V$21,IF(Udfyldningsark!G1006=Data!$T$22,Data!$V$22,IF(Udfyldningsark!G1006=Data!$T$23,Data!$V$23,IF(Udfyldningsark!G1006=Data!$T$24,Data!$V$24,IF(Udfyldningsark!G1006=Data!$T$25,Data!$V$25,IF(Udfyldningsark!G1006=Data!$T$26,Data!$V$26,IF(Udfyldningsark!G1006=Data!$T$27,Data!$V$27,))))))))))))))))))))))</f>
        <v/>
      </c>
    </row>
    <row r="990" spans="13:13" ht="9.6" hidden="1" customHeight="1" x14ac:dyDescent="0.2">
      <c r="M990" s="89" t="str">
        <f>IF(Udfyldningsark!G1007="","",IF(Udfyldningsark!G1007=Data!$T$7,Data!$V$7,IF(Udfyldningsark!G1007=Data!$T$8,Data!$V$8,IF(Udfyldningsark!G1007=Data!$T$9,Data!$V$9,IF(Udfyldningsark!G1007=Data!$T$10,Data!$V$10,IF(Udfyldningsark!G1007=Data!$T$11,Data!$V$11,IF(Udfyldningsark!G1007=Data!$T$12,Data!$V$12,IF(Udfyldningsark!G1007=Data!$T$13,Data!$V$13,IF(Udfyldningsark!G1007=Data!$T$14,Data!$V$14,IF(Udfyldningsark!G1007=Data!$T$15,Data!$V$15,IF(Udfyldningsark!G1007=Data!$T$16,Data!$V$16,IF(Udfyldningsark!G1007=Data!$T$17,Data!$V$17,IF(Udfyldningsark!G1007=Data!$T$18,Data!$V$18,IF(Udfyldningsark!G1007=Data!$T$19,Data!$V$19,IF(Udfyldningsark!G1007=Data!$T$20,Data!$V$20,IF(Udfyldningsark!G1007=Data!$T$21,Data!$V$21,IF(Udfyldningsark!G1007=Data!$T$22,Data!$V$22,IF(Udfyldningsark!G1007=Data!$T$23,Data!$V$23,IF(Udfyldningsark!G1007=Data!$T$24,Data!$V$24,IF(Udfyldningsark!G1007=Data!$T$25,Data!$V$25,IF(Udfyldningsark!G1007=Data!$T$26,Data!$V$26,IF(Udfyldningsark!G1007=Data!$T$27,Data!$V$27,))))))))))))))))))))))</f>
        <v/>
      </c>
    </row>
    <row r="991" spans="13:13" ht="9.6" hidden="1" customHeight="1" x14ac:dyDescent="0.2">
      <c r="M991" s="89" t="str">
        <f>IF(Udfyldningsark!G1008="","",IF(Udfyldningsark!G1008=Data!$T$7,Data!$V$7,IF(Udfyldningsark!G1008=Data!$T$8,Data!$V$8,IF(Udfyldningsark!G1008=Data!$T$9,Data!$V$9,IF(Udfyldningsark!G1008=Data!$T$10,Data!$V$10,IF(Udfyldningsark!G1008=Data!$T$11,Data!$V$11,IF(Udfyldningsark!G1008=Data!$T$12,Data!$V$12,IF(Udfyldningsark!G1008=Data!$T$13,Data!$V$13,IF(Udfyldningsark!G1008=Data!$T$14,Data!$V$14,IF(Udfyldningsark!G1008=Data!$T$15,Data!$V$15,IF(Udfyldningsark!G1008=Data!$T$16,Data!$V$16,IF(Udfyldningsark!G1008=Data!$T$17,Data!$V$17,IF(Udfyldningsark!G1008=Data!$T$18,Data!$V$18,IF(Udfyldningsark!G1008=Data!$T$19,Data!$V$19,IF(Udfyldningsark!G1008=Data!$T$20,Data!$V$20,IF(Udfyldningsark!G1008=Data!$T$21,Data!$V$21,IF(Udfyldningsark!G1008=Data!$T$22,Data!$V$22,IF(Udfyldningsark!G1008=Data!$T$23,Data!$V$23,IF(Udfyldningsark!G1008=Data!$T$24,Data!$V$24,IF(Udfyldningsark!G1008=Data!$T$25,Data!$V$25,IF(Udfyldningsark!G1008=Data!$T$26,Data!$V$26,IF(Udfyldningsark!G1008=Data!$T$27,Data!$V$27,))))))))))))))))))))))</f>
        <v/>
      </c>
    </row>
    <row r="992" spans="13:13" ht="9.6" hidden="1" customHeight="1" x14ac:dyDescent="0.2">
      <c r="M992" s="89" t="str">
        <f>IF(Udfyldningsark!G1009="","",IF(Udfyldningsark!G1009=Data!$T$7,Data!$V$7,IF(Udfyldningsark!G1009=Data!$T$8,Data!$V$8,IF(Udfyldningsark!G1009=Data!$T$9,Data!$V$9,IF(Udfyldningsark!G1009=Data!$T$10,Data!$V$10,IF(Udfyldningsark!G1009=Data!$T$11,Data!$V$11,IF(Udfyldningsark!G1009=Data!$T$12,Data!$V$12,IF(Udfyldningsark!G1009=Data!$T$13,Data!$V$13,IF(Udfyldningsark!G1009=Data!$T$14,Data!$V$14,IF(Udfyldningsark!G1009=Data!$T$15,Data!$V$15,IF(Udfyldningsark!G1009=Data!$T$16,Data!$V$16,IF(Udfyldningsark!G1009=Data!$T$17,Data!$V$17,IF(Udfyldningsark!G1009=Data!$T$18,Data!$V$18,IF(Udfyldningsark!G1009=Data!$T$19,Data!$V$19,IF(Udfyldningsark!G1009=Data!$T$20,Data!$V$20,IF(Udfyldningsark!G1009=Data!$T$21,Data!$V$21,IF(Udfyldningsark!G1009=Data!$T$22,Data!$V$22,IF(Udfyldningsark!G1009=Data!$T$23,Data!$V$23,IF(Udfyldningsark!G1009=Data!$T$24,Data!$V$24,IF(Udfyldningsark!G1009=Data!$T$25,Data!$V$25,IF(Udfyldningsark!G1009=Data!$T$26,Data!$V$26,IF(Udfyldningsark!G1009=Data!$T$27,Data!$V$27,))))))))))))))))))))))</f>
        <v/>
      </c>
    </row>
    <row r="993" spans="13:13" ht="9.6" hidden="1" customHeight="1" x14ac:dyDescent="0.2">
      <c r="M993" s="89" t="str">
        <f>IF(Udfyldningsark!G1010="","",IF(Udfyldningsark!G1010=Data!$T$7,Data!$V$7,IF(Udfyldningsark!G1010=Data!$T$8,Data!$V$8,IF(Udfyldningsark!G1010=Data!$T$9,Data!$V$9,IF(Udfyldningsark!G1010=Data!$T$10,Data!$V$10,IF(Udfyldningsark!G1010=Data!$T$11,Data!$V$11,IF(Udfyldningsark!G1010=Data!$T$12,Data!$V$12,IF(Udfyldningsark!G1010=Data!$T$13,Data!$V$13,IF(Udfyldningsark!G1010=Data!$T$14,Data!$V$14,IF(Udfyldningsark!G1010=Data!$T$15,Data!$V$15,IF(Udfyldningsark!G1010=Data!$T$16,Data!$V$16,IF(Udfyldningsark!G1010=Data!$T$17,Data!$V$17,IF(Udfyldningsark!G1010=Data!$T$18,Data!$V$18,IF(Udfyldningsark!G1010=Data!$T$19,Data!$V$19,IF(Udfyldningsark!G1010=Data!$T$20,Data!$V$20,IF(Udfyldningsark!G1010=Data!$T$21,Data!$V$21,IF(Udfyldningsark!G1010=Data!$T$22,Data!$V$22,IF(Udfyldningsark!G1010=Data!$T$23,Data!$V$23,IF(Udfyldningsark!G1010=Data!$T$24,Data!$V$24,IF(Udfyldningsark!G1010=Data!$T$25,Data!$V$25,IF(Udfyldningsark!G1010=Data!$T$26,Data!$V$26,IF(Udfyldningsark!G1010=Data!$T$27,Data!$V$27,))))))))))))))))))))))</f>
        <v/>
      </c>
    </row>
    <row r="994" spans="13:13" ht="9.6" hidden="1" customHeight="1" x14ac:dyDescent="0.2">
      <c r="M994" s="89" t="str">
        <f>IF(Udfyldningsark!G1011="","",IF(Udfyldningsark!G1011=Data!$T$7,Data!$V$7,IF(Udfyldningsark!G1011=Data!$T$8,Data!$V$8,IF(Udfyldningsark!G1011=Data!$T$9,Data!$V$9,IF(Udfyldningsark!G1011=Data!$T$10,Data!$V$10,IF(Udfyldningsark!G1011=Data!$T$11,Data!$V$11,IF(Udfyldningsark!G1011=Data!$T$12,Data!$V$12,IF(Udfyldningsark!G1011=Data!$T$13,Data!$V$13,IF(Udfyldningsark!G1011=Data!$T$14,Data!$V$14,IF(Udfyldningsark!G1011=Data!$T$15,Data!$V$15,IF(Udfyldningsark!G1011=Data!$T$16,Data!$V$16,IF(Udfyldningsark!G1011=Data!$T$17,Data!$V$17,IF(Udfyldningsark!G1011=Data!$T$18,Data!$V$18,IF(Udfyldningsark!G1011=Data!$T$19,Data!$V$19,IF(Udfyldningsark!G1011=Data!$T$20,Data!$V$20,IF(Udfyldningsark!G1011=Data!$T$21,Data!$V$21,IF(Udfyldningsark!G1011=Data!$T$22,Data!$V$22,IF(Udfyldningsark!G1011=Data!$T$23,Data!$V$23,IF(Udfyldningsark!G1011=Data!$T$24,Data!$V$24,IF(Udfyldningsark!G1011=Data!$T$25,Data!$V$25,IF(Udfyldningsark!G1011=Data!$T$26,Data!$V$26,IF(Udfyldningsark!G1011=Data!$T$27,Data!$V$27,))))))))))))))))))))))</f>
        <v/>
      </c>
    </row>
    <row r="995" spans="13:13" ht="9.6" hidden="1" customHeight="1" x14ac:dyDescent="0.2">
      <c r="M995" s="89" t="str">
        <f>IF(Udfyldningsark!G1012="","",IF(Udfyldningsark!G1012=Data!$T$7,Data!$V$7,IF(Udfyldningsark!G1012=Data!$T$8,Data!$V$8,IF(Udfyldningsark!G1012=Data!$T$9,Data!$V$9,IF(Udfyldningsark!G1012=Data!$T$10,Data!$V$10,IF(Udfyldningsark!G1012=Data!$T$11,Data!$V$11,IF(Udfyldningsark!G1012=Data!$T$12,Data!$V$12,IF(Udfyldningsark!G1012=Data!$T$13,Data!$V$13,IF(Udfyldningsark!G1012=Data!$T$14,Data!$V$14,IF(Udfyldningsark!G1012=Data!$T$15,Data!$V$15,IF(Udfyldningsark!G1012=Data!$T$16,Data!$V$16,IF(Udfyldningsark!G1012=Data!$T$17,Data!$V$17,IF(Udfyldningsark!G1012=Data!$T$18,Data!$V$18,IF(Udfyldningsark!G1012=Data!$T$19,Data!$V$19,IF(Udfyldningsark!G1012=Data!$T$20,Data!$V$20,IF(Udfyldningsark!G1012=Data!$T$21,Data!$V$21,IF(Udfyldningsark!G1012=Data!$T$22,Data!$V$22,IF(Udfyldningsark!G1012=Data!$T$23,Data!$V$23,IF(Udfyldningsark!G1012=Data!$T$24,Data!$V$24,IF(Udfyldningsark!G1012=Data!$T$25,Data!$V$25,IF(Udfyldningsark!G1012=Data!$T$26,Data!$V$26,IF(Udfyldningsark!G1012=Data!$T$27,Data!$V$27,))))))))))))))))))))))</f>
        <v/>
      </c>
    </row>
    <row r="996" spans="13:13" ht="9.6" hidden="1" customHeight="1" x14ac:dyDescent="0.2">
      <c r="M996" s="89" t="str">
        <f>IF(Udfyldningsark!G1013="","",IF(Udfyldningsark!G1013=Data!$T$7,Data!$V$7,IF(Udfyldningsark!G1013=Data!$T$8,Data!$V$8,IF(Udfyldningsark!G1013=Data!$T$9,Data!$V$9,IF(Udfyldningsark!G1013=Data!$T$10,Data!$V$10,IF(Udfyldningsark!G1013=Data!$T$11,Data!$V$11,IF(Udfyldningsark!G1013=Data!$T$12,Data!$V$12,IF(Udfyldningsark!G1013=Data!$T$13,Data!$V$13,IF(Udfyldningsark!G1013=Data!$T$14,Data!$V$14,IF(Udfyldningsark!G1013=Data!$T$15,Data!$V$15,IF(Udfyldningsark!G1013=Data!$T$16,Data!$V$16,IF(Udfyldningsark!G1013=Data!$T$17,Data!$V$17,IF(Udfyldningsark!G1013=Data!$T$18,Data!$V$18,IF(Udfyldningsark!G1013=Data!$T$19,Data!$V$19,IF(Udfyldningsark!G1013=Data!$T$20,Data!$V$20,IF(Udfyldningsark!G1013=Data!$T$21,Data!$V$21,IF(Udfyldningsark!G1013=Data!$T$22,Data!$V$22,IF(Udfyldningsark!G1013=Data!$T$23,Data!$V$23,IF(Udfyldningsark!G1013=Data!$T$24,Data!$V$24,IF(Udfyldningsark!G1013=Data!$T$25,Data!$V$25,IF(Udfyldningsark!G1013=Data!$T$26,Data!$V$26,IF(Udfyldningsark!G1013=Data!$T$27,Data!$V$27,))))))))))))))))))))))</f>
        <v/>
      </c>
    </row>
    <row r="997" spans="13:13" ht="9.6" hidden="1" customHeight="1" x14ac:dyDescent="0.2">
      <c r="M997" s="89" t="str">
        <f>IF(Udfyldningsark!G1014="","",IF(Udfyldningsark!G1014=Data!$T$7,Data!$V$7,IF(Udfyldningsark!G1014=Data!$T$8,Data!$V$8,IF(Udfyldningsark!G1014=Data!$T$9,Data!$V$9,IF(Udfyldningsark!G1014=Data!$T$10,Data!$V$10,IF(Udfyldningsark!G1014=Data!$T$11,Data!$V$11,IF(Udfyldningsark!G1014=Data!$T$12,Data!$V$12,IF(Udfyldningsark!G1014=Data!$T$13,Data!$V$13,IF(Udfyldningsark!G1014=Data!$T$14,Data!$V$14,IF(Udfyldningsark!G1014=Data!$T$15,Data!$V$15,IF(Udfyldningsark!G1014=Data!$T$16,Data!$V$16,IF(Udfyldningsark!G1014=Data!$T$17,Data!$V$17,IF(Udfyldningsark!G1014=Data!$T$18,Data!$V$18,IF(Udfyldningsark!G1014=Data!$T$19,Data!$V$19,IF(Udfyldningsark!G1014=Data!$T$20,Data!$V$20,IF(Udfyldningsark!G1014=Data!$T$21,Data!$V$21,IF(Udfyldningsark!G1014=Data!$T$22,Data!$V$22,IF(Udfyldningsark!G1014=Data!$T$23,Data!$V$23,IF(Udfyldningsark!G1014=Data!$T$24,Data!$V$24,IF(Udfyldningsark!G1014=Data!$T$25,Data!$V$25,IF(Udfyldningsark!G1014=Data!$T$26,Data!$V$26,IF(Udfyldningsark!G1014=Data!$T$27,Data!$V$27,))))))))))))))))))))))</f>
        <v/>
      </c>
    </row>
    <row r="998" spans="13:13" ht="9.6" hidden="1" customHeight="1" x14ac:dyDescent="0.2">
      <c r="M998" s="89" t="str">
        <f>IF(Udfyldningsark!G1015="","",IF(Udfyldningsark!G1015=Data!$T$7,Data!$V$7,IF(Udfyldningsark!G1015=Data!$T$8,Data!$V$8,IF(Udfyldningsark!G1015=Data!$T$9,Data!$V$9,IF(Udfyldningsark!G1015=Data!$T$10,Data!$V$10,IF(Udfyldningsark!G1015=Data!$T$11,Data!$V$11,IF(Udfyldningsark!G1015=Data!$T$12,Data!$V$12,IF(Udfyldningsark!G1015=Data!$T$13,Data!$V$13,IF(Udfyldningsark!G1015=Data!$T$14,Data!$V$14,IF(Udfyldningsark!G1015=Data!$T$15,Data!$V$15,IF(Udfyldningsark!G1015=Data!$T$16,Data!$V$16,IF(Udfyldningsark!G1015=Data!$T$17,Data!$V$17,IF(Udfyldningsark!G1015=Data!$T$18,Data!$V$18,IF(Udfyldningsark!G1015=Data!$T$19,Data!$V$19,IF(Udfyldningsark!G1015=Data!$T$20,Data!$V$20,IF(Udfyldningsark!G1015=Data!$T$21,Data!$V$21,IF(Udfyldningsark!G1015=Data!$T$22,Data!$V$22,IF(Udfyldningsark!G1015=Data!$T$23,Data!$V$23,IF(Udfyldningsark!G1015=Data!$T$24,Data!$V$24,IF(Udfyldningsark!G1015=Data!$T$25,Data!$V$25,IF(Udfyldningsark!G1015=Data!$T$26,Data!$V$26,IF(Udfyldningsark!G1015=Data!$T$27,Data!$V$27,))))))))))))))))))))))</f>
        <v/>
      </c>
    </row>
    <row r="999" spans="13:13" ht="9.6" hidden="1" customHeight="1" x14ac:dyDescent="0.2">
      <c r="M999" s="89" t="str">
        <f>IF(Udfyldningsark!G1016="","",IF(Udfyldningsark!G1016=Data!$T$7,Data!$V$7,IF(Udfyldningsark!G1016=Data!$T$8,Data!$V$8,IF(Udfyldningsark!G1016=Data!$T$9,Data!$V$9,IF(Udfyldningsark!G1016=Data!$T$10,Data!$V$10,IF(Udfyldningsark!G1016=Data!$T$11,Data!$V$11,IF(Udfyldningsark!G1016=Data!$T$12,Data!$V$12,IF(Udfyldningsark!G1016=Data!$T$13,Data!$V$13,IF(Udfyldningsark!G1016=Data!$T$14,Data!$V$14,IF(Udfyldningsark!G1016=Data!$T$15,Data!$V$15,IF(Udfyldningsark!G1016=Data!$T$16,Data!$V$16,IF(Udfyldningsark!G1016=Data!$T$17,Data!$V$17,IF(Udfyldningsark!G1016=Data!$T$18,Data!$V$18,IF(Udfyldningsark!G1016=Data!$T$19,Data!$V$19,IF(Udfyldningsark!G1016=Data!$T$20,Data!$V$20,IF(Udfyldningsark!G1016=Data!$T$21,Data!$V$21,IF(Udfyldningsark!G1016=Data!$T$22,Data!$V$22,IF(Udfyldningsark!G1016=Data!$T$23,Data!$V$23,IF(Udfyldningsark!G1016=Data!$T$24,Data!$V$24,IF(Udfyldningsark!G1016=Data!$T$25,Data!$V$25,IF(Udfyldningsark!G1016=Data!$T$26,Data!$V$26,IF(Udfyldningsark!G1016=Data!$T$27,Data!$V$27,))))))))))))))))))))))</f>
        <v/>
      </c>
    </row>
    <row r="1000" spans="13:13" ht="9.6" hidden="1" customHeight="1" x14ac:dyDescent="0.2">
      <c r="M1000" s="89" t="str">
        <f>IF(Udfyldningsark!G1017="","",IF(Udfyldningsark!G1017=Data!$T$7,Data!$V$7,IF(Udfyldningsark!G1017=Data!$T$8,Data!$V$8,IF(Udfyldningsark!G1017=Data!$T$9,Data!$V$9,IF(Udfyldningsark!G1017=Data!$T$10,Data!$V$10,IF(Udfyldningsark!G1017=Data!$T$11,Data!$V$11,IF(Udfyldningsark!G1017=Data!$T$12,Data!$V$12,IF(Udfyldningsark!G1017=Data!$T$13,Data!$V$13,IF(Udfyldningsark!G1017=Data!$T$14,Data!$V$14,IF(Udfyldningsark!G1017=Data!$T$15,Data!$V$15,IF(Udfyldningsark!G1017=Data!$T$16,Data!$V$16,IF(Udfyldningsark!G1017=Data!$T$17,Data!$V$17,IF(Udfyldningsark!G1017=Data!$T$18,Data!$V$18,IF(Udfyldningsark!G1017=Data!$T$19,Data!$V$19,IF(Udfyldningsark!G1017=Data!$T$20,Data!$V$20,IF(Udfyldningsark!G1017=Data!$T$21,Data!$V$21,IF(Udfyldningsark!G1017=Data!$T$22,Data!$V$22,IF(Udfyldningsark!G1017=Data!$T$23,Data!$V$23,IF(Udfyldningsark!G1017=Data!$T$24,Data!$V$24,IF(Udfyldningsark!G1017=Data!$T$25,Data!$V$25,IF(Udfyldningsark!G1017=Data!$T$26,Data!$V$26,IF(Udfyldningsark!G1017=Data!$T$27,Data!$V$27,))))))))))))))))))))))</f>
        <v/>
      </c>
    </row>
    <row r="1001" spans="13:13" ht="9.6" hidden="1" customHeight="1" x14ac:dyDescent="0.2">
      <c r="M1001" s="89" t="str">
        <f>IF(Udfyldningsark!G1018="","",IF(Udfyldningsark!G1018=Data!$T$7,Data!$V$7,IF(Udfyldningsark!G1018=Data!$T$8,Data!$V$8,IF(Udfyldningsark!G1018=Data!$T$9,Data!$V$9,IF(Udfyldningsark!G1018=Data!$T$10,Data!$V$10,IF(Udfyldningsark!G1018=Data!$T$11,Data!$V$11,IF(Udfyldningsark!G1018=Data!$T$12,Data!$V$12,IF(Udfyldningsark!G1018=Data!$T$13,Data!$V$13,IF(Udfyldningsark!G1018=Data!$T$14,Data!$V$14,IF(Udfyldningsark!G1018=Data!$T$15,Data!$V$15,IF(Udfyldningsark!G1018=Data!$T$16,Data!$V$16,IF(Udfyldningsark!G1018=Data!$T$17,Data!$V$17,IF(Udfyldningsark!G1018=Data!$T$18,Data!$V$18,IF(Udfyldningsark!G1018=Data!$T$19,Data!$V$19,IF(Udfyldningsark!G1018=Data!$T$20,Data!$V$20,IF(Udfyldningsark!G1018=Data!$T$21,Data!$V$21,IF(Udfyldningsark!G1018=Data!$T$22,Data!$V$22,IF(Udfyldningsark!G1018=Data!$T$23,Data!$V$23,IF(Udfyldningsark!G1018=Data!$T$24,Data!$V$24,IF(Udfyldningsark!G1018=Data!$T$25,Data!$V$25,IF(Udfyldningsark!G1018=Data!$T$26,Data!$V$26,IF(Udfyldningsark!G1018=Data!$T$27,Data!$V$27,))))))))))))))))))))))</f>
        <v/>
      </c>
    </row>
    <row r="1002" spans="13:13" ht="9.6" hidden="1" customHeight="1" x14ac:dyDescent="0.2">
      <c r="M1002" s="89" t="str">
        <f>IF(Udfyldningsark!G1019="","",IF(Udfyldningsark!G1019=Data!$T$7,Data!$V$7,IF(Udfyldningsark!G1019=Data!$T$8,Data!$V$8,IF(Udfyldningsark!G1019=Data!$T$9,Data!$V$9,IF(Udfyldningsark!G1019=Data!$T$10,Data!$V$10,IF(Udfyldningsark!G1019=Data!$T$11,Data!$V$11,IF(Udfyldningsark!G1019=Data!$T$12,Data!$V$12,IF(Udfyldningsark!G1019=Data!$T$13,Data!$V$13,IF(Udfyldningsark!G1019=Data!$T$14,Data!$V$14,IF(Udfyldningsark!G1019=Data!$T$15,Data!$V$15,IF(Udfyldningsark!G1019=Data!$T$16,Data!$V$16,IF(Udfyldningsark!G1019=Data!$T$17,Data!$V$17,IF(Udfyldningsark!G1019=Data!$T$18,Data!$V$18,IF(Udfyldningsark!G1019=Data!$T$19,Data!$V$19,IF(Udfyldningsark!G1019=Data!$T$20,Data!$V$20,IF(Udfyldningsark!G1019=Data!$T$21,Data!$V$21,IF(Udfyldningsark!G1019=Data!$T$22,Data!$V$22,IF(Udfyldningsark!G1019=Data!$T$23,Data!$V$23,IF(Udfyldningsark!G1019=Data!$T$24,Data!$V$24,IF(Udfyldningsark!G1019=Data!$T$25,Data!$V$25,IF(Udfyldningsark!G1019=Data!$T$26,Data!$V$26,IF(Udfyldningsark!G1019=Data!$T$27,Data!$V$27,))))))))))))))))))))))</f>
        <v/>
      </c>
    </row>
    <row r="1003" spans="13:13" ht="9.6" hidden="1" customHeight="1" x14ac:dyDescent="0.2">
      <c r="M1003" s="89" t="str">
        <f>IF(Udfyldningsark!G1020="","",IF(Udfyldningsark!G1020=Data!$T$7,Data!$V$7,IF(Udfyldningsark!G1020=Data!$T$8,Data!$V$8,IF(Udfyldningsark!G1020=Data!$T$9,Data!$V$9,IF(Udfyldningsark!G1020=Data!$T$10,Data!$V$10,IF(Udfyldningsark!G1020=Data!$T$11,Data!$V$11,IF(Udfyldningsark!G1020=Data!$T$12,Data!$V$12,IF(Udfyldningsark!G1020=Data!$T$13,Data!$V$13,IF(Udfyldningsark!G1020=Data!$T$14,Data!$V$14,IF(Udfyldningsark!G1020=Data!$T$15,Data!$V$15,IF(Udfyldningsark!G1020=Data!$T$16,Data!$V$16,IF(Udfyldningsark!G1020=Data!$T$17,Data!$V$17,IF(Udfyldningsark!G1020=Data!$T$18,Data!$V$18,IF(Udfyldningsark!G1020=Data!$T$19,Data!$V$19,IF(Udfyldningsark!G1020=Data!$T$20,Data!$V$20,IF(Udfyldningsark!G1020=Data!$T$21,Data!$V$21,IF(Udfyldningsark!G1020=Data!$T$22,Data!$V$22,IF(Udfyldningsark!G1020=Data!$T$23,Data!$V$23,IF(Udfyldningsark!G1020=Data!$T$24,Data!$V$24,IF(Udfyldningsark!G1020=Data!$T$25,Data!$V$25,IF(Udfyldningsark!G1020=Data!$T$26,Data!$V$26,IF(Udfyldningsark!G1020=Data!$T$27,Data!$V$27,))))))))))))))))))))))</f>
        <v/>
      </c>
    </row>
    <row r="1004" spans="13:13" ht="9.6" hidden="1" customHeight="1" x14ac:dyDescent="0.2">
      <c r="M1004" s="89" t="str">
        <f>IF(Udfyldningsark!G1021="","",IF(Udfyldningsark!G1021=Data!$T$7,Data!$V$7,IF(Udfyldningsark!G1021=Data!$T$8,Data!$V$8,IF(Udfyldningsark!G1021=Data!$T$9,Data!$V$9,IF(Udfyldningsark!G1021=Data!$T$10,Data!$V$10,IF(Udfyldningsark!G1021=Data!$T$11,Data!$V$11,IF(Udfyldningsark!G1021=Data!$T$12,Data!$V$12,IF(Udfyldningsark!G1021=Data!$T$13,Data!$V$13,IF(Udfyldningsark!G1021=Data!$T$14,Data!$V$14,IF(Udfyldningsark!G1021=Data!$T$15,Data!$V$15,IF(Udfyldningsark!G1021=Data!$T$16,Data!$V$16,IF(Udfyldningsark!G1021=Data!$T$17,Data!$V$17,IF(Udfyldningsark!G1021=Data!$T$18,Data!$V$18,IF(Udfyldningsark!G1021=Data!$T$19,Data!$V$19,IF(Udfyldningsark!G1021=Data!$T$20,Data!$V$20,IF(Udfyldningsark!G1021=Data!$T$21,Data!$V$21,IF(Udfyldningsark!G1021=Data!$T$22,Data!$V$22,IF(Udfyldningsark!G1021=Data!$T$23,Data!$V$23,IF(Udfyldningsark!G1021=Data!$T$24,Data!$V$24,IF(Udfyldningsark!G1021=Data!$T$25,Data!$V$25,IF(Udfyldningsark!G1021=Data!$T$26,Data!$V$26,IF(Udfyldningsark!G1021=Data!$T$27,Data!$V$27,))))))))))))))))))))))</f>
        <v/>
      </c>
    </row>
    <row r="1005" spans="13:13" ht="9.6" hidden="1" customHeight="1" x14ac:dyDescent="0.2">
      <c r="M1005" s="89" t="str">
        <f>IF(Udfyldningsark!G1022="","",IF(Udfyldningsark!G1022=Data!$T$7,Data!$V$7,IF(Udfyldningsark!G1022=Data!$T$8,Data!$V$8,IF(Udfyldningsark!G1022=Data!$T$9,Data!$V$9,IF(Udfyldningsark!G1022=Data!$T$10,Data!$V$10,IF(Udfyldningsark!G1022=Data!$T$11,Data!$V$11,IF(Udfyldningsark!G1022=Data!$T$12,Data!$V$12,IF(Udfyldningsark!G1022=Data!$T$13,Data!$V$13,IF(Udfyldningsark!G1022=Data!$T$14,Data!$V$14,IF(Udfyldningsark!G1022=Data!$T$15,Data!$V$15,IF(Udfyldningsark!G1022=Data!$T$16,Data!$V$16,IF(Udfyldningsark!G1022=Data!$T$17,Data!$V$17,IF(Udfyldningsark!G1022=Data!$T$18,Data!$V$18,IF(Udfyldningsark!G1022=Data!$T$19,Data!$V$19,IF(Udfyldningsark!G1022=Data!$T$20,Data!$V$20,IF(Udfyldningsark!G1022=Data!$T$21,Data!$V$21,IF(Udfyldningsark!G1022=Data!$T$22,Data!$V$22,IF(Udfyldningsark!G1022=Data!$T$23,Data!$V$23,IF(Udfyldningsark!G1022=Data!$T$24,Data!$V$24,IF(Udfyldningsark!G1022=Data!$T$25,Data!$V$25,IF(Udfyldningsark!G1022=Data!$T$26,Data!$V$26,IF(Udfyldningsark!G1022=Data!$T$27,Data!$V$27,))))))))))))))))))))))</f>
        <v/>
      </c>
    </row>
    <row r="1006" spans="13:13" ht="9.6" hidden="1" customHeight="1" x14ac:dyDescent="0.2">
      <c r="M1006" s="89" t="str">
        <f>IF(Udfyldningsark!G1023="","",IF(Udfyldningsark!G1023=Data!$T$7,Data!$V$7,IF(Udfyldningsark!G1023=Data!$T$8,Data!$V$8,IF(Udfyldningsark!G1023=Data!$T$9,Data!$V$9,IF(Udfyldningsark!G1023=Data!$T$10,Data!$V$10,IF(Udfyldningsark!G1023=Data!$T$11,Data!$V$11,IF(Udfyldningsark!G1023=Data!$T$12,Data!$V$12,IF(Udfyldningsark!G1023=Data!$T$13,Data!$V$13,IF(Udfyldningsark!G1023=Data!$T$14,Data!$V$14,IF(Udfyldningsark!G1023=Data!$T$15,Data!$V$15,IF(Udfyldningsark!G1023=Data!$T$16,Data!$V$16,IF(Udfyldningsark!G1023=Data!$T$17,Data!$V$17,IF(Udfyldningsark!G1023=Data!$T$18,Data!$V$18,IF(Udfyldningsark!G1023=Data!$T$19,Data!$V$19,IF(Udfyldningsark!G1023=Data!$T$20,Data!$V$20,IF(Udfyldningsark!G1023=Data!$T$21,Data!$V$21,IF(Udfyldningsark!G1023=Data!$T$22,Data!$V$22,IF(Udfyldningsark!G1023=Data!$T$23,Data!$V$23,IF(Udfyldningsark!G1023=Data!$T$24,Data!$V$24,IF(Udfyldningsark!G1023=Data!$T$25,Data!$V$25,IF(Udfyldningsark!G1023=Data!$T$26,Data!$V$26,IF(Udfyldningsark!G1023=Data!$T$27,Data!$V$27,))))))))))))))))))))))</f>
        <v/>
      </c>
    </row>
    <row r="1007" spans="13:13" ht="9.6" hidden="1" customHeight="1" x14ac:dyDescent="0.2">
      <c r="M1007" s="89" t="str">
        <f>IF(Udfyldningsark!G1024="","",IF(Udfyldningsark!G1024=Data!$T$7,Data!$V$7,IF(Udfyldningsark!G1024=Data!$T$8,Data!$V$8,IF(Udfyldningsark!G1024=Data!$T$9,Data!$V$9,IF(Udfyldningsark!G1024=Data!$T$10,Data!$V$10,IF(Udfyldningsark!G1024=Data!$T$11,Data!$V$11,IF(Udfyldningsark!G1024=Data!$T$12,Data!$V$12,IF(Udfyldningsark!G1024=Data!$T$13,Data!$V$13,IF(Udfyldningsark!G1024=Data!$T$14,Data!$V$14,IF(Udfyldningsark!G1024=Data!$T$15,Data!$V$15,IF(Udfyldningsark!G1024=Data!$T$16,Data!$V$16,IF(Udfyldningsark!G1024=Data!$T$17,Data!$V$17,IF(Udfyldningsark!G1024=Data!$T$18,Data!$V$18,IF(Udfyldningsark!G1024=Data!$T$19,Data!$V$19,IF(Udfyldningsark!G1024=Data!$T$20,Data!$V$20,IF(Udfyldningsark!G1024=Data!$T$21,Data!$V$21,IF(Udfyldningsark!G1024=Data!$T$22,Data!$V$22,IF(Udfyldningsark!G1024=Data!$T$23,Data!$V$23,IF(Udfyldningsark!G1024=Data!$T$24,Data!$V$24,IF(Udfyldningsark!G1024=Data!$T$25,Data!$V$25,IF(Udfyldningsark!G1024=Data!$T$26,Data!$V$26,IF(Udfyldningsark!G1024=Data!$T$27,Data!$V$27,))))))))))))))))))))))</f>
        <v/>
      </c>
    </row>
    <row r="1008" spans="13:13" ht="9.6" hidden="1" customHeight="1" x14ac:dyDescent="0.2">
      <c r="M1008" s="89" t="str">
        <f>IF(Udfyldningsark!G1025="","",IF(Udfyldningsark!G1025=Data!$T$7,Data!$V$7,IF(Udfyldningsark!G1025=Data!$T$8,Data!$V$8,IF(Udfyldningsark!G1025=Data!$T$9,Data!$V$9,IF(Udfyldningsark!G1025=Data!$T$10,Data!$V$10,IF(Udfyldningsark!G1025=Data!$T$11,Data!$V$11,IF(Udfyldningsark!G1025=Data!$T$12,Data!$V$12,IF(Udfyldningsark!G1025=Data!$T$13,Data!$V$13,IF(Udfyldningsark!G1025=Data!$T$14,Data!$V$14,IF(Udfyldningsark!G1025=Data!$T$15,Data!$V$15,IF(Udfyldningsark!G1025=Data!$T$16,Data!$V$16,IF(Udfyldningsark!G1025=Data!$T$17,Data!$V$17,IF(Udfyldningsark!G1025=Data!$T$18,Data!$V$18,IF(Udfyldningsark!G1025=Data!$T$19,Data!$V$19,IF(Udfyldningsark!G1025=Data!$T$20,Data!$V$20,IF(Udfyldningsark!G1025=Data!$T$21,Data!$V$21,IF(Udfyldningsark!G1025=Data!$T$22,Data!$V$22,IF(Udfyldningsark!G1025=Data!$T$23,Data!$V$23,IF(Udfyldningsark!G1025=Data!$T$24,Data!$V$24,IF(Udfyldningsark!G1025=Data!$T$25,Data!$V$25,IF(Udfyldningsark!G1025=Data!$T$26,Data!$V$26,IF(Udfyldningsark!G1025=Data!$T$27,Data!$V$27,))))))))))))))))))))))</f>
        <v/>
      </c>
    </row>
    <row r="1009" spans="13:13" ht="9.6" hidden="1" customHeight="1" x14ac:dyDescent="0.2">
      <c r="M1009" s="89" t="str">
        <f>IF(Udfyldningsark!G1026="","",IF(Udfyldningsark!G1026=Data!$T$7,Data!$V$7,IF(Udfyldningsark!G1026=Data!$T$8,Data!$V$8,IF(Udfyldningsark!G1026=Data!$T$9,Data!$V$9,IF(Udfyldningsark!G1026=Data!$T$10,Data!$V$10,IF(Udfyldningsark!G1026=Data!$T$11,Data!$V$11,IF(Udfyldningsark!G1026=Data!$T$12,Data!$V$12,IF(Udfyldningsark!G1026=Data!$T$13,Data!$V$13,IF(Udfyldningsark!G1026=Data!$T$14,Data!$V$14,IF(Udfyldningsark!G1026=Data!$T$15,Data!$V$15,IF(Udfyldningsark!G1026=Data!$T$16,Data!$V$16,IF(Udfyldningsark!G1026=Data!$T$17,Data!$V$17,IF(Udfyldningsark!G1026=Data!$T$18,Data!$V$18,IF(Udfyldningsark!G1026=Data!$T$19,Data!$V$19,IF(Udfyldningsark!G1026=Data!$T$20,Data!$V$20,IF(Udfyldningsark!G1026=Data!$T$21,Data!$V$21,IF(Udfyldningsark!G1026=Data!$T$22,Data!$V$22,IF(Udfyldningsark!G1026=Data!$T$23,Data!$V$23,IF(Udfyldningsark!G1026=Data!$T$24,Data!$V$24,IF(Udfyldningsark!G1026=Data!$T$25,Data!$V$25,IF(Udfyldningsark!G1026=Data!$T$26,Data!$V$26,IF(Udfyldningsark!G1026=Data!$T$27,Data!$V$27,))))))))))))))))))))))</f>
        <v/>
      </c>
    </row>
    <row r="1010" spans="13:13" ht="9.6" hidden="1" customHeight="1" x14ac:dyDescent="0.2">
      <c r="M1010" s="89" t="str">
        <f>IF(Udfyldningsark!G1027="","",IF(Udfyldningsark!G1027=Data!$T$7,Data!$V$7,IF(Udfyldningsark!G1027=Data!$T$8,Data!$V$8,IF(Udfyldningsark!G1027=Data!$T$9,Data!$V$9,IF(Udfyldningsark!G1027=Data!$T$10,Data!$V$10,IF(Udfyldningsark!G1027=Data!$T$11,Data!$V$11,IF(Udfyldningsark!G1027=Data!$T$12,Data!$V$12,IF(Udfyldningsark!G1027=Data!$T$13,Data!$V$13,IF(Udfyldningsark!G1027=Data!$T$14,Data!$V$14,IF(Udfyldningsark!G1027=Data!$T$15,Data!$V$15,IF(Udfyldningsark!G1027=Data!$T$16,Data!$V$16,IF(Udfyldningsark!G1027=Data!$T$17,Data!$V$17,IF(Udfyldningsark!G1027=Data!$T$18,Data!$V$18,IF(Udfyldningsark!G1027=Data!$T$19,Data!$V$19,IF(Udfyldningsark!G1027=Data!$T$20,Data!$V$20,IF(Udfyldningsark!G1027=Data!$T$21,Data!$V$21,IF(Udfyldningsark!G1027=Data!$T$22,Data!$V$22,IF(Udfyldningsark!G1027=Data!$T$23,Data!$V$23,IF(Udfyldningsark!G1027=Data!$T$24,Data!$V$24,IF(Udfyldningsark!G1027=Data!$T$25,Data!$V$25,IF(Udfyldningsark!G1027=Data!$T$26,Data!$V$26,IF(Udfyldningsark!G1027=Data!$T$27,Data!$V$27,))))))))))))))))))))))</f>
        <v/>
      </c>
    </row>
    <row r="1011" spans="13:13" ht="9.6" hidden="1" customHeight="1" x14ac:dyDescent="0.2">
      <c r="M1011" s="89" t="str">
        <f>IF(Udfyldningsark!G1028="","",IF(Udfyldningsark!G1028=Data!$T$7,Data!$V$7,IF(Udfyldningsark!G1028=Data!$T$8,Data!$V$8,IF(Udfyldningsark!G1028=Data!$T$9,Data!$V$9,IF(Udfyldningsark!G1028=Data!$T$10,Data!$V$10,IF(Udfyldningsark!G1028=Data!$T$11,Data!$V$11,IF(Udfyldningsark!G1028=Data!$T$12,Data!$V$12,IF(Udfyldningsark!G1028=Data!$T$13,Data!$V$13,IF(Udfyldningsark!G1028=Data!$T$14,Data!$V$14,IF(Udfyldningsark!G1028=Data!$T$15,Data!$V$15,IF(Udfyldningsark!G1028=Data!$T$16,Data!$V$16,IF(Udfyldningsark!G1028=Data!$T$17,Data!$V$17,IF(Udfyldningsark!G1028=Data!$T$18,Data!$V$18,IF(Udfyldningsark!G1028=Data!$T$19,Data!$V$19,IF(Udfyldningsark!G1028=Data!$T$20,Data!$V$20,IF(Udfyldningsark!G1028=Data!$T$21,Data!$V$21,IF(Udfyldningsark!G1028=Data!$T$22,Data!$V$22,IF(Udfyldningsark!G1028=Data!$T$23,Data!$V$23,IF(Udfyldningsark!G1028=Data!$T$24,Data!$V$24,IF(Udfyldningsark!G1028=Data!$T$25,Data!$V$25,IF(Udfyldningsark!G1028=Data!$T$26,Data!$V$26,IF(Udfyldningsark!G1028=Data!$T$27,Data!$V$27,))))))))))))))))))))))</f>
        <v/>
      </c>
    </row>
    <row r="1012" spans="13:13" ht="9.6" hidden="1" customHeight="1" x14ac:dyDescent="0.2">
      <c r="M1012" s="89" t="str">
        <f>IF(Udfyldningsark!G1029="","",IF(Udfyldningsark!G1029=Data!$T$7,Data!$V$7,IF(Udfyldningsark!G1029=Data!$T$8,Data!$V$8,IF(Udfyldningsark!G1029=Data!$T$9,Data!$V$9,IF(Udfyldningsark!G1029=Data!$T$10,Data!$V$10,IF(Udfyldningsark!G1029=Data!$T$11,Data!$V$11,IF(Udfyldningsark!G1029=Data!$T$12,Data!$V$12,IF(Udfyldningsark!G1029=Data!$T$13,Data!$V$13,IF(Udfyldningsark!G1029=Data!$T$14,Data!$V$14,IF(Udfyldningsark!G1029=Data!$T$15,Data!$V$15,IF(Udfyldningsark!G1029=Data!$T$16,Data!$V$16,IF(Udfyldningsark!G1029=Data!$T$17,Data!$V$17,IF(Udfyldningsark!G1029=Data!$T$18,Data!$V$18,IF(Udfyldningsark!G1029=Data!$T$19,Data!$V$19,IF(Udfyldningsark!G1029=Data!$T$20,Data!$V$20,IF(Udfyldningsark!G1029=Data!$T$21,Data!$V$21,IF(Udfyldningsark!G1029=Data!$T$22,Data!$V$22,IF(Udfyldningsark!G1029=Data!$T$23,Data!$V$23,IF(Udfyldningsark!G1029=Data!$T$24,Data!$V$24,IF(Udfyldningsark!G1029=Data!$T$25,Data!$V$25,IF(Udfyldningsark!G1029=Data!$T$26,Data!$V$26,IF(Udfyldningsark!G1029=Data!$T$27,Data!$V$27,))))))))))))))))))))))</f>
        <v/>
      </c>
    </row>
    <row r="1013" spans="13:13" ht="9.6" hidden="1" customHeight="1" x14ac:dyDescent="0.2">
      <c r="M1013" s="89" t="str">
        <f>IF(Udfyldningsark!G1030="","",IF(Udfyldningsark!G1030=Data!$T$7,Data!$V$7,IF(Udfyldningsark!G1030=Data!$T$8,Data!$V$8,IF(Udfyldningsark!G1030=Data!$T$9,Data!$V$9,IF(Udfyldningsark!G1030=Data!$T$10,Data!$V$10,IF(Udfyldningsark!G1030=Data!$T$11,Data!$V$11,IF(Udfyldningsark!G1030=Data!$T$12,Data!$V$12,IF(Udfyldningsark!G1030=Data!$T$13,Data!$V$13,IF(Udfyldningsark!G1030=Data!$T$14,Data!$V$14,IF(Udfyldningsark!G1030=Data!$T$15,Data!$V$15,IF(Udfyldningsark!G1030=Data!$T$16,Data!$V$16,IF(Udfyldningsark!G1030=Data!$T$17,Data!$V$17,IF(Udfyldningsark!G1030=Data!$T$18,Data!$V$18,IF(Udfyldningsark!G1030=Data!$T$19,Data!$V$19,IF(Udfyldningsark!G1030=Data!$T$20,Data!$V$20,IF(Udfyldningsark!G1030=Data!$T$21,Data!$V$21,IF(Udfyldningsark!G1030=Data!$T$22,Data!$V$22,IF(Udfyldningsark!G1030=Data!$T$23,Data!$V$23,IF(Udfyldningsark!G1030=Data!$T$24,Data!$V$24,IF(Udfyldningsark!G1030=Data!$T$25,Data!$V$25,IF(Udfyldningsark!G1030=Data!$T$26,Data!$V$26,IF(Udfyldningsark!G1030=Data!$T$27,Data!$V$27,))))))))))))))))))))))</f>
        <v/>
      </c>
    </row>
    <row r="1014" spans="13:13" ht="9.6" hidden="1" customHeight="1" x14ac:dyDescent="0.2">
      <c r="M1014" s="89" t="str">
        <f>IF(Udfyldningsark!G1031="","",IF(Udfyldningsark!G1031=Data!$T$7,Data!$V$7,IF(Udfyldningsark!G1031=Data!$T$8,Data!$V$8,IF(Udfyldningsark!G1031=Data!$T$9,Data!$V$9,IF(Udfyldningsark!G1031=Data!$T$10,Data!$V$10,IF(Udfyldningsark!G1031=Data!$T$11,Data!$V$11,IF(Udfyldningsark!G1031=Data!$T$12,Data!$V$12,IF(Udfyldningsark!G1031=Data!$T$13,Data!$V$13,IF(Udfyldningsark!G1031=Data!$T$14,Data!$V$14,IF(Udfyldningsark!G1031=Data!$T$15,Data!$V$15,IF(Udfyldningsark!G1031=Data!$T$16,Data!$V$16,IF(Udfyldningsark!G1031=Data!$T$17,Data!$V$17,IF(Udfyldningsark!G1031=Data!$T$18,Data!$V$18,IF(Udfyldningsark!G1031=Data!$T$19,Data!$V$19,IF(Udfyldningsark!G1031=Data!$T$20,Data!$V$20,IF(Udfyldningsark!G1031=Data!$T$21,Data!$V$21,IF(Udfyldningsark!G1031=Data!$T$22,Data!$V$22,IF(Udfyldningsark!G1031=Data!$T$23,Data!$V$23,IF(Udfyldningsark!G1031=Data!$T$24,Data!$V$24,IF(Udfyldningsark!G1031=Data!$T$25,Data!$V$25,IF(Udfyldningsark!G1031=Data!$T$26,Data!$V$26,IF(Udfyldningsark!G1031=Data!$T$27,Data!$V$27,))))))))))))))))))))))</f>
        <v/>
      </c>
    </row>
    <row r="1015" spans="13:13" ht="9.6" hidden="1" customHeight="1" x14ac:dyDescent="0.2">
      <c r="M1015" s="89" t="str">
        <f>IF(Udfyldningsark!G1032="","",IF(Udfyldningsark!G1032=Data!$T$7,Data!$V$7,IF(Udfyldningsark!G1032=Data!$T$8,Data!$V$8,IF(Udfyldningsark!G1032=Data!$T$9,Data!$V$9,IF(Udfyldningsark!G1032=Data!$T$10,Data!$V$10,IF(Udfyldningsark!G1032=Data!$T$11,Data!$V$11,IF(Udfyldningsark!G1032=Data!$T$12,Data!$V$12,IF(Udfyldningsark!G1032=Data!$T$13,Data!$V$13,IF(Udfyldningsark!G1032=Data!$T$14,Data!$V$14,IF(Udfyldningsark!G1032=Data!$T$15,Data!$V$15,IF(Udfyldningsark!G1032=Data!$T$16,Data!$V$16,IF(Udfyldningsark!G1032=Data!$T$17,Data!$V$17,IF(Udfyldningsark!G1032=Data!$T$18,Data!$V$18,IF(Udfyldningsark!G1032=Data!$T$19,Data!$V$19,IF(Udfyldningsark!G1032=Data!$T$20,Data!$V$20,IF(Udfyldningsark!G1032=Data!$T$21,Data!$V$21,IF(Udfyldningsark!G1032=Data!$T$22,Data!$V$22,IF(Udfyldningsark!G1032=Data!$T$23,Data!$V$23,IF(Udfyldningsark!G1032=Data!$T$24,Data!$V$24,IF(Udfyldningsark!G1032=Data!$T$25,Data!$V$25,IF(Udfyldningsark!G1032=Data!$T$26,Data!$V$26,IF(Udfyldningsark!G1032=Data!$T$27,Data!$V$27,))))))))))))))))))))))</f>
        <v/>
      </c>
    </row>
    <row r="1016" spans="13:13" ht="9.6" hidden="1" customHeight="1" x14ac:dyDescent="0.2">
      <c r="M1016" s="89" t="str">
        <f>IF(Udfyldningsark!G1033="","",IF(Udfyldningsark!G1033=Data!$T$7,Data!$V$7,IF(Udfyldningsark!G1033=Data!$T$8,Data!$V$8,IF(Udfyldningsark!G1033=Data!$T$9,Data!$V$9,IF(Udfyldningsark!G1033=Data!$T$10,Data!$V$10,IF(Udfyldningsark!G1033=Data!$T$11,Data!$V$11,IF(Udfyldningsark!G1033=Data!$T$12,Data!$V$12,IF(Udfyldningsark!G1033=Data!$T$13,Data!$V$13,IF(Udfyldningsark!G1033=Data!$T$14,Data!$V$14,IF(Udfyldningsark!G1033=Data!$T$15,Data!$V$15,IF(Udfyldningsark!G1033=Data!$T$16,Data!$V$16,IF(Udfyldningsark!G1033=Data!$T$17,Data!$V$17,IF(Udfyldningsark!G1033=Data!$T$18,Data!$V$18,IF(Udfyldningsark!G1033=Data!$T$19,Data!$V$19,IF(Udfyldningsark!G1033=Data!$T$20,Data!$V$20,IF(Udfyldningsark!G1033=Data!$T$21,Data!$V$21,IF(Udfyldningsark!G1033=Data!$T$22,Data!$V$22,IF(Udfyldningsark!G1033=Data!$T$23,Data!$V$23,IF(Udfyldningsark!G1033=Data!$T$24,Data!$V$24,IF(Udfyldningsark!G1033=Data!$T$25,Data!$V$25,IF(Udfyldningsark!G1033=Data!$T$26,Data!$V$26,IF(Udfyldningsark!G1033=Data!$T$27,Data!$V$27,))))))))))))))))))))))</f>
        <v/>
      </c>
    </row>
    <row r="1017" spans="13:13" ht="9.6" hidden="1" customHeight="1" x14ac:dyDescent="0.2">
      <c r="M1017" s="89" t="str">
        <f>IF(Udfyldningsark!G1034="","",IF(Udfyldningsark!G1034=Data!$T$7,Data!$V$7,IF(Udfyldningsark!G1034=Data!$T$8,Data!$V$8,IF(Udfyldningsark!G1034=Data!$T$9,Data!$V$9,IF(Udfyldningsark!G1034=Data!$T$10,Data!$V$10,IF(Udfyldningsark!G1034=Data!$T$11,Data!$V$11,IF(Udfyldningsark!G1034=Data!$T$12,Data!$V$12,IF(Udfyldningsark!G1034=Data!$T$13,Data!$V$13,IF(Udfyldningsark!G1034=Data!$T$14,Data!$V$14,IF(Udfyldningsark!G1034=Data!$T$15,Data!$V$15,IF(Udfyldningsark!G1034=Data!$T$16,Data!$V$16,IF(Udfyldningsark!G1034=Data!$T$17,Data!$V$17,IF(Udfyldningsark!G1034=Data!$T$18,Data!$V$18,IF(Udfyldningsark!G1034=Data!$T$19,Data!$V$19,IF(Udfyldningsark!G1034=Data!$T$20,Data!$V$20,IF(Udfyldningsark!G1034=Data!$T$21,Data!$V$21,IF(Udfyldningsark!G1034=Data!$T$22,Data!$V$22,IF(Udfyldningsark!G1034=Data!$T$23,Data!$V$23,IF(Udfyldningsark!G1034=Data!$T$24,Data!$V$24,IF(Udfyldningsark!G1034=Data!$T$25,Data!$V$25,IF(Udfyldningsark!G1034=Data!$T$26,Data!$V$26,IF(Udfyldningsark!G1034=Data!$T$27,Data!$V$27,))))))))))))))))))))))</f>
        <v/>
      </c>
    </row>
    <row r="1018" spans="13:13" ht="9.6" hidden="1" customHeight="1" x14ac:dyDescent="0.2">
      <c r="M1018" s="89" t="str">
        <f>IF(Udfyldningsark!G1035="","",IF(Udfyldningsark!G1035=Data!$T$7,Data!$V$7,IF(Udfyldningsark!G1035=Data!$T$8,Data!$V$8,IF(Udfyldningsark!G1035=Data!$T$9,Data!$V$9,IF(Udfyldningsark!G1035=Data!$T$10,Data!$V$10,IF(Udfyldningsark!G1035=Data!$T$11,Data!$V$11,IF(Udfyldningsark!G1035=Data!$T$12,Data!$V$12,IF(Udfyldningsark!G1035=Data!$T$13,Data!$V$13,IF(Udfyldningsark!G1035=Data!$T$14,Data!$V$14,IF(Udfyldningsark!G1035=Data!$T$15,Data!$V$15,IF(Udfyldningsark!G1035=Data!$T$16,Data!$V$16,IF(Udfyldningsark!G1035=Data!$T$17,Data!$V$17,IF(Udfyldningsark!G1035=Data!$T$18,Data!$V$18,IF(Udfyldningsark!G1035=Data!$T$19,Data!$V$19,IF(Udfyldningsark!G1035=Data!$T$20,Data!$V$20,IF(Udfyldningsark!G1035=Data!$T$21,Data!$V$21,IF(Udfyldningsark!G1035=Data!$T$22,Data!$V$22,IF(Udfyldningsark!G1035=Data!$T$23,Data!$V$23,IF(Udfyldningsark!G1035=Data!$T$24,Data!$V$24,IF(Udfyldningsark!G1035=Data!$T$25,Data!$V$25,IF(Udfyldningsark!G1035=Data!$T$26,Data!$V$26,IF(Udfyldningsark!G1035=Data!$T$27,Data!$V$27,))))))))))))))))))))))</f>
        <v/>
      </c>
    </row>
    <row r="1019" spans="13:13" ht="9.6" hidden="1" customHeight="1" x14ac:dyDescent="0.2">
      <c r="M1019" s="89" t="str">
        <f>IF(Udfyldningsark!G1036="","",IF(Udfyldningsark!G1036=Data!$T$7,Data!$V$7,IF(Udfyldningsark!G1036=Data!$T$8,Data!$V$8,IF(Udfyldningsark!G1036=Data!$T$9,Data!$V$9,IF(Udfyldningsark!G1036=Data!$T$10,Data!$V$10,IF(Udfyldningsark!G1036=Data!$T$11,Data!$V$11,IF(Udfyldningsark!G1036=Data!$T$12,Data!$V$12,IF(Udfyldningsark!G1036=Data!$T$13,Data!$V$13,IF(Udfyldningsark!G1036=Data!$T$14,Data!$V$14,IF(Udfyldningsark!G1036=Data!$T$15,Data!$V$15,IF(Udfyldningsark!G1036=Data!$T$16,Data!$V$16,IF(Udfyldningsark!G1036=Data!$T$17,Data!$V$17,IF(Udfyldningsark!G1036=Data!$T$18,Data!$V$18,IF(Udfyldningsark!G1036=Data!$T$19,Data!$V$19,IF(Udfyldningsark!G1036=Data!$T$20,Data!$V$20,IF(Udfyldningsark!G1036=Data!$T$21,Data!$V$21,IF(Udfyldningsark!G1036=Data!$T$22,Data!$V$22,IF(Udfyldningsark!G1036=Data!$T$23,Data!$V$23,IF(Udfyldningsark!G1036=Data!$T$24,Data!$V$24,IF(Udfyldningsark!G1036=Data!$T$25,Data!$V$25,IF(Udfyldningsark!G1036=Data!$T$26,Data!$V$26,IF(Udfyldningsark!G1036=Data!$T$27,Data!$V$27,))))))))))))))))))))))</f>
        <v/>
      </c>
    </row>
    <row r="1020" spans="13:13" ht="9.6" hidden="1" customHeight="1" x14ac:dyDescent="0.2">
      <c r="M1020" s="89" t="str">
        <f>IF(Udfyldningsark!G1037="","",IF(Udfyldningsark!G1037=Data!$T$7,Data!$V$7,IF(Udfyldningsark!G1037=Data!$T$8,Data!$V$8,IF(Udfyldningsark!G1037=Data!$T$9,Data!$V$9,IF(Udfyldningsark!G1037=Data!$T$10,Data!$V$10,IF(Udfyldningsark!G1037=Data!$T$11,Data!$V$11,IF(Udfyldningsark!G1037=Data!$T$12,Data!$V$12,IF(Udfyldningsark!G1037=Data!$T$13,Data!$V$13,IF(Udfyldningsark!G1037=Data!$T$14,Data!$V$14,IF(Udfyldningsark!G1037=Data!$T$15,Data!$V$15,IF(Udfyldningsark!G1037=Data!$T$16,Data!$V$16,IF(Udfyldningsark!G1037=Data!$T$17,Data!$V$17,IF(Udfyldningsark!G1037=Data!$T$18,Data!$V$18,IF(Udfyldningsark!G1037=Data!$T$19,Data!$V$19,IF(Udfyldningsark!G1037=Data!$T$20,Data!$V$20,IF(Udfyldningsark!G1037=Data!$T$21,Data!$V$21,IF(Udfyldningsark!G1037=Data!$T$22,Data!$V$22,IF(Udfyldningsark!G1037=Data!$T$23,Data!$V$23,IF(Udfyldningsark!G1037=Data!$T$24,Data!$V$24,IF(Udfyldningsark!G1037=Data!$T$25,Data!$V$25,IF(Udfyldningsark!G1037=Data!$T$26,Data!$V$26,IF(Udfyldningsark!G1037=Data!$T$27,Data!$V$27,))))))))))))))))))))))</f>
        <v/>
      </c>
    </row>
    <row r="1021" spans="13:13" ht="9.6" hidden="1" customHeight="1" x14ac:dyDescent="0.2">
      <c r="M1021" s="89" t="str">
        <f>IF(Udfyldningsark!G1038="","",IF(Udfyldningsark!G1038=Data!$T$7,Data!$V$7,IF(Udfyldningsark!G1038=Data!$T$8,Data!$V$8,IF(Udfyldningsark!G1038=Data!$T$9,Data!$V$9,IF(Udfyldningsark!G1038=Data!$T$10,Data!$V$10,IF(Udfyldningsark!G1038=Data!$T$11,Data!$V$11,IF(Udfyldningsark!G1038=Data!$T$12,Data!$V$12,IF(Udfyldningsark!G1038=Data!$T$13,Data!$V$13,IF(Udfyldningsark!G1038=Data!$T$14,Data!$V$14,IF(Udfyldningsark!G1038=Data!$T$15,Data!$V$15,IF(Udfyldningsark!G1038=Data!$T$16,Data!$V$16,IF(Udfyldningsark!G1038=Data!$T$17,Data!$V$17,IF(Udfyldningsark!G1038=Data!$T$18,Data!$V$18,IF(Udfyldningsark!G1038=Data!$T$19,Data!$V$19,IF(Udfyldningsark!G1038=Data!$T$20,Data!$V$20,IF(Udfyldningsark!G1038=Data!$T$21,Data!$V$21,IF(Udfyldningsark!G1038=Data!$T$22,Data!$V$22,IF(Udfyldningsark!G1038=Data!$T$23,Data!$V$23,IF(Udfyldningsark!G1038=Data!$T$24,Data!$V$24,IF(Udfyldningsark!G1038=Data!$T$25,Data!$V$25,IF(Udfyldningsark!G1038=Data!$T$26,Data!$V$26,IF(Udfyldningsark!G1038=Data!$T$27,Data!$V$27,))))))))))))))))))))))</f>
        <v/>
      </c>
    </row>
    <row r="1022" spans="13:13" ht="9.6" hidden="1" customHeight="1" x14ac:dyDescent="0.2">
      <c r="M1022" s="89" t="str">
        <f>IF(Udfyldningsark!G1039="","",IF(Udfyldningsark!G1039=Data!$T$7,Data!$V$7,IF(Udfyldningsark!G1039=Data!$T$8,Data!$V$8,IF(Udfyldningsark!G1039=Data!$T$9,Data!$V$9,IF(Udfyldningsark!G1039=Data!$T$10,Data!$V$10,IF(Udfyldningsark!G1039=Data!$T$11,Data!$V$11,IF(Udfyldningsark!G1039=Data!$T$12,Data!$V$12,IF(Udfyldningsark!G1039=Data!$T$13,Data!$V$13,IF(Udfyldningsark!G1039=Data!$T$14,Data!$V$14,IF(Udfyldningsark!G1039=Data!$T$15,Data!$V$15,IF(Udfyldningsark!G1039=Data!$T$16,Data!$V$16,IF(Udfyldningsark!G1039=Data!$T$17,Data!$V$17,IF(Udfyldningsark!G1039=Data!$T$18,Data!$V$18,IF(Udfyldningsark!G1039=Data!$T$19,Data!$V$19,IF(Udfyldningsark!G1039=Data!$T$20,Data!$V$20,IF(Udfyldningsark!G1039=Data!$T$21,Data!$V$21,IF(Udfyldningsark!G1039=Data!$T$22,Data!$V$22,IF(Udfyldningsark!G1039=Data!$T$23,Data!$V$23,IF(Udfyldningsark!G1039=Data!$T$24,Data!$V$24,IF(Udfyldningsark!G1039=Data!$T$25,Data!$V$25,IF(Udfyldningsark!G1039=Data!$T$26,Data!$V$26,IF(Udfyldningsark!G1039=Data!$T$27,Data!$V$27,))))))))))))))))))))))</f>
        <v/>
      </c>
    </row>
    <row r="1023" spans="13:13" ht="9.6" hidden="1" customHeight="1" x14ac:dyDescent="0.2">
      <c r="M1023" s="89" t="str">
        <f>IF(Udfyldningsark!G1040="","",IF(Udfyldningsark!G1040=Data!$T$7,Data!$V$7,IF(Udfyldningsark!G1040=Data!$T$8,Data!$V$8,IF(Udfyldningsark!G1040=Data!$T$9,Data!$V$9,IF(Udfyldningsark!G1040=Data!$T$10,Data!$V$10,IF(Udfyldningsark!G1040=Data!$T$11,Data!$V$11,IF(Udfyldningsark!G1040=Data!$T$12,Data!$V$12,IF(Udfyldningsark!G1040=Data!$T$13,Data!$V$13,IF(Udfyldningsark!G1040=Data!$T$14,Data!$V$14,IF(Udfyldningsark!G1040=Data!$T$15,Data!$V$15,IF(Udfyldningsark!G1040=Data!$T$16,Data!$V$16,IF(Udfyldningsark!G1040=Data!$T$17,Data!$V$17,IF(Udfyldningsark!G1040=Data!$T$18,Data!$V$18,IF(Udfyldningsark!G1040=Data!$T$19,Data!$V$19,IF(Udfyldningsark!G1040=Data!$T$20,Data!$V$20,IF(Udfyldningsark!G1040=Data!$T$21,Data!$V$21,IF(Udfyldningsark!G1040=Data!$T$22,Data!$V$22,IF(Udfyldningsark!G1040=Data!$T$23,Data!$V$23,IF(Udfyldningsark!G1040=Data!$T$24,Data!$V$24,IF(Udfyldningsark!G1040=Data!$T$25,Data!$V$25,IF(Udfyldningsark!G1040=Data!$T$26,Data!$V$26,IF(Udfyldningsark!G1040=Data!$T$27,Data!$V$27,))))))))))))))))))))))</f>
        <v/>
      </c>
    </row>
    <row r="1024" spans="13:13" ht="9.6" hidden="1" customHeight="1" x14ac:dyDescent="0.2">
      <c r="M1024" s="89" t="str">
        <f>IF(Udfyldningsark!G1041="","",IF(Udfyldningsark!G1041=Data!$T$7,Data!$V$7,IF(Udfyldningsark!G1041=Data!$T$8,Data!$V$8,IF(Udfyldningsark!G1041=Data!$T$9,Data!$V$9,IF(Udfyldningsark!G1041=Data!$T$10,Data!$V$10,IF(Udfyldningsark!G1041=Data!$T$11,Data!$V$11,IF(Udfyldningsark!G1041=Data!$T$12,Data!$V$12,IF(Udfyldningsark!G1041=Data!$T$13,Data!$V$13,IF(Udfyldningsark!G1041=Data!$T$14,Data!$V$14,IF(Udfyldningsark!G1041=Data!$T$15,Data!$V$15,IF(Udfyldningsark!G1041=Data!$T$16,Data!$V$16,IF(Udfyldningsark!G1041=Data!$T$17,Data!$V$17,IF(Udfyldningsark!G1041=Data!$T$18,Data!$V$18,IF(Udfyldningsark!G1041=Data!$T$19,Data!$V$19,IF(Udfyldningsark!G1041=Data!$T$20,Data!$V$20,IF(Udfyldningsark!G1041=Data!$T$21,Data!$V$21,IF(Udfyldningsark!G1041=Data!$T$22,Data!$V$22,IF(Udfyldningsark!G1041=Data!$T$23,Data!$V$23,IF(Udfyldningsark!G1041=Data!$T$24,Data!$V$24,IF(Udfyldningsark!G1041=Data!$T$25,Data!$V$25,IF(Udfyldningsark!G1041=Data!$T$26,Data!$V$26,IF(Udfyldningsark!G1041=Data!$T$27,Data!$V$27,))))))))))))))))))))))</f>
        <v/>
      </c>
    </row>
    <row r="1025" spans="13:13" ht="9.6" hidden="1" customHeight="1" x14ac:dyDescent="0.2">
      <c r="M1025" s="89" t="str">
        <f>IF(Udfyldningsark!G1042="","",IF(Udfyldningsark!G1042=Data!$T$7,Data!$V$7,IF(Udfyldningsark!G1042=Data!$T$8,Data!$V$8,IF(Udfyldningsark!G1042=Data!$T$9,Data!$V$9,IF(Udfyldningsark!G1042=Data!$T$10,Data!$V$10,IF(Udfyldningsark!G1042=Data!$T$11,Data!$V$11,IF(Udfyldningsark!G1042=Data!$T$12,Data!$V$12,IF(Udfyldningsark!G1042=Data!$T$13,Data!$V$13,IF(Udfyldningsark!G1042=Data!$T$14,Data!$V$14,IF(Udfyldningsark!G1042=Data!$T$15,Data!$V$15,IF(Udfyldningsark!G1042=Data!$T$16,Data!$V$16,IF(Udfyldningsark!G1042=Data!$T$17,Data!$V$17,IF(Udfyldningsark!G1042=Data!$T$18,Data!$V$18,IF(Udfyldningsark!G1042=Data!$T$19,Data!$V$19,IF(Udfyldningsark!G1042=Data!$T$20,Data!$V$20,IF(Udfyldningsark!G1042=Data!$T$21,Data!$V$21,IF(Udfyldningsark!G1042=Data!$T$22,Data!$V$22,IF(Udfyldningsark!G1042=Data!$T$23,Data!$V$23,IF(Udfyldningsark!G1042=Data!$T$24,Data!$V$24,IF(Udfyldningsark!G1042=Data!$T$25,Data!$V$25,IF(Udfyldningsark!G1042=Data!$T$26,Data!$V$26,IF(Udfyldningsark!G1042=Data!$T$27,Data!$V$27,))))))))))))))))))))))</f>
        <v/>
      </c>
    </row>
    <row r="1026" spans="13:13" ht="9.6" hidden="1" customHeight="1" x14ac:dyDescent="0.2">
      <c r="M1026" s="89" t="str">
        <f>IF(Udfyldningsark!G1043="","",IF(Udfyldningsark!G1043=Data!$T$7,Data!$V$7,IF(Udfyldningsark!G1043=Data!$T$8,Data!$V$8,IF(Udfyldningsark!G1043=Data!$T$9,Data!$V$9,IF(Udfyldningsark!G1043=Data!$T$10,Data!$V$10,IF(Udfyldningsark!G1043=Data!$T$11,Data!$V$11,IF(Udfyldningsark!G1043=Data!$T$12,Data!$V$12,IF(Udfyldningsark!G1043=Data!$T$13,Data!$V$13,IF(Udfyldningsark!G1043=Data!$T$14,Data!$V$14,IF(Udfyldningsark!G1043=Data!$T$15,Data!$V$15,IF(Udfyldningsark!G1043=Data!$T$16,Data!$V$16,IF(Udfyldningsark!G1043=Data!$T$17,Data!$V$17,IF(Udfyldningsark!G1043=Data!$T$18,Data!$V$18,IF(Udfyldningsark!G1043=Data!$T$19,Data!$V$19,IF(Udfyldningsark!G1043=Data!$T$20,Data!$V$20,IF(Udfyldningsark!G1043=Data!$T$21,Data!$V$21,IF(Udfyldningsark!G1043=Data!$T$22,Data!$V$22,IF(Udfyldningsark!G1043=Data!$T$23,Data!$V$23,IF(Udfyldningsark!G1043=Data!$T$24,Data!$V$24,IF(Udfyldningsark!G1043=Data!$T$25,Data!$V$25,IF(Udfyldningsark!G1043=Data!$T$26,Data!$V$26,IF(Udfyldningsark!G1043=Data!$T$27,Data!$V$27,))))))))))))))))))))))</f>
        <v/>
      </c>
    </row>
    <row r="1027" spans="13:13" ht="9.6" hidden="1" customHeight="1" x14ac:dyDescent="0.2">
      <c r="M1027" s="89" t="str">
        <f>IF(Udfyldningsark!G1044="","",IF(Udfyldningsark!G1044=Data!$T$7,Data!$V$7,IF(Udfyldningsark!G1044=Data!$T$8,Data!$V$8,IF(Udfyldningsark!G1044=Data!$T$9,Data!$V$9,IF(Udfyldningsark!G1044=Data!$T$10,Data!$V$10,IF(Udfyldningsark!G1044=Data!$T$11,Data!$V$11,IF(Udfyldningsark!G1044=Data!$T$12,Data!$V$12,IF(Udfyldningsark!G1044=Data!$T$13,Data!$V$13,IF(Udfyldningsark!G1044=Data!$T$14,Data!$V$14,IF(Udfyldningsark!G1044=Data!$T$15,Data!$V$15,IF(Udfyldningsark!G1044=Data!$T$16,Data!$V$16,IF(Udfyldningsark!G1044=Data!$T$17,Data!$V$17,IF(Udfyldningsark!G1044=Data!$T$18,Data!$V$18,IF(Udfyldningsark!G1044=Data!$T$19,Data!$V$19,IF(Udfyldningsark!G1044=Data!$T$20,Data!$V$20,IF(Udfyldningsark!G1044=Data!$T$21,Data!$V$21,IF(Udfyldningsark!G1044=Data!$T$22,Data!$V$22,IF(Udfyldningsark!G1044=Data!$T$23,Data!$V$23,IF(Udfyldningsark!G1044=Data!$T$24,Data!$V$24,IF(Udfyldningsark!G1044=Data!$T$25,Data!$V$25,IF(Udfyldningsark!G1044=Data!$T$26,Data!$V$26,IF(Udfyldningsark!G1044=Data!$T$27,Data!$V$27,))))))))))))))))))))))</f>
        <v/>
      </c>
    </row>
    <row r="1028" spans="13:13" ht="9.6" hidden="1" customHeight="1" x14ac:dyDescent="0.2">
      <c r="M1028" s="89" t="str">
        <f>IF(Udfyldningsark!G1045="","",IF(Udfyldningsark!G1045=Data!$T$7,Data!$V$7,IF(Udfyldningsark!G1045=Data!$T$8,Data!$V$8,IF(Udfyldningsark!G1045=Data!$T$9,Data!$V$9,IF(Udfyldningsark!G1045=Data!$T$10,Data!$V$10,IF(Udfyldningsark!G1045=Data!$T$11,Data!$V$11,IF(Udfyldningsark!G1045=Data!$T$12,Data!$V$12,IF(Udfyldningsark!G1045=Data!$T$13,Data!$V$13,IF(Udfyldningsark!G1045=Data!$T$14,Data!$V$14,IF(Udfyldningsark!G1045=Data!$T$15,Data!$V$15,IF(Udfyldningsark!G1045=Data!$T$16,Data!$V$16,IF(Udfyldningsark!G1045=Data!$T$17,Data!$V$17,IF(Udfyldningsark!G1045=Data!$T$18,Data!$V$18,IF(Udfyldningsark!G1045=Data!$T$19,Data!$V$19,IF(Udfyldningsark!G1045=Data!$T$20,Data!$V$20,IF(Udfyldningsark!G1045=Data!$T$21,Data!$V$21,IF(Udfyldningsark!G1045=Data!$T$22,Data!$V$22,IF(Udfyldningsark!G1045=Data!$T$23,Data!$V$23,IF(Udfyldningsark!G1045=Data!$T$24,Data!$V$24,IF(Udfyldningsark!G1045=Data!$T$25,Data!$V$25,IF(Udfyldningsark!G1045=Data!$T$26,Data!$V$26,IF(Udfyldningsark!G1045=Data!$T$27,Data!$V$27,))))))))))))))))))))))</f>
        <v/>
      </c>
    </row>
    <row r="1029" spans="13:13" ht="9.6" hidden="1" customHeight="1" x14ac:dyDescent="0.2">
      <c r="M1029" s="89" t="str">
        <f>IF(Udfyldningsark!G1046="","",IF(Udfyldningsark!G1046=Data!$T$7,Data!$V$7,IF(Udfyldningsark!G1046=Data!$T$8,Data!$V$8,IF(Udfyldningsark!G1046=Data!$T$9,Data!$V$9,IF(Udfyldningsark!G1046=Data!$T$10,Data!$V$10,IF(Udfyldningsark!G1046=Data!$T$11,Data!$V$11,IF(Udfyldningsark!G1046=Data!$T$12,Data!$V$12,IF(Udfyldningsark!G1046=Data!$T$13,Data!$V$13,IF(Udfyldningsark!G1046=Data!$T$14,Data!$V$14,IF(Udfyldningsark!G1046=Data!$T$15,Data!$V$15,IF(Udfyldningsark!G1046=Data!$T$16,Data!$V$16,IF(Udfyldningsark!G1046=Data!$T$17,Data!$V$17,IF(Udfyldningsark!G1046=Data!$T$18,Data!$V$18,IF(Udfyldningsark!G1046=Data!$T$19,Data!$V$19,IF(Udfyldningsark!G1046=Data!$T$20,Data!$V$20,IF(Udfyldningsark!G1046=Data!$T$21,Data!$V$21,IF(Udfyldningsark!G1046=Data!$T$22,Data!$V$22,IF(Udfyldningsark!G1046=Data!$T$23,Data!$V$23,IF(Udfyldningsark!G1046=Data!$T$24,Data!$V$24,IF(Udfyldningsark!G1046=Data!$T$25,Data!$V$25,IF(Udfyldningsark!G1046=Data!$T$26,Data!$V$26,IF(Udfyldningsark!G1046=Data!$T$27,Data!$V$27,))))))))))))))))))))))</f>
        <v/>
      </c>
    </row>
    <row r="1030" spans="13:13" ht="9.6" hidden="1" customHeight="1" x14ac:dyDescent="0.2">
      <c r="M1030" s="89" t="str">
        <f>IF(Udfyldningsark!G1047="","",IF(Udfyldningsark!G1047=Data!$T$7,Data!$V$7,IF(Udfyldningsark!G1047=Data!$T$8,Data!$V$8,IF(Udfyldningsark!G1047=Data!$T$9,Data!$V$9,IF(Udfyldningsark!G1047=Data!$T$10,Data!$V$10,IF(Udfyldningsark!G1047=Data!$T$11,Data!$V$11,IF(Udfyldningsark!G1047=Data!$T$12,Data!$V$12,IF(Udfyldningsark!G1047=Data!$T$13,Data!$V$13,IF(Udfyldningsark!G1047=Data!$T$14,Data!$V$14,IF(Udfyldningsark!G1047=Data!$T$15,Data!$V$15,IF(Udfyldningsark!G1047=Data!$T$16,Data!$V$16,IF(Udfyldningsark!G1047=Data!$T$17,Data!$V$17,IF(Udfyldningsark!G1047=Data!$T$18,Data!$V$18,IF(Udfyldningsark!G1047=Data!$T$19,Data!$V$19,IF(Udfyldningsark!G1047=Data!$T$20,Data!$V$20,IF(Udfyldningsark!G1047=Data!$T$21,Data!$V$21,IF(Udfyldningsark!G1047=Data!$T$22,Data!$V$22,IF(Udfyldningsark!G1047=Data!$T$23,Data!$V$23,IF(Udfyldningsark!G1047=Data!$T$24,Data!$V$24,IF(Udfyldningsark!G1047=Data!$T$25,Data!$V$25,IF(Udfyldningsark!G1047=Data!$T$26,Data!$V$26,IF(Udfyldningsark!G1047=Data!$T$27,Data!$V$27,))))))))))))))))))))))</f>
        <v/>
      </c>
    </row>
    <row r="1031" spans="13:13" ht="9.6" hidden="1" customHeight="1" x14ac:dyDescent="0.2">
      <c r="M1031" s="89" t="str">
        <f>IF(Udfyldningsark!G1048="","",IF(Udfyldningsark!G1048=Data!$T$7,Data!$V$7,IF(Udfyldningsark!G1048=Data!$T$8,Data!$V$8,IF(Udfyldningsark!G1048=Data!$T$9,Data!$V$9,IF(Udfyldningsark!G1048=Data!$T$10,Data!$V$10,IF(Udfyldningsark!G1048=Data!$T$11,Data!$V$11,IF(Udfyldningsark!G1048=Data!$T$12,Data!$V$12,IF(Udfyldningsark!G1048=Data!$T$13,Data!$V$13,IF(Udfyldningsark!G1048=Data!$T$14,Data!$V$14,IF(Udfyldningsark!G1048=Data!$T$15,Data!$V$15,IF(Udfyldningsark!G1048=Data!$T$16,Data!$V$16,IF(Udfyldningsark!G1048=Data!$T$17,Data!$V$17,IF(Udfyldningsark!G1048=Data!$T$18,Data!$V$18,IF(Udfyldningsark!G1048=Data!$T$19,Data!$V$19,IF(Udfyldningsark!G1048=Data!$T$20,Data!$V$20,IF(Udfyldningsark!G1048=Data!$T$21,Data!$V$21,IF(Udfyldningsark!G1048=Data!$T$22,Data!$V$22,IF(Udfyldningsark!G1048=Data!$T$23,Data!$V$23,IF(Udfyldningsark!G1048=Data!$T$24,Data!$V$24,IF(Udfyldningsark!G1048=Data!$T$25,Data!$V$25,IF(Udfyldningsark!G1048=Data!$T$26,Data!$V$26,IF(Udfyldningsark!G1048=Data!$T$27,Data!$V$27,))))))))))))))))))))))</f>
        <v/>
      </c>
    </row>
    <row r="1032" spans="13:13" ht="9.6" hidden="1" customHeight="1" x14ac:dyDescent="0.2">
      <c r="M1032" s="89" t="str">
        <f>IF(Udfyldningsark!G1049="","",IF(Udfyldningsark!G1049=Data!$T$7,Data!$V$7,IF(Udfyldningsark!G1049=Data!$T$8,Data!$V$8,IF(Udfyldningsark!G1049=Data!$T$9,Data!$V$9,IF(Udfyldningsark!G1049=Data!$T$10,Data!$V$10,IF(Udfyldningsark!G1049=Data!$T$11,Data!$V$11,IF(Udfyldningsark!G1049=Data!$T$12,Data!$V$12,IF(Udfyldningsark!G1049=Data!$T$13,Data!$V$13,IF(Udfyldningsark!G1049=Data!$T$14,Data!$V$14,IF(Udfyldningsark!G1049=Data!$T$15,Data!$V$15,IF(Udfyldningsark!G1049=Data!$T$16,Data!$V$16,IF(Udfyldningsark!G1049=Data!$T$17,Data!$V$17,IF(Udfyldningsark!G1049=Data!$T$18,Data!$V$18,IF(Udfyldningsark!G1049=Data!$T$19,Data!$V$19,IF(Udfyldningsark!G1049=Data!$T$20,Data!$V$20,IF(Udfyldningsark!G1049=Data!$T$21,Data!$V$21,IF(Udfyldningsark!G1049=Data!$T$22,Data!$V$22,IF(Udfyldningsark!G1049=Data!$T$23,Data!$V$23,IF(Udfyldningsark!G1049=Data!$T$24,Data!$V$24,IF(Udfyldningsark!G1049=Data!$T$25,Data!$V$25,IF(Udfyldningsark!G1049=Data!$T$26,Data!$V$26,IF(Udfyldningsark!G1049=Data!$T$27,Data!$V$27,))))))))))))))))))))))</f>
        <v/>
      </c>
    </row>
    <row r="1033" spans="13:13" ht="9.6" hidden="1" customHeight="1" x14ac:dyDescent="0.2">
      <c r="M1033" s="89" t="str">
        <f>IF(Udfyldningsark!G1050="","",IF(Udfyldningsark!G1050=Data!$T$7,Data!$V$7,IF(Udfyldningsark!G1050=Data!$T$8,Data!$V$8,IF(Udfyldningsark!G1050=Data!$T$9,Data!$V$9,IF(Udfyldningsark!G1050=Data!$T$10,Data!$V$10,IF(Udfyldningsark!G1050=Data!$T$11,Data!$V$11,IF(Udfyldningsark!G1050=Data!$T$12,Data!$V$12,IF(Udfyldningsark!G1050=Data!$T$13,Data!$V$13,IF(Udfyldningsark!G1050=Data!$T$14,Data!$V$14,IF(Udfyldningsark!G1050=Data!$T$15,Data!$V$15,IF(Udfyldningsark!G1050=Data!$T$16,Data!$V$16,IF(Udfyldningsark!G1050=Data!$T$17,Data!$V$17,IF(Udfyldningsark!G1050=Data!$T$18,Data!$V$18,IF(Udfyldningsark!G1050=Data!$T$19,Data!$V$19,IF(Udfyldningsark!G1050=Data!$T$20,Data!$V$20,IF(Udfyldningsark!G1050=Data!$T$21,Data!$V$21,IF(Udfyldningsark!G1050=Data!$T$22,Data!$V$22,IF(Udfyldningsark!G1050=Data!$T$23,Data!$V$23,IF(Udfyldningsark!G1050=Data!$T$24,Data!$V$24,IF(Udfyldningsark!G1050=Data!$T$25,Data!$V$25,IF(Udfyldningsark!G1050=Data!$T$26,Data!$V$26,IF(Udfyldningsark!G1050=Data!$T$27,Data!$V$27,))))))))))))))))))))))</f>
        <v/>
      </c>
    </row>
    <row r="1034" spans="13:13" ht="9.6" hidden="1" customHeight="1" x14ac:dyDescent="0.2">
      <c r="M1034" s="89" t="str">
        <f>IF(Udfyldningsark!G1051="","",IF(Udfyldningsark!G1051=Data!$T$7,Data!$V$7,IF(Udfyldningsark!G1051=Data!$T$8,Data!$V$8,IF(Udfyldningsark!G1051=Data!$T$9,Data!$V$9,IF(Udfyldningsark!G1051=Data!$T$10,Data!$V$10,IF(Udfyldningsark!G1051=Data!$T$11,Data!$V$11,IF(Udfyldningsark!G1051=Data!$T$12,Data!$V$12,IF(Udfyldningsark!G1051=Data!$T$13,Data!$V$13,IF(Udfyldningsark!G1051=Data!$T$14,Data!$V$14,IF(Udfyldningsark!G1051=Data!$T$15,Data!$V$15,IF(Udfyldningsark!G1051=Data!$T$16,Data!$V$16,IF(Udfyldningsark!G1051=Data!$T$17,Data!$V$17,IF(Udfyldningsark!G1051=Data!$T$18,Data!$V$18,IF(Udfyldningsark!G1051=Data!$T$19,Data!$V$19,IF(Udfyldningsark!G1051=Data!$T$20,Data!$V$20,IF(Udfyldningsark!G1051=Data!$T$21,Data!$V$21,IF(Udfyldningsark!G1051=Data!$T$22,Data!$V$22,IF(Udfyldningsark!G1051=Data!$T$23,Data!$V$23,IF(Udfyldningsark!G1051=Data!$T$24,Data!$V$24,IF(Udfyldningsark!G1051=Data!$T$25,Data!$V$25,IF(Udfyldningsark!G1051=Data!$T$26,Data!$V$26,IF(Udfyldningsark!G1051=Data!$T$27,Data!$V$27,))))))))))))))))))))))</f>
        <v/>
      </c>
    </row>
    <row r="1035" spans="13:13" ht="9.6" hidden="1" customHeight="1" x14ac:dyDescent="0.2">
      <c r="M1035" s="89" t="str">
        <f>IF(Udfyldningsark!G1052="","",IF(Udfyldningsark!G1052=Data!$T$7,Data!$V$7,IF(Udfyldningsark!G1052=Data!$T$8,Data!$V$8,IF(Udfyldningsark!G1052=Data!$T$9,Data!$V$9,IF(Udfyldningsark!G1052=Data!$T$10,Data!$V$10,IF(Udfyldningsark!G1052=Data!$T$11,Data!$V$11,IF(Udfyldningsark!G1052=Data!$T$12,Data!$V$12,IF(Udfyldningsark!G1052=Data!$T$13,Data!$V$13,IF(Udfyldningsark!G1052=Data!$T$14,Data!$V$14,IF(Udfyldningsark!G1052=Data!$T$15,Data!$V$15,IF(Udfyldningsark!G1052=Data!$T$16,Data!$V$16,IF(Udfyldningsark!G1052=Data!$T$17,Data!$V$17,IF(Udfyldningsark!G1052=Data!$T$18,Data!$V$18,IF(Udfyldningsark!G1052=Data!$T$19,Data!$V$19,IF(Udfyldningsark!G1052=Data!$T$20,Data!$V$20,IF(Udfyldningsark!G1052=Data!$T$21,Data!$V$21,IF(Udfyldningsark!G1052=Data!$T$22,Data!$V$22,IF(Udfyldningsark!G1052=Data!$T$23,Data!$V$23,IF(Udfyldningsark!G1052=Data!$T$24,Data!$V$24,IF(Udfyldningsark!G1052=Data!$T$25,Data!$V$25,IF(Udfyldningsark!G1052=Data!$T$26,Data!$V$26,IF(Udfyldningsark!G1052=Data!$T$27,Data!$V$27,))))))))))))))))))))))</f>
        <v/>
      </c>
    </row>
    <row r="1036" spans="13:13" ht="9.6" hidden="1" customHeight="1" x14ac:dyDescent="0.2">
      <c r="M1036" s="89" t="str">
        <f>IF(Udfyldningsark!G1053="","",IF(Udfyldningsark!G1053=Data!$T$7,Data!$V$7,IF(Udfyldningsark!G1053=Data!$T$8,Data!$V$8,IF(Udfyldningsark!G1053=Data!$T$9,Data!$V$9,IF(Udfyldningsark!G1053=Data!$T$10,Data!$V$10,IF(Udfyldningsark!G1053=Data!$T$11,Data!$V$11,IF(Udfyldningsark!G1053=Data!$T$12,Data!$V$12,IF(Udfyldningsark!G1053=Data!$T$13,Data!$V$13,IF(Udfyldningsark!G1053=Data!$T$14,Data!$V$14,IF(Udfyldningsark!G1053=Data!$T$15,Data!$V$15,IF(Udfyldningsark!G1053=Data!$T$16,Data!$V$16,IF(Udfyldningsark!G1053=Data!$T$17,Data!$V$17,IF(Udfyldningsark!G1053=Data!$T$18,Data!$V$18,IF(Udfyldningsark!G1053=Data!$T$19,Data!$V$19,IF(Udfyldningsark!G1053=Data!$T$20,Data!$V$20,IF(Udfyldningsark!G1053=Data!$T$21,Data!$V$21,IF(Udfyldningsark!G1053=Data!$T$22,Data!$V$22,IF(Udfyldningsark!G1053=Data!$T$23,Data!$V$23,IF(Udfyldningsark!G1053=Data!$T$24,Data!$V$24,IF(Udfyldningsark!G1053=Data!$T$25,Data!$V$25,IF(Udfyldningsark!G1053=Data!$T$26,Data!$V$26,IF(Udfyldningsark!G1053=Data!$T$27,Data!$V$27,))))))))))))))))))))))</f>
        <v/>
      </c>
    </row>
    <row r="1037" spans="13:13" ht="9.6" hidden="1" customHeight="1" x14ac:dyDescent="0.2">
      <c r="M1037" s="89" t="str">
        <f>IF(Udfyldningsark!G1054="","",IF(Udfyldningsark!G1054=Data!$T$7,Data!$V$7,IF(Udfyldningsark!G1054=Data!$T$8,Data!$V$8,IF(Udfyldningsark!G1054=Data!$T$9,Data!$V$9,IF(Udfyldningsark!G1054=Data!$T$10,Data!$V$10,IF(Udfyldningsark!G1054=Data!$T$11,Data!$V$11,IF(Udfyldningsark!G1054=Data!$T$12,Data!$V$12,IF(Udfyldningsark!G1054=Data!$T$13,Data!$V$13,IF(Udfyldningsark!G1054=Data!$T$14,Data!$V$14,IF(Udfyldningsark!G1054=Data!$T$15,Data!$V$15,IF(Udfyldningsark!G1054=Data!$T$16,Data!$V$16,IF(Udfyldningsark!G1054=Data!$T$17,Data!$V$17,IF(Udfyldningsark!G1054=Data!$T$18,Data!$V$18,IF(Udfyldningsark!G1054=Data!$T$19,Data!$V$19,IF(Udfyldningsark!G1054=Data!$T$20,Data!$V$20,IF(Udfyldningsark!G1054=Data!$T$21,Data!$V$21,IF(Udfyldningsark!G1054=Data!$T$22,Data!$V$22,IF(Udfyldningsark!G1054=Data!$T$23,Data!$V$23,IF(Udfyldningsark!G1054=Data!$T$24,Data!$V$24,IF(Udfyldningsark!G1054=Data!$T$25,Data!$V$25,IF(Udfyldningsark!G1054=Data!$T$26,Data!$V$26,IF(Udfyldningsark!G1054=Data!$T$27,Data!$V$27,))))))))))))))))))))))</f>
        <v/>
      </c>
    </row>
    <row r="1038" spans="13:13" ht="9.6" hidden="1" customHeight="1" x14ac:dyDescent="0.2">
      <c r="M1038" s="89" t="str">
        <f>IF(Udfyldningsark!G1055="","",IF(Udfyldningsark!G1055=Data!$T$7,Data!$V$7,IF(Udfyldningsark!G1055=Data!$T$8,Data!$V$8,IF(Udfyldningsark!G1055=Data!$T$9,Data!$V$9,IF(Udfyldningsark!G1055=Data!$T$10,Data!$V$10,IF(Udfyldningsark!G1055=Data!$T$11,Data!$V$11,IF(Udfyldningsark!G1055=Data!$T$12,Data!$V$12,IF(Udfyldningsark!G1055=Data!$T$13,Data!$V$13,IF(Udfyldningsark!G1055=Data!$T$14,Data!$V$14,IF(Udfyldningsark!G1055=Data!$T$15,Data!$V$15,IF(Udfyldningsark!G1055=Data!$T$16,Data!$V$16,IF(Udfyldningsark!G1055=Data!$T$17,Data!$V$17,IF(Udfyldningsark!G1055=Data!$T$18,Data!$V$18,IF(Udfyldningsark!G1055=Data!$T$19,Data!$V$19,IF(Udfyldningsark!G1055=Data!$T$20,Data!$V$20,IF(Udfyldningsark!G1055=Data!$T$21,Data!$V$21,IF(Udfyldningsark!G1055=Data!$T$22,Data!$V$22,IF(Udfyldningsark!G1055=Data!$T$23,Data!$V$23,IF(Udfyldningsark!G1055=Data!$T$24,Data!$V$24,IF(Udfyldningsark!G1055=Data!$T$25,Data!$V$25,IF(Udfyldningsark!G1055=Data!$T$26,Data!$V$26,IF(Udfyldningsark!G1055=Data!$T$27,Data!$V$27,))))))))))))))))))))))</f>
        <v/>
      </c>
    </row>
    <row r="1039" spans="13:13" ht="9.6" hidden="1" customHeight="1" x14ac:dyDescent="0.2">
      <c r="M1039" s="89" t="str">
        <f>IF(Udfyldningsark!G1056="","",IF(Udfyldningsark!G1056=Data!$T$7,Data!$V$7,IF(Udfyldningsark!G1056=Data!$T$8,Data!$V$8,IF(Udfyldningsark!G1056=Data!$T$9,Data!$V$9,IF(Udfyldningsark!G1056=Data!$T$10,Data!$V$10,IF(Udfyldningsark!G1056=Data!$T$11,Data!$V$11,IF(Udfyldningsark!G1056=Data!$T$12,Data!$V$12,IF(Udfyldningsark!G1056=Data!$T$13,Data!$V$13,IF(Udfyldningsark!G1056=Data!$T$14,Data!$V$14,IF(Udfyldningsark!G1056=Data!$T$15,Data!$V$15,IF(Udfyldningsark!G1056=Data!$T$16,Data!$V$16,IF(Udfyldningsark!G1056=Data!$T$17,Data!$V$17,IF(Udfyldningsark!G1056=Data!$T$18,Data!$V$18,IF(Udfyldningsark!G1056=Data!$T$19,Data!$V$19,IF(Udfyldningsark!G1056=Data!$T$20,Data!$V$20,IF(Udfyldningsark!G1056=Data!$T$21,Data!$V$21,IF(Udfyldningsark!G1056=Data!$T$22,Data!$V$22,IF(Udfyldningsark!G1056=Data!$T$23,Data!$V$23,IF(Udfyldningsark!G1056=Data!$T$24,Data!$V$24,IF(Udfyldningsark!G1056=Data!$T$25,Data!$V$25,IF(Udfyldningsark!G1056=Data!$T$26,Data!$V$26,IF(Udfyldningsark!G1056=Data!$T$27,Data!$V$27,))))))))))))))))))))))</f>
        <v/>
      </c>
    </row>
    <row r="1040" spans="13:13" ht="9.6" hidden="1" customHeight="1" x14ac:dyDescent="0.2">
      <c r="M1040" s="89" t="str">
        <f>IF(Udfyldningsark!G1057="","",IF(Udfyldningsark!G1057=Data!$T$7,Data!$V$7,IF(Udfyldningsark!G1057=Data!$T$8,Data!$V$8,IF(Udfyldningsark!G1057=Data!$T$9,Data!$V$9,IF(Udfyldningsark!G1057=Data!$T$10,Data!$V$10,IF(Udfyldningsark!G1057=Data!$T$11,Data!$V$11,IF(Udfyldningsark!G1057=Data!$T$12,Data!$V$12,IF(Udfyldningsark!G1057=Data!$T$13,Data!$V$13,IF(Udfyldningsark!G1057=Data!$T$14,Data!$V$14,IF(Udfyldningsark!G1057=Data!$T$15,Data!$V$15,IF(Udfyldningsark!G1057=Data!$T$16,Data!$V$16,IF(Udfyldningsark!G1057=Data!$T$17,Data!$V$17,IF(Udfyldningsark!G1057=Data!$T$18,Data!$V$18,IF(Udfyldningsark!G1057=Data!$T$19,Data!$V$19,IF(Udfyldningsark!G1057=Data!$T$20,Data!$V$20,IF(Udfyldningsark!G1057=Data!$T$21,Data!$V$21,IF(Udfyldningsark!G1057=Data!$T$22,Data!$V$22,IF(Udfyldningsark!G1057=Data!$T$23,Data!$V$23,IF(Udfyldningsark!G1057=Data!$T$24,Data!$V$24,IF(Udfyldningsark!G1057=Data!$T$25,Data!$V$25,IF(Udfyldningsark!G1057=Data!$T$26,Data!$V$26,IF(Udfyldningsark!G1057=Data!$T$27,Data!$V$27,))))))))))))))))))))))</f>
        <v/>
      </c>
    </row>
    <row r="1041" spans="13:13" ht="9.6" hidden="1" customHeight="1" x14ac:dyDescent="0.2">
      <c r="M1041" s="89" t="str">
        <f>IF(Udfyldningsark!G1058="","",IF(Udfyldningsark!G1058=Data!$T$7,Data!$V$7,IF(Udfyldningsark!G1058=Data!$T$8,Data!$V$8,IF(Udfyldningsark!G1058=Data!$T$9,Data!$V$9,IF(Udfyldningsark!G1058=Data!$T$10,Data!$V$10,IF(Udfyldningsark!G1058=Data!$T$11,Data!$V$11,IF(Udfyldningsark!G1058=Data!$T$12,Data!$V$12,IF(Udfyldningsark!G1058=Data!$T$13,Data!$V$13,IF(Udfyldningsark!G1058=Data!$T$14,Data!$V$14,IF(Udfyldningsark!G1058=Data!$T$15,Data!$V$15,IF(Udfyldningsark!G1058=Data!$T$16,Data!$V$16,IF(Udfyldningsark!G1058=Data!$T$17,Data!$V$17,IF(Udfyldningsark!G1058=Data!$T$18,Data!$V$18,IF(Udfyldningsark!G1058=Data!$T$19,Data!$V$19,IF(Udfyldningsark!G1058=Data!$T$20,Data!$V$20,IF(Udfyldningsark!G1058=Data!$T$21,Data!$V$21,IF(Udfyldningsark!G1058=Data!$T$22,Data!$V$22,IF(Udfyldningsark!G1058=Data!$T$23,Data!$V$23,IF(Udfyldningsark!G1058=Data!$T$24,Data!$V$24,IF(Udfyldningsark!G1058=Data!$T$25,Data!$V$25,IF(Udfyldningsark!G1058=Data!$T$26,Data!$V$26,IF(Udfyldningsark!G1058=Data!$T$27,Data!$V$27,))))))))))))))))))))))</f>
        <v/>
      </c>
    </row>
    <row r="1042" spans="13:13" ht="9.6" hidden="1" customHeight="1" x14ac:dyDescent="0.2">
      <c r="M1042" s="89" t="str">
        <f>IF(Udfyldningsark!G1059="","",IF(Udfyldningsark!G1059=Data!$T$7,Data!$V$7,IF(Udfyldningsark!G1059=Data!$T$8,Data!$V$8,IF(Udfyldningsark!G1059=Data!$T$9,Data!$V$9,IF(Udfyldningsark!G1059=Data!$T$10,Data!$V$10,IF(Udfyldningsark!G1059=Data!$T$11,Data!$V$11,IF(Udfyldningsark!G1059=Data!$T$12,Data!$V$12,IF(Udfyldningsark!G1059=Data!$T$13,Data!$V$13,IF(Udfyldningsark!G1059=Data!$T$14,Data!$V$14,IF(Udfyldningsark!G1059=Data!$T$15,Data!$V$15,IF(Udfyldningsark!G1059=Data!$T$16,Data!$V$16,IF(Udfyldningsark!G1059=Data!$T$17,Data!$V$17,IF(Udfyldningsark!G1059=Data!$T$18,Data!$V$18,IF(Udfyldningsark!G1059=Data!$T$19,Data!$V$19,IF(Udfyldningsark!G1059=Data!$T$20,Data!$V$20,IF(Udfyldningsark!G1059=Data!$T$21,Data!$V$21,IF(Udfyldningsark!G1059=Data!$T$22,Data!$V$22,IF(Udfyldningsark!G1059=Data!$T$23,Data!$V$23,IF(Udfyldningsark!G1059=Data!$T$24,Data!$V$24,IF(Udfyldningsark!G1059=Data!$T$25,Data!$V$25,IF(Udfyldningsark!G1059=Data!$T$26,Data!$V$26,IF(Udfyldningsark!G1059=Data!$T$27,Data!$V$27,))))))))))))))))))))))</f>
        <v/>
      </c>
    </row>
    <row r="1043" spans="13:13" ht="9.6" hidden="1" customHeight="1" x14ac:dyDescent="0.2">
      <c r="M1043" s="89" t="str">
        <f>IF(Udfyldningsark!G1060="","",IF(Udfyldningsark!G1060=Data!$T$7,Data!$V$7,IF(Udfyldningsark!G1060=Data!$T$8,Data!$V$8,IF(Udfyldningsark!G1060=Data!$T$9,Data!$V$9,IF(Udfyldningsark!G1060=Data!$T$10,Data!$V$10,IF(Udfyldningsark!G1060=Data!$T$11,Data!$V$11,IF(Udfyldningsark!G1060=Data!$T$12,Data!$V$12,IF(Udfyldningsark!G1060=Data!$T$13,Data!$V$13,IF(Udfyldningsark!G1060=Data!$T$14,Data!$V$14,IF(Udfyldningsark!G1060=Data!$T$15,Data!$V$15,IF(Udfyldningsark!G1060=Data!$T$16,Data!$V$16,IF(Udfyldningsark!G1060=Data!$T$17,Data!$V$17,IF(Udfyldningsark!G1060=Data!$T$18,Data!$V$18,IF(Udfyldningsark!G1060=Data!$T$19,Data!$V$19,IF(Udfyldningsark!G1060=Data!$T$20,Data!$V$20,IF(Udfyldningsark!G1060=Data!$T$21,Data!$V$21,IF(Udfyldningsark!G1060=Data!$T$22,Data!$V$22,IF(Udfyldningsark!G1060=Data!$T$23,Data!$V$23,IF(Udfyldningsark!G1060=Data!$T$24,Data!$V$24,IF(Udfyldningsark!G1060=Data!$T$25,Data!$V$25,IF(Udfyldningsark!G1060=Data!$T$26,Data!$V$26,IF(Udfyldningsark!G1060=Data!$T$27,Data!$V$27,))))))))))))))))))))))</f>
        <v/>
      </c>
    </row>
    <row r="1044" spans="13:13" ht="9.6" hidden="1" customHeight="1" x14ac:dyDescent="0.2">
      <c r="M1044" s="89" t="str">
        <f>IF(Udfyldningsark!G1061="","",IF(Udfyldningsark!G1061=Data!$T$7,Data!$V$7,IF(Udfyldningsark!G1061=Data!$T$8,Data!$V$8,IF(Udfyldningsark!G1061=Data!$T$9,Data!$V$9,IF(Udfyldningsark!G1061=Data!$T$10,Data!$V$10,IF(Udfyldningsark!G1061=Data!$T$11,Data!$V$11,IF(Udfyldningsark!G1061=Data!$T$12,Data!$V$12,IF(Udfyldningsark!G1061=Data!$T$13,Data!$V$13,IF(Udfyldningsark!G1061=Data!$T$14,Data!$V$14,IF(Udfyldningsark!G1061=Data!$T$15,Data!$V$15,IF(Udfyldningsark!G1061=Data!$T$16,Data!$V$16,IF(Udfyldningsark!G1061=Data!$T$17,Data!$V$17,IF(Udfyldningsark!G1061=Data!$T$18,Data!$V$18,IF(Udfyldningsark!G1061=Data!$T$19,Data!$V$19,IF(Udfyldningsark!G1061=Data!$T$20,Data!$V$20,IF(Udfyldningsark!G1061=Data!$T$21,Data!$V$21,IF(Udfyldningsark!G1061=Data!$T$22,Data!$V$22,IF(Udfyldningsark!G1061=Data!$T$23,Data!$V$23,IF(Udfyldningsark!G1061=Data!$T$24,Data!$V$24,IF(Udfyldningsark!G1061=Data!$T$25,Data!$V$25,IF(Udfyldningsark!G1061=Data!$T$26,Data!$V$26,IF(Udfyldningsark!G1061=Data!$T$27,Data!$V$27,))))))))))))))))))))))</f>
        <v/>
      </c>
    </row>
    <row r="1045" spans="13:13" ht="9.6" hidden="1" customHeight="1" x14ac:dyDescent="0.2">
      <c r="M1045" s="89" t="str">
        <f>IF(Udfyldningsark!G1062="","",IF(Udfyldningsark!G1062=Data!$T$7,Data!$V$7,IF(Udfyldningsark!G1062=Data!$T$8,Data!$V$8,IF(Udfyldningsark!G1062=Data!$T$9,Data!$V$9,IF(Udfyldningsark!G1062=Data!$T$10,Data!$V$10,IF(Udfyldningsark!G1062=Data!$T$11,Data!$V$11,IF(Udfyldningsark!G1062=Data!$T$12,Data!$V$12,IF(Udfyldningsark!G1062=Data!$T$13,Data!$V$13,IF(Udfyldningsark!G1062=Data!$T$14,Data!$V$14,IF(Udfyldningsark!G1062=Data!$T$15,Data!$V$15,IF(Udfyldningsark!G1062=Data!$T$16,Data!$V$16,IF(Udfyldningsark!G1062=Data!$T$17,Data!$V$17,IF(Udfyldningsark!G1062=Data!$T$18,Data!$V$18,IF(Udfyldningsark!G1062=Data!$T$19,Data!$V$19,IF(Udfyldningsark!G1062=Data!$T$20,Data!$V$20,IF(Udfyldningsark!G1062=Data!$T$21,Data!$V$21,IF(Udfyldningsark!G1062=Data!$T$22,Data!$V$22,IF(Udfyldningsark!G1062=Data!$T$23,Data!$V$23,IF(Udfyldningsark!G1062=Data!$T$24,Data!$V$24,IF(Udfyldningsark!G1062=Data!$T$25,Data!$V$25,IF(Udfyldningsark!G1062=Data!$T$26,Data!$V$26,IF(Udfyldningsark!G1062=Data!$T$27,Data!$V$27,))))))))))))))))))))))</f>
        <v/>
      </c>
    </row>
    <row r="1046" spans="13:13" ht="9.6" hidden="1" customHeight="1" x14ac:dyDescent="0.2">
      <c r="M1046" s="89" t="str">
        <f>IF(Udfyldningsark!G1063="","",IF(Udfyldningsark!G1063=Data!$T$7,Data!$V$7,IF(Udfyldningsark!G1063=Data!$T$8,Data!$V$8,IF(Udfyldningsark!G1063=Data!$T$9,Data!$V$9,IF(Udfyldningsark!G1063=Data!$T$10,Data!$V$10,IF(Udfyldningsark!G1063=Data!$T$11,Data!$V$11,IF(Udfyldningsark!G1063=Data!$T$12,Data!$V$12,IF(Udfyldningsark!G1063=Data!$T$13,Data!$V$13,IF(Udfyldningsark!G1063=Data!$T$14,Data!$V$14,IF(Udfyldningsark!G1063=Data!$T$15,Data!$V$15,IF(Udfyldningsark!G1063=Data!$T$16,Data!$V$16,IF(Udfyldningsark!G1063=Data!$T$17,Data!$V$17,IF(Udfyldningsark!G1063=Data!$T$18,Data!$V$18,IF(Udfyldningsark!G1063=Data!$T$19,Data!$V$19,IF(Udfyldningsark!G1063=Data!$T$20,Data!$V$20,IF(Udfyldningsark!G1063=Data!$T$21,Data!$V$21,IF(Udfyldningsark!G1063=Data!$T$22,Data!$V$22,IF(Udfyldningsark!G1063=Data!$T$23,Data!$V$23,IF(Udfyldningsark!G1063=Data!$T$24,Data!$V$24,IF(Udfyldningsark!G1063=Data!$T$25,Data!$V$25,IF(Udfyldningsark!G1063=Data!$T$26,Data!$V$26,IF(Udfyldningsark!G1063=Data!$T$27,Data!$V$27,))))))))))))))))))))))</f>
        <v/>
      </c>
    </row>
    <row r="1047" spans="13:13" ht="9.6" hidden="1" customHeight="1" x14ac:dyDescent="0.2">
      <c r="M1047" s="89" t="str">
        <f>IF(Udfyldningsark!G1064="","",IF(Udfyldningsark!G1064=Data!$T$7,Data!$V$7,IF(Udfyldningsark!G1064=Data!$T$8,Data!$V$8,IF(Udfyldningsark!G1064=Data!$T$9,Data!$V$9,IF(Udfyldningsark!G1064=Data!$T$10,Data!$V$10,IF(Udfyldningsark!G1064=Data!$T$11,Data!$V$11,IF(Udfyldningsark!G1064=Data!$T$12,Data!$V$12,IF(Udfyldningsark!G1064=Data!$T$13,Data!$V$13,IF(Udfyldningsark!G1064=Data!$T$14,Data!$V$14,IF(Udfyldningsark!G1064=Data!$T$15,Data!$V$15,IF(Udfyldningsark!G1064=Data!$T$16,Data!$V$16,IF(Udfyldningsark!G1064=Data!$T$17,Data!$V$17,IF(Udfyldningsark!G1064=Data!$T$18,Data!$V$18,IF(Udfyldningsark!G1064=Data!$T$19,Data!$V$19,IF(Udfyldningsark!G1064=Data!$T$20,Data!$V$20,IF(Udfyldningsark!G1064=Data!$T$21,Data!$V$21,IF(Udfyldningsark!G1064=Data!$T$22,Data!$V$22,IF(Udfyldningsark!G1064=Data!$T$23,Data!$V$23,IF(Udfyldningsark!G1064=Data!$T$24,Data!$V$24,IF(Udfyldningsark!G1064=Data!$T$25,Data!$V$25,IF(Udfyldningsark!G1064=Data!$T$26,Data!$V$26,IF(Udfyldningsark!G1064=Data!$T$27,Data!$V$27,))))))))))))))))))))))</f>
        <v/>
      </c>
    </row>
    <row r="1048" spans="13:13" ht="9.6" hidden="1" customHeight="1" x14ac:dyDescent="0.2">
      <c r="M1048" s="89" t="str">
        <f>IF(Udfyldningsark!G1065="","",IF(Udfyldningsark!G1065=Data!$T$7,Data!$V$7,IF(Udfyldningsark!G1065=Data!$T$8,Data!$V$8,IF(Udfyldningsark!G1065=Data!$T$9,Data!$V$9,IF(Udfyldningsark!G1065=Data!$T$10,Data!$V$10,IF(Udfyldningsark!G1065=Data!$T$11,Data!$V$11,IF(Udfyldningsark!G1065=Data!$T$12,Data!$V$12,IF(Udfyldningsark!G1065=Data!$T$13,Data!$V$13,IF(Udfyldningsark!G1065=Data!$T$14,Data!$V$14,IF(Udfyldningsark!G1065=Data!$T$15,Data!$V$15,IF(Udfyldningsark!G1065=Data!$T$16,Data!$V$16,IF(Udfyldningsark!G1065=Data!$T$17,Data!$V$17,IF(Udfyldningsark!G1065=Data!$T$18,Data!$V$18,IF(Udfyldningsark!G1065=Data!$T$19,Data!$V$19,IF(Udfyldningsark!G1065=Data!$T$20,Data!$V$20,IF(Udfyldningsark!G1065=Data!$T$21,Data!$V$21,IF(Udfyldningsark!G1065=Data!$T$22,Data!$V$22,IF(Udfyldningsark!G1065=Data!$T$23,Data!$V$23,IF(Udfyldningsark!G1065=Data!$T$24,Data!$V$24,IF(Udfyldningsark!G1065=Data!$T$25,Data!$V$25,IF(Udfyldningsark!G1065=Data!$T$26,Data!$V$26,IF(Udfyldningsark!G1065=Data!$T$27,Data!$V$27,))))))))))))))))))))))</f>
        <v/>
      </c>
    </row>
    <row r="1049" spans="13:13" ht="9.6" hidden="1" customHeight="1" x14ac:dyDescent="0.2">
      <c r="M1049" s="89" t="str">
        <f>IF(Udfyldningsark!G1066="","",IF(Udfyldningsark!G1066=Data!$T$7,Data!$V$7,IF(Udfyldningsark!G1066=Data!$T$8,Data!$V$8,IF(Udfyldningsark!G1066=Data!$T$9,Data!$V$9,IF(Udfyldningsark!G1066=Data!$T$10,Data!$V$10,IF(Udfyldningsark!G1066=Data!$T$11,Data!$V$11,IF(Udfyldningsark!G1066=Data!$T$12,Data!$V$12,IF(Udfyldningsark!G1066=Data!$T$13,Data!$V$13,IF(Udfyldningsark!G1066=Data!$T$14,Data!$V$14,IF(Udfyldningsark!G1066=Data!$T$15,Data!$V$15,IF(Udfyldningsark!G1066=Data!$T$16,Data!$V$16,IF(Udfyldningsark!G1066=Data!$T$17,Data!$V$17,IF(Udfyldningsark!G1066=Data!$T$18,Data!$V$18,IF(Udfyldningsark!G1066=Data!$T$19,Data!$V$19,IF(Udfyldningsark!G1066=Data!$T$20,Data!$V$20,IF(Udfyldningsark!G1066=Data!$T$21,Data!$V$21,IF(Udfyldningsark!G1066=Data!$T$22,Data!$V$22,IF(Udfyldningsark!G1066=Data!$T$23,Data!$V$23,IF(Udfyldningsark!G1066=Data!$T$24,Data!$V$24,IF(Udfyldningsark!G1066=Data!$T$25,Data!$V$25,IF(Udfyldningsark!G1066=Data!$T$26,Data!$V$26,IF(Udfyldningsark!G1066=Data!$T$27,Data!$V$27,))))))))))))))))))))))</f>
        <v/>
      </c>
    </row>
    <row r="1050" spans="13:13" ht="9.6" hidden="1" customHeight="1" x14ac:dyDescent="0.2">
      <c r="M1050" s="89" t="str">
        <f>IF(Udfyldningsark!G1067="","",IF(Udfyldningsark!G1067=Data!$T$7,Data!$V$7,IF(Udfyldningsark!G1067=Data!$T$8,Data!$V$8,IF(Udfyldningsark!G1067=Data!$T$9,Data!$V$9,IF(Udfyldningsark!G1067=Data!$T$10,Data!$V$10,IF(Udfyldningsark!G1067=Data!$T$11,Data!$V$11,IF(Udfyldningsark!G1067=Data!$T$12,Data!$V$12,IF(Udfyldningsark!G1067=Data!$T$13,Data!$V$13,IF(Udfyldningsark!G1067=Data!$T$14,Data!$V$14,IF(Udfyldningsark!G1067=Data!$T$15,Data!$V$15,IF(Udfyldningsark!G1067=Data!$T$16,Data!$V$16,IF(Udfyldningsark!G1067=Data!$T$17,Data!$V$17,IF(Udfyldningsark!G1067=Data!$T$18,Data!$V$18,IF(Udfyldningsark!G1067=Data!$T$19,Data!$V$19,IF(Udfyldningsark!G1067=Data!$T$20,Data!$V$20,IF(Udfyldningsark!G1067=Data!$T$21,Data!$V$21,IF(Udfyldningsark!G1067=Data!$T$22,Data!$V$22,IF(Udfyldningsark!G1067=Data!$T$23,Data!$V$23,IF(Udfyldningsark!G1067=Data!$T$24,Data!$V$24,IF(Udfyldningsark!G1067=Data!$T$25,Data!$V$25,IF(Udfyldningsark!G1067=Data!$T$26,Data!$V$26,IF(Udfyldningsark!G1067=Data!$T$27,Data!$V$27,))))))))))))))))))))))</f>
        <v/>
      </c>
    </row>
    <row r="1051" spans="13:13" ht="9.6" hidden="1" customHeight="1" x14ac:dyDescent="0.2">
      <c r="M1051" s="89" t="str">
        <f>IF(Udfyldningsark!G1068="","",IF(Udfyldningsark!G1068=Data!$T$7,Data!$V$7,IF(Udfyldningsark!G1068=Data!$T$8,Data!$V$8,IF(Udfyldningsark!G1068=Data!$T$9,Data!$V$9,IF(Udfyldningsark!G1068=Data!$T$10,Data!$V$10,IF(Udfyldningsark!G1068=Data!$T$11,Data!$V$11,IF(Udfyldningsark!G1068=Data!$T$12,Data!$V$12,IF(Udfyldningsark!G1068=Data!$T$13,Data!$V$13,IF(Udfyldningsark!G1068=Data!$T$14,Data!$V$14,IF(Udfyldningsark!G1068=Data!$T$15,Data!$V$15,IF(Udfyldningsark!G1068=Data!$T$16,Data!$V$16,IF(Udfyldningsark!G1068=Data!$T$17,Data!$V$17,IF(Udfyldningsark!G1068=Data!$T$18,Data!$V$18,IF(Udfyldningsark!G1068=Data!$T$19,Data!$V$19,IF(Udfyldningsark!G1068=Data!$T$20,Data!$V$20,IF(Udfyldningsark!G1068=Data!$T$21,Data!$V$21,IF(Udfyldningsark!G1068=Data!$T$22,Data!$V$22,IF(Udfyldningsark!G1068=Data!$T$23,Data!$V$23,IF(Udfyldningsark!G1068=Data!$T$24,Data!$V$24,IF(Udfyldningsark!G1068=Data!$T$25,Data!$V$25,IF(Udfyldningsark!G1068=Data!$T$26,Data!$V$26,IF(Udfyldningsark!G1068=Data!$T$27,Data!$V$27,))))))))))))))))))))))</f>
        <v/>
      </c>
    </row>
    <row r="1052" spans="13:13" ht="9.6" hidden="1" customHeight="1" x14ac:dyDescent="0.2">
      <c r="M1052" s="89" t="str">
        <f>IF(Udfyldningsark!G1069="","",IF(Udfyldningsark!G1069=Data!$T$7,Data!$V$7,IF(Udfyldningsark!G1069=Data!$T$8,Data!$V$8,IF(Udfyldningsark!G1069=Data!$T$9,Data!$V$9,IF(Udfyldningsark!G1069=Data!$T$10,Data!$V$10,IF(Udfyldningsark!G1069=Data!$T$11,Data!$V$11,IF(Udfyldningsark!G1069=Data!$T$12,Data!$V$12,IF(Udfyldningsark!G1069=Data!$T$13,Data!$V$13,IF(Udfyldningsark!G1069=Data!$T$14,Data!$V$14,IF(Udfyldningsark!G1069=Data!$T$15,Data!$V$15,IF(Udfyldningsark!G1069=Data!$T$16,Data!$V$16,IF(Udfyldningsark!G1069=Data!$T$17,Data!$V$17,IF(Udfyldningsark!G1069=Data!$T$18,Data!$V$18,IF(Udfyldningsark!G1069=Data!$T$19,Data!$V$19,IF(Udfyldningsark!G1069=Data!$T$20,Data!$V$20,IF(Udfyldningsark!G1069=Data!$T$21,Data!$V$21,IF(Udfyldningsark!G1069=Data!$T$22,Data!$V$22,IF(Udfyldningsark!G1069=Data!$T$23,Data!$V$23,IF(Udfyldningsark!G1069=Data!$T$24,Data!$V$24,IF(Udfyldningsark!G1069=Data!$T$25,Data!$V$25,IF(Udfyldningsark!G1069=Data!$T$26,Data!$V$26,IF(Udfyldningsark!G1069=Data!$T$27,Data!$V$27,))))))))))))))))))))))</f>
        <v/>
      </c>
    </row>
    <row r="1053" spans="13:13" ht="9.6" hidden="1" customHeight="1" x14ac:dyDescent="0.2">
      <c r="M1053" s="89" t="str">
        <f>IF(Udfyldningsark!G1070="","",IF(Udfyldningsark!G1070=Data!$T$7,Data!$V$7,IF(Udfyldningsark!G1070=Data!$T$8,Data!$V$8,IF(Udfyldningsark!G1070=Data!$T$9,Data!$V$9,IF(Udfyldningsark!G1070=Data!$T$10,Data!$V$10,IF(Udfyldningsark!G1070=Data!$T$11,Data!$V$11,IF(Udfyldningsark!G1070=Data!$T$12,Data!$V$12,IF(Udfyldningsark!G1070=Data!$T$13,Data!$V$13,IF(Udfyldningsark!G1070=Data!$T$14,Data!$V$14,IF(Udfyldningsark!G1070=Data!$T$15,Data!$V$15,IF(Udfyldningsark!G1070=Data!$T$16,Data!$V$16,IF(Udfyldningsark!G1070=Data!$T$17,Data!$V$17,IF(Udfyldningsark!G1070=Data!$T$18,Data!$V$18,IF(Udfyldningsark!G1070=Data!$T$19,Data!$V$19,IF(Udfyldningsark!G1070=Data!$T$20,Data!$V$20,IF(Udfyldningsark!G1070=Data!$T$21,Data!$V$21,IF(Udfyldningsark!G1070=Data!$T$22,Data!$V$22,IF(Udfyldningsark!G1070=Data!$T$23,Data!$V$23,IF(Udfyldningsark!G1070=Data!$T$24,Data!$V$24,IF(Udfyldningsark!G1070=Data!$T$25,Data!$V$25,IF(Udfyldningsark!G1070=Data!$T$26,Data!$V$26,IF(Udfyldningsark!G1070=Data!$T$27,Data!$V$27,))))))))))))))))))))))</f>
        <v/>
      </c>
    </row>
    <row r="1054" spans="13:13" ht="9.6" hidden="1" customHeight="1" x14ac:dyDescent="0.2">
      <c r="M1054" s="89" t="str">
        <f>IF(Udfyldningsark!G1071="","",IF(Udfyldningsark!G1071=Data!$T$7,Data!$V$7,IF(Udfyldningsark!G1071=Data!$T$8,Data!$V$8,IF(Udfyldningsark!G1071=Data!$T$9,Data!$V$9,IF(Udfyldningsark!G1071=Data!$T$10,Data!$V$10,IF(Udfyldningsark!G1071=Data!$T$11,Data!$V$11,IF(Udfyldningsark!G1071=Data!$T$12,Data!$V$12,IF(Udfyldningsark!G1071=Data!$T$13,Data!$V$13,IF(Udfyldningsark!G1071=Data!$T$14,Data!$V$14,IF(Udfyldningsark!G1071=Data!$T$15,Data!$V$15,IF(Udfyldningsark!G1071=Data!$T$16,Data!$V$16,IF(Udfyldningsark!G1071=Data!$T$17,Data!$V$17,IF(Udfyldningsark!G1071=Data!$T$18,Data!$V$18,IF(Udfyldningsark!G1071=Data!$T$19,Data!$V$19,IF(Udfyldningsark!G1071=Data!$T$20,Data!$V$20,IF(Udfyldningsark!G1071=Data!$T$21,Data!$V$21,IF(Udfyldningsark!G1071=Data!$T$22,Data!$V$22,IF(Udfyldningsark!G1071=Data!$T$23,Data!$V$23,IF(Udfyldningsark!G1071=Data!$T$24,Data!$V$24,IF(Udfyldningsark!G1071=Data!$T$25,Data!$V$25,IF(Udfyldningsark!G1071=Data!$T$26,Data!$V$26,IF(Udfyldningsark!G1071=Data!$T$27,Data!$V$27,))))))))))))))))))))))</f>
        <v/>
      </c>
    </row>
    <row r="1055" spans="13:13" ht="9.6" hidden="1" customHeight="1" x14ac:dyDescent="0.2">
      <c r="M1055" s="89" t="str">
        <f>IF(Udfyldningsark!G1072="","",IF(Udfyldningsark!G1072=Data!$T$7,Data!$V$7,IF(Udfyldningsark!G1072=Data!$T$8,Data!$V$8,IF(Udfyldningsark!G1072=Data!$T$9,Data!$V$9,IF(Udfyldningsark!G1072=Data!$T$10,Data!$V$10,IF(Udfyldningsark!G1072=Data!$T$11,Data!$V$11,IF(Udfyldningsark!G1072=Data!$T$12,Data!$V$12,IF(Udfyldningsark!G1072=Data!$T$13,Data!$V$13,IF(Udfyldningsark!G1072=Data!$T$14,Data!$V$14,IF(Udfyldningsark!G1072=Data!$T$15,Data!$V$15,IF(Udfyldningsark!G1072=Data!$T$16,Data!$V$16,IF(Udfyldningsark!G1072=Data!$T$17,Data!$V$17,IF(Udfyldningsark!G1072=Data!$T$18,Data!$V$18,IF(Udfyldningsark!G1072=Data!$T$19,Data!$V$19,IF(Udfyldningsark!G1072=Data!$T$20,Data!$V$20,IF(Udfyldningsark!G1072=Data!$T$21,Data!$V$21,IF(Udfyldningsark!G1072=Data!$T$22,Data!$V$22,IF(Udfyldningsark!G1072=Data!$T$23,Data!$V$23,IF(Udfyldningsark!G1072=Data!$T$24,Data!$V$24,IF(Udfyldningsark!G1072=Data!$T$25,Data!$V$25,IF(Udfyldningsark!G1072=Data!$T$26,Data!$V$26,IF(Udfyldningsark!G1072=Data!$T$27,Data!$V$27,))))))))))))))))))))))</f>
        <v/>
      </c>
    </row>
    <row r="1056" spans="13:13" ht="9.6" hidden="1" customHeight="1" x14ac:dyDescent="0.2">
      <c r="M1056" s="89" t="str">
        <f>IF(Udfyldningsark!G1073="","",IF(Udfyldningsark!G1073=Data!$T$7,Data!$V$7,IF(Udfyldningsark!G1073=Data!$T$8,Data!$V$8,IF(Udfyldningsark!G1073=Data!$T$9,Data!$V$9,IF(Udfyldningsark!G1073=Data!$T$10,Data!$V$10,IF(Udfyldningsark!G1073=Data!$T$11,Data!$V$11,IF(Udfyldningsark!G1073=Data!$T$12,Data!$V$12,IF(Udfyldningsark!G1073=Data!$T$13,Data!$V$13,IF(Udfyldningsark!G1073=Data!$T$14,Data!$V$14,IF(Udfyldningsark!G1073=Data!$T$15,Data!$V$15,IF(Udfyldningsark!G1073=Data!$T$16,Data!$V$16,IF(Udfyldningsark!G1073=Data!$T$17,Data!$V$17,IF(Udfyldningsark!G1073=Data!$T$18,Data!$V$18,IF(Udfyldningsark!G1073=Data!$T$19,Data!$V$19,IF(Udfyldningsark!G1073=Data!$T$20,Data!$V$20,IF(Udfyldningsark!G1073=Data!$T$21,Data!$V$21,IF(Udfyldningsark!G1073=Data!$T$22,Data!$V$22,IF(Udfyldningsark!G1073=Data!$T$23,Data!$V$23,IF(Udfyldningsark!G1073=Data!$T$24,Data!$V$24,IF(Udfyldningsark!G1073=Data!$T$25,Data!$V$25,IF(Udfyldningsark!G1073=Data!$T$26,Data!$V$26,IF(Udfyldningsark!G1073=Data!$T$27,Data!$V$27,))))))))))))))))))))))</f>
        <v/>
      </c>
    </row>
    <row r="1057" spans="13:13" ht="9.6" hidden="1" customHeight="1" x14ac:dyDescent="0.2">
      <c r="M1057" s="89" t="str">
        <f>IF(Udfyldningsark!G1074="","",IF(Udfyldningsark!G1074=Data!$T$7,Data!$V$7,IF(Udfyldningsark!G1074=Data!$T$8,Data!$V$8,IF(Udfyldningsark!G1074=Data!$T$9,Data!$V$9,IF(Udfyldningsark!G1074=Data!$T$10,Data!$V$10,IF(Udfyldningsark!G1074=Data!$T$11,Data!$V$11,IF(Udfyldningsark!G1074=Data!$T$12,Data!$V$12,IF(Udfyldningsark!G1074=Data!$T$13,Data!$V$13,IF(Udfyldningsark!G1074=Data!$T$14,Data!$V$14,IF(Udfyldningsark!G1074=Data!$T$15,Data!$V$15,IF(Udfyldningsark!G1074=Data!$T$16,Data!$V$16,IF(Udfyldningsark!G1074=Data!$T$17,Data!$V$17,IF(Udfyldningsark!G1074=Data!$T$18,Data!$V$18,IF(Udfyldningsark!G1074=Data!$T$19,Data!$V$19,IF(Udfyldningsark!G1074=Data!$T$20,Data!$V$20,IF(Udfyldningsark!G1074=Data!$T$21,Data!$V$21,IF(Udfyldningsark!G1074=Data!$T$22,Data!$V$22,IF(Udfyldningsark!G1074=Data!$T$23,Data!$V$23,IF(Udfyldningsark!G1074=Data!$T$24,Data!$V$24,IF(Udfyldningsark!G1074=Data!$T$25,Data!$V$25,IF(Udfyldningsark!G1074=Data!$T$26,Data!$V$26,IF(Udfyldningsark!G1074=Data!$T$27,Data!$V$27,))))))))))))))))))))))</f>
        <v/>
      </c>
    </row>
    <row r="1058" spans="13:13" ht="9.6" hidden="1" customHeight="1" x14ac:dyDescent="0.2">
      <c r="M1058" s="89" t="str">
        <f>IF(Udfyldningsark!G1075="","",IF(Udfyldningsark!G1075=Data!$T$7,Data!$V$7,IF(Udfyldningsark!G1075=Data!$T$8,Data!$V$8,IF(Udfyldningsark!G1075=Data!$T$9,Data!$V$9,IF(Udfyldningsark!G1075=Data!$T$10,Data!$V$10,IF(Udfyldningsark!G1075=Data!$T$11,Data!$V$11,IF(Udfyldningsark!G1075=Data!$T$12,Data!$V$12,IF(Udfyldningsark!G1075=Data!$T$13,Data!$V$13,IF(Udfyldningsark!G1075=Data!$T$14,Data!$V$14,IF(Udfyldningsark!G1075=Data!$T$15,Data!$V$15,IF(Udfyldningsark!G1075=Data!$T$16,Data!$V$16,IF(Udfyldningsark!G1075=Data!$T$17,Data!$V$17,IF(Udfyldningsark!G1075=Data!$T$18,Data!$V$18,IF(Udfyldningsark!G1075=Data!$T$19,Data!$V$19,IF(Udfyldningsark!G1075=Data!$T$20,Data!$V$20,IF(Udfyldningsark!G1075=Data!$T$21,Data!$V$21,IF(Udfyldningsark!G1075=Data!$T$22,Data!$V$22,IF(Udfyldningsark!G1075=Data!$T$23,Data!$V$23,IF(Udfyldningsark!G1075=Data!$T$24,Data!$V$24,IF(Udfyldningsark!G1075=Data!$T$25,Data!$V$25,IF(Udfyldningsark!G1075=Data!$T$26,Data!$V$26,IF(Udfyldningsark!G1075=Data!$T$27,Data!$V$27,))))))))))))))))))))))</f>
        <v/>
      </c>
    </row>
    <row r="1059" spans="13:13" ht="9.6" hidden="1" customHeight="1" x14ac:dyDescent="0.2">
      <c r="M1059" s="89" t="str">
        <f>IF(Udfyldningsark!G1076="","",IF(Udfyldningsark!G1076=Data!$T$7,Data!$V$7,IF(Udfyldningsark!G1076=Data!$T$8,Data!$V$8,IF(Udfyldningsark!G1076=Data!$T$9,Data!$V$9,IF(Udfyldningsark!G1076=Data!$T$10,Data!$V$10,IF(Udfyldningsark!G1076=Data!$T$11,Data!$V$11,IF(Udfyldningsark!G1076=Data!$T$12,Data!$V$12,IF(Udfyldningsark!G1076=Data!$T$13,Data!$V$13,IF(Udfyldningsark!G1076=Data!$T$14,Data!$V$14,IF(Udfyldningsark!G1076=Data!$T$15,Data!$V$15,IF(Udfyldningsark!G1076=Data!$T$16,Data!$V$16,IF(Udfyldningsark!G1076=Data!$T$17,Data!$V$17,IF(Udfyldningsark!G1076=Data!$T$18,Data!$V$18,IF(Udfyldningsark!G1076=Data!$T$19,Data!$V$19,IF(Udfyldningsark!G1076=Data!$T$20,Data!$V$20,IF(Udfyldningsark!G1076=Data!$T$21,Data!$V$21,IF(Udfyldningsark!G1076=Data!$T$22,Data!$V$22,IF(Udfyldningsark!G1076=Data!$T$23,Data!$V$23,IF(Udfyldningsark!G1076=Data!$T$24,Data!$V$24,IF(Udfyldningsark!G1076=Data!$T$25,Data!$V$25,IF(Udfyldningsark!G1076=Data!$T$26,Data!$V$26,IF(Udfyldningsark!G1076=Data!$T$27,Data!$V$27,))))))))))))))))))))))</f>
        <v/>
      </c>
    </row>
    <row r="1060" spans="13:13" ht="9.6" hidden="1" customHeight="1" x14ac:dyDescent="0.2">
      <c r="M1060" s="89" t="str">
        <f>IF(Udfyldningsark!G1077="","",IF(Udfyldningsark!G1077=Data!$T$7,Data!$V$7,IF(Udfyldningsark!G1077=Data!$T$8,Data!$V$8,IF(Udfyldningsark!G1077=Data!$T$9,Data!$V$9,IF(Udfyldningsark!G1077=Data!$T$10,Data!$V$10,IF(Udfyldningsark!G1077=Data!$T$11,Data!$V$11,IF(Udfyldningsark!G1077=Data!$T$12,Data!$V$12,IF(Udfyldningsark!G1077=Data!$T$13,Data!$V$13,IF(Udfyldningsark!G1077=Data!$T$14,Data!$V$14,IF(Udfyldningsark!G1077=Data!$T$15,Data!$V$15,IF(Udfyldningsark!G1077=Data!$T$16,Data!$V$16,IF(Udfyldningsark!G1077=Data!$T$17,Data!$V$17,IF(Udfyldningsark!G1077=Data!$T$18,Data!$V$18,IF(Udfyldningsark!G1077=Data!$T$19,Data!$V$19,IF(Udfyldningsark!G1077=Data!$T$20,Data!$V$20,IF(Udfyldningsark!G1077=Data!$T$21,Data!$V$21,IF(Udfyldningsark!G1077=Data!$T$22,Data!$V$22,IF(Udfyldningsark!G1077=Data!$T$23,Data!$V$23,IF(Udfyldningsark!G1077=Data!$T$24,Data!$V$24,IF(Udfyldningsark!G1077=Data!$T$25,Data!$V$25,IF(Udfyldningsark!G1077=Data!$T$26,Data!$V$26,IF(Udfyldningsark!G1077=Data!$T$27,Data!$V$27,))))))))))))))))))))))</f>
        <v/>
      </c>
    </row>
    <row r="1061" spans="13:13" ht="9.6" hidden="1" customHeight="1" x14ac:dyDescent="0.2">
      <c r="M1061" s="89" t="str">
        <f>IF(Udfyldningsark!G1078="","",IF(Udfyldningsark!G1078=Data!$T$7,Data!$V$7,IF(Udfyldningsark!G1078=Data!$T$8,Data!$V$8,IF(Udfyldningsark!G1078=Data!$T$9,Data!$V$9,IF(Udfyldningsark!G1078=Data!$T$10,Data!$V$10,IF(Udfyldningsark!G1078=Data!$T$11,Data!$V$11,IF(Udfyldningsark!G1078=Data!$T$12,Data!$V$12,IF(Udfyldningsark!G1078=Data!$T$13,Data!$V$13,IF(Udfyldningsark!G1078=Data!$T$14,Data!$V$14,IF(Udfyldningsark!G1078=Data!$T$15,Data!$V$15,IF(Udfyldningsark!G1078=Data!$T$16,Data!$V$16,IF(Udfyldningsark!G1078=Data!$T$17,Data!$V$17,IF(Udfyldningsark!G1078=Data!$T$18,Data!$V$18,IF(Udfyldningsark!G1078=Data!$T$19,Data!$V$19,IF(Udfyldningsark!G1078=Data!$T$20,Data!$V$20,IF(Udfyldningsark!G1078=Data!$T$21,Data!$V$21,IF(Udfyldningsark!G1078=Data!$T$22,Data!$V$22,IF(Udfyldningsark!G1078=Data!$T$23,Data!$V$23,IF(Udfyldningsark!G1078=Data!$T$24,Data!$V$24,IF(Udfyldningsark!G1078=Data!$T$25,Data!$V$25,IF(Udfyldningsark!G1078=Data!$T$26,Data!$V$26,IF(Udfyldningsark!G1078=Data!$T$27,Data!$V$27,))))))))))))))))))))))</f>
        <v/>
      </c>
    </row>
    <row r="1062" spans="13:13" ht="9.6" hidden="1" customHeight="1" x14ac:dyDescent="0.2">
      <c r="M1062" s="89" t="str">
        <f>IF(Udfyldningsark!G1079="","",IF(Udfyldningsark!G1079=Data!$T$7,Data!$V$7,IF(Udfyldningsark!G1079=Data!$T$8,Data!$V$8,IF(Udfyldningsark!G1079=Data!$T$9,Data!$V$9,IF(Udfyldningsark!G1079=Data!$T$10,Data!$V$10,IF(Udfyldningsark!G1079=Data!$T$11,Data!$V$11,IF(Udfyldningsark!G1079=Data!$T$12,Data!$V$12,IF(Udfyldningsark!G1079=Data!$T$13,Data!$V$13,IF(Udfyldningsark!G1079=Data!$T$14,Data!$V$14,IF(Udfyldningsark!G1079=Data!$T$15,Data!$V$15,IF(Udfyldningsark!G1079=Data!$T$16,Data!$V$16,IF(Udfyldningsark!G1079=Data!$T$17,Data!$V$17,IF(Udfyldningsark!G1079=Data!$T$18,Data!$V$18,IF(Udfyldningsark!G1079=Data!$T$19,Data!$V$19,IF(Udfyldningsark!G1079=Data!$T$20,Data!$V$20,IF(Udfyldningsark!G1079=Data!$T$21,Data!$V$21,IF(Udfyldningsark!G1079=Data!$T$22,Data!$V$22,IF(Udfyldningsark!G1079=Data!$T$23,Data!$V$23,IF(Udfyldningsark!G1079=Data!$T$24,Data!$V$24,IF(Udfyldningsark!G1079=Data!$T$25,Data!$V$25,IF(Udfyldningsark!G1079=Data!$T$26,Data!$V$26,IF(Udfyldningsark!G1079=Data!$T$27,Data!$V$27,))))))))))))))))))))))</f>
        <v/>
      </c>
    </row>
    <row r="1063" spans="13:13" ht="9.6" hidden="1" customHeight="1" x14ac:dyDescent="0.2">
      <c r="M1063" s="89" t="str">
        <f>IF(Udfyldningsark!G1080="","",IF(Udfyldningsark!G1080=Data!$T$7,Data!$V$7,IF(Udfyldningsark!G1080=Data!$T$8,Data!$V$8,IF(Udfyldningsark!G1080=Data!$T$9,Data!$V$9,IF(Udfyldningsark!G1080=Data!$T$10,Data!$V$10,IF(Udfyldningsark!G1080=Data!$T$11,Data!$V$11,IF(Udfyldningsark!G1080=Data!$T$12,Data!$V$12,IF(Udfyldningsark!G1080=Data!$T$13,Data!$V$13,IF(Udfyldningsark!G1080=Data!$T$14,Data!$V$14,IF(Udfyldningsark!G1080=Data!$T$15,Data!$V$15,IF(Udfyldningsark!G1080=Data!$T$16,Data!$V$16,IF(Udfyldningsark!G1080=Data!$T$17,Data!$V$17,IF(Udfyldningsark!G1080=Data!$T$18,Data!$V$18,IF(Udfyldningsark!G1080=Data!$T$19,Data!$V$19,IF(Udfyldningsark!G1080=Data!$T$20,Data!$V$20,IF(Udfyldningsark!G1080=Data!$T$21,Data!$V$21,IF(Udfyldningsark!G1080=Data!$T$22,Data!$V$22,IF(Udfyldningsark!G1080=Data!$T$23,Data!$V$23,IF(Udfyldningsark!G1080=Data!$T$24,Data!$V$24,IF(Udfyldningsark!G1080=Data!$T$25,Data!$V$25,IF(Udfyldningsark!G1080=Data!$T$26,Data!$V$26,IF(Udfyldningsark!G1080=Data!$T$27,Data!$V$27,))))))))))))))))))))))</f>
        <v/>
      </c>
    </row>
    <row r="1064" spans="13:13" ht="9.6" hidden="1" customHeight="1" x14ac:dyDescent="0.2">
      <c r="M1064" s="89" t="str">
        <f>IF(Udfyldningsark!G1081="","",IF(Udfyldningsark!G1081=Data!$T$7,Data!$V$7,IF(Udfyldningsark!G1081=Data!$T$8,Data!$V$8,IF(Udfyldningsark!G1081=Data!$T$9,Data!$V$9,IF(Udfyldningsark!G1081=Data!$T$10,Data!$V$10,IF(Udfyldningsark!G1081=Data!$T$11,Data!$V$11,IF(Udfyldningsark!G1081=Data!$T$12,Data!$V$12,IF(Udfyldningsark!G1081=Data!$T$13,Data!$V$13,IF(Udfyldningsark!G1081=Data!$T$14,Data!$V$14,IF(Udfyldningsark!G1081=Data!$T$15,Data!$V$15,IF(Udfyldningsark!G1081=Data!$T$16,Data!$V$16,IF(Udfyldningsark!G1081=Data!$T$17,Data!$V$17,IF(Udfyldningsark!G1081=Data!$T$18,Data!$V$18,IF(Udfyldningsark!G1081=Data!$T$19,Data!$V$19,IF(Udfyldningsark!G1081=Data!$T$20,Data!$V$20,IF(Udfyldningsark!G1081=Data!$T$21,Data!$V$21,IF(Udfyldningsark!G1081=Data!$T$22,Data!$V$22,IF(Udfyldningsark!G1081=Data!$T$23,Data!$V$23,IF(Udfyldningsark!G1081=Data!$T$24,Data!$V$24,IF(Udfyldningsark!G1081=Data!$T$25,Data!$V$25,IF(Udfyldningsark!G1081=Data!$T$26,Data!$V$26,IF(Udfyldningsark!G1081=Data!$T$27,Data!$V$27,))))))))))))))))))))))</f>
        <v/>
      </c>
    </row>
    <row r="1065" spans="13:13" ht="9.6" hidden="1" customHeight="1" x14ac:dyDescent="0.2">
      <c r="M1065" s="89" t="str">
        <f>IF(Udfyldningsark!G1082="","",IF(Udfyldningsark!G1082=Data!$T$7,Data!$V$7,IF(Udfyldningsark!G1082=Data!$T$8,Data!$V$8,IF(Udfyldningsark!G1082=Data!$T$9,Data!$V$9,IF(Udfyldningsark!G1082=Data!$T$10,Data!$V$10,IF(Udfyldningsark!G1082=Data!$T$11,Data!$V$11,IF(Udfyldningsark!G1082=Data!$T$12,Data!$V$12,IF(Udfyldningsark!G1082=Data!$T$13,Data!$V$13,IF(Udfyldningsark!G1082=Data!$T$14,Data!$V$14,IF(Udfyldningsark!G1082=Data!$T$15,Data!$V$15,IF(Udfyldningsark!G1082=Data!$T$16,Data!$V$16,IF(Udfyldningsark!G1082=Data!$T$17,Data!$V$17,IF(Udfyldningsark!G1082=Data!$T$18,Data!$V$18,IF(Udfyldningsark!G1082=Data!$T$19,Data!$V$19,IF(Udfyldningsark!G1082=Data!$T$20,Data!$V$20,IF(Udfyldningsark!G1082=Data!$T$21,Data!$V$21,IF(Udfyldningsark!G1082=Data!$T$22,Data!$V$22,IF(Udfyldningsark!G1082=Data!$T$23,Data!$V$23,IF(Udfyldningsark!G1082=Data!$T$24,Data!$V$24,IF(Udfyldningsark!G1082=Data!$T$25,Data!$V$25,IF(Udfyldningsark!G1082=Data!$T$26,Data!$V$26,IF(Udfyldningsark!G1082=Data!$T$27,Data!$V$27,))))))))))))))))))))))</f>
        <v/>
      </c>
    </row>
    <row r="1066" spans="13:13" ht="9.6" hidden="1" customHeight="1" x14ac:dyDescent="0.2">
      <c r="M1066" s="89" t="str">
        <f>IF(Udfyldningsark!G1083="","",IF(Udfyldningsark!G1083=Data!$T$7,Data!$V$7,IF(Udfyldningsark!G1083=Data!$T$8,Data!$V$8,IF(Udfyldningsark!G1083=Data!$T$9,Data!$V$9,IF(Udfyldningsark!G1083=Data!$T$10,Data!$V$10,IF(Udfyldningsark!G1083=Data!$T$11,Data!$V$11,IF(Udfyldningsark!G1083=Data!$T$12,Data!$V$12,IF(Udfyldningsark!G1083=Data!$T$13,Data!$V$13,IF(Udfyldningsark!G1083=Data!$T$14,Data!$V$14,IF(Udfyldningsark!G1083=Data!$T$15,Data!$V$15,IF(Udfyldningsark!G1083=Data!$T$16,Data!$V$16,IF(Udfyldningsark!G1083=Data!$T$17,Data!$V$17,IF(Udfyldningsark!G1083=Data!$T$18,Data!$V$18,IF(Udfyldningsark!G1083=Data!$T$19,Data!$V$19,IF(Udfyldningsark!G1083=Data!$T$20,Data!$V$20,IF(Udfyldningsark!G1083=Data!$T$21,Data!$V$21,IF(Udfyldningsark!G1083=Data!$T$22,Data!$V$22,IF(Udfyldningsark!G1083=Data!$T$23,Data!$V$23,IF(Udfyldningsark!G1083=Data!$T$24,Data!$V$24,IF(Udfyldningsark!G1083=Data!$T$25,Data!$V$25,IF(Udfyldningsark!G1083=Data!$T$26,Data!$V$26,IF(Udfyldningsark!G1083=Data!$T$27,Data!$V$27,))))))))))))))))))))))</f>
        <v/>
      </c>
    </row>
    <row r="1067" spans="13:13" ht="9.6" hidden="1" customHeight="1" x14ac:dyDescent="0.2">
      <c r="M1067" s="89" t="str">
        <f>IF(Udfyldningsark!G1084="","",IF(Udfyldningsark!G1084=Data!$T$7,Data!$V$7,IF(Udfyldningsark!G1084=Data!$T$8,Data!$V$8,IF(Udfyldningsark!G1084=Data!$T$9,Data!$V$9,IF(Udfyldningsark!G1084=Data!$T$10,Data!$V$10,IF(Udfyldningsark!G1084=Data!$T$11,Data!$V$11,IF(Udfyldningsark!G1084=Data!$T$12,Data!$V$12,IF(Udfyldningsark!G1084=Data!$T$13,Data!$V$13,IF(Udfyldningsark!G1084=Data!$T$14,Data!$V$14,IF(Udfyldningsark!G1084=Data!$T$15,Data!$V$15,IF(Udfyldningsark!G1084=Data!$T$16,Data!$V$16,IF(Udfyldningsark!G1084=Data!$T$17,Data!$V$17,IF(Udfyldningsark!G1084=Data!$T$18,Data!$V$18,IF(Udfyldningsark!G1084=Data!$T$19,Data!$V$19,IF(Udfyldningsark!G1084=Data!$T$20,Data!$V$20,IF(Udfyldningsark!G1084=Data!$T$21,Data!$V$21,IF(Udfyldningsark!G1084=Data!$T$22,Data!$V$22,IF(Udfyldningsark!G1084=Data!$T$23,Data!$V$23,IF(Udfyldningsark!G1084=Data!$T$24,Data!$V$24,IF(Udfyldningsark!G1084=Data!$T$25,Data!$V$25,IF(Udfyldningsark!G1084=Data!$T$26,Data!$V$26,IF(Udfyldningsark!G1084=Data!$T$27,Data!$V$27,))))))))))))))))))))))</f>
        <v/>
      </c>
    </row>
    <row r="1068" spans="13:13" ht="9.6" hidden="1" customHeight="1" x14ac:dyDescent="0.2">
      <c r="M1068" s="89" t="str">
        <f>IF(Udfyldningsark!G1085="","",IF(Udfyldningsark!G1085=Data!$T$7,Data!$V$7,IF(Udfyldningsark!G1085=Data!$T$8,Data!$V$8,IF(Udfyldningsark!G1085=Data!$T$9,Data!$V$9,IF(Udfyldningsark!G1085=Data!$T$10,Data!$V$10,IF(Udfyldningsark!G1085=Data!$T$11,Data!$V$11,IF(Udfyldningsark!G1085=Data!$T$12,Data!$V$12,IF(Udfyldningsark!G1085=Data!$T$13,Data!$V$13,IF(Udfyldningsark!G1085=Data!$T$14,Data!$V$14,IF(Udfyldningsark!G1085=Data!$T$15,Data!$V$15,IF(Udfyldningsark!G1085=Data!$T$16,Data!$V$16,IF(Udfyldningsark!G1085=Data!$T$17,Data!$V$17,IF(Udfyldningsark!G1085=Data!$T$18,Data!$V$18,IF(Udfyldningsark!G1085=Data!$T$19,Data!$V$19,IF(Udfyldningsark!G1085=Data!$T$20,Data!$V$20,IF(Udfyldningsark!G1085=Data!$T$21,Data!$V$21,IF(Udfyldningsark!G1085=Data!$T$22,Data!$V$22,IF(Udfyldningsark!G1085=Data!$T$23,Data!$V$23,IF(Udfyldningsark!G1085=Data!$T$24,Data!$V$24,IF(Udfyldningsark!G1085=Data!$T$25,Data!$V$25,IF(Udfyldningsark!G1085=Data!$T$26,Data!$V$26,IF(Udfyldningsark!G1085=Data!$T$27,Data!$V$27,))))))))))))))))))))))</f>
        <v/>
      </c>
    </row>
    <row r="1069" spans="13:13" ht="9.6" hidden="1" customHeight="1" x14ac:dyDescent="0.2">
      <c r="M1069" s="89" t="str">
        <f>IF(Udfyldningsark!G1086="","",IF(Udfyldningsark!G1086=Data!$T$7,Data!$V$7,IF(Udfyldningsark!G1086=Data!$T$8,Data!$V$8,IF(Udfyldningsark!G1086=Data!$T$9,Data!$V$9,IF(Udfyldningsark!G1086=Data!$T$10,Data!$V$10,IF(Udfyldningsark!G1086=Data!$T$11,Data!$V$11,IF(Udfyldningsark!G1086=Data!$T$12,Data!$V$12,IF(Udfyldningsark!G1086=Data!$T$13,Data!$V$13,IF(Udfyldningsark!G1086=Data!$T$14,Data!$V$14,IF(Udfyldningsark!G1086=Data!$T$15,Data!$V$15,IF(Udfyldningsark!G1086=Data!$T$16,Data!$V$16,IF(Udfyldningsark!G1086=Data!$T$17,Data!$V$17,IF(Udfyldningsark!G1086=Data!$T$18,Data!$V$18,IF(Udfyldningsark!G1086=Data!$T$19,Data!$V$19,IF(Udfyldningsark!G1086=Data!$T$20,Data!$V$20,IF(Udfyldningsark!G1086=Data!$T$21,Data!$V$21,IF(Udfyldningsark!G1086=Data!$T$22,Data!$V$22,IF(Udfyldningsark!G1086=Data!$T$23,Data!$V$23,IF(Udfyldningsark!G1086=Data!$T$24,Data!$V$24,IF(Udfyldningsark!G1086=Data!$T$25,Data!$V$25,IF(Udfyldningsark!G1086=Data!$T$26,Data!$V$26,IF(Udfyldningsark!G1086=Data!$T$27,Data!$V$27,))))))))))))))))))))))</f>
        <v/>
      </c>
    </row>
    <row r="1070" spans="13:13" ht="9.6" hidden="1" customHeight="1" x14ac:dyDescent="0.2">
      <c r="M1070" s="89" t="str">
        <f>IF(Udfyldningsark!G1087="","",IF(Udfyldningsark!G1087=Data!$T$7,Data!$V$7,IF(Udfyldningsark!G1087=Data!$T$8,Data!$V$8,IF(Udfyldningsark!G1087=Data!$T$9,Data!$V$9,IF(Udfyldningsark!G1087=Data!$T$10,Data!$V$10,IF(Udfyldningsark!G1087=Data!$T$11,Data!$V$11,IF(Udfyldningsark!G1087=Data!$T$12,Data!$V$12,IF(Udfyldningsark!G1087=Data!$T$13,Data!$V$13,IF(Udfyldningsark!G1087=Data!$T$14,Data!$V$14,IF(Udfyldningsark!G1087=Data!$T$15,Data!$V$15,IF(Udfyldningsark!G1087=Data!$T$16,Data!$V$16,IF(Udfyldningsark!G1087=Data!$T$17,Data!$V$17,IF(Udfyldningsark!G1087=Data!$T$18,Data!$V$18,IF(Udfyldningsark!G1087=Data!$T$19,Data!$V$19,IF(Udfyldningsark!G1087=Data!$T$20,Data!$V$20,IF(Udfyldningsark!G1087=Data!$T$21,Data!$V$21,IF(Udfyldningsark!G1087=Data!$T$22,Data!$V$22,IF(Udfyldningsark!G1087=Data!$T$23,Data!$V$23,IF(Udfyldningsark!G1087=Data!$T$24,Data!$V$24,IF(Udfyldningsark!G1087=Data!$T$25,Data!$V$25,IF(Udfyldningsark!G1087=Data!$T$26,Data!$V$26,IF(Udfyldningsark!G1087=Data!$T$27,Data!$V$27,))))))))))))))))))))))</f>
        <v/>
      </c>
    </row>
    <row r="1071" spans="13:13" ht="9.6" hidden="1" customHeight="1" x14ac:dyDescent="0.2">
      <c r="M1071" s="89" t="str">
        <f>IF(Udfyldningsark!G1088="","",IF(Udfyldningsark!G1088=Data!$T$7,Data!$V$7,IF(Udfyldningsark!G1088=Data!$T$8,Data!$V$8,IF(Udfyldningsark!G1088=Data!$T$9,Data!$V$9,IF(Udfyldningsark!G1088=Data!$T$10,Data!$V$10,IF(Udfyldningsark!G1088=Data!$T$11,Data!$V$11,IF(Udfyldningsark!G1088=Data!$T$12,Data!$V$12,IF(Udfyldningsark!G1088=Data!$T$13,Data!$V$13,IF(Udfyldningsark!G1088=Data!$T$14,Data!$V$14,IF(Udfyldningsark!G1088=Data!$T$15,Data!$V$15,IF(Udfyldningsark!G1088=Data!$T$16,Data!$V$16,IF(Udfyldningsark!G1088=Data!$T$17,Data!$V$17,IF(Udfyldningsark!G1088=Data!$T$18,Data!$V$18,IF(Udfyldningsark!G1088=Data!$T$19,Data!$V$19,IF(Udfyldningsark!G1088=Data!$T$20,Data!$V$20,IF(Udfyldningsark!G1088=Data!$T$21,Data!$V$21,IF(Udfyldningsark!G1088=Data!$T$22,Data!$V$22,IF(Udfyldningsark!G1088=Data!$T$23,Data!$V$23,IF(Udfyldningsark!G1088=Data!$T$24,Data!$V$24,IF(Udfyldningsark!G1088=Data!$T$25,Data!$V$25,IF(Udfyldningsark!G1088=Data!$T$26,Data!$V$26,IF(Udfyldningsark!G1088=Data!$T$27,Data!$V$27,))))))))))))))))))))))</f>
        <v/>
      </c>
    </row>
    <row r="1072" spans="13:13" ht="9.6" hidden="1" customHeight="1" x14ac:dyDescent="0.2">
      <c r="M1072" s="89" t="str">
        <f>IF(Udfyldningsark!G1089="","",IF(Udfyldningsark!G1089=Data!$T$7,Data!$V$7,IF(Udfyldningsark!G1089=Data!$T$8,Data!$V$8,IF(Udfyldningsark!G1089=Data!$T$9,Data!$V$9,IF(Udfyldningsark!G1089=Data!$T$10,Data!$V$10,IF(Udfyldningsark!G1089=Data!$T$11,Data!$V$11,IF(Udfyldningsark!G1089=Data!$T$12,Data!$V$12,IF(Udfyldningsark!G1089=Data!$T$13,Data!$V$13,IF(Udfyldningsark!G1089=Data!$T$14,Data!$V$14,IF(Udfyldningsark!G1089=Data!$T$15,Data!$V$15,IF(Udfyldningsark!G1089=Data!$T$16,Data!$V$16,IF(Udfyldningsark!G1089=Data!$T$17,Data!$V$17,IF(Udfyldningsark!G1089=Data!$T$18,Data!$V$18,IF(Udfyldningsark!G1089=Data!$T$19,Data!$V$19,IF(Udfyldningsark!G1089=Data!$T$20,Data!$V$20,IF(Udfyldningsark!G1089=Data!$T$21,Data!$V$21,IF(Udfyldningsark!G1089=Data!$T$22,Data!$V$22,IF(Udfyldningsark!G1089=Data!$T$23,Data!$V$23,IF(Udfyldningsark!G1089=Data!$T$24,Data!$V$24,IF(Udfyldningsark!G1089=Data!$T$25,Data!$V$25,IF(Udfyldningsark!G1089=Data!$T$26,Data!$V$26,IF(Udfyldningsark!G1089=Data!$T$27,Data!$V$27,))))))))))))))))))))))</f>
        <v/>
      </c>
    </row>
    <row r="1073" spans="13:13" ht="9.6" hidden="1" customHeight="1" x14ac:dyDescent="0.2">
      <c r="M1073" s="89" t="str">
        <f>IF(Udfyldningsark!G1090="","",IF(Udfyldningsark!G1090=Data!$T$7,Data!$V$7,IF(Udfyldningsark!G1090=Data!$T$8,Data!$V$8,IF(Udfyldningsark!G1090=Data!$T$9,Data!$V$9,IF(Udfyldningsark!G1090=Data!$T$10,Data!$V$10,IF(Udfyldningsark!G1090=Data!$T$11,Data!$V$11,IF(Udfyldningsark!G1090=Data!$T$12,Data!$V$12,IF(Udfyldningsark!G1090=Data!$T$13,Data!$V$13,IF(Udfyldningsark!G1090=Data!$T$14,Data!$V$14,IF(Udfyldningsark!G1090=Data!$T$15,Data!$V$15,IF(Udfyldningsark!G1090=Data!$T$16,Data!$V$16,IF(Udfyldningsark!G1090=Data!$T$17,Data!$V$17,IF(Udfyldningsark!G1090=Data!$T$18,Data!$V$18,IF(Udfyldningsark!G1090=Data!$T$19,Data!$V$19,IF(Udfyldningsark!G1090=Data!$T$20,Data!$V$20,IF(Udfyldningsark!G1090=Data!$T$21,Data!$V$21,IF(Udfyldningsark!G1090=Data!$T$22,Data!$V$22,IF(Udfyldningsark!G1090=Data!$T$23,Data!$V$23,IF(Udfyldningsark!G1090=Data!$T$24,Data!$V$24,IF(Udfyldningsark!G1090=Data!$T$25,Data!$V$25,IF(Udfyldningsark!G1090=Data!$T$26,Data!$V$26,IF(Udfyldningsark!G1090=Data!$T$27,Data!$V$27,))))))))))))))))))))))</f>
        <v/>
      </c>
    </row>
    <row r="1074" spans="13:13" ht="9.6" hidden="1" customHeight="1" x14ac:dyDescent="0.2">
      <c r="M1074" s="89" t="str">
        <f>IF(Udfyldningsark!G1091="","",IF(Udfyldningsark!G1091=Data!$T$7,Data!$V$7,IF(Udfyldningsark!G1091=Data!$T$8,Data!$V$8,IF(Udfyldningsark!G1091=Data!$T$9,Data!$V$9,IF(Udfyldningsark!G1091=Data!$T$10,Data!$V$10,IF(Udfyldningsark!G1091=Data!$T$11,Data!$V$11,IF(Udfyldningsark!G1091=Data!$T$12,Data!$V$12,IF(Udfyldningsark!G1091=Data!$T$13,Data!$V$13,IF(Udfyldningsark!G1091=Data!$T$14,Data!$V$14,IF(Udfyldningsark!G1091=Data!$T$15,Data!$V$15,IF(Udfyldningsark!G1091=Data!$T$16,Data!$V$16,IF(Udfyldningsark!G1091=Data!$T$17,Data!$V$17,IF(Udfyldningsark!G1091=Data!$T$18,Data!$V$18,IF(Udfyldningsark!G1091=Data!$T$19,Data!$V$19,IF(Udfyldningsark!G1091=Data!$T$20,Data!$V$20,IF(Udfyldningsark!G1091=Data!$T$21,Data!$V$21,IF(Udfyldningsark!G1091=Data!$T$22,Data!$V$22,IF(Udfyldningsark!G1091=Data!$T$23,Data!$V$23,IF(Udfyldningsark!G1091=Data!$T$24,Data!$V$24,IF(Udfyldningsark!G1091=Data!$T$25,Data!$V$25,IF(Udfyldningsark!G1091=Data!$T$26,Data!$V$26,IF(Udfyldningsark!G1091=Data!$T$27,Data!$V$27,))))))))))))))))))))))</f>
        <v/>
      </c>
    </row>
    <row r="1075" spans="13:13" ht="9.6" hidden="1" customHeight="1" x14ac:dyDescent="0.2">
      <c r="M1075" s="89" t="str">
        <f>IF(Udfyldningsark!G1092="","",IF(Udfyldningsark!G1092=Data!$T$7,Data!$V$7,IF(Udfyldningsark!G1092=Data!$T$8,Data!$V$8,IF(Udfyldningsark!G1092=Data!$T$9,Data!$V$9,IF(Udfyldningsark!G1092=Data!$T$10,Data!$V$10,IF(Udfyldningsark!G1092=Data!$T$11,Data!$V$11,IF(Udfyldningsark!G1092=Data!$T$12,Data!$V$12,IF(Udfyldningsark!G1092=Data!$T$13,Data!$V$13,IF(Udfyldningsark!G1092=Data!$T$14,Data!$V$14,IF(Udfyldningsark!G1092=Data!$T$15,Data!$V$15,IF(Udfyldningsark!G1092=Data!$T$16,Data!$V$16,IF(Udfyldningsark!G1092=Data!$T$17,Data!$V$17,IF(Udfyldningsark!G1092=Data!$T$18,Data!$V$18,IF(Udfyldningsark!G1092=Data!$T$19,Data!$V$19,IF(Udfyldningsark!G1092=Data!$T$20,Data!$V$20,IF(Udfyldningsark!G1092=Data!$T$21,Data!$V$21,IF(Udfyldningsark!G1092=Data!$T$22,Data!$V$22,IF(Udfyldningsark!G1092=Data!$T$23,Data!$V$23,IF(Udfyldningsark!G1092=Data!$T$24,Data!$V$24,IF(Udfyldningsark!G1092=Data!$T$25,Data!$V$25,IF(Udfyldningsark!G1092=Data!$T$26,Data!$V$26,IF(Udfyldningsark!G1092=Data!$T$27,Data!$V$27,))))))))))))))))))))))</f>
        <v/>
      </c>
    </row>
    <row r="1076" spans="13:13" ht="9.6" hidden="1" customHeight="1" x14ac:dyDescent="0.2">
      <c r="M1076" s="89" t="str">
        <f>IF(Udfyldningsark!G1093="","",IF(Udfyldningsark!G1093=Data!$T$7,Data!$V$7,IF(Udfyldningsark!G1093=Data!$T$8,Data!$V$8,IF(Udfyldningsark!G1093=Data!$T$9,Data!$V$9,IF(Udfyldningsark!G1093=Data!$T$10,Data!$V$10,IF(Udfyldningsark!G1093=Data!$T$11,Data!$V$11,IF(Udfyldningsark!G1093=Data!$T$12,Data!$V$12,IF(Udfyldningsark!G1093=Data!$T$13,Data!$V$13,IF(Udfyldningsark!G1093=Data!$T$14,Data!$V$14,IF(Udfyldningsark!G1093=Data!$T$15,Data!$V$15,IF(Udfyldningsark!G1093=Data!$T$16,Data!$V$16,IF(Udfyldningsark!G1093=Data!$T$17,Data!$V$17,IF(Udfyldningsark!G1093=Data!$T$18,Data!$V$18,IF(Udfyldningsark!G1093=Data!$T$19,Data!$V$19,IF(Udfyldningsark!G1093=Data!$T$20,Data!$V$20,IF(Udfyldningsark!G1093=Data!$T$21,Data!$V$21,IF(Udfyldningsark!G1093=Data!$T$22,Data!$V$22,IF(Udfyldningsark!G1093=Data!$T$23,Data!$V$23,IF(Udfyldningsark!G1093=Data!$T$24,Data!$V$24,IF(Udfyldningsark!G1093=Data!$T$25,Data!$V$25,IF(Udfyldningsark!G1093=Data!$T$26,Data!$V$26,IF(Udfyldningsark!G1093=Data!$T$27,Data!$V$27,))))))))))))))))))))))</f>
        <v/>
      </c>
    </row>
    <row r="1077" spans="13:13" ht="9.6" hidden="1" customHeight="1" x14ac:dyDescent="0.2">
      <c r="M1077" s="89" t="str">
        <f>IF(Udfyldningsark!G1094="","",IF(Udfyldningsark!G1094=Data!$T$7,Data!$V$7,IF(Udfyldningsark!G1094=Data!$T$8,Data!$V$8,IF(Udfyldningsark!G1094=Data!$T$9,Data!$V$9,IF(Udfyldningsark!G1094=Data!$T$10,Data!$V$10,IF(Udfyldningsark!G1094=Data!$T$11,Data!$V$11,IF(Udfyldningsark!G1094=Data!$T$12,Data!$V$12,IF(Udfyldningsark!G1094=Data!$T$13,Data!$V$13,IF(Udfyldningsark!G1094=Data!$T$14,Data!$V$14,IF(Udfyldningsark!G1094=Data!$T$15,Data!$V$15,IF(Udfyldningsark!G1094=Data!$T$16,Data!$V$16,IF(Udfyldningsark!G1094=Data!$T$17,Data!$V$17,IF(Udfyldningsark!G1094=Data!$T$18,Data!$V$18,IF(Udfyldningsark!G1094=Data!$T$19,Data!$V$19,IF(Udfyldningsark!G1094=Data!$T$20,Data!$V$20,IF(Udfyldningsark!G1094=Data!$T$21,Data!$V$21,IF(Udfyldningsark!G1094=Data!$T$22,Data!$V$22,IF(Udfyldningsark!G1094=Data!$T$23,Data!$V$23,IF(Udfyldningsark!G1094=Data!$T$24,Data!$V$24,IF(Udfyldningsark!G1094=Data!$T$25,Data!$V$25,IF(Udfyldningsark!G1094=Data!$T$26,Data!$V$26,IF(Udfyldningsark!G1094=Data!$T$27,Data!$V$27,))))))))))))))))))))))</f>
        <v/>
      </c>
    </row>
    <row r="1078" spans="13:13" ht="9.6" hidden="1" customHeight="1" x14ac:dyDescent="0.2">
      <c r="M1078" s="89" t="str">
        <f>IF(Udfyldningsark!G1095="","",IF(Udfyldningsark!G1095=Data!$T$7,Data!$V$7,IF(Udfyldningsark!G1095=Data!$T$8,Data!$V$8,IF(Udfyldningsark!G1095=Data!$T$9,Data!$V$9,IF(Udfyldningsark!G1095=Data!$T$10,Data!$V$10,IF(Udfyldningsark!G1095=Data!$T$11,Data!$V$11,IF(Udfyldningsark!G1095=Data!$T$12,Data!$V$12,IF(Udfyldningsark!G1095=Data!$T$13,Data!$V$13,IF(Udfyldningsark!G1095=Data!$T$14,Data!$V$14,IF(Udfyldningsark!G1095=Data!$T$15,Data!$V$15,IF(Udfyldningsark!G1095=Data!$T$16,Data!$V$16,IF(Udfyldningsark!G1095=Data!$T$17,Data!$V$17,IF(Udfyldningsark!G1095=Data!$T$18,Data!$V$18,IF(Udfyldningsark!G1095=Data!$T$19,Data!$V$19,IF(Udfyldningsark!G1095=Data!$T$20,Data!$V$20,IF(Udfyldningsark!G1095=Data!$T$21,Data!$V$21,IF(Udfyldningsark!G1095=Data!$T$22,Data!$V$22,IF(Udfyldningsark!G1095=Data!$T$23,Data!$V$23,IF(Udfyldningsark!G1095=Data!$T$24,Data!$V$24,IF(Udfyldningsark!G1095=Data!$T$25,Data!$V$25,IF(Udfyldningsark!G1095=Data!$T$26,Data!$V$26,IF(Udfyldningsark!G1095=Data!$T$27,Data!$V$27,))))))))))))))))))))))</f>
        <v/>
      </c>
    </row>
    <row r="1079" spans="13:13" ht="9.6" hidden="1" customHeight="1" x14ac:dyDescent="0.2">
      <c r="M1079" s="89" t="str">
        <f>IF(Udfyldningsark!G1096="","",IF(Udfyldningsark!G1096=Data!$T$7,Data!$V$7,IF(Udfyldningsark!G1096=Data!$T$8,Data!$V$8,IF(Udfyldningsark!G1096=Data!$T$9,Data!$V$9,IF(Udfyldningsark!G1096=Data!$T$10,Data!$V$10,IF(Udfyldningsark!G1096=Data!$T$11,Data!$V$11,IF(Udfyldningsark!G1096=Data!$T$12,Data!$V$12,IF(Udfyldningsark!G1096=Data!$T$13,Data!$V$13,IF(Udfyldningsark!G1096=Data!$T$14,Data!$V$14,IF(Udfyldningsark!G1096=Data!$T$15,Data!$V$15,IF(Udfyldningsark!G1096=Data!$T$16,Data!$V$16,IF(Udfyldningsark!G1096=Data!$T$17,Data!$V$17,IF(Udfyldningsark!G1096=Data!$T$18,Data!$V$18,IF(Udfyldningsark!G1096=Data!$T$19,Data!$V$19,IF(Udfyldningsark!G1096=Data!$T$20,Data!$V$20,IF(Udfyldningsark!G1096=Data!$T$21,Data!$V$21,IF(Udfyldningsark!G1096=Data!$T$22,Data!$V$22,IF(Udfyldningsark!G1096=Data!$T$23,Data!$V$23,IF(Udfyldningsark!G1096=Data!$T$24,Data!$V$24,IF(Udfyldningsark!G1096=Data!$T$25,Data!$V$25,IF(Udfyldningsark!G1096=Data!$T$26,Data!$V$26,IF(Udfyldningsark!G1096=Data!$T$27,Data!$V$27,))))))))))))))))))))))</f>
        <v/>
      </c>
    </row>
    <row r="1080" spans="13:13" ht="9.6" hidden="1" customHeight="1" x14ac:dyDescent="0.2">
      <c r="M1080" s="89" t="str">
        <f>IF(Udfyldningsark!G1097="","",IF(Udfyldningsark!G1097=Data!$T$7,Data!$V$7,IF(Udfyldningsark!G1097=Data!$T$8,Data!$V$8,IF(Udfyldningsark!G1097=Data!$T$9,Data!$V$9,IF(Udfyldningsark!G1097=Data!$T$10,Data!$V$10,IF(Udfyldningsark!G1097=Data!$T$11,Data!$V$11,IF(Udfyldningsark!G1097=Data!$T$12,Data!$V$12,IF(Udfyldningsark!G1097=Data!$T$13,Data!$V$13,IF(Udfyldningsark!G1097=Data!$T$14,Data!$V$14,IF(Udfyldningsark!G1097=Data!$T$15,Data!$V$15,IF(Udfyldningsark!G1097=Data!$T$16,Data!$V$16,IF(Udfyldningsark!G1097=Data!$T$17,Data!$V$17,IF(Udfyldningsark!G1097=Data!$T$18,Data!$V$18,IF(Udfyldningsark!G1097=Data!$T$19,Data!$V$19,IF(Udfyldningsark!G1097=Data!$T$20,Data!$V$20,IF(Udfyldningsark!G1097=Data!$T$21,Data!$V$21,IF(Udfyldningsark!G1097=Data!$T$22,Data!$V$22,IF(Udfyldningsark!G1097=Data!$T$23,Data!$V$23,IF(Udfyldningsark!G1097=Data!$T$24,Data!$V$24,IF(Udfyldningsark!G1097=Data!$T$25,Data!$V$25,IF(Udfyldningsark!G1097=Data!$T$26,Data!$V$26,IF(Udfyldningsark!G1097=Data!$T$27,Data!$V$27,))))))))))))))))))))))</f>
        <v/>
      </c>
    </row>
    <row r="1081" spans="13:13" ht="9.6" hidden="1" customHeight="1" x14ac:dyDescent="0.2">
      <c r="M1081" s="89" t="str">
        <f>IF(Udfyldningsark!G1098="","",IF(Udfyldningsark!G1098=Data!$T$7,Data!$V$7,IF(Udfyldningsark!G1098=Data!$T$8,Data!$V$8,IF(Udfyldningsark!G1098=Data!$T$9,Data!$V$9,IF(Udfyldningsark!G1098=Data!$T$10,Data!$V$10,IF(Udfyldningsark!G1098=Data!$T$11,Data!$V$11,IF(Udfyldningsark!G1098=Data!$T$12,Data!$V$12,IF(Udfyldningsark!G1098=Data!$T$13,Data!$V$13,IF(Udfyldningsark!G1098=Data!$T$14,Data!$V$14,IF(Udfyldningsark!G1098=Data!$T$15,Data!$V$15,IF(Udfyldningsark!G1098=Data!$T$16,Data!$V$16,IF(Udfyldningsark!G1098=Data!$T$17,Data!$V$17,IF(Udfyldningsark!G1098=Data!$T$18,Data!$V$18,IF(Udfyldningsark!G1098=Data!$T$19,Data!$V$19,IF(Udfyldningsark!G1098=Data!$T$20,Data!$V$20,IF(Udfyldningsark!G1098=Data!$T$21,Data!$V$21,IF(Udfyldningsark!G1098=Data!$T$22,Data!$V$22,IF(Udfyldningsark!G1098=Data!$T$23,Data!$V$23,IF(Udfyldningsark!G1098=Data!$T$24,Data!$V$24,IF(Udfyldningsark!G1098=Data!$T$25,Data!$V$25,IF(Udfyldningsark!G1098=Data!$T$26,Data!$V$26,IF(Udfyldningsark!G1098=Data!$T$27,Data!$V$27,))))))))))))))))))))))</f>
        <v/>
      </c>
    </row>
    <row r="1082" spans="13:13" ht="9.6" hidden="1" customHeight="1" x14ac:dyDescent="0.2">
      <c r="M1082" s="89" t="str">
        <f>IF(Udfyldningsark!G1099="","",IF(Udfyldningsark!G1099=Data!$T$7,Data!$V$7,IF(Udfyldningsark!G1099=Data!$T$8,Data!$V$8,IF(Udfyldningsark!G1099=Data!$T$9,Data!$V$9,IF(Udfyldningsark!G1099=Data!$T$10,Data!$V$10,IF(Udfyldningsark!G1099=Data!$T$11,Data!$V$11,IF(Udfyldningsark!G1099=Data!$T$12,Data!$V$12,IF(Udfyldningsark!G1099=Data!$T$13,Data!$V$13,IF(Udfyldningsark!G1099=Data!$T$14,Data!$V$14,IF(Udfyldningsark!G1099=Data!$T$15,Data!$V$15,IF(Udfyldningsark!G1099=Data!$T$16,Data!$V$16,IF(Udfyldningsark!G1099=Data!$T$17,Data!$V$17,IF(Udfyldningsark!G1099=Data!$T$18,Data!$V$18,IF(Udfyldningsark!G1099=Data!$T$19,Data!$V$19,IF(Udfyldningsark!G1099=Data!$T$20,Data!$V$20,IF(Udfyldningsark!G1099=Data!$T$21,Data!$V$21,IF(Udfyldningsark!G1099=Data!$T$22,Data!$V$22,IF(Udfyldningsark!G1099=Data!$T$23,Data!$V$23,IF(Udfyldningsark!G1099=Data!$T$24,Data!$V$24,IF(Udfyldningsark!G1099=Data!$T$25,Data!$V$25,IF(Udfyldningsark!G1099=Data!$T$26,Data!$V$26,IF(Udfyldningsark!G1099=Data!$T$27,Data!$V$27,))))))))))))))))))))))</f>
        <v/>
      </c>
    </row>
    <row r="1083" spans="13:13" ht="9.6" hidden="1" customHeight="1" x14ac:dyDescent="0.2">
      <c r="M1083" s="89" t="str">
        <f>IF(Udfyldningsark!G1100="","",IF(Udfyldningsark!G1100=Data!$T$7,Data!$V$7,IF(Udfyldningsark!G1100=Data!$T$8,Data!$V$8,IF(Udfyldningsark!G1100=Data!$T$9,Data!$V$9,IF(Udfyldningsark!G1100=Data!$T$10,Data!$V$10,IF(Udfyldningsark!G1100=Data!$T$11,Data!$V$11,IF(Udfyldningsark!G1100=Data!$T$12,Data!$V$12,IF(Udfyldningsark!G1100=Data!$T$13,Data!$V$13,IF(Udfyldningsark!G1100=Data!$T$14,Data!$V$14,IF(Udfyldningsark!G1100=Data!$T$15,Data!$V$15,IF(Udfyldningsark!G1100=Data!$T$16,Data!$V$16,IF(Udfyldningsark!G1100=Data!$T$17,Data!$V$17,IF(Udfyldningsark!G1100=Data!$T$18,Data!$V$18,IF(Udfyldningsark!G1100=Data!$T$19,Data!$V$19,IF(Udfyldningsark!G1100=Data!$T$20,Data!$V$20,IF(Udfyldningsark!G1100=Data!$T$21,Data!$V$21,IF(Udfyldningsark!G1100=Data!$T$22,Data!$V$22,IF(Udfyldningsark!G1100=Data!$T$23,Data!$V$23,IF(Udfyldningsark!G1100=Data!$T$24,Data!$V$24,IF(Udfyldningsark!G1100=Data!$T$25,Data!$V$25,IF(Udfyldningsark!G1100=Data!$T$26,Data!$V$26,IF(Udfyldningsark!G1100=Data!$T$27,Data!$V$27,))))))))))))))))))))))</f>
        <v/>
      </c>
    </row>
    <row r="1084" spans="13:13" ht="9.6" hidden="1" customHeight="1" x14ac:dyDescent="0.2">
      <c r="M1084" s="89" t="str">
        <f>IF(Udfyldningsark!G1101="","",IF(Udfyldningsark!G1101=Data!$T$7,Data!$V$7,IF(Udfyldningsark!G1101=Data!$T$8,Data!$V$8,IF(Udfyldningsark!G1101=Data!$T$9,Data!$V$9,IF(Udfyldningsark!G1101=Data!$T$10,Data!$V$10,IF(Udfyldningsark!G1101=Data!$T$11,Data!$V$11,IF(Udfyldningsark!G1101=Data!$T$12,Data!$V$12,IF(Udfyldningsark!G1101=Data!$T$13,Data!$V$13,IF(Udfyldningsark!G1101=Data!$T$14,Data!$V$14,IF(Udfyldningsark!G1101=Data!$T$15,Data!$V$15,IF(Udfyldningsark!G1101=Data!$T$16,Data!$V$16,IF(Udfyldningsark!G1101=Data!$T$17,Data!$V$17,IF(Udfyldningsark!G1101=Data!$T$18,Data!$V$18,IF(Udfyldningsark!G1101=Data!$T$19,Data!$V$19,IF(Udfyldningsark!G1101=Data!$T$20,Data!$V$20,IF(Udfyldningsark!G1101=Data!$T$21,Data!$V$21,IF(Udfyldningsark!G1101=Data!$T$22,Data!$V$22,IF(Udfyldningsark!G1101=Data!$T$23,Data!$V$23,IF(Udfyldningsark!G1101=Data!$T$24,Data!$V$24,IF(Udfyldningsark!G1101=Data!$T$25,Data!$V$25,IF(Udfyldningsark!G1101=Data!$T$26,Data!$V$26,IF(Udfyldningsark!G1101=Data!$T$27,Data!$V$27,))))))))))))))))))))))</f>
        <v/>
      </c>
    </row>
    <row r="1085" spans="13:13" ht="9.6" hidden="1" customHeight="1" x14ac:dyDescent="0.2">
      <c r="M1085" s="89" t="str">
        <f>IF(Udfyldningsark!G1102="","",IF(Udfyldningsark!G1102=Data!$T$7,Data!$V$7,IF(Udfyldningsark!G1102=Data!$T$8,Data!$V$8,IF(Udfyldningsark!G1102=Data!$T$9,Data!$V$9,IF(Udfyldningsark!G1102=Data!$T$10,Data!$V$10,IF(Udfyldningsark!G1102=Data!$T$11,Data!$V$11,IF(Udfyldningsark!G1102=Data!$T$12,Data!$V$12,IF(Udfyldningsark!G1102=Data!$T$13,Data!$V$13,IF(Udfyldningsark!G1102=Data!$T$14,Data!$V$14,IF(Udfyldningsark!G1102=Data!$T$15,Data!$V$15,IF(Udfyldningsark!G1102=Data!$T$16,Data!$V$16,IF(Udfyldningsark!G1102=Data!$T$17,Data!$V$17,IF(Udfyldningsark!G1102=Data!$T$18,Data!$V$18,IF(Udfyldningsark!G1102=Data!$T$19,Data!$V$19,IF(Udfyldningsark!G1102=Data!$T$20,Data!$V$20,IF(Udfyldningsark!G1102=Data!$T$21,Data!$V$21,IF(Udfyldningsark!G1102=Data!$T$22,Data!$V$22,IF(Udfyldningsark!G1102=Data!$T$23,Data!$V$23,IF(Udfyldningsark!G1102=Data!$T$24,Data!$V$24,IF(Udfyldningsark!G1102=Data!$T$25,Data!$V$25,IF(Udfyldningsark!G1102=Data!$T$26,Data!$V$26,IF(Udfyldningsark!G1102=Data!$T$27,Data!$V$27,))))))))))))))))))))))</f>
        <v/>
      </c>
    </row>
    <row r="1086" spans="13:13" ht="9.6" hidden="1" customHeight="1" x14ac:dyDescent="0.2">
      <c r="M1086" s="89" t="str">
        <f>IF(Udfyldningsark!G1103="","",IF(Udfyldningsark!G1103=Data!$T$7,Data!$V$7,IF(Udfyldningsark!G1103=Data!$T$8,Data!$V$8,IF(Udfyldningsark!G1103=Data!$T$9,Data!$V$9,IF(Udfyldningsark!G1103=Data!$T$10,Data!$V$10,IF(Udfyldningsark!G1103=Data!$T$11,Data!$V$11,IF(Udfyldningsark!G1103=Data!$T$12,Data!$V$12,IF(Udfyldningsark!G1103=Data!$T$13,Data!$V$13,IF(Udfyldningsark!G1103=Data!$T$14,Data!$V$14,IF(Udfyldningsark!G1103=Data!$T$15,Data!$V$15,IF(Udfyldningsark!G1103=Data!$T$16,Data!$V$16,IF(Udfyldningsark!G1103=Data!$T$17,Data!$V$17,IF(Udfyldningsark!G1103=Data!$T$18,Data!$V$18,IF(Udfyldningsark!G1103=Data!$T$19,Data!$V$19,IF(Udfyldningsark!G1103=Data!$T$20,Data!$V$20,IF(Udfyldningsark!G1103=Data!$T$21,Data!$V$21,IF(Udfyldningsark!G1103=Data!$T$22,Data!$V$22,IF(Udfyldningsark!G1103=Data!$T$23,Data!$V$23,IF(Udfyldningsark!G1103=Data!$T$24,Data!$V$24,IF(Udfyldningsark!G1103=Data!$T$25,Data!$V$25,IF(Udfyldningsark!G1103=Data!$T$26,Data!$V$26,IF(Udfyldningsark!G1103=Data!$T$27,Data!$V$27,))))))))))))))))))))))</f>
        <v/>
      </c>
    </row>
    <row r="1087" spans="13:13" ht="9.6" hidden="1" customHeight="1" x14ac:dyDescent="0.2">
      <c r="M1087" s="89" t="str">
        <f>IF(Udfyldningsark!G1104="","",IF(Udfyldningsark!G1104=Data!$T$7,Data!$V$7,IF(Udfyldningsark!G1104=Data!$T$8,Data!$V$8,IF(Udfyldningsark!G1104=Data!$T$9,Data!$V$9,IF(Udfyldningsark!G1104=Data!$T$10,Data!$V$10,IF(Udfyldningsark!G1104=Data!$T$11,Data!$V$11,IF(Udfyldningsark!G1104=Data!$T$12,Data!$V$12,IF(Udfyldningsark!G1104=Data!$T$13,Data!$V$13,IF(Udfyldningsark!G1104=Data!$T$14,Data!$V$14,IF(Udfyldningsark!G1104=Data!$T$15,Data!$V$15,IF(Udfyldningsark!G1104=Data!$T$16,Data!$V$16,IF(Udfyldningsark!G1104=Data!$T$17,Data!$V$17,IF(Udfyldningsark!G1104=Data!$T$18,Data!$V$18,IF(Udfyldningsark!G1104=Data!$T$19,Data!$V$19,IF(Udfyldningsark!G1104=Data!$T$20,Data!$V$20,IF(Udfyldningsark!G1104=Data!$T$21,Data!$V$21,IF(Udfyldningsark!G1104=Data!$T$22,Data!$V$22,IF(Udfyldningsark!G1104=Data!$T$23,Data!$V$23,IF(Udfyldningsark!G1104=Data!$T$24,Data!$V$24,IF(Udfyldningsark!G1104=Data!$T$25,Data!$V$25,IF(Udfyldningsark!G1104=Data!$T$26,Data!$V$26,IF(Udfyldningsark!G1104=Data!$T$27,Data!$V$27,))))))))))))))))))))))</f>
        <v/>
      </c>
    </row>
    <row r="1088" spans="13:13" ht="9.6" hidden="1" customHeight="1" x14ac:dyDescent="0.2">
      <c r="M1088" s="89" t="str">
        <f>IF(Udfyldningsark!G1105="","",IF(Udfyldningsark!G1105=Data!$T$7,Data!$V$7,IF(Udfyldningsark!G1105=Data!$T$8,Data!$V$8,IF(Udfyldningsark!G1105=Data!$T$9,Data!$V$9,IF(Udfyldningsark!G1105=Data!$T$10,Data!$V$10,IF(Udfyldningsark!G1105=Data!$T$11,Data!$V$11,IF(Udfyldningsark!G1105=Data!$T$12,Data!$V$12,IF(Udfyldningsark!G1105=Data!$T$13,Data!$V$13,IF(Udfyldningsark!G1105=Data!$T$14,Data!$V$14,IF(Udfyldningsark!G1105=Data!$T$15,Data!$V$15,IF(Udfyldningsark!G1105=Data!$T$16,Data!$V$16,IF(Udfyldningsark!G1105=Data!$T$17,Data!$V$17,IF(Udfyldningsark!G1105=Data!$T$18,Data!$V$18,IF(Udfyldningsark!G1105=Data!$T$19,Data!$V$19,IF(Udfyldningsark!G1105=Data!$T$20,Data!$V$20,IF(Udfyldningsark!G1105=Data!$T$21,Data!$V$21,IF(Udfyldningsark!G1105=Data!$T$22,Data!$V$22,IF(Udfyldningsark!G1105=Data!$T$23,Data!$V$23,IF(Udfyldningsark!G1105=Data!$T$24,Data!$V$24,IF(Udfyldningsark!G1105=Data!$T$25,Data!$V$25,IF(Udfyldningsark!G1105=Data!$T$26,Data!$V$26,IF(Udfyldningsark!G1105=Data!$T$27,Data!$V$27,))))))))))))))))))))))</f>
        <v/>
      </c>
    </row>
    <row r="1089" spans="13:13" ht="9.6" hidden="1" customHeight="1" x14ac:dyDescent="0.2">
      <c r="M1089" s="89" t="str">
        <f>IF(Udfyldningsark!G1106="","",IF(Udfyldningsark!G1106=Data!$T$7,Data!$V$7,IF(Udfyldningsark!G1106=Data!$T$8,Data!$V$8,IF(Udfyldningsark!G1106=Data!$T$9,Data!$V$9,IF(Udfyldningsark!G1106=Data!$T$10,Data!$V$10,IF(Udfyldningsark!G1106=Data!$T$11,Data!$V$11,IF(Udfyldningsark!G1106=Data!$T$12,Data!$V$12,IF(Udfyldningsark!G1106=Data!$T$13,Data!$V$13,IF(Udfyldningsark!G1106=Data!$T$14,Data!$V$14,IF(Udfyldningsark!G1106=Data!$T$15,Data!$V$15,IF(Udfyldningsark!G1106=Data!$T$16,Data!$V$16,IF(Udfyldningsark!G1106=Data!$T$17,Data!$V$17,IF(Udfyldningsark!G1106=Data!$T$18,Data!$V$18,IF(Udfyldningsark!G1106=Data!$T$19,Data!$V$19,IF(Udfyldningsark!G1106=Data!$T$20,Data!$V$20,IF(Udfyldningsark!G1106=Data!$T$21,Data!$V$21,IF(Udfyldningsark!G1106=Data!$T$22,Data!$V$22,IF(Udfyldningsark!G1106=Data!$T$23,Data!$V$23,IF(Udfyldningsark!G1106=Data!$T$24,Data!$V$24,IF(Udfyldningsark!G1106=Data!$T$25,Data!$V$25,IF(Udfyldningsark!G1106=Data!$T$26,Data!$V$26,IF(Udfyldningsark!G1106=Data!$T$27,Data!$V$27,))))))))))))))))))))))</f>
        <v/>
      </c>
    </row>
    <row r="1090" spans="13:13" ht="9.6" hidden="1" customHeight="1" x14ac:dyDescent="0.2">
      <c r="M1090" s="89" t="str">
        <f>IF(Udfyldningsark!G1107="","",IF(Udfyldningsark!G1107=Data!$T$7,Data!$V$7,IF(Udfyldningsark!G1107=Data!$T$8,Data!$V$8,IF(Udfyldningsark!G1107=Data!$T$9,Data!$V$9,IF(Udfyldningsark!G1107=Data!$T$10,Data!$V$10,IF(Udfyldningsark!G1107=Data!$T$11,Data!$V$11,IF(Udfyldningsark!G1107=Data!$T$12,Data!$V$12,IF(Udfyldningsark!G1107=Data!$T$13,Data!$V$13,IF(Udfyldningsark!G1107=Data!$T$14,Data!$V$14,IF(Udfyldningsark!G1107=Data!$T$15,Data!$V$15,IF(Udfyldningsark!G1107=Data!$T$16,Data!$V$16,IF(Udfyldningsark!G1107=Data!$T$17,Data!$V$17,IF(Udfyldningsark!G1107=Data!$T$18,Data!$V$18,IF(Udfyldningsark!G1107=Data!$T$19,Data!$V$19,IF(Udfyldningsark!G1107=Data!$T$20,Data!$V$20,IF(Udfyldningsark!G1107=Data!$T$21,Data!$V$21,IF(Udfyldningsark!G1107=Data!$T$22,Data!$V$22,IF(Udfyldningsark!G1107=Data!$T$23,Data!$V$23,IF(Udfyldningsark!G1107=Data!$T$24,Data!$V$24,IF(Udfyldningsark!G1107=Data!$T$25,Data!$V$25,IF(Udfyldningsark!G1107=Data!$T$26,Data!$V$26,IF(Udfyldningsark!G1107=Data!$T$27,Data!$V$27,))))))))))))))))))))))</f>
        <v/>
      </c>
    </row>
    <row r="1091" spans="13:13" ht="9.6" hidden="1" customHeight="1" x14ac:dyDescent="0.2">
      <c r="M1091" s="89" t="str">
        <f>IF(Udfyldningsark!G1108="","",IF(Udfyldningsark!G1108=Data!$T$7,Data!$V$7,IF(Udfyldningsark!G1108=Data!$T$8,Data!$V$8,IF(Udfyldningsark!G1108=Data!$T$9,Data!$V$9,IF(Udfyldningsark!G1108=Data!$T$10,Data!$V$10,IF(Udfyldningsark!G1108=Data!$T$11,Data!$V$11,IF(Udfyldningsark!G1108=Data!$T$12,Data!$V$12,IF(Udfyldningsark!G1108=Data!$T$13,Data!$V$13,IF(Udfyldningsark!G1108=Data!$T$14,Data!$V$14,IF(Udfyldningsark!G1108=Data!$T$15,Data!$V$15,IF(Udfyldningsark!G1108=Data!$T$16,Data!$V$16,IF(Udfyldningsark!G1108=Data!$T$17,Data!$V$17,IF(Udfyldningsark!G1108=Data!$T$18,Data!$V$18,IF(Udfyldningsark!G1108=Data!$T$19,Data!$V$19,IF(Udfyldningsark!G1108=Data!$T$20,Data!$V$20,IF(Udfyldningsark!G1108=Data!$T$21,Data!$V$21,IF(Udfyldningsark!G1108=Data!$T$22,Data!$V$22,IF(Udfyldningsark!G1108=Data!$T$23,Data!$V$23,IF(Udfyldningsark!G1108=Data!$T$24,Data!$V$24,IF(Udfyldningsark!G1108=Data!$T$25,Data!$V$25,IF(Udfyldningsark!G1108=Data!$T$26,Data!$V$26,IF(Udfyldningsark!G1108=Data!$T$27,Data!$V$27,))))))))))))))))))))))</f>
        <v/>
      </c>
    </row>
    <row r="1092" spans="13:13" ht="9.6" hidden="1" customHeight="1" x14ac:dyDescent="0.2">
      <c r="M1092" s="89" t="str">
        <f>IF(Udfyldningsark!G1109="","",IF(Udfyldningsark!G1109=Data!$T$7,Data!$V$7,IF(Udfyldningsark!G1109=Data!$T$8,Data!$V$8,IF(Udfyldningsark!G1109=Data!$T$9,Data!$V$9,IF(Udfyldningsark!G1109=Data!$T$10,Data!$V$10,IF(Udfyldningsark!G1109=Data!$T$11,Data!$V$11,IF(Udfyldningsark!G1109=Data!$T$12,Data!$V$12,IF(Udfyldningsark!G1109=Data!$T$13,Data!$V$13,IF(Udfyldningsark!G1109=Data!$T$14,Data!$V$14,IF(Udfyldningsark!G1109=Data!$T$15,Data!$V$15,IF(Udfyldningsark!G1109=Data!$T$16,Data!$V$16,IF(Udfyldningsark!G1109=Data!$T$17,Data!$V$17,IF(Udfyldningsark!G1109=Data!$T$18,Data!$V$18,IF(Udfyldningsark!G1109=Data!$T$19,Data!$V$19,IF(Udfyldningsark!G1109=Data!$T$20,Data!$V$20,IF(Udfyldningsark!G1109=Data!$T$21,Data!$V$21,IF(Udfyldningsark!G1109=Data!$T$22,Data!$V$22,IF(Udfyldningsark!G1109=Data!$T$23,Data!$V$23,IF(Udfyldningsark!G1109=Data!$T$24,Data!$V$24,IF(Udfyldningsark!G1109=Data!$T$25,Data!$V$25,IF(Udfyldningsark!G1109=Data!$T$26,Data!$V$26,IF(Udfyldningsark!G1109=Data!$T$27,Data!$V$27,))))))))))))))))))))))</f>
        <v/>
      </c>
    </row>
    <row r="1093" spans="13:13" ht="9.6" hidden="1" customHeight="1" x14ac:dyDescent="0.2">
      <c r="M1093" s="89" t="str">
        <f>IF(Udfyldningsark!G1110="","",IF(Udfyldningsark!G1110=Data!$T$7,Data!$V$7,IF(Udfyldningsark!G1110=Data!$T$8,Data!$V$8,IF(Udfyldningsark!G1110=Data!$T$9,Data!$V$9,IF(Udfyldningsark!G1110=Data!$T$10,Data!$V$10,IF(Udfyldningsark!G1110=Data!$T$11,Data!$V$11,IF(Udfyldningsark!G1110=Data!$T$12,Data!$V$12,IF(Udfyldningsark!G1110=Data!$T$13,Data!$V$13,IF(Udfyldningsark!G1110=Data!$T$14,Data!$V$14,IF(Udfyldningsark!G1110=Data!$T$15,Data!$V$15,IF(Udfyldningsark!G1110=Data!$T$16,Data!$V$16,IF(Udfyldningsark!G1110=Data!$T$17,Data!$V$17,IF(Udfyldningsark!G1110=Data!$T$18,Data!$V$18,IF(Udfyldningsark!G1110=Data!$T$19,Data!$V$19,IF(Udfyldningsark!G1110=Data!$T$20,Data!$V$20,IF(Udfyldningsark!G1110=Data!$T$21,Data!$V$21,IF(Udfyldningsark!G1110=Data!$T$22,Data!$V$22,IF(Udfyldningsark!G1110=Data!$T$23,Data!$V$23,IF(Udfyldningsark!G1110=Data!$T$24,Data!$V$24,IF(Udfyldningsark!G1110=Data!$T$25,Data!$V$25,IF(Udfyldningsark!G1110=Data!$T$26,Data!$V$26,IF(Udfyldningsark!G1110=Data!$T$27,Data!$V$27,))))))))))))))))))))))</f>
        <v/>
      </c>
    </row>
    <row r="1094" spans="13:13" ht="9.6" hidden="1" customHeight="1" x14ac:dyDescent="0.2">
      <c r="M1094" s="89" t="str">
        <f>IF(Udfyldningsark!G1111="","",IF(Udfyldningsark!G1111=Data!$T$7,Data!$V$7,IF(Udfyldningsark!G1111=Data!$T$8,Data!$V$8,IF(Udfyldningsark!G1111=Data!$T$9,Data!$V$9,IF(Udfyldningsark!G1111=Data!$T$10,Data!$V$10,IF(Udfyldningsark!G1111=Data!$T$11,Data!$V$11,IF(Udfyldningsark!G1111=Data!$T$12,Data!$V$12,IF(Udfyldningsark!G1111=Data!$T$13,Data!$V$13,IF(Udfyldningsark!G1111=Data!$T$14,Data!$V$14,IF(Udfyldningsark!G1111=Data!$T$15,Data!$V$15,IF(Udfyldningsark!G1111=Data!$T$16,Data!$V$16,IF(Udfyldningsark!G1111=Data!$T$17,Data!$V$17,IF(Udfyldningsark!G1111=Data!$T$18,Data!$V$18,IF(Udfyldningsark!G1111=Data!$T$19,Data!$V$19,IF(Udfyldningsark!G1111=Data!$T$20,Data!$V$20,IF(Udfyldningsark!G1111=Data!$T$21,Data!$V$21,IF(Udfyldningsark!G1111=Data!$T$22,Data!$V$22,IF(Udfyldningsark!G1111=Data!$T$23,Data!$V$23,IF(Udfyldningsark!G1111=Data!$T$24,Data!$V$24,IF(Udfyldningsark!G1111=Data!$T$25,Data!$V$25,IF(Udfyldningsark!G1111=Data!$T$26,Data!$V$26,IF(Udfyldningsark!G1111=Data!$T$27,Data!$V$27,))))))))))))))))))))))</f>
        <v/>
      </c>
    </row>
    <row r="1095" spans="13:13" ht="9.6" hidden="1" customHeight="1" x14ac:dyDescent="0.2">
      <c r="M1095" s="89" t="str">
        <f>IF(Udfyldningsark!G1112="","",IF(Udfyldningsark!G1112=Data!$T$7,Data!$V$7,IF(Udfyldningsark!G1112=Data!$T$8,Data!$V$8,IF(Udfyldningsark!G1112=Data!$T$9,Data!$V$9,IF(Udfyldningsark!G1112=Data!$T$10,Data!$V$10,IF(Udfyldningsark!G1112=Data!$T$11,Data!$V$11,IF(Udfyldningsark!G1112=Data!$T$12,Data!$V$12,IF(Udfyldningsark!G1112=Data!$T$13,Data!$V$13,IF(Udfyldningsark!G1112=Data!$T$14,Data!$V$14,IF(Udfyldningsark!G1112=Data!$T$15,Data!$V$15,IF(Udfyldningsark!G1112=Data!$T$16,Data!$V$16,IF(Udfyldningsark!G1112=Data!$T$17,Data!$V$17,IF(Udfyldningsark!G1112=Data!$T$18,Data!$V$18,IF(Udfyldningsark!G1112=Data!$T$19,Data!$V$19,IF(Udfyldningsark!G1112=Data!$T$20,Data!$V$20,IF(Udfyldningsark!G1112=Data!$T$21,Data!$V$21,IF(Udfyldningsark!G1112=Data!$T$22,Data!$V$22,IF(Udfyldningsark!G1112=Data!$T$23,Data!$V$23,IF(Udfyldningsark!G1112=Data!$T$24,Data!$V$24,IF(Udfyldningsark!G1112=Data!$T$25,Data!$V$25,IF(Udfyldningsark!G1112=Data!$T$26,Data!$V$26,IF(Udfyldningsark!G1112=Data!$T$27,Data!$V$27,))))))))))))))))))))))</f>
        <v/>
      </c>
    </row>
    <row r="1096" spans="13:13" ht="9.6" hidden="1" customHeight="1" x14ac:dyDescent="0.2">
      <c r="M1096" s="89" t="str">
        <f>IF(Udfyldningsark!G1113="","",IF(Udfyldningsark!G1113=Data!$T$7,Data!$V$7,IF(Udfyldningsark!G1113=Data!$T$8,Data!$V$8,IF(Udfyldningsark!G1113=Data!$T$9,Data!$V$9,IF(Udfyldningsark!G1113=Data!$T$10,Data!$V$10,IF(Udfyldningsark!G1113=Data!$T$11,Data!$V$11,IF(Udfyldningsark!G1113=Data!$T$12,Data!$V$12,IF(Udfyldningsark!G1113=Data!$T$13,Data!$V$13,IF(Udfyldningsark!G1113=Data!$T$14,Data!$V$14,IF(Udfyldningsark!G1113=Data!$T$15,Data!$V$15,IF(Udfyldningsark!G1113=Data!$T$16,Data!$V$16,IF(Udfyldningsark!G1113=Data!$T$17,Data!$V$17,IF(Udfyldningsark!G1113=Data!$T$18,Data!$V$18,IF(Udfyldningsark!G1113=Data!$T$19,Data!$V$19,IF(Udfyldningsark!G1113=Data!$T$20,Data!$V$20,IF(Udfyldningsark!G1113=Data!$T$21,Data!$V$21,IF(Udfyldningsark!G1113=Data!$T$22,Data!$V$22,IF(Udfyldningsark!G1113=Data!$T$23,Data!$V$23,IF(Udfyldningsark!G1113=Data!$T$24,Data!$V$24,IF(Udfyldningsark!G1113=Data!$T$25,Data!$V$25,IF(Udfyldningsark!G1113=Data!$T$26,Data!$V$26,IF(Udfyldningsark!G1113=Data!$T$27,Data!$V$27,))))))))))))))))))))))</f>
        <v/>
      </c>
    </row>
    <row r="1097" spans="13:13" ht="9.6" hidden="1" customHeight="1" x14ac:dyDescent="0.2">
      <c r="M1097" s="89" t="str">
        <f>IF(Udfyldningsark!G1114="","",IF(Udfyldningsark!G1114=Data!$T$7,Data!$V$7,IF(Udfyldningsark!G1114=Data!$T$8,Data!$V$8,IF(Udfyldningsark!G1114=Data!$T$9,Data!$V$9,IF(Udfyldningsark!G1114=Data!$T$10,Data!$V$10,IF(Udfyldningsark!G1114=Data!$T$11,Data!$V$11,IF(Udfyldningsark!G1114=Data!$T$12,Data!$V$12,IF(Udfyldningsark!G1114=Data!$T$13,Data!$V$13,IF(Udfyldningsark!G1114=Data!$T$14,Data!$V$14,IF(Udfyldningsark!G1114=Data!$T$15,Data!$V$15,IF(Udfyldningsark!G1114=Data!$T$16,Data!$V$16,IF(Udfyldningsark!G1114=Data!$T$17,Data!$V$17,IF(Udfyldningsark!G1114=Data!$T$18,Data!$V$18,IF(Udfyldningsark!G1114=Data!$T$19,Data!$V$19,IF(Udfyldningsark!G1114=Data!$T$20,Data!$V$20,IF(Udfyldningsark!G1114=Data!$T$21,Data!$V$21,IF(Udfyldningsark!G1114=Data!$T$22,Data!$V$22,IF(Udfyldningsark!G1114=Data!$T$23,Data!$V$23,IF(Udfyldningsark!G1114=Data!$T$24,Data!$V$24,IF(Udfyldningsark!G1114=Data!$T$25,Data!$V$25,IF(Udfyldningsark!G1114=Data!$T$26,Data!$V$26,IF(Udfyldningsark!G1114=Data!$T$27,Data!$V$27,))))))))))))))))))))))</f>
        <v/>
      </c>
    </row>
    <row r="1098" spans="13:13" ht="9.6" hidden="1" customHeight="1" x14ac:dyDescent="0.2">
      <c r="M1098" s="89" t="str">
        <f>IF(Udfyldningsark!G1115="","",IF(Udfyldningsark!G1115=Data!$T$7,Data!$V$7,IF(Udfyldningsark!G1115=Data!$T$8,Data!$V$8,IF(Udfyldningsark!G1115=Data!$T$9,Data!$V$9,IF(Udfyldningsark!G1115=Data!$T$10,Data!$V$10,IF(Udfyldningsark!G1115=Data!$T$11,Data!$V$11,IF(Udfyldningsark!G1115=Data!$T$12,Data!$V$12,IF(Udfyldningsark!G1115=Data!$T$13,Data!$V$13,IF(Udfyldningsark!G1115=Data!$T$14,Data!$V$14,IF(Udfyldningsark!G1115=Data!$T$15,Data!$V$15,IF(Udfyldningsark!G1115=Data!$T$16,Data!$V$16,IF(Udfyldningsark!G1115=Data!$T$17,Data!$V$17,IF(Udfyldningsark!G1115=Data!$T$18,Data!$V$18,IF(Udfyldningsark!G1115=Data!$T$19,Data!$V$19,IF(Udfyldningsark!G1115=Data!$T$20,Data!$V$20,IF(Udfyldningsark!G1115=Data!$T$21,Data!$V$21,IF(Udfyldningsark!G1115=Data!$T$22,Data!$V$22,IF(Udfyldningsark!G1115=Data!$T$23,Data!$V$23,IF(Udfyldningsark!G1115=Data!$T$24,Data!$V$24,IF(Udfyldningsark!G1115=Data!$T$25,Data!$V$25,IF(Udfyldningsark!G1115=Data!$T$26,Data!$V$26,IF(Udfyldningsark!G1115=Data!$T$27,Data!$V$27,))))))))))))))))))))))</f>
        <v/>
      </c>
    </row>
    <row r="1099" spans="13:13" ht="9.6" hidden="1" customHeight="1" x14ac:dyDescent="0.2">
      <c r="M1099" s="89" t="str">
        <f>IF(Udfyldningsark!G1116="","",IF(Udfyldningsark!G1116=Data!$T$7,Data!$V$7,IF(Udfyldningsark!G1116=Data!$T$8,Data!$V$8,IF(Udfyldningsark!G1116=Data!$T$9,Data!$V$9,IF(Udfyldningsark!G1116=Data!$T$10,Data!$V$10,IF(Udfyldningsark!G1116=Data!$T$11,Data!$V$11,IF(Udfyldningsark!G1116=Data!$T$12,Data!$V$12,IF(Udfyldningsark!G1116=Data!$T$13,Data!$V$13,IF(Udfyldningsark!G1116=Data!$T$14,Data!$V$14,IF(Udfyldningsark!G1116=Data!$T$15,Data!$V$15,IF(Udfyldningsark!G1116=Data!$T$16,Data!$V$16,IF(Udfyldningsark!G1116=Data!$T$17,Data!$V$17,IF(Udfyldningsark!G1116=Data!$T$18,Data!$V$18,IF(Udfyldningsark!G1116=Data!$T$19,Data!$V$19,IF(Udfyldningsark!G1116=Data!$T$20,Data!$V$20,IF(Udfyldningsark!G1116=Data!$T$21,Data!$V$21,IF(Udfyldningsark!G1116=Data!$T$22,Data!$V$22,IF(Udfyldningsark!G1116=Data!$T$23,Data!$V$23,IF(Udfyldningsark!G1116=Data!$T$24,Data!$V$24,IF(Udfyldningsark!G1116=Data!$T$25,Data!$V$25,IF(Udfyldningsark!G1116=Data!$T$26,Data!$V$26,IF(Udfyldningsark!G1116=Data!$T$27,Data!$V$27,))))))))))))))))))))))</f>
        <v/>
      </c>
    </row>
    <row r="1100" spans="13:13" ht="9.6" hidden="1" customHeight="1" x14ac:dyDescent="0.2">
      <c r="M1100" s="89" t="str">
        <f>IF(Udfyldningsark!G1117="","",IF(Udfyldningsark!G1117=Data!$T$7,Data!$V$7,IF(Udfyldningsark!G1117=Data!$T$8,Data!$V$8,IF(Udfyldningsark!G1117=Data!$T$9,Data!$V$9,IF(Udfyldningsark!G1117=Data!$T$10,Data!$V$10,IF(Udfyldningsark!G1117=Data!$T$11,Data!$V$11,IF(Udfyldningsark!G1117=Data!$T$12,Data!$V$12,IF(Udfyldningsark!G1117=Data!$T$13,Data!$V$13,IF(Udfyldningsark!G1117=Data!$T$14,Data!$V$14,IF(Udfyldningsark!G1117=Data!$T$15,Data!$V$15,IF(Udfyldningsark!G1117=Data!$T$16,Data!$V$16,IF(Udfyldningsark!G1117=Data!$T$17,Data!$V$17,IF(Udfyldningsark!G1117=Data!$T$18,Data!$V$18,IF(Udfyldningsark!G1117=Data!$T$19,Data!$V$19,IF(Udfyldningsark!G1117=Data!$T$20,Data!$V$20,IF(Udfyldningsark!G1117=Data!$T$21,Data!$V$21,IF(Udfyldningsark!G1117=Data!$T$22,Data!$V$22,IF(Udfyldningsark!G1117=Data!$T$23,Data!$V$23,IF(Udfyldningsark!G1117=Data!$T$24,Data!$V$24,IF(Udfyldningsark!G1117=Data!$T$25,Data!$V$25,IF(Udfyldningsark!G1117=Data!$T$26,Data!$V$26,IF(Udfyldningsark!G1117=Data!$T$27,Data!$V$27,))))))))))))))))))))))</f>
        <v/>
      </c>
    </row>
    <row r="1101" spans="13:13" ht="9.6" hidden="1" customHeight="1" x14ac:dyDescent="0.2">
      <c r="M1101" s="89" t="str">
        <f>IF(Udfyldningsark!G1118="","",IF(Udfyldningsark!G1118=Data!$T$7,Data!$V$7,IF(Udfyldningsark!G1118=Data!$T$8,Data!$V$8,IF(Udfyldningsark!G1118=Data!$T$9,Data!$V$9,IF(Udfyldningsark!G1118=Data!$T$10,Data!$V$10,IF(Udfyldningsark!G1118=Data!$T$11,Data!$V$11,IF(Udfyldningsark!G1118=Data!$T$12,Data!$V$12,IF(Udfyldningsark!G1118=Data!$T$13,Data!$V$13,IF(Udfyldningsark!G1118=Data!$T$14,Data!$V$14,IF(Udfyldningsark!G1118=Data!$T$15,Data!$V$15,IF(Udfyldningsark!G1118=Data!$T$16,Data!$V$16,IF(Udfyldningsark!G1118=Data!$T$17,Data!$V$17,IF(Udfyldningsark!G1118=Data!$T$18,Data!$V$18,IF(Udfyldningsark!G1118=Data!$T$19,Data!$V$19,IF(Udfyldningsark!G1118=Data!$T$20,Data!$V$20,IF(Udfyldningsark!G1118=Data!$T$21,Data!$V$21,IF(Udfyldningsark!G1118=Data!$T$22,Data!$V$22,IF(Udfyldningsark!G1118=Data!$T$23,Data!$V$23,IF(Udfyldningsark!G1118=Data!$T$24,Data!$V$24,IF(Udfyldningsark!G1118=Data!$T$25,Data!$V$25,IF(Udfyldningsark!G1118=Data!$T$26,Data!$V$26,IF(Udfyldningsark!G1118=Data!$T$27,Data!$V$27,))))))))))))))))))))))</f>
        <v/>
      </c>
    </row>
    <row r="1102" spans="13:13" ht="9.6" hidden="1" customHeight="1" x14ac:dyDescent="0.2">
      <c r="M1102" s="89" t="str">
        <f>IF(Udfyldningsark!G1119="","",IF(Udfyldningsark!G1119=Data!$T$7,Data!$V$7,IF(Udfyldningsark!G1119=Data!$T$8,Data!$V$8,IF(Udfyldningsark!G1119=Data!$T$9,Data!$V$9,IF(Udfyldningsark!G1119=Data!$T$10,Data!$V$10,IF(Udfyldningsark!G1119=Data!$T$11,Data!$V$11,IF(Udfyldningsark!G1119=Data!$T$12,Data!$V$12,IF(Udfyldningsark!G1119=Data!$T$13,Data!$V$13,IF(Udfyldningsark!G1119=Data!$T$14,Data!$V$14,IF(Udfyldningsark!G1119=Data!$T$15,Data!$V$15,IF(Udfyldningsark!G1119=Data!$T$16,Data!$V$16,IF(Udfyldningsark!G1119=Data!$T$17,Data!$V$17,IF(Udfyldningsark!G1119=Data!$T$18,Data!$V$18,IF(Udfyldningsark!G1119=Data!$T$19,Data!$V$19,IF(Udfyldningsark!G1119=Data!$T$20,Data!$V$20,IF(Udfyldningsark!G1119=Data!$T$21,Data!$V$21,IF(Udfyldningsark!G1119=Data!$T$22,Data!$V$22,IF(Udfyldningsark!G1119=Data!$T$23,Data!$V$23,IF(Udfyldningsark!G1119=Data!$T$24,Data!$V$24,IF(Udfyldningsark!G1119=Data!$T$25,Data!$V$25,IF(Udfyldningsark!G1119=Data!$T$26,Data!$V$26,IF(Udfyldningsark!G1119=Data!$T$27,Data!$V$27,))))))))))))))))))))))</f>
        <v/>
      </c>
    </row>
    <row r="1103" spans="13:13" ht="9.6" hidden="1" customHeight="1" x14ac:dyDescent="0.2">
      <c r="M1103" s="89" t="str">
        <f>IF(Udfyldningsark!G1120="","",IF(Udfyldningsark!G1120=Data!$T$7,Data!$V$7,IF(Udfyldningsark!G1120=Data!$T$8,Data!$V$8,IF(Udfyldningsark!G1120=Data!$T$9,Data!$V$9,IF(Udfyldningsark!G1120=Data!$T$10,Data!$V$10,IF(Udfyldningsark!G1120=Data!$T$11,Data!$V$11,IF(Udfyldningsark!G1120=Data!$T$12,Data!$V$12,IF(Udfyldningsark!G1120=Data!$T$13,Data!$V$13,IF(Udfyldningsark!G1120=Data!$T$14,Data!$V$14,IF(Udfyldningsark!G1120=Data!$T$15,Data!$V$15,IF(Udfyldningsark!G1120=Data!$T$16,Data!$V$16,IF(Udfyldningsark!G1120=Data!$T$17,Data!$V$17,IF(Udfyldningsark!G1120=Data!$T$18,Data!$V$18,IF(Udfyldningsark!G1120=Data!$T$19,Data!$V$19,IF(Udfyldningsark!G1120=Data!$T$20,Data!$V$20,IF(Udfyldningsark!G1120=Data!$T$21,Data!$V$21,IF(Udfyldningsark!G1120=Data!$T$22,Data!$V$22,IF(Udfyldningsark!G1120=Data!$T$23,Data!$V$23,IF(Udfyldningsark!G1120=Data!$T$24,Data!$V$24,IF(Udfyldningsark!G1120=Data!$T$25,Data!$V$25,IF(Udfyldningsark!G1120=Data!$T$26,Data!$V$26,IF(Udfyldningsark!G1120=Data!$T$27,Data!$V$27,))))))))))))))))))))))</f>
        <v/>
      </c>
    </row>
    <row r="1104" spans="13:13" ht="9.6" hidden="1" customHeight="1" x14ac:dyDescent="0.2">
      <c r="M1104" s="89" t="str">
        <f>IF(Udfyldningsark!G1121="","",IF(Udfyldningsark!G1121=Data!$T$7,Data!$V$7,IF(Udfyldningsark!G1121=Data!$T$8,Data!$V$8,IF(Udfyldningsark!G1121=Data!$T$9,Data!$V$9,IF(Udfyldningsark!G1121=Data!$T$10,Data!$V$10,IF(Udfyldningsark!G1121=Data!$T$11,Data!$V$11,IF(Udfyldningsark!G1121=Data!$T$12,Data!$V$12,IF(Udfyldningsark!G1121=Data!$T$13,Data!$V$13,IF(Udfyldningsark!G1121=Data!$T$14,Data!$V$14,IF(Udfyldningsark!G1121=Data!$T$15,Data!$V$15,IF(Udfyldningsark!G1121=Data!$T$16,Data!$V$16,IF(Udfyldningsark!G1121=Data!$T$17,Data!$V$17,IF(Udfyldningsark!G1121=Data!$T$18,Data!$V$18,IF(Udfyldningsark!G1121=Data!$T$19,Data!$V$19,IF(Udfyldningsark!G1121=Data!$T$20,Data!$V$20,IF(Udfyldningsark!G1121=Data!$T$21,Data!$V$21,IF(Udfyldningsark!G1121=Data!$T$22,Data!$V$22,IF(Udfyldningsark!G1121=Data!$T$23,Data!$V$23,IF(Udfyldningsark!G1121=Data!$T$24,Data!$V$24,IF(Udfyldningsark!G1121=Data!$T$25,Data!$V$25,IF(Udfyldningsark!G1121=Data!$T$26,Data!$V$26,IF(Udfyldningsark!G1121=Data!$T$27,Data!$V$27,))))))))))))))))))))))</f>
        <v/>
      </c>
    </row>
    <row r="1105" spans="13:13" ht="9.6" hidden="1" customHeight="1" x14ac:dyDescent="0.2">
      <c r="M1105" s="89" t="str">
        <f>IF(Udfyldningsark!G1122="","",IF(Udfyldningsark!G1122=Data!$T$7,Data!$V$7,IF(Udfyldningsark!G1122=Data!$T$8,Data!$V$8,IF(Udfyldningsark!G1122=Data!$T$9,Data!$V$9,IF(Udfyldningsark!G1122=Data!$T$10,Data!$V$10,IF(Udfyldningsark!G1122=Data!$T$11,Data!$V$11,IF(Udfyldningsark!G1122=Data!$T$12,Data!$V$12,IF(Udfyldningsark!G1122=Data!$T$13,Data!$V$13,IF(Udfyldningsark!G1122=Data!$T$14,Data!$V$14,IF(Udfyldningsark!G1122=Data!$T$15,Data!$V$15,IF(Udfyldningsark!G1122=Data!$T$16,Data!$V$16,IF(Udfyldningsark!G1122=Data!$T$17,Data!$V$17,IF(Udfyldningsark!G1122=Data!$T$18,Data!$V$18,IF(Udfyldningsark!G1122=Data!$T$19,Data!$V$19,IF(Udfyldningsark!G1122=Data!$T$20,Data!$V$20,IF(Udfyldningsark!G1122=Data!$T$21,Data!$V$21,IF(Udfyldningsark!G1122=Data!$T$22,Data!$V$22,IF(Udfyldningsark!G1122=Data!$T$23,Data!$V$23,IF(Udfyldningsark!G1122=Data!$T$24,Data!$V$24,IF(Udfyldningsark!G1122=Data!$T$25,Data!$V$25,IF(Udfyldningsark!G1122=Data!$T$26,Data!$V$26,IF(Udfyldningsark!G1122=Data!$T$27,Data!$V$27,))))))))))))))))))))))</f>
        <v/>
      </c>
    </row>
    <row r="1106" spans="13:13" ht="9.6" hidden="1" customHeight="1" x14ac:dyDescent="0.2">
      <c r="M1106" s="89" t="str">
        <f>IF(Udfyldningsark!G1123="","",IF(Udfyldningsark!G1123=Data!$T$7,Data!$V$7,IF(Udfyldningsark!G1123=Data!$T$8,Data!$V$8,IF(Udfyldningsark!G1123=Data!$T$9,Data!$V$9,IF(Udfyldningsark!G1123=Data!$T$10,Data!$V$10,IF(Udfyldningsark!G1123=Data!$T$11,Data!$V$11,IF(Udfyldningsark!G1123=Data!$T$12,Data!$V$12,IF(Udfyldningsark!G1123=Data!$T$13,Data!$V$13,IF(Udfyldningsark!G1123=Data!$T$14,Data!$V$14,IF(Udfyldningsark!G1123=Data!$T$15,Data!$V$15,IF(Udfyldningsark!G1123=Data!$T$16,Data!$V$16,IF(Udfyldningsark!G1123=Data!$T$17,Data!$V$17,IF(Udfyldningsark!G1123=Data!$T$18,Data!$V$18,IF(Udfyldningsark!G1123=Data!$T$19,Data!$V$19,IF(Udfyldningsark!G1123=Data!$T$20,Data!$V$20,IF(Udfyldningsark!G1123=Data!$T$21,Data!$V$21,IF(Udfyldningsark!G1123=Data!$T$22,Data!$V$22,IF(Udfyldningsark!G1123=Data!$T$23,Data!$V$23,IF(Udfyldningsark!G1123=Data!$T$24,Data!$V$24,IF(Udfyldningsark!G1123=Data!$T$25,Data!$V$25,IF(Udfyldningsark!G1123=Data!$T$26,Data!$V$26,IF(Udfyldningsark!G1123=Data!$T$27,Data!$V$27,))))))))))))))))))))))</f>
        <v/>
      </c>
    </row>
    <row r="1107" spans="13:13" ht="9.6" hidden="1" customHeight="1" x14ac:dyDescent="0.2">
      <c r="M1107" s="89" t="str">
        <f>IF(Udfyldningsark!G1124="","",IF(Udfyldningsark!G1124=Data!$T$7,Data!$V$7,IF(Udfyldningsark!G1124=Data!$T$8,Data!$V$8,IF(Udfyldningsark!G1124=Data!$T$9,Data!$V$9,IF(Udfyldningsark!G1124=Data!$T$10,Data!$V$10,IF(Udfyldningsark!G1124=Data!$T$11,Data!$V$11,IF(Udfyldningsark!G1124=Data!$T$12,Data!$V$12,IF(Udfyldningsark!G1124=Data!$T$13,Data!$V$13,IF(Udfyldningsark!G1124=Data!$T$14,Data!$V$14,IF(Udfyldningsark!G1124=Data!$T$15,Data!$V$15,IF(Udfyldningsark!G1124=Data!$T$16,Data!$V$16,IF(Udfyldningsark!G1124=Data!$T$17,Data!$V$17,IF(Udfyldningsark!G1124=Data!$T$18,Data!$V$18,IF(Udfyldningsark!G1124=Data!$T$19,Data!$V$19,IF(Udfyldningsark!G1124=Data!$T$20,Data!$V$20,IF(Udfyldningsark!G1124=Data!$T$21,Data!$V$21,IF(Udfyldningsark!G1124=Data!$T$22,Data!$V$22,IF(Udfyldningsark!G1124=Data!$T$23,Data!$V$23,IF(Udfyldningsark!G1124=Data!$T$24,Data!$V$24,IF(Udfyldningsark!G1124=Data!$T$25,Data!$V$25,IF(Udfyldningsark!G1124=Data!$T$26,Data!$V$26,IF(Udfyldningsark!G1124=Data!$T$27,Data!$V$27,))))))))))))))))))))))</f>
        <v/>
      </c>
    </row>
    <row r="1108" spans="13:13" ht="9.6" hidden="1" customHeight="1" x14ac:dyDescent="0.2">
      <c r="M1108" s="89" t="str">
        <f>IF(Udfyldningsark!G1125="","",IF(Udfyldningsark!G1125=Data!$T$7,Data!$V$7,IF(Udfyldningsark!G1125=Data!$T$8,Data!$V$8,IF(Udfyldningsark!G1125=Data!$T$9,Data!$V$9,IF(Udfyldningsark!G1125=Data!$T$10,Data!$V$10,IF(Udfyldningsark!G1125=Data!$T$11,Data!$V$11,IF(Udfyldningsark!G1125=Data!$T$12,Data!$V$12,IF(Udfyldningsark!G1125=Data!$T$13,Data!$V$13,IF(Udfyldningsark!G1125=Data!$T$14,Data!$V$14,IF(Udfyldningsark!G1125=Data!$T$15,Data!$V$15,IF(Udfyldningsark!G1125=Data!$T$16,Data!$V$16,IF(Udfyldningsark!G1125=Data!$T$17,Data!$V$17,IF(Udfyldningsark!G1125=Data!$T$18,Data!$V$18,IF(Udfyldningsark!G1125=Data!$T$19,Data!$V$19,IF(Udfyldningsark!G1125=Data!$T$20,Data!$V$20,IF(Udfyldningsark!G1125=Data!$T$21,Data!$V$21,IF(Udfyldningsark!G1125=Data!$T$22,Data!$V$22,IF(Udfyldningsark!G1125=Data!$T$23,Data!$V$23,IF(Udfyldningsark!G1125=Data!$T$24,Data!$V$24,IF(Udfyldningsark!G1125=Data!$T$25,Data!$V$25,IF(Udfyldningsark!G1125=Data!$T$26,Data!$V$26,IF(Udfyldningsark!G1125=Data!$T$27,Data!$V$27,))))))))))))))))))))))</f>
        <v/>
      </c>
    </row>
    <row r="1109" spans="13:13" ht="9.6" hidden="1" customHeight="1" x14ac:dyDescent="0.2">
      <c r="M1109" s="89" t="str">
        <f>IF(Udfyldningsark!G1126="","",IF(Udfyldningsark!G1126=Data!$T$7,Data!$V$7,IF(Udfyldningsark!G1126=Data!$T$8,Data!$V$8,IF(Udfyldningsark!G1126=Data!$T$9,Data!$V$9,IF(Udfyldningsark!G1126=Data!$T$10,Data!$V$10,IF(Udfyldningsark!G1126=Data!$T$11,Data!$V$11,IF(Udfyldningsark!G1126=Data!$T$12,Data!$V$12,IF(Udfyldningsark!G1126=Data!$T$13,Data!$V$13,IF(Udfyldningsark!G1126=Data!$T$14,Data!$V$14,IF(Udfyldningsark!G1126=Data!$T$15,Data!$V$15,IF(Udfyldningsark!G1126=Data!$T$16,Data!$V$16,IF(Udfyldningsark!G1126=Data!$T$17,Data!$V$17,IF(Udfyldningsark!G1126=Data!$T$18,Data!$V$18,IF(Udfyldningsark!G1126=Data!$T$19,Data!$V$19,IF(Udfyldningsark!G1126=Data!$T$20,Data!$V$20,IF(Udfyldningsark!G1126=Data!$T$21,Data!$V$21,IF(Udfyldningsark!G1126=Data!$T$22,Data!$V$22,IF(Udfyldningsark!G1126=Data!$T$23,Data!$V$23,IF(Udfyldningsark!G1126=Data!$T$24,Data!$V$24,IF(Udfyldningsark!G1126=Data!$T$25,Data!$V$25,IF(Udfyldningsark!G1126=Data!$T$26,Data!$V$26,IF(Udfyldningsark!G1126=Data!$T$27,Data!$V$27,))))))))))))))))))))))</f>
        <v/>
      </c>
    </row>
    <row r="1110" spans="13:13" ht="9.6" hidden="1" customHeight="1" x14ac:dyDescent="0.2">
      <c r="M1110" s="89" t="str">
        <f>IF(Udfyldningsark!G1127="","",IF(Udfyldningsark!G1127=Data!$T$7,Data!$V$7,IF(Udfyldningsark!G1127=Data!$T$8,Data!$V$8,IF(Udfyldningsark!G1127=Data!$T$9,Data!$V$9,IF(Udfyldningsark!G1127=Data!$T$10,Data!$V$10,IF(Udfyldningsark!G1127=Data!$T$11,Data!$V$11,IF(Udfyldningsark!G1127=Data!$T$12,Data!$V$12,IF(Udfyldningsark!G1127=Data!$T$13,Data!$V$13,IF(Udfyldningsark!G1127=Data!$T$14,Data!$V$14,IF(Udfyldningsark!G1127=Data!$T$15,Data!$V$15,IF(Udfyldningsark!G1127=Data!$T$16,Data!$V$16,IF(Udfyldningsark!G1127=Data!$T$17,Data!$V$17,IF(Udfyldningsark!G1127=Data!$T$18,Data!$V$18,IF(Udfyldningsark!G1127=Data!$T$19,Data!$V$19,IF(Udfyldningsark!G1127=Data!$T$20,Data!$V$20,IF(Udfyldningsark!G1127=Data!$T$21,Data!$V$21,IF(Udfyldningsark!G1127=Data!$T$22,Data!$V$22,IF(Udfyldningsark!G1127=Data!$T$23,Data!$V$23,IF(Udfyldningsark!G1127=Data!$T$24,Data!$V$24,IF(Udfyldningsark!G1127=Data!$T$25,Data!$V$25,IF(Udfyldningsark!G1127=Data!$T$26,Data!$V$26,IF(Udfyldningsark!G1127=Data!$T$27,Data!$V$27,))))))))))))))))))))))</f>
        <v/>
      </c>
    </row>
    <row r="1111" spans="13:13" ht="9.6" hidden="1" customHeight="1" x14ac:dyDescent="0.2">
      <c r="M1111" s="89" t="str">
        <f>IF(Udfyldningsark!G1128="","",IF(Udfyldningsark!G1128=Data!$T$7,Data!$V$7,IF(Udfyldningsark!G1128=Data!$T$8,Data!$V$8,IF(Udfyldningsark!G1128=Data!$T$9,Data!$V$9,IF(Udfyldningsark!G1128=Data!$T$10,Data!$V$10,IF(Udfyldningsark!G1128=Data!$T$11,Data!$V$11,IF(Udfyldningsark!G1128=Data!$T$12,Data!$V$12,IF(Udfyldningsark!G1128=Data!$T$13,Data!$V$13,IF(Udfyldningsark!G1128=Data!$T$14,Data!$V$14,IF(Udfyldningsark!G1128=Data!$T$15,Data!$V$15,IF(Udfyldningsark!G1128=Data!$T$16,Data!$V$16,IF(Udfyldningsark!G1128=Data!$T$17,Data!$V$17,IF(Udfyldningsark!G1128=Data!$T$18,Data!$V$18,IF(Udfyldningsark!G1128=Data!$T$19,Data!$V$19,IF(Udfyldningsark!G1128=Data!$T$20,Data!$V$20,IF(Udfyldningsark!G1128=Data!$T$21,Data!$V$21,IF(Udfyldningsark!G1128=Data!$T$22,Data!$V$22,IF(Udfyldningsark!G1128=Data!$T$23,Data!$V$23,IF(Udfyldningsark!G1128=Data!$T$24,Data!$V$24,IF(Udfyldningsark!G1128=Data!$T$25,Data!$V$25,IF(Udfyldningsark!G1128=Data!$T$26,Data!$V$26,IF(Udfyldningsark!G1128=Data!$T$27,Data!$V$27,))))))))))))))))))))))</f>
        <v/>
      </c>
    </row>
    <row r="1112" spans="13:13" ht="9.6" hidden="1" customHeight="1" x14ac:dyDescent="0.2">
      <c r="M1112" s="89" t="str">
        <f>IF(Udfyldningsark!G1129="","",IF(Udfyldningsark!G1129=Data!$T$7,Data!$V$7,IF(Udfyldningsark!G1129=Data!$T$8,Data!$V$8,IF(Udfyldningsark!G1129=Data!$T$9,Data!$V$9,IF(Udfyldningsark!G1129=Data!$T$10,Data!$V$10,IF(Udfyldningsark!G1129=Data!$T$11,Data!$V$11,IF(Udfyldningsark!G1129=Data!$T$12,Data!$V$12,IF(Udfyldningsark!G1129=Data!$T$13,Data!$V$13,IF(Udfyldningsark!G1129=Data!$T$14,Data!$V$14,IF(Udfyldningsark!G1129=Data!$T$15,Data!$V$15,IF(Udfyldningsark!G1129=Data!$T$16,Data!$V$16,IF(Udfyldningsark!G1129=Data!$T$17,Data!$V$17,IF(Udfyldningsark!G1129=Data!$T$18,Data!$V$18,IF(Udfyldningsark!G1129=Data!$T$19,Data!$V$19,IF(Udfyldningsark!G1129=Data!$T$20,Data!$V$20,IF(Udfyldningsark!G1129=Data!$T$21,Data!$V$21,IF(Udfyldningsark!G1129=Data!$T$22,Data!$V$22,IF(Udfyldningsark!G1129=Data!$T$23,Data!$V$23,IF(Udfyldningsark!G1129=Data!$T$24,Data!$V$24,IF(Udfyldningsark!G1129=Data!$T$25,Data!$V$25,IF(Udfyldningsark!G1129=Data!$T$26,Data!$V$26,IF(Udfyldningsark!G1129=Data!$T$27,Data!$V$27,))))))))))))))))))))))</f>
        <v/>
      </c>
    </row>
    <row r="1113" spans="13:13" ht="9.6" hidden="1" customHeight="1" x14ac:dyDescent="0.2">
      <c r="M1113" s="89" t="str">
        <f>IF(Udfyldningsark!G1130="","",IF(Udfyldningsark!G1130=Data!$T$7,Data!$V$7,IF(Udfyldningsark!G1130=Data!$T$8,Data!$V$8,IF(Udfyldningsark!G1130=Data!$T$9,Data!$V$9,IF(Udfyldningsark!G1130=Data!$T$10,Data!$V$10,IF(Udfyldningsark!G1130=Data!$T$11,Data!$V$11,IF(Udfyldningsark!G1130=Data!$T$12,Data!$V$12,IF(Udfyldningsark!G1130=Data!$T$13,Data!$V$13,IF(Udfyldningsark!G1130=Data!$T$14,Data!$V$14,IF(Udfyldningsark!G1130=Data!$T$15,Data!$V$15,IF(Udfyldningsark!G1130=Data!$T$16,Data!$V$16,IF(Udfyldningsark!G1130=Data!$T$17,Data!$V$17,IF(Udfyldningsark!G1130=Data!$T$18,Data!$V$18,IF(Udfyldningsark!G1130=Data!$T$19,Data!$V$19,IF(Udfyldningsark!G1130=Data!$T$20,Data!$V$20,IF(Udfyldningsark!G1130=Data!$T$21,Data!$V$21,IF(Udfyldningsark!G1130=Data!$T$22,Data!$V$22,IF(Udfyldningsark!G1130=Data!$T$23,Data!$V$23,IF(Udfyldningsark!G1130=Data!$T$24,Data!$V$24,IF(Udfyldningsark!G1130=Data!$T$25,Data!$V$25,IF(Udfyldningsark!G1130=Data!$T$26,Data!$V$26,IF(Udfyldningsark!G1130=Data!$T$27,Data!$V$27,))))))))))))))))))))))</f>
        <v/>
      </c>
    </row>
    <row r="1114" spans="13:13" ht="9.6" hidden="1" customHeight="1" x14ac:dyDescent="0.2">
      <c r="M1114" s="89" t="str">
        <f>IF(Udfyldningsark!G1131="","",IF(Udfyldningsark!G1131=Data!$T$7,Data!$V$7,IF(Udfyldningsark!G1131=Data!$T$8,Data!$V$8,IF(Udfyldningsark!G1131=Data!$T$9,Data!$V$9,IF(Udfyldningsark!G1131=Data!$T$10,Data!$V$10,IF(Udfyldningsark!G1131=Data!$T$11,Data!$V$11,IF(Udfyldningsark!G1131=Data!$T$12,Data!$V$12,IF(Udfyldningsark!G1131=Data!$T$13,Data!$V$13,IF(Udfyldningsark!G1131=Data!$T$14,Data!$V$14,IF(Udfyldningsark!G1131=Data!$T$15,Data!$V$15,IF(Udfyldningsark!G1131=Data!$T$16,Data!$V$16,IF(Udfyldningsark!G1131=Data!$T$17,Data!$V$17,IF(Udfyldningsark!G1131=Data!$T$18,Data!$V$18,IF(Udfyldningsark!G1131=Data!$T$19,Data!$V$19,IF(Udfyldningsark!G1131=Data!$T$20,Data!$V$20,IF(Udfyldningsark!G1131=Data!$T$21,Data!$V$21,IF(Udfyldningsark!G1131=Data!$T$22,Data!$V$22,IF(Udfyldningsark!G1131=Data!$T$23,Data!$V$23,IF(Udfyldningsark!G1131=Data!$T$24,Data!$V$24,IF(Udfyldningsark!G1131=Data!$T$25,Data!$V$25,IF(Udfyldningsark!G1131=Data!$T$26,Data!$V$26,IF(Udfyldningsark!G1131=Data!$T$27,Data!$V$27,))))))))))))))))))))))</f>
        <v/>
      </c>
    </row>
    <row r="1115" spans="13:13" ht="9.6" hidden="1" customHeight="1" x14ac:dyDescent="0.2">
      <c r="M1115" s="89" t="str">
        <f>IF(Udfyldningsark!G1132="","",IF(Udfyldningsark!G1132=Data!$T$7,Data!$V$7,IF(Udfyldningsark!G1132=Data!$T$8,Data!$V$8,IF(Udfyldningsark!G1132=Data!$T$9,Data!$V$9,IF(Udfyldningsark!G1132=Data!$T$10,Data!$V$10,IF(Udfyldningsark!G1132=Data!$T$11,Data!$V$11,IF(Udfyldningsark!G1132=Data!$T$12,Data!$V$12,IF(Udfyldningsark!G1132=Data!$T$13,Data!$V$13,IF(Udfyldningsark!G1132=Data!$T$14,Data!$V$14,IF(Udfyldningsark!G1132=Data!$T$15,Data!$V$15,IF(Udfyldningsark!G1132=Data!$T$16,Data!$V$16,IF(Udfyldningsark!G1132=Data!$T$17,Data!$V$17,IF(Udfyldningsark!G1132=Data!$T$18,Data!$V$18,IF(Udfyldningsark!G1132=Data!$T$19,Data!$V$19,IF(Udfyldningsark!G1132=Data!$T$20,Data!$V$20,IF(Udfyldningsark!G1132=Data!$T$21,Data!$V$21,IF(Udfyldningsark!G1132=Data!$T$22,Data!$V$22,IF(Udfyldningsark!G1132=Data!$T$23,Data!$V$23,IF(Udfyldningsark!G1132=Data!$T$24,Data!$V$24,IF(Udfyldningsark!G1132=Data!$T$25,Data!$V$25,IF(Udfyldningsark!G1132=Data!$T$26,Data!$V$26,IF(Udfyldningsark!G1132=Data!$T$27,Data!$V$27,))))))))))))))))))))))</f>
        <v/>
      </c>
    </row>
    <row r="1116" spans="13:13" ht="9.6" hidden="1" customHeight="1" x14ac:dyDescent="0.2">
      <c r="M1116" s="89" t="str">
        <f>IF(Udfyldningsark!G1133="","",IF(Udfyldningsark!G1133=Data!$T$7,Data!$V$7,IF(Udfyldningsark!G1133=Data!$T$8,Data!$V$8,IF(Udfyldningsark!G1133=Data!$T$9,Data!$V$9,IF(Udfyldningsark!G1133=Data!$T$10,Data!$V$10,IF(Udfyldningsark!G1133=Data!$T$11,Data!$V$11,IF(Udfyldningsark!G1133=Data!$T$12,Data!$V$12,IF(Udfyldningsark!G1133=Data!$T$13,Data!$V$13,IF(Udfyldningsark!G1133=Data!$T$14,Data!$V$14,IF(Udfyldningsark!G1133=Data!$T$15,Data!$V$15,IF(Udfyldningsark!G1133=Data!$T$16,Data!$V$16,IF(Udfyldningsark!G1133=Data!$T$17,Data!$V$17,IF(Udfyldningsark!G1133=Data!$T$18,Data!$V$18,IF(Udfyldningsark!G1133=Data!$T$19,Data!$V$19,IF(Udfyldningsark!G1133=Data!$T$20,Data!$V$20,IF(Udfyldningsark!G1133=Data!$T$21,Data!$V$21,IF(Udfyldningsark!G1133=Data!$T$22,Data!$V$22,IF(Udfyldningsark!G1133=Data!$T$23,Data!$V$23,IF(Udfyldningsark!G1133=Data!$T$24,Data!$V$24,IF(Udfyldningsark!G1133=Data!$T$25,Data!$V$25,IF(Udfyldningsark!G1133=Data!$T$26,Data!$V$26,IF(Udfyldningsark!G1133=Data!$T$27,Data!$V$27,))))))))))))))))))))))</f>
        <v/>
      </c>
    </row>
    <row r="1117" spans="13:13" ht="9.6" hidden="1" customHeight="1" x14ac:dyDescent="0.2">
      <c r="M1117" s="89" t="str">
        <f>IF(Udfyldningsark!G1134="","",IF(Udfyldningsark!G1134=Data!$T$7,Data!$V$7,IF(Udfyldningsark!G1134=Data!$T$8,Data!$V$8,IF(Udfyldningsark!G1134=Data!$T$9,Data!$V$9,IF(Udfyldningsark!G1134=Data!$T$10,Data!$V$10,IF(Udfyldningsark!G1134=Data!$T$11,Data!$V$11,IF(Udfyldningsark!G1134=Data!$T$12,Data!$V$12,IF(Udfyldningsark!G1134=Data!$T$13,Data!$V$13,IF(Udfyldningsark!G1134=Data!$T$14,Data!$V$14,IF(Udfyldningsark!G1134=Data!$T$15,Data!$V$15,IF(Udfyldningsark!G1134=Data!$T$16,Data!$V$16,IF(Udfyldningsark!G1134=Data!$T$17,Data!$V$17,IF(Udfyldningsark!G1134=Data!$T$18,Data!$V$18,IF(Udfyldningsark!G1134=Data!$T$19,Data!$V$19,IF(Udfyldningsark!G1134=Data!$T$20,Data!$V$20,IF(Udfyldningsark!G1134=Data!$T$21,Data!$V$21,IF(Udfyldningsark!G1134=Data!$T$22,Data!$V$22,IF(Udfyldningsark!G1134=Data!$T$23,Data!$V$23,IF(Udfyldningsark!G1134=Data!$T$24,Data!$V$24,IF(Udfyldningsark!G1134=Data!$T$25,Data!$V$25,IF(Udfyldningsark!G1134=Data!$T$26,Data!$V$26,IF(Udfyldningsark!G1134=Data!$T$27,Data!$V$27,))))))))))))))))))))))</f>
        <v/>
      </c>
    </row>
    <row r="1118" spans="13:13" ht="9.6" hidden="1" customHeight="1" x14ac:dyDescent="0.2">
      <c r="M1118" s="89" t="str">
        <f>IF(Udfyldningsark!G1135="","",IF(Udfyldningsark!G1135=Data!$T$7,Data!$V$7,IF(Udfyldningsark!G1135=Data!$T$8,Data!$V$8,IF(Udfyldningsark!G1135=Data!$T$9,Data!$V$9,IF(Udfyldningsark!G1135=Data!$T$10,Data!$V$10,IF(Udfyldningsark!G1135=Data!$T$11,Data!$V$11,IF(Udfyldningsark!G1135=Data!$T$12,Data!$V$12,IF(Udfyldningsark!G1135=Data!$T$13,Data!$V$13,IF(Udfyldningsark!G1135=Data!$T$14,Data!$V$14,IF(Udfyldningsark!G1135=Data!$T$15,Data!$V$15,IF(Udfyldningsark!G1135=Data!$T$16,Data!$V$16,IF(Udfyldningsark!G1135=Data!$T$17,Data!$V$17,IF(Udfyldningsark!G1135=Data!$T$18,Data!$V$18,IF(Udfyldningsark!G1135=Data!$T$19,Data!$V$19,IF(Udfyldningsark!G1135=Data!$T$20,Data!$V$20,IF(Udfyldningsark!G1135=Data!$T$21,Data!$V$21,IF(Udfyldningsark!G1135=Data!$T$22,Data!$V$22,IF(Udfyldningsark!G1135=Data!$T$23,Data!$V$23,IF(Udfyldningsark!G1135=Data!$T$24,Data!$V$24,IF(Udfyldningsark!G1135=Data!$T$25,Data!$V$25,IF(Udfyldningsark!G1135=Data!$T$26,Data!$V$26,IF(Udfyldningsark!G1135=Data!$T$27,Data!$V$27,))))))))))))))))))))))</f>
        <v/>
      </c>
    </row>
    <row r="1119" spans="13:13" ht="9.6" hidden="1" customHeight="1" x14ac:dyDescent="0.2">
      <c r="M1119" s="89" t="str">
        <f>IF(Udfyldningsark!G1136="","",IF(Udfyldningsark!G1136=Data!$T$7,Data!$V$7,IF(Udfyldningsark!G1136=Data!$T$8,Data!$V$8,IF(Udfyldningsark!G1136=Data!$T$9,Data!$V$9,IF(Udfyldningsark!G1136=Data!$T$10,Data!$V$10,IF(Udfyldningsark!G1136=Data!$T$11,Data!$V$11,IF(Udfyldningsark!G1136=Data!$T$12,Data!$V$12,IF(Udfyldningsark!G1136=Data!$T$13,Data!$V$13,IF(Udfyldningsark!G1136=Data!$T$14,Data!$V$14,IF(Udfyldningsark!G1136=Data!$T$15,Data!$V$15,IF(Udfyldningsark!G1136=Data!$T$16,Data!$V$16,IF(Udfyldningsark!G1136=Data!$T$17,Data!$V$17,IF(Udfyldningsark!G1136=Data!$T$18,Data!$V$18,IF(Udfyldningsark!G1136=Data!$T$19,Data!$V$19,IF(Udfyldningsark!G1136=Data!$T$20,Data!$V$20,IF(Udfyldningsark!G1136=Data!$T$21,Data!$V$21,IF(Udfyldningsark!G1136=Data!$T$22,Data!$V$22,IF(Udfyldningsark!G1136=Data!$T$23,Data!$V$23,IF(Udfyldningsark!G1136=Data!$T$24,Data!$V$24,IF(Udfyldningsark!G1136=Data!$T$25,Data!$V$25,IF(Udfyldningsark!G1136=Data!$T$26,Data!$V$26,IF(Udfyldningsark!G1136=Data!$T$27,Data!$V$27,))))))))))))))))))))))</f>
        <v/>
      </c>
    </row>
    <row r="1120" spans="13:13" ht="9.6" hidden="1" customHeight="1" x14ac:dyDescent="0.2">
      <c r="M1120" s="89" t="str">
        <f>IF(Udfyldningsark!G1137="","",IF(Udfyldningsark!G1137=Data!$T$7,Data!$V$7,IF(Udfyldningsark!G1137=Data!$T$8,Data!$V$8,IF(Udfyldningsark!G1137=Data!$T$9,Data!$V$9,IF(Udfyldningsark!G1137=Data!$T$10,Data!$V$10,IF(Udfyldningsark!G1137=Data!$T$11,Data!$V$11,IF(Udfyldningsark!G1137=Data!$T$12,Data!$V$12,IF(Udfyldningsark!G1137=Data!$T$13,Data!$V$13,IF(Udfyldningsark!G1137=Data!$T$14,Data!$V$14,IF(Udfyldningsark!G1137=Data!$T$15,Data!$V$15,IF(Udfyldningsark!G1137=Data!$T$16,Data!$V$16,IF(Udfyldningsark!G1137=Data!$T$17,Data!$V$17,IF(Udfyldningsark!G1137=Data!$T$18,Data!$V$18,IF(Udfyldningsark!G1137=Data!$T$19,Data!$V$19,IF(Udfyldningsark!G1137=Data!$T$20,Data!$V$20,IF(Udfyldningsark!G1137=Data!$T$21,Data!$V$21,IF(Udfyldningsark!G1137=Data!$T$22,Data!$V$22,IF(Udfyldningsark!G1137=Data!$T$23,Data!$V$23,IF(Udfyldningsark!G1137=Data!$T$24,Data!$V$24,IF(Udfyldningsark!G1137=Data!$T$25,Data!$V$25,IF(Udfyldningsark!G1137=Data!$T$26,Data!$V$26,IF(Udfyldningsark!G1137=Data!$T$27,Data!$V$27,))))))))))))))))))))))</f>
        <v/>
      </c>
    </row>
    <row r="1121" spans="13:13" ht="9.6" hidden="1" customHeight="1" x14ac:dyDescent="0.2">
      <c r="M1121" s="89" t="str">
        <f>IF(Udfyldningsark!G1138="","",IF(Udfyldningsark!G1138=Data!$T$7,Data!$V$7,IF(Udfyldningsark!G1138=Data!$T$8,Data!$V$8,IF(Udfyldningsark!G1138=Data!$T$9,Data!$V$9,IF(Udfyldningsark!G1138=Data!$T$10,Data!$V$10,IF(Udfyldningsark!G1138=Data!$T$11,Data!$V$11,IF(Udfyldningsark!G1138=Data!$T$12,Data!$V$12,IF(Udfyldningsark!G1138=Data!$T$13,Data!$V$13,IF(Udfyldningsark!G1138=Data!$T$14,Data!$V$14,IF(Udfyldningsark!G1138=Data!$T$15,Data!$V$15,IF(Udfyldningsark!G1138=Data!$T$16,Data!$V$16,IF(Udfyldningsark!G1138=Data!$T$17,Data!$V$17,IF(Udfyldningsark!G1138=Data!$T$18,Data!$V$18,IF(Udfyldningsark!G1138=Data!$T$19,Data!$V$19,IF(Udfyldningsark!G1138=Data!$T$20,Data!$V$20,IF(Udfyldningsark!G1138=Data!$T$21,Data!$V$21,IF(Udfyldningsark!G1138=Data!$T$22,Data!$V$22,IF(Udfyldningsark!G1138=Data!$T$23,Data!$V$23,IF(Udfyldningsark!G1138=Data!$T$24,Data!$V$24,IF(Udfyldningsark!G1138=Data!$T$25,Data!$V$25,IF(Udfyldningsark!G1138=Data!$T$26,Data!$V$26,IF(Udfyldningsark!G1138=Data!$T$27,Data!$V$27,))))))))))))))))))))))</f>
        <v/>
      </c>
    </row>
    <row r="1122" spans="13:13" ht="9.6" hidden="1" customHeight="1" x14ac:dyDescent="0.2">
      <c r="M1122" s="89" t="str">
        <f>IF(Udfyldningsark!G1139="","",IF(Udfyldningsark!G1139=Data!$T$7,Data!$V$7,IF(Udfyldningsark!G1139=Data!$T$8,Data!$V$8,IF(Udfyldningsark!G1139=Data!$T$9,Data!$V$9,IF(Udfyldningsark!G1139=Data!$T$10,Data!$V$10,IF(Udfyldningsark!G1139=Data!$T$11,Data!$V$11,IF(Udfyldningsark!G1139=Data!$T$12,Data!$V$12,IF(Udfyldningsark!G1139=Data!$T$13,Data!$V$13,IF(Udfyldningsark!G1139=Data!$T$14,Data!$V$14,IF(Udfyldningsark!G1139=Data!$T$15,Data!$V$15,IF(Udfyldningsark!G1139=Data!$T$16,Data!$V$16,IF(Udfyldningsark!G1139=Data!$T$17,Data!$V$17,IF(Udfyldningsark!G1139=Data!$T$18,Data!$V$18,IF(Udfyldningsark!G1139=Data!$T$19,Data!$V$19,IF(Udfyldningsark!G1139=Data!$T$20,Data!$V$20,IF(Udfyldningsark!G1139=Data!$T$21,Data!$V$21,IF(Udfyldningsark!G1139=Data!$T$22,Data!$V$22,IF(Udfyldningsark!G1139=Data!$T$23,Data!$V$23,IF(Udfyldningsark!G1139=Data!$T$24,Data!$V$24,IF(Udfyldningsark!G1139=Data!$T$25,Data!$V$25,IF(Udfyldningsark!G1139=Data!$T$26,Data!$V$26,IF(Udfyldningsark!G1139=Data!$T$27,Data!$V$27,))))))))))))))))))))))</f>
        <v/>
      </c>
    </row>
    <row r="1123" spans="13:13" ht="9.6" hidden="1" customHeight="1" x14ac:dyDescent="0.2">
      <c r="M1123" s="89" t="str">
        <f>IF(Udfyldningsark!G1140="","",IF(Udfyldningsark!G1140=Data!$T$7,Data!$V$7,IF(Udfyldningsark!G1140=Data!$T$8,Data!$V$8,IF(Udfyldningsark!G1140=Data!$T$9,Data!$V$9,IF(Udfyldningsark!G1140=Data!$T$10,Data!$V$10,IF(Udfyldningsark!G1140=Data!$T$11,Data!$V$11,IF(Udfyldningsark!G1140=Data!$T$12,Data!$V$12,IF(Udfyldningsark!G1140=Data!$T$13,Data!$V$13,IF(Udfyldningsark!G1140=Data!$T$14,Data!$V$14,IF(Udfyldningsark!G1140=Data!$T$15,Data!$V$15,IF(Udfyldningsark!G1140=Data!$T$16,Data!$V$16,IF(Udfyldningsark!G1140=Data!$T$17,Data!$V$17,IF(Udfyldningsark!G1140=Data!$T$18,Data!$V$18,IF(Udfyldningsark!G1140=Data!$T$19,Data!$V$19,IF(Udfyldningsark!G1140=Data!$T$20,Data!$V$20,IF(Udfyldningsark!G1140=Data!$T$21,Data!$V$21,IF(Udfyldningsark!G1140=Data!$T$22,Data!$V$22,IF(Udfyldningsark!G1140=Data!$T$23,Data!$V$23,IF(Udfyldningsark!G1140=Data!$T$24,Data!$V$24,IF(Udfyldningsark!G1140=Data!$T$25,Data!$V$25,IF(Udfyldningsark!G1140=Data!$T$26,Data!$V$26,IF(Udfyldningsark!G1140=Data!$T$27,Data!$V$27,))))))))))))))))))))))</f>
        <v/>
      </c>
    </row>
    <row r="1124" spans="13:13" ht="9.6" hidden="1" customHeight="1" x14ac:dyDescent="0.2">
      <c r="M1124" s="89" t="str">
        <f>IF(Udfyldningsark!G1141="","",IF(Udfyldningsark!G1141=Data!$T$7,Data!$V$7,IF(Udfyldningsark!G1141=Data!$T$8,Data!$V$8,IF(Udfyldningsark!G1141=Data!$T$9,Data!$V$9,IF(Udfyldningsark!G1141=Data!$T$10,Data!$V$10,IF(Udfyldningsark!G1141=Data!$T$11,Data!$V$11,IF(Udfyldningsark!G1141=Data!$T$12,Data!$V$12,IF(Udfyldningsark!G1141=Data!$T$13,Data!$V$13,IF(Udfyldningsark!G1141=Data!$T$14,Data!$V$14,IF(Udfyldningsark!G1141=Data!$T$15,Data!$V$15,IF(Udfyldningsark!G1141=Data!$T$16,Data!$V$16,IF(Udfyldningsark!G1141=Data!$T$17,Data!$V$17,IF(Udfyldningsark!G1141=Data!$T$18,Data!$V$18,IF(Udfyldningsark!G1141=Data!$T$19,Data!$V$19,IF(Udfyldningsark!G1141=Data!$T$20,Data!$V$20,IF(Udfyldningsark!G1141=Data!$T$21,Data!$V$21,IF(Udfyldningsark!G1141=Data!$T$22,Data!$V$22,IF(Udfyldningsark!G1141=Data!$T$23,Data!$V$23,IF(Udfyldningsark!G1141=Data!$T$24,Data!$V$24,IF(Udfyldningsark!G1141=Data!$T$25,Data!$V$25,IF(Udfyldningsark!G1141=Data!$T$26,Data!$V$26,IF(Udfyldningsark!G1141=Data!$T$27,Data!$V$27,))))))))))))))))))))))</f>
        <v/>
      </c>
    </row>
    <row r="1125" spans="13:13" ht="9.6" hidden="1" customHeight="1" x14ac:dyDescent="0.2">
      <c r="M1125" s="89" t="str">
        <f>IF(Udfyldningsark!G1142="","",IF(Udfyldningsark!G1142=Data!$T$7,Data!$V$7,IF(Udfyldningsark!G1142=Data!$T$8,Data!$V$8,IF(Udfyldningsark!G1142=Data!$T$9,Data!$V$9,IF(Udfyldningsark!G1142=Data!$T$10,Data!$V$10,IF(Udfyldningsark!G1142=Data!$T$11,Data!$V$11,IF(Udfyldningsark!G1142=Data!$T$12,Data!$V$12,IF(Udfyldningsark!G1142=Data!$T$13,Data!$V$13,IF(Udfyldningsark!G1142=Data!$T$14,Data!$V$14,IF(Udfyldningsark!G1142=Data!$T$15,Data!$V$15,IF(Udfyldningsark!G1142=Data!$T$16,Data!$V$16,IF(Udfyldningsark!G1142=Data!$T$17,Data!$V$17,IF(Udfyldningsark!G1142=Data!$T$18,Data!$V$18,IF(Udfyldningsark!G1142=Data!$T$19,Data!$V$19,IF(Udfyldningsark!G1142=Data!$T$20,Data!$V$20,IF(Udfyldningsark!G1142=Data!$T$21,Data!$V$21,IF(Udfyldningsark!G1142=Data!$T$22,Data!$V$22,IF(Udfyldningsark!G1142=Data!$T$23,Data!$V$23,IF(Udfyldningsark!G1142=Data!$T$24,Data!$V$24,IF(Udfyldningsark!G1142=Data!$T$25,Data!$V$25,IF(Udfyldningsark!G1142=Data!$T$26,Data!$V$26,IF(Udfyldningsark!G1142=Data!$T$27,Data!$V$27,))))))))))))))))))))))</f>
        <v/>
      </c>
    </row>
    <row r="1126" spans="13:13" ht="9.6" hidden="1" customHeight="1" x14ac:dyDescent="0.2">
      <c r="M1126" s="89" t="str">
        <f>IF(Udfyldningsark!G1143="","",IF(Udfyldningsark!G1143=Data!$T$7,Data!$V$7,IF(Udfyldningsark!G1143=Data!$T$8,Data!$V$8,IF(Udfyldningsark!G1143=Data!$T$9,Data!$V$9,IF(Udfyldningsark!G1143=Data!$T$10,Data!$V$10,IF(Udfyldningsark!G1143=Data!$T$11,Data!$V$11,IF(Udfyldningsark!G1143=Data!$T$12,Data!$V$12,IF(Udfyldningsark!G1143=Data!$T$13,Data!$V$13,IF(Udfyldningsark!G1143=Data!$T$14,Data!$V$14,IF(Udfyldningsark!G1143=Data!$T$15,Data!$V$15,IF(Udfyldningsark!G1143=Data!$T$16,Data!$V$16,IF(Udfyldningsark!G1143=Data!$T$17,Data!$V$17,IF(Udfyldningsark!G1143=Data!$T$18,Data!$V$18,IF(Udfyldningsark!G1143=Data!$T$19,Data!$V$19,IF(Udfyldningsark!G1143=Data!$T$20,Data!$V$20,IF(Udfyldningsark!G1143=Data!$T$21,Data!$V$21,IF(Udfyldningsark!G1143=Data!$T$22,Data!$V$22,IF(Udfyldningsark!G1143=Data!$T$23,Data!$V$23,IF(Udfyldningsark!G1143=Data!$T$24,Data!$V$24,IF(Udfyldningsark!G1143=Data!$T$25,Data!$V$25,IF(Udfyldningsark!G1143=Data!$T$26,Data!$V$26,IF(Udfyldningsark!G1143=Data!$T$27,Data!$V$27,))))))))))))))))))))))</f>
        <v/>
      </c>
    </row>
    <row r="1127" spans="13:13" ht="9.6" hidden="1" customHeight="1" x14ac:dyDescent="0.2">
      <c r="M1127" s="89" t="str">
        <f>IF(Udfyldningsark!G1144="","",IF(Udfyldningsark!G1144=Data!$T$7,Data!$V$7,IF(Udfyldningsark!G1144=Data!$T$8,Data!$V$8,IF(Udfyldningsark!G1144=Data!$T$9,Data!$V$9,IF(Udfyldningsark!G1144=Data!$T$10,Data!$V$10,IF(Udfyldningsark!G1144=Data!$T$11,Data!$V$11,IF(Udfyldningsark!G1144=Data!$T$12,Data!$V$12,IF(Udfyldningsark!G1144=Data!$T$13,Data!$V$13,IF(Udfyldningsark!G1144=Data!$T$14,Data!$V$14,IF(Udfyldningsark!G1144=Data!$T$15,Data!$V$15,IF(Udfyldningsark!G1144=Data!$T$16,Data!$V$16,IF(Udfyldningsark!G1144=Data!$T$17,Data!$V$17,IF(Udfyldningsark!G1144=Data!$T$18,Data!$V$18,IF(Udfyldningsark!G1144=Data!$T$19,Data!$V$19,IF(Udfyldningsark!G1144=Data!$T$20,Data!$V$20,IF(Udfyldningsark!G1144=Data!$T$21,Data!$V$21,IF(Udfyldningsark!G1144=Data!$T$22,Data!$V$22,IF(Udfyldningsark!G1144=Data!$T$23,Data!$V$23,IF(Udfyldningsark!G1144=Data!$T$24,Data!$V$24,IF(Udfyldningsark!G1144=Data!$T$25,Data!$V$25,IF(Udfyldningsark!G1144=Data!$T$26,Data!$V$26,IF(Udfyldningsark!G1144=Data!$T$27,Data!$V$27,))))))))))))))))))))))</f>
        <v/>
      </c>
    </row>
    <row r="1128" spans="13:13" ht="9.6" hidden="1" customHeight="1" x14ac:dyDescent="0.2">
      <c r="M1128" s="89" t="str">
        <f>IF(Udfyldningsark!G1145="","",IF(Udfyldningsark!G1145=Data!$T$7,Data!$V$7,IF(Udfyldningsark!G1145=Data!$T$8,Data!$V$8,IF(Udfyldningsark!G1145=Data!$T$9,Data!$V$9,IF(Udfyldningsark!G1145=Data!$T$10,Data!$V$10,IF(Udfyldningsark!G1145=Data!$T$11,Data!$V$11,IF(Udfyldningsark!G1145=Data!$T$12,Data!$V$12,IF(Udfyldningsark!G1145=Data!$T$13,Data!$V$13,IF(Udfyldningsark!G1145=Data!$T$14,Data!$V$14,IF(Udfyldningsark!G1145=Data!$T$15,Data!$V$15,IF(Udfyldningsark!G1145=Data!$T$16,Data!$V$16,IF(Udfyldningsark!G1145=Data!$T$17,Data!$V$17,IF(Udfyldningsark!G1145=Data!$T$18,Data!$V$18,IF(Udfyldningsark!G1145=Data!$T$19,Data!$V$19,IF(Udfyldningsark!G1145=Data!$T$20,Data!$V$20,IF(Udfyldningsark!G1145=Data!$T$21,Data!$V$21,IF(Udfyldningsark!G1145=Data!$T$22,Data!$V$22,IF(Udfyldningsark!G1145=Data!$T$23,Data!$V$23,IF(Udfyldningsark!G1145=Data!$T$24,Data!$V$24,IF(Udfyldningsark!G1145=Data!$T$25,Data!$V$25,IF(Udfyldningsark!G1145=Data!$T$26,Data!$V$26,IF(Udfyldningsark!G1145=Data!$T$27,Data!$V$27,))))))))))))))))))))))</f>
        <v/>
      </c>
    </row>
    <row r="1129" spans="13:13" ht="9.6" hidden="1" customHeight="1" x14ac:dyDescent="0.2">
      <c r="M1129" s="89" t="str">
        <f>IF(Udfyldningsark!G1146="","",IF(Udfyldningsark!G1146=Data!$T$7,Data!$V$7,IF(Udfyldningsark!G1146=Data!$T$8,Data!$V$8,IF(Udfyldningsark!G1146=Data!$T$9,Data!$V$9,IF(Udfyldningsark!G1146=Data!$T$10,Data!$V$10,IF(Udfyldningsark!G1146=Data!$T$11,Data!$V$11,IF(Udfyldningsark!G1146=Data!$T$12,Data!$V$12,IF(Udfyldningsark!G1146=Data!$T$13,Data!$V$13,IF(Udfyldningsark!G1146=Data!$T$14,Data!$V$14,IF(Udfyldningsark!G1146=Data!$T$15,Data!$V$15,IF(Udfyldningsark!G1146=Data!$T$16,Data!$V$16,IF(Udfyldningsark!G1146=Data!$T$17,Data!$V$17,IF(Udfyldningsark!G1146=Data!$T$18,Data!$V$18,IF(Udfyldningsark!G1146=Data!$T$19,Data!$V$19,IF(Udfyldningsark!G1146=Data!$T$20,Data!$V$20,IF(Udfyldningsark!G1146=Data!$T$21,Data!$V$21,IF(Udfyldningsark!G1146=Data!$T$22,Data!$V$22,IF(Udfyldningsark!G1146=Data!$T$23,Data!$V$23,IF(Udfyldningsark!G1146=Data!$T$24,Data!$V$24,IF(Udfyldningsark!G1146=Data!$T$25,Data!$V$25,IF(Udfyldningsark!G1146=Data!$T$26,Data!$V$26,IF(Udfyldningsark!G1146=Data!$T$27,Data!$V$27,))))))))))))))))))))))</f>
        <v/>
      </c>
    </row>
    <row r="1130" spans="13:13" ht="9.6" hidden="1" customHeight="1" x14ac:dyDescent="0.2">
      <c r="M1130" s="89" t="str">
        <f>IF(Udfyldningsark!G1147="","",IF(Udfyldningsark!G1147=Data!$T$7,Data!$V$7,IF(Udfyldningsark!G1147=Data!$T$8,Data!$V$8,IF(Udfyldningsark!G1147=Data!$T$9,Data!$V$9,IF(Udfyldningsark!G1147=Data!$T$10,Data!$V$10,IF(Udfyldningsark!G1147=Data!$T$11,Data!$V$11,IF(Udfyldningsark!G1147=Data!$T$12,Data!$V$12,IF(Udfyldningsark!G1147=Data!$T$13,Data!$V$13,IF(Udfyldningsark!G1147=Data!$T$14,Data!$V$14,IF(Udfyldningsark!G1147=Data!$T$15,Data!$V$15,IF(Udfyldningsark!G1147=Data!$T$16,Data!$V$16,IF(Udfyldningsark!G1147=Data!$T$17,Data!$V$17,IF(Udfyldningsark!G1147=Data!$T$18,Data!$V$18,IF(Udfyldningsark!G1147=Data!$T$19,Data!$V$19,IF(Udfyldningsark!G1147=Data!$T$20,Data!$V$20,IF(Udfyldningsark!G1147=Data!$T$21,Data!$V$21,IF(Udfyldningsark!G1147=Data!$T$22,Data!$V$22,IF(Udfyldningsark!G1147=Data!$T$23,Data!$V$23,IF(Udfyldningsark!G1147=Data!$T$24,Data!$V$24,IF(Udfyldningsark!G1147=Data!$T$25,Data!$V$25,IF(Udfyldningsark!G1147=Data!$T$26,Data!$V$26,IF(Udfyldningsark!G1147=Data!$T$27,Data!$V$27,))))))))))))))))))))))</f>
        <v/>
      </c>
    </row>
    <row r="1131" spans="13:13" ht="9.6" hidden="1" customHeight="1" x14ac:dyDescent="0.2">
      <c r="M1131" s="89" t="str">
        <f>IF(Udfyldningsark!G1148="","",IF(Udfyldningsark!G1148=Data!$T$7,Data!$V$7,IF(Udfyldningsark!G1148=Data!$T$8,Data!$V$8,IF(Udfyldningsark!G1148=Data!$T$9,Data!$V$9,IF(Udfyldningsark!G1148=Data!$T$10,Data!$V$10,IF(Udfyldningsark!G1148=Data!$T$11,Data!$V$11,IF(Udfyldningsark!G1148=Data!$T$12,Data!$V$12,IF(Udfyldningsark!G1148=Data!$T$13,Data!$V$13,IF(Udfyldningsark!G1148=Data!$T$14,Data!$V$14,IF(Udfyldningsark!G1148=Data!$T$15,Data!$V$15,IF(Udfyldningsark!G1148=Data!$T$16,Data!$V$16,IF(Udfyldningsark!G1148=Data!$T$17,Data!$V$17,IF(Udfyldningsark!G1148=Data!$T$18,Data!$V$18,IF(Udfyldningsark!G1148=Data!$T$19,Data!$V$19,IF(Udfyldningsark!G1148=Data!$T$20,Data!$V$20,IF(Udfyldningsark!G1148=Data!$T$21,Data!$V$21,IF(Udfyldningsark!G1148=Data!$T$22,Data!$V$22,IF(Udfyldningsark!G1148=Data!$T$23,Data!$V$23,IF(Udfyldningsark!G1148=Data!$T$24,Data!$V$24,IF(Udfyldningsark!G1148=Data!$T$25,Data!$V$25,IF(Udfyldningsark!G1148=Data!$T$26,Data!$V$26,IF(Udfyldningsark!G1148=Data!$T$27,Data!$V$27,))))))))))))))))))))))</f>
        <v/>
      </c>
    </row>
    <row r="1132" spans="13:13" ht="9.6" hidden="1" customHeight="1" x14ac:dyDescent="0.2">
      <c r="M1132" s="89" t="str">
        <f>IF(Udfyldningsark!G1149="","",IF(Udfyldningsark!G1149=Data!$T$7,Data!$V$7,IF(Udfyldningsark!G1149=Data!$T$8,Data!$V$8,IF(Udfyldningsark!G1149=Data!$T$9,Data!$V$9,IF(Udfyldningsark!G1149=Data!$T$10,Data!$V$10,IF(Udfyldningsark!G1149=Data!$T$11,Data!$V$11,IF(Udfyldningsark!G1149=Data!$T$12,Data!$V$12,IF(Udfyldningsark!G1149=Data!$T$13,Data!$V$13,IF(Udfyldningsark!G1149=Data!$T$14,Data!$V$14,IF(Udfyldningsark!G1149=Data!$T$15,Data!$V$15,IF(Udfyldningsark!G1149=Data!$T$16,Data!$V$16,IF(Udfyldningsark!G1149=Data!$T$17,Data!$V$17,IF(Udfyldningsark!G1149=Data!$T$18,Data!$V$18,IF(Udfyldningsark!G1149=Data!$T$19,Data!$V$19,IF(Udfyldningsark!G1149=Data!$T$20,Data!$V$20,IF(Udfyldningsark!G1149=Data!$T$21,Data!$V$21,IF(Udfyldningsark!G1149=Data!$T$22,Data!$V$22,IF(Udfyldningsark!G1149=Data!$T$23,Data!$V$23,IF(Udfyldningsark!G1149=Data!$T$24,Data!$V$24,IF(Udfyldningsark!G1149=Data!$T$25,Data!$V$25,IF(Udfyldningsark!G1149=Data!$T$26,Data!$V$26,IF(Udfyldningsark!G1149=Data!$T$27,Data!$V$27,))))))))))))))))))))))</f>
        <v/>
      </c>
    </row>
    <row r="1133" spans="13:13" ht="9.6" hidden="1" customHeight="1" x14ac:dyDescent="0.2">
      <c r="M1133" s="89" t="str">
        <f>IF(Udfyldningsark!G1150="","",IF(Udfyldningsark!G1150=Data!$T$7,Data!$V$7,IF(Udfyldningsark!G1150=Data!$T$8,Data!$V$8,IF(Udfyldningsark!G1150=Data!$T$9,Data!$V$9,IF(Udfyldningsark!G1150=Data!$T$10,Data!$V$10,IF(Udfyldningsark!G1150=Data!$T$11,Data!$V$11,IF(Udfyldningsark!G1150=Data!$T$12,Data!$V$12,IF(Udfyldningsark!G1150=Data!$T$13,Data!$V$13,IF(Udfyldningsark!G1150=Data!$T$14,Data!$V$14,IF(Udfyldningsark!G1150=Data!$T$15,Data!$V$15,IF(Udfyldningsark!G1150=Data!$T$16,Data!$V$16,IF(Udfyldningsark!G1150=Data!$T$17,Data!$V$17,IF(Udfyldningsark!G1150=Data!$T$18,Data!$V$18,IF(Udfyldningsark!G1150=Data!$T$19,Data!$V$19,IF(Udfyldningsark!G1150=Data!$T$20,Data!$V$20,IF(Udfyldningsark!G1150=Data!$T$21,Data!$V$21,IF(Udfyldningsark!G1150=Data!$T$22,Data!$V$22,IF(Udfyldningsark!G1150=Data!$T$23,Data!$V$23,IF(Udfyldningsark!G1150=Data!$T$24,Data!$V$24,IF(Udfyldningsark!G1150=Data!$T$25,Data!$V$25,IF(Udfyldningsark!G1150=Data!$T$26,Data!$V$26,IF(Udfyldningsark!G1150=Data!$T$27,Data!$V$27,))))))))))))))))))))))</f>
        <v/>
      </c>
    </row>
    <row r="1134" spans="13:13" ht="9.6" hidden="1" customHeight="1" x14ac:dyDescent="0.2">
      <c r="M1134" s="89" t="str">
        <f>IF(Udfyldningsark!G1151="","",IF(Udfyldningsark!G1151=Data!$T$7,Data!$V$7,IF(Udfyldningsark!G1151=Data!$T$8,Data!$V$8,IF(Udfyldningsark!G1151=Data!$T$9,Data!$V$9,IF(Udfyldningsark!G1151=Data!$T$10,Data!$V$10,IF(Udfyldningsark!G1151=Data!$T$11,Data!$V$11,IF(Udfyldningsark!G1151=Data!$T$12,Data!$V$12,IF(Udfyldningsark!G1151=Data!$T$13,Data!$V$13,IF(Udfyldningsark!G1151=Data!$T$14,Data!$V$14,IF(Udfyldningsark!G1151=Data!$T$15,Data!$V$15,IF(Udfyldningsark!G1151=Data!$T$16,Data!$V$16,IF(Udfyldningsark!G1151=Data!$T$17,Data!$V$17,IF(Udfyldningsark!G1151=Data!$T$18,Data!$V$18,IF(Udfyldningsark!G1151=Data!$T$19,Data!$V$19,IF(Udfyldningsark!G1151=Data!$T$20,Data!$V$20,IF(Udfyldningsark!G1151=Data!$T$21,Data!$V$21,IF(Udfyldningsark!G1151=Data!$T$22,Data!$V$22,IF(Udfyldningsark!G1151=Data!$T$23,Data!$V$23,IF(Udfyldningsark!G1151=Data!$T$24,Data!$V$24,IF(Udfyldningsark!G1151=Data!$T$25,Data!$V$25,IF(Udfyldningsark!G1151=Data!$T$26,Data!$V$26,IF(Udfyldningsark!G1151=Data!$T$27,Data!$V$27,))))))))))))))))))))))</f>
        <v/>
      </c>
    </row>
    <row r="1135" spans="13:13" ht="9.6" hidden="1" customHeight="1" x14ac:dyDescent="0.2">
      <c r="M1135" s="89" t="str">
        <f>IF(Udfyldningsark!G1152="","",IF(Udfyldningsark!G1152=Data!$T$7,Data!$V$7,IF(Udfyldningsark!G1152=Data!$T$8,Data!$V$8,IF(Udfyldningsark!G1152=Data!$T$9,Data!$V$9,IF(Udfyldningsark!G1152=Data!$T$10,Data!$V$10,IF(Udfyldningsark!G1152=Data!$T$11,Data!$V$11,IF(Udfyldningsark!G1152=Data!$T$12,Data!$V$12,IF(Udfyldningsark!G1152=Data!$T$13,Data!$V$13,IF(Udfyldningsark!G1152=Data!$T$14,Data!$V$14,IF(Udfyldningsark!G1152=Data!$T$15,Data!$V$15,IF(Udfyldningsark!G1152=Data!$T$16,Data!$V$16,IF(Udfyldningsark!G1152=Data!$T$17,Data!$V$17,IF(Udfyldningsark!G1152=Data!$T$18,Data!$V$18,IF(Udfyldningsark!G1152=Data!$T$19,Data!$V$19,IF(Udfyldningsark!G1152=Data!$T$20,Data!$V$20,IF(Udfyldningsark!G1152=Data!$T$21,Data!$V$21,IF(Udfyldningsark!G1152=Data!$T$22,Data!$V$22,IF(Udfyldningsark!G1152=Data!$T$23,Data!$V$23,IF(Udfyldningsark!G1152=Data!$T$24,Data!$V$24,IF(Udfyldningsark!G1152=Data!$T$25,Data!$V$25,IF(Udfyldningsark!G1152=Data!$T$26,Data!$V$26,IF(Udfyldningsark!G1152=Data!$T$27,Data!$V$27,))))))))))))))))))))))</f>
        <v/>
      </c>
    </row>
    <row r="1136" spans="13:13" ht="9.6" hidden="1" customHeight="1" x14ac:dyDescent="0.2">
      <c r="M1136" s="89" t="str">
        <f>IF(Udfyldningsark!G1153="","",IF(Udfyldningsark!G1153=Data!$T$7,Data!$V$7,IF(Udfyldningsark!G1153=Data!$T$8,Data!$V$8,IF(Udfyldningsark!G1153=Data!$T$9,Data!$V$9,IF(Udfyldningsark!G1153=Data!$T$10,Data!$V$10,IF(Udfyldningsark!G1153=Data!$T$11,Data!$V$11,IF(Udfyldningsark!G1153=Data!$T$12,Data!$V$12,IF(Udfyldningsark!G1153=Data!$T$13,Data!$V$13,IF(Udfyldningsark!G1153=Data!$T$14,Data!$V$14,IF(Udfyldningsark!G1153=Data!$T$15,Data!$V$15,IF(Udfyldningsark!G1153=Data!$T$16,Data!$V$16,IF(Udfyldningsark!G1153=Data!$T$17,Data!$V$17,IF(Udfyldningsark!G1153=Data!$T$18,Data!$V$18,IF(Udfyldningsark!G1153=Data!$T$19,Data!$V$19,IF(Udfyldningsark!G1153=Data!$T$20,Data!$V$20,IF(Udfyldningsark!G1153=Data!$T$21,Data!$V$21,IF(Udfyldningsark!G1153=Data!$T$22,Data!$V$22,IF(Udfyldningsark!G1153=Data!$T$23,Data!$V$23,IF(Udfyldningsark!G1153=Data!$T$24,Data!$V$24,IF(Udfyldningsark!G1153=Data!$T$25,Data!$V$25,IF(Udfyldningsark!G1153=Data!$T$26,Data!$V$26,IF(Udfyldningsark!G1153=Data!$T$27,Data!$V$27,))))))))))))))))))))))</f>
        <v/>
      </c>
    </row>
    <row r="1137" spans="13:13" ht="9.6" hidden="1" customHeight="1" x14ac:dyDescent="0.2">
      <c r="M1137" s="89" t="str">
        <f>IF(Udfyldningsark!G1154="","",IF(Udfyldningsark!G1154=Data!$T$7,Data!$V$7,IF(Udfyldningsark!G1154=Data!$T$8,Data!$V$8,IF(Udfyldningsark!G1154=Data!$T$9,Data!$V$9,IF(Udfyldningsark!G1154=Data!$T$10,Data!$V$10,IF(Udfyldningsark!G1154=Data!$T$11,Data!$V$11,IF(Udfyldningsark!G1154=Data!$T$12,Data!$V$12,IF(Udfyldningsark!G1154=Data!$T$13,Data!$V$13,IF(Udfyldningsark!G1154=Data!$T$14,Data!$V$14,IF(Udfyldningsark!G1154=Data!$T$15,Data!$V$15,IF(Udfyldningsark!G1154=Data!$T$16,Data!$V$16,IF(Udfyldningsark!G1154=Data!$T$17,Data!$V$17,IF(Udfyldningsark!G1154=Data!$T$18,Data!$V$18,IF(Udfyldningsark!G1154=Data!$T$19,Data!$V$19,IF(Udfyldningsark!G1154=Data!$T$20,Data!$V$20,IF(Udfyldningsark!G1154=Data!$T$21,Data!$V$21,IF(Udfyldningsark!G1154=Data!$T$22,Data!$V$22,IF(Udfyldningsark!G1154=Data!$T$23,Data!$V$23,IF(Udfyldningsark!G1154=Data!$T$24,Data!$V$24,IF(Udfyldningsark!G1154=Data!$T$25,Data!$V$25,IF(Udfyldningsark!G1154=Data!$T$26,Data!$V$26,IF(Udfyldningsark!G1154=Data!$T$27,Data!$V$27,))))))))))))))))))))))</f>
        <v/>
      </c>
    </row>
    <row r="1138" spans="13:13" ht="9.6" hidden="1" customHeight="1" x14ac:dyDescent="0.2">
      <c r="M1138" s="89" t="str">
        <f>IF(Udfyldningsark!G1155="","",IF(Udfyldningsark!G1155=Data!$T$7,Data!$V$7,IF(Udfyldningsark!G1155=Data!$T$8,Data!$V$8,IF(Udfyldningsark!G1155=Data!$T$9,Data!$V$9,IF(Udfyldningsark!G1155=Data!$T$10,Data!$V$10,IF(Udfyldningsark!G1155=Data!$T$11,Data!$V$11,IF(Udfyldningsark!G1155=Data!$T$12,Data!$V$12,IF(Udfyldningsark!G1155=Data!$T$13,Data!$V$13,IF(Udfyldningsark!G1155=Data!$T$14,Data!$V$14,IF(Udfyldningsark!G1155=Data!$T$15,Data!$V$15,IF(Udfyldningsark!G1155=Data!$T$16,Data!$V$16,IF(Udfyldningsark!G1155=Data!$T$17,Data!$V$17,IF(Udfyldningsark!G1155=Data!$T$18,Data!$V$18,IF(Udfyldningsark!G1155=Data!$T$19,Data!$V$19,IF(Udfyldningsark!G1155=Data!$T$20,Data!$V$20,IF(Udfyldningsark!G1155=Data!$T$21,Data!$V$21,IF(Udfyldningsark!G1155=Data!$T$22,Data!$V$22,IF(Udfyldningsark!G1155=Data!$T$23,Data!$V$23,IF(Udfyldningsark!G1155=Data!$T$24,Data!$V$24,IF(Udfyldningsark!G1155=Data!$T$25,Data!$V$25,IF(Udfyldningsark!G1155=Data!$T$26,Data!$V$26,IF(Udfyldningsark!G1155=Data!$T$27,Data!$V$27,))))))))))))))))))))))</f>
        <v/>
      </c>
    </row>
    <row r="1139" spans="13:13" ht="9.6" hidden="1" customHeight="1" x14ac:dyDescent="0.2">
      <c r="M1139" s="89" t="str">
        <f>IF(Udfyldningsark!G1156="","",IF(Udfyldningsark!G1156=Data!$T$7,Data!$V$7,IF(Udfyldningsark!G1156=Data!$T$8,Data!$V$8,IF(Udfyldningsark!G1156=Data!$T$9,Data!$V$9,IF(Udfyldningsark!G1156=Data!$T$10,Data!$V$10,IF(Udfyldningsark!G1156=Data!$T$11,Data!$V$11,IF(Udfyldningsark!G1156=Data!$T$12,Data!$V$12,IF(Udfyldningsark!G1156=Data!$T$13,Data!$V$13,IF(Udfyldningsark!G1156=Data!$T$14,Data!$V$14,IF(Udfyldningsark!G1156=Data!$T$15,Data!$V$15,IF(Udfyldningsark!G1156=Data!$T$16,Data!$V$16,IF(Udfyldningsark!G1156=Data!$T$17,Data!$V$17,IF(Udfyldningsark!G1156=Data!$T$18,Data!$V$18,IF(Udfyldningsark!G1156=Data!$T$19,Data!$V$19,IF(Udfyldningsark!G1156=Data!$T$20,Data!$V$20,IF(Udfyldningsark!G1156=Data!$T$21,Data!$V$21,IF(Udfyldningsark!G1156=Data!$T$22,Data!$V$22,IF(Udfyldningsark!G1156=Data!$T$23,Data!$V$23,IF(Udfyldningsark!G1156=Data!$T$24,Data!$V$24,IF(Udfyldningsark!G1156=Data!$T$25,Data!$V$25,IF(Udfyldningsark!G1156=Data!$T$26,Data!$V$26,IF(Udfyldningsark!G1156=Data!$T$27,Data!$V$27,))))))))))))))))))))))</f>
        <v/>
      </c>
    </row>
    <row r="1140" spans="13:13" ht="9.6" hidden="1" customHeight="1" x14ac:dyDescent="0.2">
      <c r="M1140" s="89" t="str">
        <f>IF(Udfyldningsark!G1157="","",IF(Udfyldningsark!G1157=Data!$T$7,Data!$V$7,IF(Udfyldningsark!G1157=Data!$T$8,Data!$V$8,IF(Udfyldningsark!G1157=Data!$T$9,Data!$V$9,IF(Udfyldningsark!G1157=Data!$T$10,Data!$V$10,IF(Udfyldningsark!G1157=Data!$T$11,Data!$V$11,IF(Udfyldningsark!G1157=Data!$T$12,Data!$V$12,IF(Udfyldningsark!G1157=Data!$T$13,Data!$V$13,IF(Udfyldningsark!G1157=Data!$T$14,Data!$V$14,IF(Udfyldningsark!G1157=Data!$T$15,Data!$V$15,IF(Udfyldningsark!G1157=Data!$T$16,Data!$V$16,IF(Udfyldningsark!G1157=Data!$T$17,Data!$V$17,IF(Udfyldningsark!G1157=Data!$T$18,Data!$V$18,IF(Udfyldningsark!G1157=Data!$T$19,Data!$V$19,IF(Udfyldningsark!G1157=Data!$T$20,Data!$V$20,IF(Udfyldningsark!G1157=Data!$T$21,Data!$V$21,IF(Udfyldningsark!G1157=Data!$T$22,Data!$V$22,IF(Udfyldningsark!G1157=Data!$T$23,Data!$V$23,IF(Udfyldningsark!G1157=Data!$T$24,Data!$V$24,IF(Udfyldningsark!G1157=Data!$T$25,Data!$V$25,IF(Udfyldningsark!G1157=Data!$T$26,Data!$V$26,IF(Udfyldningsark!G1157=Data!$T$27,Data!$V$27,))))))))))))))))))))))</f>
        <v/>
      </c>
    </row>
    <row r="1141" spans="13:13" ht="9.6" hidden="1" customHeight="1" x14ac:dyDescent="0.2">
      <c r="M1141" s="89" t="str">
        <f>IF(Udfyldningsark!G1158="","",IF(Udfyldningsark!G1158=Data!$T$7,Data!$V$7,IF(Udfyldningsark!G1158=Data!$T$8,Data!$V$8,IF(Udfyldningsark!G1158=Data!$T$9,Data!$V$9,IF(Udfyldningsark!G1158=Data!$T$10,Data!$V$10,IF(Udfyldningsark!G1158=Data!$T$11,Data!$V$11,IF(Udfyldningsark!G1158=Data!$T$12,Data!$V$12,IF(Udfyldningsark!G1158=Data!$T$13,Data!$V$13,IF(Udfyldningsark!G1158=Data!$T$14,Data!$V$14,IF(Udfyldningsark!G1158=Data!$T$15,Data!$V$15,IF(Udfyldningsark!G1158=Data!$T$16,Data!$V$16,IF(Udfyldningsark!G1158=Data!$T$17,Data!$V$17,IF(Udfyldningsark!G1158=Data!$T$18,Data!$V$18,IF(Udfyldningsark!G1158=Data!$T$19,Data!$V$19,IF(Udfyldningsark!G1158=Data!$T$20,Data!$V$20,IF(Udfyldningsark!G1158=Data!$T$21,Data!$V$21,IF(Udfyldningsark!G1158=Data!$T$22,Data!$V$22,IF(Udfyldningsark!G1158=Data!$T$23,Data!$V$23,IF(Udfyldningsark!G1158=Data!$T$24,Data!$V$24,IF(Udfyldningsark!G1158=Data!$T$25,Data!$V$25,IF(Udfyldningsark!G1158=Data!$T$26,Data!$V$26,IF(Udfyldningsark!G1158=Data!$T$27,Data!$V$27,))))))))))))))))))))))</f>
        <v/>
      </c>
    </row>
    <row r="1142" spans="13:13" ht="9.6" hidden="1" customHeight="1" x14ac:dyDescent="0.2">
      <c r="M1142" s="89" t="str">
        <f>IF(Udfyldningsark!G1159="","",IF(Udfyldningsark!G1159=Data!$T$7,Data!$V$7,IF(Udfyldningsark!G1159=Data!$T$8,Data!$V$8,IF(Udfyldningsark!G1159=Data!$T$9,Data!$V$9,IF(Udfyldningsark!G1159=Data!$T$10,Data!$V$10,IF(Udfyldningsark!G1159=Data!$T$11,Data!$V$11,IF(Udfyldningsark!G1159=Data!$T$12,Data!$V$12,IF(Udfyldningsark!G1159=Data!$T$13,Data!$V$13,IF(Udfyldningsark!G1159=Data!$T$14,Data!$V$14,IF(Udfyldningsark!G1159=Data!$T$15,Data!$V$15,IF(Udfyldningsark!G1159=Data!$T$16,Data!$V$16,IF(Udfyldningsark!G1159=Data!$T$17,Data!$V$17,IF(Udfyldningsark!G1159=Data!$T$18,Data!$V$18,IF(Udfyldningsark!G1159=Data!$T$19,Data!$V$19,IF(Udfyldningsark!G1159=Data!$T$20,Data!$V$20,IF(Udfyldningsark!G1159=Data!$T$21,Data!$V$21,IF(Udfyldningsark!G1159=Data!$T$22,Data!$V$22,IF(Udfyldningsark!G1159=Data!$T$23,Data!$V$23,IF(Udfyldningsark!G1159=Data!$T$24,Data!$V$24,IF(Udfyldningsark!G1159=Data!$T$25,Data!$V$25,IF(Udfyldningsark!G1159=Data!$T$26,Data!$V$26,IF(Udfyldningsark!G1159=Data!$T$27,Data!$V$27,))))))))))))))))))))))</f>
        <v/>
      </c>
    </row>
    <row r="1143" spans="13:13" ht="9.6" hidden="1" customHeight="1" x14ac:dyDescent="0.2">
      <c r="M1143" s="89" t="str">
        <f>IF(Udfyldningsark!G1160="","",IF(Udfyldningsark!G1160=Data!$T$7,Data!$V$7,IF(Udfyldningsark!G1160=Data!$T$8,Data!$V$8,IF(Udfyldningsark!G1160=Data!$T$9,Data!$V$9,IF(Udfyldningsark!G1160=Data!$T$10,Data!$V$10,IF(Udfyldningsark!G1160=Data!$T$11,Data!$V$11,IF(Udfyldningsark!G1160=Data!$T$12,Data!$V$12,IF(Udfyldningsark!G1160=Data!$T$13,Data!$V$13,IF(Udfyldningsark!G1160=Data!$T$14,Data!$V$14,IF(Udfyldningsark!G1160=Data!$T$15,Data!$V$15,IF(Udfyldningsark!G1160=Data!$T$16,Data!$V$16,IF(Udfyldningsark!G1160=Data!$T$17,Data!$V$17,IF(Udfyldningsark!G1160=Data!$T$18,Data!$V$18,IF(Udfyldningsark!G1160=Data!$T$19,Data!$V$19,IF(Udfyldningsark!G1160=Data!$T$20,Data!$V$20,IF(Udfyldningsark!G1160=Data!$T$21,Data!$V$21,IF(Udfyldningsark!G1160=Data!$T$22,Data!$V$22,IF(Udfyldningsark!G1160=Data!$T$23,Data!$V$23,IF(Udfyldningsark!G1160=Data!$T$24,Data!$V$24,IF(Udfyldningsark!G1160=Data!$T$25,Data!$V$25,IF(Udfyldningsark!G1160=Data!$T$26,Data!$V$26,IF(Udfyldningsark!G1160=Data!$T$27,Data!$V$27,))))))))))))))))))))))</f>
        <v/>
      </c>
    </row>
    <row r="1144" spans="13:13" ht="9.6" hidden="1" customHeight="1" x14ac:dyDescent="0.2">
      <c r="M1144" s="89" t="str">
        <f>IF(Udfyldningsark!G1161="","",IF(Udfyldningsark!G1161=Data!$T$7,Data!$V$7,IF(Udfyldningsark!G1161=Data!$T$8,Data!$V$8,IF(Udfyldningsark!G1161=Data!$T$9,Data!$V$9,IF(Udfyldningsark!G1161=Data!$T$10,Data!$V$10,IF(Udfyldningsark!G1161=Data!$T$11,Data!$V$11,IF(Udfyldningsark!G1161=Data!$T$12,Data!$V$12,IF(Udfyldningsark!G1161=Data!$T$13,Data!$V$13,IF(Udfyldningsark!G1161=Data!$T$14,Data!$V$14,IF(Udfyldningsark!G1161=Data!$T$15,Data!$V$15,IF(Udfyldningsark!G1161=Data!$T$16,Data!$V$16,IF(Udfyldningsark!G1161=Data!$T$17,Data!$V$17,IF(Udfyldningsark!G1161=Data!$T$18,Data!$V$18,IF(Udfyldningsark!G1161=Data!$T$19,Data!$V$19,IF(Udfyldningsark!G1161=Data!$T$20,Data!$V$20,IF(Udfyldningsark!G1161=Data!$T$21,Data!$V$21,IF(Udfyldningsark!G1161=Data!$T$22,Data!$V$22,IF(Udfyldningsark!G1161=Data!$T$23,Data!$V$23,IF(Udfyldningsark!G1161=Data!$T$24,Data!$V$24,IF(Udfyldningsark!G1161=Data!$T$25,Data!$V$25,IF(Udfyldningsark!G1161=Data!$T$26,Data!$V$26,IF(Udfyldningsark!G1161=Data!$T$27,Data!$V$27,))))))))))))))))))))))</f>
        <v/>
      </c>
    </row>
    <row r="1145" spans="13:13" ht="9.6" hidden="1" customHeight="1" x14ac:dyDescent="0.2">
      <c r="M1145" s="89" t="str">
        <f>IF(Udfyldningsark!G1162="","",IF(Udfyldningsark!G1162=Data!$T$7,Data!$V$7,IF(Udfyldningsark!G1162=Data!$T$8,Data!$V$8,IF(Udfyldningsark!G1162=Data!$T$9,Data!$V$9,IF(Udfyldningsark!G1162=Data!$T$10,Data!$V$10,IF(Udfyldningsark!G1162=Data!$T$11,Data!$V$11,IF(Udfyldningsark!G1162=Data!$T$12,Data!$V$12,IF(Udfyldningsark!G1162=Data!$T$13,Data!$V$13,IF(Udfyldningsark!G1162=Data!$T$14,Data!$V$14,IF(Udfyldningsark!G1162=Data!$T$15,Data!$V$15,IF(Udfyldningsark!G1162=Data!$T$16,Data!$V$16,IF(Udfyldningsark!G1162=Data!$T$17,Data!$V$17,IF(Udfyldningsark!G1162=Data!$T$18,Data!$V$18,IF(Udfyldningsark!G1162=Data!$T$19,Data!$V$19,IF(Udfyldningsark!G1162=Data!$T$20,Data!$V$20,IF(Udfyldningsark!G1162=Data!$T$21,Data!$V$21,IF(Udfyldningsark!G1162=Data!$T$22,Data!$V$22,IF(Udfyldningsark!G1162=Data!$T$23,Data!$V$23,IF(Udfyldningsark!G1162=Data!$T$24,Data!$V$24,IF(Udfyldningsark!G1162=Data!$T$25,Data!$V$25,IF(Udfyldningsark!G1162=Data!$T$26,Data!$V$26,IF(Udfyldningsark!G1162=Data!$T$27,Data!$V$27,))))))))))))))))))))))</f>
        <v/>
      </c>
    </row>
    <row r="1146" spans="13:13" ht="9.6" hidden="1" customHeight="1" x14ac:dyDescent="0.2">
      <c r="M1146" s="89" t="str">
        <f>IF(Udfyldningsark!G1163="","",IF(Udfyldningsark!G1163=Data!$T$7,Data!$V$7,IF(Udfyldningsark!G1163=Data!$T$8,Data!$V$8,IF(Udfyldningsark!G1163=Data!$T$9,Data!$V$9,IF(Udfyldningsark!G1163=Data!$T$10,Data!$V$10,IF(Udfyldningsark!G1163=Data!$T$11,Data!$V$11,IF(Udfyldningsark!G1163=Data!$T$12,Data!$V$12,IF(Udfyldningsark!G1163=Data!$T$13,Data!$V$13,IF(Udfyldningsark!G1163=Data!$T$14,Data!$V$14,IF(Udfyldningsark!G1163=Data!$T$15,Data!$V$15,IF(Udfyldningsark!G1163=Data!$T$16,Data!$V$16,IF(Udfyldningsark!G1163=Data!$T$17,Data!$V$17,IF(Udfyldningsark!G1163=Data!$T$18,Data!$V$18,IF(Udfyldningsark!G1163=Data!$T$19,Data!$V$19,IF(Udfyldningsark!G1163=Data!$T$20,Data!$V$20,IF(Udfyldningsark!G1163=Data!$T$21,Data!$V$21,IF(Udfyldningsark!G1163=Data!$T$22,Data!$V$22,IF(Udfyldningsark!G1163=Data!$T$23,Data!$V$23,IF(Udfyldningsark!G1163=Data!$T$24,Data!$V$24,IF(Udfyldningsark!G1163=Data!$T$25,Data!$V$25,IF(Udfyldningsark!G1163=Data!$T$26,Data!$V$26,IF(Udfyldningsark!G1163=Data!$T$27,Data!$V$27,))))))))))))))))))))))</f>
        <v/>
      </c>
    </row>
    <row r="1147" spans="13:13" ht="9.6" hidden="1" customHeight="1" x14ac:dyDescent="0.2">
      <c r="M1147" s="89" t="str">
        <f>IF(Udfyldningsark!G1164="","",IF(Udfyldningsark!G1164=Data!$T$7,Data!$V$7,IF(Udfyldningsark!G1164=Data!$T$8,Data!$V$8,IF(Udfyldningsark!G1164=Data!$T$9,Data!$V$9,IF(Udfyldningsark!G1164=Data!$T$10,Data!$V$10,IF(Udfyldningsark!G1164=Data!$T$11,Data!$V$11,IF(Udfyldningsark!G1164=Data!$T$12,Data!$V$12,IF(Udfyldningsark!G1164=Data!$T$13,Data!$V$13,IF(Udfyldningsark!G1164=Data!$T$14,Data!$V$14,IF(Udfyldningsark!G1164=Data!$T$15,Data!$V$15,IF(Udfyldningsark!G1164=Data!$T$16,Data!$V$16,IF(Udfyldningsark!G1164=Data!$T$17,Data!$V$17,IF(Udfyldningsark!G1164=Data!$T$18,Data!$V$18,IF(Udfyldningsark!G1164=Data!$T$19,Data!$V$19,IF(Udfyldningsark!G1164=Data!$T$20,Data!$V$20,IF(Udfyldningsark!G1164=Data!$T$21,Data!$V$21,IF(Udfyldningsark!G1164=Data!$T$22,Data!$V$22,IF(Udfyldningsark!G1164=Data!$T$23,Data!$V$23,IF(Udfyldningsark!G1164=Data!$T$24,Data!$V$24,IF(Udfyldningsark!G1164=Data!$T$25,Data!$V$25,IF(Udfyldningsark!G1164=Data!$T$26,Data!$V$26,IF(Udfyldningsark!G1164=Data!$T$27,Data!$V$27,))))))))))))))))))))))</f>
        <v/>
      </c>
    </row>
    <row r="1148" spans="13:13" ht="9.6" hidden="1" customHeight="1" x14ac:dyDescent="0.2">
      <c r="M1148" s="89" t="str">
        <f>IF(Udfyldningsark!G1165="","",IF(Udfyldningsark!G1165=Data!$T$7,Data!$V$7,IF(Udfyldningsark!G1165=Data!$T$8,Data!$V$8,IF(Udfyldningsark!G1165=Data!$T$9,Data!$V$9,IF(Udfyldningsark!G1165=Data!$T$10,Data!$V$10,IF(Udfyldningsark!G1165=Data!$T$11,Data!$V$11,IF(Udfyldningsark!G1165=Data!$T$12,Data!$V$12,IF(Udfyldningsark!G1165=Data!$T$13,Data!$V$13,IF(Udfyldningsark!G1165=Data!$T$14,Data!$V$14,IF(Udfyldningsark!G1165=Data!$T$15,Data!$V$15,IF(Udfyldningsark!G1165=Data!$T$16,Data!$V$16,IF(Udfyldningsark!G1165=Data!$T$17,Data!$V$17,IF(Udfyldningsark!G1165=Data!$T$18,Data!$V$18,IF(Udfyldningsark!G1165=Data!$T$19,Data!$V$19,IF(Udfyldningsark!G1165=Data!$T$20,Data!$V$20,IF(Udfyldningsark!G1165=Data!$T$21,Data!$V$21,IF(Udfyldningsark!G1165=Data!$T$22,Data!$V$22,IF(Udfyldningsark!G1165=Data!$T$23,Data!$V$23,IF(Udfyldningsark!G1165=Data!$T$24,Data!$V$24,IF(Udfyldningsark!G1165=Data!$T$25,Data!$V$25,IF(Udfyldningsark!G1165=Data!$T$26,Data!$V$26,IF(Udfyldningsark!G1165=Data!$T$27,Data!$V$27,))))))))))))))))))))))</f>
        <v/>
      </c>
    </row>
    <row r="1149" spans="13:13" ht="9.6" hidden="1" customHeight="1" x14ac:dyDescent="0.2">
      <c r="M1149" s="89" t="str">
        <f>IF(Udfyldningsark!G1166="","",IF(Udfyldningsark!G1166=Data!$T$7,Data!$V$7,IF(Udfyldningsark!G1166=Data!$T$8,Data!$V$8,IF(Udfyldningsark!G1166=Data!$T$9,Data!$V$9,IF(Udfyldningsark!G1166=Data!$T$10,Data!$V$10,IF(Udfyldningsark!G1166=Data!$T$11,Data!$V$11,IF(Udfyldningsark!G1166=Data!$T$12,Data!$V$12,IF(Udfyldningsark!G1166=Data!$T$13,Data!$V$13,IF(Udfyldningsark!G1166=Data!$T$14,Data!$V$14,IF(Udfyldningsark!G1166=Data!$T$15,Data!$V$15,IF(Udfyldningsark!G1166=Data!$T$16,Data!$V$16,IF(Udfyldningsark!G1166=Data!$T$17,Data!$V$17,IF(Udfyldningsark!G1166=Data!$T$18,Data!$V$18,IF(Udfyldningsark!G1166=Data!$T$19,Data!$V$19,IF(Udfyldningsark!G1166=Data!$T$20,Data!$V$20,IF(Udfyldningsark!G1166=Data!$T$21,Data!$V$21,IF(Udfyldningsark!G1166=Data!$T$22,Data!$V$22,IF(Udfyldningsark!G1166=Data!$T$23,Data!$V$23,IF(Udfyldningsark!G1166=Data!$T$24,Data!$V$24,IF(Udfyldningsark!G1166=Data!$T$25,Data!$V$25,IF(Udfyldningsark!G1166=Data!$T$26,Data!$V$26,IF(Udfyldningsark!G1166=Data!$T$27,Data!$V$27,))))))))))))))))))))))</f>
        <v/>
      </c>
    </row>
    <row r="1150" spans="13:13" ht="9.6" hidden="1" customHeight="1" x14ac:dyDescent="0.2">
      <c r="M1150" s="89" t="str">
        <f>IF(Udfyldningsark!G1167="","",IF(Udfyldningsark!G1167=Data!$T$7,Data!$V$7,IF(Udfyldningsark!G1167=Data!$T$8,Data!$V$8,IF(Udfyldningsark!G1167=Data!$T$9,Data!$V$9,IF(Udfyldningsark!G1167=Data!$T$10,Data!$V$10,IF(Udfyldningsark!G1167=Data!$T$11,Data!$V$11,IF(Udfyldningsark!G1167=Data!$T$12,Data!$V$12,IF(Udfyldningsark!G1167=Data!$T$13,Data!$V$13,IF(Udfyldningsark!G1167=Data!$T$14,Data!$V$14,IF(Udfyldningsark!G1167=Data!$T$15,Data!$V$15,IF(Udfyldningsark!G1167=Data!$T$16,Data!$V$16,IF(Udfyldningsark!G1167=Data!$T$17,Data!$V$17,IF(Udfyldningsark!G1167=Data!$T$18,Data!$V$18,IF(Udfyldningsark!G1167=Data!$T$19,Data!$V$19,IF(Udfyldningsark!G1167=Data!$T$20,Data!$V$20,IF(Udfyldningsark!G1167=Data!$T$21,Data!$V$21,IF(Udfyldningsark!G1167=Data!$T$22,Data!$V$22,IF(Udfyldningsark!G1167=Data!$T$23,Data!$V$23,IF(Udfyldningsark!G1167=Data!$T$24,Data!$V$24,IF(Udfyldningsark!G1167=Data!$T$25,Data!$V$25,IF(Udfyldningsark!G1167=Data!$T$26,Data!$V$26,IF(Udfyldningsark!G1167=Data!$T$27,Data!$V$27,))))))))))))))))))))))</f>
        <v/>
      </c>
    </row>
    <row r="1151" spans="13:13" ht="9.6" hidden="1" customHeight="1" x14ac:dyDescent="0.2">
      <c r="M1151" s="89" t="str">
        <f>IF(Udfyldningsark!G1168="","",IF(Udfyldningsark!G1168=Data!$T$7,Data!$V$7,IF(Udfyldningsark!G1168=Data!$T$8,Data!$V$8,IF(Udfyldningsark!G1168=Data!$T$9,Data!$V$9,IF(Udfyldningsark!G1168=Data!$T$10,Data!$V$10,IF(Udfyldningsark!G1168=Data!$T$11,Data!$V$11,IF(Udfyldningsark!G1168=Data!$T$12,Data!$V$12,IF(Udfyldningsark!G1168=Data!$T$13,Data!$V$13,IF(Udfyldningsark!G1168=Data!$T$14,Data!$V$14,IF(Udfyldningsark!G1168=Data!$T$15,Data!$V$15,IF(Udfyldningsark!G1168=Data!$T$16,Data!$V$16,IF(Udfyldningsark!G1168=Data!$T$17,Data!$V$17,IF(Udfyldningsark!G1168=Data!$T$18,Data!$V$18,IF(Udfyldningsark!G1168=Data!$T$19,Data!$V$19,IF(Udfyldningsark!G1168=Data!$T$20,Data!$V$20,IF(Udfyldningsark!G1168=Data!$T$21,Data!$V$21,IF(Udfyldningsark!G1168=Data!$T$22,Data!$V$22,IF(Udfyldningsark!G1168=Data!$T$23,Data!$V$23,IF(Udfyldningsark!G1168=Data!$T$24,Data!$V$24,IF(Udfyldningsark!G1168=Data!$T$25,Data!$V$25,IF(Udfyldningsark!G1168=Data!$T$26,Data!$V$26,IF(Udfyldningsark!G1168=Data!$T$27,Data!$V$27,))))))))))))))))))))))</f>
        <v/>
      </c>
    </row>
    <row r="1152" spans="13:13" ht="9.6" hidden="1" customHeight="1" x14ac:dyDescent="0.2">
      <c r="M1152" s="89" t="str">
        <f>IF(Udfyldningsark!G1169="","",IF(Udfyldningsark!G1169=Data!$T$7,Data!$V$7,IF(Udfyldningsark!G1169=Data!$T$8,Data!$V$8,IF(Udfyldningsark!G1169=Data!$T$9,Data!$V$9,IF(Udfyldningsark!G1169=Data!$T$10,Data!$V$10,IF(Udfyldningsark!G1169=Data!$T$11,Data!$V$11,IF(Udfyldningsark!G1169=Data!$T$12,Data!$V$12,IF(Udfyldningsark!G1169=Data!$T$13,Data!$V$13,IF(Udfyldningsark!G1169=Data!$T$14,Data!$V$14,IF(Udfyldningsark!G1169=Data!$T$15,Data!$V$15,IF(Udfyldningsark!G1169=Data!$T$16,Data!$V$16,IF(Udfyldningsark!G1169=Data!$T$17,Data!$V$17,IF(Udfyldningsark!G1169=Data!$T$18,Data!$V$18,IF(Udfyldningsark!G1169=Data!$T$19,Data!$V$19,IF(Udfyldningsark!G1169=Data!$T$20,Data!$V$20,IF(Udfyldningsark!G1169=Data!$T$21,Data!$V$21,IF(Udfyldningsark!G1169=Data!$T$22,Data!$V$22,IF(Udfyldningsark!G1169=Data!$T$23,Data!$V$23,IF(Udfyldningsark!G1169=Data!$T$24,Data!$V$24,IF(Udfyldningsark!G1169=Data!$T$25,Data!$V$25,IF(Udfyldningsark!G1169=Data!$T$26,Data!$V$26,IF(Udfyldningsark!G1169=Data!$T$27,Data!$V$27,))))))))))))))))))))))</f>
        <v/>
      </c>
    </row>
    <row r="1153" spans="13:13" ht="9.6" hidden="1" customHeight="1" x14ac:dyDescent="0.2">
      <c r="M1153" s="89" t="str">
        <f>IF(Udfyldningsark!G1170="","",IF(Udfyldningsark!G1170=Data!$T$7,Data!$V$7,IF(Udfyldningsark!G1170=Data!$T$8,Data!$V$8,IF(Udfyldningsark!G1170=Data!$T$9,Data!$V$9,IF(Udfyldningsark!G1170=Data!$T$10,Data!$V$10,IF(Udfyldningsark!G1170=Data!$T$11,Data!$V$11,IF(Udfyldningsark!G1170=Data!$T$12,Data!$V$12,IF(Udfyldningsark!G1170=Data!$T$13,Data!$V$13,IF(Udfyldningsark!G1170=Data!$T$14,Data!$V$14,IF(Udfyldningsark!G1170=Data!$T$15,Data!$V$15,IF(Udfyldningsark!G1170=Data!$T$16,Data!$V$16,IF(Udfyldningsark!G1170=Data!$T$17,Data!$V$17,IF(Udfyldningsark!G1170=Data!$T$18,Data!$V$18,IF(Udfyldningsark!G1170=Data!$T$19,Data!$V$19,IF(Udfyldningsark!G1170=Data!$T$20,Data!$V$20,IF(Udfyldningsark!G1170=Data!$T$21,Data!$V$21,IF(Udfyldningsark!G1170=Data!$T$22,Data!$V$22,IF(Udfyldningsark!G1170=Data!$T$23,Data!$V$23,IF(Udfyldningsark!G1170=Data!$T$24,Data!$V$24,IF(Udfyldningsark!G1170=Data!$T$25,Data!$V$25,IF(Udfyldningsark!G1170=Data!$T$26,Data!$V$26,IF(Udfyldningsark!G1170=Data!$T$27,Data!$V$27,))))))))))))))))))))))</f>
        <v/>
      </c>
    </row>
    <row r="1154" spans="13:13" ht="9.6" hidden="1" customHeight="1" x14ac:dyDescent="0.2">
      <c r="M1154" s="89" t="str">
        <f>IF(Udfyldningsark!G1171="","",IF(Udfyldningsark!G1171=Data!$T$7,Data!$V$7,IF(Udfyldningsark!G1171=Data!$T$8,Data!$V$8,IF(Udfyldningsark!G1171=Data!$T$9,Data!$V$9,IF(Udfyldningsark!G1171=Data!$T$10,Data!$V$10,IF(Udfyldningsark!G1171=Data!$T$11,Data!$V$11,IF(Udfyldningsark!G1171=Data!$T$12,Data!$V$12,IF(Udfyldningsark!G1171=Data!$T$13,Data!$V$13,IF(Udfyldningsark!G1171=Data!$T$14,Data!$V$14,IF(Udfyldningsark!G1171=Data!$T$15,Data!$V$15,IF(Udfyldningsark!G1171=Data!$T$16,Data!$V$16,IF(Udfyldningsark!G1171=Data!$T$17,Data!$V$17,IF(Udfyldningsark!G1171=Data!$T$18,Data!$V$18,IF(Udfyldningsark!G1171=Data!$T$19,Data!$V$19,IF(Udfyldningsark!G1171=Data!$T$20,Data!$V$20,IF(Udfyldningsark!G1171=Data!$T$21,Data!$V$21,IF(Udfyldningsark!G1171=Data!$T$22,Data!$V$22,IF(Udfyldningsark!G1171=Data!$T$23,Data!$V$23,IF(Udfyldningsark!G1171=Data!$T$24,Data!$V$24,IF(Udfyldningsark!G1171=Data!$T$25,Data!$V$25,IF(Udfyldningsark!G1171=Data!$T$26,Data!$V$26,IF(Udfyldningsark!G1171=Data!$T$27,Data!$V$27,))))))))))))))))))))))</f>
        <v/>
      </c>
    </row>
    <row r="1155" spans="13:13" ht="9.6" hidden="1" customHeight="1" x14ac:dyDescent="0.2">
      <c r="M1155" s="89" t="str">
        <f>IF(Udfyldningsark!G1172="","",IF(Udfyldningsark!G1172=Data!$T$7,Data!$V$7,IF(Udfyldningsark!G1172=Data!$T$8,Data!$V$8,IF(Udfyldningsark!G1172=Data!$T$9,Data!$V$9,IF(Udfyldningsark!G1172=Data!$T$10,Data!$V$10,IF(Udfyldningsark!G1172=Data!$T$11,Data!$V$11,IF(Udfyldningsark!G1172=Data!$T$12,Data!$V$12,IF(Udfyldningsark!G1172=Data!$T$13,Data!$V$13,IF(Udfyldningsark!G1172=Data!$T$14,Data!$V$14,IF(Udfyldningsark!G1172=Data!$T$15,Data!$V$15,IF(Udfyldningsark!G1172=Data!$T$16,Data!$V$16,IF(Udfyldningsark!G1172=Data!$T$17,Data!$V$17,IF(Udfyldningsark!G1172=Data!$T$18,Data!$V$18,IF(Udfyldningsark!G1172=Data!$T$19,Data!$V$19,IF(Udfyldningsark!G1172=Data!$T$20,Data!$V$20,IF(Udfyldningsark!G1172=Data!$T$21,Data!$V$21,IF(Udfyldningsark!G1172=Data!$T$22,Data!$V$22,IF(Udfyldningsark!G1172=Data!$T$23,Data!$V$23,IF(Udfyldningsark!G1172=Data!$T$24,Data!$V$24,IF(Udfyldningsark!G1172=Data!$T$25,Data!$V$25,IF(Udfyldningsark!G1172=Data!$T$26,Data!$V$26,IF(Udfyldningsark!G1172=Data!$T$27,Data!$V$27,))))))))))))))))))))))</f>
        <v/>
      </c>
    </row>
    <row r="1156" spans="13:13" ht="9.6" hidden="1" customHeight="1" x14ac:dyDescent="0.2">
      <c r="M1156" s="89" t="str">
        <f>IF(Udfyldningsark!G1173="","",IF(Udfyldningsark!G1173=Data!$T$7,Data!$V$7,IF(Udfyldningsark!G1173=Data!$T$8,Data!$V$8,IF(Udfyldningsark!G1173=Data!$T$9,Data!$V$9,IF(Udfyldningsark!G1173=Data!$T$10,Data!$V$10,IF(Udfyldningsark!G1173=Data!$T$11,Data!$V$11,IF(Udfyldningsark!G1173=Data!$T$12,Data!$V$12,IF(Udfyldningsark!G1173=Data!$T$13,Data!$V$13,IF(Udfyldningsark!G1173=Data!$T$14,Data!$V$14,IF(Udfyldningsark!G1173=Data!$T$15,Data!$V$15,IF(Udfyldningsark!G1173=Data!$T$16,Data!$V$16,IF(Udfyldningsark!G1173=Data!$T$17,Data!$V$17,IF(Udfyldningsark!G1173=Data!$T$18,Data!$V$18,IF(Udfyldningsark!G1173=Data!$T$19,Data!$V$19,IF(Udfyldningsark!G1173=Data!$T$20,Data!$V$20,IF(Udfyldningsark!G1173=Data!$T$21,Data!$V$21,IF(Udfyldningsark!G1173=Data!$T$22,Data!$V$22,IF(Udfyldningsark!G1173=Data!$T$23,Data!$V$23,IF(Udfyldningsark!G1173=Data!$T$24,Data!$V$24,IF(Udfyldningsark!G1173=Data!$T$25,Data!$V$25,IF(Udfyldningsark!G1173=Data!$T$26,Data!$V$26,IF(Udfyldningsark!G1173=Data!$T$27,Data!$V$27,))))))))))))))))))))))</f>
        <v/>
      </c>
    </row>
    <row r="1157" spans="13:13" ht="9.6" hidden="1" customHeight="1" x14ac:dyDescent="0.2">
      <c r="M1157" s="89" t="str">
        <f>IF(Udfyldningsark!G1174="","",IF(Udfyldningsark!G1174=Data!$T$7,Data!$V$7,IF(Udfyldningsark!G1174=Data!$T$8,Data!$V$8,IF(Udfyldningsark!G1174=Data!$T$9,Data!$V$9,IF(Udfyldningsark!G1174=Data!$T$10,Data!$V$10,IF(Udfyldningsark!G1174=Data!$T$11,Data!$V$11,IF(Udfyldningsark!G1174=Data!$T$12,Data!$V$12,IF(Udfyldningsark!G1174=Data!$T$13,Data!$V$13,IF(Udfyldningsark!G1174=Data!$T$14,Data!$V$14,IF(Udfyldningsark!G1174=Data!$T$15,Data!$V$15,IF(Udfyldningsark!G1174=Data!$T$16,Data!$V$16,IF(Udfyldningsark!G1174=Data!$T$17,Data!$V$17,IF(Udfyldningsark!G1174=Data!$T$18,Data!$V$18,IF(Udfyldningsark!G1174=Data!$T$19,Data!$V$19,IF(Udfyldningsark!G1174=Data!$T$20,Data!$V$20,IF(Udfyldningsark!G1174=Data!$T$21,Data!$V$21,IF(Udfyldningsark!G1174=Data!$T$22,Data!$V$22,IF(Udfyldningsark!G1174=Data!$T$23,Data!$V$23,IF(Udfyldningsark!G1174=Data!$T$24,Data!$V$24,IF(Udfyldningsark!G1174=Data!$T$25,Data!$V$25,IF(Udfyldningsark!G1174=Data!$T$26,Data!$V$26,IF(Udfyldningsark!G1174=Data!$T$27,Data!$V$27,))))))))))))))))))))))</f>
        <v/>
      </c>
    </row>
    <row r="1158" spans="13:13" ht="9.6" hidden="1" customHeight="1" x14ac:dyDescent="0.2">
      <c r="M1158" s="89" t="str">
        <f>IF(Udfyldningsark!G1175="","",IF(Udfyldningsark!G1175=Data!$T$7,Data!$V$7,IF(Udfyldningsark!G1175=Data!$T$8,Data!$V$8,IF(Udfyldningsark!G1175=Data!$T$9,Data!$V$9,IF(Udfyldningsark!G1175=Data!$T$10,Data!$V$10,IF(Udfyldningsark!G1175=Data!$T$11,Data!$V$11,IF(Udfyldningsark!G1175=Data!$T$12,Data!$V$12,IF(Udfyldningsark!G1175=Data!$T$13,Data!$V$13,IF(Udfyldningsark!G1175=Data!$T$14,Data!$V$14,IF(Udfyldningsark!G1175=Data!$T$15,Data!$V$15,IF(Udfyldningsark!G1175=Data!$T$16,Data!$V$16,IF(Udfyldningsark!G1175=Data!$T$17,Data!$V$17,IF(Udfyldningsark!G1175=Data!$T$18,Data!$V$18,IF(Udfyldningsark!G1175=Data!$T$19,Data!$V$19,IF(Udfyldningsark!G1175=Data!$T$20,Data!$V$20,IF(Udfyldningsark!G1175=Data!$T$21,Data!$V$21,IF(Udfyldningsark!G1175=Data!$T$22,Data!$V$22,IF(Udfyldningsark!G1175=Data!$T$23,Data!$V$23,IF(Udfyldningsark!G1175=Data!$T$24,Data!$V$24,IF(Udfyldningsark!G1175=Data!$T$25,Data!$V$25,IF(Udfyldningsark!G1175=Data!$T$26,Data!$V$26,IF(Udfyldningsark!G1175=Data!$T$27,Data!$V$27,))))))))))))))))))))))</f>
        <v/>
      </c>
    </row>
    <row r="1159" spans="13:13" ht="9.6" hidden="1" customHeight="1" x14ac:dyDescent="0.2">
      <c r="M1159" s="89" t="str">
        <f>IF(Udfyldningsark!G1176="","",IF(Udfyldningsark!G1176=Data!$T$7,Data!$V$7,IF(Udfyldningsark!G1176=Data!$T$8,Data!$V$8,IF(Udfyldningsark!G1176=Data!$T$9,Data!$V$9,IF(Udfyldningsark!G1176=Data!$T$10,Data!$V$10,IF(Udfyldningsark!G1176=Data!$T$11,Data!$V$11,IF(Udfyldningsark!G1176=Data!$T$12,Data!$V$12,IF(Udfyldningsark!G1176=Data!$T$13,Data!$V$13,IF(Udfyldningsark!G1176=Data!$T$14,Data!$V$14,IF(Udfyldningsark!G1176=Data!$T$15,Data!$V$15,IF(Udfyldningsark!G1176=Data!$T$16,Data!$V$16,IF(Udfyldningsark!G1176=Data!$T$17,Data!$V$17,IF(Udfyldningsark!G1176=Data!$T$18,Data!$V$18,IF(Udfyldningsark!G1176=Data!$T$19,Data!$V$19,IF(Udfyldningsark!G1176=Data!$T$20,Data!$V$20,IF(Udfyldningsark!G1176=Data!$T$21,Data!$V$21,IF(Udfyldningsark!G1176=Data!$T$22,Data!$V$22,IF(Udfyldningsark!G1176=Data!$T$23,Data!$V$23,IF(Udfyldningsark!G1176=Data!$T$24,Data!$V$24,IF(Udfyldningsark!G1176=Data!$T$25,Data!$V$25,IF(Udfyldningsark!G1176=Data!$T$26,Data!$V$26,IF(Udfyldningsark!G1176=Data!$T$27,Data!$V$27,))))))))))))))))))))))</f>
        <v/>
      </c>
    </row>
    <row r="1160" spans="13:13" ht="9.6" hidden="1" customHeight="1" x14ac:dyDescent="0.2">
      <c r="M1160" s="89" t="str">
        <f>IF(Udfyldningsark!G1177="","",IF(Udfyldningsark!G1177=Data!$T$7,Data!$V$7,IF(Udfyldningsark!G1177=Data!$T$8,Data!$V$8,IF(Udfyldningsark!G1177=Data!$T$9,Data!$V$9,IF(Udfyldningsark!G1177=Data!$T$10,Data!$V$10,IF(Udfyldningsark!G1177=Data!$T$11,Data!$V$11,IF(Udfyldningsark!G1177=Data!$T$12,Data!$V$12,IF(Udfyldningsark!G1177=Data!$T$13,Data!$V$13,IF(Udfyldningsark!G1177=Data!$T$14,Data!$V$14,IF(Udfyldningsark!G1177=Data!$T$15,Data!$V$15,IF(Udfyldningsark!G1177=Data!$T$16,Data!$V$16,IF(Udfyldningsark!G1177=Data!$T$17,Data!$V$17,IF(Udfyldningsark!G1177=Data!$T$18,Data!$V$18,IF(Udfyldningsark!G1177=Data!$T$19,Data!$V$19,IF(Udfyldningsark!G1177=Data!$T$20,Data!$V$20,IF(Udfyldningsark!G1177=Data!$T$21,Data!$V$21,IF(Udfyldningsark!G1177=Data!$T$22,Data!$V$22,IF(Udfyldningsark!G1177=Data!$T$23,Data!$V$23,IF(Udfyldningsark!G1177=Data!$T$24,Data!$V$24,IF(Udfyldningsark!G1177=Data!$T$25,Data!$V$25,IF(Udfyldningsark!G1177=Data!$T$26,Data!$V$26,IF(Udfyldningsark!G1177=Data!$T$27,Data!$V$27,))))))))))))))))))))))</f>
        <v/>
      </c>
    </row>
    <row r="1161" spans="13:13" ht="9.6" hidden="1" customHeight="1" x14ac:dyDescent="0.2">
      <c r="M1161" s="89" t="str">
        <f>IF(Udfyldningsark!G1178="","",IF(Udfyldningsark!G1178=Data!$T$7,Data!$V$7,IF(Udfyldningsark!G1178=Data!$T$8,Data!$V$8,IF(Udfyldningsark!G1178=Data!$T$9,Data!$V$9,IF(Udfyldningsark!G1178=Data!$T$10,Data!$V$10,IF(Udfyldningsark!G1178=Data!$T$11,Data!$V$11,IF(Udfyldningsark!G1178=Data!$T$12,Data!$V$12,IF(Udfyldningsark!G1178=Data!$T$13,Data!$V$13,IF(Udfyldningsark!G1178=Data!$T$14,Data!$V$14,IF(Udfyldningsark!G1178=Data!$T$15,Data!$V$15,IF(Udfyldningsark!G1178=Data!$T$16,Data!$V$16,IF(Udfyldningsark!G1178=Data!$T$17,Data!$V$17,IF(Udfyldningsark!G1178=Data!$T$18,Data!$V$18,IF(Udfyldningsark!G1178=Data!$T$19,Data!$V$19,IF(Udfyldningsark!G1178=Data!$T$20,Data!$V$20,IF(Udfyldningsark!G1178=Data!$T$21,Data!$V$21,IF(Udfyldningsark!G1178=Data!$T$22,Data!$V$22,IF(Udfyldningsark!G1178=Data!$T$23,Data!$V$23,IF(Udfyldningsark!G1178=Data!$T$24,Data!$V$24,IF(Udfyldningsark!G1178=Data!$T$25,Data!$V$25,IF(Udfyldningsark!G1178=Data!$T$26,Data!$V$26,IF(Udfyldningsark!G1178=Data!$T$27,Data!$V$27,))))))))))))))))))))))</f>
        <v/>
      </c>
    </row>
    <row r="1162" spans="13:13" ht="9.6" hidden="1" customHeight="1" x14ac:dyDescent="0.2">
      <c r="M1162" s="89" t="str">
        <f>IF(Udfyldningsark!G1179="","",IF(Udfyldningsark!G1179=Data!$T$7,Data!$V$7,IF(Udfyldningsark!G1179=Data!$T$8,Data!$V$8,IF(Udfyldningsark!G1179=Data!$T$9,Data!$V$9,IF(Udfyldningsark!G1179=Data!$T$10,Data!$V$10,IF(Udfyldningsark!G1179=Data!$T$11,Data!$V$11,IF(Udfyldningsark!G1179=Data!$T$12,Data!$V$12,IF(Udfyldningsark!G1179=Data!$T$13,Data!$V$13,IF(Udfyldningsark!G1179=Data!$T$14,Data!$V$14,IF(Udfyldningsark!G1179=Data!$T$15,Data!$V$15,IF(Udfyldningsark!G1179=Data!$T$16,Data!$V$16,IF(Udfyldningsark!G1179=Data!$T$17,Data!$V$17,IF(Udfyldningsark!G1179=Data!$T$18,Data!$V$18,IF(Udfyldningsark!G1179=Data!$T$19,Data!$V$19,IF(Udfyldningsark!G1179=Data!$T$20,Data!$V$20,IF(Udfyldningsark!G1179=Data!$T$21,Data!$V$21,IF(Udfyldningsark!G1179=Data!$T$22,Data!$V$22,IF(Udfyldningsark!G1179=Data!$T$23,Data!$V$23,IF(Udfyldningsark!G1179=Data!$T$24,Data!$V$24,IF(Udfyldningsark!G1179=Data!$T$25,Data!$V$25,IF(Udfyldningsark!G1179=Data!$T$26,Data!$V$26,IF(Udfyldningsark!G1179=Data!$T$27,Data!$V$27,))))))))))))))))))))))</f>
        <v/>
      </c>
    </row>
    <row r="1163" spans="13:13" ht="9.6" hidden="1" customHeight="1" x14ac:dyDescent="0.2">
      <c r="M1163" s="89" t="str">
        <f>IF(Udfyldningsark!G1180="","",IF(Udfyldningsark!G1180=Data!$T$7,Data!$V$7,IF(Udfyldningsark!G1180=Data!$T$8,Data!$V$8,IF(Udfyldningsark!G1180=Data!$T$9,Data!$V$9,IF(Udfyldningsark!G1180=Data!$T$10,Data!$V$10,IF(Udfyldningsark!G1180=Data!$T$11,Data!$V$11,IF(Udfyldningsark!G1180=Data!$T$12,Data!$V$12,IF(Udfyldningsark!G1180=Data!$T$13,Data!$V$13,IF(Udfyldningsark!G1180=Data!$T$14,Data!$V$14,IF(Udfyldningsark!G1180=Data!$T$15,Data!$V$15,IF(Udfyldningsark!G1180=Data!$T$16,Data!$V$16,IF(Udfyldningsark!G1180=Data!$T$17,Data!$V$17,IF(Udfyldningsark!G1180=Data!$T$18,Data!$V$18,IF(Udfyldningsark!G1180=Data!$T$19,Data!$V$19,IF(Udfyldningsark!G1180=Data!$T$20,Data!$V$20,IF(Udfyldningsark!G1180=Data!$T$21,Data!$V$21,IF(Udfyldningsark!G1180=Data!$T$22,Data!$V$22,IF(Udfyldningsark!G1180=Data!$T$23,Data!$V$23,IF(Udfyldningsark!G1180=Data!$T$24,Data!$V$24,IF(Udfyldningsark!G1180=Data!$T$25,Data!$V$25,IF(Udfyldningsark!G1180=Data!$T$26,Data!$V$26,IF(Udfyldningsark!G1180=Data!$T$27,Data!$V$27,))))))))))))))))))))))</f>
        <v/>
      </c>
    </row>
    <row r="1164" spans="13:13" ht="9.6" hidden="1" customHeight="1" x14ac:dyDescent="0.2">
      <c r="M1164" s="89" t="str">
        <f>IF(Udfyldningsark!G1181="","",IF(Udfyldningsark!G1181=Data!$T$7,Data!$V$7,IF(Udfyldningsark!G1181=Data!$T$8,Data!$V$8,IF(Udfyldningsark!G1181=Data!$T$9,Data!$V$9,IF(Udfyldningsark!G1181=Data!$T$10,Data!$V$10,IF(Udfyldningsark!G1181=Data!$T$11,Data!$V$11,IF(Udfyldningsark!G1181=Data!$T$12,Data!$V$12,IF(Udfyldningsark!G1181=Data!$T$13,Data!$V$13,IF(Udfyldningsark!G1181=Data!$T$14,Data!$V$14,IF(Udfyldningsark!G1181=Data!$T$15,Data!$V$15,IF(Udfyldningsark!G1181=Data!$T$16,Data!$V$16,IF(Udfyldningsark!G1181=Data!$T$17,Data!$V$17,IF(Udfyldningsark!G1181=Data!$T$18,Data!$V$18,IF(Udfyldningsark!G1181=Data!$T$19,Data!$V$19,IF(Udfyldningsark!G1181=Data!$T$20,Data!$V$20,IF(Udfyldningsark!G1181=Data!$T$21,Data!$V$21,IF(Udfyldningsark!G1181=Data!$T$22,Data!$V$22,IF(Udfyldningsark!G1181=Data!$T$23,Data!$V$23,IF(Udfyldningsark!G1181=Data!$T$24,Data!$V$24,IF(Udfyldningsark!G1181=Data!$T$25,Data!$V$25,IF(Udfyldningsark!G1181=Data!$T$26,Data!$V$26,IF(Udfyldningsark!G1181=Data!$T$27,Data!$V$27,))))))))))))))))))))))</f>
        <v/>
      </c>
    </row>
    <row r="1165" spans="13:13" ht="9.6" hidden="1" customHeight="1" x14ac:dyDescent="0.2">
      <c r="M1165" s="89" t="str">
        <f>IF(Udfyldningsark!G1182="","",IF(Udfyldningsark!G1182=Data!$T$7,Data!$V$7,IF(Udfyldningsark!G1182=Data!$T$8,Data!$V$8,IF(Udfyldningsark!G1182=Data!$T$9,Data!$V$9,IF(Udfyldningsark!G1182=Data!$T$10,Data!$V$10,IF(Udfyldningsark!G1182=Data!$T$11,Data!$V$11,IF(Udfyldningsark!G1182=Data!$T$12,Data!$V$12,IF(Udfyldningsark!G1182=Data!$T$13,Data!$V$13,IF(Udfyldningsark!G1182=Data!$T$14,Data!$V$14,IF(Udfyldningsark!G1182=Data!$T$15,Data!$V$15,IF(Udfyldningsark!G1182=Data!$T$16,Data!$V$16,IF(Udfyldningsark!G1182=Data!$T$17,Data!$V$17,IF(Udfyldningsark!G1182=Data!$T$18,Data!$V$18,IF(Udfyldningsark!G1182=Data!$T$19,Data!$V$19,IF(Udfyldningsark!G1182=Data!$T$20,Data!$V$20,IF(Udfyldningsark!G1182=Data!$T$21,Data!$V$21,IF(Udfyldningsark!G1182=Data!$T$22,Data!$V$22,IF(Udfyldningsark!G1182=Data!$T$23,Data!$V$23,IF(Udfyldningsark!G1182=Data!$T$24,Data!$V$24,IF(Udfyldningsark!G1182=Data!$T$25,Data!$V$25,IF(Udfyldningsark!G1182=Data!$T$26,Data!$V$26,IF(Udfyldningsark!G1182=Data!$T$27,Data!$V$27,))))))))))))))))))))))</f>
        <v/>
      </c>
    </row>
    <row r="1166" spans="13:13" ht="9.6" hidden="1" customHeight="1" x14ac:dyDescent="0.2">
      <c r="M1166" s="89" t="str">
        <f>IF(Udfyldningsark!G1183="","",IF(Udfyldningsark!G1183=Data!$T$7,Data!$V$7,IF(Udfyldningsark!G1183=Data!$T$8,Data!$V$8,IF(Udfyldningsark!G1183=Data!$T$9,Data!$V$9,IF(Udfyldningsark!G1183=Data!$T$10,Data!$V$10,IF(Udfyldningsark!G1183=Data!$T$11,Data!$V$11,IF(Udfyldningsark!G1183=Data!$T$12,Data!$V$12,IF(Udfyldningsark!G1183=Data!$T$13,Data!$V$13,IF(Udfyldningsark!G1183=Data!$T$14,Data!$V$14,IF(Udfyldningsark!G1183=Data!$T$15,Data!$V$15,IF(Udfyldningsark!G1183=Data!$T$16,Data!$V$16,IF(Udfyldningsark!G1183=Data!$T$17,Data!$V$17,IF(Udfyldningsark!G1183=Data!$T$18,Data!$V$18,IF(Udfyldningsark!G1183=Data!$T$19,Data!$V$19,IF(Udfyldningsark!G1183=Data!$T$20,Data!$V$20,IF(Udfyldningsark!G1183=Data!$T$21,Data!$V$21,IF(Udfyldningsark!G1183=Data!$T$22,Data!$V$22,IF(Udfyldningsark!G1183=Data!$T$23,Data!$V$23,IF(Udfyldningsark!G1183=Data!$T$24,Data!$V$24,IF(Udfyldningsark!G1183=Data!$T$25,Data!$V$25,IF(Udfyldningsark!G1183=Data!$T$26,Data!$V$26,IF(Udfyldningsark!G1183=Data!$T$27,Data!$V$27,))))))))))))))))))))))</f>
        <v/>
      </c>
    </row>
    <row r="1167" spans="13:13" ht="9.6" hidden="1" customHeight="1" x14ac:dyDescent="0.2">
      <c r="M1167" s="89" t="str">
        <f>IF(Udfyldningsark!G1184="","",IF(Udfyldningsark!G1184=Data!$T$7,Data!$V$7,IF(Udfyldningsark!G1184=Data!$T$8,Data!$V$8,IF(Udfyldningsark!G1184=Data!$T$9,Data!$V$9,IF(Udfyldningsark!G1184=Data!$T$10,Data!$V$10,IF(Udfyldningsark!G1184=Data!$T$11,Data!$V$11,IF(Udfyldningsark!G1184=Data!$T$12,Data!$V$12,IF(Udfyldningsark!G1184=Data!$T$13,Data!$V$13,IF(Udfyldningsark!G1184=Data!$T$14,Data!$V$14,IF(Udfyldningsark!G1184=Data!$T$15,Data!$V$15,IF(Udfyldningsark!G1184=Data!$T$16,Data!$V$16,IF(Udfyldningsark!G1184=Data!$T$17,Data!$V$17,IF(Udfyldningsark!G1184=Data!$T$18,Data!$V$18,IF(Udfyldningsark!G1184=Data!$T$19,Data!$V$19,IF(Udfyldningsark!G1184=Data!$T$20,Data!$V$20,IF(Udfyldningsark!G1184=Data!$T$21,Data!$V$21,IF(Udfyldningsark!G1184=Data!$T$22,Data!$V$22,IF(Udfyldningsark!G1184=Data!$T$23,Data!$V$23,IF(Udfyldningsark!G1184=Data!$T$24,Data!$V$24,IF(Udfyldningsark!G1184=Data!$T$25,Data!$V$25,IF(Udfyldningsark!G1184=Data!$T$26,Data!$V$26,IF(Udfyldningsark!G1184=Data!$T$27,Data!$V$27,))))))))))))))))))))))</f>
        <v/>
      </c>
    </row>
    <row r="1168" spans="13:13" ht="9.6" hidden="1" customHeight="1" x14ac:dyDescent="0.2">
      <c r="M1168" s="89" t="str">
        <f>IF(Udfyldningsark!G1185="","",IF(Udfyldningsark!G1185=Data!$T$7,Data!$V$7,IF(Udfyldningsark!G1185=Data!$T$8,Data!$V$8,IF(Udfyldningsark!G1185=Data!$T$9,Data!$V$9,IF(Udfyldningsark!G1185=Data!$T$10,Data!$V$10,IF(Udfyldningsark!G1185=Data!$T$11,Data!$V$11,IF(Udfyldningsark!G1185=Data!$T$12,Data!$V$12,IF(Udfyldningsark!G1185=Data!$T$13,Data!$V$13,IF(Udfyldningsark!G1185=Data!$T$14,Data!$V$14,IF(Udfyldningsark!G1185=Data!$T$15,Data!$V$15,IF(Udfyldningsark!G1185=Data!$T$16,Data!$V$16,IF(Udfyldningsark!G1185=Data!$T$17,Data!$V$17,IF(Udfyldningsark!G1185=Data!$T$18,Data!$V$18,IF(Udfyldningsark!G1185=Data!$T$19,Data!$V$19,IF(Udfyldningsark!G1185=Data!$T$20,Data!$V$20,IF(Udfyldningsark!G1185=Data!$T$21,Data!$V$21,IF(Udfyldningsark!G1185=Data!$T$22,Data!$V$22,IF(Udfyldningsark!G1185=Data!$T$23,Data!$V$23,IF(Udfyldningsark!G1185=Data!$T$24,Data!$V$24,IF(Udfyldningsark!G1185=Data!$T$25,Data!$V$25,IF(Udfyldningsark!G1185=Data!$T$26,Data!$V$26,IF(Udfyldningsark!G1185=Data!$T$27,Data!$V$27,))))))))))))))))))))))</f>
        <v/>
      </c>
    </row>
    <row r="1169" spans="13:13" ht="9.6" hidden="1" customHeight="1" x14ac:dyDescent="0.2">
      <c r="M1169" s="89" t="str">
        <f>IF(Udfyldningsark!G1186="","",IF(Udfyldningsark!G1186=Data!$T$7,Data!$V$7,IF(Udfyldningsark!G1186=Data!$T$8,Data!$V$8,IF(Udfyldningsark!G1186=Data!$T$9,Data!$V$9,IF(Udfyldningsark!G1186=Data!$T$10,Data!$V$10,IF(Udfyldningsark!G1186=Data!$T$11,Data!$V$11,IF(Udfyldningsark!G1186=Data!$T$12,Data!$V$12,IF(Udfyldningsark!G1186=Data!$T$13,Data!$V$13,IF(Udfyldningsark!G1186=Data!$T$14,Data!$V$14,IF(Udfyldningsark!G1186=Data!$T$15,Data!$V$15,IF(Udfyldningsark!G1186=Data!$T$16,Data!$V$16,IF(Udfyldningsark!G1186=Data!$T$17,Data!$V$17,IF(Udfyldningsark!G1186=Data!$T$18,Data!$V$18,IF(Udfyldningsark!G1186=Data!$T$19,Data!$V$19,IF(Udfyldningsark!G1186=Data!$T$20,Data!$V$20,IF(Udfyldningsark!G1186=Data!$T$21,Data!$V$21,IF(Udfyldningsark!G1186=Data!$T$22,Data!$V$22,IF(Udfyldningsark!G1186=Data!$T$23,Data!$V$23,IF(Udfyldningsark!G1186=Data!$T$24,Data!$V$24,IF(Udfyldningsark!G1186=Data!$T$25,Data!$V$25,IF(Udfyldningsark!G1186=Data!$T$26,Data!$V$26,IF(Udfyldningsark!G1186=Data!$T$27,Data!$V$27,))))))))))))))))))))))</f>
        <v/>
      </c>
    </row>
    <row r="1170" spans="13:13" ht="9.6" hidden="1" customHeight="1" x14ac:dyDescent="0.2">
      <c r="M1170" s="89" t="str">
        <f>IF(Udfyldningsark!G1187="","",IF(Udfyldningsark!G1187=Data!$T$7,Data!$V$7,IF(Udfyldningsark!G1187=Data!$T$8,Data!$V$8,IF(Udfyldningsark!G1187=Data!$T$9,Data!$V$9,IF(Udfyldningsark!G1187=Data!$T$10,Data!$V$10,IF(Udfyldningsark!G1187=Data!$T$11,Data!$V$11,IF(Udfyldningsark!G1187=Data!$T$12,Data!$V$12,IF(Udfyldningsark!G1187=Data!$T$13,Data!$V$13,IF(Udfyldningsark!G1187=Data!$T$14,Data!$V$14,IF(Udfyldningsark!G1187=Data!$T$15,Data!$V$15,IF(Udfyldningsark!G1187=Data!$T$16,Data!$V$16,IF(Udfyldningsark!G1187=Data!$T$17,Data!$V$17,IF(Udfyldningsark!G1187=Data!$T$18,Data!$V$18,IF(Udfyldningsark!G1187=Data!$T$19,Data!$V$19,IF(Udfyldningsark!G1187=Data!$T$20,Data!$V$20,IF(Udfyldningsark!G1187=Data!$T$21,Data!$V$21,IF(Udfyldningsark!G1187=Data!$T$22,Data!$V$22,IF(Udfyldningsark!G1187=Data!$T$23,Data!$V$23,IF(Udfyldningsark!G1187=Data!$T$24,Data!$V$24,IF(Udfyldningsark!G1187=Data!$T$25,Data!$V$25,IF(Udfyldningsark!G1187=Data!$T$26,Data!$V$26,IF(Udfyldningsark!G1187=Data!$T$27,Data!$V$27,))))))))))))))))))))))</f>
        <v/>
      </c>
    </row>
    <row r="1171" spans="13:13" ht="9.6" hidden="1" customHeight="1" x14ac:dyDescent="0.2">
      <c r="M1171" s="89" t="str">
        <f>IF(Udfyldningsark!G1188="","",IF(Udfyldningsark!G1188=Data!$T$7,Data!$V$7,IF(Udfyldningsark!G1188=Data!$T$8,Data!$V$8,IF(Udfyldningsark!G1188=Data!$T$9,Data!$V$9,IF(Udfyldningsark!G1188=Data!$T$10,Data!$V$10,IF(Udfyldningsark!G1188=Data!$T$11,Data!$V$11,IF(Udfyldningsark!G1188=Data!$T$12,Data!$V$12,IF(Udfyldningsark!G1188=Data!$T$13,Data!$V$13,IF(Udfyldningsark!G1188=Data!$T$14,Data!$V$14,IF(Udfyldningsark!G1188=Data!$T$15,Data!$V$15,IF(Udfyldningsark!G1188=Data!$T$16,Data!$V$16,IF(Udfyldningsark!G1188=Data!$T$17,Data!$V$17,IF(Udfyldningsark!G1188=Data!$T$18,Data!$V$18,IF(Udfyldningsark!G1188=Data!$T$19,Data!$V$19,IF(Udfyldningsark!G1188=Data!$T$20,Data!$V$20,IF(Udfyldningsark!G1188=Data!$T$21,Data!$V$21,IF(Udfyldningsark!G1188=Data!$T$22,Data!$V$22,IF(Udfyldningsark!G1188=Data!$T$23,Data!$V$23,IF(Udfyldningsark!G1188=Data!$T$24,Data!$V$24,IF(Udfyldningsark!G1188=Data!$T$25,Data!$V$25,IF(Udfyldningsark!G1188=Data!$T$26,Data!$V$26,IF(Udfyldningsark!G1188=Data!$T$27,Data!$V$27,))))))))))))))))))))))</f>
        <v/>
      </c>
    </row>
    <row r="1172" spans="13:13" ht="9.6" hidden="1" customHeight="1" x14ac:dyDescent="0.2">
      <c r="M1172" s="89" t="str">
        <f>IF(Udfyldningsark!G1189="","",IF(Udfyldningsark!G1189=Data!$T$7,Data!$V$7,IF(Udfyldningsark!G1189=Data!$T$8,Data!$V$8,IF(Udfyldningsark!G1189=Data!$T$9,Data!$V$9,IF(Udfyldningsark!G1189=Data!$T$10,Data!$V$10,IF(Udfyldningsark!G1189=Data!$T$11,Data!$V$11,IF(Udfyldningsark!G1189=Data!$T$12,Data!$V$12,IF(Udfyldningsark!G1189=Data!$T$13,Data!$V$13,IF(Udfyldningsark!G1189=Data!$T$14,Data!$V$14,IF(Udfyldningsark!G1189=Data!$T$15,Data!$V$15,IF(Udfyldningsark!G1189=Data!$T$16,Data!$V$16,IF(Udfyldningsark!G1189=Data!$T$17,Data!$V$17,IF(Udfyldningsark!G1189=Data!$T$18,Data!$V$18,IF(Udfyldningsark!G1189=Data!$T$19,Data!$V$19,IF(Udfyldningsark!G1189=Data!$T$20,Data!$V$20,IF(Udfyldningsark!G1189=Data!$T$21,Data!$V$21,IF(Udfyldningsark!G1189=Data!$T$22,Data!$V$22,IF(Udfyldningsark!G1189=Data!$T$23,Data!$V$23,IF(Udfyldningsark!G1189=Data!$T$24,Data!$V$24,IF(Udfyldningsark!G1189=Data!$T$25,Data!$V$25,IF(Udfyldningsark!G1189=Data!$T$26,Data!$V$26,IF(Udfyldningsark!G1189=Data!$T$27,Data!$V$27,))))))))))))))))))))))</f>
        <v/>
      </c>
    </row>
    <row r="1173" spans="13:13" ht="9.6" hidden="1" customHeight="1" x14ac:dyDescent="0.2">
      <c r="M1173" s="89" t="str">
        <f>IF(Udfyldningsark!G1190="","",IF(Udfyldningsark!G1190=Data!$T$7,Data!$V$7,IF(Udfyldningsark!G1190=Data!$T$8,Data!$V$8,IF(Udfyldningsark!G1190=Data!$T$9,Data!$V$9,IF(Udfyldningsark!G1190=Data!$T$10,Data!$V$10,IF(Udfyldningsark!G1190=Data!$T$11,Data!$V$11,IF(Udfyldningsark!G1190=Data!$T$12,Data!$V$12,IF(Udfyldningsark!G1190=Data!$T$13,Data!$V$13,IF(Udfyldningsark!G1190=Data!$T$14,Data!$V$14,IF(Udfyldningsark!G1190=Data!$T$15,Data!$V$15,IF(Udfyldningsark!G1190=Data!$T$16,Data!$V$16,IF(Udfyldningsark!G1190=Data!$T$17,Data!$V$17,IF(Udfyldningsark!G1190=Data!$T$18,Data!$V$18,IF(Udfyldningsark!G1190=Data!$T$19,Data!$V$19,IF(Udfyldningsark!G1190=Data!$T$20,Data!$V$20,IF(Udfyldningsark!G1190=Data!$T$21,Data!$V$21,IF(Udfyldningsark!G1190=Data!$T$22,Data!$V$22,IF(Udfyldningsark!G1190=Data!$T$23,Data!$V$23,IF(Udfyldningsark!G1190=Data!$T$24,Data!$V$24,IF(Udfyldningsark!G1190=Data!$T$25,Data!$V$25,IF(Udfyldningsark!G1190=Data!$T$26,Data!$V$26,IF(Udfyldningsark!G1190=Data!$T$27,Data!$V$27,))))))))))))))))))))))</f>
        <v/>
      </c>
    </row>
    <row r="1174" spans="13:13" ht="9.6" hidden="1" customHeight="1" x14ac:dyDescent="0.2">
      <c r="M1174" s="89" t="str">
        <f>IF(Udfyldningsark!G1191="","",IF(Udfyldningsark!G1191=Data!$T$7,Data!$V$7,IF(Udfyldningsark!G1191=Data!$T$8,Data!$V$8,IF(Udfyldningsark!G1191=Data!$T$9,Data!$V$9,IF(Udfyldningsark!G1191=Data!$T$10,Data!$V$10,IF(Udfyldningsark!G1191=Data!$T$11,Data!$V$11,IF(Udfyldningsark!G1191=Data!$T$12,Data!$V$12,IF(Udfyldningsark!G1191=Data!$T$13,Data!$V$13,IF(Udfyldningsark!G1191=Data!$T$14,Data!$V$14,IF(Udfyldningsark!G1191=Data!$T$15,Data!$V$15,IF(Udfyldningsark!G1191=Data!$T$16,Data!$V$16,IF(Udfyldningsark!G1191=Data!$T$17,Data!$V$17,IF(Udfyldningsark!G1191=Data!$T$18,Data!$V$18,IF(Udfyldningsark!G1191=Data!$T$19,Data!$V$19,IF(Udfyldningsark!G1191=Data!$T$20,Data!$V$20,IF(Udfyldningsark!G1191=Data!$T$21,Data!$V$21,IF(Udfyldningsark!G1191=Data!$T$22,Data!$V$22,IF(Udfyldningsark!G1191=Data!$T$23,Data!$V$23,IF(Udfyldningsark!G1191=Data!$T$24,Data!$V$24,IF(Udfyldningsark!G1191=Data!$T$25,Data!$V$25,IF(Udfyldningsark!G1191=Data!$T$26,Data!$V$26,IF(Udfyldningsark!G1191=Data!$T$27,Data!$V$27,))))))))))))))))))))))</f>
        <v/>
      </c>
    </row>
    <row r="1175" spans="13:13" ht="9.6" hidden="1" customHeight="1" x14ac:dyDescent="0.2">
      <c r="M1175" s="89" t="str">
        <f>IF(Udfyldningsark!G1192="","",IF(Udfyldningsark!G1192=Data!$T$7,Data!$V$7,IF(Udfyldningsark!G1192=Data!$T$8,Data!$V$8,IF(Udfyldningsark!G1192=Data!$T$9,Data!$V$9,IF(Udfyldningsark!G1192=Data!$T$10,Data!$V$10,IF(Udfyldningsark!G1192=Data!$T$11,Data!$V$11,IF(Udfyldningsark!G1192=Data!$T$12,Data!$V$12,IF(Udfyldningsark!G1192=Data!$T$13,Data!$V$13,IF(Udfyldningsark!G1192=Data!$T$14,Data!$V$14,IF(Udfyldningsark!G1192=Data!$T$15,Data!$V$15,IF(Udfyldningsark!G1192=Data!$T$16,Data!$V$16,IF(Udfyldningsark!G1192=Data!$T$17,Data!$V$17,IF(Udfyldningsark!G1192=Data!$T$18,Data!$V$18,IF(Udfyldningsark!G1192=Data!$T$19,Data!$V$19,IF(Udfyldningsark!G1192=Data!$T$20,Data!$V$20,IF(Udfyldningsark!G1192=Data!$T$21,Data!$V$21,IF(Udfyldningsark!G1192=Data!$T$22,Data!$V$22,IF(Udfyldningsark!G1192=Data!$T$23,Data!$V$23,IF(Udfyldningsark!G1192=Data!$T$24,Data!$V$24,IF(Udfyldningsark!G1192=Data!$T$25,Data!$V$25,IF(Udfyldningsark!G1192=Data!$T$26,Data!$V$26,IF(Udfyldningsark!G1192=Data!$T$27,Data!$V$27,))))))))))))))))))))))</f>
        <v/>
      </c>
    </row>
    <row r="1176" spans="13:13" ht="9.6" hidden="1" customHeight="1" x14ac:dyDescent="0.2">
      <c r="M1176" s="89" t="str">
        <f>IF(Udfyldningsark!G1193="","",IF(Udfyldningsark!G1193=Data!$T$7,Data!$V$7,IF(Udfyldningsark!G1193=Data!$T$8,Data!$V$8,IF(Udfyldningsark!G1193=Data!$T$9,Data!$V$9,IF(Udfyldningsark!G1193=Data!$T$10,Data!$V$10,IF(Udfyldningsark!G1193=Data!$T$11,Data!$V$11,IF(Udfyldningsark!G1193=Data!$T$12,Data!$V$12,IF(Udfyldningsark!G1193=Data!$T$13,Data!$V$13,IF(Udfyldningsark!G1193=Data!$T$14,Data!$V$14,IF(Udfyldningsark!G1193=Data!$T$15,Data!$V$15,IF(Udfyldningsark!G1193=Data!$T$16,Data!$V$16,IF(Udfyldningsark!G1193=Data!$T$17,Data!$V$17,IF(Udfyldningsark!G1193=Data!$T$18,Data!$V$18,IF(Udfyldningsark!G1193=Data!$T$19,Data!$V$19,IF(Udfyldningsark!G1193=Data!$T$20,Data!$V$20,IF(Udfyldningsark!G1193=Data!$T$21,Data!$V$21,IF(Udfyldningsark!G1193=Data!$T$22,Data!$V$22,IF(Udfyldningsark!G1193=Data!$T$23,Data!$V$23,IF(Udfyldningsark!G1193=Data!$T$24,Data!$V$24,IF(Udfyldningsark!G1193=Data!$T$25,Data!$V$25,IF(Udfyldningsark!G1193=Data!$T$26,Data!$V$26,IF(Udfyldningsark!G1193=Data!$T$27,Data!$V$27,))))))))))))))))))))))</f>
        <v/>
      </c>
    </row>
    <row r="1177" spans="13:13" ht="9.6" hidden="1" customHeight="1" x14ac:dyDescent="0.2">
      <c r="M1177" s="89" t="str">
        <f>IF(Udfyldningsark!G1194="","",IF(Udfyldningsark!G1194=Data!$T$7,Data!$V$7,IF(Udfyldningsark!G1194=Data!$T$8,Data!$V$8,IF(Udfyldningsark!G1194=Data!$T$9,Data!$V$9,IF(Udfyldningsark!G1194=Data!$T$10,Data!$V$10,IF(Udfyldningsark!G1194=Data!$T$11,Data!$V$11,IF(Udfyldningsark!G1194=Data!$T$12,Data!$V$12,IF(Udfyldningsark!G1194=Data!$T$13,Data!$V$13,IF(Udfyldningsark!G1194=Data!$T$14,Data!$V$14,IF(Udfyldningsark!G1194=Data!$T$15,Data!$V$15,IF(Udfyldningsark!G1194=Data!$T$16,Data!$V$16,IF(Udfyldningsark!G1194=Data!$T$17,Data!$V$17,IF(Udfyldningsark!G1194=Data!$T$18,Data!$V$18,IF(Udfyldningsark!G1194=Data!$T$19,Data!$V$19,IF(Udfyldningsark!G1194=Data!$T$20,Data!$V$20,IF(Udfyldningsark!G1194=Data!$T$21,Data!$V$21,IF(Udfyldningsark!G1194=Data!$T$22,Data!$V$22,IF(Udfyldningsark!G1194=Data!$T$23,Data!$V$23,IF(Udfyldningsark!G1194=Data!$T$24,Data!$V$24,IF(Udfyldningsark!G1194=Data!$T$25,Data!$V$25,IF(Udfyldningsark!G1194=Data!$T$26,Data!$V$26,IF(Udfyldningsark!G1194=Data!$T$27,Data!$V$27,))))))))))))))))))))))</f>
        <v/>
      </c>
    </row>
    <row r="1178" spans="13:13" ht="9.6" hidden="1" customHeight="1" x14ac:dyDescent="0.2">
      <c r="M1178" s="89" t="str">
        <f>IF(Udfyldningsark!G1195="","",IF(Udfyldningsark!G1195=Data!$T$7,Data!$V$7,IF(Udfyldningsark!G1195=Data!$T$8,Data!$V$8,IF(Udfyldningsark!G1195=Data!$T$9,Data!$V$9,IF(Udfyldningsark!G1195=Data!$T$10,Data!$V$10,IF(Udfyldningsark!G1195=Data!$T$11,Data!$V$11,IF(Udfyldningsark!G1195=Data!$T$12,Data!$V$12,IF(Udfyldningsark!G1195=Data!$T$13,Data!$V$13,IF(Udfyldningsark!G1195=Data!$T$14,Data!$V$14,IF(Udfyldningsark!G1195=Data!$T$15,Data!$V$15,IF(Udfyldningsark!G1195=Data!$T$16,Data!$V$16,IF(Udfyldningsark!G1195=Data!$T$17,Data!$V$17,IF(Udfyldningsark!G1195=Data!$T$18,Data!$V$18,IF(Udfyldningsark!G1195=Data!$T$19,Data!$V$19,IF(Udfyldningsark!G1195=Data!$T$20,Data!$V$20,IF(Udfyldningsark!G1195=Data!$T$21,Data!$V$21,IF(Udfyldningsark!G1195=Data!$T$22,Data!$V$22,IF(Udfyldningsark!G1195=Data!$T$23,Data!$V$23,IF(Udfyldningsark!G1195=Data!$T$24,Data!$V$24,IF(Udfyldningsark!G1195=Data!$T$25,Data!$V$25,IF(Udfyldningsark!G1195=Data!$T$26,Data!$V$26,IF(Udfyldningsark!G1195=Data!$T$27,Data!$V$27,))))))))))))))))))))))</f>
        <v/>
      </c>
    </row>
    <row r="1179" spans="13:13" ht="9.6" hidden="1" customHeight="1" x14ac:dyDescent="0.2">
      <c r="M1179" s="89" t="str">
        <f>IF(Udfyldningsark!G1196="","",IF(Udfyldningsark!G1196=Data!$T$7,Data!$V$7,IF(Udfyldningsark!G1196=Data!$T$8,Data!$V$8,IF(Udfyldningsark!G1196=Data!$T$9,Data!$V$9,IF(Udfyldningsark!G1196=Data!$T$10,Data!$V$10,IF(Udfyldningsark!G1196=Data!$T$11,Data!$V$11,IF(Udfyldningsark!G1196=Data!$T$12,Data!$V$12,IF(Udfyldningsark!G1196=Data!$T$13,Data!$V$13,IF(Udfyldningsark!G1196=Data!$T$14,Data!$V$14,IF(Udfyldningsark!G1196=Data!$T$15,Data!$V$15,IF(Udfyldningsark!G1196=Data!$T$16,Data!$V$16,IF(Udfyldningsark!G1196=Data!$T$17,Data!$V$17,IF(Udfyldningsark!G1196=Data!$T$18,Data!$V$18,IF(Udfyldningsark!G1196=Data!$T$19,Data!$V$19,IF(Udfyldningsark!G1196=Data!$T$20,Data!$V$20,IF(Udfyldningsark!G1196=Data!$T$21,Data!$V$21,IF(Udfyldningsark!G1196=Data!$T$22,Data!$V$22,IF(Udfyldningsark!G1196=Data!$T$23,Data!$V$23,IF(Udfyldningsark!G1196=Data!$T$24,Data!$V$24,IF(Udfyldningsark!G1196=Data!$T$25,Data!$V$25,IF(Udfyldningsark!G1196=Data!$T$26,Data!$V$26,IF(Udfyldningsark!G1196=Data!$T$27,Data!$V$27,))))))))))))))))))))))</f>
        <v/>
      </c>
    </row>
    <row r="1180" spans="13:13" ht="9.6" hidden="1" customHeight="1" x14ac:dyDescent="0.2">
      <c r="M1180" s="89" t="str">
        <f>IF(Udfyldningsark!G1197="","",IF(Udfyldningsark!G1197=Data!$T$7,Data!$V$7,IF(Udfyldningsark!G1197=Data!$T$8,Data!$V$8,IF(Udfyldningsark!G1197=Data!$T$9,Data!$V$9,IF(Udfyldningsark!G1197=Data!$T$10,Data!$V$10,IF(Udfyldningsark!G1197=Data!$T$11,Data!$V$11,IF(Udfyldningsark!G1197=Data!$T$12,Data!$V$12,IF(Udfyldningsark!G1197=Data!$T$13,Data!$V$13,IF(Udfyldningsark!G1197=Data!$T$14,Data!$V$14,IF(Udfyldningsark!G1197=Data!$T$15,Data!$V$15,IF(Udfyldningsark!G1197=Data!$T$16,Data!$V$16,IF(Udfyldningsark!G1197=Data!$T$17,Data!$V$17,IF(Udfyldningsark!G1197=Data!$T$18,Data!$V$18,IF(Udfyldningsark!G1197=Data!$T$19,Data!$V$19,IF(Udfyldningsark!G1197=Data!$T$20,Data!$V$20,IF(Udfyldningsark!G1197=Data!$T$21,Data!$V$21,IF(Udfyldningsark!G1197=Data!$T$22,Data!$V$22,IF(Udfyldningsark!G1197=Data!$T$23,Data!$V$23,IF(Udfyldningsark!G1197=Data!$T$24,Data!$V$24,IF(Udfyldningsark!G1197=Data!$T$25,Data!$V$25,IF(Udfyldningsark!G1197=Data!$T$26,Data!$V$26,IF(Udfyldningsark!G1197=Data!$T$27,Data!$V$27,))))))))))))))))))))))</f>
        <v/>
      </c>
    </row>
    <row r="1181" spans="13:13" ht="9.6" hidden="1" customHeight="1" x14ac:dyDescent="0.2">
      <c r="M1181" s="89" t="str">
        <f>IF(Udfyldningsark!G1198="","",IF(Udfyldningsark!G1198=Data!$T$7,Data!$V$7,IF(Udfyldningsark!G1198=Data!$T$8,Data!$V$8,IF(Udfyldningsark!G1198=Data!$T$9,Data!$V$9,IF(Udfyldningsark!G1198=Data!$T$10,Data!$V$10,IF(Udfyldningsark!G1198=Data!$T$11,Data!$V$11,IF(Udfyldningsark!G1198=Data!$T$12,Data!$V$12,IF(Udfyldningsark!G1198=Data!$T$13,Data!$V$13,IF(Udfyldningsark!G1198=Data!$T$14,Data!$V$14,IF(Udfyldningsark!G1198=Data!$T$15,Data!$V$15,IF(Udfyldningsark!G1198=Data!$T$16,Data!$V$16,IF(Udfyldningsark!G1198=Data!$T$17,Data!$V$17,IF(Udfyldningsark!G1198=Data!$T$18,Data!$V$18,IF(Udfyldningsark!G1198=Data!$T$19,Data!$V$19,IF(Udfyldningsark!G1198=Data!$T$20,Data!$V$20,IF(Udfyldningsark!G1198=Data!$T$21,Data!$V$21,IF(Udfyldningsark!G1198=Data!$T$22,Data!$V$22,IF(Udfyldningsark!G1198=Data!$T$23,Data!$V$23,IF(Udfyldningsark!G1198=Data!$T$24,Data!$V$24,IF(Udfyldningsark!G1198=Data!$T$25,Data!$V$25,IF(Udfyldningsark!G1198=Data!$T$26,Data!$V$26,IF(Udfyldningsark!G1198=Data!$T$27,Data!$V$27,))))))))))))))))))))))</f>
        <v/>
      </c>
    </row>
    <row r="1182" spans="13:13" ht="9.6" hidden="1" customHeight="1" x14ac:dyDescent="0.2">
      <c r="M1182" s="89" t="str">
        <f>IF(Udfyldningsark!G1199="","",IF(Udfyldningsark!G1199=Data!$T$7,Data!$V$7,IF(Udfyldningsark!G1199=Data!$T$8,Data!$V$8,IF(Udfyldningsark!G1199=Data!$T$9,Data!$V$9,IF(Udfyldningsark!G1199=Data!$T$10,Data!$V$10,IF(Udfyldningsark!G1199=Data!$T$11,Data!$V$11,IF(Udfyldningsark!G1199=Data!$T$12,Data!$V$12,IF(Udfyldningsark!G1199=Data!$T$13,Data!$V$13,IF(Udfyldningsark!G1199=Data!$T$14,Data!$V$14,IF(Udfyldningsark!G1199=Data!$T$15,Data!$V$15,IF(Udfyldningsark!G1199=Data!$T$16,Data!$V$16,IF(Udfyldningsark!G1199=Data!$T$17,Data!$V$17,IF(Udfyldningsark!G1199=Data!$T$18,Data!$V$18,IF(Udfyldningsark!G1199=Data!$T$19,Data!$V$19,IF(Udfyldningsark!G1199=Data!$T$20,Data!$V$20,IF(Udfyldningsark!G1199=Data!$T$21,Data!$V$21,IF(Udfyldningsark!G1199=Data!$T$22,Data!$V$22,IF(Udfyldningsark!G1199=Data!$T$23,Data!$V$23,IF(Udfyldningsark!G1199=Data!$T$24,Data!$V$24,IF(Udfyldningsark!G1199=Data!$T$25,Data!$V$25,IF(Udfyldningsark!G1199=Data!$T$26,Data!$V$26,IF(Udfyldningsark!G1199=Data!$T$27,Data!$V$27,))))))))))))))))))))))</f>
        <v/>
      </c>
    </row>
    <row r="1183" spans="13:13" ht="9.6" hidden="1" customHeight="1" x14ac:dyDescent="0.2">
      <c r="M1183" s="89" t="str">
        <f>IF(Udfyldningsark!G1200="","",IF(Udfyldningsark!G1200=Data!$T$7,Data!$V$7,IF(Udfyldningsark!G1200=Data!$T$8,Data!$V$8,IF(Udfyldningsark!G1200=Data!$T$9,Data!$V$9,IF(Udfyldningsark!G1200=Data!$T$10,Data!$V$10,IF(Udfyldningsark!G1200=Data!$T$11,Data!$V$11,IF(Udfyldningsark!G1200=Data!$T$12,Data!$V$12,IF(Udfyldningsark!G1200=Data!$T$13,Data!$V$13,IF(Udfyldningsark!G1200=Data!$T$14,Data!$V$14,IF(Udfyldningsark!G1200=Data!$T$15,Data!$V$15,IF(Udfyldningsark!G1200=Data!$T$16,Data!$V$16,IF(Udfyldningsark!G1200=Data!$T$17,Data!$V$17,IF(Udfyldningsark!G1200=Data!$T$18,Data!$V$18,IF(Udfyldningsark!G1200=Data!$T$19,Data!$V$19,IF(Udfyldningsark!G1200=Data!$T$20,Data!$V$20,IF(Udfyldningsark!G1200=Data!$T$21,Data!$V$21,IF(Udfyldningsark!G1200=Data!$T$22,Data!$V$22,IF(Udfyldningsark!G1200=Data!$T$23,Data!$V$23,IF(Udfyldningsark!G1200=Data!$T$24,Data!$V$24,IF(Udfyldningsark!G1200=Data!$T$25,Data!$V$25,IF(Udfyldningsark!G1200=Data!$T$26,Data!$V$26,IF(Udfyldningsark!G1200=Data!$T$27,Data!$V$27,))))))))))))))))))))))</f>
        <v/>
      </c>
    </row>
    <row r="1184" spans="13:13" ht="9.6" hidden="1" customHeight="1" x14ac:dyDescent="0.2">
      <c r="M1184" s="89" t="str">
        <f>IF(Udfyldningsark!G1201="","",IF(Udfyldningsark!G1201=Data!$T$7,Data!$V$7,IF(Udfyldningsark!G1201=Data!$T$8,Data!$V$8,IF(Udfyldningsark!G1201=Data!$T$9,Data!$V$9,IF(Udfyldningsark!G1201=Data!$T$10,Data!$V$10,IF(Udfyldningsark!G1201=Data!$T$11,Data!$V$11,IF(Udfyldningsark!G1201=Data!$T$12,Data!$V$12,IF(Udfyldningsark!G1201=Data!$T$13,Data!$V$13,IF(Udfyldningsark!G1201=Data!$T$14,Data!$V$14,IF(Udfyldningsark!G1201=Data!$T$15,Data!$V$15,IF(Udfyldningsark!G1201=Data!$T$16,Data!$V$16,IF(Udfyldningsark!G1201=Data!$T$17,Data!$V$17,IF(Udfyldningsark!G1201=Data!$T$18,Data!$V$18,IF(Udfyldningsark!G1201=Data!$T$19,Data!$V$19,IF(Udfyldningsark!G1201=Data!$T$20,Data!$V$20,IF(Udfyldningsark!G1201=Data!$T$21,Data!$V$21,IF(Udfyldningsark!G1201=Data!$T$22,Data!$V$22,IF(Udfyldningsark!G1201=Data!$T$23,Data!$V$23,IF(Udfyldningsark!G1201=Data!$T$24,Data!$V$24,IF(Udfyldningsark!G1201=Data!$T$25,Data!$V$25,IF(Udfyldningsark!G1201=Data!$T$26,Data!$V$26,IF(Udfyldningsark!G1201=Data!$T$27,Data!$V$27,))))))))))))))))))))))</f>
        <v/>
      </c>
    </row>
    <row r="1185" spans="13:13" ht="9.6" hidden="1" customHeight="1" x14ac:dyDescent="0.2">
      <c r="M1185" s="89" t="str">
        <f>IF(Udfyldningsark!G1202="","",IF(Udfyldningsark!G1202=Data!$T$7,Data!$V$7,IF(Udfyldningsark!G1202=Data!$T$8,Data!$V$8,IF(Udfyldningsark!G1202=Data!$T$9,Data!$V$9,IF(Udfyldningsark!G1202=Data!$T$10,Data!$V$10,IF(Udfyldningsark!G1202=Data!$T$11,Data!$V$11,IF(Udfyldningsark!G1202=Data!$T$12,Data!$V$12,IF(Udfyldningsark!G1202=Data!$T$13,Data!$V$13,IF(Udfyldningsark!G1202=Data!$T$14,Data!$V$14,IF(Udfyldningsark!G1202=Data!$T$15,Data!$V$15,IF(Udfyldningsark!G1202=Data!$T$16,Data!$V$16,IF(Udfyldningsark!G1202=Data!$T$17,Data!$V$17,IF(Udfyldningsark!G1202=Data!$T$18,Data!$V$18,IF(Udfyldningsark!G1202=Data!$T$19,Data!$V$19,IF(Udfyldningsark!G1202=Data!$T$20,Data!$V$20,IF(Udfyldningsark!G1202=Data!$T$21,Data!$V$21,IF(Udfyldningsark!G1202=Data!$T$22,Data!$V$22,IF(Udfyldningsark!G1202=Data!$T$23,Data!$V$23,IF(Udfyldningsark!G1202=Data!$T$24,Data!$V$24,IF(Udfyldningsark!G1202=Data!$T$25,Data!$V$25,IF(Udfyldningsark!G1202=Data!$T$26,Data!$V$26,IF(Udfyldningsark!G1202=Data!$T$27,Data!$V$27,))))))))))))))))))))))</f>
        <v/>
      </c>
    </row>
    <row r="1186" spans="13:13" ht="9.6" hidden="1" customHeight="1" x14ac:dyDescent="0.2">
      <c r="M1186" s="89" t="str">
        <f>IF(Udfyldningsark!G1203="","",IF(Udfyldningsark!G1203=Data!$T$7,Data!$V$7,IF(Udfyldningsark!G1203=Data!$T$8,Data!$V$8,IF(Udfyldningsark!G1203=Data!$T$9,Data!$V$9,IF(Udfyldningsark!G1203=Data!$T$10,Data!$V$10,IF(Udfyldningsark!G1203=Data!$T$11,Data!$V$11,IF(Udfyldningsark!G1203=Data!$T$12,Data!$V$12,IF(Udfyldningsark!G1203=Data!$T$13,Data!$V$13,IF(Udfyldningsark!G1203=Data!$T$14,Data!$V$14,IF(Udfyldningsark!G1203=Data!$T$15,Data!$V$15,IF(Udfyldningsark!G1203=Data!$T$16,Data!$V$16,IF(Udfyldningsark!G1203=Data!$T$17,Data!$V$17,IF(Udfyldningsark!G1203=Data!$T$18,Data!$V$18,IF(Udfyldningsark!G1203=Data!$T$19,Data!$V$19,IF(Udfyldningsark!G1203=Data!$T$20,Data!$V$20,IF(Udfyldningsark!G1203=Data!$T$21,Data!$V$21,IF(Udfyldningsark!G1203=Data!$T$22,Data!$V$22,IF(Udfyldningsark!G1203=Data!$T$23,Data!$V$23,IF(Udfyldningsark!G1203=Data!$T$24,Data!$V$24,IF(Udfyldningsark!G1203=Data!$T$25,Data!$V$25,IF(Udfyldningsark!G1203=Data!$T$26,Data!$V$26,IF(Udfyldningsark!G1203=Data!$T$27,Data!$V$27,))))))))))))))))))))))</f>
        <v/>
      </c>
    </row>
    <row r="1187" spans="13:13" ht="9.6" hidden="1" customHeight="1" x14ac:dyDescent="0.2">
      <c r="M1187" s="89" t="str">
        <f>IF(Udfyldningsark!G1204="","",IF(Udfyldningsark!G1204=Data!$T$7,Data!$V$7,IF(Udfyldningsark!G1204=Data!$T$8,Data!$V$8,IF(Udfyldningsark!G1204=Data!$T$9,Data!$V$9,IF(Udfyldningsark!G1204=Data!$T$10,Data!$V$10,IF(Udfyldningsark!G1204=Data!$T$11,Data!$V$11,IF(Udfyldningsark!G1204=Data!$T$12,Data!$V$12,IF(Udfyldningsark!G1204=Data!$T$13,Data!$V$13,IF(Udfyldningsark!G1204=Data!$T$14,Data!$V$14,IF(Udfyldningsark!G1204=Data!$T$15,Data!$V$15,IF(Udfyldningsark!G1204=Data!$T$16,Data!$V$16,IF(Udfyldningsark!G1204=Data!$T$17,Data!$V$17,IF(Udfyldningsark!G1204=Data!$T$18,Data!$V$18,IF(Udfyldningsark!G1204=Data!$T$19,Data!$V$19,IF(Udfyldningsark!G1204=Data!$T$20,Data!$V$20,IF(Udfyldningsark!G1204=Data!$T$21,Data!$V$21,IF(Udfyldningsark!G1204=Data!$T$22,Data!$V$22,IF(Udfyldningsark!G1204=Data!$T$23,Data!$V$23,IF(Udfyldningsark!G1204=Data!$T$24,Data!$V$24,IF(Udfyldningsark!G1204=Data!$T$25,Data!$V$25,IF(Udfyldningsark!G1204=Data!$T$26,Data!$V$26,IF(Udfyldningsark!G1204=Data!$T$27,Data!$V$27,))))))))))))))))))))))</f>
        <v/>
      </c>
    </row>
    <row r="1188" spans="13:13" ht="9.6" hidden="1" customHeight="1" x14ac:dyDescent="0.2">
      <c r="M1188" s="89" t="str">
        <f>IF(Udfyldningsark!G1205="","",IF(Udfyldningsark!G1205=Data!$T$7,Data!$V$7,IF(Udfyldningsark!G1205=Data!$T$8,Data!$V$8,IF(Udfyldningsark!G1205=Data!$T$9,Data!$V$9,IF(Udfyldningsark!G1205=Data!$T$10,Data!$V$10,IF(Udfyldningsark!G1205=Data!$T$11,Data!$V$11,IF(Udfyldningsark!G1205=Data!$T$12,Data!$V$12,IF(Udfyldningsark!G1205=Data!$T$13,Data!$V$13,IF(Udfyldningsark!G1205=Data!$T$14,Data!$V$14,IF(Udfyldningsark!G1205=Data!$T$15,Data!$V$15,IF(Udfyldningsark!G1205=Data!$T$16,Data!$V$16,IF(Udfyldningsark!G1205=Data!$T$17,Data!$V$17,IF(Udfyldningsark!G1205=Data!$T$18,Data!$V$18,IF(Udfyldningsark!G1205=Data!$T$19,Data!$V$19,IF(Udfyldningsark!G1205=Data!$T$20,Data!$V$20,IF(Udfyldningsark!G1205=Data!$T$21,Data!$V$21,IF(Udfyldningsark!G1205=Data!$T$22,Data!$V$22,IF(Udfyldningsark!G1205=Data!$T$23,Data!$V$23,IF(Udfyldningsark!G1205=Data!$T$24,Data!$V$24,IF(Udfyldningsark!G1205=Data!$T$25,Data!$V$25,IF(Udfyldningsark!G1205=Data!$T$26,Data!$V$26,IF(Udfyldningsark!G1205=Data!$T$27,Data!$V$27,))))))))))))))))))))))</f>
        <v/>
      </c>
    </row>
    <row r="1189" spans="13:13" ht="9.6" hidden="1" customHeight="1" x14ac:dyDescent="0.2">
      <c r="M1189" s="89" t="str">
        <f>IF(Udfyldningsark!G1206="","",IF(Udfyldningsark!G1206=Data!$T$7,Data!$V$7,IF(Udfyldningsark!G1206=Data!$T$8,Data!$V$8,IF(Udfyldningsark!G1206=Data!$T$9,Data!$V$9,IF(Udfyldningsark!G1206=Data!$T$10,Data!$V$10,IF(Udfyldningsark!G1206=Data!$T$11,Data!$V$11,IF(Udfyldningsark!G1206=Data!$T$12,Data!$V$12,IF(Udfyldningsark!G1206=Data!$T$13,Data!$V$13,IF(Udfyldningsark!G1206=Data!$T$14,Data!$V$14,IF(Udfyldningsark!G1206=Data!$T$15,Data!$V$15,IF(Udfyldningsark!G1206=Data!$T$16,Data!$V$16,IF(Udfyldningsark!G1206=Data!$T$17,Data!$V$17,IF(Udfyldningsark!G1206=Data!$T$18,Data!$V$18,IF(Udfyldningsark!G1206=Data!$T$19,Data!$V$19,IF(Udfyldningsark!G1206=Data!$T$20,Data!$V$20,IF(Udfyldningsark!G1206=Data!$T$21,Data!$V$21,IF(Udfyldningsark!G1206=Data!$T$22,Data!$V$22,IF(Udfyldningsark!G1206=Data!$T$23,Data!$V$23,IF(Udfyldningsark!G1206=Data!$T$24,Data!$V$24,IF(Udfyldningsark!G1206=Data!$T$25,Data!$V$25,IF(Udfyldningsark!G1206=Data!$T$26,Data!$V$26,IF(Udfyldningsark!G1206=Data!$T$27,Data!$V$27,))))))))))))))))))))))</f>
        <v/>
      </c>
    </row>
    <row r="1190" spans="13:13" ht="9.6" hidden="1" customHeight="1" x14ac:dyDescent="0.2">
      <c r="M1190" s="89" t="str">
        <f>IF(Udfyldningsark!G1207="","",IF(Udfyldningsark!G1207=Data!$T$7,Data!$V$7,IF(Udfyldningsark!G1207=Data!$T$8,Data!$V$8,IF(Udfyldningsark!G1207=Data!$T$9,Data!$V$9,IF(Udfyldningsark!G1207=Data!$T$10,Data!$V$10,IF(Udfyldningsark!G1207=Data!$T$11,Data!$V$11,IF(Udfyldningsark!G1207=Data!$T$12,Data!$V$12,IF(Udfyldningsark!G1207=Data!$T$13,Data!$V$13,IF(Udfyldningsark!G1207=Data!$T$14,Data!$V$14,IF(Udfyldningsark!G1207=Data!$T$15,Data!$V$15,IF(Udfyldningsark!G1207=Data!$T$16,Data!$V$16,IF(Udfyldningsark!G1207=Data!$T$17,Data!$V$17,IF(Udfyldningsark!G1207=Data!$T$18,Data!$V$18,IF(Udfyldningsark!G1207=Data!$T$19,Data!$V$19,IF(Udfyldningsark!G1207=Data!$T$20,Data!$V$20,IF(Udfyldningsark!G1207=Data!$T$21,Data!$V$21,IF(Udfyldningsark!G1207=Data!$T$22,Data!$V$22,IF(Udfyldningsark!G1207=Data!$T$23,Data!$V$23,IF(Udfyldningsark!G1207=Data!$T$24,Data!$V$24,IF(Udfyldningsark!G1207=Data!$T$25,Data!$V$25,IF(Udfyldningsark!G1207=Data!$T$26,Data!$V$26,IF(Udfyldningsark!G1207=Data!$T$27,Data!$V$27,))))))))))))))))))))))</f>
        <v/>
      </c>
    </row>
    <row r="1191" spans="13:13" ht="9.6" hidden="1" customHeight="1" x14ac:dyDescent="0.2">
      <c r="M1191" s="89" t="str">
        <f>IF(Udfyldningsark!G1208="","",IF(Udfyldningsark!G1208=Data!$T$7,Data!$V$7,IF(Udfyldningsark!G1208=Data!$T$8,Data!$V$8,IF(Udfyldningsark!G1208=Data!$T$9,Data!$V$9,IF(Udfyldningsark!G1208=Data!$T$10,Data!$V$10,IF(Udfyldningsark!G1208=Data!$T$11,Data!$V$11,IF(Udfyldningsark!G1208=Data!$T$12,Data!$V$12,IF(Udfyldningsark!G1208=Data!$T$13,Data!$V$13,IF(Udfyldningsark!G1208=Data!$T$14,Data!$V$14,IF(Udfyldningsark!G1208=Data!$T$15,Data!$V$15,IF(Udfyldningsark!G1208=Data!$T$16,Data!$V$16,IF(Udfyldningsark!G1208=Data!$T$17,Data!$V$17,IF(Udfyldningsark!G1208=Data!$T$18,Data!$V$18,IF(Udfyldningsark!G1208=Data!$T$19,Data!$V$19,IF(Udfyldningsark!G1208=Data!$T$20,Data!$V$20,IF(Udfyldningsark!G1208=Data!$T$21,Data!$V$21,IF(Udfyldningsark!G1208=Data!$T$22,Data!$V$22,IF(Udfyldningsark!G1208=Data!$T$23,Data!$V$23,IF(Udfyldningsark!G1208=Data!$T$24,Data!$V$24,IF(Udfyldningsark!G1208=Data!$T$25,Data!$V$25,IF(Udfyldningsark!G1208=Data!$T$26,Data!$V$26,IF(Udfyldningsark!G1208=Data!$T$27,Data!$V$27,))))))))))))))))))))))</f>
        <v/>
      </c>
    </row>
    <row r="1192" spans="13:13" ht="9.6" hidden="1" customHeight="1" x14ac:dyDescent="0.2">
      <c r="M1192" s="89" t="str">
        <f>IF(Udfyldningsark!G1209="","",IF(Udfyldningsark!G1209=Data!$T$7,Data!$V$7,IF(Udfyldningsark!G1209=Data!$T$8,Data!$V$8,IF(Udfyldningsark!G1209=Data!$T$9,Data!$V$9,IF(Udfyldningsark!G1209=Data!$T$10,Data!$V$10,IF(Udfyldningsark!G1209=Data!$T$11,Data!$V$11,IF(Udfyldningsark!G1209=Data!$T$12,Data!$V$12,IF(Udfyldningsark!G1209=Data!$T$13,Data!$V$13,IF(Udfyldningsark!G1209=Data!$T$14,Data!$V$14,IF(Udfyldningsark!G1209=Data!$T$15,Data!$V$15,IF(Udfyldningsark!G1209=Data!$T$16,Data!$V$16,IF(Udfyldningsark!G1209=Data!$T$17,Data!$V$17,IF(Udfyldningsark!G1209=Data!$T$18,Data!$V$18,IF(Udfyldningsark!G1209=Data!$T$19,Data!$V$19,IF(Udfyldningsark!G1209=Data!$T$20,Data!$V$20,IF(Udfyldningsark!G1209=Data!$T$21,Data!$V$21,IF(Udfyldningsark!G1209=Data!$T$22,Data!$V$22,IF(Udfyldningsark!G1209=Data!$T$23,Data!$V$23,IF(Udfyldningsark!G1209=Data!$T$24,Data!$V$24,IF(Udfyldningsark!G1209=Data!$T$25,Data!$V$25,IF(Udfyldningsark!G1209=Data!$T$26,Data!$V$26,IF(Udfyldningsark!G1209=Data!$T$27,Data!$V$27,))))))))))))))))))))))</f>
        <v/>
      </c>
    </row>
    <row r="1193" spans="13:13" ht="9.6" hidden="1" customHeight="1" x14ac:dyDescent="0.2">
      <c r="M1193" s="89" t="str">
        <f>IF(Udfyldningsark!G1210="","",IF(Udfyldningsark!G1210=Data!$T$7,Data!$V$7,IF(Udfyldningsark!G1210=Data!$T$8,Data!$V$8,IF(Udfyldningsark!G1210=Data!$T$9,Data!$V$9,IF(Udfyldningsark!G1210=Data!$T$10,Data!$V$10,IF(Udfyldningsark!G1210=Data!$T$11,Data!$V$11,IF(Udfyldningsark!G1210=Data!$T$12,Data!$V$12,IF(Udfyldningsark!G1210=Data!$T$13,Data!$V$13,IF(Udfyldningsark!G1210=Data!$T$14,Data!$V$14,IF(Udfyldningsark!G1210=Data!$T$15,Data!$V$15,IF(Udfyldningsark!G1210=Data!$T$16,Data!$V$16,IF(Udfyldningsark!G1210=Data!$T$17,Data!$V$17,IF(Udfyldningsark!G1210=Data!$T$18,Data!$V$18,IF(Udfyldningsark!G1210=Data!$T$19,Data!$V$19,IF(Udfyldningsark!G1210=Data!$T$20,Data!$V$20,IF(Udfyldningsark!G1210=Data!$T$21,Data!$V$21,IF(Udfyldningsark!G1210=Data!$T$22,Data!$V$22,IF(Udfyldningsark!G1210=Data!$T$23,Data!$V$23,IF(Udfyldningsark!G1210=Data!$T$24,Data!$V$24,IF(Udfyldningsark!G1210=Data!$T$25,Data!$V$25,IF(Udfyldningsark!G1210=Data!$T$26,Data!$V$26,IF(Udfyldningsark!G1210=Data!$T$27,Data!$V$27,))))))))))))))))))))))</f>
        <v/>
      </c>
    </row>
    <row r="1194" spans="13:13" ht="9.6" hidden="1" customHeight="1" x14ac:dyDescent="0.2">
      <c r="M1194" s="89" t="str">
        <f>IF(Udfyldningsark!G1211="","",IF(Udfyldningsark!G1211=Data!$T$7,Data!$V$7,IF(Udfyldningsark!G1211=Data!$T$8,Data!$V$8,IF(Udfyldningsark!G1211=Data!$T$9,Data!$V$9,IF(Udfyldningsark!G1211=Data!$T$10,Data!$V$10,IF(Udfyldningsark!G1211=Data!$T$11,Data!$V$11,IF(Udfyldningsark!G1211=Data!$T$12,Data!$V$12,IF(Udfyldningsark!G1211=Data!$T$13,Data!$V$13,IF(Udfyldningsark!G1211=Data!$T$14,Data!$V$14,IF(Udfyldningsark!G1211=Data!$T$15,Data!$V$15,IF(Udfyldningsark!G1211=Data!$T$16,Data!$V$16,IF(Udfyldningsark!G1211=Data!$T$17,Data!$V$17,IF(Udfyldningsark!G1211=Data!$T$18,Data!$V$18,IF(Udfyldningsark!G1211=Data!$T$19,Data!$V$19,IF(Udfyldningsark!G1211=Data!$T$20,Data!$V$20,IF(Udfyldningsark!G1211=Data!$T$21,Data!$V$21,IF(Udfyldningsark!G1211=Data!$T$22,Data!$V$22,IF(Udfyldningsark!G1211=Data!$T$23,Data!$V$23,IF(Udfyldningsark!G1211=Data!$T$24,Data!$V$24,IF(Udfyldningsark!G1211=Data!$T$25,Data!$V$25,IF(Udfyldningsark!G1211=Data!$T$26,Data!$V$26,IF(Udfyldningsark!G1211=Data!$T$27,Data!$V$27,))))))))))))))))))))))</f>
        <v/>
      </c>
    </row>
    <row r="1195" spans="13:13" ht="9.6" hidden="1" customHeight="1" x14ac:dyDescent="0.2">
      <c r="M1195" s="89" t="str">
        <f>IF(Udfyldningsark!G1212="","",IF(Udfyldningsark!G1212=Data!$T$7,Data!$V$7,IF(Udfyldningsark!G1212=Data!$T$8,Data!$V$8,IF(Udfyldningsark!G1212=Data!$T$9,Data!$V$9,IF(Udfyldningsark!G1212=Data!$T$10,Data!$V$10,IF(Udfyldningsark!G1212=Data!$T$11,Data!$V$11,IF(Udfyldningsark!G1212=Data!$T$12,Data!$V$12,IF(Udfyldningsark!G1212=Data!$T$13,Data!$V$13,IF(Udfyldningsark!G1212=Data!$T$14,Data!$V$14,IF(Udfyldningsark!G1212=Data!$T$15,Data!$V$15,IF(Udfyldningsark!G1212=Data!$T$16,Data!$V$16,IF(Udfyldningsark!G1212=Data!$T$17,Data!$V$17,IF(Udfyldningsark!G1212=Data!$T$18,Data!$V$18,IF(Udfyldningsark!G1212=Data!$T$19,Data!$V$19,IF(Udfyldningsark!G1212=Data!$T$20,Data!$V$20,IF(Udfyldningsark!G1212=Data!$T$21,Data!$V$21,IF(Udfyldningsark!G1212=Data!$T$22,Data!$V$22,IF(Udfyldningsark!G1212=Data!$T$23,Data!$V$23,IF(Udfyldningsark!G1212=Data!$T$24,Data!$V$24,IF(Udfyldningsark!G1212=Data!$T$25,Data!$V$25,IF(Udfyldningsark!G1212=Data!$T$26,Data!$V$26,IF(Udfyldningsark!G1212=Data!$T$27,Data!$V$27,))))))))))))))))))))))</f>
        <v/>
      </c>
    </row>
    <row r="1196" spans="13:13" ht="9.6" hidden="1" customHeight="1" x14ac:dyDescent="0.2">
      <c r="M1196" s="89" t="str">
        <f>IF(Udfyldningsark!G1213="","",IF(Udfyldningsark!G1213=Data!$T$7,Data!$V$7,IF(Udfyldningsark!G1213=Data!$T$8,Data!$V$8,IF(Udfyldningsark!G1213=Data!$T$9,Data!$V$9,IF(Udfyldningsark!G1213=Data!$T$10,Data!$V$10,IF(Udfyldningsark!G1213=Data!$T$11,Data!$V$11,IF(Udfyldningsark!G1213=Data!$T$12,Data!$V$12,IF(Udfyldningsark!G1213=Data!$T$13,Data!$V$13,IF(Udfyldningsark!G1213=Data!$T$14,Data!$V$14,IF(Udfyldningsark!G1213=Data!$T$15,Data!$V$15,IF(Udfyldningsark!G1213=Data!$T$16,Data!$V$16,IF(Udfyldningsark!G1213=Data!$T$17,Data!$V$17,IF(Udfyldningsark!G1213=Data!$T$18,Data!$V$18,IF(Udfyldningsark!G1213=Data!$T$19,Data!$V$19,IF(Udfyldningsark!G1213=Data!$T$20,Data!$V$20,IF(Udfyldningsark!G1213=Data!$T$21,Data!$V$21,IF(Udfyldningsark!G1213=Data!$T$22,Data!$V$22,IF(Udfyldningsark!G1213=Data!$T$23,Data!$V$23,IF(Udfyldningsark!G1213=Data!$T$24,Data!$V$24,IF(Udfyldningsark!G1213=Data!$T$25,Data!$V$25,IF(Udfyldningsark!G1213=Data!$T$26,Data!$V$26,IF(Udfyldningsark!G1213=Data!$T$27,Data!$V$27,))))))))))))))))))))))</f>
        <v/>
      </c>
    </row>
    <row r="1197" spans="13:13" ht="9.6" hidden="1" customHeight="1" x14ac:dyDescent="0.2">
      <c r="M1197" s="89" t="str">
        <f>IF(Udfyldningsark!G1214="","",IF(Udfyldningsark!G1214=Data!$T$7,Data!$V$7,IF(Udfyldningsark!G1214=Data!$T$8,Data!$V$8,IF(Udfyldningsark!G1214=Data!$T$9,Data!$V$9,IF(Udfyldningsark!G1214=Data!$T$10,Data!$V$10,IF(Udfyldningsark!G1214=Data!$T$11,Data!$V$11,IF(Udfyldningsark!G1214=Data!$T$12,Data!$V$12,IF(Udfyldningsark!G1214=Data!$T$13,Data!$V$13,IF(Udfyldningsark!G1214=Data!$T$14,Data!$V$14,IF(Udfyldningsark!G1214=Data!$T$15,Data!$V$15,IF(Udfyldningsark!G1214=Data!$T$16,Data!$V$16,IF(Udfyldningsark!G1214=Data!$T$17,Data!$V$17,IF(Udfyldningsark!G1214=Data!$T$18,Data!$V$18,IF(Udfyldningsark!G1214=Data!$T$19,Data!$V$19,IF(Udfyldningsark!G1214=Data!$T$20,Data!$V$20,IF(Udfyldningsark!G1214=Data!$T$21,Data!$V$21,IF(Udfyldningsark!G1214=Data!$T$22,Data!$V$22,IF(Udfyldningsark!G1214=Data!$T$23,Data!$V$23,IF(Udfyldningsark!G1214=Data!$T$24,Data!$V$24,IF(Udfyldningsark!G1214=Data!$T$25,Data!$V$25,IF(Udfyldningsark!G1214=Data!$T$26,Data!$V$26,IF(Udfyldningsark!G1214=Data!$T$27,Data!$V$27,))))))))))))))))))))))</f>
        <v/>
      </c>
    </row>
    <row r="1198" spans="13:13" ht="9.6" hidden="1" customHeight="1" x14ac:dyDescent="0.2">
      <c r="M1198" s="89" t="str">
        <f>IF(Udfyldningsark!G1215="","",IF(Udfyldningsark!G1215=Data!$T$7,Data!$V$7,IF(Udfyldningsark!G1215=Data!$T$8,Data!$V$8,IF(Udfyldningsark!G1215=Data!$T$9,Data!$V$9,IF(Udfyldningsark!G1215=Data!$T$10,Data!$V$10,IF(Udfyldningsark!G1215=Data!$T$11,Data!$V$11,IF(Udfyldningsark!G1215=Data!$T$12,Data!$V$12,IF(Udfyldningsark!G1215=Data!$T$13,Data!$V$13,IF(Udfyldningsark!G1215=Data!$T$14,Data!$V$14,IF(Udfyldningsark!G1215=Data!$T$15,Data!$V$15,IF(Udfyldningsark!G1215=Data!$T$16,Data!$V$16,IF(Udfyldningsark!G1215=Data!$T$17,Data!$V$17,IF(Udfyldningsark!G1215=Data!$T$18,Data!$V$18,IF(Udfyldningsark!G1215=Data!$T$19,Data!$V$19,IF(Udfyldningsark!G1215=Data!$T$20,Data!$V$20,IF(Udfyldningsark!G1215=Data!$T$21,Data!$V$21,IF(Udfyldningsark!G1215=Data!$T$22,Data!$V$22,IF(Udfyldningsark!G1215=Data!$T$23,Data!$V$23,IF(Udfyldningsark!G1215=Data!$T$24,Data!$V$24,IF(Udfyldningsark!G1215=Data!$T$25,Data!$V$25,IF(Udfyldningsark!G1215=Data!$T$26,Data!$V$26,IF(Udfyldningsark!G1215=Data!$T$27,Data!$V$27,))))))))))))))))))))))</f>
        <v/>
      </c>
    </row>
    <row r="1199" spans="13:13" ht="9.6" hidden="1" customHeight="1" x14ac:dyDescent="0.2">
      <c r="M1199" s="89" t="str">
        <f>IF(Udfyldningsark!G1216="","",IF(Udfyldningsark!G1216=Data!$T$7,Data!$V$7,IF(Udfyldningsark!G1216=Data!$T$8,Data!$V$8,IF(Udfyldningsark!G1216=Data!$T$9,Data!$V$9,IF(Udfyldningsark!G1216=Data!$T$10,Data!$V$10,IF(Udfyldningsark!G1216=Data!$T$11,Data!$V$11,IF(Udfyldningsark!G1216=Data!$T$12,Data!$V$12,IF(Udfyldningsark!G1216=Data!$T$13,Data!$V$13,IF(Udfyldningsark!G1216=Data!$T$14,Data!$V$14,IF(Udfyldningsark!G1216=Data!$T$15,Data!$V$15,IF(Udfyldningsark!G1216=Data!$T$16,Data!$V$16,IF(Udfyldningsark!G1216=Data!$T$17,Data!$V$17,IF(Udfyldningsark!G1216=Data!$T$18,Data!$V$18,IF(Udfyldningsark!G1216=Data!$T$19,Data!$V$19,IF(Udfyldningsark!G1216=Data!$T$20,Data!$V$20,IF(Udfyldningsark!G1216=Data!$T$21,Data!$V$21,IF(Udfyldningsark!G1216=Data!$T$22,Data!$V$22,IF(Udfyldningsark!G1216=Data!$T$23,Data!$V$23,IF(Udfyldningsark!G1216=Data!$T$24,Data!$V$24,IF(Udfyldningsark!G1216=Data!$T$25,Data!$V$25,IF(Udfyldningsark!G1216=Data!$T$26,Data!$V$26,IF(Udfyldningsark!G1216=Data!$T$27,Data!$V$27,))))))))))))))))))))))</f>
        <v/>
      </c>
    </row>
    <row r="1200" spans="13:13" ht="9.6" hidden="1" customHeight="1" x14ac:dyDescent="0.2">
      <c r="M1200" s="89" t="str">
        <f>IF(Udfyldningsark!G1217="","",IF(Udfyldningsark!G1217=Data!$T$7,Data!$V$7,IF(Udfyldningsark!G1217=Data!$T$8,Data!$V$8,IF(Udfyldningsark!G1217=Data!$T$9,Data!$V$9,IF(Udfyldningsark!G1217=Data!$T$10,Data!$V$10,IF(Udfyldningsark!G1217=Data!$T$11,Data!$V$11,IF(Udfyldningsark!G1217=Data!$T$12,Data!$V$12,IF(Udfyldningsark!G1217=Data!$T$13,Data!$V$13,IF(Udfyldningsark!G1217=Data!$T$14,Data!$V$14,IF(Udfyldningsark!G1217=Data!$T$15,Data!$V$15,IF(Udfyldningsark!G1217=Data!$T$16,Data!$V$16,IF(Udfyldningsark!G1217=Data!$T$17,Data!$V$17,IF(Udfyldningsark!G1217=Data!$T$18,Data!$V$18,IF(Udfyldningsark!G1217=Data!$T$19,Data!$V$19,IF(Udfyldningsark!G1217=Data!$T$20,Data!$V$20,IF(Udfyldningsark!G1217=Data!$T$21,Data!$V$21,IF(Udfyldningsark!G1217=Data!$T$22,Data!$V$22,IF(Udfyldningsark!G1217=Data!$T$23,Data!$V$23,IF(Udfyldningsark!G1217=Data!$T$24,Data!$V$24,IF(Udfyldningsark!G1217=Data!$T$25,Data!$V$25,IF(Udfyldningsark!G1217=Data!$T$26,Data!$V$26,IF(Udfyldningsark!G1217=Data!$T$27,Data!$V$27,))))))))))))))))))))))</f>
        <v/>
      </c>
    </row>
    <row r="1201" spans="13:13" ht="9.6" hidden="1" customHeight="1" x14ac:dyDescent="0.2">
      <c r="M1201" s="89" t="str">
        <f>IF(Udfyldningsark!G1218="","",IF(Udfyldningsark!G1218=Data!$T$7,Data!$V$7,IF(Udfyldningsark!G1218=Data!$T$8,Data!$V$8,IF(Udfyldningsark!G1218=Data!$T$9,Data!$V$9,IF(Udfyldningsark!G1218=Data!$T$10,Data!$V$10,IF(Udfyldningsark!G1218=Data!$T$11,Data!$V$11,IF(Udfyldningsark!G1218=Data!$T$12,Data!$V$12,IF(Udfyldningsark!G1218=Data!$T$13,Data!$V$13,IF(Udfyldningsark!G1218=Data!$T$14,Data!$V$14,IF(Udfyldningsark!G1218=Data!$T$15,Data!$V$15,IF(Udfyldningsark!G1218=Data!$T$16,Data!$V$16,IF(Udfyldningsark!G1218=Data!$T$17,Data!$V$17,IF(Udfyldningsark!G1218=Data!$T$18,Data!$V$18,IF(Udfyldningsark!G1218=Data!$T$19,Data!$V$19,IF(Udfyldningsark!G1218=Data!$T$20,Data!$V$20,IF(Udfyldningsark!G1218=Data!$T$21,Data!$V$21,IF(Udfyldningsark!G1218=Data!$T$22,Data!$V$22,IF(Udfyldningsark!G1218=Data!$T$23,Data!$V$23,IF(Udfyldningsark!G1218=Data!$T$24,Data!$V$24,IF(Udfyldningsark!G1218=Data!$T$25,Data!$V$25,IF(Udfyldningsark!G1218=Data!$T$26,Data!$V$26,IF(Udfyldningsark!G1218=Data!$T$27,Data!$V$27,))))))))))))))))))))))</f>
        <v/>
      </c>
    </row>
    <row r="1202" spans="13:13" ht="9.6" hidden="1" customHeight="1" x14ac:dyDescent="0.2">
      <c r="M1202" s="89" t="str">
        <f>IF(Udfyldningsark!G1219="","",IF(Udfyldningsark!G1219=Data!$T$7,Data!$V$7,IF(Udfyldningsark!G1219=Data!$T$8,Data!$V$8,IF(Udfyldningsark!G1219=Data!$T$9,Data!$V$9,IF(Udfyldningsark!G1219=Data!$T$10,Data!$V$10,IF(Udfyldningsark!G1219=Data!$T$11,Data!$V$11,IF(Udfyldningsark!G1219=Data!$T$12,Data!$V$12,IF(Udfyldningsark!G1219=Data!$T$13,Data!$V$13,IF(Udfyldningsark!G1219=Data!$T$14,Data!$V$14,IF(Udfyldningsark!G1219=Data!$T$15,Data!$V$15,IF(Udfyldningsark!G1219=Data!$T$16,Data!$V$16,IF(Udfyldningsark!G1219=Data!$T$17,Data!$V$17,IF(Udfyldningsark!G1219=Data!$T$18,Data!$V$18,IF(Udfyldningsark!G1219=Data!$T$19,Data!$V$19,IF(Udfyldningsark!G1219=Data!$T$20,Data!$V$20,IF(Udfyldningsark!G1219=Data!$T$21,Data!$V$21,IF(Udfyldningsark!G1219=Data!$T$22,Data!$V$22,IF(Udfyldningsark!G1219=Data!$T$23,Data!$V$23,IF(Udfyldningsark!G1219=Data!$T$24,Data!$V$24,IF(Udfyldningsark!G1219=Data!$T$25,Data!$V$25,IF(Udfyldningsark!G1219=Data!$T$26,Data!$V$26,IF(Udfyldningsark!G1219=Data!$T$27,Data!$V$27,))))))))))))))))))))))</f>
        <v/>
      </c>
    </row>
    <row r="1203" spans="13:13" ht="9.6" hidden="1" customHeight="1" x14ac:dyDescent="0.2">
      <c r="M1203" s="89" t="str">
        <f>IF(Udfyldningsark!G1220="","",IF(Udfyldningsark!G1220=Data!$T$7,Data!$V$7,IF(Udfyldningsark!G1220=Data!$T$8,Data!$V$8,IF(Udfyldningsark!G1220=Data!$T$9,Data!$V$9,IF(Udfyldningsark!G1220=Data!$T$10,Data!$V$10,IF(Udfyldningsark!G1220=Data!$T$11,Data!$V$11,IF(Udfyldningsark!G1220=Data!$T$12,Data!$V$12,IF(Udfyldningsark!G1220=Data!$T$13,Data!$V$13,IF(Udfyldningsark!G1220=Data!$T$14,Data!$V$14,IF(Udfyldningsark!G1220=Data!$T$15,Data!$V$15,IF(Udfyldningsark!G1220=Data!$T$16,Data!$V$16,IF(Udfyldningsark!G1220=Data!$T$17,Data!$V$17,IF(Udfyldningsark!G1220=Data!$T$18,Data!$V$18,IF(Udfyldningsark!G1220=Data!$T$19,Data!$V$19,IF(Udfyldningsark!G1220=Data!$T$20,Data!$V$20,IF(Udfyldningsark!G1220=Data!$T$21,Data!$V$21,IF(Udfyldningsark!G1220=Data!$T$22,Data!$V$22,IF(Udfyldningsark!G1220=Data!$T$23,Data!$V$23,IF(Udfyldningsark!G1220=Data!$T$24,Data!$V$24,IF(Udfyldningsark!G1220=Data!$T$25,Data!$V$25,IF(Udfyldningsark!G1220=Data!$T$26,Data!$V$26,IF(Udfyldningsark!G1220=Data!$T$27,Data!$V$27,))))))))))))))))))))))</f>
        <v/>
      </c>
    </row>
    <row r="1204" spans="13:13" ht="9.6" hidden="1" customHeight="1" x14ac:dyDescent="0.2">
      <c r="M1204" s="89" t="str">
        <f>IF(Udfyldningsark!G1221="","",IF(Udfyldningsark!G1221=Data!$T$7,Data!$V$7,IF(Udfyldningsark!G1221=Data!$T$8,Data!$V$8,IF(Udfyldningsark!G1221=Data!$T$9,Data!$V$9,IF(Udfyldningsark!G1221=Data!$T$10,Data!$V$10,IF(Udfyldningsark!G1221=Data!$T$11,Data!$V$11,IF(Udfyldningsark!G1221=Data!$T$12,Data!$V$12,IF(Udfyldningsark!G1221=Data!$T$13,Data!$V$13,IF(Udfyldningsark!G1221=Data!$T$14,Data!$V$14,IF(Udfyldningsark!G1221=Data!$T$15,Data!$V$15,IF(Udfyldningsark!G1221=Data!$T$16,Data!$V$16,IF(Udfyldningsark!G1221=Data!$T$17,Data!$V$17,IF(Udfyldningsark!G1221=Data!$T$18,Data!$V$18,IF(Udfyldningsark!G1221=Data!$T$19,Data!$V$19,IF(Udfyldningsark!G1221=Data!$T$20,Data!$V$20,IF(Udfyldningsark!G1221=Data!$T$21,Data!$V$21,IF(Udfyldningsark!G1221=Data!$T$22,Data!$V$22,IF(Udfyldningsark!G1221=Data!$T$23,Data!$V$23,IF(Udfyldningsark!G1221=Data!$T$24,Data!$V$24,IF(Udfyldningsark!G1221=Data!$T$25,Data!$V$25,IF(Udfyldningsark!G1221=Data!$T$26,Data!$V$26,IF(Udfyldningsark!G1221=Data!$T$27,Data!$V$27,))))))))))))))))))))))</f>
        <v/>
      </c>
    </row>
    <row r="1205" spans="13:13" ht="9.6" hidden="1" customHeight="1" x14ac:dyDescent="0.2">
      <c r="M1205" s="89" t="str">
        <f>IF(Udfyldningsark!G1222="","",IF(Udfyldningsark!G1222=Data!$T$7,Data!$V$7,IF(Udfyldningsark!G1222=Data!$T$8,Data!$V$8,IF(Udfyldningsark!G1222=Data!$T$9,Data!$V$9,IF(Udfyldningsark!G1222=Data!$T$10,Data!$V$10,IF(Udfyldningsark!G1222=Data!$T$11,Data!$V$11,IF(Udfyldningsark!G1222=Data!$T$12,Data!$V$12,IF(Udfyldningsark!G1222=Data!$T$13,Data!$V$13,IF(Udfyldningsark!G1222=Data!$T$14,Data!$V$14,IF(Udfyldningsark!G1222=Data!$T$15,Data!$V$15,IF(Udfyldningsark!G1222=Data!$T$16,Data!$V$16,IF(Udfyldningsark!G1222=Data!$T$17,Data!$V$17,IF(Udfyldningsark!G1222=Data!$T$18,Data!$V$18,IF(Udfyldningsark!G1222=Data!$T$19,Data!$V$19,IF(Udfyldningsark!G1222=Data!$T$20,Data!$V$20,IF(Udfyldningsark!G1222=Data!$T$21,Data!$V$21,IF(Udfyldningsark!G1222=Data!$T$22,Data!$V$22,IF(Udfyldningsark!G1222=Data!$T$23,Data!$V$23,IF(Udfyldningsark!G1222=Data!$T$24,Data!$V$24,IF(Udfyldningsark!G1222=Data!$T$25,Data!$V$25,IF(Udfyldningsark!G1222=Data!$T$26,Data!$V$26,IF(Udfyldningsark!G1222=Data!$T$27,Data!$V$27,))))))))))))))))))))))</f>
        <v/>
      </c>
    </row>
    <row r="1206" spans="13:13" ht="9.6" hidden="1" customHeight="1" x14ac:dyDescent="0.2">
      <c r="M1206" s="89" t="str">
        <f>IF(Udfyldningsark!G1223="","",IF(Udfyldningsark!G1223=Data!$T$7,Data!$V$7,IF(Udfyldningsark!G1223=Data!$T$8,Data!$V$8,IF(Udfyldningsark!G1223=Data!$T$9,Data!$V$9,IF(Udfyldningsark!G1223=Data!$T$10,Data!$V$10,IF(Udfyldningsark!G1223=Data!$T$11,Data!$V$11,IF(Udfyldningsark!G1223=Data!$T$12,Data!$V$12,IF(Udfyldningsark!G1223=Data!$T$13,Data!$V$13,IF(Udfyldningsark!G1223=Data!$T$14,Data!$V$14,IF(Udfyldningsark!G1223=Data!$T$15,Data!$V$15,IF(Udfyldningsark!G1223=Data!$T$16,Data!$V$16,IF(Udfyldningsark!G1223=Data!$T$17,Data!$V$17,IF(Udfyldningsark!G1223=Data!$T$18,Data!$V$18,IF(Udfyldningsark!G1223=Data!$T$19,Data!$V$19,IF(Udfyldningsark!G1223=Data!$T$20,Data!$V$20,IF(Udfyldningsark!G1223=Data!$T$21,Data!$V$21,IF(Udfyldningsark!G1223=Data!$T$22,Data!$V$22,IF(Udfyldningsark!G1223=Data!$T$23,Data!$V$23,IF(Udfyldningsark!G1223=Data!$T$24,Data!$V$24,IF(Udfyldningsark!G1223=Data!$T$25,Data!$V$25,IF(Udfyldningsark!G1223=Data!$T$26,Data!$V$26,IF(Udfyldningsark!G1223=Data!$T$27,Data!$V$27,))))))))))))))))))))))</f>
        <v/>
      </c>
    </row>
    <row r="1207" spans="13:13" ht="9.6" hidden="1" customHeight="1" x14ac:dyDescent="0.2">
      <c r="M1207" s="89" t="str">
        <f>IF(Udfyldningsark!G1224="","",IF(Udfyldningsark!G1224=Data!$T$7,Data!$V$7,IF(Udfyldningsark!G1224=Data!$T$8,Data!$V$8,IF(Udfyldningsark!G1224=Data!$T$9,Data!$V$9,IF(Udfyldningsark!G1224=Data!$T$10,Data!$V$10,IF(Udfyldningsark!G1224=Data!$T$11,Data!$V$11,IF(Udfyldningsark!G1224=Data!$T$12,Data!$V$12,IF(Udfyldningsark!G1224=Data!$T$13,Data!$V$13,IF(Udfyldningsark!G1224=Data!$T$14,Data!$V$14,IF(Udfyldningsark!G1224=Data!$T$15,Data!$V$15,IF(Udfyldningsark!G1224=Data!$T$16,Data!$V$16,IF(Udfyldningsark!G1224=Data!$T$17,Data!$V$17,IF(Udfyldningsark!G1224=Data!$T$18,Data!$V$18,IF(Udfyldningsark!G1224=Data!$T$19,Data!$V$19,IF(Udfyldningsark!G1224=Data!$T$20,Data!$V$20,IF(Udfyldningsark!G1224=Data!$T$21,Data!$V$21,IF(Udfyldningsark!G1224=Data!$T$22,Data!$V$22,IF(Udfyldningsark!G1224=Data!$T$23,Data!$V$23,IF(Udfyldningsark!G1224=Data!$T$24,Data!$V$24,IF(Udfyldningsark!G1224=Data!$T$25,Data!$V$25,IF(Udfyldningsark!G1224=Data!$T$26,Data!$V$26,IF(Udfyldningsark!G1224=Data!$T$27,Data!$V$27,))))))))))))))))))))))</f>
        <v/>
      </c>
    </row>
    <row r="1208" spans="13:13" ht="9.6" hidden="1" customHeight="1" x14ac:dyDescent="0.2">
      <c r="M1208" s="89" t="str">
        <f>IF(Udfyldningsark!G1225="","",IF(Udfyldningsark!G1225=Data!$T$7,Data!$V$7,IF(Udfyldningsark!G1225=Data!$T$8,Data!$V$8,IF(Udfyldningsark!G1225=Data!$T$9,Data!$V$9,IF(Udfyldningsark!G1225=Data!$T$10,Data!$V$10,IF(Udfyldningsark!G1225=Data!$T$11,Data!$V$11,IF(Udfyldningsark!G1225=Data!$T$12,Data!$V$12,IF(Udfyldningsark!G1225=Data!$T$13,Data!$V$13,IF(Udfyldningsark!G1225=Data!$T$14,Data!$V$14,IF(Udfyldningsark!G1225=Data!$T$15,Data!$V$15,IF(Udfyldningsark!G1225=Data!$T$16,Data!$V$16,IF(Udfyldningsark!G1225=Data!$T$17,Data!$V$17,IF(Udfyldningsark!G1225=Data!$T$18,Data!$V$18,IF(Udfyldningsark!G1225=Data!$T$19,Data!$V$19,IF(Udfyldningsark!G1225=Data!$T$20,Data!$V$20,IF(Udfyldningsark!G1225=Data!$T$21,Data!$V$21,IF(Udfyldningsark!G1225=Data!$T$22,Data!$V$22,IF(Udfyldningsark!G1225=Data!$T$23,Data!$V$23,IF(Udfyldningsark!G1225=Data!$T$24,Data!$V$24,IF(Udfyldningsark!G1225=Data!$T$25,Data!$V$25,IF(Udfyldningsark!G1225=Data!$T$26,Data!$V$26,IF(Udfyldningsark!G1225=Data!$T$27,Data!$V$27,))))))))))))))))))))))</f>
        <v/>
      </c>
    </row>
    <row r="1209" spans="13:13" ht="9.6" hidden="1" customHeight="1" x14ac:dyDescent="0.2">
      <c r="M1209" s="89" t="str">
        <f>IF(Udfyldningsark!G1226="","",IF(Udfyldningsark!G1226=Data!$T$7,Data!$V$7,IF(Udfyldningsark!G1226=Data!$T$8,Data!$V$8,IF(Udfyldningsark!G1226=Data!$T$9,Data!$V$9,IF(Udfyldningsark!G1226=Data!$T$10,Data!$V$10,IF(Udfyldningsark!G1226=Data!$T$11,Data!$V$11,IF(Udfyldningsark!G1226=Data!$T$12,Data!$V$12,IF(Udfyldningsark!G1226=Data!$T$13,Data!$V$13,IF(Udfyldningsark!G1226=Data!$T$14,Data!$V$14,IF(Udfyldningsark!G1226=Data!$T$15,Data!$V$15,IF(Udfyldningsark!G1226=Data!$T$16,Data!$V$16,IF(Udfyldningsark!G1226=Data!$T$17,Data!$V$17,IF(Udfyldningsark!G1226=Data!$T$18,Data!$V$18,IF(Udfyldningsark!G1226=Data!$T$19,Data!$V$19,IF(Udfyldningsark!G1226=Data!$T$20,Data!$V$20,IF(Udfyldningsark!G1226=Data!$T$21,Data!$V$21,IF(Udfyldningsark!G1226=Data!$T$22,Data!$V$22,IF(Udfyldningsark!G1226=Data!$T$23,Data!$V$23,IF(Udfyldningsark!G1226=Data!$T$24,Data!$V$24,IF(Udfyldningsark!G1226=Data!$T$25,Data!$V$25,IF(Udfyldningsark!G1226=Data!$T$26,Data!$V$26,IF(Udfyldningsark!G1226=Data!$T$27,Data!$V$27,))))))))))))))))))))))</f>
        <v/>
      </c>
    </row>
    <row r="1210" spans="13:13" ht="9.6" hidden="1" customHeight="1" x14ac:dyDescent="0.2">
      <c r="M1210" s="89" t="str">
        <f>IF(Udfyldningsark!G1227="","",IF(Udfyldningsark!G1227=Data!$T$7,Data!$V$7,IF(Udfyldningsark!G1227=Data!$T$8,Data!$V$8,IF(Udfyldningsark!G1227=Data!$T$9,Data!$V$9,IF(Udfyldningsark!G1227=Data!$T$10,Data!$V$10,IF(Udfyldningsark!G1227=Data!$T$11,Data!$V$11,IF(Udfyldningsark!G1227=Data!$T$12,Data!$V$12,IF(Udfyldningsark!G1227=Data!$T$13,Data!$V$13,IF(Udfyldningsark!G1227=Data!$T$14,Data!$V$14,IF(Udfyldningsark!G1227=Data!$T$15,Data!$V$15,IF(Udfyldningsark!G1227=Data!$T$16,Data!$V$16,IF(Udfyldningsark!G1227=Data!$T$17,Data!$V$17,IF(Udfyldningsark!G1227=Data!$T$18,Data!$V$18,IF(Udfyldningsark!G1227=Data!$T$19,Data!$V$19,IF(Udfyldningsark!G1227=Data!$T$20,Data!$V$20,IF(Udfyldningsark!G1227=Data!$T$21,Data!$V$21,IF(Udfyldningsark!G1227=Data!$T$22,Data!$V$22,IF(Udfyldningsark!G1227=Data!$T$23,Data!$V$23,IF(Udfyldningsark!G1227=Data!$T$24,Data!$V$24,IF(Udfyldningsark!G1227=Data!$T$25,Data!$V$25,IF(Udfyldningsark!G1227=Data!$T$26,Data!$V$26,IF(Udfyldningsark!G1227=Data!$T$27,Data!$V$27,))))))))))))))))))))))</f>
        <v/>
      </c>
    </row>
    <row r="1211" spans="13:13" ht="9.6" hidden="1" customHeight="1" x14ac:dyDescent="0.2">
      <c r="M1211" s="89" t="str">
        <f>IF(Udfyldningsark!G1228="","",IF(Udfyldningsark!G1228=Data!$T$7,Data!$V$7,IF(Udfyldningsark!G1228=Data!$T$8,Data!$V$8,IF(Udfyldningsark!G1228=Data!$T$9,Data!$V$9,IF(Udfyldningsark!G1228=Data!$T$10,Data!$V$10,IF(Udfyldningsark!G1228=Data!$T$11,Data!$V$11,IF(Udfyldningsark!G1228=Data!$T$12,Data!$V$12,IF(Udfyldningsark!G1228=Data!$T$13,Data!$V$13,IF(Udfyldningsark!G1228=Data!$T$14,Data!$V$14,IF(Udfyldningsark!G1228=Data!$T$15,Data!$V$15,IF(Udfyldningsark!G1228=Data!$T$16,Data!$V$16,IF(Udfyldningsark!G1228=Data!$T$17,Data!$V$17,IF(Udfyldningsark!G1228=Data!$T$18,Data!$V$18,IF(Udfyldningsark!G1228=Data!$T$19,Data!$V$19,IF(Udfyldningsark!G1228=Data!$T$20,Data!$V$20,IF(Udfyldningsark!G1228=Data!$T$21,Data!$V$21,IF(Udfyldningsark!G1228=Data!$T$22,Data!$V$22,IF(Udfyldningsark!G1228=Data!$T$23,Data!$V$23,IF(Udfyldningsark!G1228=Data!$T$24,Data!$V$24,IF(Udfyldningsark!G1228=Data!$T$25,Data!$V$25,IF(Udfyldningsark!G1228=Data!$T$26,Data!$V$26,IF(Udfyldningsark!G1228=Data!$T$27,Data!$V$27,))))))))))))))))))))))</f>
        <v/>
      </c>
    </row>
    <row r="1212" spans="13:13" ht="9.6" hidden="1" customHeight="1" x14ac:dyDescent="0.2">
      <c r="M1212" s="89" t="str">
        <f>IF(Udfyldningsark!G1229="","",IF(Udfyldningsark!G1229=Data!$T$7,Data!$V$7,IF(Udfyldningsark!G1229=Data!$T$8,Data!$V$8,IF(Udfyldningsark!G1229=Data!$T$9,Data!$V$9,IF(Udfyldningsark!G1229=Data!$T$10,Data!$V$10,IF(Udfyldningsark!G1229=Data!$T$11,Data!$V$11,IF(Udfyldningsark!G1229=Data!$T$12,Data!$V$12,IF(Udfyldningsark!G1229=Data!$T$13,Data!$V$13,IF(Udfyldningsark!G1229=Data!$T$14,Data!$V$14,IF(Udfyldningsark!G1229=Data!$T$15,Data!$V$15,IF(Udfyldningsark!G1229=Data!$T$16,Data!$V$16,IF(Udfyldningsark!G1229=Data!$T$17,Data!$V$17,IF(Udfyldningsark!G1229=Data!$T$18,Data!$V$18,IF(Udfyldningsark!G1229=Data!$T$19,Data!$V$19,IF(Udfyldningsark!G1229=Data!$T$20,Data!$V$20,IF(Udfyldningsark!G1229=Data!$T$21,Data!$V$21,IF(Udfyldningsark!G1229=Data!$T$22,Data!$V$22,IF(Udfyldningsark!G1229=Data!$T$23,Data!$V$23,IF(Udfyldningsark!G1229=Data!$T$24,Data!$V$24,IF(Udfyldningsark!G1229=Data!$T$25,Data!$V$25,IF(Udfyldningsark!G1229=Data!$T$26,Data!$V$26,IF(Udfyldningsark!G1229=Data!$T$27,Data!$V$27,))))))))))))))))))))))</f>
        <v/>
      </c>
    </row>
    <row r="1213" spans="13:13" ht="9.6" hidden="1" customHeight="1" x14ac:dyDescent="0.2">
      <c r="M1213" s="89" t="str">
        <f>IF(Udfyldningsark!G1230="","",IF(Udfyldningsark!G1230=Data!$T$7,Data!$V$7,IF(Udfyldningsark!G1230=Data!$T$8,Data!$V$8,IF(Udfyldningsark!G1230=Data!$T$9,Data!$V$9,IF(Udfyldningsark!G1230=Data!$T$10,Data!$V$10,IF(Udfyldningsark!G1230=Data!$T$11,Data!$V$11,IF(Udfyldningsark!G1230=Data!$T$12,Data!$V$12,IF(Udfyldningsark!G1230=Data!$T$13,Data!$V$13,IF(Udfyldningsark!G1230=Data!$T$14,Data!$V$14,IF(Udfyldningsark!G1230=Data!$T$15,Data!$V$15,IF(Udfyldningsark!G1230=Data!$T$16,Data!$V$16,IF(Udfyldningsark!G1230=Data!$T$17,Data!$V$17,IF(Udfyldningsark!G1230=Data!$T$18,Data!$V$18,IF(Udfyldningsark!G1230=Data!$T$19,Data!$V$19,IF(Udfyldningsark!G1230=Data!$T$20,Data!$V$20,IF(Udfyldningsark!G1230=Data!$T$21,Data!$V$21,IF(Udfyldningsark!G1230=Data!$T$22,Data!$V$22,IF(Udfyldningsark!G1230=Data!$T$23,Data!$V$23,IF(Udfyldningsark!G1230=Data!$T$24,Data!$V$24,IF(Udfyldningsark!G1230=Data!$T$25,Data!$V$25,IF(Udfyldningsark!G1230=Data!$T$26,Data!$V$26,IF(Udfyldningsark!G1230=Data!$T$27,Data!$V$27,))))))))))))))))))))))</f>
        <v/>
      </c>
    </row>
    <row r="1214" spans="13:13" ht="9.6" hidden="1" customHeight="1" x14ac:dyDescent="0.2">
      <c r="M1214" s="89" t="str">
        <f>IF(Udfyldningsark!G1231="","",IF(Udfyldningsark!G1231=Data!$T$7,Data!$V$7,IF(Udfyldningsark!G1231=Data!$T$8,Data!$V$8,IF(Udfyldningsark!G1231=Data!$T$9,Data!$V$9,IF(Udfyldningsark!G1231=Data!$T$10,Data!$V$10,IF(Udfyldningsark!G1231=Data!$T$11,Data!$V$11,IF(Udfyldningsark!G1231=Data!$T$12,Data!$V$12,IF(Udfyldningsark!G1231=Data!$T$13,Data!$V$13,IF(Udfyldningsark!G1231=Data!$T$14,Data!$V$14,IF(Udfyldningsark!G1231=Data!$T$15,Data!$V$15,IF(Udfyldningsark!G1231=Data!$T$16,Data!$V$16,IF(Udfyldningsark!G1231=Data!$T$17,Data!$V$17,IF(Udfyldningsark!G1231=Data!$T$18,Data!$V$18,IF(Udfyldningsark!G1231=Data!$T$19,Data!$V$19,IF(Udfyldningsark!G1231=Data!$T$20,Data!$V$20,IF(Udfyldningsark!G1231=Data!$T$21,Data!$V$21,IF(Udfyldningsark!G1231=Data!$T$22,Data!$V$22,IF(Udfyldningsark!G1231=Data!$T$23,Data!$V$23,IF(Udfyldningsark!G1231=Data!$T$24,Data!$V$24,IF(Udfyldningsark!G1231=Data!$T$25,Data!$V$25,IF(Udfyldningsark!G1231=Data!$T$26,Data!$V$26,IF(Udfyldningsark!G1231=Data!$T$27,Data!$V$27,))))))))))))))))))))))</f>
        <v/>
      </c>
    </row>
    <row r="1215" spans="13:13" ht="9.6" hidden="1" customHeight="1" x14ac:dyDescent="0.2">
      <c r="M1215" s="89" t="str">
        <f>IF(Udfyldningsark!G1232="","",IF(Udfyldningsark!G1232=Data!$T$7,Data!$V$7,IF(Udfyldningsark!G1232=Data!$T$8,Data!$V$8,IF(Udfyldningsark!G1232=Data!$T$9,Data!$V$9,IF(Udfyldningsark!G1232=Data!$T$10,Data!$V$10,IF(Udfyldningsark!G1232=Data!$T$11,Data!$V$11,IF(Udfyldningsark!G1232=Data!$T$12,Data!$V$12,IF(Udfyldningsark!G1232=Data!$T$13,Data!$V$13,IF(Udfyldningsark!G1232=Data!$T$14,Data!$V$14,IF(Udfyldningsark!G1232=Data!$T$15,Data!$V$15,IF(Udfyldningsark!G1232=Data!$T$16,Data!$V$16,IF(Udfyldningsark!G1232=Data!$T$17,Data!$V$17,IF(Udfyldningsark!G1232=Data!$T$18,Data!$V$18,IF(Udfyldningsark!G1232=Data!$T$19,Data!$V$19,IF(Udfyldningsark!G1232=Data!$T$20,Data!$V$20,IF(Udfyldningsark!G1232=Data!$T$21,Data!$V$21,IF(Udfyldningsark!G1232=Data!$T$22,Data!$V$22,IF(Udfyldningsark!G1232=Data!$T$23,Data!$V$23,IF(Udfyldningsark!G1232=Data!$T$24,Data!$V$24,IF(Udfyldningsark!G1232=Data!$T$25,Data!$V$25,IF(Udfyldningsark!G1232=Data!$T$26,Data!$V$26,IF(Udfyldningsark!G1232=Data!$T$27,Data!$V$27,))))))))))))))))))))))</f>
        <v/>
      </c>
    </row>
    <row r="1216" spans="13:13" ht="9.6" hidden="1" customHeight="1" x14ac:dyDescent="0.2">
      <c r="M1216" s="89" t="str">
        <f>IF(Udfyldningsark!G1233="","",IF(Udfyldningsark!G1233=Data!$T$7,Data!$V$7,IF(Udfyldningsark!G1233=Data!$T$8,Data!$V$8,IF(Udfyldningsark!G1233=Data!$T$9,Data!$V$9,IF(Udfyldningsark!G1233=Data!$T$10,Data!$V$10,IF(Udfyldningsark!G1233=Data!$T$11,Data!$V$11,IF(Udfyldningsark!G1233=Data!$T$12,Data!$V$12,IF(Udfyldningsark!G1233=Data!$T$13,Data!$V$13,IF(Udfyldningsark!G1233=Data!$T$14,Data!$V$14,IF(Udfyldningsark!G1233=Data!$T$15,Data!$V$15,IF(Udfyldningsark!G1233=Data!$T$16,Data!$V$16,IF(Udfyldningsark!G1233=Data!$T$17,Data!$V$17,IF(Udfyldningsark!G1233=Data!$T$18,Data!$V$18,IF(Udfyldningsark!G1233=Data!$T$19,Data!$V$19,IF(Udfyldningsark!G1233=Data!$T$20,Data!$V$20,IF(Udfyldningsark!G1233=Data!$T$21,Data!$V$21,IF(Udfyldningsark!G1233=Data!$T$22,Data!$V$22,IF(Udfyldningsark!G1233=Data!$T$23,Data!$V$23,IF(Udfyldningsark!G1233=Data!$T$24,Data!$V$24,IF(Udfyldningsark!G1233=Data!$T$25,Data!$V$25,IF(Udfyldningsark!G1233=Data!$T$26,Data!$V$26,IF(Udfyldningsark!G1233=Data!$T$27,Data!$V$27,))))))))))))))))))))))</f>
        <v/>
      </c>
    </row>
    <row r="1217" spans="13:13" ht="9.6" hidden="1" customHeight="1" x14ac:dyDescent="0.2">
      <c r="M1217" s="89" t="str">
        <f>IF(Udfyldningsark!G1234="","",IF(Udfyldningsark!G1234=Data!$T$7,Data!$V$7,IF(Udfyldningsark!G1234=Data!$T$8,Data!$V$8,IF(Udfyldningsark!G1234=Data!$T$9,Data!$V$9,IF(Udfyldningsark!G1234=Data!$T$10,Data!$V$10,IF(Udfyldningsark!G1234=Data!$T$11,Data!$V$11,IF(Udfyldningsark!G1234=Data!$T$12,Data!$V$12,IF(Udfyldningsark!G1234=Data!$T$13,Data!$V$13,IF(Udfyldningsark!G1234=Data!$T$14,Data!$V$14,IF(Udfyldningsark!G1234=Data!$T$15,Data!$V$15,IF(Udfyldningsark!G1234=Data!$T$16,Data!$V$16,IF(Udfyldningsark!G1234=Data!$T$17,Data!$V$17,IF(Udfyldningsark!G1234=Data!$T$18,Data!$V$18,IF(Udfyldningsark!G1234=Data!$T$19,Data!$V$19,IF(Udfyldningsark!G1234=Data!$T$20,Data!$V$20,IF(Udfyldningsark!G1234=Data!$T$21,Data!$V$21,IF(Udfyldningsark!G1234=Data!$T$22,Data!$V$22,IF(Udfyldningsark!G1234=Data!$T$23,Data!$V$23,IF(Udfyldningsark!G1234=Data!$T$24,Data!$V$24,IF(Udfyldningsark!G1234=Data!$T$25,Data!$V$25,IF(Udfyldningsark!G1234=Data!$T$26,Data!$V$26,IF(Udfyldningsark!G1234=Data!$T$27,Data!$V$27,))))))))))))))))))))))</f>
        <v/>
      </c>
    </row>
    <row r="1218" spans="13:13" ht="9.6" hidden="1" customHeight="1" x14ac:dyDescent="0.2">
      <c r="M1218" s="89" t="str">
        <f>IF(Udfyldningsark!G1235="","",IF(Udfyldningsark!G1235=Data!$T$7,Data!$V$7,IF(Udfyldningsark!G1235=Data!$T$8,Data!$V$8,IF(Udfyldningsark!G1235=Data!$T$9,Data!$V$9,IF(Udfyldningsark!G1235=Data!$T$10,Data!$V$10,IF(Udfyldningsark!G1235=Data!$T$11,Data!$V$11,IF(Udfyldningsark!G1235=Data!$T$12,Data!$V$12,IF(Udfyldningsark!G1235=Data!$T$13,Data!$V$13,IF(Udfyldningsark!G1235=Data!$T$14,Data!$V$14,IF(Udfyldningsark!G1235=Data!$T$15,Data!$V$15,IF(Udfyldningsark!G1235=Data!$T$16,Data!$V$16,IF(Udfyldningsark!G1235=Data!$T$17,Data!$V$17,IF(Udfyldningsark!G1235=Data!$T$18,Data!$V$18,IF(Udfyldningsark!G1235=Data!$T$19,Data!$V$19,IF(Udfyldningsark!G1235=Data!$T$20,Data!$V$20,IF(Udfyldningsark!G1235=Data!$T$21,Data!$V$21,IF(Udfyldningsark!G1235=Data!$T$22,Data!$V$22,IF(Udfyldningsark!G1235=Data!$T$23,Data!$V$23,IF(Udfyldningsark!G1235=Data!$T$24,Data!$V$24,IF(Udfyldningsark!G1235=Data!$T$25,Data!$V$25,IF(Udfyldningsark!G1235=Data!$T$26,Data!$V$26,IF(Udfyldningsark!G1235=Data!$T$27,Data!$V$27,))))))))))))))))))))))</f>
        <v/>
      </c>
    </row>
    <row r="1219" spans="13:13" ht="9.6" hidden="1" customHeight="1" x14ac:dyDescent="0.2">
      <c r="M1219" s="89" t="str">
        <f>IF(Udfyldningsark!G1236="","",IF(Udfyldningsark!G1236=Data!$T$7,Data!$V$7,IF(Udfyldningsark!G1236=Data!$T$8,Data!$V$8,IF(Udfyldningsark!G1236=Data!$T$9,Data!$V$9,IF(Udfyldningsark!G1236=Data!$T$10,Data!$V$10,IF(Udfyldningsark!G1236=Data!$T$11,Data!$V$11,IF(Udfyldningsark!G1236=Data!$T$12,Data!$V$12,IF(Udfyldningsark!G1236=Data!$T$13,Data!$V$13,IF(Udfyldningsark!G1236=Data!$T$14,Data!$V$14,IF(Udfyldningsark!G1236=Data!$T$15,Data!$V$15,IF(Udfyldningsark!G1236=Data!$T$16,Data!$V$16,IF(Udfyldningsark!G1236=Data!$T$17,Data!$V$17,IF(Udfyldningsark!G1236=Data!$T$18,Data!$V$18,IF(Udfyldningsark!G1236=Data!$T$19,Data!$V$19,IF(Udfyldningsark!G1236=Data!$T$20,Data!$V$20,IF(Udfyldningsark!G1236=Data!$T$21,Data!$V$21,IF(Udfyldningsark!G1236=Data!$T$22,Data!$V$22,IF(Udfyldningsark!G1236=Data!$T$23,Data!$V$23,IF(Udfyldningsark!G1236=Data!$T$24,Data!$V$24,IF(Udfyldningsark!G1236=Data!$T$25,Data!$V$25,IF(Udfyldningsark!G1236=Data!$T$26,Data!$V$26,IF(Udfyldningsark!G1236=Data!$T$27,Data!$V$27,))))))))))))))))))))))</f>
        <v/>
      </c>
    </row>
    <row r="1220" spans="13:13" ht="9.6" hidden="1" customHeight="1" x14ac:dyDescent="0.2">
      <c r="M1220" s="89" t="str">
        <f>IF(Udfyldningsark!G1237="","",IF(Udfyldningsark!G1237=Data!$T$7,Data!$V$7,IF(Udfyldningsark!G1237=Data!$T$8,Data!$V$8,IF(Udfyldningsark!G1237=Data!$T$9,Data!$V$9,IF(Udfyldningsark!G1237=Data!$T$10,Data!$V$10,IF(Udfyldningsark!G1237=Data!$T$11,Data!$V$11,IF(Udfyldningsark!G1237=Data!$T$12,Data!$V$12,IF(Udfyldningsark!G1237=Data!$T$13,Data!$V$13,IF(Udfyldningsark!G1237=Data!$T$14,Data!$V$14,IF(Udfyldningsark!G1237=Data!$T$15,Data!$V$15,IF(Udfyldningsark!G1237=Data!$T$16,Data!$V$16,IF(Udfyldningsark!G1237=Data!$T$17,Data!$V$17,IF(Udfyldningsark!G1237=Data!$T$18,Data!$V$18,IF(Udfyldningsark!G1237=Data!$T$19,Data!$V$19,IF(Udfyldningsark!G1237=Data!$T$20,Data!$V$20,IF(Udfyldningsark!G1237=Data!$T$21,Data!$V$21,IF(Udfyldningsark!G1237=Data!$T$22,Data!$V$22,IF(Udfyldningsark!G1237=Data!$T$23,Data!$V$23,IF(Udfyldningsark!G1237=Data!$T$24,Data!$V$24,IF(Udfyldningsark!G1237=Data!$T$25,Data!$V$25,IF(Udfyldningsark!G1237=Data!$T$26,Data!$V$26,IF(Udfyldningsark!G1237=Data!$T$27,Data!$V$27,))))))))))))))))))))))</f>
        <v/>
      </c>
    </row>
    <row r="1221" spans="13:13" ht="9.6" hidden="1" customHeight="1" x14ac:dyDescent="0.2">
      <c r="M1221" s="89" t="str">
        <f>IF(Udfyldningsark!G1238="","",IF(Udfyldningsark!G1238=Data!$T$7,Data!$V$7,IF(Udfyldningsark!G1238=Data!$T$8,Data!$V$8,IF(Udfyldningsark!G1238=Data!$T$9,Data!$V$9,IF(Udfyldningsark!G1238=Data!$T$10,Data!$V$10,IF(Udfyldningsark!G1238=Data!$T$11,Data!$V$11,IF(Udfyldningsark!G1238=Data!$T$12,Data!$V$12,IF(Udfyldningsark!G1238=Data!$T$13,Data!$V$13,IF(Udfyldningsark!G1238=Data!$T$14,Data!$V$14,IF(Udfyldningsark!G1238=Data!$T$15,Data!$V$15,IF(Udfyldningsark!G1238=Data!$T$16,Data!$V$16,IF(Udfyldningsark!G1238=Data!$T$17,Data!$V$17,IF(Udfyldningsark!G1238=Data!$T$18,Data!$V$18,IF(Udfyldningsark!G1238=Data!$T$19,Data!$V$19,IF(Udfyldningsark!G1238=Data!$T$20,Data!$V$20,IF(Udfyldningsark!G1238=Data!$T$21,Data!$V$21,IF(Udfyldningsark!G1238=Data!$T$22,Data!$V$22,IF(Udfyldningsark!G1238=Data!$T$23,Data!$V$23,IF(Udfyldningsark!G1238=Data!$T$24,Data!$V$24,IF(Udfyldningsark!G1238=Data!$T$25,Data!$V$25,IF(Udfyldningsark!G1238=Data!$T$26,Data!$V$26,IF(Udfyldningsark!G1238=Data!$T$27,Data!$V$27,))))))))))))))))))))))</f>
        <v/>
      </c>
    </row>
    <row r="1222" spans="13:13" ht="9.6" hidden="1" customHeight="1" x14ac:dyDescent="0.2">
      <c r="M1222" s="89" t="str">
        <f>IF(Udfyldningsark!G1239="","",IF(Udfyldningsark!G1239=Data!$T$7,Data!$V$7,IF(Udfyldningsark!G1239=Data!$T$8,Data!$V$8,IF(Udfyldningsark!G1239=Data!$T$9,Data!$V$9,IF(Udfyldningsark!G1239=Data!$T$10,Data!$V$10,IF(Udfyldningsark!G1239=Data!$T$11,Data!$V$11,IF(Udfyldningsark!G1239=Data!$T$12,Data!$V$12,IF(Udfyldningsark!G1239=Data!$T$13,Data!$V$13,IF(Udfyldningsark!G1239=Data!$T$14,Data!$V$14,IF(Udfyldningsark!G1239=Data!$T$15,Data!$V$15,IF(Udfyldningsark!G1239=Data!$T$16,Data!$V$16,IF(Udfyldningsark!G1239=Data!$T$17,Data!$V$17,IF(Udfyldningsark!G1239=Data!$T$18,Data!$V$18,IF(Udfyldningsark!G1239=Data!$T$19,Data!$V$19,IF(Udfyldningsark!G1239=Data!$T$20,Data!$V$20,IF(Udfyldningsark!G1239=Data!$T$21,Data!$V$21,IF(Udfyldningsark!G1239=Data!$T$22,Data!$V$22,IF(Udfyldningsark!G1239=Data!$T$23,Data!$V$23,IF(Udfyldningsark!G1239=Data!$T$24,Data!$V$24,IF(Udfyldningsark!G1239=Data!$T$25,Data!$V$25,IF(Udfyldningsark!G1239=Data!$T$26,Data!$V$26,IF(Udfyldningsark!G1239=Data!$T$27,Data!$V$27,))))))))))))))))))))))</f>
        <v/>
      </c>
    </row>
    <row r="1223" spans="13:13" ht="9.6" hidden="1" customHeight="1" x14ac:dyDescent="0.2">
      <c r="M1223" s="89" t="str">
        <f>IF(Udfyldningsark!G1240="","",IF(Udfyldningsark!G1240=Data!$T$7,Data!$V$7,IF(Udfyldningsark!G1240=Data!$T$8,Data!$V$8,IF(Udfyldningsark!G1240=Data!$T$9,Data!$V$9,IF(Udfyldningsark!G1240=Data!$T$10,Data!$V$10,IF(Udfyldningsark!G1240=Data!$T$11,Data!$V$11,IF(Udfyldningsark!G1240=Data!$T$12,Data!$V$12,IF(Udfyldningsark!G1240=Data!$T$13,Data!$V$13,IF(Udfyldningsark!G1240=Data!$T$14,Data!$V$14,IF(Udfyldningsark!G1240=Data!$T$15,Data!$V$15,IF(Udfyldningsark!G1240=Data!$T$16,Data!$V$16,IF(Udfyldningsark!G1240=Data!$T$17,Data!$V$17,IF(Udfyldningsark!G1240=Data!$T$18,Data!$V$18,IF(Udfyldningsark!G1240=Data!$T$19,Data!$V$19,IF(Udfyldningsark!G1240=Data!$T$20,Data!$V$20,IF(Udfyldningsark!G1240=Data!$T$21,Data!$V$21,IF(Udfyldningsark!G1240=Data!$T$22,Data!$V$22,IF(Udfyldningsark!G1240=Data!$T$23,Data!$V$23,IF(Udfyldningsark!G1240=Data!$T$24,Data!$V$24,IF(Udfyldningsark!G1240=Data!$T$25,Data!$V$25,IF(Udfyldningsark!G1240=Data!$T$26,Data!$V$26,IF(Udfyldningsark!G1240=Data!$T$27,Data!$V$27,))))))))))))))))))))))</f>
        <v/>
      </c>
    </row>
    <row r="1224" spans="13:13" ht="9.6" hidden="1" customHeight="1" x14ac:dyDescent="0.2">
      <c r="M1224" s="89" t="str">
        <f>IF(Udfyldningsark!G1241="","",IF(Udfyldningsark!G1241=Data!$T$7,Data!$V$7,IF(Udfyldningsark!G1241=Data!$T$8,Data!$V$8,IF(Udfyldningsark!G1241=Data!$T$9,Data!$V$9,IF(Udfyldningsark!G1241=Data!$T$10,Data!$V$10,IF(Udfyldningsark!G1241=Data!$T$11,Data!$V$11,IF(Udfyldningsark!G1241=Data!$T$12,Data!$V$12,IF(Udfyldningsark!G1241=Data!$T$13,Data!$V$13,IF(Udfyldningsark!G1241=Data!$T$14,Data!$V$14,IF(Udfyldningsark!G1241=Data!$T$15,Data!$V$15,IF(Udfyldningsark!G1241=Data!$T$16,Data!$V$16,IF(Udfyldningsark!G1241=Data!$T$17,Data!$V$17,IF(Udfyldningsark!G1241=Data!$T$18,Data!$V$18,IF(Udfyldningsark!G1241=Data!$T$19,Data!$V$19,IF(Udfyldningsark!G1241=Data!$T$20,Data!$V$20,IF(Udfyldningsark!G1241=Data!$T$21,Data!$V$21,IF(Udfyldningsark!G1241=Data!$T$22,Data!$V$22,IF(Udfyldningsark!G1241=Data!$T$23,Data!$V$23,IF(Udfyldningsark!G1241=Data!$T$24,Data!$V$24,IF(Udfyldningsark!G1241=Data!$T$25,Data!$V$25,IF(Udfyldningsark!G1241=Data!$T$26,Data!$V$26,IF(Udfyldningsark!G1241=Data!$T$27,Data!$V$27,))))))))))))))))))))))</f>
        <v/>
      </c>
    </row>
    <row r="1225" spans="13:13" ht="9.6" hidden="1" customHeight="1" x14ac:dyDescent="0.2">
      <c r="M1225" s="89" t="str">
        <f>IF(Udfyldningsark!G1242="","",IF(Udfyldningsark!G1242=Data!$T$7,Data!$V$7,IF(Udfyldningsark!G1242=Data!$T$8,Data!$V$8,IF(Udfyldningsark!G1242=Data!$T$9,Data!$V$9,IF(Udfyldningsark!G1242=Data!$T$10,Data!$V$10,IF(Udfyldningsark!G1242=Data!$T$11,Data!$V$11,IF(Udfyldningsark!G1242=Data!$T$12,Data!$V$12,IF(Udfyldningsark!G1242=Data!$T$13,Data!$V$13,IF(Udfyldningsark!G1242=Data!$T$14,Data!$V$14,IF(Udfyldningsark!G1242=Data!$T$15,Data!$V$15,IF(Udfyldningsark!G1242=Data!$T$16,Data!$V$16,IF(Udfyldningsark!G1242=Data!$T$17,Data!$V$17,IF(Udfyldningsark!G1242=Data!$T$18,Data!$V$18,IF(Udfyldningsark!G1242=Data!$T$19,Data!$V$19,IF(Udfyldningsark!G1242=Data!$T$20,Data!$V$20,IF(Udfyldningsark!G1242=Data!$T$21,Data!$V$21,IF(Udfyldningsark!G1242=Data!$T$22,Data!$V$22,IF(Udfyldningsark!G1242=Data!$T$23,Data!$V$23,IF(Udfyldningsark!G1242=Data!$T$24,Data!$V$24,IF(Udfyldningsark!G1242=Data!$T$25,Data!$V$25,IF(Udfyldningsark!G1242=Data!$T$26,Data!$V$26,IF(Udfyldningsark!G1242=Data!$T$27,Data!$V$27,))))))))))))))))))))))</f>
        <v/>
      </c>
    </row>
    <row r="1226" spans="13:13" ht="9.6" hidden="1" customHeight="1" x14ac:dyDescent="0.2">
      <c r="M1226" s="89" t="str">
        <f>IF(Udfyldningsark!G1243="","",IF(Udfyldningsark!G1243=Data!$T$7,Data!$V$7,IF(Udfyldningsark!G1243=Data!$T$8,Data!$V$8,IF(Udfyldningsark!G1243=Data!$T$9,Data!$V$9,IF(Udfyldningsark!G1243=Data!$T$10,Data!$V$10,IF(Udfyldningsark!G1243=Data!$T$11,Data!$V$11,IF(Udfyldningsark!G1243=Data!$T$12,Data!$V$12,IF(Udfyldningsark!G1243=Data!$T$13,Data!$V$13,IF(Udfyldningsark!G1243=Data!$T$14,Data!$V$14,IF(Udfyldningsark!G1243=Data!$T$15,Data!$V$15,IF(Udfyldningsark!G1243=Data!$T$16,Data!$V$16,IF(Udfyldningsark!G1243=Data!$T$17,Data!$V$17,IF(Udfyldningsark!G1243=Data!$T$18,Data!$V$18,IF(Udfyldningsark!G1243=Data!$T$19,Data!$V$19,IF(Udfyldningsark!G1243=Data!$T$20,Data!$V$20,IF(Udfyldningsark!G1243=Data!$T$21,Data!$V$21,IF(Udfyldningsark!G1243=Data!$T$22,Data!$V$22,IF(Udfyldningsark!G1243=Data!$T$23,Data!$V$23,IF(Udfyldningsark!G1243=Data!$T$24,Data!$V$24,IF(Udfyldningsark!G1243=Data!$T$25,Data!$V$25,IF(Udfyldningsark!G1243=Data!$T$26,Data!$V$26,IF(Udfyldningsark!G1243=Data!$T$27,Data!$V$27,))))))))))))))))))))))</f>
        <v/>
      </c>
    </row>
    <row r="1227" spans="13:13" ht="9.6" hidden="1" customHeight="1" x14ac:dyDescent="0.2">
      <c r="M1227" s="89" t="str">
        <f>IF(Udfyldningsark!G1244="","",IF(Udfyldningsark!G1244=Data!$T$7,Data!$V$7,IF(Udfyldningsark!G1244=Data!$T$8,Data!$V$8,IF(Udfyldningsark!G1244=Data!$T$9,Data!$V$9,IF(Udfyldningsark!G1244=Data!$T$10,Data!$V$10,IF(Udfyldningsark!G1244=Data!$T$11,Data!$V$11,IF(Udfyldningsark!G1244=Data!$T$12,Data!$V$12,IF(Udfyldningsark!G1244=Data!$T$13,Data!$V$13,IF(Udfyldningsark!G1244=Data!$T$14,Data!$V$14,IF(Udfyldningsark!G1244=Data!$T$15,Data!$V$15,IF(Udfyldningsark!G1244=Data!$T$16,Data!$V$16,IF(Udfyldningsark!G1244=Data!$T$17,Data!$V$17,IF(Udfyldningsark!G1244=Data!$T$18,Data!$V$18,IF(Udfyldningsark!G1244=Data!$T$19,Data!$V$19,IF(Udfyldningsark!G1244=Data!$T$20,Data!$V$20,IF(Udfyldningsark!G1244=Data!$T$21,Data!$V$21,IF(Udfyldningsark!G1244=Data!$T$22,Data!$V$22,IF(Udfyldningsark!G1244=Data!$T$23,Data!$V$23,IF(Udfyldningsark!G1244=Data!$T$24,Data!$V$24,IF(Udfyldningsark!G1244=Data!$T$25,Data!$V$25,IF(Udfyldningsark!G1244=Data!$T$26,Data!$V$26,IF(Udfyldningsark!G1244=Data!$T$27,Data!$V$27,))))))))))))))))))))))</f>
        <v/>
      </c>
    </row>
    <row r="1228" spans="13:13" ht="9.6" hidden="1" customHeight="1" x14ac:dyDescent="0.2">
      <c r="M1228" s="89" t="str">
        <f>IF(Udfyldningsark!G1245="","",IF(Udfyldningsark!G1245=Data!$T$7,Data!$V$7,IF(Udfyldningsark!G1245=Data!$T$8,Data!$V$8,IF(Udfyldningsark!G1245=Data!$T$9,Data!$V$9,IF(Udfyldningsark!G1245=Data!$T$10,Data!$V$10,IF(Udfyldningsark!G1245=Data!$T$11,Data!$V$11,IF(Udfyldningsark!G1245=Data!$T$12,Data!$V$12,IF(Udfyldningsark!G1245=Data!$T$13,Data!$V$13,IF(Udfyldningsark!G1245=Data!$T$14,Data!$V$14,IF(Udfyldningsark!G1245=Data!$T$15,Data!$V$15,IF(Udfyldningsark!G1245=Data!$T$16,Data!$V$16,IF(Udfyldningsark!G1245=Data!$T$17,Data!$V$17,IF(Udfyldningsark!G1245=Data!$T$18,Data!$V$18,IF(Udfyldningsark!G1245=Data!$T$19,Data!$V$19,IF(Udfyldningsark!G1245=Data!$T$20,Data!$V$20,IF(Udfyldningsark!G1245=Data!$T$21,Data!$V$21,IF(Udfyldningsark!G1245=Data!$T$22,Data!$V$22,IF(Udfyldningsark!G1245=Data!$T$23,Data!$V$23,IF(Udfyldningsark!G1245=Data!$T$24,Data!$V$24,IF(Udfyldningsark!G1245=Data!$T$25,Data!$V$25,IF(Udfyldningsark!G1245=Data!$T$26,Data!$V$26,IF(Udfyldningsark!G1245=Data!$T$27,Data!$V$27,))))))))))))))))))))))</f>
        <v/>
      </c>
    </row>
    <row r="1229" spans="13:13" ht="9.6" hidden="1" customHeight="1" x14ac:dyDescent="0.2">
      <c r="M1229" s="89" t="str">
        <f>IF(Udfyldningsark!G1246="","",IF(Udfyldningsark!G1246=Data!$T$7,Data!$V$7,IF(Udfyldningsark!G1246=Data!$T$8,Data!$V$8,IF(Udfyldningsark!G1246=Data!$T$9,Data!$V$9,IF(Udfyldningsark!G1246=Data!$T$10,Data!$V$10,IF(Udfyldningsark!G1246=Data!$T$11,Data!$V$11,IF(Udfyldningsark!G1246=Data!$T$12,Data!$V$12,IF(Udfyldningsark!G1246=Data!$T$13,Data!$V$13,IF(Udfyldningsark!G1246=Data!$T$14,Data!$V$14,IF(Udfyldningsark!G1246=Data!$T$15,Data!$V$15,IF(Udfyldningsark!G1246=Data!$T$16,Data!$V$16,IF(Udfyldningsark!G1246=Data!$T$17,Data!$V$17,IF(Udfyldningsark!G1246=Data!$T$18,Data!$V$18,IF(Udfyldningsark!G1246=Data!$T$19,Data!$V$19,IF(Udfyldningsark!G1246=Data!$T$20,Data!$V$20,IF(Udfyldningsark!G1246=Data!$T$21,Data!$V$21,IF(Udfyldningsark!G1246=Data!$T$22,Data!$V$22,IF(Udfyldningsark!G1246=Data!$T$23,Data!$V$23,IF(Udfyldningsark!G1246=Data!$T$24,Data!$V$24,IF(Udfyldningsark!G1246=Data!$T$25,Data!$V$25,IF(Udfyldningsark!G1246=Data!$T$26,Data!$V$26,IF(Udfyldningsark!G1246=Data!$T$27,Data!$V$27,))))))))))))))))))))))</f>
        <v/>
      </c>
    </row>
    <row r="1230" spans="13:13" ht="9.6" hidden="1" customHeight="1" x14ac:dyDescent="0.2">
      <c r="M1230" s="89" t="str">
        <f>IF(Udfyldningsark!G1247="","",IF(Udfyldningsark!G1247=Data!$T$7,Data!$V$7,IF(Udfyldningsark!G1247=Data!$T$8,Data!$V$8,IF(Udfyldningsark!G1247=Data!$T$9,Data!$V$9,IF(Udfyldningsark!G1247=Data!$T$10,Data!$V$10,IF(Udfyldningsark!G1247=Data!$T$11,Data!$V$11,IF(Udfyldningsark!G1247=Data!$T$12,Data!$V$12,IF(Udfyldningsark!G1247=Data!$T$13,Data!$V$13,IF(Udfyldningsark!G1247=Data!$T$14,Data!$V$14,IF(Udfyldningsark!G1247=Data!$T$15,Data!$V$15,IF(Udfyldningsark!G1247=Data!$T$16,Data!$V$16,IF(Udfyldningsark!G1247=Data!$T$17,Data!$V$17,IF(Udfyldningsark!G1247=Data!$T$18,Data!$V$18,IF(Udfyldningsark!G1247=Data!$T$19,Data!$V$19,IF(Udfyldningsark!G1247=Data!$T$20,Data!$V$20,IF(Udfyldningsark!G1247=Data!$T$21,Data!$V$21,IF(Udfyldningsark!G1247=Data!$T$22,Data!$V$22,IF(Udfyldningsark!G1247=Data!$T$23,Data!$V$23,IF(Udfyldningsark!G1247=Data!$T$24,Data!$V$24,IF(Udfyldningsark!G1247=Data!$T$25,Data!$V$25,IF(Udfyldningsark!G1247=Data!$T$26,Data!$V$26,IF(Udfyldningsark!G1247=Data!$T$27,Data!$V$27,))))))))))))))))))))))</f>
        <v/>
      </c>
    </row>
    <row r="1231" spans="13:13" ht="9.6" hidden="1" customHeight="1" x14ac:dyDescent="0.2">
      <c r="M1231" s="89" t="str">
        <f>IF(Udfyldningsark!G1248="","",IF(Udfyldningsark!G1248=Data!$T$7,Data!$V$7,IF(Udfyldningsark!G1248=Data!$T$8,Data!$V$8,IF(Udfyldningsark!G1248=Data!$T$9,Data!$V$9,IF(Udfyldningsark!G1248=Data!$T$10,Data!$V$10,IF(Udfyldningsark!G1248=Data!$T$11,Data!$V$11,IF(Udfyldningsark!G1248=Data!$T$12,Data!$V$12,IF(Udfyldningsark!G1248=Data!$T$13,Data!$V$13,IF(Udfyldningsark!G1248=Data!$T$14,Data!$V$14,IF(Udfyldningsark!G1248=Data!$T$15,Data!$V$15,IF(Udfyldningsark!G1248=Data!$T$16,Data!$V$16,IF(Udfyldningsark!G1248=Data!$T$17,Data!$V$17,IF(Udfyldningsark!G1248=Data!$T$18,Data!$V$18,IF(Udfyldningsark!G1248=Data!$T$19,Data!$V$19,IF(Udfyldningsark!G1248=Data!$T$20,Data!$V$20,IF(Udfyldningsark!G1248=Data!$T$21,Data!$V$21,IF(Udfyldningsark!G1248=Data!$T$22,Data!$V$22,IF(Udfyldningsark!G1248=Data!$T$23,Data!$V$23,IF(Udfyldningsark!G1248=Data!$T$24,Data!$V$24,IF(Udfyldningsark!G1248=Data!$T$25,Data!$V$25,IF(Udfyldningsark!G1248=Data!$T$26,Data!$V$26,IF(Udfyldningsark!G1248=Data!$T$27,Data!$V$27,))))))))))))))))))))))</f>
        <v/>
      </c>
    </row>
    <row r="1232" spans="13:13" ht="9.6" hidden="1" customHeight="1" x14ac:dyDescent="0.2">
      <c r="M1232" s="89" t="str">
        <f>IF(Udfyldningsark!G1249="","",IF(Udfyldningsark!G1249=Data!$T$7,Data!$V$7,IF(Udfyldningsark!G1249=Data!$T$8,Data!$V$8,IF(Udfyldningsark!G1249=Data!$T$9,Data!$V$9,IF(Udfyldningsark!G1249=Data!$T$10,Data!$V$10,IF(Udfyldningsark!G1249=Data!$T$11,Data!$V$11,IF(Udfyldningsark!G1249=Data!$T$12,Data!$V$12,IF(Udfyldningsark!G1249=Data!$T$13,Data!$V$13,IF(Udfyldningsark!G1249=Data!$T$14,Data!$V$14,IF(Udfyldningsark!G1249=Data!$T$15,Data!$V$15,IF(Udfyldningsark!G1249=Data!$T$16,Data!$V$16,IF(Udfyldningsark!G1249=Data!$T$17,Data!$V$17,IF(Udfyldningsark!G1249=Data!$T$18,Data!$V$18,IF(Udfyldningsark!G1249=Data!$T$19,Data!$V$19,IF(Udfyldningsark!G1249=Data!$T$20,Data!$V$20,IF(Udfyldningsark!G1249=Data!$T$21,Data!$V$21,IF(Udfyldningsark!G1249=Data!$T$22,Data!$V$22,IF(Udfyldningsark!G1249=Data!$T$23,Data!$V$23,IF(Udfyldningsark!G1249=Data!$T$24,Data!$V$24,IF(Udfyldningsark!G1249=Data!$T$25,Data!$V$25,IF(Udfyldningsark!G1249=Data!$T$26,Data!$V$26,IF(Udfyldningsark!G1249=Data!$T$27,Data!$V$27,))))))))))))))))))))))</f>
        <v/>
      </c>
    </row>
    <row r="1233" spans="13:13" ht="9.6" hidden="1" customHeight="1" x14ac:dyDescent="0.2">
      <c r="M1233" s="89" t="str">
        <f>IF(Udfyldningsark!G1250="","",IF(Udfyldningsark!G1250=Data!$T$7,Data!$V$7,IF(Udfyldningsark!G1250=Data!$T$8,Data!$V$8,IF(Udfyldningsark!G1250=Data!$T$9,Data!$V$9,IF(Udfyldningsark!G1250=Data!$T$10,Data!$V$10,IF(Udfyldningsark!G1250=Data!$T$11,Data!$V$11,IF(Udfyldningsark!G1250=Data!$T$12,Data!$V$12,IF(Udfyldningsark!G1250=Data!$T$13,Data!$V$13,IF(Udfyldningsark!G1250=Data!$T$14,Data!$V$14,IF(Udfyldningsark!G1250=Data!$T$15,Data!$V$15,IF(Udfyldningsark!G1250=Data!$T$16,Data!$V$16,IF(Udfyldningsark!G1250=Data!$T$17,Data!$V$17,IF(Udfyldningsark!G1250=Data!$T$18,Data!$V$18,IF(Udfyldningsark!G1250=Data!$T$19,Data!$V$19,IF(Udfyldningsark!G1250=Data!$T$20,Data!$V$20,IF(Udfyldningsark!G1250=Data!$T$21,Data!$V$21,IF(Udfyldningsark!G1250=Data!$T$22,Data!$V$22,IF(Udfyldningsark!G1250=Data!$T$23,Data!$V$23,IF(Udfyldningsark!G1250=Data!$T$24,Data!$V$24,IF(Udfyldningsark!G1250=Data!$T$25,Data!$V$25,IF(Udfyldningsark!G1250=Data!$T$26,Data!$V$26,IF(Udfyldningsark!G1250=Data!$T$27,Data!$V$27,))))))))))))))))))))))</f>
        <v/>
      </c>
    </row>
    <row r="1234" spans="13:13" ht="9.6" hidden="1" customHeight="1" x14ac:dyDescent="0.2">
      <c r="M1234" s="89" t="str">
        <f>IF(Udfyldningsark!G1251="","",IF(Udfyldningsark!G1251=Data!$T$7,Data!$V$7,IF(Udfyldningsark!G1251=Data!$T$8,Data!$V$8,IF(Udfyldningsark!G1251=Data!$T$9,Data!$V$9,IF(Udfyldningsark!G1251=Data!$T$10,Data!$V$10,IF(Udfyldningsark!G1251=Data!$T$11,Data!$V$11,IF(Udfyldningsark!G1251=Data!$T$12,Data!$V$12,IF(Udfyldningsark!G1251=Data!$T$13,Data!$V$13,IF(Udfyldningsark!G1251=Data!$T$14,Data!$V$14,IF(Udfyldningsark!G1251=Data!$T$15,Data!$V$15,IF(Udfyldningsark!G1251=Data!$T$16,Data!$V$16,IF(Udfyldningsark!G1251=Data!$T$17,Data!$V$17,IF(Udfyldningsark!G1251=Data!$T$18,Data!$V$18,IF(Udfyldningsark!G1251=Data!$T$19,Data!$V$19,IF(Udfyldningsark!G1251=Data!$T$20,Data!$V$20,IF(Udfyldningsark!G1251=Data!$T$21,Data!$V$21,IF(Udfyldningsark!G1251=Data!$T$22,Data!$V$22,IF(Udfyldningsark!G1251=Data!$T$23,Data!$V$23,IF(Udfyldningsark!G1251=Data!$T$24,Data!$V$24,IF(Udfyldningsark!G1251=Data!$T$25,Data!$V$25,IF(Udfyldningsark!G1251=Data!$T$26,Data!$V$26,IF(Udfyldningsark!G1251=Data!$T$27,Data!$V$27,))))))))))))))))))))))</f>
        <v/>
      </c>
    </row>
    <row r="1235" spans="13:13" ht="9.6" hidden="1" customHeight="1" x14ac:dyDescent="0.2">
      <c r="M1235" s="89" t="str">
        <f>IF(Udfyldningsark!G1252="","",IF(Udfyldningsark!G1252=Data!$T$7,Data!$V$7,IF(Udfyldningsark!G1252=Data!$T$8,Data!$V$8,IF(Udfyldningsark!G1252=Data!$T$9,Data!$V$9,IF(Udfyldningsark!G1252=Data!$T$10,Data!$V$10,IF(Udfyldningsark!G1252=Data!$T$11,Data!$V$11,IF(Udfyldningsark!G1252=Data!$T$12,Data!$V$12,IF(Udfyldningsark!G1252=Data!$T$13,Data!$V$13,IF(Udfyldningsark!G1252=Data!$T$14,Data!$V$14,IF(Udfyldningsark!G1252=Data!$T$15,Data!$V$15,IF(Udfyldningsark!G1252=Data!$T$16,Data!$V$16,IF(Udfyldningsark!G1252=Data!$T$17,Data!$V$17,IF(Udfyldningsark!G1252=Data!$T$18,Data!$V$18,IF(Udfyldningsark!G1252=Data!$T$19,Data!$V$19,IF(Udfyldningsark!G1252=Data!$T$20,Data!$V$20,IF(Udfyldningsark!G1252=Data!$T$21,Data!$V$21,IF(Udfyldningsark!G1252=Data!$T$22,Data!$V$22,IF(Udfyldningsark!G1252=Data!$T$23,Data!$V$23,IF(Udfyldningsark!G1252=Data!$T$24,Data!$V$24,IF(Udfyldningsark!G1252=Data!$T$25,Data!$V$25,IF(Udfyldningsark!G1252=Data!$T$26,Data!$V$26,IF(Udfyldningsark!G1252=Data!$T$27,Data!$V$27,))))))))))))))))))))))</f>
        <v/>
      </c>
    </row>
    <row r="1236" spans="13:13" ht="9.6" hidden="1" customHeight="1" x14ac:dyDescent="0.2">
      <c r="M1236" s="89" t="str">
        <f>IF(Udfyldningsark!G1253="","",IF(Udfyldningsark!G1253=Data!$T$7,Data!$V$7,IF(Udfyldningsark!G1253=Data!$T$8,Data!$V$8,IF(Udfyldningsark!G1253=Data!$T$9,Data!$V$9,IF(Udfyldningsark!G1253=Data!$T$10,Data!$V$10,IF(Udfyldningsark!G1253=Data!$T$11,Data!$V$11,IF(Udfyldningsark!G1253=Data!$T$12,Data!$V$12,IF(Udfyldningsark!G1253=Data!$T$13,Data!$V$13,IF(Udfyldningsark!G1253=Data!$T$14,Data!$V$14,IF(Udfyldningsark!G1253=Data!$T$15,Data!$V$15,IF(Udfyldningsark!G1253=Data!$T$16,Data!$V$16,IF(Udfyldningsark!G1253=Data!$T$17,Data!$V$17,IF(Udfyldningsark!G1253=Data!$T$18,Data!$V$18,IF(Udfyldningsark!G1253=Data!$T$19,Data!$V$19,IF(Udfyldningsark!G1253=Data!$T$20,Data!$V$20,IF(Udfyldningsark!G1253=Data!$T$21,Data!$V$21,IF(Udfyldningsark!G1253=Data!$T$22,Data!$V$22,IF(Udfyldningsark!G1253=Data!$T$23,Data!$V$23,IF(Udfyldningsark!G1253=Data!$T$24,Data!$V$24,IF(Udfyldningsark!G1253=Data!$T$25,Data!$V$25,IF(Udfyldningsark!G1253=Data!$T$26,Data!$V$26,IF(Udfyldningsark!G1253=Data!$T$27,Data!$V$27,))))))))))))))))))))))</f>
        <v/>
      </c>
    </row>
    <row r="1237" spans="13:13" ht="9.6" hidden="1" customHeight="1" x14ac:dyDescent="0.2">
      <c r="M1237" s="89" t="str">
        <f>IF(Udfyldningsark!G1254="","",IF(Udfyldningsark!G1254=Data!$T$7,Data!$V$7,IF(Udfyldningsark!G1254=Data!$T$8,Data!$V$8,IF(Udfyldningsark!G1254=Data!$T$9,Data!$V$9,IF(Udfyldningsark!G1254=Data!$T$10,Data!$V$10,IF(Udfyldningsark!G1254=Data!$T$11,Data!$V$11,IF(Udfyldningsark!G1254=Data!$T$12,Data!$V$12,IF(Udfyldningsark!G1254=Data!$T$13,Data!$V$13,IF(Udfyldningsark!G1254=Data!$T$14,Data!$V$14,IF(Udfyldningsark!G1254=Data!$T$15,Data!$V$15,IF(Udfyldningsark!G1254=Data!$T$16,Data!$V$16,IF(Udfyldningsark!G1254=Data!$T$17,Data!$V$17,IF(Udfyldningsark!G1254=Data!$T$18,Data!$V$18,IF(Udfyldningsark!G1254=Data!$T$19,Data!$V$19,IF(Udfyldningsark!G1254=Data!$T$20,Data!$V$20,IF(Udfyldningsark!G1254=Data!$T$21,Data!$V$21,IF(Udfyldningsark!G1254=Data!$T$22,Data!$V$22,IF(Udfyldningsark!G1254=Data!$T$23,Data!$V$23,IF(Udfyldningsark!G1254=Data!$T$24,Data!$V$24,IF(Udfyldningsark!G1254=Data!$T$25,Data!$V$25,IF(Udfyldningsark!G1254=Data!$T$26,Data!$V$26,IF(Udfyldningsark!G1254=Data!$T$27,Data!$V$27,))))))))))))))))))))))</f>
        <v/>
      </c>
    </row>
    <row r="1238" spans="13:13" ht="9.6" hidden="1" customHeight="1" x14ac:dyDescent="0.2">
      <c r="M1238" s="89" t="str">
        <f>IF(Udfyldningsark!G1255="","",IF(Udfyldningsark!G1255=Data!$T$7,Data!$V$7,IF(Udfyldningsark!G1255=Data!$T$8,Data!$V$8,IF(Udfyldningsark!G1255=Data!$T$9,Data!$V$9,IF(Udfyldningsark!G1255=Data!$T$10,Data!$V$10,IF(Udfyldningsark!G1255=Data!$T$11,Data!$V$11,IF(Udfyldningsark!G1255=Data!$T$12,Data!$V$12,IF(Udfyldningsark!G1255=Data!$T$13,Data!$V$13,IF(Udfyldningsark!G1255=Data!$T$14,Data!$V$14,IF(Udfyldningsark!G1255=Data!$T$15,Data!$V$15,IF(Udfyldningsark!G1255=Data!$T$16,Data!$V$16,IF(Udfyldningsark!G1255=Data!$T$17,Data!$V$17,IF(Udfyldningsark!G1255=Data!$T$18,Data!$V$18,IF(Udfyldningsark!G1255=Data!$T$19,Data!$V$19,IF(Udfyldningsark!G1255=Data!$T$20,Data!$V$20,IF(Udfyldningsark!G1255=Data!$T$21,Data!$V$21,IF(Udfyldningsark!G1255=Data!$T$22,Data!$V$22,IF(Udfyldningsark!G1255=Data!$T$23,Data!$V$23,IF(Udfyldningsark!G1255=Data!$T$24,Data!$V$24,IF(Udfyldningsark!G1255=Data!$T$25,Data!$V$25,IF(Udfyldningsark!G1255=Data!$T$26,Data!$V$26,IF(Udfyldningsark!G1255=Data!$T$27,Data!$V$27,))))))))))))))))))))))</f>
        <v/>
      </c>
    </row>
    <row r="1239" spans="13:13" ht="9.6" hidden="1" customHeight="1" x14ac:dyDescent="0.2">
      <c r="M1239" s="89" t="str">
        <f>IF(Udfyldningsark!G1256="","",IF(Udfyldningsark!G1256=Data!$T$7,Data!$V$7,IF(Udfyldningsark!G1256=Data!$T$8,Data!$V$8,IF(Udfyldningsark!G1256=Data!$T$9,Data!$V$9,IF(Udfyldningsark!G1256=Data!$T$10,Data!$V$10,IF(Udfyldningsark!G1256=Data!$T$11,Data!$V$11,IF(Udfyldningsark!G1256=Data!$T$12,Data!$V$12,IF(Udfyldningsark!G1256=Data!$T$13,Data!$V$13,IF(Udfyldningsark!G1256=Data!$T$14,Data!$V$14,IF(Udfyldningsark!G1256=Data!$T$15,Data!$V$15,IF(Udfyldningsark!G1256=Data!$T$16,Data!$V$16,IF(Udfyldningsark!G1256=Data!$T$17,Data!$V$17,IF(Udfyldningsark!G1256=Data!$T$18,Data!$V$18,IF(Udfyldningsark!G1256=Data!$T$19,Data!$V$19,IF(Udfyldningsark!G1256=Data!$T$20,Data!$V$20,IF(Udfyldningsark!G1256=Data!$T$21,Data!$V$21,IF(Udfyldningsark!G1256=Data!$T$22,Data!$V$22,IF(Udfyldningsark!G1256=Data!$T$23,Data!$V$23,IF(Udfyldningsark!G1256=Data!$T$24,Data!$V$24,IF(Udfyldningsark!G1256=Data!$T$25,Data!$V$25,IF(Udfyldningsark!G1256=Data!$T$26,Data!$V$26,IF(Udfyldningsark!G1256=Data!$T$27,Data!$V$27,))))))))))))))))))))))</f>
        <v/>
      </c>
    </row>
    <row r="1240" spans="13:13" ht="9.6" hidden="1" customHeight="1" x14ac:dyDescent="0.2">
      <c r="M1240" s="89" t="str">
        <f>IF(Udfyldningsark!G1257="","",IF(Udfyldningsark!G1257=Data!$T$7,Data!$V$7,IF(Udfyldningsark!G1257=Data!$T$8,Data!$V$8,IF(Udfyldningsark!G1257=Data!$T$9,Data!$V$9,IF(Udfyldningsark!G1257=Data!$T$10,Data!$V$10,IF(Udfyldningsark!G1257=Data!$T$11,Data!$V$11,IF(Udfyldningsark!G1257=Data!$T$12,Data!$V$12,IF(Udfyldningsark!G1257=Data!$T$13,Data!$V$13,IF(Udfyldningsark!G1257=Data!$T$14,Data!$V$14,IF(Udfyldningsark!G1257=Data!$T$15,Data!$V$15,IF(Udfyldningsark!G1257=Data!$T$16,Data!$V$16,IF(Udfyldningsark!G1257=Data!$T$17,Data!$V$17,IF(Udfyldningsark!G1257=Data!$T$18,Data!$V$18,IF(Udfyldningsark!G1257=Data!$T$19,Data!$V$19,IF(Udfyldningsark!G1257=Data!$T$20,Data!$V$20,IF(Udfyldningsark!G1257=Data!$T$21,Data!$V$21,IF(Udfyldningsark!G1257=Data!$T$22,Data!$V$22,IF(Udfyldningsark!G1257=Data!$T$23,Data!$V$23,IF(Udfyldningsark!G1257=Data!$T$24,Data!$V$24,IF(Udfyldningsark!G1257=Data!$T$25,Data!$V$25,IF(Udfyldningsark!G1257=Data!$T$26,Data!$V$26,IF(Udfyldningsark!G1257=Data!$T$27,Data!$V$27,))))))))))))))))))))))</f>
        <v/>
      </c>
    </row>
    <row r="1241" spans="13:13" ht="9.6" hidden="1" customHeight="1" x14ac:dyDescent="0.2">
      <c r="M1241" s="89" t="str">
        <f>IF(Udfyldningsark!G1258="","",IF(Udfyldningsark!G1258=Data!$T$7,Data!$V$7,IF(Udfyldningsark!G1258=Data!$T$8,Data!$V$8,IF(Udfyldningsark!G1258=Data!$T$9,Data!$V$9,IF(Udfyldningsark!G1258=Data!$T$10,Data!$V$10,IF(Udfyldningsark!G1258=Data!$T$11,Data!$V$11,IF(Udfyldningsark!G1258=Data!$T$12,Data!$V$12,IF(Udfyldningsark!G1258=Data!$T$13,Data!$V$13,IF(Udfyldningsark!G1258=Data!$T$14,Data!$V$14,IF(Udfyldningsark!G1258=Data!$T$15,Data!$V$15,IF(Udfyldningsark!G1258=Data!$T$16,Data!$V$16,IF(Udfyldningsark!G1258=Data!$T$17,Data!$V$17,IF(Udfyldningsark!G1258=Data!$T$18,Data!$V$18,IF(Udfyldningsark!G1258=Data!$T$19,Data!$V$19,IF(Udfyldningsark!G1258=Data!$T$20,Data!$V$20,IF(Udfyldningsark!G1258=Data!$T$21,Data!$V$21,IF(Udfyldningsark!G1258=Data!$T$22,Data!$V$22,IF(Udfyldningsark!G1258=Data!$T$23,Data!$V$23,IF(Udfyldningsark!G1258=Data!$T$24,Data!$V$24,IF(Udfyldningsark!G1258=Data!$T$25,Data!$V$25,IF(Udfyldningsark!G1258=Data!$T$26,Data!$V$26,IF(Udfyldningsark!G1258=Data!$T$27,Data!$V$27,))))))))))))))))))))))</f>
        <v/>
      </c>
    </row>
    <row r="1242" spans="13:13" ht="9.6" hidden="1" customHeight="1" x14ac:dyDescent="0.2">
      <c r="M1242" s="89" t="str">
        <f>IF(Udfyldningsark!G1259="","",IF(Udfyldningsark!G1259=Data!$T$7,Data!$V$7,IF(Udfyldningsark!G1259=Data!$T$8,Data!$V$8,IF(Udfyldningsark!G1259=Data!$T$9,Data!$V$9,IF(Udfyldningsark!G1259=Data!$T$10,Data!$V$10,IF(Udfyldningsark!G1259=Data!$T$11,Data!$V$11,IF(Udfyldningsark!G1259=Data!$T$12,Data!$V$12,IF(Udfyldningsark!G1259=Data!$T$13,Data!$V$13,IF(Udfyldningsark!G1259=Data!$T$14,Data!$V$14,IF(Udfyldningsark!G1259=Data!$T$15,Data!$V$15,IF(Udfyldningsark!G1259=Data!$T$16,Data!$V$16,IF(Udfyldningsark!G1259=Data!$T$17,Data!$V$17,IF(Udfyldningsark!G1259=Data!$T$18,Data!$V$18,IF(Udfyldningsark!G1259=Data!$T$19,Data!$V$19,IF(Udfyldningsark!G1259=Data!$T$20,Data!$V$20,IF(Udfyldningsark!G1259=Data!$T$21,Data!$V$21,IF(Udfyldningsark!G1259=Data!$T$22,Data!$V$22,IF(Udfyldningsark!G1259=Data!$T$23,Data!$V$23,IF(Udfyldningsark!G1259=Data!$T$24,Data!$V$24,IF(Udfyldningsark!G1259=Data!$T$25,Data!$V$25,IF(Udfyldningsark!G1259=Data!$T$26,Data!$V$26,IF(Udfyldningsark!G1259=Data!$T$27,Data!$V$27,))))))))))))))))))))))</f>
        <v/>
      </c>
    </row>
    <row r="1243" spans="13:13" ht="9.6" hidden="1" customHeight="1" x14ac:dyDescent="0.2">
      <c r="M1243" s="89" t="str">
        <f>IF(Udfyldningsark!G1260="","",IF(Udfyldningsark!G1260=Data!$T$7,Data!$V$7,IF(Udfyldningsark!G1260=Data!$T$8,Data!$V$8,IF(Udfyldningsark!G1260=Data!$T$9,Data!$V$9,IF(Udfyldningsark!G1260=Data!$T$10,Data!$V$10,IF(Udfyldningsark!G1260=Data!$T$11,Data!$V$11,IF(Udfyldningsark!G1260=Data!$T$12,Data!$V$12,IF(Udfyldningsark!G1260=Data!$T$13,Data!$V$13,IF(Udfyldningsark!G1260=Data!$T$14,Data!$V$14,IF(Udfyldningsark!G1260=Data!$T$15,Data!$V$15,IF(Udfyldningsark!G1260=Data!$T$16,Data!$V$16,IF(Udfyldningsark!G1260=Data!$T$17,Data!$V$17,IF(Udfyldningsark!G1260=Data!$T$18,Data!$V$18,IF(Udfyldningsark!G1260=Data!$T$19,Data!$V$19,IF(Udfyldningsark!G1260=Data!$T$20,Data!$V$20,IF(Udfyldningsark!G1260=Data!$T$21,Data!$V$21,IF(Udfyldningsark!G1260=Data!$T$22,Data!$V$22,IF(Udfyldningsark!G1260=Data!$T$23,Data!$V$23,IF(Udfyldningsark!G1260=Data!$T$24,Data!$V$24,IF(Udfyldningsark!G1260=Data!$T$25,Data!$V$25,IF(Udfyldningsark!G1260=Data!$T$26,Data!$V$26,IF(Udfyldningsark!G1260=Data!$T$27,Data!$V$27,))))))))))))))))))))))</f>
        <v/>
      </c>
    </row>
    <row r="1244" spans="13:13" ht="9.6" hidden="1" customHeight="1" x14ac:dyDescent="0.2">
      <c r="M1244" s="89" t="str">
        <f>IF(Udfyldningsark!G1261="","",IF(Udfyldningsark!G1261=Data!$T$7,Data!$V$7,IF(Udfyldningsark!G1261=Data!$T$8,Data!$V$8,IF(Udfyldningsark!G1261=Data!$T$9,Data!$V$9,IF(Udfyldningsark!G1261=Data!$T$10,Data!$V$10,IF(Udfyldningsark!G1261=Data!$T$11,Data!$V$11,IF(Udfyldningsark!G1261=Data!$T$12,Data!$V$12,IF(Udfyldningsark!G1261=Data!$T$13,Data!$V$13,IF(Udfyldningsark!G1261=Data!$T$14,Data!$V$14,IF(Udfyldningsark!G1261=Data!$T$15,Data!$V$15,IF(Udfyldningsark!G1261=Data!$T$16,Data!$V$16,IF(Udfyldningsark!G1261=Data!$T$17,Data!$V$17,IF(Udfyldningsark!G1261=Data!$T$18,Data!$V$18,IF(Udfyldningsark!G1261=Data!$T$19,Data!$V$19,IF(Udfyldningsark!G1261=Data!$T$20,Data!$V$20,IF(Udfyldningsark!G1261=Data!$T$21,Data!$V$21,IF(Udfyldningsark!G1261=Data!$T$22,Data!$V$22,IF(Udfyldningsark!G1261=Data!$T$23,Data!$V$23,IF(Udfyldningsark!G1261=Data!$T$24,Data!$V$24,IF(Udfyldningsark!G1261=Data!$T$25,Data!$V$25,IF(Udfyldningsark!G1261=Data!$T$26,Data!$V$26,IF(Udfyldningsark!G1261=Data!$T$27,Data!$V$27,))))))))))))))))))))))</f>
        <v/>
      </c>
    </row>
    <row r="1245" spans="13:13" ht="9.6" hidden="1" customHeight="1" x14ac:dyDescent="0.2">
      <c r="M1245" s="89" t="str">
        <f>IF(Udfyldningsark!G1262="","",IF(Udfyldningsark!G1262=Data!$T$7,Data!$V$7,IF(Udfyldningsark!G1262=Data!$T$8,Data!$V$8,IF(Udfyldningsark!G1262=Data!$T$9,Data!$V$9,IF(Udfyldningsark!G1262=Data!$T$10,Data!$V$10,IF(Udfyldningsark!G1262=Data!$T$11,Data!$V$11,IF(Udfyldningsark!G1262=Data!$T$12,Data!$V$12,IF(Udfyldningsark!G1262=Data!$T$13,Data!$V$13,IF(Udfyldningsark!G1262=Data!$T$14,Data!$V$14,IF(Udfyldningsark!G1262=Data!$T$15,Data!$V$15,IF(Udfyldningsark!G1262=Data!$T$16,Data!$V$16,IF(Udfyldningsark!G1262=Data!$T$17,Data!$V$17,IF(Udfyldningsark!G1262=Data!$T$18,Data!$V$18,IF(Udfyldningsark!G1262=Data!$T$19,Data!$V$19,IF(Udfyldningsark!G1262=Data!$T$20,Data!$V$20,IF(Udfyldningsark!G1262=Data!$T$21,Data!$V$21,IF(Udfyldningsark!G1262=Data!$T$22,Data!$V$22,IF(Udfyldningsark!G1262=Data!$T$23,Data!$V$23,IF(Udfyldningsark!G1262=Data!$T$24,Data!$V$24,IF(Udfyldningsark!G1262=Data!$T$25,Data!$V$25,IF(Udfyldningsark!G1262=Data!$T$26,Data!$V$26,IF(Udfyldningsark!G1262=Data!$T$27,Data!$V$27,))))))))))))))))))))))</f>
        <v/>
      </c>
    </row>
    <row r="1246" spans="13:13" ht="9.6" hidden="1" customHeight="1" x14ac:dyDescent="0.2">
      <c r="M1246" s="89" t="str">
        <f>IF(Udfyldningsark!G1263="","",IF(Udfyldningsark!G1263=Data!$T$7,Data!$V$7,IF(Udfyldningsark!G1263=Data!$T$8,Data!$V$8,IF(Udfyldningsark!G1263=Data!$T$9,Data!$V$9,IF(Udfyldningsark!G1263=Data!$T$10,Data!$V$10,IF(Udfyldningsark!G1263=Data!$T$11,Data!$V$11,IF(Udfyldningsark!G1263=Data!$T$12,Data!$V$12,IF(Udfyldningsark!G1263=Data!$T$13,Data!$V$13,IF(Udfyldningsark!G1263=Data!$T$14,Data!$V$14,IF(Udfyldningsark!G1263=Data!$T$15,Data!$V$15,IF(Udfyldningsark!G1263=Data!$T$16,Data!$V$16,IF(Udfyldningsark!G1263=Data!$T$17,Data!$V$17,IF(Udfyldningsark!G1263=Data!$T$18,Data!$V$18,IF(Udfyldningsark!G1263=Data!$T$19,Data!$V$19,IF(Udfyldningsark!G1263=Data!$T$20,Data!$V$20,IF(Udfyldningsark!G1263=Data!$T$21,Data!$V$21,IF(Udfyldningsark!G1263=Data!$T$22,Data!$V$22,IF(Udfyldningsark!G1263=Data!$T$23,Data!$V$23,IF(Udfyldningsark!G1263=Data!$T$24,Data!$V$24,IF(Udfyldningsark!G1263=Data!$T$25,Data!$V$25,IF(Udfyldningsark!G1263=Data!$T$26,Data!$V$26,IF(Udfyldningsark!G1263=Data!$T$27,Data!$V$27,))))))))))))))))))))))</f>
        <v/>
      </c>
    </row>
    <row r="1247" spans="13:13" ht="9.6" hidden="1" customHeight="1" x14ac:dyDescent="0.2">
      <c r="M1247" s="89" t="str">
        <f>IF(Udfyldningsark!G1264="","",IF(Udfyldningsark!G1264=Data!$T$7,Data!$V$7,IF(Udfyldningsark!G1264=Data!$T$8,Data!$V$8,IF(Udfyldningsark!G1264=Data!$T$9,Data!$V$9,IF(Udfyldningsark!G1264=Data!$T$10,Data!$V$10,IF(Udfyldningsark!G1264=Data!$T$11,Data!$V$11,IF(Udfyldningsark!G1264=Data!$T$12,Data!$V$12,IF(Udfyldningsark!G1264=Data!$T$13,Data!$V$13,IF(Udfyldningsark!G1264=Data!$T$14,Data!$V$14,IF(Udfyldningsark!G1264=Data!$T$15,Data!$V$15,IF(Udfyldningsark!G1264=Data!$T$16,Data!$V$16,IF(Udfyldningsark!G1264=Data!$T$17,Data!$V$17,IF(Udfyldningsark!G1264=Data!$T$18,Data!$V$18,IF(Udfyldningsark!G1264=Data!$T$19,Data!$V$19,IF(Udfyldningsark!G1264=Data!$T$20,Data!$V$20,IF(Udfyldningsark!G1264=Data!$T$21,Data!$V$21,IF(Udfyldningsark!G1264=Data!$T$22,Data!$V$22,IF(Udfyldningsark!G1264=Data!$T$23,Data!$V$23,IF(Udfyldningsark!G1264=Data!$T$24,Data!$V$24,IF(Udfyldningsark!G1264=Data!$T$25,Data!$V$25,IF(Udfyldningsark!G1264=Data!$T$26,Data!$V$26,IF(Udfyldningsark!G1264=Data!$T$27,Data!$V$27,))))))))))))))))))))))</f>
        <v/>
      </c>
    </row>
    <row r="1248" spans="13:13" ht="9.6" hidden="1" customHeight="1" x14ac:dyDescent="0.2">
      <c r="M1248" s="89" t="str">
        <f>IF(Udfyldningsark!G1265="","",IF(Udfyldningsark!G1265=Data!$T$7,Data!$V$7,IF(Udfyldningsark!G1265=Data!$T$8,Data!$V$8,IF(Udfyldningsark!G1265=Data!$T$9,Data!$V$9,IF(Udfyldningsark!G1265=Data!$T$10,Data!$V$10,IF(Udfyldningsark!G1265=Data!$T$11,Data!$V$11,IF(Udfyldningsark!G1265=Data!$T$12,Data!$V$12,IF(Udfyldningsark!G1265=Data!$T$13,Data!$V$13,IF(Udfyldningsark!G1265=Data!$T$14,Data!$V$14,IF(Udfyldningsark!G1265=Data!$T$15,Data!$V$15,IF(Udfyldningsark!G1265=Data!$T$16,Data!$V$16,IF(Udfyldningsark!G1265=Data!$T$17,Data!$V$17,IF(Udfyldningsark!G1265=Data!$T$18,Data!$V$18,IF(Udfyldningsark!G1265=Data!$T$19,Data!$V$19,IF(Udfyldningsark!G1265=Data!$T$20,Data!$V$20,IF(Udfyldningsark!G1265=Data!$T$21,Data!$V$21,IF(Udfyldningsark!G1265=Data!$T$22,Data!$V$22,IF(Udfyldningsark!G1265=Data!$T$23,Data!$V$23,IF(Udfyldningsark!G1265=Data!$T$24,Data!$V$24,IF(Udfyldningsark!G1265=Data!$T$25,Data!$V$25,IF(Udfyldningsark!G1265=Data!$T$26,Data!$V$26,IF(Udfyldningsark!G1265=Data!$T$27,Data!$V$27,))))))))))))))))))))))</f>
        <v/>
      </c>
    </row>
    <row r="1249" spans="13:13" ht="9.6" hidden="1" customHeight="1" x14ac:dyDescent="0.2">
      <c r="M1249" s="89" t="str">
        <f>IF(Udfyldningsark!G1266="","",IF(Udfyldningsark!G1266=Data!$T$7,Data!$V$7,IF(Udfyldningsark!G1266=Data!$T$8,Data!$V$8,IF(Udfyldningsark!G1266=Data!$T$9,Data!$V$9,IF(Udfyldningsark!G1266=Data!$T$10,Data!$V$10,IF(Udfyldningsark!G1266=Data!$T$11,Data!$V$11,IF(Udfyldningsark!G1266=Data!$T$12,Data!$V$12,IF(Udfyldningsark!G1266=Data!$T$13,Data!$V$13,IF(Udfyldningsark!G1266=Data!$T$14,Data!$V$14,IF(Udfyldningsark!G1266=Data!$T$15,Data!$V$15,IF(Udfyldningsark!G1266=Data!$T$16,Data!$V$16,IF(Udfyldningsark!G1266=Data!$T$17,Data!$V$17,IF(Udfyldningsark!G1266=Data!$T$18,Data!$V$18,IF(Udfyldningsark!G1266=Data!$T$19,Data!$V$19,IF(Udfyldningsark!G1266=Data!$T$20,Data!$V$20,IF(Udfyldningsark!G1266=Data!$T$21,Data!$V$21,IF(Udfyldningsark!G1266=Data!$T$22,Data!$V$22,IF(Udfyldningsark!G1266=Data!$T$23,Data!$V$23,IF(Udfyldningsark!G1266=Data!$T$24,Data!$V$24,IF(Udfyldningsark!G1266=Data!$T$25,Data!$V$25,IF(Udfyldningsark!G1266=Data!$T$26,Data!$V$26,IF(Udfyldningsark!G1266=Data!$T$27,Data!$V$27,))))))))))))))))))))))</f>
        <v/>
      </c>
    </row>
    <row r="1250" spans="13:13" ht="9.6" hidden="1" customHeight="1" x14ac:dyDescent="0.2">
      <c r="M1250" s="89" t="str">
        <f>IF(Udfyldningsark!G1267="","",IF(Udfyldningsark!G1267=Data!$T$7,Data!$V$7,IF(Udfyldningsark!G1267=Data!$T$8,Data!$V$8,IF(Udfyldningsark!G1267=Data!$T$9,Data!$V$9,IF(Udfyldningsark!G1267=Data!$T$10,Data!$V$10,IF(Udfyldningsark!G1267=Data!$T$11,Data!$V$11,IF(Udfyldningsark!G1267=Data!$T$12,Data!$V$12,IF(Udfyldningsark!G1267=Data!$T$13,Data!$V$13,IF(Udfyldningsark!G1267=Data!$T$14,Data!$V$14,IF(Udfyldningsark!G1267=Data!$T$15,Data!$V$15,IF(Udfyldningsark!G1267=Data!$T$16,Data!$V$16,IF(Udfyldningsark!G1267=Data!$T$17,Data!$V$17,IF(Udfyldningsark!G1267=Data!$T$18,Data!$V$18,IF(Udfyldningsark!G1267=Data!$T$19,Data!$V$19,IF(Udfyldningsark!G1267=Data!$T$20,Data!$V$20,IF(Udfyldningsark!G1267=Data!$T$21,Data!$V$21,IF(Udfyldningsark!G1267=Data!$T$22,Data!$V$22,IF(Udfyldningsark!G1267=Data!$T$23,Data!$V$23,IF(Udfyldningsark!G1267=Data!$T$24,Data!$V$24,IF(Udfyldningsark!G1267=Data!$T$25,Data!$V$25,IF(Udfyldningsark!G1267=Data!$T$26,Data!$V$26,IF(Udfyldningsark!G1267=Data!$T$27,Data!$V$27,))))))))))))))))))))))</f>
        <v/>
      </c>
    </row>
    <row r="1251" spans="13:13" ht="9.6" hidden="1" customHeight="1" x14ac:dyDescent="0.2">
      <c r="M1251" s="89" t="str">
        <f>IF(Udfyldningsark!G1268="","",IF(Udfyldningsark!G1268=Data!$T$7,Data!$V$7,IF(Udfyldningsark!G1268=Data!$T$8,Data!$V$8,IF(Udfyldningsark!G1268=Data!$T$9,Data!$V$9,IF(Udfyldningsark!G1268=Data!$T$10,Data!$V$10,IF(Udfyldningsark!G1268=Data!$T$11,Data!$V$11,IF(Udfyldningsark!G1268=Data!$T$12,Data!$V$12,IF(Udfyldningsark!G1268=Data!$T$13,Data!$V$13,IF(Udfyldningsark!G1268=Data!$T$14,Data!$V$14,IF(Udfyldningsark!G1268=Data!$T$15,Data!$V$15,IF(Udfyldningsark!G1268=Data!$T$16,Data!$V$16,IF(Udfyldningsark!G1268=Data!$T$17,Data!$V$17,IF(Udfyldningsark!G1268=Data!$T$18,Data!$V$18,IF(Udfyldningsark!G1268=Data!$T$19,Data!$V$19,IF(Udfyldningsark!G1268=Data!$T$20,Data!$V$20,IF(Udfyldningsark!G1268=Data!$T$21,Data!$V$21,IF(Udfyldningsark!G1268=Data!$T$22,Data!$V$22,IF(Udfyldningsark!G1268=Data!$T$23,Data!$V$23,IF(Udfyldningsark!G1268=Data!$T$24,Data!$V$24,IF(Udfyldningsark!G1268=Data!$T$25,Data!$V$25,IF(Udfyldningsark!G1268=Data!$T$26,Data!$V$26,IF(Udfyldningsark!G1268=Data!$T$27,Data!$V$27,))))))))))))))))))))))</f>
        <v/>
      </c>
    </row>
    <row r="1252" spans="13:13" ht="9.6" hidden="1" customHeight="1" x14ac:dyDescent="0.2">
      <c r="M1252" s="89" t="str">
        <f>IF(Udfyldningsark!G1269="","",IF(Udfyldningsark!G1269=Data!$T$7,Data!$V$7,IF(Udfyldningsark!G1269=Data!$T$8,Data!$V$8,IF(Udfyldningsark!G1269=Data!$T$9,Data!$V$9,IF(Udfyldningsark!G1269=Data!$T$10,Data!$V$10,IF(Udfyldningsark!G1269=Data!$T$11,Data!$V$11,IF(Udfyldningsark!G1269=Data!$T$12,Data!$V$12,IF(Udfyldningsark!G1269=Data!$T$13,Data!$V$13,IF(Udfyldningsark!G1269=Data!$T$14,Data!$V$14,IF(Udfyldningsark!G1269=Data!$T$15,Data!$V$15,IF(Udfyldningsark!G1269=Data!$T$16,Data!$V$16,IF(Udfyldningsark!G1269=Data!$T$17,Data!$V$17,IF(Udfyldningsark!G1269=Data!$T$18,Data!$V$18,IF(Udfyldningsark!G1269=Data!$T$19,Data!$V$19,IF(Udfyldningsark!G1269=Data!$T$20,Data!$V$20,IF(Udfyldningsark!G1269=Data!$T$21,Data!$V$21,IF(Udfyldningsark!G1269=Data!$T$22,Data!$V$22,IF(Udfyldningsark!G1269=Data!$T$23,Data!$V$23,IF(Udfyldningsark!G1269=Data!$T$24,Data!$V$24,IF(Udfyldningsark!G1269=Data!$T$25,Data!$V$25,IF(Udfyldningsark!G1269=Data!$T$26,Data!$V$26,IF(Udfyldningsark!G1269=Data!$T$27,Data!$V$27,))))))))))))))))))))))</f>
        <v/>
      </c>
    </row>
    <row r="1253" spans="13:13" ht="9.6" hidden="1" customHeight="1" x14ac:dyDescent="0.2">
      <c r="M1253" s="89" t="str">
        <f>IF(Udfyldningsark!G1270="","",IF(Udfyldningsark!G1270=Data!$T$7,Data!$V$7,IF(Udfyldningsark!G1270=Data!$T$8,Data!$V$8,IF(Udfyldningsark!G1270=Data!$T$9,Data!$V$9,IF(Udfyldningsark!G1270=Data!$T$10,Data!$V$10,IF(Udfyldningsark!G1270=Data!$T$11,Data!$V$11,IF(Udfyldningsark!G1270=Data!$T$12,Data!$V$12,IF(Udfyldningsark!G1270=Data!$T$13,Data!$V$13,IF(Udfyldningsark!G1270=Data!$T$14,Data!$V$14,IF(Udfyldningsark!G1270=Data!$T$15,Data!$V$15,IF(Udfyldningsark!G1270=Data!$T$16,Data!$V$16,IF(Udfyldningsark!G1270=Data!$T$17,Data!$V$17,IF(Udfyldningsark!G1270=Data!$T$18,Data!$V$18,IF(Udfyldningsark!G1270=Data!$T$19,Data!$V$19,IF(Udfyldningsark!G1270=Data!$T$20,Data!$V$20,IF(Udfyldningsark!G1270=Data!$T$21,Data!$V$21,IF(Udfyldningsark!G1270=Data!$T$22,Data!$V$22,IF(Udfyldningsark!G1270=Data!$T$23,Data!$V$23,IF(Udfyldningsark!G1270=Data!$T$24,Data!$V$24,IF(Udfyldningsark!G1270=Data!$T$25,Data!$V$25,IF(Udfyldningsark!G1270=Data!$T$26,Data!$V$26,IF(Udfyldningsark!G1270=Data!$T$27,Data!$V$27,))))))))))))))))))))))</f>
        <v/>
      </c>
    </row>
    <row r="1254" spans="13:13" ht="9.6" hidden="1" customHeight="1" x14ac:dyDescent="0.2">
      <c r="M1254" s="89" t="str">
        <f>IF(Udfyldningsark!G1271="","",IF(Udfyldningsark!G1271=Data!$T$7,Data!$V$7,IF(Udfyldningsark!G1271=Data!$T$8,Data!$V$8,IF(Udfyldningsark!G1271=Data!$T$9,Data!$V$9,IF(Udfyldningsark!G1271=Data!$T$10,Data!$V$10,IF(Udfyldningsark!G1271=Data!$T$11,Data!$V$11,IF(Udfyldningsark!G1271=Data!$T$12,Data!$V$12,IF(Udfyldningsark!G1271=Data!$T$13,Data!$V$13,IF(Udfyldningsark!G1271=Data!$T$14,Data!$V$14,IF(Udfyldningsark!G1271=Data!$T$15,Data!$V$15,IF(Udfyldningsark!G1271=Data!$T$16,Data!$V$16,IF(Udfyldningsark!G1271=Data!$T$17,Data!$V$17,IF(Udfyldningsark!G1271=Data!$T$18,Data!$V$18,IF(Udfyldningsark!G1271=Data!$T$19,Data!$V$19,IF(Udfyldningsark!G1271=Data!$T$20,Data!$V$20,IF(Udfyldningsark!G1271=Data!$T$21,Data!$V$21,IF(Udfyldningsark!G1271=Data!$T$22,Data!$V$22,IF(Udfyldningsark!G1271=Data!$T$23,Data!$V$23,IF(Udfyldningsark!G1271=Data!$T$24,Data!$V$24,IF(Udfyldningsark!G1271=Data!$T$25,Data!$V$25,IF(Udfyldningsark!G1271=Data!$T$26,Data!$V$26,IF(Udfyldningsark!G1271=Data!$T$27,Data!$V$27,))))))))))))))))))))))</f>
        <v/>
      </c>
    </row>
    <row r="1255" spans="13:13" ht="9.6" hidden="1" customHeight="1" x14ac:dyDescent="0.2">
      <c r="M1255" s="89" t="str">
        <f>IF(Udfyldningsark!G1272="","",IF(Udfyldningsark!G1272=Data!$T$7,Data!$V$7,IF(Udfyldningsark!G1272=Data!$T$8,Data!$V$8,IF(Udfyldningsark!G1272=Data!$T$9,Data!$V$9,IF(Udfyldningsark!G1272=Data!$T$10,Data!$V$10,IF(Udfyldningsark!G1272=Data!$T$11,Data!$V$11,IF(Udfyldningsark!G1272=Data!$T$12,Data!$V$12,IF(Udfyldningsark!G1272=Data!$T$13,Data!$V$13,IF(Udfyldningsark!G1272=Data!$T$14,Data!$V$14,IF(Udfyldningsark!G1272=Data!$T$15,Data!$V$15,IF(Udfyldningsark!G1272=Data!$T$16,Data!$V$16,IF(Udfyldningsark!G1272=Data!$T$17,Data!$V$17,IF(Udfyldningsark!G1272=Data!$T$18,Data!$V$18,IF(Udfyldningsark!G1272=Data!$T$19,Data!$V$19,IF(Udfyldningsark!G1272=Data!$T$20,Data!$V$20,IF(Udfyldningsark!G1272=Data!$T$21,Data!$V$21,IF(Udfyldningsark!G1272=Data!$T$22,Data!$V$22,IF(Udfyldningsark!G1272=Data!$T$23,Data!$V$23,IF(Udfyldningsark!G1272=Data!$T$24,Data!$V$24,IF(Udfyldningsark!G1272=Data!$T$25,Data!$V$25,IF(Udfyldningsark!G1272=Data!$T$26,Data!$V$26,IF(Udfyldningsark!G1272=Data!$T$27,Data!$V$27,))))))))))))))))))))))</f>
        <v/>
      </c>
    </row>
    <row r="1256" spans="13:13" ht="9.6" hidden="1" customHeight="1" x14ac:dyDescent="0.2">
      <c r="M1256" s="89" t="str">
        <f>IF(Udfyldningsark!G1273="","",IF(Udfyldningsark!G1273=Data!$T$7,Data!$V$7,IF(Udfyldningsark!G1273=Data!$T$8,Data!$V$8,IF(Udfyldningsark!G1273=Data!$T$9,Data!$V$9,IF(Udfyldningsark!G1273=Data!$T$10,Data!$V$10,IF(Udfyldningsark!G1273=Data!$T$11,Data!$V$11,IF(Udfyldningsark!G1273=Data!$T$12,Data!$V$12,IF(Udfyldningsark!G1273=Data!$T$13,Data!$V$13,IF(Udfyldningsark!G1273=Data!$T$14,Data!$V$14,IF(Udfyldningsark!G1273=Data!$T$15,Data!$V$15,IF(Udfyldningsark!G1273=Data!$T$16,Data!$V$16,IF(Udfyldningsark!G1273=Data!$T$17,Data!$V$17,IF(Udfyldningsark!G1273=Data!$T$18,Data!$V$18,IF(Udfyldningsark!G1273=Data!$T$19,Data!$V$19,IF(Udfyldningsark!G1273=Data!$T$20,Data!$V$20,IF(Udfyldningsark!G1273=Data!$T$21,Data!$V$21,IF(Udfyldningsark!G1273=Data!$T$22,Data!$V$22,IF(Udfyldningsark!G1273=Data!$T$23,Data!$V$23,IF(Udfyldningsark!G1273=Data!$T$24,Data!$V$24,IF(Udfyldningsark!G1273=Data!$T$25,Data!$V$25,IF(Udfyldningsark!G1273=Data!$T$26,Data!$V$26,IF(Udfyldningsark!G1273=Data!$T$27,Data!$V$27,))))))))))))))))))))))</f>
        <v/>
      </c>
    </row>
    <row r="1257" spans="13:13" ht="9.6" hidden="1" customHeight="1" x14ac:dyDescent="0.2">
      <c r="M1257" s="89" t="str">
        <f>IF(Udfyldningsark!G1274="","",IF(Udfyldningsark!G1274=Data!$T$7,Data!$V$7,IF(Udfyldningsark!G1274=Data!$T$8,Data!$V$8,IF(Udfyldningsark!G1274=Data!$T$9,Data!$V$9,IF(Udfyldningsark!G1274=Data!$T$10,Data!$V$10,IF(Udfyldningsark!G1274=Data!$T$11,Data!$V$11,IF(Udfyldningsark!G1274=Data!$T$12,Data!$V$12,IF(Udfyldningsark!G1274=Data!$T$13,Data!$V$13,IF(Udfyldningsark!G1274=Data!$T$14,Data!$V$14,IF(Udfyldningsark!G1274=Data!$T$15,Data!$V$15,IF(Udfyldningsark!G1274=Data!$T$16,Data!$V$16,IF(Udfyldningsark!G1274=Data!$T$17,Data!$V$17,IF(Udfyldningsark!G1274=Data!$T$18,Data!$V$18,IF(Udfyldningsark!G1274=Data!$T$19,Data!$V$19,IF(Udfyldningsark!G1274=Data!$T$20,Data!$V$20,IF(Udfyldningsark!G1274=Data!$T$21,Data!$V$21,IF(Udfyldningsark!G1274=Data!$T$22,Data!$V$22,IF(Udfyldningsark!G1274=Data!$T$23,Data!$V$23,IF(Udfyldningsark!G1274=Data!$T$24,Data!$V$24,IF(Udfyldningsark!G1274=Data!$T$25,Data!$V$25,IF(Udfyldningsark!G1274=Data!$T$26,Data!$V$26,IF(Udfyldningsark!G1274=Data!$T$27,Data!$V$27,))))))))))))))))))))))</f>
        <v/>
      </c>
    </row>
    <row r="1258" spans="13:13" ht="9.6" hidden="1" customHeight="1" x14ac:dyDescent="0.2">
      <c r="M1258" s="89" t="str">
        <f>IF(Udfyldningsark!G1275="","",IF(Udfyldningsark!G1275=Data!$T$7,Data!$V$7,IF(Udfyldningsark!G1275=Data!$T$8,Data!$V$8,IF(Udfyldningsark!G1275=Data!$T$9,Data!$V$9,IF(Udfyldningsark!G1275=Data!$T$10,Data!$V$10,IF(Udfyldningsark!G1275=Data!$T$11,Data!$V$11,IF(Udfyldningsark!G1275=Data!$T$12,Data!$V$12,IF(Udfyldningsark!G1275=Data!$T$13,Data!$V$13,IF(Udfyldningsark!G1275=Data!$T$14,Data!$V$14,IF(Udfyldningsark!G1275=Data!$T$15,Data!$V$15,IF(Udfyldningsark!G1275=Data!$T$16,Data!$V$16,IF(Udfyldningsark!G1275=Data!$T$17,Data!$V$17,IF(Udfyldningsark!G1275=Data!$T$18,Data!$V$18,IF(Udfyldningsark!G1275=Data!$T$19,Data!$V$19,IF(Udfyldningsark!G1275=Data!$T$20,Data!$V$20,IF(Udfyldningsark!G1275=Data!$T$21,Data!$V$21,IF(Udfyldningsark!G1275=Data!$T$22,Data!$V$22,IF(Udfyldningsark!G1275=Data!$T$23,Data!$V$23,IF(Udfyldningsark!G1275=Data!$T$24,Data!$V$24,IF(Udfyldningsark!G1275=Data!$T$25,Data!$V$25,IF(Udfyldningsark!G1275=Data!$T$26,Data!$V$26,IF(Udfyldningsark!G1275=Data!$T$27,Data!$V$27,))))))))))))))))))))))</f>
        <v/>
      </c>
    </row>
    <row r="1259" spans="13:13" ht="9.6" hidden="1" customHeight="1" x14ac:dyDescent="0.2">
      <c r="M1259" s="89" t="str">
        <f>IF(Udfyldningsark!G1276="","",IF(Udfyldningsark!G1276=Data!$T$7,Data!$V$7,IF(Udfyldningsark!G1276=Data!$T$8,Data!$V$8,IF(Udfyldningsark!G1276=Data!$T$9,Data!$V$9,IF(Udfyldningsark!G1276=Data!$T$10,Data!$V$10,IF(Udfyldningsark!G1276=Data!$T$11,Data!$V$11,IF(Udfyldningsark!G1276=Data!$T$12,Data!$V$12,IF(Udfyldningsark!G1276=Data!$T$13,Data!$V$13,IF(Udfyldningsark!G1276=Data!$T$14,Data!$V$14,IF(Udfyldningsark!G1276=Data!$T$15,Data!$V$15,IF(Udfyldningsark!G1276=Data!$T$16,Data!$V$16,IF(Udfyldningsark!G1276=Data!$T$17,Data!$V$17,IF(Udfyldningsark!G1276=Data!$T$18,Data!$V$18,IF(Udfyldningsark!G1276=Data!$T$19,Data!$V$19,IF(Udfyldningsark!G1276=Data!$T$20,Data!$V$20,IF(Udfyldningsark!G1276=Data!$T$21,Data!$V$21,IF(Udfyldningsark!G1276=Data!$T$22,Data!$V$22,IF(Udfyldningsark!G1276=Data!$T$23,Data!$V$23,IF(Udfyldningsark!G1276=Data!$T$24,Data!$V$24,IF(Udfyldningsark!G1276=Data!$T$25,Data!$V$25,IF(Udfyldningsark!G1276=Data!$T$26,Data!$V$26,IF(Udfyldningsark!G1276=Data!$T$27,Data!$V$27,))))))))))))))))))))))</f>
        <v/>
      </c>
    </row>
    <row r="1260" spans="13:13" ht="9.6" hidden="1" customHeight="1" x14ac:dyDescent="0.2">
      <c r="M1260" s="89" t="str">
        <f>IF(Udfyldningsark!G1277="","",IF(Udfyldningsark!G1277=Data!$T$7,Data!$V$7,IF(Udfyldningsark!G1277=Data!$T$8,Data!$V$8,IF(Udfyldningsark!G1277=Data!$T$9,Data!$V$9,IF(Udfyldningsark!G1277=Data!$T$10,Data!$V$10,IF(Udfyldningsark!G1277=Data!$T$11,Data!$V$11,IF(Udfyldningsark!G1277=Data!$T$12,Data!$V$12,IF(Udfyldningsark!G1277=Data!$T$13,Data!$V$13,IF(Udfyldningsark!G1277=Data!$T$14,Data!$V$14,IF(Udfyldningsark!G1277=Data!$T$15,Data!$V$15,IF(Udfyldningsark!G1277=Data!$T$16,Data!$V$16,IF(Udfyldningsark!G1277=Data!$T$17,Data!$V$17,IF(Udfyldningsark!G1277=Data!$T$18,Data!$V$18,IF(Udfyldningsark!G1277=Data!$T$19,Data!$V$19,IF(Udfyldningsark!G1277=Data!$T$20,Data!$V$20,IF(Udfyldningsark!G1277=Data!$T$21,Data!$V$21,IF(Udfyldningsark!G1277=Data!$T$22,Data!$V$22,IF(Udfyldningsark!G1277=Data!$T$23,Data!$V$23,IF(Udfyldningsark!G1277=Data!$T$24,Data!$V$24,IF(Udfyldningsark!G1277=Data!$T$25,Data!$V$25,IF(Udfyldningsark!G1277=Data!$T$26,Data!$V$26,IF(Udfyldningsark!G1277=Data!$T$27,Data!$V$27,))))))))))))))))))))))</f>
        <v/>
      </c>
    </row>
    <row r="1261" spans="13:13" ht="9.6" hidden="1" customHeight="1" x14ac:dyDescent="0.2">
      <c r="M1261" s="89" t="str">
        <f>IF(Udfyldningsark!G1278="","",IF(Udfyldningsark!G1278=Data!$T$7,Data!$V$7,IF(Udfyldningsark!G1278=Data!$T$8,Data!$V$8,IF(Udfyldningsark!G1278=Data!$T$9,Data!$V$9,IF(Udfyldningsark!G1278=Data!$T$10,Data!$V$10,IF(Udfyldningsark!G1278=Data!$T$11,Data!$V$11,IF(Udfyldningsark!G1278=Data!$T$12,Data!$V$12,IF(Udfyldningsark!G1278=Data!$T$13,Data!$V$13,IF(Udfyldningsark!G1278=Data!$T$14,Data!$V$14,IF(Udfyldningsark!G1278=Data!$T$15,Data!$V$15,IF(Udfyldningsark!G1278=Data!$T$16,Data!$V$16,IF(Udfyldningsark!G1278=Data!$T$17,Data!$V$17,IF(Udfyldningsark!G1278=Data!$T$18,Data!$V$18,IF(Udfyldningsark!G1278=Data!$T$19,Data!$V$19,IF(Udfyldningsark!G1278=Data!$T$20,Data!$V$20,IF(Udfyldningsark!G1278=Data!$T$21,Data!$V$21,IF(Udfyldningsark!G1278=Data!$T$22,Data!$V$22,IF(Udfyldningsark!G1278=Data!$T$23,Data!$V$23,IF(Udfyldningsark!G1278=Data!$T$24,Data!$V$24,IF(Udfyldningsark!G1278=Data!$T$25,Data!$V$25,IF(Udfyldningsark!G1278=Data!$T$26,Data!$V$26,IF(Udfyldningsark!G1278=Data!$T$27,Data!$V$27,))))))))))))))))))))))</f>
        <v/>
      </c>
    </row>
    <row r="1262" spans="13:13" ht="9.6" hidden="1" customHeight="1" x14ac:dyDescent="0.2">
      <c r="M1262" s="89" t="str">
        <f>IF(Udfyldningsark!G1279="","",IF(Udfyldningsark!G1279=Data!$T$7,Data!$V$7,IF(Udfyldningsark!G1279=Data!$T$8,Data!$V$8,IF(Udfyldningsark!G1279=Data!$T$9,Data!$V$9,IF(Udfyldningsark!G1279=Data!$T$10,Data!$V$10,IF(Udfyldningsark!G1279=Data!$T$11,Data!$V$11,IF(Udfyldningsark!G1279=Data!$T$12,Data!$V$12,IF(Udfyldningsark!G1279=Data!$T$13,Data!$V$13,IF(Udfyldningsark!G1279=Data!$T$14,Data!$V$14,IF(Udfyldningsark!G1279=Data!$T$15,Data!$V$15,IF(Udfyldningsark!G1279=Data!$T$16,Data!$V$16,IF(Udfyldningsark!G1279=Data!$T$17,Data!$V$17,IF(Udfyldningsark!G1279=Data!$T$18,Data!$V$18,IF(Udfyldningsark!G1279=Data!$T$19,Data!$V$19,IF(Udfyldningsark!G1279=Data!$T$20,Data!$V$20,IF(Udfyldningsark!G1279=Data!$T$21,Data!$V$21,IF(Udfyldningsark!G1279=Data!$T$22,Data!$V$22,IF(Udfyldningsark!G1279=Data!$T$23,Data!$V$23,IF(Udfyldningsark!G1279=Data!$T$24,Data!$V$24,IF(Udfyldningsark!G1279=Data!$T$25,Data!$V$25,IF(Udfyldningsark!G1279=Data!$T$26,Data!$V$26,IF(Udfyldningsark!G1279=Data!$T$27,Data!$V$27,))))))))))))))))))))))</f>
        <v/>
      </c>
    </row>
    <row r="1263" spans="13:13" ht="9.6" hidden="1" customHeight="1" x14ac:dyDescent="0.2">
      <c r="M1263" s="89" t="str">
        <f>IF(Udfyldningsark!G1280="","",IF(Udfyldningsark!G1280=Data!$T$7,Data!$V$7,IF(Udfyldningsark!G1280=Data!$T$8,Data!$V$8,IF(Udfyldningsark!G1280=Data!$T$9,Data!$V$9,IF(Udfyldningsark!G1280=Data!$T$10,Data!$V$10,IF(Udfyldningsark!G1280=Data!$T$11,Data!$V$11,IF(Udfyldningsark!G1280=Data!$T$12,Data!$V$12,IF(Udfyldningsark!G1280=Data!$T$13,Data!$V$13,IF(Udfyldningsark!G1280=Data!$T$14,Data!$V$14,IF(Udfyldningsark!G1280=Data!$T$15,Data!$V$15,IF(Udfyldningsark!G1280=Data!$T$16,Data!$V$16,IF(Udfyldningsark!G1280=Data!$T$17,Data!$V$17,IF(Udfyldningsark!G1280=Data!$T$18,Data!$V$18,IF(Udfyldningsark!G1280=Data!$T$19,Data!$V$19,IF(Udfyldningsark!G1280=Data!$T$20,Data!$V$20,IF(Udfyldningsark!G1280=Data!$T$21,Data!$V$21,IF(Udfyldningsark!G1280=Data!$T$22,Data!$V$22,IF(Udfyldningsark!G1280=Data!$T$23,Data!$V$23,IF(Udfyldningsark!G1280=Data!$T$24,Data!$V$24,IF(Udfyldningsark!G1280=Data!$T$25,Data!$V$25,IF(Udfyldningsark!G1280=Data!$T$26,Data!$V$26,IF(Udfyldningsark!G1280=Data!$T$27,Data!$V$27,))))))))))))))))))))))</f>
        <v/>
      </c>
    </row>
    <row r="1264" spans="13:13" ht="9.6" hidden="1" customHeight="1" x14ac:dyDescent="0.2">
      <c r="M1264" s="89" t="str">
        <f>IF(Udfyldningsark!G1281="","",IF(Udfyldningsark!G1281=Data!$T$7,Data!$V$7,IF(Udfyldningsark!G1281=Data!$T$8,Data!$V$8,IF(Udfyldningsark!G1281=Data!$T$9,Data!$V$9,IF(Udfyldningsark!G1281=Data!$T$10,Data!$V$10,IF(Udfyldningsark!G1281=Data!$T$11,Data!$V$11,IF(Udfyldningsark!G1281=Data!$T$12,Data!$V$12,IF(Udfyldningsark!G1281=Data!$T$13,Data!$V$13,IF(Udfyldningsark!G1281=Data!$T$14,Data!$V$14,IF(Udfyldningsark!G1281=Data!$T$15,Data!$V$15,IF(Udfyldningsark!G1281=Data!$T$16,Data!$V$16,IF(Udfyldningsark!G1281=Data!$T$17,Data!$V$17,IF(Udfyldningsark!G1281=Data!$T$18,Data!$V$18,IF(Udfyldningsark!G1281=Data!$T$19,Data!$V$19,IF(Udfyldningsark!G1281=Data!$T$20,Data!$V$20,IF(Udfyldningsark!G1281=Data!$T$21,Data!$V$21,IF(Udfyldningsark!G1281=Data!$T$22,Data!$V$22,IF(Udfyldningsark!G1281=Data!$T$23,Data!$V$23,IF(Udfyldningsark!G1281=Data!$T$24,Data!$V$24,IF(Udfyldningsark!G1281=Data!$T$25,Data!$V$25,IF(Udfyldningsark!G1281=Data!$T$26,Data!$V$26,IF(Udfyldningsark!G1281=Data!$T$27,Data!$V$27,))))))))))))))))))))))</f>
        <v/>
      </c>
    </row>
    <row r="1265" spans="13:13" ht="9.6" hidden="1" customHeight="1" x14ac:dyDescent="0.2">
      <c r="M1265" s="89" t="str">
        <f>IF(Udfyldningsark!G1282="","",IF(Udfyldningsark!G1282=Data!$T$7,Data!$V$7,IF(Udfyldningsark!G1282=Data!$T$8,Data!$V$8,IF(Udfyldningsark!G1282=Data!$T$9,Data!$V$9,IF(Udfyldningsark!G1282=Data!$T$10,Data!$V$10,IF(Udfyldningsark!G1282=Data!$T$11,Data!$V$11,IF(Udfyldningsark!G1282=Data!$T$12,Data!$V$12,IF(Udfyldningsark!G1282=Data!$T$13,Data!$V$13,IF(Udfyldningsark!G1282=Data!$T$14,Data!$V$14,IF(Udfyldningsark!G1282=Data!$T$15,Data!$V$15,IF(Udfyldningsark!G1282=Data!$T$16,Data!$V$16,IF(Udfyldningsark!G1282=Data!$T$17,Data!$V$17,IF(Udfyldningsark!G1282=Data!$T$18,Data!$V$18,IF(Udfyldningsark!G1282=Data!$T$19,Data!$V$19,IF(Udfyldningsark!G1282=Data!$T$20,Data!$V$20,IF(Udfyldningsark!G1282=Data!$T$21,Data!$V$21,IF(Udfyldningsark!G1282=Data!$T$22,Data!$V$22,IF(Udfyldningsark!G1282=Data!$T$23,Data!$V$23,IF(Udfyldningsark!G1282=Data!$T$24,Data!$V$24,IF(Udfyldningsark!G1282=Data!$T$25,Data!$V$25,IF(Udfyldningsark!G1282=Data!$T$26,Data!$V$26,IF(Udfyldningsark!G1282=Data!$T$27,Data!$V$27,))))))))))))))))))))))</f>
        <v/>
      </c>
    </row>
    <row r="1266" spans="13:13" ht="9.6" hidden="1" customHeight="1" x14ac:dyDescent="0.2">
      <c r="M1266" s="89" t="str">
        <f>IF(Udfyldningsark!G1283="","",IF(Udfyldningsark!G1283=Data!$T$7,Data!$V$7,IF(Udfyldningsark!G1283=Data!$T$8,Data!$V$8,IF(Udfyldningsark!G1283=Data!$T$9,Data!$V$9,IF(Udfyldningsark!G1283=Data!$T$10,Data!$V$10,IF(Udfyldningsark!G1283=Data!$T$11,Data!$V$11,IF(Udfyldningsark!G1283=Data!$T$12,Data!$V$12,IF(Udfyldningsark!G1283=Data!$T$13,Data!$V$13,IF(Udfyldningsark!G1283=Data!$T$14,Data!$V$14,IF(Udfyldningsark!G1283=Data!$T$15,Data!$V$15,IF(Udfyldningsark!G1283=Data!$T$16,Data!$V$16,IF(Udfyldningsark!G1283=Data!$T$17,Data!$V$17,IF(Udfyldningsark!G1283=Data!$T$18,Data!$V$18,IF(Udfyldningsark!G1283=Data!$T$19,Data!$V$19,IF(Udfyldningsark!G1283=Data!$T$20,Data!$V$20,IF(Udfyldningsark!G1283=Data!$T$21,Data!$V$21,IF(Udfyldningsark!G1283=Data!$T$22,Data!$V$22,IF(Udfyldningsark!G1283=Data!$T$23,Data!$V$23,IF(Udfyldningsark!G1283=Data!$T$24,Data!$V$24,IF(Udfyldningsark!G1283=Data!$T$25,Data!$V$25,IF(Udfyldningsark!G1283=Data!$T$26,Data!$V$26,IF(Udfyldningsark!G1283=Data!$T$27,Data!$V$27,))))))))))))))))))))))</f>
        <v/>
      </c>
    </row>
    <row r="1267" spans="13:13" ht="9.6" hidden="1" customHeight="1" x14ac:dyDescent="0.2">
      <c r="M1267" s="89" t="str">
        <f>IF(Udfyldningsark!G1284="","",IF(Udfyldningsark!G1284=Data!$T$7,Data!$V$7,IF(Udfyldningsark!G1284=Data!$T$8,Data!$V$8,IF(Udfyldningsark!G1284=Data!$T$9,Data!$V$9,IF(Udfyldningsark!G1284=Data!$T$10,Data!$V$10,IF(Udfyldningsark!G1284=Data!$T$11,Data!$V$11,IF(Udfyldningsark!G1284=Data!$T$12,Data!$V$12,IF(Udfyldningsark!G1284=Data!$T$13,Data!$V$13,IF(Udfyldningsark!G1284=Data!$T$14,Data!$V$14,IF(Udfyldningsark!G1284=Data!$T$15,Data!$V$15,IF(Udfyldningsark!G1284=Data!$T$16,Data!$V$16,IF(Udfyldningsark!G1284=Data!$T$17,Data!$V$17,IF(Udfyldningsark!G1284=Data!$T$18,Data!$V$18,IF(Udfyldningsark!G1284=Data!$T$19,Data!$V$19,IF(Udfyldningsark!G1284=Data!$T$20,Data!$V$20,IF(Udfyldningsark!G1284=Data!$T$21,Data!$V$21,IF(Udfyldningsark!G1284=Data!$T$22,Data!$V$22,IF(Udfyldningsark!G1284=Data!$T$23,Data!$V$23,IF(Udfyldningsark!G1284=Data!$T$24,Data!$V$24,IF(Udfyldningsark!G1284=Data!$T$25,Data!$V$25,IF(Udfyldningsark!G1284=Data!$T$26,Data!$V$26,IF(Udfyldningsark!G1284=Data!$T$27,Data!$V$27,))))))))))))))))))))))</f>
        <v/>
      </c>
    </row>
    <row r="1268" spans="13:13" ht="9.6" hidden="1" customHeight="1" x14ac:dyDescent="0.2">
      <c r="M1268" s="89" t="str">
        <f>IF(Udfyldningsark!G1285="","",IF(Udfyldningsark!G1285=Data!$T$7,Data!$V$7,IF(Udfyldningsark!G1285=Data!$T$8,Data!$V$8,IF(Udfyldningsark!G1285=Data!$T$9,Data!$V$9,IF(Udfyldningsark!G1285=Data!$T$10,Data!$V$10,IF(Udfyldningsark!G1285=Data!$T$11,Data!$V$11,IF(Udfyldningsark!G1285=Data!$T$12,Data!$V$12,IF(Udfyldningsark!G1285=Data!$T$13,Data!$V$13,IF(Udfyldningsark!G1285=Data!$T$14,Data!$V$14,IF(Udfyldningsark!G1285=Data!$T$15,Data!$V$15,IF(Udfyldningsark!G1285=Data!$T$16,Data!$V$16,IF(Udfyldningsark!G1285=Data!$T$17,Data!$V$17,IF(Udfyldningsark!G1285=Data!$T$18,Data!$V$18,IF(Udfyldningsark!G1285=Data!$T$19,Data!$V$19,IF(Udfyldningsark!G1285=Data!$T$20,Data!$V$20,IF(Udfyldningsark!G1285=Data!$T$21,Data!$V$21,IF(Udfyldningsark!G1285=Data!$T$22,Data!$V$22,IF(Udfyldningsark!G1285=Data!$T$23,Data!$V$23,IF(Udfyldningsark!G1285=Data!$T$24,Data!$V$24,IF(Udfyldningsark!G1285=Data!$T$25,Data!$V$25,IF(Udfyldningsark!G1285=Data!$T$26,Data!$V$26,IF(Udfyldningsark!G1285=Data!$T$27,Data!$V$27,))))))))))))))))))))))</f>
        <v/>
      </c>
    </row>
    <row r="1269" spans="13:13" ht="9.6" hidden="1" customHeight="1" x14ac:dyDescent="0.2">
      <c r="M1269" s="89" t="str">
        <f>IF(Udfyldningsark!G1286="","",IF(Udfyldningsark!G1286=Data!$T$7,Data!$V$7,IF(Udfyldningsark!G1286=Data!$T$8,Data!$V$8,IF(Udfyldningsark!G1286=Data!$T$9,Data!$V$9,IF(Udfyldningsark!G1286=Data!$T$10,Data!$V$10,IF(Udfyldningsark!G1286=Data!$T$11,Data!$V$11,IF(Udfyldningsark!G1286=Data!$T$12,Data!$V$12,IF(Udfyldningsark!G1286=Data!$T$13,Data!$V$13,IF(Udfyldningsark!G1286=Data!$T$14,Data!$V$14,IF(Udfyldningsark!G1286=Data!$T$15,Data!$V$15,IF(Udfyldningsark!G1286=Data!$T$16,Data!$V$16,IF(Udfyldningsark!G1286=Data!$T$17,Data!$V$17,IF(Udfyldningsark!G1286=Data!$T$18,Data!$V$18,IF(Udfyldningsark!G1286=Data!$T$19,Data!$V$19,IF(Udfyldningsark!G1286=Data!$T$20,Data!$V$20,IF(Udfyldningsark!G1286=Data!$T$21,Data!$V$21,IF(Udfyldningsark!G1286=Data!$T$22,Data!$V$22,IF(Udfyldningsark!G1286=Data!$T$23,Data!$V$23,IF(Udfyldningsark!G1286=Data!$T$24,Data!$V$24,IF(Udfyldningsark!G1286=Data!$T$25,Data!$V$25,IF(Udfyldningsark!G1286=Data!$T$26,Data!$V$26,IF(Udfyldningsark!G1286=Data!$T$27,Data!$V$27,))))))))))))))))))))))</f>
        <v/>
      </c>
    </row>
    <row r="1270" spans="13:13" ht="9.6" hidden="1" customHeight="1" x14ac:dyDescent="0.2">
      <c r="M1270" s="89" t="str">
        <f>IF(Udfyldningsark!G1287="","",IF(Udfyldningsark!G1287=Data!$T$7,Data!$V$7,IF(Udfyldningsark!G1287=Data!$T$8,Data!$V$8,IF(Udfyldningsark!G1287=Data!$T$9,Data!$V$9,IF(Udfyldningsark!G1287=Data!$T$10,Data!$V$10,IF(Udfyldningsark!G1287=Data!$T$11,Data!$V$11,IF(Udfyldningsark!G1287=Data!$T$12,Data!$V$12,IF(Udfyldningsark!G1287=Data!$T$13,Data!$V$13,IF(Udfyldningsark!G1287=Data!$T$14,Data!$V$14,IF(Udfyldningsark!G1287=Data!$T$15,Data!$V$15,IF(Udfyldningsark!G1287=Data!$T$16,Data!$V$16,IF(Udfyldningsark!G1287=Data!$T$17,Data!$V$17,IF(Udfyldningsark!G1287=Data!$T$18,Data!$V$18,IF(Udfyldningsark!G1287=Data!$T$19,Data!$V$19,IF(Udfyldningsark!G1287=Data!$T$20,Data!$V$20,IF(Udfyldningsark!G1287=Data!$T$21,Data!$V$21,IF(Udfyldningsark!G1287=Data!$T$22,Data!$V$22,IF(Udfyldningsark!G1287=Data!$T$23,Data!$V$23,IF(Udfyldningsark!G1287=Data!$T$24,Data!$V$24,IF(Udfyldningsark!G1287=Data!$T$25,Data!$V$25,IF(Udfyldningsark!G1287=Data!$T$26,Data!$V$26,IF(Udfyldningsark!G1287=Data!$T$27,Data!$V$27,))))))))))))))))))))))</f>
        <v/>
      </c>
    </row>
    <row r="1271" spans="13:13" ht="9.6" hidden="1" customHeight="1" x14ac:dyDescent="0.2">
      <c r="M1271" s="89" t="str">
        <f>IF(Udfyldningsark!G1288="","",IF(Udfyldningsark!G1288=Data!$T$7,Data!$V$7,IF(Udfyldningsark!G1288=Data!$T$8,Data!$V$8,IF(Udfyldningsark!G1288=Data!$T$9,Data!$V$9,IF(Udfyldningsark!G1288=Data!$T$10,Data!$V$10,IF(Udfyldningsark!G1288=Data!$T$11,Data!$V$11,IF(Udfyldningsark!G1288=Data!$T$12,Data!$V$12,IF(Udfyldningsark!G1288=Data!$T$13,Data!$V$13,IF(Udfyldningsark!G1288=Data!$T$14,Data!$V$14,IF(Udfyldningsark!G1288=Data!$T$15,Data!$V$15,IF(Udfyldningsark!G1288=Data!$T$16,Data!$V$16,IF(Udfyldningsark!G1288=Data!$T$17,Data!$V$17,IF(Udfyldningsark!G1288=Data!$T$18,Data!$V$18,IF(Udfyldningsark!G1288=Data!$T$19,Data!$V$19,IF(Udfyldningsark!G1288=Data!$T$20,Data!$V$20,IF(Udfyldningsark!G1288=Data!$T$21,Data!$V$21,IF(Udfyldningsark!G1288=Data!$T$22,Data!$V$22,IF(Udfyldningsark!G1288=Data!$T$23,Data!$V$23,IF(Udfyldningsark!G1288=Data!$T$24,Data!$V$24,IF(Udfyldningsark!G1288=Data!$T$25,Data!$V$25,IF(Udfyldningsark!G1288=Data!$T$26,Data!$V$26,IF(Udfyldningsark!G1288=Data!$T$27,Data!$V$27,))))))))))))))))))))))</f>
        <v/>
      </c>
    </row>
    <row r="1272" spans="13:13" ht="9.6" hidden="1" customHeight="1" x14ac:dyDescent="0.2">
      <c r="M1272" s="89" t="str">
        <f>IF(Udfyldningsark!G1289="","",IF(Udfyldningsark!G1289=Data!$T$7,Data!$V$7,IF(Udfyldningsark!G1289=Data!$T$8,Data!$V$8,IF(Udfyldningsark!G1289=Data!$T$9,Data!$V$9,IF(Udfyldningsark!G1289=Data!$T$10,Data!$V$10,IF(Udfyldningsark!G1289=Data!$T$11,Data!$V$11,IF(Udfyldningsark!G1289=Data!$T$12,Data!$V$12,IF(Udfyldningsark!G1289=Data!$T$13,Data!$V$13,IF(Udfyldningsark!G1289=Data!$T$14,Data!$V$14,IF(Udfyldningsark!G1289=Data!$T$15,Data!$V$15,IF(Udfyldningsark!G1289=Data!$T$16,Data!$V$16,IF(Udfyldningsark!G1289=Data!$T$17,Data!$V$17,IF(Udfyldningsark!G1289=Data!$T$18,Data!$V$18,IF(Udfyldningsark!G1289=Data!$T$19,Data!$V$19,IF(Udfyldningsark!G1289=Data!$T$20,Data!$V$20,IF(Udfyldningsark!G1289=Data!$T$21,Data!$V$21,IF(Udfyldningsark!G1289=Data!$T$22,Data!$V$22,IF(Udfyldningsark!G1289=Data!$T$23,Data!$V$23,IF(Udfyldningsark!G1289=Data!$T$24,Data!$V$24,IF(Udfyldningsark!G1289=Data!$T$25,Data!$V$25,IF(Udfyldningsark!G1289=Data!$T$26,Data!$V$26,IF(Udfyldningsark!G1289=Data!$T$27,Data!$V$27,))))))))))))))))))))))</f>
        <v/>
      </c>
    </row>
    <row r="1273" spans="13:13" ht="9.6" hidden="1" customHeight="1" x14ac:dyDescent="0.2">
      <c r="M1273" s="89" t="str">
        <f>IF(Udfyldningsark!G1290="","",IF(Udfyldningsark!G1290=Data!$T$7,Data!$V$7,IF(Udfyldningsark!G1290=Data!$T$8,Data!$V$8,IF(Udfyldningsark!G1290=Data!$T$9,Data!$V$9,IF(Udfyldningsark!G1290=Data!$T$10,Data!$V$10,IF(Udfyldningsark!G1290=Data!$T$11,Data!$V$11,IF(Udfyldningsark!G1290=Data!$T$12,Data!$V$12,IF(Udfyldningsark!G1290=Data!$T$13,Data!$V$13,IF(Udfyldningsark!G1290=Data!$T$14,Data!$V$14,IF(Udfyldningsark!G1290=Data!$T$15,Data!$V$15,IF(Udfyldningsark!G1290=Data!$T$16,Data!$V$16,IF(Udfyldningsark!G1290=Data!$T$17,Data!$V$17,IF(Udfyldningsark!G1290=Data!$T$18,Data!$V$18,IF(Udfyldningsark!G1290=Data!$T$19,Data!$V$19,IF(Udfyldningsark!G1290=Data!$T$20,Data!$V$20,IF(Udfyldningsark!G1290=Data!$T$21,Data!$V$21,IF(Udfyldningsark!G1290=Data!$T$22,Data!$V$22,IF(Udfyldningsark!G1290=Data!$T$23,Data!$V$23,IF(Udfyldningsark!G1290=Data!$T$24,Data!$V$24,IF(Udfyldningsark!G1290=Data!$T$25,Data!$V$25,IF(Udfyldningsark!G1290=Data!$T$26,Data!$V$26,IF(Udfyldningsark!G1290=Data!$T$27,Data!$V$27,))))))))))))))))))))))</f>
        <v/>
      </c>
    </row>
    <row r="1274" spans="13:13" ht="9.6" hidden="1" customHeight="1" x14ac:dyDescent="0.2">
      <c r="M1274" s="89" t="str">
        <f>IF(Udfyldningsark!G1291="","",IF(Udfyldningsark!G1291=Data!$T$7,Data!$V$7,IF(Udfyldningsark!G1291=Data!$T$8,Data!$V$8,IF(Udfyldningsark!G1291=Data!$T$9,Data!$V$9,IF(Udfyldningsark!G1291=Data!$T$10,Data!$V$10,IF(Udfyldningsark!G1291=Data!$T$11,Data!$V$11,IF(Udfyldningsark!G1291=Data!$T$12,Data!$V$12,IF(Udfyldningsark!G1291=Data!$T$13,Data!$V$13,IF(Udfyldningsark!G1291=Data!$T$14,Data!$V$14,IF(Udfyldningsark!G1291=Data!$T$15,Data!$V$15,IF(Udfyldningsark!G1291=Data!$T$16,Data!$V$16,IF(Udfyldningsark!G1291=Data!$T$17,Data!$V$17,IF(Udfyldningsark!G1291=Data!$T$18,Data!$V$18,IF(Udfyldningsark!G1291=Data!$T$19,Data!$V$19,IF(Udfyldningsark!G1291=Data!$T$20,Data!$V$20,IF(Udfyldningsark!G1291=Data!$T$21,Data!$V$21,IF(Udfyldningsark!G1291=Data!$T$22,Data!$V$22,IF(Udfyldningsark!G1291=Data!$T$23,Data!$V$23,IF(Udfyldningsark!G1291=Data!$T$24,Data!$V$24,IF(Udfyldningsark!G1291=Data!$T$25,Data!$V$25,IF(Udfyldningsark!G1291=Data!$T$26,Data!$V$26,IF(Udfyldningsark!G1291=Data!$T$27,Data!$V$27,))))))))))))))))))))))</f>
        <v/>
      </c>
    </row>
    <row r="1275" spans="13:13" ht="9.6" hidden="1" customHeight="1" x14ac:dyDescent="0.2">
      <c r="M1275" s="89" t="str">
        <f>IF(Udfyldningsark!G1292="","",IF(Udfyldningsark!G1292=Data!$T$7,Data!$V$7,IF(Udfyldningsark!G1292=Data!$T$8,Data!$V$8,IF(Udfyldningsark!G1292=Data!$T$9,Data!$V$9,IF(Udfyldningsark!G1292=Data!$T$10,Data!$V$10,IF(Udfyldningsark!G1292=Data!$T$11,Data!$V$11,IF(Udfyldningsark!G1292=Data!$T$12,Data!$V$12,IF(Udfyldningsark!G1292=Data!$T$13,Data!$V$13,IF(Udfyldningsark!G1292=Data!$T$14,Data!$V$14,IF(Udfyldningsark!G1292=Data!$T$15,Data!$V$15,IF(Udfyldningsark!G1292=Data!$T$16,Data!$V$16,IF(Udfyldningsark!G1292=Data!$T$17,Data!$V$17,IF(Udfyldningsark!G1292=Data!$T$18,Data!$V$18,IF(Udfyldningsark!G1292=Data!$T$19,Data!$V$19,IF(Udfyldningsark!G1292=Data!$T$20,Data!$V$20,IF(Udfyldningsark!G1292=Data!$T$21,Data!$V$21,IF(Udfyldningsark!G1292=Data!$T$22,Data!$V$22,IF(Udfyldningsark!G1292=Data!$T$23,Data!$V$23,IF(Udfyldningsark!G1292=Data!$T$24,Data!$V$24,IF(Udfyldningsark!G1292=Data!$T$25,Data!$V$25,IF(Udfyldningsark!G1292=Data!$T$26,Data!$V$26,IF(Udfyldningsark!G1292=Data!$T$27,Data!$V$27,))))))))))))))))))))))</f>
        <v/>
      </c>
    </row>
    <row r="1276" spans="13:13" ht="9.6" hidden="1" customHeight="1" x14ac:dyDescent="0.2">
      <c r="M1276" s="89" t="str">
        <f>IF(Udfyldningsark!G1293="","",IF(Udfyldningsark!G1293=Data!$T$7,Data!$V$7,IF(Udfyldningsark!G1293=Data!$T$8,Data!$V$8,IF(Udfyldningsark!G1293=Data!$T$9,Data!$V$9,IF(Udfyldningsark!G1293=Data!$T$10,Data!$V$10,IF(Udfyldningsark!G1293=Data!$T$11,Data!$V$11,IF(Udfyldningsark!G1293=Data!$T$12,Data!$V$12,IF(Udfyldningsark!G1293=Data!$T$13,Data!$V$13,IF(Udfyldningsark!G1293=Data!$T$14,Data!$V$14,IF(Udfyldningsark!G1293=Data!$T$15,Data!$V$15,IF(Udfyldningsark!G1293=Data!$T$16,Data!$V$16,IF(Udfyldningsark!G1293=Data!$T$17,Data!$V$17,IF(Udfyldningsark!G1293=Data!$T$18,Data!$V$18,IF(Udfyldningsark!G1293=Data!$T$19,Data!$V$19,IF(Udfyldningsark!G1293=Data!$T$20,Data!$V$20,IF(Udfyldningsark!G1293=Data!$T$21,Data!$V$21,IF(Udfyldningsark!G1293=Data!$T$22,Data!$V$22,IF(Udfyldningsark!G1293=Data!$T$23,Data!$V$23,IF(Udfyldningsark!G1293=Data!$T$24,Data!$V$24,IF(Udfyldningsark!G1293=Data!$T$25,Data!$V$25,IF(Udfyldningsark!G1293=Data!$T$26,Data!$V$26,IF(Udfyldningsark!G1293=Data!$T$27,Data!$V$27,))))))))))))))))))))))</f>
        <v/>
      </c>
    </row>
    <row r="1277" spans="13:13" ht="9.6" hidden="1" customHeight="1" x14ac:dyDescent="0.2">
      <c r="M1277" s="89" t="str">
        <f>IF(Udfyldningsark!G1294="","",IF(Udfyldningsark!G1294=Data!$T$7,Data!$V$7,IF(Udfyldningsark!G1294=Data!$T$8,Data!$V$8,IF(Udfyldningsark!G1294=Data!$T$9,Data!$V$9,IF(Udfyldningsark!G1294=Data!$T$10,Data!$V$10,IF(Udfyldningsark!G1294=Data!$T$11,Data!$V$11,IF(Udfyldningsark!G1294=Data!$T$12,Data!$V$12,IF(Udfyldningsark!G1294=Data!$T$13,Data!$V$13,IF(Udfyldningsark!G1294=Data!$T$14,Data!$V$14,IF(Udfyldningsark!G1294=Data!$T$15,Data!$V$15,IF(Udfyldningsark!G1294=Data!$T$16,Data!$V$16,IF(Udfyldningsark!G1294=Data!$T$17,Data!$V$17,IF(Udfyldningsark!G1294=Data!$T$18,Data!$V$18,IF(Udfyldningsark!G1294=Data!$T$19,Data!$V$19,IF(Udfyldningsark!G1294=Data!$T$20,Data!$V$20,IF(Udfyldningsark!G1294=Data!$T$21,Data!$V$21,IF(Udfyldningsark!G1294=Data!$T$22,Data!$V$22,IF(Udfyldningsark!G1294=Data!$T$23,Data!$V$23,IF(Udfyldningsark!G1294=Data!$T$24,Data!$V$24,IF(Udfyldningsark!G1294=Data!$T$25,Data!$V$25,IF(Udfyldningsark!G1294=Data!$T$26,Data!$V$26,IF(Udfyldningsark!G1294=Data!$T$27,Data!$V$27,))))))))))))))))))))))</f>
        <v/>
      </c>
    </row>
    <row r="1278" spans="13:13" ht="9.6" hidden="1" customHeight="1" x14ac:dyDescent="0.2">
      <c r="M1278" s="89" t="str">
        <f>IF(Udfyldningsark!G1295="","",IF(Udfyldningsark!G1295=Data!$T$7,Data!$V$7,IF(Udfyldningsark!G1295=Data!$T$8,Data!$V$8,IF(Udfyldningsark!G1295=Data!$T$9,Data!$V$9,IF(Udfyldningsark!G1295=Data!$T$10,Data!$V$10,IF(Udfyldningsark!G1295=Data!$T$11,Data!$V$11,IF(Udfyldningsark!G1295=Data!$T$12,Data!$V$12,IF(Udfyldningsark!G1295=Data!$T$13,Data!$V$13,IF(Udfyldningsark!G1295=Data!$T$14,Data!$V$14,IF(Udfyldningsark!G1295=Data!$T$15,Data!$V$15,IF(Udfyldningsark!G1295=Data!$T$16,Data!$V$16,IF(Udfyldningsark!G1295=Data!$T$17,Data!$V$17,IF(Udfyldningsark!G1295=Data!$T$18,Data!$V$18,IF(Udfyldningsark!G1295=Data!$T$19,Data!$V$19,IF(Udfyldningsark!G1295=Data!$T$20,Data!$V$20,IF(Udfyldningsark!G1295=Data!$T$21,Data!$V$21,IF(Udfyldningsark!G1295=Data!$T$22,Data!$V$22,IF(Udfyldningsark!G1295=Data!$T$23,Data!$V$23,IF(Udfyldningsark!G1295=Data!$T$24,Data!$V$24,IF(Udfyldningsark!G1295=Data!$T$25,Data!$V$25,IF(Udfyldningsark!G1295=Data!$T$26,Data!$V$26,IF(Udfyldningsark!G1295=Data!$T$27,Data!$V$27,))))))))))))))))))))))</f>
        <v/>
      </c>
    </row>
    <row r="1279" spans="13:13" ht="9.6" hidden="1" customHeight="1" x14ac:dyDescent="0.2">
      <c r="M1279" s="89" t="str">
        <f>IF(Udfyldningsark!G1296="","",IF(Udfyldningsark!G1296=Data!$T$7,Data!$V$7,IF(Udfyldningsark!G1296=Data!$T$8,Data!$V$8,IF(Udfyldningsark!G1296=Data!$T$9,Data!$V$9,IF(Udfyldningsark!G1296=Data!$T$10,Data!$V$10,IF(Udfyldningsark!G1296=Data!$T$11,Data!$V$11,IF(Udfyldningsark!G1296=Data!$T$12,Data!$V$12,IF(Udfyldningsark!G1296=Data!$T$13,Data!$V$13,IF(Udfyldningsark!G1296=Data!$T$14,Data!$V$14,IF(Udfyldningsark!G1296=Data!$T$15,Data!$V$15,IF(Udfyldningsark!G1296=Data!$T$16,Data!$V$16,IF(Udfyldningsark!G1296=Data!$T$17,Data!$V$17,IF(Udfyldningsark!G1296=Data!$T$18,Data!$V$18,IF(Udfyldningsark!G1296=Data!$T$19,Data!$V$19,IF(Udfyldningsark!G1296=Data!$T$20,Data!$V$20,IF(Udfyldningsark!G1296=Data!$T$21,Data!$V$21,IF(Udfyldningsark!G1296=Data!$T$22,Data!$V$22,IF(Udfyldningsark!G1296=Data!$T$23,Data!$V$23,IF(Udfyldningsark!G1296=Data!$T$24,Data!$V$24,IF(Udfyldningsark!G1296=Data!$T$25,Data!$V$25,IF(Udfyldningsark!G1296=Data!$T$26,Data!$V$26,IF(Udfyldningsark!G1296=Data!$T$27,Data!$V$27,))))))))))))))))))))))</f>
        <v/>
      </c>
    </row>
    <row r="1280" spans="13:13" ht="9.6" hidden="1" customHeight="1" x14ac:dyDescent="0.2">
      <c r="M1280" s="89" t="str">
        <f>IF(Udfyldningsark!G1297="","",IF(Udfyldningsark!G1297=Data!$T$7,Data!$V$7,IF(Udfyldningsark!G1297=Data!$T$8,Data!$V$8,IF(Udfyldningsark!G1297=Data!$T$9,Data!$V$9,IF(Udfyldningsark!G1297=Data!$T$10,Data!$V$10,IF(Udfyldningsark!G1297=Data!$T$11,Data!$V$11,IF(Udfyldningsark!G1297=Data!$T$12,Data!$V$12,IF(Udfyldningsark!G1297=Data!$T$13,Data!$V$13,IF(Udfyldningsark!G1297=Data!$T$14,Data!$V$14,IF(Udfyldningsark!G1297=Data!$T$15,Data!$V$15,IF(Udfyldningsark!G1297=Data!$T$16,Data!$V$16,IF(Udfyldningsark!G1297=Data!$T$17,Data!$V$17,IF(Udfyldningsark!G1297=Data!$T$18,Data!$V$18,IF(Udfyldningsark!G1297=Data!$T$19,Data!$V$19,IF(Udfyldningsark!G1297=Data!$T$20,Data!$V$20,IF(Udfyldningsark!G1297=Data!$T$21,Data!$V$21,IF(Udfyldningsark!G1297=Data!$T$22,Data!$V$22,IF(Udfyldningsark!G1297=Data!$T$23,Data!$V$23,IF(Udfyldningsark!G1297=Data!$T$24,Data!$V$24,IF(Udfyldningsark!G1297=Data!$T$25,Data!$V$25,IF(Udfyldningsark!G1297=Data!$T$26,Data!$V$26,IF(Udfyldningsark!G1297=Data!$T$27,Data!$V$27,))))))))))))))))))))))</f>
        <v/>
      </c>
    </row>
    <row r="1281" spans="13:13" ht="9.6" hidden="1" customHeight="1" x14ac:dyDescent="0.2">
      <c r="M1281" s="89" t="str">
        <f>IF(Udfyldningsark!G1298="","",IF(Udfyldningsark!G1298=Data!$T$7,Data!$V$7,IF(Udfyldningsark!G1298=Data!$T$8,Data!$V$8,IF(Udfyldningsark!G1298=Data!$T$9,Data!$V$9,IF(Udfyldningsark!G1298=Data!$T$10,Data!$V$10,IF(Udfyldningsark!G1298=Data!$T$11,Data!$V$11,IF(Udfyldningsark!G1298=Data!$T$12,Data!$V$12,IF(Udfyldningsark!G1298=Data!$T$13,Data!$V$13,IF(Udfyldningsark!G1298=Data!$T$14,Data!$V$14,IF(Udfyldningsark!G1298=Data!$T$15,Data!$V$15,IF(Udfyldningsark!G1298=Data!$T$16,Data!$V$16,IF(Udfyldningsark!G1298=Data!$T$17,Data!$V$17,IF(Udfyldningsark!G1298=Data!$T$18,Data!$V$18,IF(Udfyldningsark!G1298=Data!$T$19,Data!$V$19,IF(Udfyldningsark!G1298=Data!$T$20,Data!$V$20,IF(Udfyldningsark!G1298=Data!$T$21,Data!$V$21,IF(Udfyldningsark!G1298=Data!$T$22,Data!$V$22,IF(Udfyldningsark!G1298=Data!$T$23,Data!$V$23,IF(Udfyldningsark!G1298=Data!$T$24,Data!$V$24,IF(Udfyldningsark!G1298=Data!$T$25,Data!$V$25,IF(Udfyldningsark!G1298=Data!$T$26,Data!$V$26,IF(Udfyldningsark!G1298=Data!$T$27,Data!$V$27,))))))))))))))))))))))</f>
        <v/>
      </c>
    </row>
    <row r="1282" spans="13:13" ht="9.6" hidden="1" customHeight="1" x14ac:dyDescent="0.2">
      <c r="M1282" s="89" t="str">
        <f>IF(Udfyldningsark!G1299="","",IF(Udfyldningsark!G1299=Data!$T$7,Data!$V$7,IF(Udfyldningsark!G1299=Data!$T$8,Data!$V$8,IF(Udfyldningsark!G1299=Data!$T$9,Data!$V$9,IF(Udfyldningsark!G1299=Data!$T$10,Data!$V$10,IF(Udfyldningsark!G1299=Data!$T$11,Data!$V$11,IF(Udfyldningsark!G1299=Data!$T$12,Data!$V$12,IF(Udfyldningsark!G1299=Data!$T$13,Data!$V$13,IF(Udfyldningsark!G1299=Data!$T$14,Data!$V$14,IF(Udfyldningsark!G1299=Data!$T$15,Data!$V$15,IF(Udfyldningsark!G1299=Data!$T$16,Data!$V$16,IF(Udfyldningsark!G1299=Data!$T$17,Data!$V$17,IF(Udfyldningsark!G1299=Data!$T$18,Data!$V$18,IF(Udfyldningsark!G1299=Data!$T$19,Data!$V$19,IF(Udfyldningsark!G1299=Data!$T$20,Data!$V$20,IF(Udfyldningsark!G1299=Data!$T$21,Data!$V$21,IF(Udfyldningsark!G1299=Data!$T$22,Data!$V$22,IF(Udfyldningsark!G1299=Data!$T$23,Data!$V$23,IF(Udfyldningsark!G1299=Data!$T$24,Data!$V$24,IF(Udfyldningsark!G1299=Data!$T$25,Data!$V$25,IF(Udfyldningsark!G1299=Data!$T$26,Data!$V$26,IF(Udfyldningsark!G1299=Data!$T$27,Data!$V$27,))))))))))))))))))))))</f>
        <v/>
      </c>
    </row>
    <row r="1283" spans="13:13" ht="9.6" hidden="1" customHeight="1" x14ac:dyDescent="0.2">
      <c r="M1283" s="89" t="str">
        <f>IF(Udfyldningsark!G1300="","",IF(Udfyldningsark!G1300=Data!$T$7,Data!$V$7,IF(Udfyldningsark!G1300=Data!$T$8,Data!$V$8,IF(Udfyldningsark!G1300=Data!$T$9,Data!$V$9,IF(Udfyldningsark!G1300=Data!$T$10,Data!$V$10,IF(Udfyldningsark!G1300=Data!$T$11,Data!$V$11,IF(Udfyldningsark!G1300=Data!$T$12,Data!$V$12,IF(Udfyldningsark!G1300=Data!$T$13,Data!$V$13,IF(Udfyldningsark!G1300=Data!$T$14,Data!$V$14,IF(Udfyldningsark!G1300=Data!$T$15,Data!$V$15,IF(Udfyldningsark!G1300=Data!$T$16,Data!$V$16,IF(Udfyldningsark!G1300=Data!$T$17,Data!$V$17,IF(Udfyldningsark!G1300=Data!$T$18,Data!$V$18,IF(Udfyldningsark!G1300=Data!$T$19,Data!$V$19,IF(Udfyldningsark!G1300=Data!$T$20,Data!$V$20,IF(Udfyldningsark!G1300=Data!$T$21,Data!$V$21,IF(Udfyldningsark!G1300=Data!$T$22,Data!$V$22,IF(Udfyldningsark!G1300=Data!$T$23,Data!$V$23,IF(Udfyldningsark!G1300=Data!$T$24,Data!$V$24,IF(Udfyldningsark!G1300=Data!$T$25,Data!$V$25,IF(Udfyldningsark!G1300=Data!$T$26,Data!$V$26,IF(Udfyldningsark!G1300=Data!$T$27,Data!$V$27,))))))))))))))))))))))</f>
        <v/>
      </c>
    </row>
    <row r="1284" spans="13:13" ht="9.6" hidden="1" customHeight="1" x14ac:dyDescent="0.2">
      <c r="M1284" s="89" t="str">
        <f>IF(Udfyldningsark!G1301="","",IF(Udfyldningsark!G1301=Data!$T$7,Data!$V$7,IF(Udfyldningsark!G1301=Data!$T$8,Data!$V$8,IF(Udfyldningsark!G1301=Data!$T$9,Data!$V$9,IF(Udfyldningsark!G1301=Data!$T$10,Data!$V$10,IF(Udfyldningsark!G1301=Data!$T$11,Data!$V$11,IF(Udfyldningsark!G1301=Data!$T$12,Data!$V$12,IF(Udfyldningsark!G1301=Data!$T$13,Data!$V$13,IF(Udfyldningsark!G1301=Data!$T$14,Data!$V$14,IF(Udfyldningsark!G1301=Data!$T$15,Data!$V$15,IF(Udfyldningsark!G1301=Data!$T$16,Data!$V$16,IF(Udfyldningsark!G1301=Data!$T$17,Data!$V$17,IF(Udfyldningsark!G1301=Data!$T$18,Data!$V$18,IF(Udfyldningsark!G1301=Data!$T$19,Data!$V$19,IF(Udfyldningsark!G1301=Data!$T$20,Data!$V$20,IF(Udfyldningsark!G1301=Data!$T$21,Data!$V$21,IF(Udfyldningsark!G1301=Data!$T$22,Data!$V$22,IF(Udfyldningsark!G1301=Data!$T$23,Data!$V$23,IF(Udfyldningsark!G1301=Data!$T$24,Data!$V$24,IF(Udfyldningsark!G1301=Data!$T$25,Data!$V$25,IF(Udfyldningsark!G1301=Data!$T$26,Data!$V$26,IF(Udfyldningsark!G1301=Data!$T$27,Data!$V$27,))))))))))))))))))))))</f>
        <v/>
      </c>
    </row>
    <row r="1285" spans="13:13" ht="9.6" hidden="1" customHeight="1" x14ac:dyDescent="0.2">
      <c r="M1285" s="89" t="str">
        <f>IF(Udfyldningsark!G1302="","",IF(Udfyldningsark!G1302=Data!$T$7,Data!$V$7,IF(Udfyldningsark!G1302=Data!$T$8,Data!$V$8,IF(Udfyldningsark!G1302=Data!$T$9,Data!$V$9,IF(Udfyldningsark!G1302=Data!$T$10,Data!$V$10,IF(Udfyldningsark!G1302=Data!$T$11,Data!$V$11,IF(Udfyldningsark!G1302=Data!$T$12,Data!$V$12,IF(Udfyldningsark!G1302=Data!$T$13,Data!$V$13,IF(Udfyldningsark!G1302=Data!$T$14,Data!$V$14,IF(Udfyldningsark!G1302=Data!$T$15,Data!$V$15,IF(Udfyldningsark!G1302=Data!$T$16,Data!$V$16,IF(Udfyldningsark!G1302=Data!$T$17,Data!$V$17,IF(Udfyldningsark!G1302=Data!$T$18,Data!$V$18,IF(Udfyldningsark!G1302=Data!$T$19,Data!$V$19,IF(Udfyldningsark!G1302=Data!$T$20,Data!$V$20,IF(Udfyldningsark!G1302=Data!$T$21,Data!$V$21,IF(Udfyldningsark!G1302=Data!$T$22,Data!$V$22,IF(Udfyldningsark!G1302=Data!$T$23,Data!$V$23,IF(Udfyldningsark!G1302=Data!$T$24,Data!$V$24,IF(Udfyldningsark!G1302=Data!$T$25,Data!$V$25,IF(Udfyldningsark!G1302=Data!$T$26,Data!$V$26,IF(Udfyldningsark!G1302=Data!$T$27,Data!$V$27,))))))))))))))))))))))</f>
        <v/>
      </c>
    </row>
    <row r="1286" spans="13:13" ht="9.6" hidden="1" customHeight="1" x14ac:dyDescent="0.2">
      <c r="M1286" s="89" t="str">
        <f>IF(Udfyldningsark!G1303="","",IF(Udfyldningsark!G1303=Data!$T$7,Data!$V$7,IF(Udfyldningsark!G1303=Data!$T$8,Data!$V$8,IF(Udfyldningsark!G1303=Data!$T$9,Data!$V$9,IF(Udfyldningsark!G1303=Data!$T$10,Data!$V$10,IF(Udfyldningsark!G1303=Data!$T$11,Data!$V$11,IF(Udfyldningsark!G1303=Data!$T$12,Data!$V$12,IF(Udfyldningsark!G1303=Data!$T$13,Data!$V$13,IF(Udfyldningsark!G1303=Data!$T$14,Data!$V$14,IF(Udfyldningsark!G1303=Data!$T$15,Data!$V$15,IF(Udfyldningsark!G1303=Data!$T$16,Data!$V$16,IF(Udfyldningsark!G1303=Data!$T$17,Data!$V$17,IF(Udfyldningsark!G1303=Data!$T$18,Data!$V$18,IF(Udfyldningsark!G1303=Data!$T$19,Data!$V$19,IF(Udfyldningsark!G1303=Data!$T$20,Data!$V$20,IF(Udfyldningsark!G1303=Data!$T$21,Data!$V$21,IF(Udfyldningsark!G1303=Data!$T$22,Data!$V$22,IF(Udfyldningsark!G1303=Data!$T$23,Data!$V$23,IF(Udfyldningsark!G1303=Data!$T$24,Data!$V$24,IF(Udfyldningsark!G1303=Data!$T$25,Data!$V$25,IF(Udfyldningsark!G1303=Data!$T$26,Data!$V$26,IF(Udfyldningsark!G1303=Data!$T$27,Data!$V$27,))))))))))))))))))))))</f>
        <v/>
      </c>
    </row>
    <row r="1287" spans="13:13" ht="9.6" hidden="1" customHeight="1" x14ac:dyDescent="0.2">
      <c r="M1287" s="89" t="str">
        <f>IF(Udfyldningsark!G1304="","",IF(Udfyldningsark!G1304=Data!$T$7,Data!$V$7,IF(Udfyldningsark!G1304=Data!$T$8,Data!$V$8,IF(Udfyldningsark!G1304=Data!$T$9,Data!$V$9,IF(Udfyldningsark!G1304=Data!$T$10,Data!$V$10,IF(Udfyldningsark!G1304=Data!$T$11,Data!$V$11,IF(Udfyldningsark!G1304=Data!$T$12,Data!$V$12,IF(Udfyldningsark!G1304=Data!$T$13,Data!$V$13,IF(Udfyldningsark!G1304=Data!$T$14,Data!$V$14,IF(Udfyldningsark!G1304=Data!$T$15,Data!$V$15,IF(Udfyldningsark!G1304=Data!$T$16,Data!$V$16,IF(Udfyldningsark!G1304=Data!$T$17,Data!$V$17,IF(Udfyldningsark!G1304=Data!$T$18,Data!$V$18,IF(Udfyldningsark!G1304=Data!$T$19,Data!$V$19,IF(Udfyldningsark!G1304=Data!$T$20,Data!$V$20,IF(Udfyldningsark!G1304=Data!$T$21,Data!$V$21,IF(Udfyldningsark!G1304=Data!$T$22,Data!$V$22,IF(Udfyldningsark!G1304=Data!$T$23,Data!$V$23,IF(Udfyldningsark!G1304=Data!$T$24,Data!$V$24,IF(Udfyldningsark!G1304=Data!$T$25,Data!$V$25,IF(Udfyldningsark!G1304=Data!$T$26,Data!$V$26,IF(Udfyldningsark!G1304=Data!$T$27,Data!$V$27,))))))))))))))))))))))</f>
        <v/>
      </c>
    </row>
    <row r="1288" spans="13:13" ht="9.6" hidden="1" customHeight="1" x14ac:dyDescent="0.2">
      <c r="M1288" s="89" t="str">
        <f>IF(Udfyldningsark!G1305="","",IF(Udfyldningsark!G1305=Data!$T$7,Data!$V$7,IF(Udfyldningsark!G1305=Data!$T$8,Data!$V$8,IF(Udfyldningsark!G1305=Data!$T$9,Data!$V$9,IF(Udfyldningsark!G1305=Data!$T$10,Data!$V$10,IF(Udfyldningsark!G1305=Data!$T$11,Data!$V$11,IF(Udfyldningsark!G1305=Data!$T$12,Data!$V$12,IF(Udfyldningsark!G1305=Data!$T$13,Data!$V$13,IF(Udfyldningsark!G1305=Data!$T$14,Data!$V$14,IF(Udfyldningsark!G1305=Data!$T$15,Data!$V$15,IF(Udfyldningsark!G1305=Data!$T$16,Data!$V$16,IF(Udfyldningsark!G1305=Data!$T$17,Data!$V$17,IF(Udfyldningsark!G1305=Data!$T$18,Data!$V$18,IF(Udfyldningsark!G1305=Data!$T$19,Data!$V$19,IF(Udfyldningsark!G1305=Data!$T$20,Data!$V$20,IF(Udfyldningsark!G1305=Data!$T$21,Data!$V$21,IF(Udfyldningsark!G1305=Data!$T$22,Data!$V$22,IF(Udfyldningsark!G1305=Data!$T$23,Data!$V$23,IF(Udfyldningsark!G1305=Data!$T$24,Data!$V$24,IF(Udfyldningsark!G1305=Data!$T$25,Data!$V$25,IF(Udfyldningsark!G1305=Data!$T$26,Data!$V$26,IF(Udfyldningsark!G1305=Data!$T$27,Data!$V$27,))))))))))))))))))))))</f>
        <v/>
      </c>
    </row>
    <row r="1289" spans="13:13" ht="9.6" hidden="1" customHeight="1" x14ac:dyDescent="0.2">
      <c r="M1289" s="89" t="str">
        <f>IF(Udfyldningsark!G1306="","",IF(Udfyldningsark!G1306=Data!$T$7,Data!$V$7,IF(Udfyldningsark!G1306=Data!$T$8,Data!$V$8,IF(Udfyldningsark!G1306=Data!$T$9,Data!$V$9,IF(Udfyldningsark!G1306=Data!$T$10,Data!$V$10,IF(Udfyldningsark!G1306=Data!$T$11,Data!$V$11,IF(Udfyldningsark!G1306=Data!$T$12,Data!$V$12,IF(Udfyldningsark!G1306=Data!$T$13,Data!$V$13,IF(Udfyldningsark!G1306=Data!$T$14,Data!$V$14,IF(Udfyldningsark!G1306=Data!$T$15,Data!$V$15,IF(Udfyldningsark!G1306=Data!$T$16,Data!$V$16,IF(Udfyldningsark!G1306=Data!$T$17,Data!$V$17,IF(Udfyldningsark!G1306=Data!$T$18,Data!$V$18,IF(Udfyldningsark!G1306=Data!$T$19,Data!$V$19,IF(Udfyldningsark!G1306=Data!$T$20,Data!$V$20,IF(Udfyldningsark!G1306=Data!$T$21,Data!$V$21,IF(Udfyldningsark!G1306=Data!$T$22,Data!$V$22,IF(Udfyldningsark!G1306=Data!$T$23,Data!$V$23,IF(Udfyldningsark!G1306=Data!$T$24,Data!$V$24,IF(Udfyldningsark!G1306=Data!$T$25,Data!$V$25,IF(Udfyldningsark!G1306=Data!$T$26,Data!$V$26,IF(Udfyldningsark!G1306=Data!$T$27,Data!$V$27,))))))))))))))))))))))</f>
        <v/>
      </c>
    </row>
    <row r="1290" spans="13:13" ht="9.6" hidden="1" customHeight="1" x14ac:dyDescent="0.2">
      <c r="M1290" s="89" t="str">
        <f>IF(Udfyldningsark!G1307="","",IF(Udfyldningsark!G1307=Data!$T$7,Data!$V$7,IF(Udfyldningsark!G1307=Data!$T$8,Data!$V$8,IF(Udfyldningsark!G1307=Data!$T$9,Data!$V$9,IF(Udfyldningsark!G1307=Data!$T$10,Data!$V$10,IF(Udfyldningsark!G1307=Data!$T$11,Data!$V$11,IF(Udfyldningsark!G1307=Data!$T$12,Data!$V$12,IF(Udfyldningsark!G1307=Data!$T$13,Data!$V$13,IF(Udfyldningsark!G1307=Data!$T$14,Data!$V$14,IF(Udfyldningsark!G1307=Data!$T$15,Data!$V$15,IF(Udfyldningsark!G1307=Data!$T$16,Data!$V$16,IF(Udfyldningsark!G1307=Data!$T$17,Data!$V$17,IF(Udfyldningsark!G1307=Data!$T$18,Data!$V$18,IF(Udfyldningsark!G1307=Data!$T$19,Data!$V$19,IF(Udfyldningsark!G1307=Data!$T$20,Data!$V$20,IF(Udfyldningsark!G1307=Data!$T$21,Data!$V$21,IF(Udfyldningsark!G1307=Data!$T$22,Data!$V$22,IF(Udfyldningsark!G1307=Data!$T$23,Data!$V$23,IF(Udfyldningsark!G1307=Data!$T$24,Data!$V$24,IF(Udfyldningsark!G1307=Data!$T$25,Data!$V$25,IF(Udfyldningsark!G1307=Data!$T$26,Data!$V$26,IF(Udfyldningsark!G1307=Data!$T$27,Data!$V$27,))))))))))))))))))))))</f>
        <v/>
      </c>
    </row>
    <row r="1291" spans="13:13" ht="9.6" hidden="1" customHeight="1" x14ac:dyDescent="0.2">
      <c r="M1291" s="89" t="str">
        <f>IF(Udfyldningsark!G1308="","",IF(Udfyldningsark!G1308=Data!$T$7,Data!$V$7,IF(Udfyldningsark!G1308=Data!$T$8,Data!$V$8,IF(Udfyldningsark!G1308=Data!$T$9,Data!$V$9,IF(Udfyldningsark!G1308=Data!$T$10,Data!$V$10,IF(Udfyldningsark!G1308=Data!$T$11,Data!$V$11,IF(Udfyldningsark!G1308=Data!$T$12,Data!$V$12,IF(Udfyldningsark!G1308=Data!$T$13,Data!$V$13,IF(Udfyldningsark!G1308=Data!$T$14,Data!$V$14,IF(Udfyldningsark!G1308=Data!$T$15,Data!$V$15,IF(Udfyldningsark!G1308=Data!$T$16,Data!$V$16,IF(Udfyldningsark!G1308=Data!$T$17,Data!$V$17,IF(Udfyldningsark!G1308=Data!$T$18,Data!$V$18,IF(Udfyldningsark!G1308=Data!$T$19,Data!$V$19,IF(Udfyldningsark!G1308=Data!$T$20,Data!$V$20,IF(Udfyldningsark!G1308=Data!$T$21,Data!$V$21,IF(Udfyldningsark!G1308=Data!$T$22,Data!$V$22,IF(Udfyldningsark!G1308=Data!$T$23,Data!$V$23,IF(Udfyldningsark!G1308=Data!$T$24,Data!$V$24,IF(Udfyldningsark!G1308=Data!$T$25,Data!$V$25,IF(Udfyldningsark!G1308=Data!$T$26,Data!$V$26,IF(Udfyldningsark!G1308=Data!$T$27,Data!$V$27,))))))))))))))))))))))</f>
        <v/>
      </c>
    </row>
    <row r="1292" spans="13:13" ht="9.6" hidden="1" customHeight="1" x14ac:dyDescent="0.2">
      <c r="M1292" s="89" t="str">
        <f>IF(Udfyldningsark!G1309="","",IF(Udfyldningsark!G1309=Data!$T$7,Data!$V$7,IF(Udfyldningsark!G1309=Data!$T$8,Data!$V$8,IF(Udfyldningsark!G1309=Data!$T$9,Data!$V$9,IF(Udfyldningsark!G1309=Data!$T$10,Data!$V$10,IF(Udfyldningsark!G1309=Data!$T$11,Data!$V$11,IF(Udfyldningsark!G1309=Data!$T$12,Data!$V$12,IF(Udfyldningsark!G1309=Data!$T$13,Data!$V$13,IF(Udfyldningsark!G1309=Data!$T$14,Data!$V$14,IF(Udfyldningsark!G1309=Data!$T$15,Data!$V$15,IF(Udfyldningsark!G1309=Data!$T$16,Data!$V$16,IF(Udfyldningsark!G1309=Data!$T$17,Data!$V$17,IF(Udfyldningsark!G1309=Data!$T$18,Data!$V$18,IF(Udfyldningsark!G1309=Data!$T$19,Data!$V$19,IF(Udfyldningsark!G1309=Data!$T$20,Data!$V$20,IF(Udfyldningsark!G1309=Data!$T$21,Data!$V$21,IF(Udfyldningsark!G1309=Data!$T$22,Data!$V$22,IF(Udfyldningsark!G1309=Data!$T$23,Data!$V$23,IF(Udfyldningsark!G1309=Data!$T$24,Data!$V$24,IF(Udfyldningsark!G1309=Data!$T$25,Data!$V$25,IF(Udfyldningsark!G1309=Data!$T$26,Data!$V$26,IF(Udfyldningsark!G1309=Data!$T$27,Data!$V$27,))))))))))))))))))))))</f>
        <v/>
      </c>
    </row>
    <row r="1293" spans="13:13" ht="9.6" hidden="1" customHeight="1" x14ac:dyDescent="0.2">
      <c r="M1293" s="89" t="str">
        <f>IF(Udfyldningsark!G1310="","",IF(Udfyldningsark!G1310=Data!$T$7,Data!$V$7,IF(Udfyldningsark!G1310=Data!$T$8,Data!$V$8,IF(Udfyldningsark!G1310=Data!$T$9,Data!$V$9,IF(Udfyldningsark!G1310=Data!$T$10,Data!$V$10,IF(Udfyldningsark!G1310=Data!$T$11,Data!$V$11,IF(Udfyldningsark!G1310=Data!$T$12,Data!$V$12,IF(Udfyldningsark!G1310=Data!$T$13,Data!$V$13,IF(Udfyldningsark!G1310=Data!$T$14,Data!$V$14,IF(Udfyldningsark!G1310=Data!$T$15,Data!$V$15,IF(Udfyldningsark!G1310=Data!$T$16,Data!$V$16,IF(Udfyldningsark!G1310=Data!$T$17,Data!$V$17,IF(Udfyldningsark!G1310=Data!$T$18,Data!$V$18,IF(Udfyldningsark!G1310=Data!$T$19,Data!$V$19,IF(Udfyldningsark!G1310=Data!$T$20,Data!$V$20,IF(Udfyldningsark!G1310=Data!$T$21,Data!$V$21,IF(Udfyldningsark!G1310=Data!$T$22,Data!$V$22,IF(Udfyldningsark!G1310=Data!$T$23,Data!$V$23,IF(Udfyldningsark!G1310=Data!$T$24,Data!$V$24,IF(Udfyldningsark!G1310=Data!$T$25,Data!$V$25,IF(Udfyldningsark!G1310=Data!$T$26,Data!$V$26,IF(Udfyldningsark!G1310=Data!$T$27,Data!$V$27,))))))))))))))))))))))</f>
        <v/>
      </c>
    </row>
    <row r="1294" spans="13:13" ht="9.6" hidden="1" customHeight="1" x14ac:dyDescent="0.2">
      <c r="M1294" s="89" t="str">
        <f>IF(Udfyldningsark!G1311="","",IF(Udfyldningsark!G1311=Data!$T$7,Data!$V$7,IF(Udfyldningsark!G1311=Data!$T$8,Data!$V$8,IF(Udfyldningsark!G1311=Data!$T$9,Data!$V$9,IF(Udfyldningsark!G1311=Data!$T$10,Data!$V$10,IF(Udfyldningsark!G1311=Data!$T$11,Data!$V$11,IF(Udfyldningsark!G1311=Data!$T$12,Data!$V$12,IF(Udfyldningsark!G1311=Data!$T$13,Data!$V$13,IF(Udfyldningsark!G1311=Data!$T$14,Data!$V$14,IF(Udfyldningsark!G1311=Data!$T$15,Data!$V$15,IF(Udfyldningsark!G1311=Data!$T$16,Data!$V$16,IF(Udfyldningsark!G1311=Data!$T$17,Data!$V$17,IF(Udfyldningsark!G1311=Data!$T$18,Data!$V$18,IF(Udfyldningsark!G1311=Data!$T$19,Data!$V$19,IF(Udfyldningsark!G1311=Data!$T$20,Data!$V$20,IF(Udfyldningsark!G1311=Data!$T$21,Data!$V$21,IF(Udfyldningsark!G1311=Data!$T$22,Data!$V$22,IF(Udfyldningsark!G1311=Data!$T$23,Data!$V$23,IF(Udfyldningsark!G1311=Data!$T$24,Data!$V$24,IF(Udfyldningsark!G1311=Data!$T$25,Data!$V$25,IF(Udfyldningsark!G1311=Data!$T$26,Data!$V$26,IF(Udfyldningsark!G1311=Data!$T$27,Data!$V$27,))))))))))))))))))))))</f>
        <v/>
      </c>
    </row>
    <row r="1295" spans="13:13" ht="9.6" hidden="1" customHeight="1" x14ac:dyDescent="0.2">
      <c r="M1295" s="89" t="str">
        <f>IF(Udfyldningsark!G1312="","",IF(Udfyldningsark!G1312=Data!$T$7,Data!$V$7,IF(Udfyldningsark!G1312=Data!$T$8,Data!$V$8,IF(Udfyldningsark!G1312=Data!$T$9,Data!$V$9,IF(Udfyldningsark!G1312=Data!$T$10,Data!$V$10,IF(Udfyldningsark!G1312=Data!$T$11,Data!$V$11,IF(Udfyldningsark!G1312=Data!$T$12,Data!$V$12,IF(Udfyldningsark!G1312=Data!$T$13,Data!$V$13,IF(Udfyldningsark!G1312=Data!$T$14,Data!$V$14,IF(Udfyldningsark!G1312=Data!$T$15,Data!$V$15,IF(Udfyldningsark!G1312=Data!$T$16,Data!$V$16,IF(Udfyldningsark!G1312=Data!$T$17,Data!$V$17,IF(Udfyldningsark!G1312=Data!$T$18,Data!$V$18,IF(Udfyldningsark!G1312=Data!$T$19,Data!$V$19,IF(Udfyldningsark!G1312=Data!$T$20,Data!$V$20,IF(Udfyldningsark!G1312=Data!$T$21,Data!$V$21,IF(Udfyldningsark!G1312=Data!$T$22,Data!$V$22,IF(Udfyldningsark!G1312=Data!$T$23,Data!$V$23,IF(Udfyldningsark!G1312=Data!$T$24,Data!$V$24,IF(Udfyldningsark!G1312=Data!$T$25,Data!$V$25,IF(Udfyldningsark!G1312=Data!$T$26,Data!$V$26,IF(Udfyldningsark!G1312=Data!$T$27,Data!$V$27,))))))))))))))))))))))</f>
        <v/>
      </c>
    </row>
    <row r="1296" spans="13:13" ht="9.6" hidden="1" customHeight="1" x14ac:dyDescent="0.2">
      <c r="M1296" s="89" t="str">
        <f>IF(Udfyldningsark!G1313="","",IF(Udfyldningsark!G1313=Data!$T$7,Data!$V$7,IF(Udfyldningsark!G1313=Data!$T$8,Data!$V$8,IF(Udfyldningsark!G1313=Data!$T$9,Data!$V$9,IF(Udfyldningsark!G1313=Data!$T$10,Data!$V$10,IF(Udfyldningsark!G1313=Data!$T$11,Data!$V$11,IF(Udfyldningsark!G1313=Data!$T$12,Data!$V$12,IF(Udfyldningsark!G1313=Data!$T$13,Data!$V$13,IF(Udfyldningsark!G1313=Data!$T$14,Data!$V$14,IF(Udfyldningsark!G1313=Data!$T$15,Data!$V$15,IF(Udfyldningsark!G1313=Data!$T$16,Data!$V$16,IF(Udfyldningsark!G1313=Data!$T$17,Data!$V$17,IF(Udfyldningsark!G1313=Data!$T$18,Data!$V$18,IF(Udfyldningsark!G1313=Data!$T$19,Data!$V$19,IF(Udfyldningsark!G1313=Data!$T$20,Data!$V$20,IF(Udfyldningsark!G1313=Data!$T$21,Data!$V$21,IF(Udfyldningsark!G1313=Data!$T$22,Data!$V$22,IF(Udfyldningsark!G1313=Data!$T$23,Data!$V$23,IF(Udfyldningsark!G1313=Data!$T$24,Data!$V$24,IF(Udfyldningsark!G1313=Data!$T$25,Data!$V$25,IF(Udfyldningsark!G1313=Data!$T$26,Data!$V$26,IF(Udfyldningsark!G1313=Data!$T$27,Data!$V$27,))))))))))))))))))))))</f>
        <v/>
      </c>
    </row>
    <row r="1297" spans="13:13" ht="9.6" hidden="1" customHeight="1" x14ac:dyDescent="0.2">
      <c r="M1297" s="89" t="str">
        <f>IF(Udfyldningsark!G1314="","",IF(Udfyldningsark!G1314=Data!$T$7,Data!$V$7,IF(Udfyldningsark!G1314=Data!$T$8,Data!$V$8,IF(Udfyldningsark!G1314=Data!$T$9,Data!$V$9,IF(Udfyldningsark!G1314=Data!$T$10,Data!$V$10,IF(Udfyldningsark!G1314=Data!$T$11,Data!$V$11,IF(Udfyldningsark!G1314=Data!$T$12,Data!$V$12,IF(Udfyldningsark!G1314=Data!$T$13,Data!$V$13,IF(Udfyldningsark!G1314=Data!$T$14,Data!$V$14,IF(Udfyldningsark!G1314=Data!$T$15,Data!$V$15,IF(Udfyldningsark!G1314=Data!$T$16,Data!$V$16,IF(Udfyldningsark!G1314=Data!$T$17,Data!$V$17,IF(Udfyldningsark!G1314=Data!$T$18,Data!$V$18,IF(Udfyldningsark!G1314=Data!$T$19,Data!$V$19,IF(Udfyldningsark!G1314=Data!$T$20,Data!$V$20,IF(Udfyldningsark!G1314=Data!$T$21,Data!$V$21,IF(Udfyldningsark!G1314=Data!$T$22,Data!$V$22,IF(Udfyldningsark!G1314=Data!$T$23,Data!$V$23,IF(Udfyldningsark!G1314=Data!$T$24,Data!$V$24,IF(Udfyldningsark!G1314=Data!$T$25,Data!$V$25,IF(Udfyldningsark!G1314=Data!$T$26,Data!$V$26,IF(Udfyldningsark!G1314=Data!$T$27,Data!$V$27,))))))))))))))))))))))</f>
        <v/>
      </c>
    </row>
    <row r="1298" spans="13:13" ht="9.6" hidden="1" customHeight="1" x14ac:dyDescent="0.2">
      <c r="M1298" s="89" t="str">
        <f>IF(Udfyldningsark!G1315="","",IF(Udfyldningsark!G1315=Data!$T$7,Data!$V$7,IF(Udfyldningsark!G1315=Data!$T$8,Data!$V$8,IF(Udfyldningsark!G1315=Data!$T$9,Data!$V$9,IF(Udfyldningsark!G1315=Data!$T$10,Data!$V$10,IF(Udfyldningsark!G1315=Data!$T$11,Data!$V$11,IF(Udfyldningsark!G1315=Data!$T$12,Data!$V$12,IF(Udfyldningsark!G1315=Data!$T$13,Data!$V$13,IF(Udfyldningsark!G1315=Data!$T$14,Data!$V$14,IF(Udfyldningsark!G1315=Data!$T$15,Data!$V$15,IF(Udfyldningsark!G1315=Data!$T$16,Data!$V$16,IF(Udfyldningsark!G1315=Data!$T$17,Data!$V$17,IF(Udfyldningsark!G1315=Data!$T$18,Data!$V$18,IF(Udfyldningsark!G1315=Data!$T$19,Data!$V$19,IF(Udfyldningsark!G1315=Data!$T$20,Data!$V$20,IF(Udfyldningsark!G1315=Data!$T$21,Data!$V$21,IF(Udfyldningsark!G1315=Data!$T$22,Data!$V$22,IF(Udfyldningsark!G1315=Data!$T$23,Data!$V$23,IF(Udfyldningsark!G1315=Data!$T$24,Data!$V$24,IF(Udfyldningsark!G1315=Data!$T$25,Data!$V$25,IF(Udfyldningsark!G1315=Data!$T$26,Data!$V$26,IF(Udfyldningsark!G1315=Data!$T$27,Data!$V$27,))))))))))))))))))))))</f>
        <v/>
      </c>
    </row>
    <row r="1299" spans="13:13" ht="9.6" hidden="1" customHeight="1" x14ac:dyDescent="0.2">
      <c r="M1299" s="89" t="str">
        <f>IF(Udfyldningsark!G1316="","",IF(Udfyldningsark!G1316=Data!$T$7,Data!$V$7,IF(Udfyldningsark!G1316=Data!$T$8,Data!$V$8,IF(Udfyldningsark!G1316=Data!$T$9,Data!$V$9,IF(Udfyldningsark!G1316=Data!$T$10,Data!$V$10,IF(Udfyldningsark!G1316=Data!$T$11,Data!$V$11,IF(Udfyldningsark!G1316=Data!$T$12,Data!$V$12,IF(Udfyldningsark!G1316=Data!$T$13,Data!$V$13,IF(Udfyldningsark!G1316=Data!$T$14,Data!$V$14,IF(Udfyldningsark!G1316=Data!$T$15,Data!$V$15,IF(Udfyldningsark!G1316=Data!$T$16,Data!$V$16,IF(Udfyldningsark!G1316=Data!$T$17,Data!$V$17,IF(Udfyldningsark!G1316=Data!$T$18,Data!$V$18,IF(Udfyldningsark!G1316=Data!$T$19,Data!$V$19,IF(Udfyldningsark!G1316=Data!$T$20,Data!$V$20,IF(Udfyldningsark!G1316=Data!$T$21,Data!$V$21,IF(Udfyldningsark!G1316=Data!$T$22,Data!$V$22,IF(Udfyldningsark!G1316=Data!$T$23,Data!$V$23,IF(Udfyldningsark!G1316=Data!$T$24,Data!$V$24,IF(Udfyldningsark!G1316=Data!$T$25,Data!$V$25,IF(Udfyldningsark!G1316=Data!$T$26,Data!$V$26,IF(Udfyldningsark!G1316=Data!$T$27,Data!$V$27,))))))))))))))))))))))</f>
        <v/>
      </c>
    </row>
    <row r="1300" spans="13:13" ht="9.6" hidden="1" customHeight="1" x14ac:dyDescent="0.2">
      <c r="M1300" s="89" t="str">
        <f>IF(Udfyldningsark!G1317="","",IF(Udfyldningsark!G1317=Data!$T$7,Data!$V$7,IF(Udfyldningsark!G1317=Data!$T$8,Data!$V$8,IF(Udfyldningsark!G1317=Data!$T$9,Data!$V$9,IF(Udfyldningsark!G1317=Data!$T$10,Data!$V$10,IF(Udfyldningsark!G1317=Data!$T$11,Data!$V$11,IF(Udfyldningsark!G1317=Data!$T$12,Data!$V$12,IF(Udfyldningsark!G1317=Data!$T$13,Data!$V$13,IF(Udfyldningsark!G1317=Data!$T$14,Data!$V$14,IF(Udfyldningsark!G1317=Data!$T$15,Data!$V$15,IF(Udfyldningsark!G1317=Data!$T$16,Data!$V$16,IF(Udfyldningsark!G1317=Data!$T$17,Data!$V$17,IF(Udfyldningsark!G1317=Data!$T$18,Data!$V$18,IF(Udfyldningsark!G1317=Data!$T$19,Data!$V$19,IF(Udfyldningsark!G1317=Data!$T$20,Data!$V$20,IF(Udfyldningsark!G1317=Data!$T$21,Data!$V$21,IF(Udfyldningsark!G1317=Data!$T$22,Data!$V$22,IF(Udfyldningsark!G1317=Data!$T$23,Data!$V$23,IF(Udfyldningsark!G1317=Data!$T$24,Data!$V$24,IF(Udfyldningsark!G1317=Data!$T$25,Data!$V$25,IF(Udfyldningsark!G1317=Data!$T$26,Data!$V$26,IF(Udfyldningsark!G1317=Data!$T$27,Data!$V$27,))))))))))))))))))))))</f>
        <v/>
      </c>
    </row>
    <row r="1301" spans="13:13" ht="9.6" hidden="1" customHeight="1" x14ac:dyDescent="0.2">
      <c r="M1301" s="89" t="str">
        <f>IF(Udfyldningsark!G1318="","",IF(Udfyldningsark!G1318=Data!$T$7,Data!$V$7,IF(Udfyldningsark!G1318=Data!$T$8,Data!$V$8,IF(Udfyldningsark!G1318=Data!$T$9,Data!$V$9,IF(Udfyldningsark!G1318=Data!$T$10,Data!$V$10,IF(Udfyldningsark!G1318=Data!$T$11,Data!$V$11,IF(Udfyldningsark!G1318=Data!$T$12,Data!$V$12,IF(Udfyldningsark!G1318=Data!$T$13,Data!$V$13,IF(Udfyldningsark!G1318=Data!$T$14,Data!$V$14,IF(Udfyldningsark!G1318=Data!$T$15,Data!$V$15,IF(Udfyldningsark!G1318=Data!$T$16,Data!$V$16,IF(Udfyldningsark!G1318=Data!$T$17,Data!$V$17,IF(Udfyldningsark!G1318=Data!$T$18,Data!$V$18,IF(Udfyldningsark!G1318=Data!$T$19,Data!$V$19,IF(Udfyldningsark!G1318=Data!$T$20,Data!$V$20,IF(Udfyldningsark!G1318=Data!$T$21,Data!$V$21,IF(Udfyldningsark!G1318=Data!$T$22,Data!$V$22,IF(Udfyldningsark!G1318=Data!$T$23,Data!$V$23,IF(Udfyldningsark!G1318=Data!$T$24,Data!$V$24,IF(Udfyldningsark!G1318=Data!$T$25,Data!$V$25,IF(Udfyldningsark!G1318=Data!$T$26,Data!$V$26,IF(Udfyldningsark!G1318=Data!$T$27,Data!$V$27,))))))))))))))))))))))</f>
        <v/>
      </c>
    </row>
    <row r="1302" spans="13:13" ht="9.6" hidden="1" customHeight="1" x14ac:dyDescent="0.2">
      <c r="M1302" s="89" t="str">
        <f>IF(Udfyldningsark!G1319="","",IF(Udfyldningsark!G1319=Data!$T$7,Data!$V$7,IF(Udfyldningsark!G1319=Data!$T$8,Data!$V$8,IF(Udfyldningsark!G1319=Data!$T$9,Data!$V$9,IF(Udfyldningsark!G1319=Data!$T$10,Data!$V$10,IF(Udfyldningsark!G1319=Data!$T$11,Data!$V$11,IF(Udfyldningsark!G1319=Data!$T$12,Data!$V$12,IF(Udfyldningsark!G1319=Data!$T$13,Data!$V$13,IF(Udfyldningsark!G1319=Data!$T$14,Data!$V$14,IF(Udfyldningsark!G1319=Data!$T$15,Data!$V$15,IF(Udfyldningsark!G1319=Data!$T$16,Data!$V$16,IF(Udfyldningsark!G1319=Data!$T$17,Data!$V$17,IF(Udfyldningsark!G1319=Data!$T$18,Data!$V$18,IF(Udfyldningsark!G1319=Data!$T$19,Data!$V$19,IF(Udfyldningsark!G1319=Data!$T$20,Data!$V$20,IF(Udfyldningsark!G1319=Data!$T$21,Data!$V$21,IF(Udfyldningsark!G1319=Data!$T$22,Data!$V$22,IF(Udfyldningsark!G1319=Data!$T$23,Data!$V$23,IF(Udfyldningsark!G1319=Data!$T$24,Data!$V$24,IF(Udfyldningsark!G1319=Data!$T$25,Data!$V$25,IF(Udfyldningsark!G1319=Data!$T$26,Data!$V$26,IF(Udfyldningsark!G1319=Data!$T$27,Data!$V$27,))))))))))))))))))))))</f>
        <v/>
      </c>
    </row>
    <row r="1303" spans="13:13" ht="9.6" hidden="1" customHeight="1" x14ac:dyDescent="0.2">
      <c r="M1303" s="89" t="str">
        <f>IF(Udfyldningsark!G1320="","",IF(Udfyldningsark!G1320=Data!$T$7,Data!$V$7,IF(Udfyldningsark!G1320=Data!$T$8,Data!$V$8,IF(Udfyldningsark!G1320=Data!$T$9,Data!$V$9,IF(Udfyldningsark!G1320=Data!$T$10,Data!$V$10,IF(Udfyldningsark!G1320=Data!$T$11,Data!$V$11,IF(Udfyldningsark!G1320=Data!$T$12,Data!$V$12,IF(Udfyldningsark!G1320=Data!$T$13,Data!$V$13,IF(Udfyldningsark!G1320=Data!$T$14,Data!$V$14,IF(Udfyldningsark!G1320=Data!$T$15,Data!$V$15,IF(Udfyldningsark!G1320=Data!$T$16,Data!$V$16,IF(Udfyldningsark!G1320=Data!$T$17,Data!$V$17,IF(Udfyldningsark!G1320=Data!$T$18,Data!$V$18,IF(Udfyldningsark!G1320=Data!$T$19,Data!$V$19,IF(Udfyldningsark!G1320=Data!$T$20,Data!$V$20,IF(Udfyldningsark!G1320=Data!$T$21,Data!$V$21,IF(Udfyldningsark!G1320=Data!$T$22,Data!$V$22,IF(Udfyldningsark!G1320=Data!$T$23,Data!$V$23,IF(Udfyldningsark!G1320=Data!$T$24,Data!$V$24,IF(Udfyldningsark!G1320=Data!$T$25,Data!$V$25,IF(Udfyldningsark!G1320=Data!$T$26,Data!$V$26,IF(Udfyldningsark!G1320=Data!$T$27,Data!$V$27,))))))))))))))))))))))</f>
        <v/>
      </c>
    </row>
    <row r="1304" spans="13:13" ht="9.6" hidden="1" customHeight="1" x14ac:dyDescent="0.2">
      <c r="M1304" s="89" t="str">
        <f>IF(Udfyldningsark!G1321="","",IF(Udfyldningsark!G1321=Data!$T$7,Data!$V$7,IF(Udfyldningsark!G1321=Data!$T$8,Data!$V$8,IF(Udfyldningsark!G1321=Data!$T$9,Data!$V$9,IF(Udfyldningsark!G1321=Data!$T$10,Data!$V$10,IF(Udfyldningsark!G1321=Data!$T$11,Data!$V$11,IF(Udfyldningsark!G1321=Data!$T$12,Data!$V$12,IF(Udfyldningsark!G1321=Data!$T$13,Data!$V$13,IF(Udfyldningsark!G1321=Data!$T$14,Data!$V$14,IF(Udfyldningsark!G1321=Data!$T$15,Data!$V$15,IF(Udfyldningsark!G1321=Data!$T$16,Data!$V$16,IF(Udfyldningsark!G1321=Data!$T$17,Data!$V$17,IF(Udfyldningsark!G1321=Data!$T$18,Data!$V$18,IF(Udfyldningsark!G1321=Data!$T$19,Data!$V$19,IF(Udfyldningsark!G1321=Data!$T$20,Data!$V$20,IF(Udfyldningsark!G1321=Data!$T$21,Data!$V$21,IF(Udfyldningsark!G1321=Data!$T$22,Data!$V$22,IF(Udfyldningsark!G1321=Data!$T$23,Data!$V$23,IF(Udfyldningsark!G1321=Data!$T$24,Data!$V$24,IF(Udfyldningsark!G1321=Data!$T$25,Data!$V$25,IF(Udfyldningsark!G1321=Data!$T$26,Data!$V$26,IF(Udfyldningsark!G1321=Data!$T$27,Data!$V$27,))))))))))))))))))))))</f>
        <v/>
      </c>
    </row>
    <row r="1305" spans="13:13" ht="9.6" hidden="1" customHeight="1" x14ac:dyDescent="0.2">
      <c r="M1305" s="89" t="str">
        <f>IF(Udfyldningsark!G1322="","",IF(Udfyldningsark!G1322=Data!$T$7,Data!$V$7,IF(Udfyldningsark!G1322=Data!$T$8,Data!$V$8,IF(Udfyldningsark!G1322=Data!$T$9,Data!$V$9,IF(Udfyldningsark!G1322=Data!$T$10,Data!$V$10,IF(Udfyldningsark!G1322=Data!$T$11,Data!$V$11,IF(Udfyldningsark!G1322=Data!$T$12,Data!$V$12,IF(Udfyldningsark!G1322=Data!$T$13,Data!$V$13,IF(Udfyldningsark!G1322=Data!$T$14,Data!$V$14,IF(Udfyldningsark!G1322=Data!$T$15,Data!$V$15,IF(Udfyldningsark!G1322=Data!$T$16,Data!$V$16,IF(Udfyldningsark!G1322=Data!$T$17,Data!$V$17,IF(Udfyldningsark!G1322=Data!$T$18,Data!$V$18,IF(Udfyldningsark!G1322=Data!$T$19,Data!$V$19,IF(Udfyldningsark!G1322=Data!$T$20,Data!$V$20,IF(Udfyldningsark!G1322=Data!$T$21,Data!$V$21,IF(Udfyldningsark!G1322=Data!$T$22,Data!$V$22,IF(Udfyldningsark!G1322=Data!$T$23,Data!$V$23,IF(Udfyldningsark!G1322=Data!$T$24,Data!$V$24,IF(Udfyldningsark!G1322=Data!$T$25,Data!$V$25,IF(Udfyldningsark!G1322=Data!$T$26,Data!$V$26,IF(Udfyldningsark!G1322=Data!$T$27,Data!$V$27,))))))))))))))))))))))</f>
        <v/>
      </c>
    </row>
    <row r="1306" spans="13:13" ht="9.6" hidden="1" customHeight="1" x14ac:dyDescent="0.2">
      <c r="M1306" s="89" t="str">
        <f>IF(Udfyldningsark!G1323="","",IF(Udfyldningsark!G1323=Data!$T$7,Data!$V$7,IF(Udfyldningsark!G1323=Data!$T$8,Data!$V$8,IF(Udfyldningsark!G1323=Data!$T$9,Data!$V$9,IF(Udfyldningsark!G1323=Data!$T$10,Data!$V$10,IF(Udfyldningsark!G1323=Data!$T$11,Data!$V$11,IF(Udfyldningsark!G1323=Data!$T$12,Data!$V$12,IF(Udfyldningsark!G1323=Data!$T$13,Data!$V$13,IF(Udfyldningsark!G1323=Data!$T$14,Data!$V$14,IF(Udfyldningsark!G1323=Data!$T$15,Data!$V$15,IF(Udfyldningsark!G1323=Data!$T$16,Data!$V$16,IF(Udfyldningsark!G1323=Data!$T$17,Data!$V$17,IF(Udfyldningsark!G1323=Data!$T$18,Data!$V$18,IF(Udfyldningsark!G1323=Data!$T$19,Data!$V$19,IF(Udfyldningsark!G1323=Data!$T$20,Data!$V$20,IF(Udfyldningsark!G1323=Data!$T$21,Data!$V$21,IF(Udfyldningsark!G1323=Data!$T$22,Data!$V$22,IF(Udfyldningsark!G1323=Data!$T$23,Data!$V$23,IF(Udfyldningsark!G1323=Data!$T$24,Data!$V$24,IF(Udfyldningsark!G1323=Data!$T$25,Data!$V$25,IF(Udfyldningsark!G1323=Data!$T$26,Data!$V$26,IF(Udfyldningsark!G1323=Data!$T$27,Data!$V$27,))))))))))))))))))))))</f>
        <v/>
      </c>
    </row>
    <row r="1307" spans="13:13" ht="9.6" hidden="1" customHeight="1" x14ac:dyDescent="0.2">
      <c r="M1307" s="89" t="str">
        <f>IF(Udfyldningsark!G1324="","",IF(Udfyldningsark!G1324=Data!$T$7,Data!$V$7,IF(Udfyldningsark!G1324=Data!$T$8,Data!$V$8,IF(Udfyldningsark!G1324=Data!$T$9,Data!$V$9,IF(Udfyldningsark!G1324=Data!$T$10,Data!$V$10,IF(Udfyldningsark!G1324=Data!$T$11,Data!$V$11,IF(Udfyldningsark!G1324=Data!$T$12,Data!$V$12,IF(Udfyldningsark!G1324=Data!$T$13,Data!$V$13,IF(Udfyldningsark!G1324=Data!$T$14,Data!$V$14,IF(Udfyldningsark!G1324=Data!$T$15,Data!$V$15,IF(Udfyldningsark!G1324=Data!$T$16,Data!$V$16,IF(Udfyldningsark!G1324=Data!$T$17,Data!$V$17,IF(Udfyldningsark!G1324=Data!$T$18,Data!$V$18,IF(Udfyldningsark!G1324=Data!$T$19,Data!$V$19,IF(Udfyldningsark!G1324=Data!$T$20,Data!$V$20,IF(Udfyldningsark!G1324=Data!$T$21,Data!$V$21,IF(Udfyldningsark!G1324=Data!$T$22,Data!$V$22,IF(Udfyldningsark!G1324=Data!$T$23,Data!$V$23,IF(Udfyldningsark!G1324=Data!$T$24,Data!$V$24,IF(Udfyldningsark!G1324=Data!$T$25,Data!$V$25,IF(Udfyldningsark!G1324=Data!$T$26,Data!$V$26,IF(Udfyldningsark!G1324=Data!$T$27,Data!$V$27,))))))))))))))))))))))</f>
        <v/>
      </c>
    </row>
    <row r="1308" spans="13:13" ht="9.6" hidden="1" customHeight="1" x14ac:dyDescent="0.2">
      <c r="M1308" s="89" t="str">
        <f>IF(Udfyldningsark!G1325="","",IF(Udfyldningsark!G1325=Data!$T$7,Data!$V$7,IF(Udfyldningsark!G1325=Data!$T$8,Data!$V$8,IF(Udfyldningsark!G1325=Data!$T$9,Data!$V$9,IF(Udfyldningsark!G1325=Data!$T$10,Data!$V$10,IF(Udfyldningsark!G1325=Data!$T$11,Data!$V$11,IF(Udfyldningsark!G1325=Data!$T$12,Data!$V$12,IF(Udfyldningsark!G1325=Data!$T$13,Data!$V$13,IF(Udfyldningsark!G1325=Data!$T$14,Data!$V$14,IF(Udfyldningsark!G1325=Data!$T$15,Data!$V$15,IF(Udfyldningsark!G1325=Data!$T$16,Data!$V$16,IF(Udfyldningsark!G1325=Data!$T$17,Data!$V$17,IF(Udfyldningsark!G1325=Data!$T$18,Data!$V$18,IF(Udfyldningsark!G1325=Data!$T$19,Data!$V$19,IF(Udfyldningsark!G1325=Data!$T$20,Data!$V$20,IF(Udfyldningsark!G1325=Data!$T$21,Data!$V$21,IF(Udfyldningsark!G1325=Data!$T$22,Data!$V$22,IF(Udfyldningsark!G1325=Data!$T$23,Data!$V$23,IF(Udfyldningsark!G1325=Data!$T$24,Data!$V$24,IF(Udfyldningsark!G1325=Data!$T$25,Data!$V$25,IF(Udfyldningsark!G1325=Data!$T$26,Data!$V$26,IF(Udfyldningsark!G1325=Data!$T$27,Data!$V$27,))))))))))))))))))))))</f>
        <v/>
      </c>
    </row>
    <row r="1309" spans="13:13" ht="9.6" hidden="1" customHeight="1" x14ac:dyDescent="0.2">
      <c r="M1309" s="89" t="str">
        <f>IF(Udfyldningsark!G1326="","",IF(Udfyldningsark!G1326=Data!$T$7,Data!$V$7,IF(Udfyldningsark!G1326=Data!$T$8,Data!$V$8,IF(Udfyldningsark!G1326=Data!$T$9,Data!$V$9,IF(Udfyldningsark!G1326=Data!$T$10,Data!$V$10,IF(Udfyldningsark!G1326=Data!$T$11,Data!$V$11,IF(Udfyldningsark!G1326=Data!$T$12,Data!$V$12,IF(Udfyldningsark!G1326=Data!$T$13,Data!$V$13,IF(Udfyldningsark!G1326=Data!$T$14,Data!$V$14,IF(Udfyldningsark!G1326=Data!$T$15,Data!$V$15,IF(Udfyldningsark!G1326=Data!$T$16,Data!$V$16,IF(Udfyldningsark!G1326=Data!$T$17,Data!$V$17,IF(Udfyldningsark!G1326=Data!$T$18,Data!$V$18,IF(Udfyldningsark!G1326=Data!$T$19,Data!$V$19,IF(Udfyldningsark!G1326=Data!$T$20,Data!$V$20,IF(Udfyldningsark!G1326=Data!$T$21,Data!$V$21,IF(Udfyldningsark!G1326=Data!$T$22,Data!$V$22,IF(Udfyldningsark!G1326=Data!$T$23,Data!$V$23,IF(Udfyldningsark!G1326=Data!$T$24,Data!$V$24,IF(Udfyldningsark!G1326=Data!$T$25,Data!$V$25,IF(Udfyldningsark!G1326=Data!$T$26,Data!$V$26,IF(Udfyldningsark!G1326=Data!$T$27,Data!$V$27,))))))))))))))))))))))</f>
        <v/>
      </c>
    </row>
    <row r="1310" spans="13:13" ht="9.6" hidden="1" customHeight="1" x14ac:dyDescent="0.2">
      <c r="M1310" s="89" t="str">
        <f>IF(Udfyldningsark!G1327="","",IF(Udfyldningsark!G1327=Data!$T$7,Data!$V$7,IF(Udfyldningsark!G1327=Data!$T$8,Data!$V$8,IF(Udfyldningsark!G1327=Data!$T$9,Data!$V$9,IF(Udfyldningsark!G1327=Data!$T$10,Data!$V$10,IF(Udfyldningsark!G1327=Data!$T$11,Data!$V$11,IF(Udfyldningsark!G1327=Data!$T$12,Data!$V$12,IF(Udfyldningsark!G1327=Data!$T$13,Data!$V$13,IF(Udfyldningsark!G1327=Data!$T$14,Data!$V$14,IF(Udfyldningsark!G1327=Data!$T$15,Data!$V$15,IF(Udfyldningsark!G1327=Data!$T$16,Data!$V$16,IF(Udfyldningsark!G1327=Data!$T$17,Data!$V$17,IF(Udfyldningsark!G1327=Data!$T$18,Data!$V$18,IF(Udfyldningsark!G1327=Data!$T$19,Data!$V$19,IF(Udfyldningsark!G1327=Data!$T$20,Data!$V$20,IF(Udfyldningsark!G1327=Data!$T$21,Data!$V$21,IF(Udfyldningsark!G1327=Data!$T$22,Data!$V$22,IF(Udfyldningsark!G1327=Data!$T$23,Data!$V$23,IF(Udfyldningsark!G1327=Data!$T$24,Data!$V$24,IF(Udfyldningsark!G1327=Data!$T$25,Data!$V$25,IF(Udfyldningsark!G1327=Data!$T$26,Data!$V$26,IF(Udfyldningsark!G1327=Data!$T$27,Data!$V$27,))))))))))))))))))))))</f>
        <v/>
      </c>
    </row>
    <row r="1311" spans="13:13" ht="9.6" hidden="1" customHeight="1" x14ac:dyDescent="0.2">
      <c r="M1311" s="89" t="str">
        <f>IF(Udfyldningsark!G1328="","",IF(Udfyldningsark!G1328=Data!$T$7,Data!$V$7,IF(Udfyldningsark!G1328=Data!$T$8,Data!$V$8,IF(Udfyldningsark!G1328=Data!$T$9,Data!$V$9,IF(Udfyldningsark!G1328=Data!$T$10,Data!$V$10,IF(Udfyldningsark!G1328=Data!$T$11,Data!$V$11,IF(Udfyldningsark!G1328=Data!$T$12,Data!$V$12,IF(Udfyldningsark!G1328=Data!$T$13,Data!$V$13,IF(Udfyldningsark!G1328=Data!$T$14,Data!$V$14,IF(Udfyldningsark!G1328=Data!$T$15,Data!$V$15,IF(Udfyldningsark!G1328=Data!$T$16,Data!$V$16,IF(Udfyldningsark!G1328=Data!$T$17,Data!$V$17,IF(Udfyldningsark!G1328=Data!$T$18,Data!$V$18,IF(Udfyldningsark!G1328=Data!$T$19,Data!$V$19,IF(Udfyldningsark!G1328=Data!$T$20,Data!$V$20,IF(Udfyldningsark!G1328=Data!$T$21,Data!$V$21,IF(Udfyldningsark!G1328=Data!$T$22,Data!$V$22,IF(Udfyldningsark!G1328=Data!$T$23,Data!$V$23,IF(Udfyldningsark!G1328=Data!$T$24,Data!$V$24,IF(Udfyldningsark!G1328=Data!$T$25,Data!$V$25,IF(Udfyldningsark!G1328=Data!$T$26,Data!$V$26,IF(Udfyldningsark!G1328=Data!$T$27,Data!$V$27,))))))))))))))))))))))</f>
        <v/>
      </c>
    </row>
    <row r="1312" spans="13:13" ht="9.6" hidden="1" customHeight="1" x14ac:dyDescent="0.2">
      <c r="M1312" s="89" t="str">
        <f>IF(Udfyldningsark!G1329="","",IF(Udfyldningsark!G1329=Data!$T$7,Data!$V$7,IF(Udfyldningsark!G1329=Data!$T$8,Data!$V$8,IF(Udfyldningsark!G1329=Data!$T$9,Data!$V$9,IF(Udfyldningsark!G1329=Data!$T$10,Data!$V$10,IF(Udfyldningsark!G1329=Data!$T$11,Data!$V$11,IF(Udfyldningsark!G1329=Data!$T$12,Data!$V$12,IF(Udfyldningsark!G1329=Data!$T$13,Data!$V$13,IF(Udfyldningsark!G1329=Data!$T$14,Data!$V$14,IF(Udfyldningsark!G1329=Data!$T$15,Data!$V$15,IF(Udfyldningsark!G1329=Data!$T$16,Data!$V$16,IF(Udfyldningsark!G1329=Data!$T$17,Data!$V$17,IF(Udfyldningsark!G1329=Data!$T$18,Data!$V$18,IF(Udfyldningsark!G1329=Data!$T$19,Data!$V$19,IF(Udfyldningsark!G1329=Data!$T$20,Data!$V$20,IF(Udfyldningsark!G1329=Data!$T$21,Data!$V$21,IF(Udfyldningsark!G1329=Data!$T$22,Data!$V$22,IF(Udfyldningsark!G1329=Data!$T$23,Data!$V$23,IF(Udfyldningsark!G1329=Data!$T$24,Data!$V$24,IF(Udfyldningsark!G1329=Data!$T$25,Data!$V$25,IF(Udfyldningsark!G1329=Data!$T$26,Data!$V$26,IF(Udfyldningsark!G1329=Data!$T$27,Data!$V$27,))))))))))))))))))))))</f>
        <v/>
      </c>
    </row>
    <row r="1313" spans="13:13" ht="9.6" hidden="1" customHeight="1" x14ac:dyDescent="0.2">
      <c r="M1313" s="89" t="str">
        <f>IF(Udfyldningsark!G1330="","",IF(Udfyldningsark!G1330=Data!$T$7,Data!$V$7,IF(Udfyldningsark!G1330=Data!$T$8,Data!$V$8,IF(Udfyldningsark!G1330=Data!$T$9,Data!$V$9,IF(Udfyldningsark!G1330=Data!$T$10,Data!$V$10,IF(Udfyldningsark!G1330=Data!$T$11,Data!$V$11,IF(Udfyldningsark!G1330=Data!$T$12,Data!$V$12,IF(Udfyldningsark!G1330=Data!$T$13,Data!$V$13,IF(Udfyldningsark!G1330=Data!$T$14,Data!$V$14,IF(Udfyldningsark!G1330=Data!$T$15,Data!$V$15,IF(Udfyldningsark!G1330=Data!$T$16,Data!$V$16,IF(Udfyldningsark!G1330=Data!$T$17,Data!$V$17,IF(Udfyldningsark!G1330=Data!$T$18,Data!$V$18,IF(Udfyldningsark!G1330=Data!$T$19,Data!$V$19,IF(Udfyldningsark!G1330=Data!$T$20,Data!$V$20,IF(Udfyldningsark!G1330=Data!$T$21,Data!$V$21,IF(Udfyldningsark!G1330=Data!$T$22,Data!$V$22,IF(Udfyldningsark!G1330=Data!$T$23,Data!$V$23,IF(Udfyldningsark!G1330=Data!$T$24,Data!$V$24,IF(Udfyldningsark!G1330=Data!$T$25,Data!$V$25,IF(Udfyldningsark!G1330=Data!$T$26,Data!$V$26,IF(Udfyldningsark!G1330=Data!$T$27,Data!$V$27,))))))))))))))))))))))</f>
        <v/>
      </c>
    </row>
    <row r="1314" spans="13:13" ht="9.6" hidden="1" customHeight="1" x14ac:dyDescent="0.2">
      <c r="M1314" s="89" t="str">
        <f>IF(Udfyldningsark!G1331="","",IF(Udfyldningsark!G1331=Data!$T$7,Data!$V$7,IF(Udfyldningsark!G1331=Data!$T$8,Data!$V$8,IF(Udfyldningsark!G1331=Data!$T$9,Data!$V$9,IF(Udfyldningsark!G1331=Data!$T$10,Data!$V$10,IF(Udfyldningsark!G1331=Data!$T$11,Data!$V$11,IF(Udfyldningsark!G1331=Data!$T$12,Data!$V$12,IF(Udfyldningsark!G1331=Data!$T$13,Data!$V$13,IF(Udfyldningsark!G1331=Data!$T$14,Data!$V$14,IF(Udfyldningsark!G1331=Data!$T$15,Data!$V$15,IF(Udfyldningsark!G1331=Data!$T$16,Data!$V$16,IF(Udfyldningsark!G1331=Data!$T$17,Data!$V$17,IF(Udfyldningsark!G1331=Data!$T$18,Data!$V$18,IF(Udfyldningsark!G1331=Data!$T$19,Data!$V$19,IF(Udfyldningsark!G1331=Data!$T$20,Data!$V$20,IF(Udfyldningsark!G1331=Data!$T$21,Data!$V$21,IF(Udfyldningsark!G1331=Data!$T$22,Data!$V$22,IF(Udfyldningsark!G1331=Data!$T$23,Data!$V$23,IF(Udfyldningsark!G1331=Data!$T$24,Data!$V$24,IF(Udfyldningsark!G1331=Data!$T$25,Data!$V$25,IF(Udfyldningsark!G1331=Data!$T$26,Data!$V$26,IF(Udfyldningsark!G1331=Data!$T$27,Data!$V$27,))))))))))))))))))))))</f>
        <v/>
      </c>
    </row>
    <row r="1315" spans="13:13" ht="9.6" hidden="1" customHeight="1" x14ac:dyDescent="0.2">
      <c r="M1315" s="89" t="str">
        <f>IF(Udfyldningsark!G1332="","",IF(Udfyldningsark!G1332=Data!$T$7,Data!$V$7,IF(Udfyldningsark!G1332=Data!$T$8,Data!$V$8,IF(Udfyldningsark!G1332=Data!$T$9,Data!$V$9,IF(Udfyldningsark!G1332=Data!$T$10,Data!$V$10,IF(Udfyldningsark!G1332=Data!$T$11,Data!$V$11,IF(Udfyldningsark!G1332=Data!$T$12,Data!$V$12,IF(Udfyldningsark!G1332=Data!$T$13,Data!$V$13,IF(Udfyldningsark!G1332=Data!$T$14,Data!$V$14,IF(Udfyldningsark!G1332=Data!$T$15,Data!$V$15,IF(Udfyldningsark!G1332=Data!$T$16,Data!$V$16,IF(Udfyldningsark!G1332=Data!$T$17,Data!$V$17,IF(Udfyldningsark!G1332=Data!$T$18,Data!$V$18,IF(Udfyldningsark!G1332=Data!$T$19,Data!$V$19,IF(Udfyldningsark!G1332=Data!$T$20,Data!$V$20,IF(Udfyldningsark!G1332=Data!$T$21,Data!$V$21,IF(Udfyldningsark!G1332=Data!$T$22,Data!$V$22,IF(Udfyldningsark!G1332=Data!$T$23,Data!$V$23,IF(Udfyldningsark!G1332=Data!$T$24,Data!$V$24,IF(Udfyldningsark!G1332=Data!$T$25,Data!$V$25,IF(Udfyldningsark!G1332=Data!$T$26,Data!$V$26,IF(Udfyldningsark!G1332=Data!$T$27,Data!$V$27,))))))))))))))))))))))</f>
        <v/>
      </c>
    </row>
    <row r="1316" spans="13:13" ht="9.6" hidden="1" customHeight="1" x14ac:dyDescent="0.2">
      <c r="M1316" s="89" t="str">
        <f>IF(Udfyldningsark!G1333="","",IF(Udfyldningsark!G1333=Data!$T$7,Data!$V$7,IF(Udfyldningsark!G1333=Data!$T$8,Data!$V$8,IF(Udfyldningsark!G1333=Data!$T$9,Data!$V$9,IF(Udfyldningsark!G1333=Data!$T$10,Data!$V$10,IF(Udfyldningsark!G1333=Data!$T$11,Data!$V$11,IF(Udfyldningsark!G1333=Data!$T$12,Data!$V$12,IF(Udfyldningsark!G1333=Data!$T$13,Data!$V$13,IF(Udfyldningsark!G1333=Data!$T$14,Data!$V$14,IF(Udfyldningsark!G1333=Data!$T$15,Data!$V$15,IF(Udfyldningsark!G1333=Data!$T$16,Data!$V$16,IF(Udfyldningsark!G1333=Data!$T$17,Data!$V$17,IF(Udfyldningsark!G1333=Data!$T$18,Data!$V$18,IF(Udfyldningsark!G1333=Data!$T$19,Data!$V$19,IF(Udfyldningsark!G1333=Data!$T$20,Data!$V$20,IF(Udfyldningsark!G1333=Data!$T$21,Data!$V$21,IF(Udfyldningsark!G1333=Data!$T$22,Data!$V$22,IF(Udfyldningsark!G1333=Data!$T$23,Data!$V$23,IF(Udfyldningsark!G1333=Data!$T$24,Data!$V$24,IF(Udfyldningsark!G1333=Data!$T$25,Data!$V$25,IF(Udfyldningsark!G1333=Data!$T$26,Data!$V$26,IF(Udfyldningsark!G1333=Data!$T$27,Data!$V$27,))))))))))))))))))))))</f>
        <v/>
      </c>
    </row>
    <row r="1317" spans="13:13" ht="9.6" hidden="1" customHeight="1" x14ac:dyDescent="0.2">
      <c r="M1317" s="89" t="str">
        <f>IF(Udfyldningsark!G1334="","",IF(Udfyldningsark!G1334=Data!$T$7,Data!$V$7,IF(Udfyldningsark!G1334=Data!$T$8,Data!$V$8,IF(Udfyldningsark!G1334=Data!$T$9,Data!$V$9,IF(Udfyldningsark!G1334=Data!$T$10,Data!$V$10,IF(Udfyldningsark!G1334=Data!$T$11,Data!$V$11,IF(Udfyldningsark!G1334=Data!$T$12,Data!$V$12,IF(Udfyldningsark!G1334=Data!$T$13,Data!$V$13,IF(Udfyldningsark!G1334=Data!$T$14,Data!$V$14,IF(Udfyldningsark!G1334=Data!$T$15,Data!$V$15,IF(Udfyldningsark!G1334=Data!$T$16,Data!$V$16,IF(Udfyldningsark!G1334=Data!$T$17,Data!$V$17,IF(Udfyldningsark!G1334=Data!$T$18,Data!$V$18,IF(Udfyldningsark!G1334=Data!$T$19,Data!$V$19,IF(Udfyldningsark!G1334=Data!$T$20,Data!$V$20,IF(Udfyldningsark!G1334=Data!$T$21,Data!$V$21,IF(Udfyldningsark!G1334=Data!$T$22,Data!$V$22,IF(Udfyldningsark!G1334=Data!$T$23,Data!$V$23,IF(Udfyldningsark!G1334=Data!$T$24,Data!$V$24,IF(Udfyldningsark!G1334=Data!$T$25,Data!$V$25,IF(Udfyldningsark!G1334=Data!$T$26,Data!$V$26,IF(Udfyldningsark!G1334=Data!$T$27,Data!$V$27,))))))))))))))))))))))</f>
        <v/>
      </c>
    </row>
    <row r="1318" spans="13:13" ht="9.6" hidden="1" customHeight="1" x14ac:dyDescent="0.2">
      <c r="M1318" s="89" t="str">
        <f>IF(Udfyldningsark!G1335="","",IF(Udfyldningsark!G1335=Data!$T$7,Data!$V$7,IF(Udfyldningsark!G1335=Data!$T$8,Data!$V$8,IF(Udfyldningsark!G1335=Data!$T$9,Data!$V$9,IF(Udfyldningsark!G1335=Data!$T$10,Data!$V$10,IF(Udfyldningsark!G1335=Data!$T$11,Data!$V$11,IF(Udfyldningsark!G1335=Data!$T$12,Data!$V$12,IF(Udfyldningsark!G1335=Data!$T$13,Data!$V$13,IF(Udfyldningsark!G1335=Data!$T$14,Data!$V$14,IF(Udfyldningsark!G1335=Data!$T$15,Data!$V$15,IF(Udfyldningsark!G1335=Data!$T$16,Data!$V$16,IF(Udfyldningsark!G1335=Data!$T$17,Data!$V$17,IF(Udfyldningsark!G1335=Data!$T$18,Data!$V$18,IF(Udfyldningsark!G1335=Data!$T$19,Data!$V$19,IF(Udfyldningsark!G1335=Data!$T$20,Data!$V$20,IF(Udfyldningsark!G1335=Data!$T$21,Data!$V$21,IF(Udfyldningsark!G1335=Data!$T$22,Data!$V$22,IF(Udfyldningsark!G1335=Data!$T$23,Data!$V$23,IF(Udfyldningsark!G1335=Data!$T$24,Data!$V$24,IF(Udfyldningsark!G1335=Data!$T$25,Data!$V$25,IF(Udfyldningsark!G1335=Data!$T$26,Data!$V$26,IF(Udfyldningsark!G1335=Data!$T$27,Data!$V$27,))))))))))))))))))))))</f>
        <v/>
      </c>
    </row>
    <row r="1319" spans="13:13" ht="9.6" hidden="1" customHeight="1" x14ac:dyDescent="0.2">
      <c r="M1319" s="89" t="str">
        <f>IF(Udfyldningsark!G1336="","",IF(Udfyldningsark!G1336=Data!$T$7,Data!$V$7,IF(Udfyldningsark!G1336=Data!$T$8,Data!$V$8,IF(Udfyldningsark!G1336=Data!$T$9,Data!$V$9,IF(Udfyldningsark!G1336=Data!$T$10,Data!$V$10,IF(Udfyldningsark!G1336=Data!$T$11,Data!$V$11,IF(Udfyldningsark!G1336=Data!$T$12,Data!$V$12,IF(Udfyldningsark!G1336=Data!$T$13,Data!$V$13,IF(Udfyldningsark!G1336=Data!$T$14,Data!$V$14,IF(Udfyldningsark!G1336=Data!$T$15,Data!$V$15,IF(Udfyldningsark!G1336=Data!$T$16,Data!$V$16,IF(Udfyldningsark!G1336=Data!$T$17,Data!$V$17,IF(Udfyldningsark!G1336=Data!$T$18,Data!$V$18,IF(Udfyldningsark!G1336=Data!$T$19,Data!$V$19,IF(Udfyldningsark!G1336=Data!$T$20,Data!$V$20,IF(Udfyldningsark!G1336=Data!$T$21,Data!$V$21,IF(Udfyldningsark!G1336=Data!$T$22,Data!$V$22,IF(Udfyldningsark!G1336=Data!$T$23,Data!$V$23,IF(Udfyldningsark!G1336=Data!$T$24,Data!$V$24,IF(Udfyldningsark!G1336=Data!$T$25,Data!$V$25,IF(Udfyldningsark!G1336=Data!$T$26,Data!$V$26,IF(Udfyldningsark!G1336=Data!$T$27,Data!$V$27,))))))))))))))))))))))</f>
        <v/>
      </c>
    </row>
    <row r="1320" spans="13:13" ht="9.6" hidden="1" customHeight="1" x14ac:dyDescent="0.2">
      <c r="M1320" s="89" t="str">
        <f>IF(Udfyldningsark!G1337="","",IF(Udfyldningsark!G1337=Data!$T$7,Data!$V$7,IF(Udfyldningsark!G1337=Data!$T$8,Data!$V$8,IF(Udfyldningsark!G1337=Data!$T$9,Data!$V$9,IF(Udfyldningsark!G1337=Data!$T$10,Data!$V$10,IF(Udfyldningsark!G1337=Data!$T$11,Data!$V$11,IF(Udfyldningsark!G1337=Data!$T$12,Data!$V$12,IF(Udfyldningsark!G1337=Data!$T$13,Data!$V$13,IF(Udfyldningsark!G1337=Data!$T$14,Data!$V$14,IF(Udfyldningsark!G1337=Data!$T$15,Data!$V$15,IF(Udfyldningsark!G1337=Data!$T$16,Data!$V$16,IF(Udfyldningsark!G1337=Data!$T$17,Data!$V$17,IF(Udfyldningsark!G1337=Data!$T$18,Data!$V$18,IF(Udfyldningsark!G1337=Data!$T$19,Data!$V$19,IF(Udfyldningsark!G1337=Data!$T$20,Data!$V$20,IF(Udfyldningsark!G1337=Data!$T$21,Data!$V$21,IF(Udfyldningsark!G1337=Data!$T$22,Data!$V$22,IF(Udfyldningsark!G1337=Data!$T$23,Data!$V$23,IF(Udfyldningsark!G1337=Data!$T$24,Data!$V$24,IF(Udfyldningsark!G1337=Data!$T$25,Data!$V$25,IF(Udfyldningsark!G1337=Data!$T$26,Data!$V$26,IF(Udfyldningsark!G1337=Data!$T$27,Data!$V$27,))))))))))))))))))))))</f>
        <v/>
      </c>
    </row>
    <row r="1321" spans="13:13" ht="9.6" hidden="1" customHeight="1" x14ac:dyDescent="0.2">
      <c r="M1321" s="89" t="str">
        <f>IF(Udfyldningsark!G1338="","",IF(Udfyldningsark!G1338=Data!$T$7,Data!$V$7,IF(Udfyldningsark!G1338=Data!$T$8,Data!$V$8,IF(Udfyldningsark!G1338=Data!$T$9,Data!$V$9,IF(Udfyldningsark!G1338=Data!$T$10,Data!$V$10,IF(Udfyldningsark!G1338=Data!$T$11,Data!$V$11,IF(Udfyldningsark!G1338=Data!$T$12,Data!$V$12,IF(Udfyldningsark!G1338=Data!$T$13,Data!$V$13,IF(Udfyldningsark!G1338=Data!$T$14,Data!$V$14,IF(Udfyldningsark!G1338=Data!$T$15,Data!$V$15,IF(Udfyldningsark!G1338=Data!$T$16,Data!$V$16,IF(Udfyldningsark!G1338=Data!$T$17,Data!$V$17,IF(Udfyldningsark!G1338=Data!$T$18,Data!$V$18,IF(Udfyldningsark!G1338=Data!$T$19,Data!$V$19,IF(Udfyldningsark!G1338=Data!$T$20,Data!$V$20,IF(Udfyldningsark!G1338=Data!$T$21,Data!$V$21,IF(Udfyldningsark!G1338=Data!$T$22,Data!$V$22,IF(Udfyldningsark!G1338=Data!$T$23,Data!$V$23,IF(Udfyldningsark!G1338=Data!$T$24,Data!$V$24,IF(Udfyldningsark!G1338=Data!$T$25,Data!$V$25,IF(Udfyldningsark!G1338=Data!$T$26,Data!$V$26,IF(Udfyldningsark!G1338=Data!$T$27,Data!$V$27,))))))))))))))))))))))</f>
        <v/>
      </c>
    </row>
    <row r="1322" spans="13:13" ht="9.6" hidden="1" customHeight="1" x14ac:dyDescent="0.2">
      <c r="M1322" s="89" t="str">
        <f>IF(Udfyldningsark!G1339="","",IF(Udfyldningsark!G1339=Data!$T$7,Data!$V$7,IF(Udfyldningsark!G1339=Data!$T$8,Data!$V$8,IF(Udfyldningsark!G1339=Data!$T$9,Data!$V$9,IF(Udfyldningsark!G1339=Data!$T$10,Data!$V$10,IF(Udfyldningsark!G1339=Data!$T$11,Data!$V$11,IF(Udfyldningsark!G1339=Data!$T$12,Data!$V$12,IF(Udfyldningsark!G1339=Data!$T$13,Data!$V$13,IF(Udfyldningsark!G1339=Data!$T$14,Data!$V$14,IF(Udfyldningsark!G1339=Data!$T$15,Data!$V$15,IF(Udfyldningsark!G1339=Data!$T$16,Data!$V$16,IF(Udfyldningsark!G1339=Data!$T$17,Data!$V$17,IF(Udfyldningsark!G1339=Data!$T$18,Data!$V$18,IF(Udfyldningsark!G1339=Data!$T$19,Data!$V$19,IF(Udfyldningsark!G1339=Data!$T$20,Data!$V$20,IF(Udfyldningsark!G1339=Data!$T$21,Data!$V$21,IF(Udfyldningsark!G1339=Data!$T$22,Data!$V$22,IF(Udfyldningsark!G1339=Data!$T$23,Data!$V$23,IF(Udfyldningsark!G1339=Data!$T$24,Data!$V$24,IF(Udfyldningsark!G1339=Data!$T$25,Data!$V$25,IF(Udfyldningsark!G1339=Data!$T$26,Data!$V$26,IF(Udfyldningsark!G1339=Data!$T$27,Data!$V$27,))))))))))))))))))))))</f>
        <v/>
      </c>
    </row>
    <row r="1323" spans="13:13" ht="9.6" hidden="1" customHeight="1" x14ac:dyDescent="0.2">
      <c r="M1323" s="89" t="str">
        <f>IF(Udfyldningsark!G1340="","",IF(Udfyldningsark!G1340=Data!$T$7,Data!$V$7,IF(Udfyldningsark!G1340=Data!$T$8,Data!$V$8,IF(Udfyldningsark!G1340=Data!$T$9,Data!$V$9,IF(Udfyldningsark!G1340=Data!$T$10,Data!$V$10,IF(Udfyldningsark!G1340=Data!$T$11,Data!$V$11,IF(Udfyldningsark!G1340=Data!$T$12,Data!$V$12,IF(Udfyldningsark!G1340=Data!$T$13,Data!$V$13,IF(Udfyldningsark!G1340=Data!$T$14,Data!$V$14,IF(Udfyldningsark!G1340=Data!$T$15,Data!$V$15,IF(Udfyldningsark!G1340=Data!$T$16,Data!$V$16,IF(Udfyldningsark!G1340=Data!$T$17,Data!$V$17,IF(Udfyldningsark!G1340=Data!$T$18,Data!$V$18,IF(Udfyldningsark!G1340=Data!$T$19,Data!$V$19,IF(Udfyldningsark!G1340=Data!$T$20,Data!$V$20,IF(Udfyldningsark!G1340=Data!$T$21,Data!$V$21,IF(Udfyldningsark!G1340=Data!$T$22,Data!$V$22,IF(Udfyldningsark!G1340=Data!$T$23,Data!$V$23,IF(Udfyldningsark!G1340=Data!$T$24,Data!$V$24,IF(Udfyldningsark!G1340=Data!$T$25,Data!$V$25,IF(Udfyldningsark!G1340=Data!$T$26,Data!$V$26,IF(Udfyldningsark!G1340=Data!$T$27,Data!$V$27,))))))))))))))))))))))</f>
        <v/>
      </c>
    </row>
    <row r="1324" spans="13:13" ht="9.6" hidden="1" customHeight="1" x14ac:dyDescent="0.2">
      <c r="M1324" s="89" t="str">
        <f>IF(Udfyldningsark!G1341="","",IF(Udfyldningsark!G1341=Data!$T$7,Data!$V$7,IF(Udfyldningsark!G1341=Data!$T$8,Data!$V$8,IF(Udfyldningsark!G1341=Data!$T$9,Data!$V$9,IF(Udfyldningsark!G1341=Data!$T$10,Data!$V$10,IF(Udfyldningsark!G1341=Data!$T$11,Data!$V$11,IF(Udfyldningsark!G1341=Data!$T$12,Data!$V$12,IF(Udfyldningsark!G1341=Data!$T$13,Data!$V$13,IF(Udfyldningsark!G1341=Data!$T$14,Data!$V$14,IF(Udfyldningsark!G1341=Data!$T$15,Data!$V$15,IF(Udfyldningsark!G1341=Data!$T$16,Data!$V$16,IF(Udfyldningsark!G1341=Data!$T$17,Data!$V$17,IF(Udfyldningsark!G1341=Data!$T$18,Data!$V$18,IF(Udfyldningsark!G1341=Data!$T$19,Data!$V$19,IF(Udfyldningsark!G1341=Data!$T$20,Data!$V$20,IF(Udfyldningsark!G1341=Data!$T$21,Data!$V$21,IF(Udfyldningsark!G1341=Data!$T$22,Data!$V$22,IF(Udfyldningsark!G1341=Data!$T$23,Data!$V$23,IF(Udfyldningsark!G1341=Data!$T$24,Data!$V$24,IF(Udfyldningsark!G1341=Data!$T$25,Data!$V$25,IF(Udfyldningsark!G1341=Data!$T$26,Data!$V$26,IF(Udfyldningsark!G1341=Data!$T$27,Data!$V$27,))))))))))))))))))))))</f>
        <v/>
      </c>
    </row>
    <row r="1325" spans="13:13" ht="9.6" hidden="1" customHeight="1" x14ac:dyDescent="0.2">
      <c r="M1325" s="89" t="str">
        <f>IF(Udfyldningsark!G1342="","",IF(Udfyldningsark!G1342=Data!$T$7,Data!$V$7,IF(Udfyldningsark!G1342=Data!$T$8,Data!$V$8,IF(Udfyldningsark!G1342=Data!$T$9,Data!$V$9,IF(Udfyldningsark!G1342=Data!$T$10,Data!$V$10,IF(Udfyldningsark!G1342=Data!$T$11,Data!$V$11,IF(Udfyldningsark!G1342=Data!$T$12,Data!$V$12,IF(Udfyldningsark!G1342=Data!$T$13,Data!$V$13,IF(Udfyldningsark!G1342=Data!$T$14,Data!$V$14,IF(Udfyldningsark!G1342=Data!$T$15,Data!$V$15,IF(Udfyldningsark!G1342=Data!$T$16,Data!$V$16,IF(Udfyldningsark!G1342=Data!$T$17,Data!$V$17,IF(Udfyldningsark!G1342=Data!$T$18,Data!$V$18,IF(Udfyldningsark!G1342=Data!$T$19,Data!$V$19,IF(Udfyldningsark!G1342=Data!$T$20,Data!$V$20,IF(Udfyldningsark!G1342=Data!$T$21,Data!$V$21,IF(Udfyldningsark!G1342=Data!$T$22,Data!$V$22,IF(Udfyldningsark!G1342=Data!$T$23,Data!$V$23,IF(Udfyldningsark!G1342=Data!$T$24,Data!$V$24,IF(Udfyldningsark!G1342=Data!$T$25,Data!$V$25,IF(Udfyldningsark!G1342=Data!$T$26,Data!$V$26,IF(Udfyldningsark!G1342=Data!$T$27,Data!$V$27,))))))))))))))))))))))</f>
        <v/>
      </c>
    </row>
    <row r="1326" spans="13:13" ht="9.6" hidden="1" customHeight="1" x14ac:dyDescent="0.2">
      <c r="M1326" s="89" t="str">
        <f>IF(Udfyldningsark!G1343="","",IF(Udfyldningsark!G1343=Data!$T$7,Data!$V$7,IF(Udfyldningsark!G1343=Data!$T$8,Data!$V$8,IF(Udfyldningsark!G1343=Data!$T$9,Data!$V$9,IF(Udfyldningsark!G1343=Data!$T$10,Data!$V$10,IF(Udfyldningsark!G1343=Data!$T$11,Data!$V$11,IF(Udfyldningsark!G1343=Data!$T$12,Data!$V$12,IF(Udfyldningsark!G1343=Data!$T$13,Data!$V$13,IF(Udfyldningsark!G1343=Data!$T$14,Data!$V$14,IF(Udfyldningsark!G1343=Data!$T$15,Data!$V$15,IF(Udfyldningsark!G1343=Data!$T$16,Data!$V$16,IF(Udfyldningsark!G1343=Data!$T$17,Data!$V$17,IF(Udfyldningsark!G1343=Data!$T$18,Data!$V$18,IF(Udfyldningsark!G1343=Data!$T$19,Data!$V$19,IF(Udfyldningsark!G1343=Data!$T$20,Data!$V$20,IF(Udfyldningsark!G1343=Data!$T$21,Data!$V$21,IF(Udfyldningsark!G1343=Data!$T$22,Data!$V$22,IF(Udfyldningsark!G1343=Data!$T$23,Data!$V$23,IF(Udfyldningsark!G1343=Data!$T$24,Data!$V$24,IF(Udfyldningsark!G1343=Data!$T$25,Data!$V$25,IF(Udfyldningsark!G1343=Data!$T$26,Data!$V$26,IF(Udfyldningsark!G1343=Data!$T$27,Data!$V$27,))))))))))))))))))))))</f>
        <v/>
      </c>
    </row>
    <row r="1327" spans="13:13" ht="9.6" hidden="1" customHeight="1" x14ac:dyDescent="0.2">
      <c r="M1327" s="89" t="str">
        <f>IF(Udfyldningsark!G1344="","",IF(Udfyldningsark!G1344=Data!$T$7,Data!$V$7,IF(Udfyldningsark!G1344=Data!$T$8,Data!$V$8,IF(Udfyldningsark!G1344=Data!$T$9,Data!$V$9,IF(Udfyldningsark!G1344=Data!$T$10,Data!$V$10,IF(Udfyldningsark!G1344=Data!$T$11,Data!$V$11,IF(Udfyldningsark!G1344=Data!$T$12,Data!$V$12,IF(Udfyldningsark!G1344=Data!$T$13,Data!$V$13,IF(Udfyldningsark!G1344=Data!$T$14,Data!$V$14,IF(Udfyldningsark!G1344=Data!$T$15,Data!$V$15,IF(Udfyldningsark!G1344=Data!$T$16,Data!$V$16,IF(Udfyldningsark!G1344=Data!$T$17,Data!$V$17,IF(Udfyldningsark!G1344=Data!$T$18,Data!$V$18,IF(Udfyldningsark!G1344=Data!$T$19,Data!$V$19,IF(Udfyldningsark!G1344=Data!$T$20,Data!$V$20,IF(Udfyldningsark!G1344=Data!$T$21,Data!$V$21,IF(Udfyldningsark!G1344=Data!$T$22,Data!$V$22,IF(Udfyldningsark!G1344=Data!$T$23,Data!$V$23,IF(Udfyldningsark!G1344=Data!$T$24,Data!$V$24,IF(Udfyldningsark!G1344=Data!$T$25,Data!$V$25,IF(Udfyldningsark!G1344=Data!$T$26,Data!$V$26,IF(Udfyldningsark!G1344=Data!$T$27,Data!$V$27,))))))))))))))))))))))</f>
        <v/>
      </c>
    </row>
    <row r="1328" spans="13:13" ht="9.6" hidden="1" customHeight="1" x14ac:dyDescent="0.2">
      <c r="M1328" s="89" t="str">
        <f>IF(Udfyldningsark!G1345="","",IF(Udfyldningsark!G1345=Data!$T$7,Data!$V$7,IF(Udfyldningsark!G1345=Data!$T$8,Data!$V$8,IF(Udfyldningsark!G1345=Data!$T$9,Data!$V$9,IF(Udfyldningsark!G1345=Data!$T$10,Data!$V$10,IF(Udfyldningsark!G1345=Data!$T$11,Data!$V$11,IF(Udfyldningsark!G1345=Data!$T$12,Data!$V$12,IF(Udfyldningsark!G1345=Data!$T$13,Data!$V$13,IF(Udfyldningsark!G1345=Data!$T$14,Data!$V$14,IF(Udfyldningsark!G1345=Data!$T$15,Data!$V$15,IF(Udfyldningsark!G1345=Data!$T$16,Data!$V$16,IF(Udfyldningsark!G1345=Data!$T$17,Data!$V$17,IF(Udfyldningsark!G1345=Data!$T$18,Data!$V$18,IF(Udfyldningsark!G1345=Data!$T$19,Data!$V$19,IF(Udfyldningsark!G1345=Data!$T$20,Data!$V$20,IF(Udfyldningsark!G1345=Data!$T$21,Data!$V$21,IF(Udfyldningsark!G1345=Data!$T$22,Data!$V$22,IF(Udfyldningsark!G1345=Data!$T$23,Data!$V$23,IF(Udfyldningsark!G1345=Data!$T$24,Data!$V$24,IF(Udfyldningsark!G1345=Data!$T$25,Data!$V$25,IF(Udfyldningsark!G1345=Data!$T$26,Data!$V$26,IF(Udfyldningsark!G1345=Data!$T$27,Data!$V$27,))))))))))))))))))))))</f>
        <v/>
      </c>
    </row>
    <row r="1329" spans="13:13" ht="9.6" hidden="1" customHeight="1" x14ac:dyDescent="0.2">
      <c r="M1329" s="89" t="str">
        <f>IF(Udfyldningsark!G1346="","",IF(Udfyldningsark!G1346=Data!$T$7,Data!$V$7,IF(Udfyldningsark!G1346=Data!$T$8,Data!$V$8,IF(Udfyldningsark!G1346=Data!$T$9,Data!$V$9,IF(Udfyldningsark!G1346=Data!$T$10,Data!$V$10,IF(Udfyldningsark!G1346=Data!$T$11,Data!$V$11,IF(Udfyldningsark!G1346=Data!$T$12,Data!$V$12,IF(Udfyldningsark!G1346=Data!$T$13,Data!$V$13,IF(Udfyldningsark!G1346=Data!$T$14,Data!$V$14,IF(Udfyldningsark!G1346=Data!$T$15,Data!$V$15,IF(Udfyldningsark!G1346=Data!$T$16,Data!$V$16,IF(Udfyldningsark!G1346=Data!$T$17,Data!$V$17,IF(Udfyldningsark!G1346=Data!$T$18,Data!$V$18,IF(Udfyldningsark!G1346=Data!$T$19,Data!$V$19,IF(Udfyldningsark!G1346=Data!$T$20,Data!$V$20,IF(Udfyldningsark!G1346=Data!$T$21,Data!$V$21,IF(Udfyldningsark!G1346=Data!$T$22,Data!$V$22,IF(Udfyldningsark!G1346=Data!$T$23,Data!$V$23,IF(Udfyldningsark!G1346=Data!$T$24,Data!$V$24,IF(Udfyldningsark!G1346=Data!$T$25,Data!$V$25,IF(Udfyldningsark!G1346=Data!$T$26,Data!$V$26,IF(Udfyldningsark!G1346=Data!$T$27,Data!$V$27,))))))))))))))))))))))</f>
        <v/>
      </c>
    </row>
    <row r="1330" spans="13:13" ht="9.6" hidden="1" customHeight="1" x14ac:dyDescent="0.2">
      <c r="M1330" s="89" t="str">
        <f>IF(Udfyldningsark!G1347="","",IF(Udfyldningsark!G1347=Data!$T$7,Data!$V$7,IF(Udfyldningsark!G1347=Data!$T$8,Data!$V$8,IF(Udfyldningsark!G1347=Data!$T$9,Data!$V$9,IF(Udfyldningsark!G1347=Data!$T$10,Data!$V$10,IF(Udfyldningsark!G1347=Data!$T$11,Data!$V$11,IF(Udfyldningsark!G1347=Data!$T$12,Data!$V$12,IF(Udfyldningsark!G1347=Data!$T$13,Data!$V$13,IF(Udfyldningsark!G1347=Data!$T$14,Data!$V$14,IF(Udfyldningsark!G1347=Data!$T$15,Data!$V$15,IF(Udfyldningsark!G1347=Data!$T$16,Data!$V$16,IF(Udfyldningsark!G1347=Data!$T$17,Data!$V$17,IF(Udfyldningsark!G1347=Data!$T$18,Data!$V$18,IF(Udfyldningsark!G1347=Data!$T$19,Data!$V$19,IF(Udfyldningsark!G1347=Data!$T$20,Data!$V$20,IF(Udfyldningsark!G1347=Data!$T$21,Data!$V$21,IF(Udfyldningsark!G1347=Data!$T$22,Data!$V$22,IF(Udfyldningsark!G1347=Data!$T$23,Data!$V$23,IF(Udfyldningsark!G1347=Data!$T$24,Data!$V$24,IF(Udfyldningsark!G1347=Data!$T$25,Data!$V$25,IF(Udfyldningsark!G1347=Data!$T$26,Data!$V$26,IF(Udfyldningsark!G1347=Data!$T$27,Data!$V$27,))))))))))))))))))))))</f>
        <v/>
      </c>
    </row>
    <row r="1331" spans="13:13" ht="9.6" hidden="1" customHeight="1" x14ac:dyDescent="0.2">
      <c r="M1331" s="89" t="str">
        <f>IF(Udfyldningsark!G1348="","",IF(Udfyldningsark!G1348=Data!$T$7,Data!$V$7,IF(Udfyldningsark!G1348=Data!$T$8,Data!$V$8,IF(Udfyldningsark!G1348=Data!$T$9,Data!$V$9,IF(Udfyldningsark!G1348=Data!$T$10,Data!$V$10,IF(Udfyldningsark!G1348=Data!$T$11,Data!$V$11,IF(Udfyldningsark!G1348=Data!$T$12,Data!$V$12,IF(Udfyldningsark!G1348=Data!$T$13,Data!$V$13,IF(Udfyldningsark!G1348=Data!$T$14,Data!$V$14,IF(Udfyldningsark!G1348=Data!$T$15,Data!$V$15,IF(Udfyldningsark!G1348=Data!$T$16,Data!$V$16,IF(Udfyldningsark!G1348=Data!$T$17,Data!$V$17,IF(Udfyldningsark!G1348=Data!$T$18,Data!$V$18,IF(Udfyldningsark!G1348=Data!$T$19,Data!$V$19,IF(Udfyldningsark!G1348=Data!$T$20,Data!$V$20,IF(Udfyldningsark!G1348=Data!$T$21,Data!$V$21,IF(Udfyldningsark!G1348=Data!$T$22,Data!$V$22,IF(Udfyldningsark!G1348=Data!$T$23,Data!$V$23,IF(Udfyldningsark!G1348=Data!$T$24,Data!$V$24,IF(Udfyldningsark!G1348=Data!$T$25,Data!$V$25,IF(Udfyldningsark!G1348=Data!$T$26,Data!$V$26,IF(Udfyldningsark!G1348=Data!$T$27,Data!$V$27,))))))))))))))))))))))</f>
        <v/>
      </c>
    </row>
    <row r="1332" spans="13:13" ht="9.6" hidden="1" customHeight="1" x14ac:dyDescent="0.2">
      <c r="M1332" s="89" t="str">
        <f>IF(Udfyldningsark!G1349="","",IF(Udfyldningsark!G1349=Data!$T$7,Data!$V$7,IF(Udfyldningsark!G1349=Data!$T$8,Data!$V$8,IF(Udfyldningsark!G1349=Data!$T$9,Data!$V$9,IF(Udfyldningsark!G1349=Data!$T$10,Data!$V$10,IF(Udfyldningsark!G1349=Data!$T$11,Data!$V$11,IF(Udfyldningsark!G1349=Data!$T$12,Data!$V$12,IF(Udfyldningsark!G1349=Data!$T$13,Data!$V$13,IF(Udfyldningsark!G1349=Data!$T$14,Data!$V$14,IF(Udfyldningsark!G1349=Data!$T$15,Data!$V$15,IF(Udfyldningsark!G1349=Data!$T$16,Data!$V$16,IF(Udfyldningsark!G1349=Data!$T$17,Data!$V$17,IF(Udfyldningsark!G1349=Data!$T$18,Data!$V$18,IF(Udfyldningsark!G1349=Data!$T$19,Data!$V$19,IF(Udfyldningsark!G1349=Data!$T$20,Data!$V$20,IF(Udfyldningsark!G1349=Data!$T$21,Data!$V$21,IF(Udfyldningsark!G1349=Data!$T$22,Data!$V$22,IF(Udfyldningsark!G1349=Data!$T$23,Data!$V$23,IF(Udfyldningsark!G1349=Data!$T$24,Data!$V$24,IF(Udfyldningsark!G1349=Data!$T$25,Data!$V$25,IF(Udfyldningsark!G1349=Data!$T$26,Data!$V$26,IF(Udfyldningsark!G1349=Data!$T$27,Data!$V$27,))))))))))))))))))))))</f>
        <v/>
      </c>
    </row>
    <row r="1333" spans="13:13" ht="9.6" hidden="1" customHeight="1" x14ac:dyDescent="0.2">
      <c r="M1333" s="89" t="str">
        <f>IF(Udfyldningsark!G1350="","",IF(Udfyldningsark!G1350=Data!$T$7,Data!$V$7,IF(Udfyldningsark!G1350=Data!$T$8,Data!$V$8,IF(Udfyldningsark!G1350=Data!$T$9,Data!$V$9,IF(Udfyldningsark!G1350=Data!$T$10,Data!$V$10,IF(Udfyldningsark!G1350=Data!$T$11,Data!$V$11,IF(Udfyldningsark!G1350=Data!$T$12,Data!$V$12,IF(Udfyldningsark!G1350=Data!$T$13,Data!$V$13,IF(Udfyldningsark!G1350=Data!$T$14,Data!$V$14,IF(Udfyldningsark!G1350=Data!$T$15,Data!$V$15,IF(Udfyldningsark!G1350=Data!$T$16,Data!$V$16,IF(Udfyldningsark!G1350=Data!$T$17,Data!$V$17,IF(Udfyldningsark!G1350=Data!$T$18,Data!$V$18,IF(Udfyldningsark!G1350=Data!$T$19,Data!$V$19,IF(Udfyldningsark!G1350=Data!$T$20,Data!$V$20,IF(Udfyldningsark!G1350=Data!$T$21,Data!$V$21,IF(Udfyldningsark!G1350=Data!$T$22,Data!$V$22,IF(Udfyldningsark!G1350=Data!$T$23,Data!$V$23,IF(Udfyldningsark!G1350=Data!$T$24,Data!$V$24,IF(Udfyldningsark!G1350=Data!$T$25,Data!$V$25,IF(Udfyldningsark!G1350=Data!$T$26,Data!$V$26,IF(Udfyldningsark!G1350=Data!$T$27,Data!$V$27,))))))))))))))))))))))</f>
        <v/>
      </c>
    </row>
    <row r="1334" spans="13:13" ht="9.6" hidden="1" customHeight="1" x14ac:dyDescent="0.2">
      <c r="M1334" s="89" t="str">
        <f>IF(Udfyldningsark!G1351="","",IF(Udfyldningsark!G1351=Data!$T$7,Data!$V$7,IF(Udfyldningsark!G1351=Data!$T$8,Data!$V$8,IF(Udfyldningsark!G1351=Data!$T$9,Data!$V$9,IF(Udfyldningsark!G1351=Data!$T$10,Data!$V$10,IF(Udfyldningsark!G1351=Data!$T$11,Data!$V$11,IF(Udfyldningsark!G1351=Data!$T$12,Data!$V$12,IF(Udfyldningsark!G1351=Data!$T$13,Data!$V$13,IF(Udfyldningsark!G1351=Data!$T$14,Data!$V$14,IF(Udfyldningsark!G1351=Data!$T$15,Data!$V$15,IF(Udfyldningsark!G1351=Data!$T$16,Data!$V$16,IF(Udfyldningsark!G1351=Data!$T$17,Data!$V$17,IF(Udfyldningsark!G1351=Data!$T$18,Data!$V$18,IF(Udfyldningsark!G1351=Data!$T$19,Data!$V$19,IF(Udfyldningsark!G1351=Data!$T$20,Data!$V$20,IF(Udfyldningsark!G1351=Data!$T$21,Data!$V$21,IF(Udfyldningsark!G1351=Data!$T$22,Data!$V$22,IF(Udfyldningsark!G1351=Data!$T$23,Data!$V$23,IF(Udfyldningsark!G1351=Data!$T$24,Data!$V$24,IF(Udfyldningsark!G1351=Data!$T$25,Data!$V$25,IF(Udfyldningsark!G1351=Data!$T$26,Data!$V$26,IF(Udfyldningsark!G1351=Data!$T$27,Data!$V$27,))))))))))))))))))))))</f>
        <v/>
      </c>
    </row>
    <row r="1335" spans="13:13" ht="9.6" hidden="1" customHeight="1" x14ac:dyDescent="0.2">
      <c r="M1335" s="89" t="str">
        <f>IF(Udfyldningsark!G1352="","",IF(Udfyldningsark!G1352=Data!$T$7,Data!$V$7,IF(Udfyldningsark!G1352=Data!$T$8,Data!$V$8,IF(Udfyldningsark!G1352=Data!$T$9,Data!$V$9,IF(Udfyldningsark!G1352=Data!$T$10,Data!$V$10,IF(Udfyldningsark!G1352=Data!$T$11,Data!$V$11,IF(Udfyldningsark!G1352=Data!$T$12,Data!$V$12,IF(Udfyldningsark!G1352=Data!$T$13,Data!$V$13,IF(Udfyldningsark!G1352=Data!$T$14,Data!$V$14,IF(Udfyldningsark!G1352=Data!$T$15,Data!$V$15,IF(Udfyldningsark!G1352=Data!$T$16,Data!$V$16,IF(Udfyldningsark!G1352=Data!$T$17,Data!$V$17,IF(Udfyldningsark!G1352=Data!$T$18,Data!$V$18,IF(Udfyldningsark!G1352=Data!$T$19,Data!$V$19,IF(Udfyldningsark!G1352=Data!$T$20,Data!$V$20,IF(Udfyldningsark!G1352=Data!$T$21,Data!$V$21,IF(Udfyldningsark!G1352=Data!$T$22,Data!$V$22,IF(Udfyldningsark!G1352=Data!$T$23,Data!$V$23,IF(Udfyldningsark!G1352=Data!$T$24,Data!$V$24,IF(Udfyldningsark!G1352=Data!$T$25,Data!$V$25,IF(Udfyldningsark!G1352=Data!$T$26,Data!$V$26,IF(Udfyldningsark!G1352=Data!$T$27,Data!$V$27,))))))))))))))))))))))</f>
        <v/>
      </c>
    </row>
    <row r="1336" spans="13:13" ht="9.6" hidden="1" customHeight="1" x14ac:dyDescent="0.2">
      <c r="M1336" s="89" t="str">
        <f>IF(Udfyldningsark!G1353="","",IF(Udfyldningsark!G1353=Data!$T$7,Data!$V$7,IF(Udfyldningsark!G1353=Data!$T$8,Data!$V$8,IF(Udfyldningsark!G1353=Data!$T$9,Data!$V$9,IF(Udfyldningsark!G1353=Data!$T$10,Data!$V$10,IF(Udfyldningsark!G1353=Data!$T$11,Data!$V$11,IF(Udfyldningsark!G1353=Data!$T$12,Data!$V$12,IF(Udfyldningsark!G1353=Data!$T$13,Data!$V$13,IF(Udfyldningsark!G1353=Data!$T$14,Data!$V$14,IF(Udfyldningsark!G1353=Data!$T$15,Data!$V$15,IF(Udfyldningsark!G1353=Data!$T$16,Data!$V$16,IF(Udfyldningsark!G1353=Data!$T$17,Data!$V$17,IF(Udfyldningsark!G1353=Data!$T$18,Data!$V$18,IF(Udfyldningsark!G1353=Data!$T$19,Data!$V$19,IF(Udfyldningsark!G1353=Data!$T$20,Data!$V$20,IF(Udfyldningsark!G1353=Data!$T$21,Data!$V$21,IF(Udfyldningsark!G1353=Data!$T$22,Data!$V$22,IF(Udfyldningsark!G1353=Data!$T$23,Data!$V$23,IF(Udfyldningsark!G1353=Data!$T$24,Data!$V$24,IF(Udfyldningsark!G1353=Data!$T$25,Data!$V$25,IF(Udfyldningsark!G1353=Data!$T$26,Data!$V$26,IF(Udfyldningsark!G1353=Data!$T$27,Data!$V$27,))))))))))))))))))))))</f>
        <v/>
      </c>
    </row>
    <row r="1337" spans="13:13" ht="9.6" hidden="1" customHeight="1" x14ac:dyDescent="0.2">
      <c r="M1337" s="89" t="str">
        <f>IF(Udfyldningsark!G1354="","",IF(Udfyldningsark!G1354=Data!$T$7,Data!$V$7,IF(Udfyldningsark!G1354=Data!$T$8,Data!$V$8,IF(Udfyldningsark!G1354=Data!$T$9,Data!$V$9,IF(Udfyldningsark!G1354=Data!$T$10,Data!$V$10,IF(Udfyldningsark!G1354=Data!$T$11,Data!$V$11,IF(Udfyldningsark!G1354=Data!$T$12,Data!$V$12,IF(Udfyldningsark!G1354=Data!$T$13,Data!$V$13,IF(Udfyldningsark!G1354=Data!$T$14,Data!$V$14,IF(Udfyldningsark!G1354=Data!$T$15,Data!$V$15,IF(Udfyldningsark!G1354=Data!$T$16,Data!$V$16,IF(Udfyldningsark!G1354=Data!$T$17,Data!$V$17,IF(Udfyldningsark!G1354=Data!$T$18,Data!$V$18,IF(Udfyldningsark!G1354=Data!$T$19,Data!$V$19,IF(Udfyldningsark!G1354=Data!$T$20,Data!$V$20,IF(Udfyldningsark!G1354=Data!$T$21,Data!$V$21,IF(Udfyldningsark!G1354=Data!$T$22,Data!$V$22,IF(Udfyldningsark!G1354=Data!$T$23,Data!$V$23,IF(Udfyldningsark!G1354=Data!$T$24,Data!$V$24,IF(Udfyldningsark!G1354=Data!$T$25,Data!$V$25,IF(Udfyldningsark!G1354=Data!$T$26,Data!$V$26,IF(Udfyldningsark!G1354=Data!$T$27,Data!$V$27,))))))))))))))))))))))</f>
        <v/>
      </c>
    </row>
    <row r="1338" spans="13:13" ht="9.6" hidden="1" customHeight="1" x14ac:dyDescent="0.2">
      <c r="M1338" s="89" t="str">
        <f>IF(Udfyldningsark!G1355="","",IF(Udfyldningsark!G1355=Data!$T$7,Data!$V$7,IF(Udfyldningsark!G1355=Data!$T$8,Data!$V$8,IF(Udfyldningsark!G1355=Data!$T$9,Data!$V$9,IF(Udfyldningsark!G1355=Data!$T$10,Data!$V$10,IF(Udfyldningsark!G1355=Data!$T$11,Data!$V$11,IF(Udfyldningsark!G1355=Data!$T$12,Data!$V$12,IF(Udfyldningsark!G1355=Data!$T$13,Data!$V$13,IF(Udfyldningsark!G1355=Data!$T$14,Data!$V$14,IF(Udfyldningsark!G1355=Data!$T$15,Data!$V$15,IF(Udfyldningsark!G1355=Data!$T$16,Data!$V$16,IF(Udfyldningsark!G1355=Data!$T$17,Data!$V$17,IF(Udfyldningsark!G1355=Data!$T$18,Data!$V$18,IF(Udfyldningsark!G1355=Data!$T$19,Data!$V$19,IF(Udfyldningsark!G1355=Data!$T$20,Data!$V$20,IF(Udfyldningsark!G1355=Data!$T$21,Data!$V$21,IF(Udfyldningsark!G1355=Data!$T$22,Data!$V$22,IF(Udfyldningsark!G1355=Data!$T$23,Data!$V$23,IF(Udfyldningsark!G1355=Data!$T$24,Data!$V$24,IF(Udfyldningsark!G1355=Data!$T$25,Data!$V$25,IF(Udfyldningsark!G1355=Data!$T$26,Data!$V$26,IF(Udfyldningsark!G1355=Data!$T$27,Data!$V$27,))))))))))))))))))))))</f>
        <v/>
      </c>
    </row>
    <row r="1339" spans="13:13" ht="9.6" hidden="1" customHeight="1" x14ac:dyDescent="0.2">
      <c r="M1339" s="89" t="str">
        <f>IF(Udfyldningsark!G1356="","",IF(Udfyldningsark!G1356=Data!$T$7,Data!$V$7,IF(Udfyldningsark!G1356=Data!$T$8,Data!$V$8,IF(Udfyldningsark!G1356=Data!$T$9,Data!$V$9,IF(Udfyldningsark!G1356=Data!$T$10,Data!$V$10,IF(Udfyldningsark!G1356=Data!$T$11,Data!$V$11,IF(Udfyldningsark!G1356=Data!$T$12,Data!$V$12,IF(Udfyldningsark!G1356=Data!$T$13,Data!$V$13,IF(Udfyldningsark!G1356=Data!$T$14,Data!$V$14,IF(Udfyldningsark!G1356=Data!$T$15,Data!$V$15,IF(Udfyldningsark!G1356=Data!$T$16,Data!$V$16,IF(Udfyldningsark!G1356=Data!$T$17,Data!$V$17,IF(Udfyldningsark!G1356=Data!$T$18,Data!$V$18,IF(Udfyldningsark!G1356=Data!$T$19,Data!$V$19,IF(Udfyldningsark!G1356=Data!$T$20,Data!$V$20,IF(Udfyldningsark!G1356=Data!$T$21,Data!$V$21,IF(Udfyldningsark!G1356=Data!$T$22,Data!$V$22,IF(Udfyldningsark!G1356=Data!$T$23,Data!$V$23,IF(Udfyldningsark!G1356=Data!$T$24,Data!$V$24,IF(Udfyldningsark!G1356=Data!$T$25,Data!$V$25,IF(Udfyldningsark!G1356=Data!$T$26,Data!$V$26,IF(Udfyldningsark!G1356=Data!$T$27,Data!$V$27,))))))))))))))))))))))</f>
        <v/>
      </c>
    </row>
    <row r="1340" spans="13:13" ht="9.6" hidden="1" customHeight="1" x14ac:dyDescent="0.2">
      <c r="M1340" s="89" t="str">
        <f>IF(Udfyldningsark!G1357="","",IF(Udfyldningsark!G1357=Data!$T$7,Data!$V$7,IF(Udfyldningsark!G1357=Data!$T$8,Data!$V$8,IF(Udfyldningsark!G1357=Data!$T$9,Data!$V$9,IF(Udfyldningsark!G1357=Data!$T$10,Data!$V$10,IF(Udfyldningsark!G1357=Data!$T$11,Data!$V$11,IF(Udfyldningsark!G1357=Data!$T$12,Data!$V$12,IF(Udfyldningsark!G1357=Data!$T$13,Data!$V$13,IF(Udfyldningsark!G1357=Data!$T$14,Data!$V$14,IF(Udfyldningsark!G1357=Data!$T$15,Data!$V$15,IF(Udfyldningsark!G1357=Data!$T$16,Data!$V$16,IF(Udfyldningsark!G1357=Data!$T$17,Data!$V$17,IF(Udfyldningsark!G1357=Data!$T$18,Data!$V$18,IF(Udfyldningsark!G1357=Data!$T$19,Data!$V$19,IF(Udfyldningsark!G1357=Data!$T$20,Data!$V$20,IF(Udfyldningsark!G1357=Data!$T$21,Data!$V$21,IF(Udfyldningsark!G1357=Data!$T$22,Data!$V$22,IF(Udfyldningsark!G1357=Data!$T$23,Data!$V$23,IF(Udfyldningsark!G1357=Data!$T$24,Data!$V$24,IF(Udfyldningsark!G1357=Data!$T$25,Data!$V$25,IF(Udfyldningsark!G1357=Data!$T$26,Data!$V$26,IF(Udfyldningsark!G1357=Data!$T$27,Data!$V$27,))))))))))))))))))))))</f>
        <v/>
      </c>
    </row>
    <row r="1341" spans="13:13" ht="9.6" hidden="1" customHeight="1" x14ac:dyDescent="0.2">
      <c r="M1341" s="89" t="str">
        <f>IF(Udfyldningsark!G1358="","",IF(Udfyldningsark!G1358=Data!$T$7,Data!$V$7,IF(Udfyldningsark!G1358=Data!$T$8,Data!$V$8,IF(Udfyldningsark!G1358=Data!$T$9,Data!$V$9,IF(Udfyldningsark!G1358=Data!$T$10,Data!$V$10,IF(Udfyldningsark!G1358=Data!$T$11,Data!$V$11,IF(Udfyldningsark!G1358=Data!$T$12,Data!$V$12,IF(Udfyldningsark!G1358=Data!$T$13,Data!$V$13,IF(Udfyldningsark!G1358=Data!$T$14,Data!$V$14,IF(Udfyldningsark!G1358=Data!$T$15,Data!$V$15,IF(Udfyldningsark!G1358=Data!$T$16,Data!$V$16,IF(Udfyldningsark!G1358=Data!$T$17,Data!$V$17,IF(Udfyldningsark!G1358=Data!$T$18,Data!$V$18,IF(Udfyldningsark!G1358=Data!$T$19,Data!$V$19,IF(Udfyldningsark!G1358=Data!$T$20,Data!$V$20,IF(Udfyldningsark!G1358=Data!$T$21,Data!$V$21,IF(Udfyldningsark!G1358=Data!$T$22,Data!$V$22,IF(Udfyldningsark!G1358=Data!$T$23,Data!$V$23,IF(Udfyldningsark!G1358=Data!$T$24,Data!$V$24,IF(Udfyldningsark!G1358=Data!$T$25,Data!$V$25,IF(Udfyldningsark!G1358=Data!$T$26,Data!$V$26,IF(Udfyldningsark!G1358=Data!$T$27,Data!$V$27,))))))))))))))))))))))</f>
        <v/>
      </c>
    </row>
    <row r="1342" spans="13:13" ht="9.6" hidden="1" customHeight="1" x14ac:dyDescent="0.2">
      <c r="M1342" s="89" t="str">
        <f>IF(Udfyldningsark!G1359="","",IF(Udfyldningsark!G1359=Data!$T$7,Data!$V$7,IF(Udfyldningsark!G1359=Data!$T$8,Data!$V$8,IF(Udfyldningsark!G1359=Data!$T$9,Data!$V$9,IF(Udfyldningsark!G1359=Data!$T$10,Data!$V$10,IF(Udfyldningsark!G1359=Data!$T$11,Data!$V$11,IF(Udfyldningsark!G1359=Data!$T$12,Data!$V$12,IF(Udfyldningsark!G1359=Data!$T$13,Data!$V$13,IF(Udfyldningsark!G1359=Data!$T$14,Data!$V$14,IF(Udfyldningsark!G1359=Data!$T$15,Data!$V$15,IF(Udfyldningsark!G1359=Data!$T$16,Data!$V$16,IF(Udfyldningsark!G1359=Data!$T$17,Data!$V$17,IF(Udfyldningsark!G1359=Data!$T$18,Data!$V$18,IF(Udfyldningsark!G1359=Data!$T$19,Data!$V$19,IF(Udfyldningsark!G1359=Data!$T$20,Data!$V$20,IF(Udfyldningsark!G1359=Data!$T$21,Data!$V$21,IF(Udfyldningsark!G1359=Data!$T$22,Data!$V$22,IF(Udfyldningsark!G1359=Data!$T$23,Data!$V$23,IF(Udfyldningsark!G1359=Data!$T$24,Data!$V$24,IF(Udfyldningsark!G1359=Data!$T$25,Data!$V$25,IF(Udfyldningsark!G1359=Data!$T$26,Data!$V$26,IF(Udfyldningsark!G1359=Data!$T$27,Data!$V$27,))))))))))))))))))))))</f>
        <v/>
      </c>
    </row>
    <row r="1343" spans="13:13" ht="9.6" hidden="1" customHeight="1" x14ac:dyDescent="0.2">
      <c r="M1343" s="89" t="str">
        <f>IF(Udfyldningsark!G1360="","",IF(Udfyldningsark!G1360=Data!$T$7,Data!$V$7,IF(Udfyldningsark!G1360=Data!$T$8,Data!$V$8,IF(Udfyldningsark!G1360=Data!$T$9,Data!$V$9,IF(Udfyldningsark!G1360=Data!$T$10,Data!$V$10,IF(Udfyldningsark!G1360=Data!$T$11,Data!$V$11,IF(Udfyldningsark!G1360=Data!$T$12,Data!$V$12,IF(Udfyldningsark!G1360=Data!$T$13,Data!$V$13,IF(Udfyldningsark!G1360=Data!$T$14,Data!$V$14,IF(Udfyldningsark!G1360=Data!$T$15,Data!$V$15,IF(Udfyldningsark!G1360=Data!$T$16,Data!$V$16,IF(Udfyldningsark!G1360=Data!$T$17,Data!$V$17,IF(Udfyldningsark!G1360=Data!$T$18,Data!$V$18,IF(Udfyldningsark!G1360=Data!$T$19,Data!$V$19,IF(Udfyldningsark!G1360=Data!$T$20,Data!$V$20,IF(Udfyldningsark!G1360=Data!$T$21,Data!$V$21,IF(Udfyldningsark!G1360=Data!$T$22,Data!$V$22,IF(Udfyldningsark!G1360=Data!$T$23,Data!$V$23,IF(Udfyldningsark!G1360=Data!$T$24,Data!$V$24,IF(Udfyldningsark!G1360=Data!$T$25,Data!$V$25,IF(Udfyldningsark!G1360=Data!$T$26,Data!$V$26,IF(Udfyldningsark!G1360=Data!$T$27,Data!$V$27,))))))))))))))))))))))</f>
        <v/>
      </c>
    </row>
    <row r="1344" spans="13:13" ht="9.6" hidden="1" customHeight="1" x14ac:dyDescent="0.2">
      <c r="M1344" s="89" t="str">
        <f>IF(Udfyldningsark!G1361="","",IF(Udfyldningsark!G1361=Data!$T$7,Data!$V$7,IF(Udfyldningsark!G1361=Data!$T$8,Data!$V$8,IF(Udfyldningsark!G1361=Data!$T$9,Data!$V$9,IF(Udfyldningsark!G1361=Data!$T$10,Data!$V$10,IF(Udfyldningsark!G1361=Data!$T$11,Data!$V$11,IF(Udfyldningsark!G1361=Data!$T$12,Data!$V$12,IF(Udfyldningsark!G1361=Data!$T$13,Data!$V$13,IF(Udfyldningsark!G1361=Data!$T$14,Data!$V$14,IF(Udfyldningsark!G1361=Data!$T$15,Data!$V$15,IF(Udfyldningsark!G1361=Data!$T$16,Data!$V$16,IF(Udfyldningsark!G1361=Data!$T$17,Data!$V$17,IF(Udfyldningsark!G1361=Data!$T$18,Data!$V$18,IF(Udfyldningsark!G1361=Data!$T$19,Data!$V$19,IF(Udfyldningsark!G1361=Data!$T$20,Data!$V$20,IF(Udfyldningsark!G1361=Data!$T$21,Data!$V$21,IF(Udfyldningsark!G1361=Data!$T$22,Data!$V$22,IF(Udfyldningsark!G1361=Data!$T$23,Data!$V$23,IF(Udfyldningsark!G1361=Data!$T$24,Data!$V$24,IF(Udfyldningsark!G1361=Data!$T$25,Data!$V$25,IF(Udfyldningsark!G1361=Data!$T$26,Data!$V$26,IF(Udfyldningsark!G1361=Data!$T$27,Data!$V$27,))))))))))))))))))))))</f>
        <v/>
      </c>
    </row>
    <row r="1345" spans="13:13" ht="9.6" hidden="1" customHeight="1" x14ac:dyDescent="0.2">
      <c r="M1345" s="89" t="str">
        <f>IF(Udfyldningsark!G1362="","",IF(Udfyldningsark!G1362=Data!$T$7,Data!$V$7,IF(Udfyldningsark!G1362=Data!$T$8,Data!$V$8,IF(Udfyldningsark!G1362=Data!$T$9,Data!$V$9,IF(Udfyldningsark!G1362=Data!$T$10,Data!$V$10,IF(Udfyldningsark!G1362=Data!$T$11,Data!$V$11,IF(Udfyldningsark!G1362=Data!$T$12,Data!$V$12,IF(Udfyldningsark!G1362=Data!$T$13,Data!$V$13,IF(Udfyldningsark!G1362=Data!$T$14,Data!$V$14,IF(Udfyldningsark!G1362=Data!$T$15,Data!$V$15,IF(Udfyldningsark!G1362=Data!$T$16,Data!$V$16,IF(Udfyldningsark!G1362=Data!$T$17,Data!$V$17,IF(Udfyldningsark!G1362=Data!$T$18,Data!$V$18,IF(Udfyldningsark!G1362=Data!$T$19,Data!$V$19,IF(Udfyldningsark!G1362=Data!$T$20,Data!$V$20,IF(Udfyldningsark!G1362=Data!$T$21,Data!$V$21,IF(Udfyldningsark!G1362=Data!$T$22,Data!$V$22,IF(Udfyldningsark!G1362=Data!$T$23,Data!$V$23,IF(Udfyldningsark!G1362=Data!$T$24,Data!$V$24,IF(Udfyldningsark!G1362=Data!$T$25,Data!$V$25,IF(Udfyldningsark!G1362=Data!$T$26,Data!$V$26,IF(Udfyldningsark!G1362=Data!$T$27,Data!$V$27,))))))))))))))))))))))</f>
        <v/>
      </c>
    </row>
    <row r="1346" spans="13:13" ht="9.6" hidden="1" customHeight="1" x14ac:dyDescent="0.2">
      <c r="M1346" s="89" t="str">
        <f>IF(Udfyldningsark!G1363="","",IF(Udfyldningsark!G1363=Data!$T$7,Data!$V$7,IF(Udfyldningsark!G1363=Data!$T$8,Data!$V$8,IF(Udfyldningsark!G1363=Data!$T$9,Data!$V$9,IF(Udfyldningsark!G1363=Data!$T$10,Data!$V$10,IF(Udfyldningsark!G1363=Data!$T$11,Data!$V$11,IF(Udfyldningsark!G1363=Data!$T$12,Data!$V$12,IF(Udfyldningsark!G1363=Data!$T$13,Data!$V$13,IF(Udfyldningsark!G1363=Data!$T$14,Data!$V$14,IF(Udfyldningsark!G1363=Data!$T$15,Data!$V$15,IF(Udfyldningsark!G1363=Data!$T$16,Data!$V$16,IF(Udfyldningsark!G1363=Data!$T$17,Data!$V$17,IF(Udfyldningsark!G1363=Data!$T$18,Data!$V$18,IF(Udfyldningsark!G1363=Data!$T$19,Data!$V$19,IF(Udfyldningsark!G1363=Data!$T$20,Data!$V$20,IF(Udfyldningsark!G1363=Data!$T$21,Data!$V$21,IF(Udfyldningsark!G1363=Data!$T$22,Data!$V$22,IF(Udfyldningsark!G1363=Data!$T$23,Data!$V$23,IF(Udfyldningsark!G1363=Data!$T$24,Data!$V$24,IF(Udfyldningsark!G1363=Data!$T$25,Data!$V$25,IF(Udfyldningsark!G1363=Data!$T$26,Data!$V$26,IF(Udfyldningsark!G1363=Data!$T$27,Data!$V$27,))))))))))))))))))))))</f>
        <v/>
      </c>
    </row>
    <row r="1347" spans="13:13" ht="9.6" hidden="1" customHeight="1" x14ac:dyDescent="0.2">
      <c r="M1347" s="89" t="str">
        <f>IF(Udfyldningsark!G1364="","",IF(Udfyldningsark!G1364=Data!$T$7,Data!$V$7,IF(Udfyldningsark!G1364=Data!$T$8,Data!$V$8,IF(Udfyldningsark!G1364=Data!$T$9,Data!$V$9,IF(Udfyldningsark!G1364=Data!$T$10,Data!$V$10,IF(Udfyldningsark!G1364=Data!$T$11,Data!$V$11,IF(Udfyldningsark!G1364=Data!$T$12,Data!$V$12,IF(Udfyldningsark!G1364=Data!$T$13,Data!$V$13,IF(Udfyldningsark!G1364=Data!$T$14,Data!$V$14,IF(Udfyldningsark!G1364=Data!$T$15,Data!$V$15,IF(Udfyldningsark!G1364=Data!$T$16,Data!$V$16,IF(Udfyldningsark!G1364=Data!$T$17,Data!$V$17,IF(Udfyldningsark!G1364=Data!$T$18,Data!$V$18,IF(Udfyldningsark!G1364=Data!$T$19,Data!$V$19,IF(Udfyldningsark!G1364=Data!$T$20,Data!$V$20,IF(Udfyldningsark!G1364=Data!$T$21,Data!$V$21,IF(Udfyldningsark!G1364=Data!$T$22,Data!$V$22,IF(Udfyldningsark!G1364=Data!$T$23,Data!$V$23,IF(Udfyldningsark!G1364=Data!$T$24,Data!$V$24,IF(Udfyldningsark!G1364=Data!$T$25,Data!$V$25,IF(Udfyldningsark!G1364=Data!$T$26,Data!$V$26,IF(Udfyldningsark!G1364=Data!$T$27,Data!$V$27,))))))))))))))))))))))</f>
        <v/>
      </c>
    </row>
    <row r="1348" spans="13:13" ht="9.6" hidden="1" customHeight="1" x14ac:dyDescent="0.2">
      <c r="M1348" s="89" t="str">
        <f>IF(Udfyldningsark!G1365="","",IF(Udfyldningsark!G1365=Data!$T$7,Data!$V$7,IF(Udfyldningsark!G1365=Data!$T$8,Data!$V$8,IF(Udfyldningsark!G1365=Data!$T$9,Data!$V$9,IF(Udfyldningsark!G1365=Data!$T$10,Data!$V$10,IF(Udfyldningsark!G1365=Data!$T$11,Data!$V$11,IF(Udfyldningsark!G1365=Data!$T$12,Data!$V$12,IF(Udfyldningsark!G1365=Data!$T$13,Data!$V$13,IF(Udfyldningsark!G1365=Data!$T$14,Data!$V$14,IF(Udfyldningsark!G1365=Data!$T$15,Data!$V$15,IF(Udfyldningsark!G1365=Data!$T$16,Data!$V$16,IF(Udfyldningsark!G1365=Data!$T$17,Data!$V$17,IF(Udfyldningsark!G1365=Data!$T$18,Data!$V$18,IF(Udfyldningsark!G1365=Data!$T$19,Data!$V$19,IF(Udfyldningsark!G1365=Data!$T$20,Data!$V$20,IF(Udfyldningsark!G1365=Data!$T$21,Data!$V$21,IF(Udfyldningsark!G1365=Data!$T$22,Data!$V$22,IF(Udfyldningsark!G1365=Data!$T$23,Data!$V$23,IF(Udfyldningsark!G1365=Data!$T$24,Data!$V$24,IF(Udfyldningsark!G1365=Data!$T$25,Data!$V$25,IF(Udfyldningsark!G1365=Data!$T$26,Data!$V$26,IF(Udfyldningsark!G1365=Data!$T$27,Data!$V$27,))))))))))))))))))))))</f>
        <v/>
      </c>
    </row>
    <row r="1349" spans="13:13" ht="9.6" hidden="1" customHeight="1" x14ac:dyDescent="0.2">
      <c r="M1349" s="89" t="str">
        <f>IF(Udfyldningsark!G1366="","",IF(Udfyldningsark!G1366=Data!$T$7,Data!$V$7,IF(Udfyldningsark!G1366=Data!$T$8,Data!$V$8,IF(Udfyldningsark!G1366=Data!$T$9,Data!$V$9,IF(Udfyldningsark!G1366=Data!$T$10,Data!$V$10,IF(Udfyldningsark!G1366=Data!$T$11,Data!$V$11,IF(Udfyldningsark!G1366=Data!$T$12,Data!$V$12,IF(Udfyldningsark!G1366=Data!$T$13,Data!$V$13,IF(Udfyldningsark!G1366=Data!$T$14,Data!$V$14,IF(Udfyldningsark!G1366=Data!$T$15,Data!$V$15,IF(Udfyldningsark!G1366=Data!$T$16,Data!$V$16,IF(Udfyldningsark!G1366=Data!$T$17,Data!$V$17,IF(Udfyldningsark!G1366=Data!$T$18,Data!$V$18,IF(Udfyldningsark!G1366=Data!$T$19,Data!$V$19,IF(Udfyldningsark!G1366=Data!$T$20,Data!$V$20,IF(Udfyldningsark!G1366=Data!$T$21,Data!$V$21,IF(Udfyldningsark!G1366=Data!$T$22,Data!$V$22,IF(Udfyldningsark!G1366=Data!$T$23,Data!$V$23,IF(Udfyldningsark!G1366=Data!$T$24,Data!$V$24,IF(Udfyldningsark!G1366=Data!$T$25,Data!$V$25,IF(Udfyldningsark!G1366=Data!$T$26,Data!$V$26,IF(Udfyldningsark!G1366=Data!$T$27,Data!$V$27,))))))))))))))))))))))</f>
        <v/>
      </c>
    </row>
    <row r="1350" spans="13:13" ht="9.6" hidden="1" customHeight="1" x14ac:dyDescent="0.2">
      <c r="M1350" s="89" t="str">
        <f>IF(Udfyldningsark!G1367="","",IF(Udfyldningsark!G1367=Data!$T$7,Data!$V$7,IF(Udfyldningsark!G1367=Data!$T$8,Data!$V$8,IF(Udfyldningsark!G1367=Data!$T$9,Data!$V$9,IF(Udfyldningsark!G1367=Data!$T$10,Data!$V$10,IF(Udfyldningsark!G1367=Data!$T$11,Data!$V$11,IF(Udfyldningsark!G1367=Data!$T$12,Data!$V$12,IF(Udfyldningsark!G1367=Data!$T$13,Data!$V$13,IF(Udfyldningsark!G1367=Data!$T$14,Data!$V$14,IF(Udfyldningsark!G1367=Data!$T$15,Data!$V$15,IF(Udfyldningsark!G1367=Data!$T$16,Data!$V$16,IF(Udfyldningsark!G1367=Data!$T$17,Data!$V$17,IF(Udfyldningsark!G1367=Data!$T$18,Data!$V$18,IF(Udfyldningsark!G1367=Data!$T$19,Data!$V$19,IF(Udfyldningsark!G1367=Data!$T$20,Data!$V$20,IF(Udfyldningsark!G1367=Data!$T$21,Data!$V$21,IF(Udfyldningsark!G1367=Data!$T$22,Data!$V$22,IF(Udfyldningsark!G1367=Data!$T$23,Data!$V$23,IF(Udfyldningsark!G1367=Data!$T$24,Data!$V$24,IF(Udfyldningsark!G1367=Data!$T$25,Data!$V$25,IF(Udfyldningsark!G1367=Data!$T$26,Data!$V$26,IF(Udfyldningsark!G1367=Data!$T$27,Data!$V$27,))))))))))))))))))))))</f>
        <v/>
      </c>
    </row>
    <row r="1351" spans="13:13" ht="9.6" hidden="1" customHeight="1" x14ac:dyDescent="0.2">
      <c r="M1351" s="89" t="str">
        <f>IF(Udfyldningsark!G1368="","",IF(Udfyldningsark!G1368=Data!$T$7,Data!$V$7,IF(Udfyldningsark!G1368=Data!$T$8,Data!$V$8,IF(Udfyldningsark!G1368=Data!$T$9,Data!$V$9,IF(Udfyldningsark!G1368=Data!$T$10,Data!$V$10,IF(Udfyldningsark!G1368=Data!$T$11,Data!$V$11,IF(Udfyldningsark!G1368=Data!$T$12,Data!$V$12,IF(Udfyldningsark!G1368=Data!$T$13,Data!$V$13,IF(Udfyldningsark!G1368=Data!$T$14,Data!$V$14,IF(Udfyldningsark!G1368=Data!$T$15,Data!$V$15,IF(Udfyldningsark!G1368=Data!$T$16,Data!$V$16,IF(Udfyldningsark!G1368=Data!$T$17,Data!$V$17,IF(Udfyldningsark!G1368=Data!$T$18,Data!$V$18,IF(Udfyldningsark!G1368=Data!$T$19,Data!$V$19,IF(Udfyldningsark!G1368=Data!$T$20,Data!$V$20,IF(Udfyldningsark!G1368=Data!$T$21,Data!$V$21,IF(Udfyldningsark!G1368=Data!$T$22,Data!$V$22,IF(Udfyldningsark!G1368=Data!$T$23,Data!$V$23,IF(Udfyldningsark!G1368=Data!$T$24,Data!$V$24,IF(Udfyldningsark!G1368=Data!$T$25,Data!$V$25,IF(Udfyldningsark!G1368=Data!$T$26,Data!$V$26,IF(Udfyldningsark!G1368=Data!$T$27,Data!$V$27,))))))))))))))))))))))</f>
        <v/>
      </c>
    </row>
    <row r="1352" spans="13:13" ht="9.6" hidden="1" customHeight="1" x14ac:dyDescent="0.2">
      <c r="M1352" s="89" t="str">
        <f>IF(Udfyldningsark!G1369="","",IF(Udfyldningsark!G1369=Data!$T$7,Data!$V$7,IF(Udfyldningsark!G1369=Data!$T$8,Data!$V$8,IF(Udfyldningsark!G1369=Data!$T$9,Data!$V$9,IF(Udfyldningsark!G1369=Data!$T$10,Data!$V$10,IF(Udfyldningsark!G1369=Data!$T$11,Data!$V$11,IF(Udfyldningsark!G1369=Data!$T$12,Data!$V$12,IF(Udfyldningsark!G1369=Data!$T$13,Data!$V$13,IF(Udfyldningsark!G1369=Data!$T$14,Data!$V$14,IF(Udfyldningsark!G1369=Data!$T$15,Data!$V$15,IF(Udfyldningsark!G1369=Data!$T$16,Data!$V$16,IF(Udfyldningsark!G1369=Data!$T$17,Data!$V$17,IF(Udfyldningsark!G1369=Data!$T$18,Data!$V$18,IF(Udfyldningsark!G1369=Data!$T$19,Data!$V$19,IF(Udfyldningsark!G1369=Data!$T$20,Data!$V$20,IF(Udfyldningsark!G1369=Data!$T$21,Data!$V$21,IF(Udfyldningsark!G1369=Data!$T$22,Data!$V$22,IF(Udfyldningsark!G1369=Data!$T$23,Data!$V$23,IF(Udfyldningsark!G1369=Data!$T$24,Data!$V$24,IF(Udfyldningsark!G1369=Data!$T$25,Data!$V$25,IF(Udfyldningsark!G1369=Data!$T$26,Data!$V$26,IF(Udfyldningsark!G1369=Data!$T$27,Data!$V$27,))))))))))))))))))))))</f>
        <v/>
      </c>
    </row>
    <row r="1353" spans="13:13" ht="9.6" hidden="1" customHeight="1" x14ac:dyDescent="0.2">
      <c r="M1353" s="89" t="str">
        <f>IF(Udfyldningsark!G1370="","",IF(Udfyldningsark!G1370=Data!$T$7,Data!$V$7,IF(Udfyldningsark!G1370=Data!$T$8,Data!$V$8,IF(Udfyldningsark!G1370=Data!$T$9,Data!$V$9,IF(Udfyldningsark!G1370=Data!$T$10,Data!$V$10,IF(Udfyldningsark!G1370=Data!$T$11,Data!$V$11,IF(Udfyldningsark!G1370=Data!$T$12,Data!$V$12,IF(Udfyldningsark!G1370=Data!$T$13,Data!$V$13,IF(Udfyldningsark!G1370=Data!$T$14,Data!$V$14,IF(Udfyldningsark!G1370=Data!$T$15,Data!$V$15,IF(Udfyldningsark!G1370=Data!$T$16,Data!$V$16,IF(Udfyldningsark!G1370=Data!$T$17,Data!$V$17,IF(Udfyldningsark!G1370=Data!$T$18,Data!$V$18,IF(Udfyldningsark!G1370=Data!$T$19,Data!$V$19,IF(Udfyldningsark!G1370=Data!$T$20,Data!$V$20,IF(Udfyldningsark!G1370=Data!$T$21,Data!$V$21,IF(Udfyldningsark!G1370=Data!$T$22,Data!$V$22,IF(Udfyldningsark!G1370=Data!$T$23,Data!$V$23,IF(Udfyldningsark!G1370=Data!$T$24,Data!$V$24,IF(Udfyldningsark!G1370=Data!$T$25,Data!$V$25,IF(Udfyldningsark!G1370=Data!$T$26,Data!$V$26,IF(Udfyldningsark!G1370=Data!$T$27,Data!$V$27,))))))))))))))))))))))</f>
        <v/>
      </c>
    </row>
    <row r="1354" spans="13:13" ht="9.6" hidden="1" customHeight="1" x14ac:dyDescent="0.2">
      <c r="M1354" s="89" t="str">
        <f>IF(Udfyldningsark!G1371="","",IF(Udfyldningsark!G1371=Data!$T$7,Data!$V$7,IF(Udfyldningsark!G1371=Data!$T$8,Data!$V$8,IF(Udfyldningsark!G1371=Data!$T$9,Data!$V$9,IF(Udfyldningsark!G1371=Data!$T$10,Data!$V$10,IF(Udfyldningsark!G1371=Data!$T$11,Data!$V$11,IF(Udfyldningsark!G1371=Data!$T$12,Data!$V$12,IF(Udfyldningsark!G1371=Data!$T$13,Data!$V$13,IF(Udfyldningsark!G1371=Data!$T$14,Data!$V$14,IF(Udfyldningsark!G1371=Data!$T$15,Data!$V$15,IF(Udfyldningsark!G1371=Data!$T$16,Data!$V$16,IF(Udfyldningsark!G1371=Data!$T$17,Data!$V$17,IF(Udfyldningsark!G1371=Data!$T$18,Data!$V$18,IF(Udfyldningsark!G1371=Data!$T$19,Data!$V$19,IF(Udfyldningsark!G1371=Data!$T$20,Data!$V$20,IF(Udfyldningsark!G1371=Data!$T$21,Data!$V$21,IF(Udfyldningsark!G1371=Data!$T$22,Data!$V$22,IF(Udfyldningsark!G1371=Data!$T$23,Data!$V$23,IF(Udfyldningsark!G1371=Data!$T$24,Data!$V$24,IF(Udfyldningsark!G1371=Data!$T$25,Data!$V$25,IF(Udfyldningsark!G1371=Data!$T$26,Data!$V$26,IF(Udfyldningsark!G1371=Data!$T$27,Data!$V$27,))))))))))))))))))))))</f>
        <v/>
      </c>
    </row>
    <row r="1355" spans="13:13" ht="9.6" hidden="1" customHeight="1" x14ac:dyDescent="0.2">
      <c r="M1355" s="89" t="str">
        <f>IF(Udfyldningsark!G1372="","",IF(Udfyldningsark!G1372=Data!$T$7,Data!$V$7,IF(Udfyldningsark!G1372=Data!$T$8,Data!$V$8,IF(Udfyldningsark!G1372=Data!$T$9,Data!$V$9,IF(Udfyldningsark!G1372=Data!$T$10,Data!$V$10,IF(Udfyldningsark!G1372=Data!$T$11,Data!$V$11,IF(Udfyldningsark!G1372=Data!$T$12,Data!$V$12,IF(Udfyldningsark!G1372=Data!$T$13,Data!$V$13,IF(Udfyldningsark!G1372=Data!$T$14,Data!$V$14,IF(Udfyldningsark!G1372=Data!$T$15,Data!$V$15,IF(Udfyldningsark!G1372=Data!$T$16,Data!$V$16,IF(Udfyldningsark!G1372=Data!$T$17,Data!$V$17,IF(Udfyldningsark!G1372=Data!$T$18,Data!$V$18,IF(Udfyldningsark!G1372=Data!$T$19,Data!$V$19,IF(Udfyldningsark!G1372=Data!$T$20,Data!$V$20,IF(Udfyldningsark!G1372=Data!$T$21,Data!$V$21,IF(Udfyldningsark!G1372=Data!$T$22,Data!$V$22,IF(Udfyldningsark!G1372=Data!$T$23,Data!$V$23,IF(Udfyldningsark!G1372=Data!$T$24,Data!$V$24,IF(Udfyldningsark!G1372=Data!$T$25,Data!$V$25,IF(Udfyldningsark!G1372=Data!$T$26,Data!$V$26,IF(Udfyldningsark!G1372=Data!$T$27,Data!$V$27,))))))))))))))))))))))</f>
        <v/>
      </c>
    </row>
    <row r="1356" spans="13:13" ht="9.6" hidden="1" customHeight="1" x14ac:dyDescent="0.2">
      <c r="M1356" s="89" t="str">
        <f>IF(Udfyldningsark!G1373="","",IF(Udfyldningsark!G1373=Data!$T$7,Data!$V$7,IF(Udfyldningsark!G1373=Data!$T$8,Data!$V$8,IF(Udfyldningsark!G1373=Data!$T$9,Data!$V$9,IF(Udfyldningsark!G1373=Data!$T$10,Data!$V$10,IF(Udfyldningsark!G1373=Data!$T$11,Data!$V$11,IF(Udfyldningsark!G1373=Data!$T$12,Data!$V$12,IF(Udfyldningsark!G1373=Data!$T$13,Data!$V$13,IF(Udfyldningsark!G1373=Data!$T$14,Data!$V$14,IF(Udfyldningsark!G1373=Data!$T$15,Data!$V$15,IF(Udfyldningsark!G1373=Data!$T$16,Data!$V$16,IF(Udfyldningsark!G1373=Data!$T$17,Data!$V$17,IF(Udfyldningsark!G1373=Data!$T$18,Data!$V$18,IF(Udfyldningsark!G1373=Data!$T$19,Data!$V$19,IF(Udfyldningsark!G1373=Data!$T$20,Data!$V$20,IF(Udfyldningsark!G1373=Data!$T$21,Data!$V$21,IF(Udfyldningsark!G1373=Data!$T$22,Data!$V$22,IF(Udfyldningsark!G1373=Data!$T$23,Data!$V$23,IF(Udfyldningsark!G1373=Data!$T$24,Data!$V$24,IF(Udfyldningsark!G1373=Data!$T$25,Data!$V$25,IF(Udfyldningsark!G1373=Data!$T$26,Data!$V$26,IF(Udfyldningsark!G1373=Data!$T$27,Data!$V$27,))))))))))))))))))))))</f>
        <v/>
      </c>
    </row>
    <row r="1357" spans="13:13" ht="9.6" hidden="1" customHeight="1" x14ac:dyDescent="0.2">
      <c r="M1357" s="89" t="str">
        <f>IF(Udfyldningsark!G1374="","",IF(Udfyldningsark!G1374=Data!$T$7,Data!$V$7,IF(Udfyldningsark!G1374=Data!$T$8,Data!$V$8,IF(Udfyldningsark!G1374=Data!$T$9,Data!$V$9,IF(Udfyldningsark!G1374=Data!$T$10,Data!$V$10,IF(Udfyldningsark!G1374=Data!$T$11,Data!$V$11,IF(Udfyldningsark!G1374=Data!$T$12,Data!$V$12,IF(Udfyldningsark!G1374=Data!$T$13,Data!$V$13,IF(Udfyldningsark!G1374=Data!$T$14,Data!$V$14,IF(Udfyldningsark!G1374=Data!$T$15,Data!$V$15,IF(Udfyldningsark!G1374=Data!$T$16,Data!$V$16,IF(Udfyldningsark!G1374=Data!$T$17,Data!$V$17,IF(Udfyldningsark!G1374=Data!$T$18,Data!$V$18,IF(Udfyldningsark!G1374=Data!$T$19,Data!$V$19,IF(Udfyldningsark!G1374=Data!$T$20,Data!$V$20,IF(Udfyldningsark!G1374=Data!$T$21,Data!$V$21,IF(Udfyldningsark!G1374=Data!$T$22,Data!$V$22,IF(Udfyldningsark!G1374=Data!$T$23,Data!$V$23,IF(Udfyldningsark!G1374=Data!$T$24,Data!$V$24,IF(Udfyldningsark!G1374=Data!$T$25,Data!$V$25,IF(Udfyldningsark!G1374=Data!$T$26,Data!$V$26,IF(Udfyldningsark!G1374=Data!$T$27,Data!$V$27,))))))))))))))))))))))</f>
        <v/>
      </c>
    </row>
    <row r="1358" spans="13:13" ht="9.6" hidden="1" customHeight="1" x14ac:dyDescent="0.2">
      <c r="M1358" s="89" t="str">
        <f>IF(Udfyldningsark!G1375="","",IF(Udfyldningsark!G1375=Data!$T$7,Data!$V$7,IF(Udfyldningsark!G1375=Data!$T$8,Data!$V$8,IF(Udfyldningsark!G1375=Data!$T$9,Data!$V$9,IF(Udfyldningsark!G1375=Data!$T$10,Data!$V$10,IF(Udfyldningsark!G1375=Data!$T$11,Data!$V$11,IF(Udfyldningsark!G1375=Data!$T$12,Data!$V$12,IF(Udfyldningsark!G1375=Data!$T$13,Data!$V$13,IF(Udfyldningsark!G1375=Data!$T$14,Data!$V$14,IF(Udfyldningsark!G1375=Data!$T$15,Data!$V$15,IF(Udfyldningsark!G1375=Data!$T$16,Data!$V$16,IF(Udfyldningsark!G1375=Data!$T$17,Data!$V$17,IF(Udfyldningsark!G1375=Data!$T$18,Data!$V$18,IF(Udfyldningsark!G1375=Data!$T$19,Data!$V$19,IF(Udfyldningsark!G1375=Data!$T$20,Data!$V$20,IF(Udfyldningsark!G1375=Data!$T$21,Data!$V$21,IF(Udfyldningsark!G1375=Data!$T$22,Data!$V$22,IF(Udfyldningsark!G1375=Data!$T$23,Data!$V$23,IF(Udfyldningsark!G1375=Data!$T$24,Data!$V$24,IF(Udfyldningsark!G1375=Data!$T$25,Data!$V$25,IF(Udfyldningsark!G1375=Data!$T$26,Data!$V$26,IF(Udfyldningsark!G1375=Data!$T$27,Data!$V$27,))))))))))))))))))))))</f>
        <v/>
      </c>
    </row>
    <row r="1359" spans="13:13" ht="9.6" hidden="1" customHeight="1" x14ac:dyDescent="0.2">
      <c r="M1359" s="89" t="str">
        <f>IF(Udfyldningsark!G1376="","",IF(Udfyldningsark!G1376=Data!$T$7,Data!$V$7,IF(Udfyldningsark!G1376=Data!$T$8,Data!$V$8,IF(Udfyldningsark!G1376=Data!$T$9,Data!$V$9,IF(Udfyldningsark!G1376=Data!$T$10,Data!$V$10,IF(Udfyldningsark!G1376=Data!$T$11,Data!$V$11,IF(Udfyldningsark!G1376=Data!$T$12,Data!$V$12,IF(Udfyldningsark!G1376=Data!$T$13,Data!$V$13,IF(Udfyldningsark!G1376=Data!$T$14,Data!$V$14,IF(Udfyldningsark!G1376=Data!$T$15,Data!$V$15,IF(Udfyldningsark!G1376=Data!$T$16,Data!$V$16,IF(Udfyldningsark!G1376=Data!$T$17,Data!$V$17,IF(Udfyldningsark!G1376=Data!$T$18,Data!$V$18,IF(Udfyldningsark!G1376=Data!$T$19,Data!$V$19,IF(Udfyldningsark!G1376=Data!$T$20,Data!$V$20,IF(Udfyldningsark!G1376=Data!$T$21,Data!$V$21,IF(Udfyldningsark!G1376=Data!$T$22,Data!$V$22,IF(Udfyldningsark!G1376=Data!$T$23,Data!$V$23,IF(Udfyldningsark!G1376=Data!$T$24,Data!$V$24,IF(Udfyldningsark!G1376=Data!$T$25,Data!$V$25,IF(Udfyldningsark!G1376=Data!$T$26,Data!$V$26,IF(Udfyldningsark!G1376=Data!$T$27,Data!$V$27,))))))))))))))))))))))</f>
        <v/>
      </c>
    </row>
    <row r="1360" spans="13:13" ht="9.6" hidden="1" customHeight="1" x14ac:dyDescent="0.2">
      <c r="M1360" s="89" t="str">
        <f>IF(Udfyldningsark!G1377="","",IF(Udfyldningsark!G1377=Data!$T$7,Data!$V$7,IF(Udfyldningsark!G1377=Data!$T$8,Data!$V$8,IF(Udfyldningsark!G1377=Data!$T$9,Data!$V$9,IF(Udfyldningsark!G1377=Data!$T$10,Data!$V$10,IF(Udfyldningsark!G1377=Data!$T$11,Data!$V$11,IF(Udfyldningsark!G1377=Data!$T$12,Data!$V$12,IF(Udfyldningsark!G1377=Data!$T$13,Data!$V$13,IF(Udfyldningsark!G1377=Data!$T$14,Data!$V$14,IF(Udfyldningsark!G1377=Data!$T$15,Data!$V$15,IF(Udfyldningsark!G1377=Data!$T$16,Data!$V$16,IF(Udfyldningsark!G1377=Data!$T$17,Data!$V$17,IF(Udfyldningsark!G1377=Data!$T$18,Data!$V$18,IF(Udfyldningsark!G1377=Data!$T$19,Data!$V$19,IF(Udfyldningsark!G1377=Data!$T$20,Data!$V$20,IF(Udfyldningsark!G1377=Data!$T$21,Data!$V$21,IF(Udfyldningsark!G1377=Data!$T$22,Data!$V$22,IF(Udfyldningsark!G1377=Data!$T$23,Data!$V$23,IF(Udfyldningsark!G1377=Data!$T$24,Data!$V$24,IF(Udfyldningsark!G1377=Data!$T$25,Data!$V$25,IF(Udfyldningsark!G1377=Data!$T$26,Data!$V$26,IF(Udfyldningsark!G1377=Data!$T$27,Data!$V$27,))))))))))))))))))))))</f>
        <v/>
      </c>
    </row>
    <row r="1361" spans="13:13" ht="9.6" hidden="1" customHeight="1" x14ac:dyDescent="0.2">
      <c r="M1361" s="89" t="str">
        <f>IF(Udfyldningsark!G1378="","",IF(Udfyldningsark!G1378=Data!$T$7,Data!$V$7,IF(Udfyldningsark!G1378=Data!$T$8,Data!$V$8,IF(Udfyldningsark!G1378=Data!$T$9,Data!$V$9,IF(Udfyldningsark!G1378=Data!$T$10,Data!$V$10,IF(Udfyldningsark!G1378=Data!$T$11,Data!$V$11,IF(Udfyldningsark!G1378=Data!$T$12,Data!$V$12,IF(Udfyldningsark!G1378=Data!$T$13,Data!$V$13,IF(Udfyldningsark!G1378=Data!$T$14,Data!$V$14,IF(Udfyldningsark!G1378=Data!$T$15,Data!$V$15,IF(Udfyldningsark!G1378=Data!$T$16,Data!$V$16,IF(Udfyldningsark!G1378=Data!$T$17,Data!$V$17,IF(Udfyldningsark!G1378=Data!$T$18,Data!$V$18,IF(Udfyldningsark!G1378=Data!$T$19,Data!$V$19,IF(Udfyldningsark!G1378=Data!$T$20,Data!$V$20,IF(Udfyldningsark!G1378=Data!$T$21,Data!$V$21,IF(Udfyldningsark!G1378=Data!$T$22,Data!$V$22,IF(Udfyldningsark!G1378=Data!$T$23,Data!$V$23,IF(Udfyldningsark!G1378=Data!$T$24,Data!$V$24,IF(Udfyldningsark!G1378=Data!$T$25,Data!$V$25,IF(Udfyldningsark!G1378=Data!$T$26,Data!$V$26,IF(Udfyldningsark!G1378=Data!$T$27,Data!$V$27,))))))))))))))))))))))</f>
        <v/>
      </c>
    </row>
    <row r="1362" spans="13:13" ht="9.6" hidden="1" customHeight="1" x14ac:dyDescent="0.2">
      <c r="M1362" s="89" t="str">
        <f>IF(Udfyldningsark!G1379="","",IF(Udfyldningsark!G1379=Data!$T$7,Data!$V$7,IF(Udfyldningsark!G1379=Data!$T$8,Data!$V$8,IF(Udfyldningsark!G1379=Data!$T$9,Data!$V$9,IF(Udfyldningsark!G1379=Data!$T$10,Data!$V$10,IF(Udfyldningsark!G1379=Data!$T$11,Data!$V$11,IF(Udfyldningsark!G1379=Data!$T$12,Data!$V$12,IF(Udfyldningsark!G1379=Data!$T$13,Data!$V$13,IF(Udfyldningsark!G1379=Data!$T$14,Data!$V$14,IF(Udfyldningsark!G1379=Data!$T$15,Data!$V$15,IF(Udfyldningsark!G1379=Data!$T$16,Data!$V$16,IF(Udfyldningsark!G1379=Data!$T$17,Data!$V$17,IF(Udfyldningsark!G1379=Data!$T$18,Data!$V$18,IF(Udfyldningsark!G1379=Data!$T$19,Data!$V$19,IF(Udfyldningsark!G1379=Data!$T$20,Data!$V$20,IF(Udfyldningsark!G1379=Data!$T$21,Data!$V$21,IF(Udfyldningsark!G1379=Data!$T$22,Data!$V$22,IF(Udfyldningsark!G1379=Data!$T$23,Data!$V$23,IF(Udfyldningsark!G1379=Data!$T$24,Data!$V$24,IF(Udfyldningsark!G1379=Data!$T$25,Data!$V$25,IF(Udfyldningsark!G1379=Data!$T$26,Data!$V$26,IF(Udfyldningsark!G1379=Data!$T$27,Data!$V$27,))))))))))))))))))))))</f>
        <v/>
      </c>
    </row>
    <row r="1363" spans="13:13" ht="9.6" hidden="1" customHeight="1" x14ac:dyDescent="0.2">
      <c r="M1363" s="89" t="str">
        <f>IF(Udfyldningsark!G1380="","",IF(Udfyldningsark!G1380=Data!$T$7,Data!$V$7,IF(Udfyldningsark!G1380=Data!$T$8,Data!$V$8,IF(Udfyldningsark!G1380=Data!$T$9,Data!$V$9,IF(Udfyldningsark!G1380=Data!$T$10,Data!$V$10,IF(Udfyldningsark!G1380=Data!$T$11,Data!$V$11,IF(Udfyldningsark!G1380=Data!$T$12,Data!$V$12,IF(Udfyldningsark!G1380=Data!$T$13,Data!$V$13,IF(Udfyldningsark!G1380=Data!$T$14,Data!$V$14,IF(Udfyldningsark!G1380=Data!$T$15,Data!$V$15,IF(Udfyldningsark!G1380=Data!$T$16,Data!$V$16,IF(Udfyldningsark!G1380=Data!$T$17,Data!$V$17,IF(Udfyldningsark!G1380=Data!$T$18,Data!$V$18,IF(Udfyldningsark!G1380=Data!$T$19,Data!$V$19,IF(Udfyldningsark!G1380=Data!$T$20,Data!$V$20,IF(Udfyldningsark!G1380=Data!$T$21,Data!$V$21,IF(Udfyldningsark!G1380=Data!$T$22,Data!$V$22,IF(Udfyldningsark!G1380=Data!$T$23,Data!$V$23,IF(Udfyldningsark!G1380=Data!$T$24,Data!$V$24,IF(Udfyldningsark!G1380=Data!$T$25,Data!$V$25,IF(Udfyldningsark!G1380=Data!$T$26,Data!$V$26,IF(Udfyldningsark!G1380=Data!$T$27,Data!$V$27,))))))))))))))))))))))</f>
        <v/>
      </c>
    </row>
    <row r="1364" spans="13:13" ht="9.6" hidden="1" customHeight="1" x14ac:dyDescent="0.2">
      <c r="M1364" s="89" t="str">
        <f>IF(Udfyldningsark!G1381="","",IF(Udfyldningsark!G1381=Data!$T$7,Data!$V$7,IF(Udfyldningsark!G1381=Data!$T$8,Data!$V$8,IF(Udfyldningsark!G1381=Data!$T$9,Data!$V$9,IF(Udfyldningsark!G1381=Data!$T$10,Data!$V$10,IF(Udfyldningsark!G1381=Data!$T$11,Data!$V$11,IF(Udfyldningsark!G1381=Data!$T$12,Data!$V$12,IF(Udfyldningsark!G1381=Data!$T$13,Data!$V$13,IF(Udfyldningsark!G1381=Data!$T$14,Data!$V$14,IF(Udfyldningsark!G1381=Data!$T$15,Data!$V$15,IF(Udfyldningsark!G1381=Data!$T$16,Data!$V$16,IF(Udfyldningsark!G1381=Data!$T$17,Data!$V$17,IF(Udfyldningsark!G1381=Data!$T$18,Data!$V$18,IF(Udfyldningsark!G1381=Data!$T$19,Data!$V$19,IF(Udfyldningsark!G1381=Data!$T$20,Data!$V$20,IF(Udfyldningsark!G1381=Data!$T$21,Data!$V$21,IF(Udfyldningsark!G1381=Data!$T$22,Data!$V$22,IF(Udfyldningsark!G1381=Data!$T$23,Data!$V$23,IF(Udfyldningsark!G1381=Data!$T$24,Data!$V$24,IF(Udfyldningsark!G1381=Data!$T$25,Data!$V$25,IF(Udfyldningsark!G1381=Data!$T$26,Data!$V$26,IF(Udfyldningsark!G1381=Data!$T$27,Data!$V$27,))))))))))))))))))))))</f>
        <v/>
      </c>
    </row>
    <row r="1365" spans="13:13" ht="9.6" hidden="1" customHeight="1" x14ac:dyDescent="0.2">
      <c r="M1365" s="89" t="str">
        <f>IF(Udfyldningsark!G1382="","",IF(Udfyldningsark!G1382=Data!$T$7,Data!$V$7,IF(Udfyldningsark!G1382=Data!$T$8,Data!$V$8,IF(Udfyldningsark!G1382=Data!$T$9,Data!$V$9,IF(Udfyldningsark!G1382=Data!$T$10,Data!$V$10,IF(Udfyldningsark!G1382=Data!$T$11,Data!$V$11,IF(Udfyldningsark!G1382=Data!$T$12,Data!$V$12,IF(Udfyldningsark!G1382=Data!$T$13,Data!$V$13,IF(Udfyldningsark!G1382=Data!$T$14,Data!$V$14,IF(Udfyldningsark!G1382=Data!$T$15,Data!$V$15,IF(Udfyldningsark!G1382=Data!$T$16,Data!$V$16,IF(Udfyldningsark!G1382=Data!$T$17,Data!$V$17,IF(Udfyldningsark!G1382=Data!$T$18,Data!$V$18,IF(Udfyldningsark!G1382=Data!$T$19,Data!$V$19,IF(Udfyldningsark!G1382=Data!$T$20,Data!$V$20,IF(Udfyldningsark!G1382=Data!$T$21,Data!$V$21,IF(Udfyldningsark!G1382=Data!$T$22,Data!$V$22,IF(Udfyldningsark!G1382=Data!$T$23,Data!$V$23,IF(Udfyldningsark!G1382=Data!$T$24,Data!$V$24,IF(Udfyldningsark!G1382=Data!$T$25,Data!$V$25,IF(Udfyldningsark!G1382=Data!$T$26,Data!$V$26,IF(Udfyldningsark!G1382=Data!$T$27,Data!$V$27,))))))))))))))))))))))</f>
        <v/>
      </c>
    </row>
    <row r="1366" spans="13:13" ht="9.6" hidden="1" customHeight="1" x14ac:dyDescent="0.2">
      <c r="M1366" s="89" t="str">
        <f>IF(Udfyldningsark!G1383="","",IF(Udfyldningsark!G1383=Data!$T$7,Data!$V$7,IF(Udfyldningsark!G1383=Data!$T$8,Data!$V$8,IF(Udfyldningsark!G1383=Data!$T$9,Data!$V$9,IF(Udfyldningsark!G1383=Data!$T$10,Data!$V$10,IF(Udfyldningsark!G1383=Data!$T$11,Data!$V$11,IF(Udfyldningsark!G1383=Data!$T$12,Data!$V$12,IF(Udfyldningsark!G1383=Data!$T$13,Data!$V$13,IF(Udfyldningsark!G1383=Data!$T$14,Data!$V$14,IF(Udfyldningsark!G1383=Data!$T$15,Data!$V$15,IF(Udfyldningsark!G1383=Data!$T$16,Data!$V$16,IF(Udfyldningsark!G1383=Data!$T$17,Data!$V$17,IF(Udfyldningsark!G1383=Data!$T$18,Data!$V$18,IF(Udfyldningsark!G1383=Data!$T$19,Data!$V$19,IF(Udfyldningsark!G1383=Data!$T$20,Data!$V$20,IF(Udfyldningsark!G1383=Data!$T$21,Data!$V$21,IF(Udfyldningsark!G1383=Data!$T$22,Data!$V$22,IF(Udfyldningsark!G1383=Data!$T$23,Data!$V$23,IF(Udfyldningsark!G1383=Data!$T$24,Data!$V$24,IF(Udfyldningsark!G1383=Data!$T$25,Data!$V$25,IF(Udfyldningsark!G1383=Data!$T$26,Data!$V$26,IF(Udfyldningsark!G1383=Data!$T$27,Data!$V$27,))))))))))))))))))))))</f>
        <v/>
      </c>
    </row>
    <row r="1367" spans="13:13" ht="9.6" hidden="1" customHeight="1" x14ac:dyDescent="0.2">
      <c r="M1367" s="89" t="str">
        <f>IF(Udfyldningsark!G1384="","",IF(Udfyldningsark!G1384=Data!$T$7,Data!$V$7,IF(Udfyldningsark!G1384=Data!$T$8,Data!$V$8,IF(Udfyldningsark!G1384=Data!$T$9,Data!$V$9,IF(Udfyldningsark!G1384=Data!$T$10,Data!$V$10,IF(Udfyldningsark!G1384=Data!$T$11,Data!$V$11,IF(Udfyldningsark!G1384=Data!$T$12,Data!$V$12,IF(Udfyldningsark!G1384=Data!$T$13,Data!$V$13,IF(Udfyldningsark!G1384=Data!$T$14,Data!$V$14,IF(Udfyldningsark!G1384=Data!$T$15,Data!$V$15,IF(Udfyldningsark!G1384=Data!$T$16,Data!$V$16,IF(Udfyldningsark!G1384=Data!$T$17,Data!$V$17,IF(Udfyldningsark!G1384=Data!$T$18,Data!$V$18,IF(Udfyldningsark!G1384=Data!$T$19,Data!$V$19,IF(Udfyldningsark!G1384=Data!$T$20,Data!$V$20,IF(Udfyldningsark!G1384=Data!$T$21,Data!$V$21,IF(Udfyldningsark!G1384=Data!$T$22,Data!$V$22,IF(Udfyldningsark!G1384=Data!$T$23,Data!$V$23,IF(Udfyldningsark!G1384=Data!$T$24,Data!$V$24,IF(Udfyldningsark!G1384=Data!$T$25,Data!$V$25,IF(Udfyldningsark!G1384=Data!$T$26,Data!$V$26,IF(Udfyldningsark!G1384=Data!$T$27,Data!$V$27,))))))))))))))))))))))</f>
        <v/>
      </c>
    </row>
    <row r="1368" spans="13:13" ht="9.6" hidden="1" customHeight="1" x14ac:dyDescent="0.2">
      <c r="M1368" s="89" t="str">
        <f>IF(Udfyldningsark!G1385="","",IF(Udfyldningsark!G1385=Data!$T$7,Data!$V$7,IF(Udfyldningsark!G1385=Data!$T$8,Data!$V$8,IF(Udfyldningsark!G1385=Data!$T$9,Data!$V$9,IF(Udfyldningsark!G1385=Data!$T$10,Data!$V$10,IF(Udfyldningsark!G1385=Data!$T$11,Data!$V$11,IF(Udfyldningsark!G1385=Data!$T$12,Data!$V$12,IF(Udfyldningsark!G1385=Data!$T$13,Data!$V$13,IF(Udfyldningsark!G1385=Data!$T$14,Data!$V$14,IF(Udfyldningsark!G1385=Data!$T$15,Data!$V$15,IF(Udfyldningsark!G1385=Data!$T$16,Data!$V$16,IF(Udfyldningsark!G1385=Data!$T$17,Data!$V$17,IF(Udfyldningsark!G1385=Data!$T$18,Data!$V$18,IF(Udfyldningsark!G1385=Data!$T$19,Data!$V$19,IF(Udfyldningsark!G1385=Data!$T$20,Data!$V$20,IF(Udfyldningsark!G1385=Data!$T$21,Data!$V$21,IF(Udfyldningsark!G1385=Data!$T$22,Data!$V$22,IF(Udfyldningsark!G1385=Data!$T$23,Data!$V$23,IF(Udfyldningsark!G1385=Data!$T$24,Data!$V$24,IF(Udfyldningsark!G1385=Data!$T$25,Data!$V$25,IF(Udfyldningsark!G1385=Data!$T$26,Data!$V$26,IF(Udfyldningsark!G1385=Data!$T$27,Data!$V$27,))))))))))))))))))))))</f>
        <v/>
      </c>
    </row>
    <row r="1369" spans="13:13" ht="9.6" hidden="1" customHeight="1" x14ac:dyDescent="0.2">
      <c r="M1369" s="89" t="str">
        <f>IF(Udfyldningsark!G1386="","",IF(Udfyldningsark!G1386=Data!$T$7,Data!$V$7,IF(Udfyldningsark!G1386=Data!$T$8,Data!$V$8,IF(Udfyldningsark!G1386=Data!$T$9,Data!$V$9,IF(Udfyldningsark!G1386=Data!$T$10,Data!$V$10,IF(Udfyldningsark!G1386=Data!$T$11,Data!$V$11,IF(Udfyldningsark!G1386=Data!$T$12,Data!$V$12,IF(Udfyldningsark!G1386=Data!$T$13,Data!$V$13,IF(Udfyldningsark!G1386=Data!$T$14,Data!$V$14,IF(Udfyldningsark!G1386=Data!$T$15,Data!$V$15,IF(Udfyldningsark!G1386=Data!$T$16,Data!$V$16,IF(Udfyldningsark!G1386=Data!$T$17,Data!$V$17,IF(Udfyldningsark!G1386=Data!$T$18,Data!$V$18,IF(Udfyldningsark!G1386=Data!$T$19,Data!$V$19,IF(Udfyldningsark!G1386=Data!$T$20,Data!$V$20,IF(Udfyldningsark!G1386=Data!$T$21,Data!$V$21,IF(Udfyldningsark!G1386=Data!$T$22,Data!$V$22,IF(Udfyldningsark!G1386=Data!$T$23,Data!$V$23,IF(Udfyldningsark!G1386=Data!$T$24,Data!$V$24,IF(Udfyldningsark!G1386=Data!$T$25,Data!$V$25,IF(Udfyldningsark!G1386=Data!$T$26,Data!$V$26,IF(Udfyldningsark!G1386=Data!$T$27,Data!$V$27,))))))))))))))))))))))</f>
        <v/>
      </c>
    </row>
    <row r="1370" spans="13:13" ht="9.6" hidden="1" customHeight="1" x14ac:dyDescent="0.2">
      <c r="M1370" s="89" t="str">
        <f>IF(Udfyldningsark!G1387="","",IF(Udfyldningsark!G1387=Data!$T$7,Data!$V$7,IF(Udfyldningsark!G1387=Data!$T$8,Data!$V$8,IF(Udfyldningsark!G1387=Data!$T$9,Data!$V$9,IF(Udfyldningsark!G1387=Data!$T$10,Data!$V$10,IF(Udfyldningsark!G1387=Data!$T$11,Data!$V$11,IF(Udfyldningsark!G1387=Data!$T$12,Data!$V$12,IF(Udfyldningsark!G1387=Data!$T$13,Data!$V$13,IF(Udfyldningsark!G1387=Data!$T$14,Data!$V$14,IF(Udfyldningsark!G1387=Data!$T$15,Data!$V$15,IF(Udfyldningsark!G1387=Data!$T$16,Data!$V$16,IF(Udfyldningsark!G1387=Data!$T$17,Data!$V$17,IF(Udfyldningsark!G1387=Data!$T$18,Data!$V$18,IF(Udfyldningsark!G1387=Data!$T$19,Data!$V$19,IF(Udfyldningsark!G1387=Data!$T$20,Data!$V$20,IF(Udfyldningsark!G1387=Data!$T$21,Data!$V$21,IF(Udfyldningsark!G1387=Data!$T$22,Data!$V$22,IF(Udfyldningsark!G1387=Data!$T$23,Data!$V$23,IF(Udfyldningsark!G1387=Data!$T$24,Data!$V$24,IF(Udfyldningsark!G1387=Data!$T$25,Data!$V$25,IF(Udfyldningsark!G1387=Data!$T$26,Data!$V$26,IF(Udfyldningsark!G1387=Data!$T$27,Data!$V$27,))))))))))))))))))))))</f>
        <v/>
      </c>
    </row>
    <row r="1371" spans="13:13" ht="9.6" hidden="1" customHeight="1" x14ac:dyDescent="0.2">
      <c r="M1371" s="89" t="str">
        <f>IF(Udfyldningsark!G1388="","",IF(Udfyldningsark!G1388=Data!$T$7,Data!$V$7,IF(Udfyldningsark!G1388=Data!$T$8,Data!$V$8,IF(Udfyldningsark!G1388=Data!$T$9,Data!$V$9,IF(Udfyldningsark!G1388=Data!$T$10,Data!$V$10,IF(Udfyldningsark!G1388=Data!$T$11,Data!$V$11,IF(Udfyldningsark!G1388=Data!$T$12,Data!$V$12,IF(Udfyldningsark!G1388=Data!$T$13,Data!$V$13,IF(Udfyldningsark!G1388=Data!$T$14,Data!$V$14,IF(Udfyldningsark!G1388=Data!$T$15,Data!$V$15,IF(Udfyldningsark!G1388=Data!$T$16,Data!$V$16,IF(Udfyldningsark!G1388=Data!$T$17,Data!$V$17,IF(Udfyldningsark!G1388=Data!$T$18,Data!$V$18,IF(Udfyldningsark!G1388=Data!$T$19,Data!$V$19,IF(Udfyldningsark!G1388=Data!$T$20,Data!$V$20,IF(Udfyldningsark!G1388=Data!$T$21,Data!$V$21,IF(Udfyldningsark!G1388=Data!$T$22,Data!$V$22,IF(Udfyldningsark!G1388=Data!$T$23,Data!$V$23,IF(Udfyldningsark!G1388=Data!$T$24,Data!$V$24,IF(Udfyldningsark!G1388=Data!$T$25,Data!$V$25,IF(Udfyldningsark!G1388=Data!$T$26,Data!$V$26,IF(Udfyldningsark!G1388=Data!$T$27,Data!$V$27,))))))))))))))))))))))</f>
        <v/>
      </c>
    </row>
    <row r="1372" spans="13:13" ht="9.6" hidden="1" customHeight="1" x14ac:dyDescent="0.2">
      <c r="M1372" s="89" t="str">
        <f>IF(Udfyldningsark!G1389="","",IF(Udfyldningsark!G1389=Data!$T$7,Data!$V$7,IF(Udfyldningsark!G1389=Data!$T$8,Data!$V$8,IF(Udfyldningsark!G1389=Data!$T$9,Data!$V$9,IF(Udfyldningsark!G1389=Data!$T$10,Data!$V$10,IF(Udfyldningsark!G1389=Data!$T$11,Data!$V$11,IF(Udfyldningsark!G1389=Data!$T$12,Data!$V$12,IF(Udfyldningsark!G1389=Data!$T$13,Data!$V$13,IF(Udfyldningsark!G1389=Data!$T$14,Data!$V$14,IF(Udfyldningsark!G1389=Data!$T$15,Data!$V$15,IF(Udfyldningsark!G1389=Data!$T$16,Data!$V$16,IF(Udfyldningsark!G1389=Data!$T$17,Data!$V$17,IF(Udfyldningsark!G1389=Data!$T$18,Data!$V$18,IF(Udfyldningsark!G1389=Data!$T$19,Data!$V$19,IF(Udfyldningsark!G1389=Data!$T$20,Data!$V$20,IF(Udfyldningsark!G1389=Data!$T$21,Data!$V$21,IF(Udfyldningsark!G1389=Data!$T$22,Data!$V$22,IF(Udfyldningsark!G1389=Data!$T$23,Data!$V$23,IF(Udfyldningsark!G1389=Data!$T$24,Data!$V$24,IF(Udfyldningsark!G1389=Data!$T$25,Data!$V$25,IF(Udfyldningsark!G1389=Data!$T$26,Data!$V$26,IF(Udfyldningsark!G1389=Data!$T$27,Data!$V$27,))))))))))))))))))))))</f>
        <v/>
      </c>
    </row>
    <row r="1373" spans="13:13" ht="9.6" hidden="1" customHeight="1" x14ac:dyDescent="0.2">
      <c r="M1373" s="89" t="str">
        <f>IF(Udfyldningsark!G1390="","",IF(Udfyldningsark!G1390=Data!$T$7,Data!$V$7,IF(Udfyldningsark!G1390=Data!$T$8,Data!$V$8,IF(Udfyldningsark!G1390=Data!$T$9,Data!$V$9,IF(Udfyldningsark!G1390=Data!$T$10,Data!$V$10,IF(Udfyldningsark!G1390=Data!$T$11,Data!$V$11,IF(Udfyldningsark!G1390=Data!$T$12,Data!$V$12,IF(Udfyldningsark!G1390=Data!$T$13,Data!$V$13,IF(Udfyldningsark!G1390=Data!$T$14,Data!$V$14,IF(Udfyldningsark!G1390=Data!$T$15,Data!$V$15,IF(Udfyldningsark!G1390=Data!$T$16,Data!$V$16,IF(Udfyldningsark!G1390=Data!$T$17,Data!$V$17,IF(Udfyldningsark!G1390=Data!$T$18,Data!$V$18,IF(Udfyldningsark!G1390=Data!$T$19,Data!$V$19,IF(Udfyldningsark!G1390=Data!$T$20,Data!$V$20,IF(Udfyldningsark!G1390=Data!$T$21,Data!$V$21,IF(Udfyldningsark!G1390=Data!$T$22,Data!$V$22,IF(Udfyldningsark!G1390=Data!$T$23,Data!$V$23,IF(Udfyldningsark!G1390=Data!$T$24,Data!$V$24,IF(Udfyldningsark!G1390=Data!$T$25,Data!$V$25,IF(Udfyldningsark!G1390=Data!$T$26,Data!$V$26,IF(Udfyldningsark!G1390=Data!$T$27,Data!$V$27,))))))))))))))))))))))</f>
        <v/>
      </c>
    </row>
    <row r="1374" spans="13:13" ht="9.6" hidden="1" customHeight="1" x14ac:dyDescent="0.2">
      <c r="M1374" s="89" t="str">
        <f>IF(Udfyldningsark!G1391="","",IF(Udfyldningsark!G1391=Data!$T$7,Data!$V$7,IF(Udfyldningsark!G1391=Data!$T$8,Data!$V$8,IF(Udfyldningsark!G1391=Data!$T$9,Data!$V$9,IF(Udfyldningsark!G1391=Data!$T$10,Data!$V$10,IF(Udfyldningsark!G1391=Data!$T$11,Data!$V$11,IF(Udfyldningsark!G1391=Data!$T$12,Data!$V$12,IF(Udfyldningsark!G1391=Data!$T$13,Data!$V$13,IF(Udfyldningsark!G1391=Data!$T$14,Data!$V$14,IF(Udfyldningsark!G1391=Data!$T$15,Data!$V$15,IF(Udfyldningsark!G1391=Data!$T$16,Data!$V$16,IF(Udfyldningsark!G1391=Data!$T$17,Data!$V$17,IF(Udfyldningsark!G1391=Data!$T$18,Data!$V$18,IF(Udfyldningsark!G1391=Data!$T$19,Data!$V$19,IF(Udfyldningsark!G1391=Data!$T$20,Data!$V$20,IF(Udfyldningsark!G1391=Data!$T$21,Data!$V$21,IF(Udfyldningsark!G1391=Data!$T$22,Data!$V$22,IF(Udfyldningsark!G1391=Data!$T$23,Data!$V$23,IF(Udfyldningsark!G1391=Data!$T$24,Data!$V$24,IF(Udfyldningsark!G1391=Data!$T$25,Data!$V$25,IF(Udfyldningsark!G1391=Data!$T$26,Data!$V$26,IF(Udfyldningsark!G1391=Data!$T$27,Data!$V$27,))))))))))))))))))))))</f>
        <v/>
      </c>
    </row>
    <row r="1375" spans="13:13" ht="9.6" hidden="1" customHeight="1" x14ac:dyDescent="0.2">
      <c r="M1375" s="89" t="str">
        <f>IF(Udfyldningsark!G1392="","",IF(Udfyldningsark!G1392=Data!$T$7,Data!$V$7,IF(Udfyldningsark!G1392=Data!$T$8,Data!$V$8,IF(Udfyldningsark!G1392=Data!$T$9,Data!$V$9,IF(Udfyldningsark!G1392=Data!$T$10,Data!$V$10,IF(Udfyldningsark!G1392=Data!$T$11,Data!$V$11,IF(Udfyldningsark!G1392=Data!$T$12,Data!$V$12,IF(Udfyldningsark!G1392=Data!$T$13,Data!$V$13,IF(Udfyldningsark!G1392=Data!$T$14,Data!$V$14,IF(Udfyldningsark!G1392=Data!$T$15,Data!$V$15,IF(Udfyldningsark!G1392=Data!$T$16,Data!$V$16,IF(Udfyldningsark!G1392=Data!$T$17,Data!$V$17,IF(Udfyldningsark!G1392=Data!$T$18,Data!$V$18,IF(Udfyldningsark!G1392=Data!$T$19,Data!$V$19,IF(Udfyldningsark!G1392=Data!$T$20,Data!$V$20,IF(Udfyldningsark!G1392=Data!$T$21,Data!$V$21,IF(Udfyldningsark!G1392=Data!$T$22,Data!$V$22,IF(Udfyldningsark!G1392=Data!$T$23,Data!$V$23,IF(Udfyldningsark!G1392=Data!$T$24,Data!$V$24,IF(Udfyldningsark!G1392=Data!$T$25,Data!$V$25,IF(Udfyldningsark!G1392=Data!$T$26,Data!$V$26,IF(Udfyldningsark!G1392=Data!$T$27,Data!$V$27,))))))))))))))))))))))</f>
        <v/>
      </c>
    </row>
    <row r="1376" spans="13:13" ht="9.6" hidden="1" customHeight="1" x14ac:dyDescent="0.2">
      <c r="M1376" s="89" t="str">
        <f>IF(Udfyldningsark!G1393="","",IF(Udfyldningsark!G1393=Data!$T$7,Data!$V$7,IF(Udfyldningsark!G1393=Data!$T$8,Data!$V$8,IF(Udfyldningsark!G1393=Data!$T$9,Data!$V$9,IF(Udfyldningsark!G1393=Data!$T$10,Data!$V$10,IF(Udfyldningsark!G1393=Data!$T$11,Data!$V$11,IF(Udfyldningsark!G1393=Data!$T$12,Data!$V$12,IF(Udfyldningsark!G1393=Data!$T$13,Data!$V$13,IF(Udfyldningsark!G1393=Data!$T$14,Data!$V$14,IF(Udfyldningsark!G1393=Data!$T$15,Data!$V$15,IF(Udfyldningsark!G1393=Data!$T$16,Data!$V$16,IF(Udfyldningsark!G1393=Data!$T$17,Data!$V$17,IF(Udfyldningsark!G1393=Data!$T$18,Data!$V$18,IF(Udfyldningsark!G1393=Data!$T$19,Data!$V$19,IF(Udfyldningsark!G1393=Data!$T$20,Data!$V$20,IF(Udfyldningsark!G1393=Data!$T$21,Data!$V$21,IF(Udfyldningsark!G1393=Data!$T$22,Data!$V$22,IF(Udfyldningsark!G1393=Data!$T$23,Data!$V$23,IF(Udfyldningsark!G1393=Data!$T$24,Data!$V$24,IF(Udfyldningsark!G1393=Data!$T$25,Data!$V$25,IF(Udfyldningsark!G1393=Data!$T$26,Data!$V$26,IF(Udfyldningsark!G1393=Data!$T$27,Data!$V$27,))))))))))))))))))))))</f>
        <v/>
      </c>
    </row>
    <row r="1377" spans="13:13" ht="9.6" hidden="1" customHeight="1" x14ac:dyDescent="0.2">
      <c r="M1377" s="89" t="str">
        <f>IF(Udfyldningsark!G1394="","",IF(Udfyldningsark!G1394=Data!$T$7,Data!$V$7,IF(Udfyldningsark!G1394=Data!$T$8,Data!$V$8,IF(Udfyldningsark!G1394=Data!$T$9,Data!$V$9,IF(Udfyldningsark!G1394=Data!$T$10,Data!$V$10,IF(Udfyldningsark!G1394=Data!$T$11,Data!$V$11,IF(Udfyldningsark!G1394=Data!$T$12,Data!$V$12,IF(Udfyldningsark!G1394=Data!$T$13,Data!$V$13,IF(Udfyldningsark!G1394=Data!$T$14,Data!$V$14,IF(Udfyldningsark!G1394=Data!$T$15,Data!$V$15,IF(Udfyldningsark!G1394=Data!$T$16,Data!$V$16,IF(Udfyldningsark!G1394=Data!$T$17,Data!$V$17,IF(Udfyldningsark!G1394=Data!$T$18,Data!$V$18,IF(Udfyldningsark!G1394=Data!$T$19,Data!$V$19,IF(Udfyldningsark!G1394=Data!$T$20,Data!$V$20,IF(Udfyldningsark!G1394=Data!$T$21,Data!$V$21,IF(Udfyldningsark!G1394=Data!$T$22,Data!$V$22,IF(Udfyldningsark!G1394=Data!$T$23,Data!$V$23,IF(Udfyldningsark!G1394=Data!$T$24,Data!$V$24,IF(Udfyldningsark!G1394=Data!$T$25,Data!$V$25,IF(Udfyldningsark!G1394=Data!$T$26,Data!$V$26,IF(Udfyldningsark!G1394=Data!$T$27,Data!$V$27,))))))))))))))))))))))</f>
        <v/>
      </c>
    </row>
    <row r="1378" spans="13:13" ht="9.6" hidden="1" customHeight="1" x14ac:dyDescent="0.2">
      <c r="M1378" s="89" t="str">
        <f>IF(Udfyldningsark!G1395="","",IF(Udfyldningsark!G1395=Data!$T$7,Data!$V$7,IF(Udfyldningsark!G1395=Data!$T$8,Data!$V$8,IF(Udfyldningsark!G1395=Data!$T$9,Data!$V$9,IF(Udfyldningsark!G1395=Data!$T$10,Data!$V$10,IF(Udfyldningsark!G1395=Data!$T$11,Data!$V$11,IF(Udfyldningsark!G1395=Data!$T$12,Data!$V$12,IF(Udfyldningsark!G1395=Data!$T$13,Data!$V$13,IF(Udfyldningsark!G1395=Data!$T$14,Data!$V$14,IF(Udfyldningsark!G1395=Data!$T$15,Data!$V$15,IF(Udfyldningsark!G1395=Data!$T$16,Data!$V$16,IF(Udfyldningsark!G1395=Data!$T$17,Data!$V$17,IF(Udfyldningsark!G1395=Data!$T$18,Data!$V$18,IF(Udfyldningsark!G1395=Data!$T$19,Data!$V$19,IF(Udfyldningsark!G1395=Data!$T$20,Data!$V$20,IF(Udfyldningsark!G1395=Data!$T$21,Data!$V$21,IF(Udfyldningsark!G1395=Data!$T$22,Data!$V$22,IF(Udfyldningsark!G1395=Data!$T$23,Data!$V$23,IF(Udfyldningsark!G1395=Data!$T$24,Data!$V$24,IF(Udfyldningsark!G1395=Data!$T$25,Data!$V$25,IF(Udfyldningsark!G1395=Data!$T$26,Data!$V$26,IF(Udfyldningsark!G1395=Data!$T$27,Data!$V$27,))))))))))))))))))))))</f>
        <v/>
      </c>
    </row>
    <row r="1379" spans="13:13" ht="9.6" hidden="1" customHeight="1" x14ac:dyDescent="0.2">
      <c r="M1379" s="89" t="str">
        <f>IF(Udfyldningsark!G1396="","",IF(Udfyldningsark!G1396=Data!$T$7,Data!$V$7,IF(Udfyldningsark!G1396=Data!$T$8,Data!$V$8,IF(Udfyldningsark!G1396=Data!$T$9,Data!$V$9,IF(Udfyldningsark!G1396=Data!$T$10,Data!$V$10,IF(Udfyldningsark!G1396=Data!$T$11,Data!$V$11,IF(Udfyldningsark!G1396=Data!$T$12,Data!$V$12,IF(Udfyldningsark!G1396=Data!$T$13,Data!$V$13,IF(Udfyldningsark!G1396=Data!$T$14,Data!$V$14,IF(Udfyldningsark!G1396=Data!$T$15,Data!$V$15,IF(Udfyldningsark!G1396=Data!$T$16,Data!$V$16,IF(Udfyldningsark!G1396=Data!$T$17,Data!$V$17,IF(Udfyldningsark!G1396=Data!$T$18,Data!$V$18,IF(Udfyldningsark!G1396=Data!$T$19,Data!$V$19,IF(Udfyldningsark!G1396=Data!$T$20,Data!$V$20,IF(Udfyldningsark!G1396=Data!$T$21,Data!$V$21,IF(Udfyldningsark!G1396=Data!$T$22,Data!$V$22,IF(Udfyldningsark!G1396=Data!$T$23,Data!$V$23,IF(Udfyldningsark!G1396=Data!$T$24,Data!$V$24,IF(Udfyldningsark!G1396=Data!$T$25,Data!$V$25,IF(Udfyldningsark!G1396=Data!$T$26,Data!$V$26,IF(Udfyldningsark!G1396=Data!$T$27,Data!$V$27,))))))))))))))))))))))</f>
        <v/>
      </c>
    </row>
    <row r="1380" spans="13:13" ht="9.6" hidden="1" customHeight="1" x14ac:dyDescent="0.2">
      <c r="M1380" s="89" t="str">
        <f>IF(Udfyldningsark!G1397="","",IF(Udfyldningsark!G1397=Data!$T$7,Data!$V$7,IF(Udfyldningsark!G1397=Data!$T$8,Data!$V$8,IF(Udfyldningsark!G1397=Data!$T$9,Data!$V$9,IF(Udfyldningsark!G1397=Data!$T$10,Data!$V$10,IF(Udfyldningsark!G1397=Data!$T$11,Data!$V$11,IF(Udfyldningsark!G1397=Data!$T$12,Data!$V$12,IF(Udfyldningsark!G1397=Data!$T$13,Data!$V$13,IF(Udfyldningsark!G1397=Data!$T$14,Data!$V$14,IF(Udfyldningsark!G1397=Data!$T$15,Data!$V$15,IF(Udfyldningsark!G1397=Data!$T$16,Data!$V$16,IF(Udfyldningsark!G1397=Data!$T$17,Data!$V$17,IF(Udfyldningsark!G1397=Data!$T$18,Data!$V$18,IF(Udfyldningsark!G1397=Data!$T$19,Data!$V$19,IF(Udfyldningsark!G1397=Data!$T$20,Data!$V$20,IF(Udfyldningsark!G1397=Data!$T$21,Data!$V$21,IF(Udfyldningsark!G1397=Data!$T$22,Data!$V$22,IF(Udfyldningsark!G1397=Data!$T$23,Data!$V$23,IF(Udfyldningsark!G1397=Data!$T$24,Data!$V$24,IF(Udfyldningsark!G1397=Data!$T$25,Data!$V$25,IF(Udfyldningsark!G1397=Data!$T$26,Data!$V$26,IF(Udfyldningsark!G1397=Data!$T$27,Data!$V$27,))))))))))))))))))))))</f>
        <v/>
      </c>
    </row>
    <row r="1381" spans="13:13" ht="9.6" hidden="1" customHeight="1" x14ac:dyDescent="0.2">
      <c r="M1381" s="89" t="str">
        <f>IF(Udfyldningsark!G1398="","",IF(Udfyldningsark!G1398=Data!$T$7,Data!$V$7,IF(Udfyldningsark!G1398=Data!$T$8,Data!$V$8,IF(Udfyldningsark!G1398=Data!$T$9,Data!$V$9,IF(Udfyldningsark!G1398=Data!$T$10,Data!$V$10,IF(Udfyldningsark!G1398=Data!$T$11,Data!$V$11,IF(Udfyldningsark!G1398=Data!$T$12,Data!$V$12,IF(Udfyldningsark!G1398=Data!$T$13,Data!$V$13,IF(Udfyldningsark!G1398=Data!$T$14,Data!$V$14,IF(Udfyldningsark!G1398=Data!$T$15,Data!$V$15,IF(Udfyldningsark!G1398=Data!$T$16,Data!$V$16,IF(Udfyldningsark!G1398=Data!$T$17,Data!$V$17,IF(Udfyldningsark!G1398=Data!$T$18,Data!$V$18,IF(Udfyldningsark!G1398=Data!$T$19,Data!$V$19,IF(Udfyldningsark!G1398=Data!$T$20,Data!$V$20,IF(Udfyldningsark!G1398=Data!$T$21,Data!$V$21,IF(Udfyldningsark!G1398=Data!$T$22,Data!$V$22,IF(Udfyldningsark!G1398=Data!$T$23,Data!$V$23,IF(Udfyldningsark!G1398=Data!$T$24,Data!$V$24,IF(Udfyldningsark!G1398=Data!$T$25,Data!$V$25,IF(Udfyldningsark!G1398=Data!$T$26,Data!$V$26,IF(Udfyldningsark!G1398=Data!$T$27,Data!$V$27,))))))))))))))))))))))</f>
        <v/>
      </c>
    </row>
    <row r="1382" spans="13:13" ht="9.6" hidden="1" customHeight="1" x14ac:dyDescent="0.2">
      <c r="M1382" s="89" t="str">
        <f>IF(Udfyldningsark!G1399="","",IF(Udfyldningsark!G1399=Data!$T$7,Data!$V$7,IF(Udfyldningsark!G1399=Data!$T$8,Data!$V$8,IF(Udfyldningsark!G1399=Data!$T$9,Data!$V$9,IF(Udfyldningsark!G1399=Data!$T$10,Data!$V$10,IF(Udfyldningsark!G1399=Data!$T$11,Data!$V$11,IF(Udfyldningsark!G1399=Data!$T$12,Data!$V$12,IF(Udfyldningsark!G1399=Data!$T$13,Data!$V$13,IF(Udfyldningsark!G1399=Data!$T$14,Data!$V$14,IF(Udfyldningsark!G1399=Data!$T$15,Data!$V$15,IF(Udfyldningsark!G1399=Data!$T$16,Data!$V$16,IF(Udfyldningsark!G1399=Data!$T$17,Data!$V$17,IF(Udfyldningsark!G1399=Data!$T$18,Data!$V$18,IF(Udfyldningsark!G1399=Data!$T$19,Data!$V$19,IF(Udfyldningsark!G1399=Data!$T$20,Data!$V$20,IF(Udfyldningsark!G1399=Data!$T$21,Data!$V$21,IF(Udfyldningsark!G1399=Data!$T$22,Data!$V$22,IF(Udfyldningsark!G1399=Data!$T$23,Data!$V$23,IF(Udfyldningsark!G1399=Data!$T$24,Data!$V$24,IF(Udfyldningsark!G1399=Data!$T$25,Data!$V$25,IF(Udfyldningsark!G1399=Data!$T$26,Data!$V$26,IF(Udfyldningsark!G1399=Data!$T$27,Data!$V$27,))))))))))))))))))))))</f>
        <v/>
      </c>
    </row>
    <row r="1383" spans="13:13" ht="9.6" hidden="1" customHeight="1" x14ac:dyDescent="0.2">
      <c r="M1383" s="89" t="str">
        <f>IF(Udfyldningsark!G1400="","",IF(Udfyldningsark!G1400=Data!$T$7,Data!$V$7,IF(Udfyldningsark!G1400=Data!$T$8,Data!$V$8,IF(Udfyldningsark!G1400=Data!$T$9,Data!$V$9,IF(Udfyldningsark!G1400=Data!$T$10,Data!$V$10,IF(Udfyldningsark!G1400=Data!$T$11,Data!$V$11,IF(Udfyldningsark!G1400=Data!$T$12,Data!$V$12,IF(Udfyldningsark!G1400=Data!$T$13,Data!$V$13,IF(Udfyldningsark!G1400=Data!$T$14,Data!$V$14,IF(Udfyldningsark!G1400=Data!$T$15,Data!$V$15,IF(Udfyldningsark!G1400=Data!$T$16,Data!$V$16,IF(Udfyldningsark!G1400=Data!$T$17,Data!$V$17,IF(Udfyldningsark!G1400=Data!$T$18,Data!$V$18,IF(Udfyldningsark!G1400=Data!$T$19,Data!$V$19,IF(Udfyldningsark!G1400=Data!$T$20,Data!$V$20,IF(Udfyldningsark!G1400=Data!$T$21,Data!$V$21,IF(Udfyldningsark!G1400=Data!$T$22,Data!$V$22,IF(Udfyldningsark!G1400=Data!$T$23,Data!$V$23,IF(Udfyldningsark!G1400=Data!$T$24,Data!$V$24,IF(Udfyldningsark!G1400=Data!$T$25,Data!$V$25,IF(Udfyldningsark!G1400=Data!$T$26,Data!$V$26,IF(Udfyldningsark!G1400=Data!$T$27,Data!$V$27,))))))))))))))))))))))</f>
        <v/>
      </c>
    </row>
    <row r="1384" spans="13:13" ht="9.6" hidden="1" customHeight="1" x14ac:dyDescent="0.2">
      <c r="M1384" s="89" t="str">
        <f>IF(Udfyldningsark!G1401="","",IF(Udfyldningsark!G1401=Data!$T$7,Data!$V$7,IF(Udfyldningsark!G1401=Data!$T$8,Data!$V$8,IF(Udfyldningsark!G1401=Data!$T$9,Data!$V$9,IF(Udfyldningsark!G1401=Data!$T$10,Data!$V$10,IF(Udfyldningsark!G1401=Data!$T$11,Data!$V$11,IF(Udfyldningsark!G1401=Data!$T$12,Data!$V$12,IF(Udfyldningsark!G1401=Data!$T$13,Data!$V$13,IF(Udfyldningsark!G1401=Data!$T$14,Data!$V$14,IF(Udfyldningsark!G1401=Data!$T$15,Data!$V$15,IF(Udfyldningsark!G1401=Data!$T$16,Data!$V$16,IF(Udfyldningsark!G1401=Data!$T$17,Data!$V$17,IF(Udfyldningsark!G1401=Data!$T$18,Data!$V$18,IF(Udfyldningsark!G1401=Data!$T$19,Data!$V$19,IF(Udfyldningsark!G1401=Data!$T$20,Data!$V$20,IF(Udfyldningsark!G1401=Data!$T$21,Data!$V$21,IF(Udfyldningsark!G1401=Data!$T$22,Data!$V$22,IF(Udfyldningsark!G1401=Data!$T$23,Data!$V$23,IF(Udfyldningsark!G1401=Data!$T$24,Data!$V$24,IF(Udfyldningsark!G1401=Data!$T$25,Data!$V$25,IF(Udfyldningsark!G1401=Data!$T$26,Data!$V$26,IF(Udfyldningsark!G1401=Data!$T$27,Data!$V$27,))))))))))))))))))))))</f>
        <v/>
      </c>
    </row>
    <row r="1385" spans="13:13" ht="9.6" hidden="1" customHeight="1" x14ac:dyDescent="0.2">
      <c r="M1385" s="89" t="str">
        <f>IF(Udfyldningsark!G1402="","",IF(Udfyldningsark!G1402=Data!$T$7,Data!$V$7,IF(Udfyldningsark!G1402=Data!$T$8,Data!$V$8,IF(Udfyldningsark!G1402=Data!$T$9,Data!$V$9,IF(Udfyldningsark!G1402=Data!$T$10,Data!$V$10,IF(Udfyldningsark!G1402=Data!$T$11,Data!$V$11,IF(Udfyldningsark!G1402=Data!$T$12,Data!$V$12,IF(Udfyldningsark!G1402=Data!$T$13,Data!$V$13,IF(Udfyldningsark!G1402=Data!$T$14,Data!$V$14,IF(Udfyldningsark!G1402=Data!$T$15,Data!$V$15,IF(Udfyldningsark!G1402=Data!$T$16,Data!$V$16,IF(Udfyldningsark!G1402=Data!$T$17,Data!$V$17,IF(Udfyldningsark!G1402=Data!$T$18,Data!$V$18,IF(Udfyldningsark!G1402=Data!$T$19,Data!$V$19,IF(Udfyldningsark!G1402=Data!$T$20,Data!$V$20,IF(Udfyldningsark!G1402=Data!$T$21,Data!$V$21,IF(Udfyldningsark!G1402=Data!$T$22,Data!$V$22,IF(Udfyldningsark!G1402=Data!$T$23,Data!$V$23,IF(Udfyldningsark!G1402=Data!$T$24,Data!$V$24,IF(Udfyldningsark!G1402=Data!$T$25,Data!$V$25,IF(Udfyldningsark!G1402=Data!$T$26,Data!$V$26,IF(Udfyldningsark!G1402=Data!$T$27,Data!$V$27,))))))))))))))))))))))</f>
        <v/>
      </c>
    </row>
    <row r="1386" spans="13:13" ht="9.6" hidden="1" customHeight="1" x14ac:dyDescent="0.2">
      <c r="M1386" s="89" t="str">
        <f>IF(Udfyldningsark!G1403="","",IF(Udfyldningsark!G1403=Data!$T$7,Data!$V$7,IF(Udfyldningsark!G1403=Data!$T$8,Data!$V$8,IF(Udfyldningsark!G1403=Data!$T$9,Data!$V$9,IF(Udfyldningsark!G1403=Data!$T$10,Data!$V$10,IF(Udfyldningsark!G1403=Data!$T$11,Data!$V$11,IF(Udfyldningsark!G1403=Data!$T$12,Data!$V$12,IF(Udfyldningsark!G1403=Data!$T$13,Data!$V$13,IF(Udfyldningsark!G1403=Data!$T$14,Data!$V$14,IF(Udfyldningsark!G1403=Data!$T$15,Data!$V$15,IF(Udfyldningsark!G1403=Data!$T$16,Data!$V$16,IF(Udfyldningsark!G1403=Data!$T$17,Data!$V$17,IF(Udfyldningsark!G1403=Data!$T$18,Data!$V$18,IF(Udfyldningsark!G1403=Data!$T$19,Data!$V$19,IF(Udfyldningsark!G1403=Data!$T$20,Data!$V$20,IF(Udfyldningsark!G1403=Data!$T$21,Data!$V$21,IF(Udfyldningsark!G1403=Data!$T$22,Data!$V$22,IF(Udfyldningsark!G1403=Data!$T$23,Data!$V$23,IF(Udfyldningsark!G1403=Data!$T$24,Data!$V$24,IF(Udfyldningsark!G1403=Data!$T$25,Data!$V$25,IF(Udfyldningsark!G1403=Data!$T$26,Data!$V$26,IF(Udfyldningsark!G1403=Data!$T$27,Data!$V$27,))))))))))))))))))))))</f>
        <v/>
      </c>
    </row>
    <row r="1387" spans="13:13" ht="9.6" hidden="1" customHeight="1" x14ac:dyDescent="0.2">
      <c r="M1387" s="89" t="str">
        <f>IF(Udfyldningsark!G1404="","",IF(Udfyldningsark!G1404=Data!$T$7,Data!$V$7,IF(Udfyldningsark!G1404=Data!$T$8,Data!$V$8,IF(Udfyldningsark!G1404=Data!$T$9,Data!$V$9,IF(Udfyldningsark!G1404=Data!$T$10,Data!$V$10,IF(Udfyldningsark!G1404=Data!$T$11,Data!$V$11,IF(Udfyldningsark!G1404=Data!$T$12,Data!$V$12,IF(Udfyldningsark!G1404=Data!$T$13,Data!$V$13,IF(Udfyldningsark!G1404=Data!$T$14,Data!$V$14,IF(Udfyldningsark!G1404=Data!$T$15,Data!$V$15,IF(Udfyldningsark!G1404=Data!$T$16,Data!$V$16,IF(Udfyldningsark!G1404=Data!$T$17,Data!$V$17,IF(Udfyldningsark!G1404=Data!$T$18,Data!$V$18,IF(Udfyldningsark!G1404=Data!$T$19,Data!$V$19,IF(Udfyldningsark!G1404=Data!$T$20,Data!$V$20,IF(Udfyldningsark!G1404=Data!$T$21,Data!$V$21,IF(Udfyldningsark!G1404=Data!$T$22,Data!$V$22,IF(Udfyldningsark!G1404=Data!$T$23,Data!$V$23,IF(Udfyldningsark!G1404=Data!$T$24,Data!$V$24,IF(Udfyldningsark!G1404=Data!$T$25,Data!$V$25,IF(Udfyldningsark!G1404=Data!$T$26,Data!$V$26,IF(Udfyldningsark!G1404=Data!$T$27,Data!$V$27,))))))))))))))))))))))</f>
        <v/>
      </c>
    </row>
    <row r="1388" spans="13:13" ht="9.6" hidden="1" customHeight="1" x14ac:dyDescent="0.2">
      <c r="M1388" s="89" t="str">
        <f>IF(Udfyldningsark!G1405="","",IF(Udfyldningsark!G1405=Data!$T$7,Data!$V$7,IF(Udfyldningsark!G1405=Data!$T$8,Data!$V$8,IF(Udfyldningsark!G1405=Data!$T$9,Data!$V$9,IF(Udfyldningsark!G1405=Data!$T$10,Data!$V$10,IF(Udfyldningsark!G1405=Data!$T$11,Data!$V$11,IF(Udfyldningsark!G1405=Data!$T$12,Data!$V$12,IF(Udfyldningsark!G1405=Data!$T$13,Data!$V$13,IF(Udfyldningsark!G1405=Data!$T$14,Data!$V$14,IF(Udfyldningsark!G1405=Data!$T$15,Data!$V$15,IF(Udfyldningsark!G1405=Data!$T$16,Data!$V$16,IF(Udfyldningsark!G1405=Data!$T$17,Data!$V$17,IF(Udfyldningsark!G1405=Data!$T$18,Data!$V$18,IF(Udfyldningsark!G1405=Data!$T$19,Data!$V$19,IF(Udfyldningsark!G1405=Data!$T$20,Data!$V$20,IF(Udfyldningsark!G1405=Data!$T$21,Data!$V$21,IF(Udfyldningsark!G1405=Data!$T$22,Data!$V$22,IF(Udfyldningsark!G1405=Data!$T$23,Data!$V$23,IF(Udfyldningsark!G1405=Data!$T$24,Data!$V$24,IF(Udfyldningsark!G1405=Data!$T$25,Data!$V$25,IF(Udfyldningsark!G1405=Data!$T$26,Data!$V$26,IF(Udfyldningsark!G1405=Data!$T$27,Data!$V$27,))))))))))))))))))))))</f>
        <v/>
      </c>
    </row>
    <row r="1389" spans="13:13" ht="9.6" hidden="1" customHeight="1" x14ac:dyDescent="0.2">
      <c r="M1389" s="89" t="str">
        <f>IF(Udfyldningsark!G1406="","",IF(Udfyldningsark!G1406=Data!$T$7,Data!$V$7,IF(Udfyldningsark!G1406=Data!$T$8,Data!$V$8,IF(Udfyldningsark!G1406=Data!$T$9,Data!$V$9,IF(Udfyldningsark!G1406=Data!$T$10,Data!$V$10,IF(Udfyldningsark!G1406=Data!$T$11,Data!$V$11,IF(Udfyldningsark!G1406=Data!$T$12,Data!$V$12,IF(Udfyldningsark!G1406=Data!$T$13,Data!$V$13,IF(Udfyldningsark!G1406=Data!$T$14,Data!$V$14,IF(Udfyldningsark!G1406=Data!$T$15,Data!$V$15,IF(Udfyldningsark!G1406=Data!$T$16,Data!$V$16,IF(Udfyldningsark!G1406=Data!$T$17,Data!$V$17,IF(Udfyldningsark!G1406=Data!$T$18,Data!$V$18,IF(Udfyldningsark!G1406=Data!$T$19,Data!$V$19,IF(Udfyldningsark!G1406=Data!$T$20,Data!$V$20,IF(Udfyldningsark!G1406=Data!$T$21,Data!$V$21,IF(Udfyldningsark!G1406=Data!$T$22,Data!$V$22,IF(Udfyldningsark!G1406=Data!$T$23,Data!$V$23,IF(Udfyldningsark!G1406=Data!$T$24,Data!$V$24,IF(Udfyldningsark!G1406=Data!$T$25,Data!$V$25,IF(Udfyldningsark!G1406=Data!$T$26,Data!$V$26,IF(Udfyldningsark!G1406=Data!$T$27,Data!$V$27,))))))))))))))))))))))</f>
        <v/>
      </c>
    </row>
    <row r="1390" spans="13:13" ht="9.6" hidden="1" customHeight="1" x14ac:dyDescent="0.2">
      <c r="M1390" s="89" t="str">
        <f>IF(Udfyldningsark!G1407="","",IF(Udfyldningsark!G1407=Data!$T$7,Data!$V$7,IF(Udfyldningsark!G1407=Data!$T$8,Data!$V$8,IF(Udfyldningsark!G1407=Data!$T$9,Data!$V$9,IF(Udfyldningsark!G1407=Data!$T$10,Data!$V$10,IF(Udfyldningsark!G1407=Data!$T$11,Data!$V$11,IF(Udfyldningsark!G1407=Data!$T$12,Data!$V$12,IF(Udfyldningsark!G1407=Data!$T$13,Data!$V$13,IF(Udfyldningsark!G1407=Data!$T$14,Data!$V$14,IF(Udfyldningsark!G1407=Data!$T$15,Data!$V$15,IF(Udfyldningsark!G1407=Data!$T$16,Data!$V$16,IF(Udfyldningsark!G1407=Data!$T$17,Data!$V$17,IF(Udfyldningsark!G1407=Data!$T$18,Data!$V$18,IF(Udfyldningsark!G1407=Data!$T$19,Data!$V$19,IF(Udfyldningsark!G1407=Data!$T$20,Data!$V$20,IF(Udfyldningsark!G1407=Data!$T$21,Data!$V$21,IF(Udfyldningsark!G1407=Data!$T$22,Data!$V$22,IF(Udfyldningsark!G1407=Data!$T$23,Data!$V$23,IF(Udfyldningsark!G1407=Data!$T$24,Data!$V$24,IF(Udfyldningsark!G1407=Data!$T$25,Data!$V$25,IF(Udfyldningsark!G1407=Data!$T$26,Data!$V$26,IF(Udfyldningsark!G1407=Data!$T$27,Data!$V$27,))))))))))))))))))))))</f>
        <v/>
      </c>
    </row>
    <row r="1391" spans="13:13" ht="9.6" hidden="1" customHeight="1" x14ac:dyDescent="0.2">
      <c r="M1391" s="89" t="str">
        <f>IF(Udfyldningsark!G1408="","",IF(Udfyldningsark!G1408=Data!$T$7,Data!$V$7,IF(Udfyldningsark!G1408=Data!$T$8,Data!$V$8,IF(Udfyldningsark!G1408=Data!$T$9,Data!$V$9,IF(Udfyldningsark!G1408=Data!$T$10,Data!$V$10,IF(Udfyldningsark!G1408=Data!$T$11,Data!$V$11,IF(Udfyldningsark!G1408=Data!$T$12,Data!$V$12,IF(Udfyldningsark!G1408=Data!$T$13,Data!$V$13,IF(Udfyldningsark!G1408=Data!$T$14,Data!$V$14,IF(Udfyldningsark!G1408=Data!$T$15,Data!$V$15,IF(Udfyldningsark!G1408=Data!$T$16,Data!$V$16,IF(Udfyldningsark!G1408=Data!$T$17,Data!$V$17,IF(Udfyldningsark!G1408=Data!$T$18,Data!$V$18,IF(Udfyldningsark!G1408=Data!$T$19,Data!$V$19,IF(Udfyldningsark!G1408=Data!$T$20,Data!$V$20,IF(Udfyldningsark!G1408=Data!$T$21,Data!$V$21,IF(Udfyldningsark!G1408=Data!$T$22,Data!$V$22,IF(Udfyldningsark!G1408=Data!$T$23,Data!$V$23,IF(Udfyldningsark!G1408=Data!$T$24,Data!$V$24,IF(Udfyldningsark!G1408=Data!$T$25,Data!$V$25,IF(Udfyldningsark!G1408=Data!$T$26,Data!$V$26,IF(Udfyldningsark!G1408=Data!$T$27,Data!$V$27,))))))))))))))))))))))</f>
        <v/>
      </c>
    </row>
    <row r="1392" spans="13:13" ht="9.6" hidden="1" customHeight="1" x14ac:dyDescent="0.2">
      <c r="M1392" s="89" t="str">
        <f>IF(Udfyldningsark!G1409="","",IF(Udfyldningsark!G1409=Data!$T$7,Data!$V$7,IF(Udfyldningsark!G1409=Data!$T$8,Data!$V$8,IF(Udfyldningsark!G1409=Data!$T$9,Data!$V$9,IF(Udfyldningsark!G1409=Data!$T$10,Data!$V$10,IF(Udfyldningsark!G1409=Data!$T$11,Data!$V$11,IF(Udfyldningsark!G1409=Data!$T$12,Data!$V$12,IF(Udfyldningsark!G1409=Data!$T$13,Data!$V$13,IF(Udfyldningsark!G1409=Data!$T$14,Data!$V$14,IF(Udfyldningsark!G1409=Data!$T$15,Data!$V$15,IF(Udfyldningsark!G1409=Data!$T$16,Data!$V$16,IF(Udfyldningsark!G1409=Data!$T$17,Data!$V$17,IF(Udfyldningsark!G1409=Data!$T$18,Data!$V$18,IF(Udfyldningsark!G1409=Data!$T$19,Data!$V$19,IF(Udfyldningsark!G1409=Data!$T$20,Data!$V$20,IF(Udfyldningsark!G1409=Data!$T$21,Data!$V$21,IF(Udfyldningsark!G1409=Data!$T$22,Data!$V$22,IF(Udfyldningsark!G1409=Data!$T$23,Data!$V$23,IF(Udfyldningsark!G1409=Data!$T$24,Data!$V$24,IF(Udfyldningsark!G1409=Data!$T$25,Data!$V$25,IF(Udfyldningsark!G1409=Data!$T$26,Data!$V$26,IF(Udfyldningsark!G1409=Data!$T$27,Data!$V$27,))))))))))))))))))))))</f>
        <v/>
      </c>
    </row>
    <row r="1393" spans="13:13" ht="9.6" hidden="1" customHeight="1" x14ac:dyDescent="0.2">
      <c r="M1393" s="89" t="str">
        <f>IF(Udfyldningsark!G1410="","",IF(Udfyldningsark!G1410=Data!$T$7,Data!$V$7,IF(Udfyldningsark!G1410=Data!$T$8,Data!$V$8,IF(Udfyldningsark!G1410=Data!$T$9,Data!$V$9,IF(Udfyldningsark!G1410=Data!$T$10,Data!$V$10,IF(Udfyldningsark!G1410=Data!$T$11,Data!$V$11,IF(Udfyldningsark!G1410=Data!$T$12,Data!$V$12,IF(Udfyldningsark!G1410=Data!$T$13,Data!$V$13,IF(Udfyldningsark!G1410=Data!$T$14,Data!$V$14,IF(Udfyldningsark!G1410=Data!$T$15,Data!$V$15,IF(Udfyldningsark!G1410=Data!$T$16,Data!$V$16,IF(Udfyldningsark!G1410=Data!$T$17,Data!$V$17,IF(Udfyldningsark!G1410=Data!$T$18,Data!$V$18,IF(Udfyldningsark!G1410=Data!$T$19,Data!$V$19,IF(Udfyldningsark!G1410=Data!$T$20,Data!$V$20,IF(Udfyldningsark!G1410=Data!$T$21,Data!$V$21,IF(Udfyldningsark!G1410=Data!$T$22,Data!$V$22,IF(Udfyldningsark!G1410=Data!$T$23,Data!$V$23,IF(Udfyldningsark!G1410=Data!$T$24,Data!$V$24,IF(Udfyldningsark!G1410=Data!$T$25,Data!$V$25,IF(Udfyldningsark!G1410=Data!$T$26,Data!$V$26,IF(Udfyldningsark!G1410=Data!$T$27,Data!$V$27,))))))))))))))))))))))</f>
        <v/>
      </c>
    </row>
    <row r="1394" spans="13:13" ht="9.6" hidden="1" customHeight="1" x14ac:dyDescent="0.2">
      <c r="M1394" s="89" t="str">
        <f>IF(Udfyldningsark!G1411="","",IF(Udfyldningsark!G1411=Data!$T$7,Data!$V$7,IF(Udfyldningsark!G1411=Data!$T$8,Data!$V$8,IF(Udfyldningsark!G1411=Data!$T$9,Data!$V$9,IF(Udfyldningsark!G1411=Data!$T$10,Data!$V$10,IF(Udfyldningsark!G1411=Data!$T$11,Data!$V$11,IF(Udfyldningsark!G1411=Data!$T$12,Data!$V$12,IF(Udfyldningsark!G1411=Data!$T$13,Data!$V$13,IF(Udfyldningsark!G1411=Data!$T$14,Data!$V$14,IF(Udfyldningsark!G1411=Data!$T$15,Data!$V$15,IF(Udfyldningsark!G1411=Data!$T$16,Data!$V$16,IF(Udfyldningsark!G1411=Data!$T$17,Data!$V$17,IF(Udfyldningsark!G1411=Data!$T$18,Data!$V$18,IF(Udfyldningsark!G1411=Data!$T$19,Data!$V$19,IF(Udfyldningsark!G1411=Data!$T$20,Data!$V$20,IF(Udfyldningsark!G1411=Data!$T$21,Data!$V$21,IF(Udfyldningsark!G1411=Data!$T$22,Data!$V$22,IF(Udfyldningsark!G1411=Data!$T$23,Data!$V$23,IF(Udfyldningsark!G1411=Data!$T$24,Data!$V$24,IF(Udfyldningsark!G1411=Data!$T$25,Data!$V$25,IF(Udfyldningsark!G1411=Data!$T$26,Data!$V$26,IF(Udfyldningsark!G1411=Data!$T$27,Data!$V$27,))))))))))))))))))))))</f>
        <v/>
      </c>
    </row>
    <row r="1395" spans="13:13" ht="9.6" hidden="1" customHeight="1" x14ac:dyDescent="0.2">
      <c r="M1395" s="89" t="str">
        <f>IF(Udfyldningsark!G1412="","",IF(Udfyldningsark!G1412=Data!$T$7,Data!$V$7,IF(Udfyldningsark!G1412=Data!$T$8,Data!$V$8,IF(Udfyldningsark!G1412=Data!$T$9,Data!$V$9,IF(Udfyldningsark!G1412=Data!$T$10,Data!$V$10,IF(Udfyldningsark!G1412=Data!$T$11,Data!$V$11,IF(Udfyldningsark!G1412=Data!$T$12,Data!$V$12,IF(Udfyldningsark!G1412=Data!$T$13,Data!$V$13,IF(Udfyldningsark!G1412=Data!$T$14,Data!$V$14,IF(Udfyldningsark!G1412=Data!$T$15,Data!$V$15,IF(Udfyldningsark!G1412=Data!$T$16,Data!$V$16,IF(Udfyldningsark!G1412=Data!$T$17,Data!$V$17,IF(Udfyldningsark!G1412=Data!$T$18,Data!$V$18,IF(Udfyldningsark!G1412=Data!$T$19,Data!$V$19,IF(Udfyldningsark!G1412=Data!$T$20,Data!$V$20,IF(Udfyldningsark!G1412=Data!$T$21,Data!$V$21,IF(Udfyldningsark!G1412=Data!$T$22,Data!$V$22,IF(Udfyldningsark!G1412=Data!$T$23,Data!$V$23,IF(Udfyldningsark!G1412=Data!$T$24,Data!$V$24,IF(Udfyldningsark!G1412=Data!$T$25,Data!$V$25,IF(Udfyldningsark!G1412=Data!$T$26,Data!$V$26,IF(Udfyldningsark!G1412=Data!$T$27,Data!$V$27,))))))))))))))))))))))</f>
        <v/>
      </c>
    </row>
    <row r="1396" spans="13:13" ht="9.6" hidden="1" customHeight="1" x14ac:dyDescent="0.2">
      <c r="M1396" s="89" t="str">
        <f>IF(Udfyldningsark!G1413="","",IF(Udfyldningsark!G1413=Data!$T$7,Data!$V$7,IF(Udfyldningsark!G1413=Data!$T$8,Data!$V$8,IF(Udfyldningsark!G1413=Data!$T$9,Data!$V$9,IF(Udfyldningsark!G1413=Data!$T$10,Data!$V$10,IF(Udfyldningsark!G1413=Data!$T$11,Data!$V$11,IF(Udfyldningsark!G1413=Data!$T$12,Data!$V$12,IF(Udfyldningsark!G1413=Data!$T$13,Data!$V$13,IF(Udfyldningsark!G1413=Data!$T$14,Data!$V$14,IF(Udfyldningsark!G1413=Data!$T$15,Data!$V$15,IF(Udfyldningsark!G1413=Data!$T$16,Data!$V$16,IF(Udfyldningsark!G1413=Data!$T$17,Data!$V$17,IF(Udfyldningsark!G1413=Data!$T$18,Data!$V$18,IF(Udfyldningsark!G1413=Data!$T$19,Data!$V$19,IF(Udfyldningsark!G1413=Data!$T$20,Data!$V$20,IF(Udfyldningsark!G1413=Data!$T$21,Data!$V$21,IF(Udfyldningsark!G1413=Data!$T$22,Data!$V$22,IF(Udfyldningsark!G1413=Data!$T$23,Data!$V$23,IF(Udfyldningsark!G1413=Data!$T$24,Data!$V$24,IF(Udfyldningsark!G1413=Data!$T$25,Data!$V$25,IF(Udfyldningsark!G1413=Data!$T$26,Data!$V$26,IF(Udfyldningsark!G1413=Data!$T$27,Data!$V$27,))))))))))))))))))))))</f>
        <v/>
      </c>
    </row>
    <row r="1397" spans="13:13" ht="9.6" hidden="1" customHeight="1" x14ac:dyDescent="0.2">
      <c r="M1397" s="89" t="str">
        <f>IF(Udfyldningsark!G1414="","",IF(Udfyldningsark!G1414=Data!$T$7,Data!$V$7,IF(Udfyldningsark!G1414=Data!$T$8,Data!$V$8,IF(Udfyldningsark!G1414=Data!$T$9,Data!$V$9,IF(Udfyldningsark!G1414=Data!$T$10,Data!$V$10,IF(Udfyldningsark!G1414=Data!$T$11,Data!$V$11,IF(Udfyldningsark!G1414=Data!$T$12,Data!$V$12,IF(Udfyldningsark!G1414=Data!$T$13,Data!$V$13,IF(Udfyldningsark!G1414=Data!$T$14,Data!$V$14,IF(Udfyldningsark!G1414=Data!$T$15,Data!$V$15,IF(Udfyldningsark!G1414=Data!$T$16,Data!$V$16,IF(Udfyldningsark!G1414=Data!$T$17,Data!$V$17,IF(Udfyldningsark!G1414=Data!$T$18,Data!$V$18,IF(Udfyldningsark!G1414=Data!$T$19,Data!$V$19,IF(Udfyldningsark!G1414=Data!$T$20,Data!$V$20,IF(Udfyldningsark!G1414=Data!$T$21,Data!$V$21,IF(Udfyldningsark!G1414=Data!$T$22,Data!$V$22,IF(Udfyldningsark!G1414=Data!$T$23,Data!$V$23,IF(Udfyldningsark!G1414=Data!$T$24,Data!$V$24,IF(Udfyldningsark!G1414=Data!$T$25,Data!$V$25,IF(Udfyldningsark!G1414=Data!$T$26,Data!$V$26,IF(Udfyldningsark!G1414=Data!$T$27,Data!$V$27,))))))))))))))))))))))</f>
        <v/>
      </c>
    </row>
    <row r="1398" spans="13:13" ht="9.6" hidden="1" customHeight="1" x14ac:dyDescent="0.2">
      <c r="M1398" s="89" t="str">
        <f>IF(Udfyldningsark!G1415="","",IF(Udfyldningsark!G1415=Data!$T$7,Data!$V$7,IF(Udfyldningsark!G1415=Data!$T$8,Data!$V$8,IF(Udfyldningsark!G1415=Data!$T$9,Data!$V$9,IF(Udfyldningsark!G1415=Data!$T$10,Data!$V$10,IF(Udfyldningsark!G1415=Data!$T$11,Data!$V$11,IF(Udfyldningsark!G1415=Data!$T$12,Data!$V$12,IF(Udfyldningsark!G1415=Data!$T$13,Data!$V$13,IF(Udfyldningsark!G1415=Data!$T$14,Data!$V$14,IF(Udfyldningsark!G1415=Data!$T$15,Data!$V$15,IF(Udfyldningsark!G1415=Data!$T$16,Data!$V$16,IF(Udfyldningsark!G1415=Data!$T$17,Data!$V$17,IF(Udfyldningsark!G1415=Data!$T$18,Data!$V$18,IF(Udfyldningsark!G1415=Data!$T$19,Data!$V$19,IF(Udfyldningsark!G1415=Data!$T$20,Data!$V$20,IF(Udfyldningsark!G1415=Data!$T$21,Data!$V$21,IF(Udfyldningsark!G1415=Data!$T$22,Data!$V$22,IF(Udfyldningsark!G1415=Data!$T$23,Data!$V$23,IF(Udfyldningsark!G1415=Data!$T$24,Data!$V$24,IF(Udfyldningsark!G1415=Data!$T$25,Data!$V$25,IF(Udfyldningsark!G1415=Data!$T$26,Data!$V$26,IF(Udfyldningsark!G1415=Data!$T$27,Data!$V$27,))))))))))))))))))))))</f>
        <v/>
      </c>
    </row>
    <row r="1399" spans="13:13" ht="9.6" hidden="1" customHeight="1" x14ac:dyDescent="0.2">
      <c r="M1399" s="89" t="str">
        <f>IF(Udfyldningsark!G1416="","",IF(Udfyldningsark!G1416=Data!$T$7,Data!$V$7,IF(Udfyldningsark!G1416=Data!$T$8,Data!$V$8,IF(Udfyldningsark!G1416=Data!$T$9,Data!$V$9,IF(Udfyldningsark!G1416=Data!$T$10,Data!$V$10,IF(Udfyldningsark!G1416=Data!$T$11,Data!$V$11,IF(Udfyldningsark!G1416=Data!$T$12,Data!$V$12,IF(Udfyldningsark!G1416=Data!$T$13,Data!$V$13,IF(Udfyldningsark!G1416=Data!$T$14,Data!$V$14,IF(Udfyldningsark!G1416=Data!$T$15,Data!$V$15,IF(Udfyldningsark!G1416=Data!$T$16,Data!$V$16,IF(Udfyldningsark!G1416=Data!$T$17,Data!$V$17,IF(Udfyldningsark!G1416=Data!$T$18,Data!$V$18,IF(Udfyldningsark!G1416=Data!$T$19,Data!$V$19,IF(Udfyldningsark!G1416=Data!$T$20,Data!$V$20,IF(Udfyldningsark!G1416=Data!$T$21,Data!$V$21,IF(Udfyldningsark!G1416=Data!$T$22,Data!$V$22,IF(Udfyldningsark!G1416=Data!$T$23,Data!$V$23,IF(Udfyldningsark!G1416=Data!$T$24,Data!$V$24,IF(Udfyldningsark!G1416=Data!$T$25,Data!$V$25,IF(Udfyldningsark!G1416=Data!$T$26,Data!$V$26,IF(Udfyldningsark!G1416=Data!$T$27,Data!$V$27,))))))))))))))))))))))</f>
        <v/>
      </c>
    </row>
    <row r="1400" spans="13:13" ht="9.6" hidden="1" customHeight="1" x14ac:dyDescent="0.2">
      <c r="M1400" s="89" t="str">
        <f>IF(Udfyldningsark!G1417="","",IF(Udfyldningsark!G1417=Data!$T$7,Data!$V$7,IF(Udfyldningsark!G1417=Data!$T$8,Data!$V$8,IF(Udfyldningsark!G1417=Data!$T$9,Data!$V$9,IF(Udfyldningsark!G1417=Data!$T$10,Data!$V$10,IF(Udfyldningsark!G1417=Data!$T$11,Data!$V$11,IF(Udfyldningsark!G1417=Data!$T$12,Data!$V$12,IF(Udfyldningsark!G1417=Data!$T$13,Data!$V$13,IF(Udfyldningsark!G1417=Data!$T$14,Data!$V$14,IF(Udfyldningsark!G1417=Data!$T$15,Data!$V$15,IF(Udfyldningsark!G1417=Data!$T$16,Data!$V$16,IF(Udfyldningsark!G1417=Data!$T$17,Data!$V$17,IF(Udfyldningsark!G1417=Data!$T$18,Data!$V$18,IF(Udfyldningsark!G1417=Data!$T$19,Data!$V$19,IF(Udfyldningsark!G1417=Data!$T$20,Data!$V$20,IF(Udfyldningsark!G1417=Data!$T$21,Data!$V$21,IF(Udfyldningsark!G1417=Data!$T$22,Data!$V$22,IF(Udfyldningsark!G1417=Data!$T$23,Data!$V$23,IF(Udfyldningsark!G1417=Data!$T$24,Data!$V$24,IF(Udfyldningsark!G1417=Data!$T$25,Data!$V$25,IF(Udfyldningsark!G1417=Data!$T$26,Data!$V$26,IF(Udfyldningsark!G1417=Data!$T$27,Data!$V$27,))))))))))))))))))))))</f>
        <v/>
      </c>
    </row>
    <row r="1401" spans="13:13" ht="9.6" hidden="1" customHeight="1" x14ac:dyDescent="0.2">
      <c r="M1401" s="89" t="str">
        <f>IF(Udfyldningsark!G1418="","",IF(Udfyldningsark!G1418=Data!$T$7,Data!$V$7,IF(Udfyldningsark!G1418=Data!$T$8,Data!$V$8,IF(Udfyldningsark!G1418=Data!$T$9,Data!$V$9,IF(Udfyldningsark!G1418=Data!$T$10,Data!$V$10,IF(Udfyldningsark!G1418=Data!$T$11,Data!$V$11,IF(Udfyldningsark!G1418=Data!$T$12,Data!$V$12,IF(Udfyldningsark!G1418=Data!$T$13,Data!$V$13,IF(Udfyldningsark!G1418=Data!$T$14,Data!$V$14,IF(Udfyldningsark!G1418=Data!$T$15,Data!$V$15,IF(Udfyldningsark!G1418=Data!$T$16,Data!$V$16,IF(Udfyldningsark!G1418=Data!$T$17,Data!$V$17,IF(Udfyldningsark!G1418=Data!$T$18,Data!$V$18,IF(Udfyldningsark!G1418=Data!$T$19,Data!$V$19,IF(Udfyldningsark!G1418=Data!$T$20,Data!$V$20,IF(Udfyldningsark!G1418=Data!$T$21,Data!$V$21,IF(Udfyldningsark!G1418=Data!$T$22,Data!$V$22,IF(Udfyldningsark!G1418=Data!$T$23,Data!$V$23,IF(Udfyldningsark!G1418=Data!$T$24,Data!$V$24,IF(Udfyldningsark!G1418=Data!$T$25,Data!$V$25,IF(Udfyldningsark!G1418=Data!$T$26,Data!$V$26,IF(Udfyldningsark!G1418=Data!$T$27,Data!$V$27,))))))))))))))))))))))</f>
        <v/>
      </c>
    </row>
    <row r="1402" spans="13:13" ht="9.6" hidden="1" customHeight="1" x14ac:dyDescent="0.2">
      <c r="M1402" s="89" t="str">
        <f>IF(Udfyldningsark!G1419="","",IF(Udfyldningsark!G1419=Data!$T$7,Data!$V$7,IF(Udfyldningsark!G1419=Data!$T$8,Data!$V$8,IF(Udfyldningsark!G1419=Data!$T$9,Data!$V$9,IF(Udfyldningsark!G1419=Data!$T$10,Data!$V$10,IF(Udfyldningsark!G1419=Data!$T$11,Data!$V$11,IF(Udfyldningsark!G1419=Data!$T$12,Data!$V$12,IF(Udfyldningsark!G1419=Data!$T$13,Data!$V$13,IF(Udfyldningsark!G1419=Data!$T$14,Data!$V$14,IF(Udfyldningsark!G1419=Data!$T$15,Data!$V$15,IF(Udfyldningsark!G1419=Data!$T$16,Data!$V$16,IF(Udfyldningsark!G1419=Data!$T$17,Data!$V$17,IF(Udfyldningsark!G1419=Data!$T$18,Data!$V$18,IF(Udfyldningsark!G1419=Data!$T$19,Data!$V$19,IF(Udfyldningsark!G1419=Data!$T$20,Data!$V$20,IF(Udfyldningsark!G1419=Data!$T$21,Data!$V$21,IF(Udfyldningsark!G1419=Data!$T$22,Data!$V$22,IF(Udfyldningsark!G1419=Data!$T$23,Data!$V$23,IF(Udfyldningsark!G1419=Data!$T$24,Data!$V$24,IF(Udfyldningsark!G1419=Data!$T$25,Data!$V$25,IF(Udfyldningsark!G1419=Data!$T$26,Data!$V$26,IF(Udfyldningsark!G1419=Data!$T$27,Data!$V$27,))))))))))))))))))))))</f>
        <v/>
      </c>
    </row>
    <row r="1403" spans="13:13" ht="9.6" hidden="1" customHeight="1" x14ac:dyDescent="0.2">
      <c r="M1403" s="89" t="str">
        <f>IF(Udfyldningsark!G1420="","",IF(Udfyldningsark!G1420=Data!$T$7,Data!$V$7,IF(Udfyldningsark!G1420=Data!$T$8,Data!$V$8,IF(Udfyldningsark!G1420=Data!$T$9,Data!$V$9,IF(Udfyldningsark!G1420=Data!$T$10,Data!$V$10,IF(Udfyldningsark!G1420=Data!$T$11,Data!$V$11,IF(Udfyldningsark!G1420=Data!$T$12,Data!$V$12,IF(Udfyldningsark!G1420=Data!$T$13,Data!$V$13,IF(Udfyldningsark!G1420=Data!$T$14,Data!$V$14,IF(Udfyldningsark!G1420=Data!$T$15,Data!$V$15,IF(Udfyldningsark!G1420=Data!$T$16,Data!$V$16,IF(Udfyldningsark!G1420=Data!$T$17,Data!$V$17,IF(Udfyldningsark!G1420=Data!$T$18,Data!$V$18,IF(Udfyldningsark!G1420=Data!$T$19,Data!$V$19,IF(Udfyldningsark!G1420=Data!$T$20,Data!$V$20,IF(Udfyldningsark!G1420=Data!$T$21,Data!$V$21,IF(Udfyldningsark!G1420=Data!$T$22,Data!$V$22,IF(Udfyldningsark!G1420=Data!$T$23,Data!$V$23,IF(Udfyldningsark!G1420=Data!$T$24,Data!$V$24,IF(Udfyldningsark!G1420=Data!$T$25,Data!$V$25,IF(Udfyldningsark!G1420=Data!$T$26,Data!$V$26,IF(Udfyldningsark!G1420=Data!$T$27,Data!$V$27,))))))))))))))))))))))</f>
        <v/>
      </c>
    </row>
    <row r="1404" spans="13:13" ht="9.6" hidden="1" customHeight="1" x14ac:dyDescent="0.2">
      <c r="M1404" s="89" t="str">
        <f>IF(Udfyldningsark!G1421="","",IF(Udfyldningsark!G1421=Data!$T$7,Data!$V$7,IF(Udfyldningsark!G1421=Data!$T$8,Data!$V$8,IF(Udfyldningsark!G1421=Data!$T$9,Data!$V$9,IF(Udfyldningsark!G1421=Data!$T$10,Data!$V$10,IF(Udfyldningsark!G1421=Data!$T$11,Data!$V$11,IF(Udfyldningsark!G1421=Data!$T$12,Data!$V$12,IF(Udfyldningsark!G1421=Data!$T$13,Data!$V$13,IF(Udfyldningsark!G1421=Data!$T$14,Data!$V$14,IF(Udfyldningsark!G1421=Data!$T$15,Data!$V$15,IF(Udfyldningsark!G1421=Data!$T$16,Data!$V$16,IF(Udfyldningsark!G1421=Data!$T$17,Data!$V$17,IF(Udfyldningsark!G1421=Data!$T$18,Data!$V$18,IF(Udfyldningsark!G1421=Data!$T$19,Data!$V$19,IF(Udfyldningsark!G1421=Data!$T$20,Data!$V$20,IF(Udfyldningsark!G1421=Data!$T$21,Data!$V$21,IF(Udfyldningsark!G1421=Data!$T$22,Data!$V$22,IF(Udfyldningsark!G1421=Data!$T$23,Data!$V$23,IF(Udfyldningsark!G1421=Data!$T$24,Data!$V$24,IF(Udfyldningsark!G1421=Data!$T$25,Data!$V$25,IF(Udfyldningsark!G1421=Data!$T$26,Data!$V$26,IF(Udfyldningsark!G1421=Data!$T$27,Data!$V$27,))))))))))))))))))))))</f>
        <v/>
      </c>
    </row>
    <row r="1405" spans="13:13" ht="9.6" hidden="1" customHeight="1" x14ac:dyDescent="0.2">
      <c r="M1405" s="89" t="str">
        <f>IF(Udfyldningsark!G1422="","",IF(Udfyldningsark!G1422=Data!$T$7,Data!$V$7,IF(Udfyldningsark!G1422=Data!$T$8,Data!$V$8,IF(Udfyldningsark!G1422=Data!$T$9,Data!$V$9,IF(Udfyldningsark!G1422=Data!$T$10,Data!$V$10,IF(Udfyldningsark!G1422=Data!$T$11,Data!$V$11,IF(Udfyldningsark!G1422=Data!$T$12,Data!$V$12,IF(Udfyldningsark!G1422=Data!$T$13,Data!$V$13,IF(Udfyldningsark!G1422=Data!$T$14,Data!$V$14,IF(Udfyldningsark!G1422=Data!$T$15,Data!$V$15,IF(Udfyldningsark!G1422=Data!$T$16,Data!$V$16,IF(Udfyldningsark!G1422=Data!$T$17,Data!$V$17,IF(Udfyldningsark!G1422=Data!$T$18,Data!$V$18,IF(Udfyldningsark!G1422=Data!$T$19,Data!$V$19,IF(Udfyldningsark!G1422=Data!$T$20,Data!$V$20,IF(Udfyldningsark!G1422=Data!$T$21,Data!$V$21,IF(Udfyldningsark!G1422=Data!$T$22,Data!$V$22,IF(Udfyldningsark!G1422=Data!$T$23,Data!$V$23,IF(Udfyldningsark!G1422=Data!$T$24,Data!$V$24,IF(Udfyldningsark!G1422=Data!$T$25,Data!$V$25,IF(Udfyldningsark!G1422=Data!$T$26,Data!$V$26,IF(Udfyldningsark!G1422=Data!$T$27,Data!$V$27,))))))))))))))))))))))</f>
        <v/>
      </c>
    </row>
    <row r="1406" spans="13:13" ht="9.6" hidden="1" customHeight="1" x14ac:dyDescent="0.2">
      <c r="M1406" s="89" t="str">
        <f>IF(Udfyldningsark!G1423="","",IF(Udfyldningsark!G1423=Data!$T$7,Data!$V$7,IF(Udfyldningsark!G1423=Data!$T$8,Data!$V$8,IF(Udfyldningsark!G1423=Data!$T$9,Data!$V$9,IF(Udfyldningsark!G1423=Data!$T$10,Data!$V$10,IF(Udfyldningsark!G1423=Data!$T$11,Data!$V$11,IF(Udfyldningsark!G1423=Data!$T$12,Data!$V$12,IF(Udfyldningsark!G1423=Data!$T$13,Data!$V$13,IF(Udfyldningsark!G1423=Data!$T$14,Data!$V$14,IF(Udfyldningsark!G1423=Data!$T$15,Data!$V$15,IF(Udfyldningsark!G1423=Data!$T$16,Data!$V$16,IF(Udfyldningsark!G1423=Data!$T$17,Data!$V$17,IF(Udfyldningsark!G1423=Data!$T$18,Data!$V$18,IF(Udfyldningsark!G1423=Data!$T$19,Data!$V$19,IF(Udfyldningsark!G1423=Data!$T$20,Data!$V$20,IF(Udfyldningsark!G1423=Data!$T$21,Data!$V$21,IF(Udfyldningsark!G1423=Data!$T$22,Data!$V$22,IF(Udfyldningsark!G1423=Data!$T$23,Data!$V$23,IF(Udfyldningsark!G1423=Data!$T$24,Data!$V$24,IF(Udfyldningsark!G1423=Data!$T$25,Data!$V$25,IF(Udfyldningsark!G1423=Data!$T$26,Data!$V$26,IF(Udfyldningsark!G1423=Data!$T$27,Data!$V$27,))))))))))))))))))))))</f>
        <v/>
      </c>
    </row>
    <row r="1407" spans="13:13" ht="9.6" hidden="1" customHeight="1" x14ac:dyDescent="0.2">
      <c r="M1407" s="89" t="str">
        <f>IF(Udfyldningsark!G1424="","",IF(Udfyldningsark!G1424=Data!$T$7,Data!$V$7,IF(Udfyldningsark!G1424=Data!$T$8,Data!$V$8,IF(Udfyldningsark!G1424=Data!$T$9,Data!$V$9,IF(Udfyldningsark!G1424=Data!$T$10,Data!$V$10,IF(Udfyldningsark!G1424=Data!$T$11,Data!$V$11,IF(Udfyldningsark!G1424=Data!$T$12,Data!$V$12,IF(Udfyldningsark!G1424=Data!$T$13,Data!$V$13,IF(Udfyldningsark!G1424=Data!$T$14,Data!$V$14,IF(Udfyldningsark!G1424=Data!$T$15,Data!$V$15,IF(Udfyldningsark!G1424=Data!$T$16,Data!$V$16,IF(Udfyldningsark!G1424=Data!$T$17,Data!$V$17,IF(Udfyldningsark!G1424=Data!$T$18,Data!$V$18,IF(Udfyldningsark!G1424=Data!$T$19,Data!$V$19,IF(Udfyldningsark!G1424=Data!$T$20,Data!$V$20,IF(Udfyldningsark!G1424=Data!$T$21,Data!$V$21,IF(Udfyldningsark!G1424=Data!$T$22,Data!$V$22,IF(Udfyldningsark!G1424=Data!$T$23,Data!$V$23,IF(Udfyldningsark!G1424=Data!$T$24,Data!$V$24,IF(Udfyldningsark!G1424=Data!$T$25,Data!$V$25,IF(Udfyldningsark!G1424=Data!$T$26,Data!$V$26,IF(Udfyldningsark!G1424=Data!$T$27,Data!$V$27,))))))))))))))))))))))</f>
        <v/>
      </c>
    </row>
    <row r="1408" spans="13:13" ht="9.6" hidden="1" customHeight="1" x14ac:dyDescent="0.2">
      <c r="M1408" s="89" t="str">
        <f>IF(Udfyldningsark!G1425="","",IF(Udfyldningsark!G1425=Data!$T$7,Data!$V$7,IF(Udfyldningsark!G1425=Data!$T$8,Data!$V$8,IF(Udfyldningsark!G1425=Data!$T$9,Data!$V$9,IF(Udfyldningsark!G1425=Data!$T$10,Data!$V$10,IF(Udfyldningsark!G1425=Data!$T$11,Data!$V$11,IF(Udfyldningsark!G1425=Data!$T$12,Data!$V$12,IF(Udfyldningsark!G1425=Data!$T$13,Data!$V$13,IF(Udfyldningsark!G1425=Data!$T$14,Data!$V$14,IF(Udfyldningsark!G1425=Data!$T$15,Data!$V$15,IF(Udfyldningsark!G1425=Data!$T$16,Data!$V$16,IF(Udfyldningsark!G1425=Data!$T$17,Data!$V$17,IF(Udfyldningsark!G1425=Data!$T$18,Data!$V$18,IF(Udfyldningsark!G1425=Data!$T$19,Data!$V$19,IF(Udfyldningsark!G1425=Data!$T$20,Data!$V$20,IF(Udfyldningsark!G1425=Data!$T$21,Data!$V$21,IF(Udfyldningsark!G1425=Data!$T$22,Data!$V$22,IF(Udfyldningsark!G1425=Data!$T$23,Data!$V$23,IF(Udfyldningsark!G1425=Data!$T$24,Data!$V$24,IF(Udfyldningsark!G1425=Data!$T$25,Data!$V$25,IF(Udfyldningsark!G1425=Data!$T$26,Data!$V$26,IF(Udfyldningsark!G1425=Data!$T$27,Data!$V$27,))))))))))))))))))))))</f>
        <v/>
      </c>
    </row>
    <row r="1409" spans="13:13" ht="9.6" hidden="1" customHeight="1" x14ac:dyDescent="0.2">
      <c r="M1409" s="89" t="str">
        <f>IF(Udfyldningsark!G1426="","",IF(Udfyldningsark!G1426=Data!$T$7,Data!$V$7,IF(Udfyldningsark!G1426=Data!$T$8,Data!$V$8,IF(Udfyldningsark!G1426=Data!$T$9,Data!$V$9,IF(Udfyldningsark!G1426=Data!$T$10,Data!$V$10,IF(Udfyldningsark!G1426=Data!$T$11,Data!$V$11,IF(Udfyldningsark!G1426=Data!$T$12,Data!$V$12,IF(Udfyldningsark!G1426=Data!$T$13,Data!$V$13,IF(Udfyldningsark!G1426=Data!$T$14,Data!$V$14,IF(Udfyldningsark!G1426=Data!$T$15,Data!$V$15,IF(Udfyldningsark!G1426=Data!$T$16,Data!$V$16,IF(Udfyldningsark!G1426=Data!$T$17,Data!$V$17,IF(Udfyldningsark!G1426=Data!$T$18,Data!$V$18,IF(Udfyldningsark!G1426=Data!$T$19,Data!$V$19,IF(Udfyldningsark!G1426=Data!$T$20,Data!$V$20,IF(Udfyldningsark!G1426=Data!$T$21,Data!$V$21,IF(Udfyldningsark!G1426=Data!$T$22,Data!$V$22,IF(Udfyldningsark!G1426=Data!$T$23,Data!$V$23,IF(Udfyldningsark!G1426=Data!$T$24,Data!$V$24,IF(Udfyldningsark!G1426=Data!$T$25,Data!$V$25,IF(Udfyldningsark!G1426=Data!$T$26,Data!$V$26,IF(Udfyldningsark!G1426=Data!$T$27,Data!$V$27,))))))))))))))))))))))</f>
        <v/>
      </c>
    </row>
    <row r="1410" spans="13:13" ht="9.6" hidden="1" customHeight="1" x14ac:dyDescent="0.2">
      <c r="M1410" s="89" t="str">
        <f>IF(Udfyldningsark!G1427="","",IF(Udfyldningsark!G1427=Data!$T$7,Data!$V$7,IF(Udfyldningsark!G1427=Data!$T$8,Data!$V$8,IF(Udfyldningsark!G1427=Data!$T$9,Data!$V$9,IF(Udfyldningsark!G1427=Data!$T$10,Data!$V$10,IF(Udfyldningsark!G1427=Data!$T$11,Data!$V$11,IF(Udfyldningsark!G1427=Data!$T$12,Data!$V$12,IF(Udfyldningsark!G1427=Data!$T$13,Data!$V$13,IF(Udfyldningsark!G1427=Data!$T$14,Data!$V$14,IF(Udfyldningsark!G1427=Data!$T$15,Data!$V$15,IF(Udfyldningsark!G1427=Data!$T$16,Data!$V$16,IF(Udfyldningsark!G1427=Data!$T$17,Data!$V$17,IF(Udfyldningsark!G1427=Data!$T$18,Data!$V$18,IF(Udfyldningsark!G1427=Data!$T$19,Data!$V$19,IF(Udfyldningsark!G1427=Data!$T$20,Data!$V$20,IF(Udfyldningsark!G1427=Data!$T$21,Data!$V$21,IF(Udfyldningsark!G1427=Data!$T$22,Data!$V$22,IF(Udfyldningsark!G1427=Data!$T$23,Data!$V$23,IF(Udfyldningsark!G1427=Data!$T$24,Data!$V$24,IF(Udfyldningsark!G1427=Data!$T$25,Data!$V$25,IF(Udfyldningsark!G1427=Data!$T$26,Data!$V$26,IF(Udfyldningsark!G1427=Data!$T$27,Data!$V$27,))))))))))))))))))))))</f>
        <v/>
      </c>
    </row>
    <row r="1411" spans="13:13" ht="9.6" hidden="1" customHeight="1" x14ac:dyDescent="0.2">
      <c r="M1411" s="89" t="str">
        <f>IF(Udfyldningsark!G1428="","",IF(Udfyldningsark!G1428=Data!$T$7,Data!$V$7,IF(Udfyldningsark!G1428=Data!$T$8,Data!$V$8,IF(Udfyldningsark!G1428=Data!$T$9,Data!$V$9,IF(Udfyldningsark!G1428=Data!$T$10,Data!$V$10,IF(Udfyldningsark!G1428=Data!$T$11,Data!$V$11,IF(Udfyldningsark!G1428=Data!$T$12,Data!$V$12,IF(Udfyldningsark!G1428=Data!$T$13,Data!$V$13,IF(Udfyldningsark!G1428=Data!$T$14,Data!$V$14,IF(Udfyldningsark!G1428=Data!$T$15,Data!$V$15,IF(Udfyldningsark!G1428=Data!$T$16,Data!$V$16,IF(Udfyldningsark!G1428=Data!$T$17,Data!$V$17,IF(Udfyldningsark!G1428=Data!$T$18,Data!$V$18,IF(Udfyldningsark!G1428=Data!$T$19,Data!$V$19,IF(Udfyldningsark!G1428=Data!$T$20,Data!$V$20,IF(Udfyldningsark!G1428=Data!$T$21,Data!$V$21,IF(Udfyldningsark!G1428=Data!$T$22,Data!$V$22,IF(Udfyldningsark!G1428=Data!$T$23,Data!$V$23,IF(Udfyldningsark!G1428=Data!$T$24,Data!$V$24,IF(Udfyldningsark!G1428=Data!$T$25,Data!$V$25,IF(Udfyldningsark!G1428=Data!$T$26,Data!$V$26,IF(Udfyldningsark!G1428=Data!$T$27,Data!$V$27,))))))))))))))))))))))</f>
        <v/>
      </c>
    </row>
    <row r="1412" spans="13:13" ht="9.6" hidden="1" customHeight="1" x14ac:dyDescent="0.2">
      <c r="M1412" s="89" t="str">
        <f>IF(Udfyldningsark!G1429="","",IF(Udfyldningsark!G1429=Data!$T$7,Data!$V$7,IF(Udfyldningsark!G1429=Data!$T$8,Data!$V$8,IF(Udfyldningsark!G1429=Data!$T$9,Data!$V$9,IF(Udfyldningsark!G1429=Data!$T$10,Data!$V$10,IF(Udfyldningsark!G1429=Data!$T$11,Data!$V$11,IF(Udfyldningsark!G1429=Data!$T$12,Data!$V$12,IF(Udfyldningsark!G1429=Data!$T$13,Data!$V$13,IF(Udfyldningsark!G1429=Data!$T$14,Data!$V$14,IF(Udfyldningsark!G1429=Data!$T$15,Data!$V$15,IF(Udfyldningsark!G1429=Data!$T$16,Data!$V$16,IF(Udfyldningsark!G1429=Data!$T$17,Data!$V$17,IF(Udfyldningsark!G1429=Data!$T$18,Data!$V$18,IF(Udfyldningsark!G1429=Data!$T$19,Data!$V$19,IF(Udfyldningsark!G1429=Data!$T$20,Data!$V$20,IF(Udfyldningsark!G1429=Data!$T$21,Data!$V$21,IF(Udfyldningsark!G1429=Data!$T$22,Data!$V$22,IF(Udfyldningsark!G1429=Data!$T$23,Data!$V$23,IF(Udfyldningsark!G1429=Data!$T$24,Data!$V$24,IF(Udfyldningsark!G1429=Data!$T$25,Data!$V$25,IF(Udfyldningsark!G1429=Data!$T$26,Data!$V$26,IF(Udfyldningsark!G1429=Data!$T$27,Data!$V$27,))))))))))))))))))))))</f>
        <v/>
      </c>
    </row>
    <row r="1413" spans="13:13" ht="9.6" hidden="1" customHeight="1" x14ac:dyDescent="0.2">
      <c r="M1413" s="89" t="str">
        <f>IF(Udfyldningsark!G1430="","",IF(Udfyldningsark!G1430=Data!$T$7,Data!$V$7,IF(Udfyldningsark!G1430=Data!$T$8,Data!$V$8,IF(Udfyldningsark!G1430=Data!$T$9,Data!$V$9,IF(Udfyldningsark!G1430=Data!$T$10,Data!$V$10,IF(Udfyldningsark!G1430=Data!$T$11,Data!$V$11,IF(Udfyldningsark!G1430=Data!$T$12,Data!$V$12,IF(Udfyldningsark!G1430=Data!$T$13,Data!$V$13,IF(Udfyldningsark!G1430=Data!$T$14,Data!$V$14,IF(Udfyldningsark!G1430=Data!$T$15,Data!$V$15,IF(Udfyldningsark!G1430=Data!$T$16,Data!$V$16,IF(Udfyldningsark!G1430=Data!$T$17,Data!$V$17,IF(Udfyldningsark!G1430=Data!$T$18,Data!$V$18,IF(Udfyldningsark!G1430=Data!$T$19,Data!$V$19,IF(Udfyldningsark!G1430=Data!$T$20,Data!$V$20,IF(Udfyldningsark!G1430=Data!$T$21,Data!$V$21,IF(Udfyldningsark!G1430=Data!$T$22,Data!$V$22,IF(Udfyldningsark!G1430=Data!$T$23,Data!$V$23,IF(Udfyldningsark!G1430=Data!$T$24,Data!$V$24,IF(Udfyldningsark!G1430=Data!$T$25,Data!$V$25,IF(Udfyldningsark!G1430=Data!$T$26,Data!$V$26,IF(Udfyldningsark!G1430=Data!$T$27,Data!$V$27,))))))))))))))))))))))</f>
        <v/>
      </c>
    </row>
    <row r="1414" spans="13:13" ht="9.6" hidden="1" customHeight="1" x14ac:dyDescent="0.2">
      <c r="M1414" s="89" t="str">
        <f>IF(Udfyldningsark!G1431="","",IF(Udfyldningsark!G1431=Data!$T$7,Data!$V$7,IF(Udfyldningsark!G1431=Data!$T$8,Data!$V$8,IF(Udfyldningsark!G1431=Data!$T$9,Data!$V$9,IF(Udfyldningsark!G1431=Data!$T$10,Data!$V$10,IF(Udfyldningsark!G1431=Data!$T$11,Data!$V$11,IF(Udfyldningsark!G1431=Data!$T$12,Data!$V$12,IF(Udfyldningsark!G1431=Data!$T$13,Data!$V$13,IF(Udfyldningsark!G1431=Data!$T$14,Data!$V$14,IF(Udfyldningsark!G1431=Data!$T$15,Data!$V$15,IF(Udfyldningsark!G1431=Data!$T$16,Data!$V$16,IF(Udfyldningsark!G1431=Data!$T$17,Data!$V$17,IF(Udfyldningsark!G1431=Data!$T$18,Data!$V$18,IF(Udfyldningsark!G1431=Data!$T$19,Data!$V$19,IF(Udfyldningsark!G1431=Data!$T$20,Data!$V$20,IF(Udfyldningsark!G1431=Data!$T$21,Data!$V$21,IF(Udfyldningsark!G1431=Data!$T$22,Data!$V$22,IF(Udfyldningsark!G1431=Data!$T$23,Data!$V$23,IF(Udfyldningsark!G1431=Data!$T$24,Data!$V$24,IF(Udfyldningsark!G1431=Data!$T$25,Data!$V$25,IF(Udfyldningsark!G1431=Data!$T$26,Data!$V$26,IF(Udfyldningsark!G1431=Data!$T$27,Data!$V$27,))))))))))))))))))))))</f>
        <v/>
      </c>
    </row>
    <row r="1415" spans="13:13" ht="9.6" hidden="1" customHeight="1" x14ac:dyDescent="0.2">
      <c r="M1415" s="89" t="str">
        <f>IF(Udfyldningsark!G1432="","",IF(Udfyldningsark!G1432=Data!$T$7,Data!$V$7,IF(Udfyldningsark!G1432=Data!$T$8,Data!$V$8,IF(Udfyldningsark!G1432=Data!$T$9,Data!$V$9,IF(Udfyldningsark!G1432=Data!$T$10,Data!$V$10,IF(Udfyldningsark!G1432=Data!$T$11,Data!$V$11,IF(Udfyldningsark!G1432=Data!$T$12,Data!$V$12,IF(Udfyldningsark!G1432=Data!$T$13,Data!$V$13,IF(Udfyldningsark!G1432=Data!$T$14,Data!$V$14,IF(Udfyldningsark!G1432=Data!$T$15,Data!$V$15,IF(Udfyldningsark!G1432=Data!$T$16,Data!$V$16,IF(Udfyldningsark!G1432=Data!$T$17,Data!$V$17,IF(Udfyldningsark!G1432=Data!$T$18,Data!$V$18,IF(Udfyldningsark!G1432=Data!$T$19,Data!$V$19,IF(Udfyldningsark!G1432=Data!$T$20,Data!$V$20,IF(Udfyldningsark!G1432=Data!$T$21,Data!$V$21,IF(Udfyldningsark!G1432=Data!$T$22,Data!$V$22,IF(Udfyldningsark!G1432=Data!$T$23,Data!$V$23,IF(Udfyldningsark!G1432=Data!$T$24,Data!$V$24,IF(Udfyldningsark!G1432=Data!$T$25,Data!$V$25,IF(Udfyldningsark!G1432=Data!$T$26,Data!$V$26,IF(Udfyldningsark!G1432=Data!$T$27,Data!$V$27,))))))))))))))))))))))</f>
        <v/>
      </c>
    </row>
    <row r="1416" spans="13:13" ht="9.6" hidden="1" customHeight="1" x14ac:dyDescent="0.2">
      <c r="M1416" s="89" t="str">
        <f>IF(Udfyldningsark!G1433="","",IF(Udfyldningsark!G1433=Data!$T$7,Data!$V$7,IF(Udfyldningsark!G1433=Data!$T$8,Data!$V$8,IF(Udfyldningsark!G1433=Data!$T$9,Data!$V$9,IF(Udfyldningsark!G1433=Data!$T$10,Data!$V$10,IF(Udfyldningsark!G1433=Data!$T$11,Data!$V$11,IF(Udfyldningsark!G1433=Data!$T$12,Data!$V$12,IF(Udfyldningsark!G1433=Data!$T$13,Data!$V$13,IF(Udfyldningsark!G1433=Data!$T$14,Data!$V$14,IF(Udfyldningsark!G1433=Data!$T$15,Data!$V$15,IF(Udfyldningsark!G1433=Data!$T$16,Data!$V$16,IF(Udfyldningsark!G1433=Data!$T$17,Data!$V$17,IF(Udfyldningsark!G1433=Data!$T$18,Data!$V$18,IF(Udfyldningsark!G1433=Data!$T$19,Data!$V$19,IF(Udfyldningsark!G1433=Data!$T$20,Data!$V$20,IF(Udfyldningsark!G1433=Data!$T$21,Data!$V$21,IF(Udfyldningsark!G1433=Data!$T$22,Data!$V$22,IF(Udfyldningsark!G1433=Data!$T$23,Data!$V$23,IF(Udfyldningsark!G1433=Data!$T$24,Data!$V$24,IF(Udfyldningsark!G1433=Data!$T$25,Data!$V$25,IF(Udfyldningsark!G1433=Data!$T$26,Data!$V$26,IF(Udfyldningsark!G1433=Data!$T$27,Data!$V$27,))))))))))))))))))))))</f>
        <v/>
      </c>
    </row>
    <row r="1417" spans="13:13" ht="9.6" hidden="1" customHeight="1" x14ac:dyDescent="0.2">
      <c r="M1417" s="89" t="str">
        <f>IF(Udfyldningsark!G1434="","",IF(Udfyldningsark!G1434=Data!$T$7,Data!$V$7,IF(Udfyldningsark!G1434=Data!$T$8,Data!$V$8,IF(Udfyldningsark!G1434=Data!$T$9,Data!$V$9,IF(Udfyldningsark!G1434=Data!$T$10,Data!$V$10,IF(Udfyldningsark!G1434=Data!$T$11,Data!$V$11,IF(Udfyldningsark!G1434=Data!$T$12,Data!$V$12,IF(Udfyldningsark!G1434=Data!$T$13,Data!$V$13,IF(Udfyldningsark!G1434=Data!$T$14,Data!$V$14,IF(Udfyldningsark!G1434=Data!$T$15,Data!$V$15,IF(Udfyldningsark!G1434=Data!$T$16,Data!$V$16,IF(Udfyldningsark!G1434=Data!$T$17,Data!$V$17,IF(Udfyldningsark!G1434=Data!$T$18,Data!$V$18,IF(Udfyldningsark!G1434=Data!$T$19,Data!$V$19,IF(Udfyldningsark!G1434=Data!$T$20,Data!$V$20,IF(Udfyldningsark!G1434=Data!$T$21,Data!$V$21,IF(Udfyldningsark!G1434=Data!$T$22,Data!$V$22,IF(Udfyldningsark!G1434=Data!$T$23,Data!$V$23,IF(Udfyldningsark!G1434=Data!$T$24,Data!$V$24,IF(Udfyldningsark!G1434=Data!$T$25,Data!$V$25,IF(Udfyldningsark!G1434=Data!$T$26,Data!$V$26,IF(Udfyldningsark!G1434=Data!$T$27,Data!$V$27,))))))))))))))))))))))</f>
        <v/>
      </c>
    </row>
    <row r="1418" spans="13:13" ht="9.6" hidden="1" customHeight="1" x14ac:dyDescent="0.2">
      <c r="M1418" s="89" t="str">
        <f>IF(Udfyldningsark!G1435="","",IF(Udfyldningsark!G1435=Data!$T$7,Data!$V$7,IF(Udfyldningsark!G1435=Data!$T$8,Data!$V$8,IF(Udfyldningsark!G1435=Data!$T$9,Data!$V$9,IF(Udfyldningsark!G1435=Data!$T$10,Data!$V$10,IF(Udfyldningsark!G1435=Data!$T$11,Data!$V$11,IF(Udfyldningsark!G1435=Data!$T$12,Data!$V$12,IF(Udfyldningsark!G1435=Data!$T$13,Data!$V$13,IF(Udfyldningsark!G1435=Data!$T$14,Data!$V$14,IF(Udfyldningsark!G1435=Data!$T$15,Data!$V$15,IF(Udfyldningsark!G1435=Data!$T$16,Data!$V$16,IF(Udfyldningsark!G1435=Data!$T$17,Data!$V$17,IF(Udfyldningsark!G1435=Data!$T$18,Data!$V$18,IF(Udfyldningsark!G1435=Data!$T$19,Data!$V$19,IF(Udfyldningsark!G1435=Data!$T$20,Data!$V$20,IF(Udfyldningsark!G1435=Data!$T$21,Data!$V$21,IF(Udfyldningsark!G1435=Data!$T$22,Data!$V$22,IF(Udfyldningsark!G1435=Data!$T$23,Data!$V$23,IF(Udfyldningsark!G1435=Data!$T$24,Data!$V$24,IF(Udfyldningsark!G1435=Data!$T$25,Data!$V$25,IF(Udfyldningsark!G1435=Data!$T$26,Data!$V$26,IF(Udfyldningsark!G1435=Data!$T$27,Data!$V$27,))))))))))))))))))))))</f>
        <v/>
      </c>
    </row>
    <row r="1419" spans="13:13" ht="9.6" hidden="1" customHeight="1" x14ac:dyDescent="0.2">
      <c r="M1419" s="89" t="str">
        <f>IF(Udfyldningsark!G1436="","",IF(Udfyldningsark!G1436=Data!$T$7,Data!$V$7,IF(Udfyldningsark!G1436=Data!$T$8,Data!$V$8,IF(Udfyldningsark!G1436=Data!$T$9,Data!$V$9,IF(Udfyldningsark!G1436=Data!$T$10,Data!$V$10,IF(Udfyldningsark!G1436=Data!$T$11,Data!$V$11,IF(Udfyldningsark!G1436=Data!$T$12,Data!$V$12,IF(Udfyldningsark!G1436=Data!$T$13,Data!$V$13,IF(Udfyldningsark!G1436=Data!$T$14,Data!$V$14,IF(Udfyldningsark!G1436=Data!$T$15,Data!$V$15,IF(Udfyldningsark!G1436=Data!$T$16,Data!$V$16,IF(Udfyldningsark!G1436=Data!$T$17,Data!$V$17,IF(Udfyldningsark!G1436=Data!$T$18,Data!$V$18,IF(Udfyldningsark!G1436=Data!$T$19,Data!$V$19,IF(Udfyldningsark!G1436=Data!$T$20,Data!$V$20,IF(Udfyldningsark!G1436=Data!$T$21,Data!$V$21,IF(Udfyldningsark!G1436=Data!$T$22,Data!$V$22,IF(Udfyldningsark!G1436=Data!$T$23,Data!$V$23,IF(Udfyldningsark!G1436=Data!$T$24,Data!$V$24,IF(Udfyldningsark!G1436=Data!$T$25,Data!$V$25,IF(Udfyldningsark!G1436=Data!$T$26,Data!$V$26,IF(Udfyldningsark!G1436=Data!$T$27,Data!$V$27,))))))))))))))))))))))</f>
        <v/>
      </c>
    </row>
    <row r="1420" spans="13:13" ht="9.6" hidden="1" customHeight="1" x14ac:dyDescent="0.2">
      <c r="M1420" s="89" t="str">
        <f>IF(Udfyldningsark!G1437="","",IF(Udfyldningsark!G1437=Data!$T$7,Data!$V$7,IF(Udfyldningsark!G1437=Data!$T$8,Data!$V$8,IF(Udfyldningsark!G1437=Data!$T$9,Data!$V$9,IF(Udfyldningsark!G1437=Data!$T$10,Data!$V$10,IF(Udfyldningsark!G1437=Data!$T$11,Data!$V$11,IF(Udfyldningsark!G1437=Data!$T$12,Data!$V$12,IF(Udfyldningsark!G1437=Data!$T$13,Data!$V$13,IF(Udfyldningsark!G1437=Data!$T$14,Data!$V$14,IF(Udfyldningsark!G1437=Data!$T$15,Data!$V$15,IF(Udfyldningsark!G1437=Data!$T$16,Data!$V$16,IF(Udfyldningsark!G1437=Data!$T$17,Data!$V$17,IF(Udfyldningsark!G1437=Data!$T$18,Data!$V$18,IF(Udfyldningsark!G1437=Data!$T$19,Data!$V$19,IF(Udfyldningsark!G1437=Data!$T$20,Data!$V$20,IF(Udfyldningsark!G1437=Data!$T$21,Data!$V$21,IF(Udfyldningsark!G1437=Data!$T$22,Data!$V$22,IF(Udfyldningsark!G1437=Data!$T$23,Data!$V$23,IF(Udfyldningsark!G1437=Data!$T$24,Data!$V$24,IF(Udfyldningsark!G1437=Data!$T$25,Data!$V$25,IF(Udfyldningsark!G1437=Data!$T$26,Data!$V$26,IF(Udfyldningsark!G1437=Data!$T$27,Data!$V$27,))))))))))))))))))))))</f>
        <v/>
      </c>
    </row>
    <row r="1421" spans="13:13" ht="9.6" hidden="1" customHeight="1" x14ac:dyDescent="0.2">
      <c r="M1421" s="89" t="str">
        <f>IF(Udfyldningsark!G1438="","",IF(Udfyldningsark!G1438=Data!$T$7,Data!$V$7,IF(Udfyldningsark!G1438=Data!$T$8,Data!$V$8,IF(Udfyldningsark!G1438=Data!$T$9,Data!$V$9,IF(Udfyldningsark!G1438=Data!$T$10,Data!$V$10,IF(Udfyldningsark!G1438=Data!$T$11,Data!$V$11,IF(Udfyldningsark!G1438=Data!$T$12,Data!$V$12,IF(Udfyldningsark!G1438=Data!$T$13,Data!$V$13,IF(Udfyldningsark!G1438=Data!$T$14,Data!$V$14,IF(Udfyldningsark!G1438=Data!$T$15,Data!$V$15,IF(Udfyldningsark!G1438=Data!$T$16,Data!$V$16,IF(Udfyldningsark!G1438=Data!$T$17,Data!$V$17,IF(Udfyldningsark!G1438=Data!$T$18,Data!$V$18,IF(Udfyldningsark!G1438=Data!$T$19,Data!$V$19,IF(Udfyldningsark!G1438=Data!$T$20,Data!$V$20,IF(Udfyldningsark!G1438=Data!$T$21,Data!$V$21,IF(Udfyldningsark!G1438=Data!$T$22,Data!$V$22,IF(Udfyldningsark!G1438=Data!$T$23,Data!$V$23,IF(Udfyldningsark!G1438=Data!$T$24,Data!$V$24,IF(Udfyldningsark!G1438=Data!$T$25,Data!$V$25,IF(Udfyldningsark!G1438=Data!$T$26,Data!$V$26,IF(Udfyldningsark!G1438=Data!$T$27,Data!$V$27,))))))))))))))))))))))</f>
        <v/>
      </c>
    </row>
    <row r="1422" spans="13:13" ht="9.6" hidden="1" customHeight="1" x14ac:dyDescent="0.2">
      <c r="M1422" s="89" t="str">
        <f>IF(Udfyldningsark!G1439="","",IF(Udfyldningsark!G1439=Data!$T$7,Data!$V$7,IF(Udfyldningsark!G1439=Data!$T$8,Data!$V$8,IF(Udfyldningsark!G1439=Data!$T$9,Data!$V$9,IF(Udfyldningsark!G1439=Data!$T$10,Data!$V$10,IF(Udfyldningsark!G1439=Data!$T$11,Data!$V$11,IF(Udfyldningsark!G1439=Data!$T$12,Data!$V$12,IF(Udfyldningsark!G1439=Data!$T$13,Data!$V$13,IF(Udfyldningsark!G1439=Data!$T$14,Data!$V$14,IF(Udfyldningsark!G1439=Data!$T$15,Data!$V$15,IF(Udfyldningsark!G1439=Data!$T$16,Data!$V$16,IF(Udfyldningsark!G1439=Data!$T$17,Data!$V$17,IF(Udfyldningsark!G1439=Data!$T$18,Data!$V$18,IF(Udfyldningsark!G1439=Data!$T$19,Data!$V$19,IF(Udfyldningsark!G1439=Data!$T$20,Data!$V$20,IF(Udfyldningsark!G1439=Data!$T$21,Data!$V$21,IF(Udfyldningsark!G1439=Data!$T$22,Data!$V$22,IF(Udfyldningsark!G1439=Data!$T$23,Data!$V$23,IF(Udfyldningsark!G1439=Data!$T$24,Data!$V$24,IF(Udfyldningsark!G1439=Data!$T$25,Data!$V$25,IF(Udfyldningsark!G1439=Data!$T$26,Data!$V$26,IF(Udfyldningsark!G1439=Data!$T$27,Data!$V$27,))))))))))))))))))))))</f>
        <v/>
      </c>
    </row>
    <row r="1423" spans="13:13" ht="9.6" hidden="1" customHeight="1" x14ac:dyDescent="0.2">
      <c r="M1423" s="89" t="str">
        <f>IF(Udfyldningsark!G1440="","",IF(Udfyldningsark!G1440=Data!$T$7,Data!$V$7,IF(Udfyldningsark!G1440=Data!$T$8,Data!$V$8,IF(Udfyldningsark!G1440=Data!$T$9,Data!$V$9,IF(Udfyldningsark!G1440=Data!$T$10,Data!$V$10,IF(Udfyldningsark!G1440=Data!$T$11,Data!$V$11,IF(Udfyldningsark!G1440=Data!$T$12,Data!$V$12,IF(Udfyldningsark!G1440=Data!$T$13,Data!$V$13,IF(Udfyldningsark!G1440=Data!$T$14,Data!$V$14,IF(Udfyldningsark!G1440=Data!$T$15,Data!$V$15,IF(Udfyldningsark!G1440=Data!$T$16,Data!$V$16,IF(Udfyldningsark!G1440=Data!$T$17,Data!$V$17,IF(Udfyldningsark!G1440=Data!$T$18,Data!$V$18,IF(Udfyldningsark!G1440=Data!$T$19,Data!$V$19,IF(Udfyldningsark!G1440=Data!$T$20,Data!$V$20,IF(Udfyldningsark!G1440=Data!$T$21,Data!$V$21,IF(Udfyldningsark!G1440=Data!$T$22,Data!$V$22,IF(Udfyldningsark!G1440=Data!$T$23,Data!$V$23,IF(Udfyldningsark!G1440=Data!$T$24,Data!$V$24,IF(Udfyldningsark!G1440=Data!$T$25,Data!$V$25,IF(Udfyldningsark!G1440=Data!$T$26,Data!$V$26,IF(Udfyldningsark!G1440=Data!$T$27,Data!$V$27,))))))))))))))))))))))</f>
        <v/>
      </c>
    </row>
    <row r="1424" spans="13:13" ht="9.6" hidden="1" customHeight="1" x14ac:dyDescent="0.2">
      <c r="M1424" s="89" t="str">
        <f>IF(Udfyldningsark!G1441="","",IF(Udfyldningsark!G1441=Data!$T$7,Data!$V$7,IF(Udfyldningsark!G1441=Data!$T$8,Data!$V$8,IF(Udfyldningsark!G1441=Data!$T$9,Data!$V$9,IF(Udfyldningsark!G1441=Data!$T$10,Data!$V$10,IF(Udfyldningsark!G1441=Data!$T$11,Data!$V$11,IF(Udfyldningsark!G1441=Data!$T$12,Data!$V$12,IF(Udfyldningsark!G1441=Data!$T$13,Data!$V$13,IF(Udfyldningsark!G1441=Data!$T$14,Data!$V$14,IF(Udfyldningsark!G1441=Data!$T$15,Data!$V$15,IF(Udfyldningsark!G1441=Data!$T$16,Data!$V$16,IF(Udfyldningsark!G1441=Data!$T$17,Data!$V$17,IF(Udfyldningsark!G1441=Data!$T$18,Data!$V$18,IF(Udfyldningsark!G1441=Data!$T$19,Data!$V$19,IF(Udfyldningsark!G1441=Data!$T$20,Data!$V$20,IF(Udfyldningsark!G1441=Data!$T$21,Data!$V$21,IF(Udfyldningsark!G1441=Data!$T$22,Data!$V$22,IF(Udfyldningsark!G1441=Data!$T$23,Data!$V$23,IF(Udfyldningsark!G1441=Data!$T$24,Data!$V$24,IF(Udfyldningsark!G1441=Data!$T$25,Data!$V$25,IF(Udfyldningsark!G1441=Data!$T$26,Data!$V$26,IF(Udfyldningsark!G1441=Data!$T$27,Data!$V$27,))))))))))))))))))))))</f>
        <v/>
      </c>
    </row>
    <row r="1425" spans="13:13" ht="9.6" hidden="1" customHeight="1" x14ac:dyDescent="0.2">
      <c r="M1425" s="89" t="str">
        <f>IF(Udfyldningsark!G1442="","",IF(Udfyldningsark!G1442=Data!$T$7,Data!$V$7,IF(Udfyldningsark!G1442=Data!$T$8,Data!$V$8,IF(Udfyldningsark!G1442=Data!$T$9,Data!$V$9,IF(Udfyldningsark!G1442=Data!$T$10,Data!$V$10,IF(Udfyldningsark!G1442=Data!$T$11,Data!$V$11,IF(Udfyldningsark!G1442=Data!$T$12,Data!$V$12,IF(Udfyldningsark!G1442=Data!$T$13,Data!$V$13,IF(Udfyldningsark!G1442=Data!$T$14,Data!$V$14,IF(Udfyldningsark!G1442=Data!$T$15,Data!$V$15,IF(Udfyldningsark!G1442=Data!$T$16,Data!$V$16,IF(Udfyldningsark!G1442=Data!$T$17,Data!$V$17,IF(Udfyldningsark!G1442=Data!$T$18,Data!$V$18,IF(Udfyldningsark!G1442=Data!$T$19,Data!$V$19,IF(Udfyldningsark!G1442=Data!$T$20,Data!$V$20,IF(Udfyldningsark!G1442=Data!$T$21,Data!$V$21,IF(Udfyldningsark!G1442=Data!$T$22,Data!$V$22,IF(Udfyldningsark!G1442=Data!$T$23,Data!$V$23,IF(Udfyldningsark!G1442=Data!$T$24,Data!$V$24,IF(Udfyldningsark!G1442=Data!$T$25,Data!$V$25,IF(Udfyldningsark!G1442=Data!$T$26,Data!$V$26,IF(Udfyldningsark!G1442=Data!$T$27,Data!$V$27,))))))))))))))))))))))</f>
        <v/>
      </c>
    </row>
    <row r="1426" spans="13:13" ht="9.6" hidden="1" customHeight="1" x14ac:dyDescent="0.2">
      <c r="M1426" s="89" t="str">
        <f>IF(Udfyldningsark!G1443="","",IF(Udfyldningsark!G1443=Data!$T$7,Data!$V$7,IF(Udfyldningsark!G1443=Data!$T$8,Data!$V$8,IF(Udfyldningsark!G1443=Data!$T$9,Data!$V$9,IF(Udfyldningsark!G1443=Data!$T$10,Data!$V$10,IF(Udfyldningsark!G1443=Data!$T$11,Data!$V$11,IF(Udfyldningsark!G1443=Data!$T$12,Data!$V$12,IF(Udfyldningsark!G1443=Data!$T$13,Data!$V$13,IF(Udfyldningsark!G1443=Data!$T$14,Data!$V$14,IF(Udfyldningsark!G1443=Data!$T$15,Data!$V$15,IF(Udfyldningsark!G1443=Data!$T$16,Data!$V$16,IF(Udfyldningsark!G1443=Data!$T$17,Data!$V$17,IF(Udfyldningsark!G1443=Data!$T$18,Data!$V$18,IF(Udfyldningsark!G1443=Data!$T$19,Data!$V$19,IF(Udfyldningsark!G1443=Data!$T$20,Data!$V$20,IF(Udfyldningsark!G1443=Data!$T$21,Data!$V$21,IF(Udfyldningsark!G1443=Data!$T$22,Data!$V$22,IF(Udfyldningsark!G1443=Data!$T$23,Data!$V$23,IF(Udfyldningsark!G1443=Data!$T$24,Data!$V$24,IF(Udfyldningsark!G1443=Data!$T$25,Data!$V$25,IF(Udfyldningsark!G1443=Data!$T$26,Data!$V$26,IF(Udfyldningsark!G1443=Data!$T$27,Data!$V$27,))))))))))))))))))))))</f>
        <v/>
      </c>
    </row>
    <row r="1427" spans="13:13" ht="9.6" hidden="1" customHeight="1" x14ac:dyDescent="0.2">
      <c r="M1427" s="89" t="str">
        <f>IF(Udfyldningsark!G1444="","",IF(Udfyldningsark!G1444=Data!$T$7,Data!$V$7,IF(Udfyldningsark!G1444=Data!$T$8,Data!$V$8,IF(Udfyldningsark!G1444=Data!$T$9,Data!$V$9,IF(Udfyldningsark!G1444=Data!$T$10,Data!$V$10,IF(Udfyldningsark!G1444=Data!$T$11,Data!$V$11,IF(Udfyldningsark!G1444=Data!$T$12,Data!$V$12,IF(Udfyldningsark!G1444=Data!$T$13,Data!$V$13,IF(Udfyldningsark!G1444=Data!$T$14,Data!$V$14,IF(Udfyldningsark!G1444=Data!$T$15,Data!$V$15,IF(Udfyldningsark!G1444=Data!$T$16,Data!$V$16,IF(Udfyldningsark!G1444=Data!$T$17,Data!$V$17,IF(Udfyldningsark!G1444=Data!$T$18,Data!$V$18,IF(Udfyldningsark!G1444=Data!$T$19,Data!$V$19,IF(Udfyldningsark!G1444=Data!$T$20,Data!$V$20,IF(Udfyldningsark!G1444=Data!$T$21,Data!$V$21,IF(Udfyldningsark!G1444=Data!$T$22,Data!$V$22,IF(Udfyldningsark!G1444=Data!$T$23,Data!$V$23,IF(Udfyldningsark!G1444=Data!$T$24,Data!$V$24,IF(Udfyldningsark!G1444=Data!$T$25,Data!$V$25,IF(Udfyldningsark!G1444=Data!$T$26,Data!$V$26,IF(Udfyldningsark!G1444=Data!$T$27,Data!$V$27,))))))))))))))))))))))</f>
        <v/>
      </c>
    </row>
    <row r="1428" spans="13:13" ht="9.6" hidden="1" customHeight="1" x14ac:dyDescent="0.2">
      <c r="M1428" s="89" t="str">
        <f>IF(Udfyldningsark!G1445="","",IF(Udfyldningsark!G1445=Data!$T$7,Data!$V$7,IF(Udfyldningsark!G1445=Data!$T$8,Data!$V$8,IF(Udfyldningsark!G1445=Data!$T$9,Data!$V$9,IF(Udfyldningsark!G1445=Data!$T$10,Data!$V$10,IF(Udfyldningsark!G1445=Data!$T$11,Data!$V$11,IF(Udfyldningsark!G1445=Data!$T$12,Data!$V$12,IF(Udfyldningsark!G1445=Data!$T$13,Data!$V$13,IF(Udfyldningsark!G1445=Data!$T$14,Data!$V$14,IF(Udfyldningsark!G1445=Data!$T$15,Data!$V$15,IF(Udfyldningsark!G1445=Data!$T$16,Data!$V$16,IF(Udfyldningsark!G1445=Data!$T$17,Data!$V$17,IF(Udfyldningsark!G1445=Data!$T$18,Data!$V$18,IF(Udfyldningsark!G1445=Data!$T$19,Data!$V$19,IF(Udfyldningsark!G1445=Data!$T$20,Data!$V$20,IF(Udfyldningsark!G1445=Data!$T$21,Data!$V$21,IF(Udfyldningsark!G1445=Data!$T$22,Data!$V$22,IF(Udfyldningsark!G1445=Data!$T$23,Data!$V$23,IF(Udfyldningsark!G1445=Data!$T$24,Data!$V$24,IF(Udfyldningsark!G1445=Data!$T$25,Data!$V$25,IF(Udfyldningsark!G1445=Data!$T$26,Data!$V$26,IF(Udfyldningsark!G1445=Data!$T$27,Data!$V$27,))))))))))))))))))))))</f>
        <v/>
      </c>
    </row>
    <row r="1429" spans="13:13" ht="9.6" hidden="1" customHeight="1" x14ac:dyDescent="0.2">
      <c r="M1429" s="89" t="str">
        <f>IF(Udfyldningsark!G1446="","",IF(Udfyldningsark!G1446=Data!$T$7,Data!$V$7,IF(Udfyldningsark!G1446=Data!$T$8,Data!$V$8,IF(Udfyldningsark!G1446=Data!$T$9,Data!$V$9,IF(Udfyldningsark!G1446=Data!$T$10,Data!$V$10,IF(Udfyldningsark!G1446=Data!$T$11,Data!$V$11,IF(Udfyldningsark!G1446=Data!$T$12,Data!$V$12,IF(Udfyldningsark!G1446=Data!$T$13,Data!$V$13,IF(Udfyldningsark!G1446=Data!$T$14,Data!$V$14,IF(Udfyldningsark!G1446=Data!$T$15,Data!$V$15,IF(Udfyldningsark!G1446=Data!$T$16,Data!$V$16,IF(Udfyldningsark!G1446=Data!$T$17,Data!$V$17,IF(Udfyldningsark!G1446=Data!$T$18,Data!$V$18,IF(Udfyldningsark!G1446=Data!$T$19,Data!$V$19,IF(Udfyldningsark!G1446=Data!$T$20,Data!$V$20,IF(Udfyldningsark!G1446=Data!$T$21,Data!$V$21,IF(Udfyldningsark!G1446=Data!$T$22,Data!$V$22,IF(Udfyldningsark!G1446=Data!$T$23,Data!$V$23,IF(Udfyldningsark!G1446=Data!$T$24,Data!$V$24,IF(Udfyldningsark!G1446=Data!$T$25,Data!$V$25,IF(Udfyldningsark!G1446=Data!$T$26,Data!$V$26,IF(Udfyldningsark!G1446=Data!$T$27,Data!$V$27,))))))))))))))))))))))</f>
        <v/>
      </c>
    </row>
    <row r="1430" spans="13:13" ht="9.6" hidden="1" customHeight="1" x14ac:dyDescent="0.2">
      <c r="M1430" s="89" t="str">
        <f>IF(Udfyldningsark!G1447="","",IF(Udfyldningsark!G1447=Data!$T$7,Data!$V$7,IF(Udfyldningsark!G1447=Data!$T$8,Data!$V$8,IF(Udfyldningsark!G1447=Data!$T$9,Data!$V$9,IF(Udfyldningsark!G1447=Data!$T$10,Data!$V$10,IF(Udfyldningsark!G1447=Data!$T$11,Data!$V$11,IF(Udfyldningsark!G1447=Data!$T$12,Data!$V$12,IF(Udfyldningsark!G1447=Data!$T$13,Data!$V$13,IF(Udfyldningsark!G1447=Data!$T$14,Data!$V$14,IF(Udfyldningsark!G1447=Data!$T$15,Data!$V$15,IF(Udfyldningsark!G1447=Data!$T$16,Data!$V$16,IF(Udfyldningsark!G1447=Data!$T$17,Data!$V$17,IF(Udfyldningsark!G1447=Data!$T$18,Data!$V$18,IF(Udfyldningsark!G1447=Data!$T$19,Data!$V$19,IF(Udfyldningsark!G1447=Data!$T$20,Data!$V$20,IF(Udfyldningsark!G1447=Data!$T$21,Data!$V$21,IF(Udfyldningsark!G1447=Data!$T$22,Data!$V$22,IF(Udfyldningsark!G1447=Data!$T$23,Data!$V$23,IF(Udfyldningsark!G1447=Data!$T$24,Data!$V$24,IF(Udfyldningsark!G1447=Data!$T$25,Data!$V$25,IF(Udfyldningsark!G1447=Data!$T$26,Data!$V$26,IF(Udfyldningsark!G1447=Data!$T$27,Data!$V$27,))))))))))))))))))))))</f>
        <v/>
      </c>
    </row>
    <row r="1431" spans="13:13" ht="9.6" hidden="1" customHeight="1" x14ac:dyDescent="0.2">
      <c r="M1431" s="89" t="str">
        <f>IF(Udfyldningsark!G1448="","",IF(Udfyldningsark!G1448=Data!$T$7,Data!$V$7,IF(Udfyldningsark!G1448=Data!$T$8,Data!$V$8,IF(Udfyldningsark!G1448=Data!$T$9,Data!$V$9,IF(Udfyldningsark!G1448=Data!$T$10,Data!$V$10,IF(Udfyldningsark!G1448=Data!$T$11,Data!$V$11,IF(Udfyldningsark!G1448=Data!$T$12,Data!$V$12,IF(Udfyldningsark!G1448=Data!$T$13,Data!$V$13,IF(Udfyldningsark!G1448=Data!$T$14,Data!$V$14,IF(Udfyldningsark!G1448=Data!$T$15,Data!$V$15,IF(Udfyldningsark!G1448=Data!$T$16,Data!$V$16,IF(Udfyldningsark!G1448=Data!$T$17,Data!$V$17,IF(Udfyldningsark!G1448=Data!$T$18,Data!$V$18,IF(Udfyldningsark!G1448=Data!$T$19,Data!$V$19,IF(Udfyldningsark!G1448=Data!$T$20,Data!$V$20,IF(Udfyldningsark!G1448=Data!$T$21,Data!$V$21,IF(Udfyldningsark!G1448=Data!$T$22,Data!$V$22,IF(Udfyldningsark!G1448=Data!$T$23,Data!$V$23,IF(Udfyldningsark!G1448=Data!$T$24,Data!$V$24,IF(Udfyldningsark!G1448=Data!$T$25,Data!$V$25,IF(Udfyldningsark!G1448=Data!$T$26,Data!$V$26,IF(Udfyldningsark!G1448=Data!$T$27,Data!$V$27,))))))))))))))))))))))</f>
        <v/>
      </c>
    </row>
    <row r="1432" spans="13:13" ht="9.6" hidden="1" customHeight="1" x14ac:dyDescent="0.2">
      <c r="M1432" s="89" t="str">
        <f>IF(Udfyldningsark!G1449="","",IF(Udfyldningsark!G1449=Data!$T$7,Data!$V$7,IF(Udfyldningsark!G1449=Data!$T$8,Data!$V$8,IF(Udfyldningsark!G1449=Data!$T$9,Data!$V$9,IF(Udfyldningsark!G1449=Data!$T$10,Data!$V$10,IF(Udfyldningsark!G1449=Data!$T$11,Data!$V$11,IF(Udfyldningsark!G1449=Data!$T$12,Data!$V$12,IF(Udfyldningsark!G1449=Data!$T$13,Data!$V$13,IF(Udfyldningsark!G1449=Data!$T$14,Data!$V$14,IF(Udfyldningsark!G1449=Data!$T$15,Data!$V$15,IF(Udfyldningsark!G1449=Data!$T$16,Data!$V$16,IF(Udfyldningsark!G1449=Data!$T$17,Data!$V$17,IF(Udfyldningsark!G1449=Data!$T$18,Data!$V$18,IF(Udfyldningsark!G1449=Data!$T$19,Data!$V$19,IF(Udfyldningsark!G1449=Data!$T$20,Data!$V$20,IF(Udfyldningsark!G1449=Data!$T$21,Data!$V$21,IF(Udfyldningsark!G1449=Data!$T$22,Data!$V$22,IF(Udfyldningsark!G1449=Data!$T$23,Data!$V$23,IF(Udfyldningsark!G1449=Data!$T$24,Data!$V$24,IF(Udfyldningsark!G1449=Data!$T$25,Data!$V$25,IF(Udfyldningsark!G1449=Data!$T$26,Data!$V$26,IF(Udfyldningsark!G1449=Data!$T$27,Data!$V$27,))))))))))))))))))))))</f>
        <v/>
      </c>
    </row>
    <row r="1433" spans="13:13" ht="9.6" hidden="1" customHeight="1" x14ac:dyDescent="0.2">
      <c r="M1433" s="89" t="str">
        <f>IF(Udfyldningsark!G1450="","",IF(Udfyldningsark!G1450=Data!$T$7,Data!$V$7,IF(Udfyldningsark!G1450=Data!$T$8,Data!$V$8,IF(Udfyldningsark!G1450=Data!$T$9,Data!$V$9,IF(Udfyldningsark!G1450=Data!$T$10,Data!$V$10,IF(Udfyldningsark!G1450=Data!$T$11,Data!$V$11,IF(Udfyldningsark!G1450=Data!$T$12,Data!$V$12,IF(Udfyldningsark!G1450=Data!$T$13,Data!$V$13,IF(Udfyldningsark!G1450=Data!$T$14,Data!$V$14,IF(Udfyldningsark!G1450=Data!$T$15,Data!$V$15,IF(Udfyldningsark!G1450=Data!$T$16,Data!$V$16,IF(Udfyldningsark!G1450=Data!$T$17,Data!$V$17,IF(Udfyldningsark!G1450=Data!$T$18,Data!$V$18,IF(Udfyldningsark!G1450=Data!$T$19,Data!$V$19,IF(Udfyldningsark!G1450=Data!$T$20,Data!$V$20,IF(Udfyldningsark!G1450=Data!$T$21,Data!$V$21,IF(Udfyldningsark!G1450=Data!$T$22,Data!$V$22,IF(Udfyldningsark!G1450=Data!$T$23,Data!$V$23,IF(Udfyldningsark!G1450=Data!$T$24,Data!$V$24,IF(Udfyldningsark!G1450=Data!$T$25,Data!$V$25,IF(Udfyldningsark!G1450=Data!$T$26,Data!$V$26,IF(Udfyldningsark!G1450=Data!$T$27,Data!$V$27,))))))))))))))))))))))</f>
        <v/>
      </c>
    </row>
    <row r="1434" spans="13:13" ht="9.6" hidden="1" customHeight="1" x14ac:dyDescent="0.2">
      <c r="M1434" s="89" t="str">
        <f>IF(Udfyldningsark!G1451="","",IF(Udfyldningsark!G1451=Data!$T$7,Data!$V$7,IF(Udfyldningsark!G1451=Data!$T$8,Data!$V$8,IF(Udfyldningsark!G1451=Data!$T$9,Data!$V$9,IF(Udfyldningsark!G1451=Data!$T$10,Data!$V$10,IF(Udfyldningsark!G1451=Data!$T$11,Data!$V$11,IF(Udfyldningsark!G1451=Data!$T$12,Data!$V$12,IF(Udfyldningsark!G1451=Data!$T$13,Data!$V$13,IF(Udfyldningsark!G1451=Data!$T$14,Data!$V$14,IF(Udfyldningsark!G1451=Data!$T$15,Data!$V$15,IF(Udfyldningsark!G1451=Data!$T$16,Data!$V$16,IF(Udfyldningsark!G1451=Data!$T$17,Data!$V$17,IF(Udfyldningsark!G1451=Data!$T$18,Data!$V$18,IF(Udfyldningsark!G1451=Data!$T$19,Data!$V$19,IF(Udfyldningsark!G1451=Data!$T$20,Data!$V$20,IF(Udfyldningsark!G1451=Data!$T$21,Data!$V$21,IF(Udfyldningsark!G1451=Data!$T$22,Data!$V$22,IF(Udfyldningsark!G1451=Data!$T$23,Data!$V$23,IF(Udfyldningsark!G1451=Data!$T$24,Data!$V$24,IF(Udfyldningsark!G1451=Data!$T$25,Data!$V$25,IF(Udfyldningsark!G1451=Data!$T$26,Data!$V$26,IF(Udfyldningsark!G1451=Data!$T$27,Data!$V$27,))))))))))))))))))))))</f>
        <v/>
      </c>
    </row>
    <row r="1435" spans="13:13" ht="9.6" hidden="1" customHeight="1" x14ac:dyDescent="0.2">
      <c r="M1435" s="89" t="str">
        <f>IF(Udfyldningsark!G1452="","",IF(Udfyldningsark!G1452=Data!$T$7,Data!$V$7,IF(Udfyldningsark!G1452=Data!$T$8,Data!$V$8,IF(Udfyldningsark!G1452=Data!$T$9,Data!$V$9,IF(Udfyldningsark!G1452=Data!$T$10,Data!$V$10,IF(Udfyldningsark!G1452=Data!$T$11,Data!$V$11,IF(Udfyldningsark!G1452=Data!$T$12,Data!$V$12,IF(Udfyldningsark!G1452=Data!$T$13,Data!$V$13,IF(Udfyldningsark!G1452=Data!$T$14,Data!$V$14,IF(Udfyldningsark!G1452=Data!$T$15,Data!$V$15,IF(Udfyldningsark!G1452=Data!$T$16,Data!$V$16,IF(Udfyldningsark!G1452=Data!$T$17,Data!$V$17,IF(Udfyldningsark!G1452=Data!$T$18,Data!$V$18,IF(Udfyldningsark!G1452=Data!$T$19,Data!$V$19,IF(Udfyldningsark!G1452=Data!$T$20,Data!$V$20,IF(Udfyldningsark!G1452=Data!$T$21,Data!$V$21,IF(Udfyldningsark!G1452=Data!$T$22,Data!$V$22,IF(Udfyldningsark!G1452=Data!$T$23,Data!$V$23,IF(Udfyldningsark!G1452=Data!$T$24,Data!$V$24,IF(Udfyldningsark!G1452=Data!$T$25,Data!$V$25,IF(Udfyldningsark!G1452=Data!$T$26,Data!$V$26,IF(Udfyldningsark!G1452=Data!$T$27,Data!$V$27,))))))))))))))))))))))</f>
        <v/>
      </c>
    </row>
    <row r="1436" spans="13:13" ht="9.6" hidden="1" customHeight="1" x14ac:dyDescent="0.2">
      <c r="M1436" s="89" t="str">
        <f>IF(Udfyldningsark!G1453="","",IF(Udfyldningsark!G1453=Data!$T$7,Data!$V$7,IF(Udfyldningsark!G1453=Data!$T$8,Data!$V$8,IF(Udfyldningsark!G1453=Data!$T$9,Data!$V$9,IF(Udfyldningsark!G1453=Data!$T$10,Data!$V$10,IF(Udfyldningsark!G1453=Data!$T$11,Data!$V$11,IF(Udfyldningsark!G1453=Data!$T$12,Data!$V$12,IF(Udfyldningsark!G1453=Data!$T$13,Data!$V$13,IF(Udfyldningsark!G1453=Data!$T$14,Data!$V$14,IF(Udfyldningsark!G1453=Data!$T$15,Data!$V$15,IF(Udfyldningsark!G1453=Data!$T$16,Data!$V$16,IF(Udfyldningsark!G1453=Data!$T$17,Data!$V$17,IF(Udfyldningsark!G1453=Data!$T$18,Data!$V$18,IF(Udfyldningsark!G1453=Data!$T$19,Data!$V$19,IF(Udfyldningsark!G1453=Data!$T$20,Data!$V$20,IF(Udfyldningsark!G1453=Data!$T$21,Data!$V$21,IF(Udfyldningsark!G1453=Data!$T$22,Data!$V$22,IF(Udfyldningsark!G1453=Data!$T$23,Data!$V$23,IF(Udfyldningsark!G1453=Data!$T$24,Data!$V$24,IF(Udfyldningsark!G1453=Data!$T$25,Data!$V$25,IF(Udfyldningsark!G1453=Data!$T$26,Data!$V$26,IF(Udfyldningsark!G1453=Data!$T$27,Data!$V$27,))))))))))))))))))))))</f>
        <v/>
      </c>
    </row>
    <row r="1437" spans="13:13" ht="9.6" hidden="1" customHeight="1" x14ac:dyDescent="0.2">
      <c r="M1437" s="89" t="str">
        <f>IF(Udfyldningsark!G1454="","",IF(Udfyldningsark!G1454=Data!$T$7,Data!$V$7,IF(Udfyldningsark!G1454=Data!$T$8,Data!$V$8,IF(Udfyldningsark!G1454=Data!$T$9,Data!$V$9,IF(Udfyldningsark!G1454=Data!$T$10,Data!$V$10,IF(Udfyldningsark!G1454=Data!$T$11,Data!$V$11,IF(Udfyldningsark!G1454=Data!$T$12,Data!$V$12,IF(Udfyldningsark!G1454=Data!$T$13,Data!$V$13,IF(Udfyldningsark!G1454=Data!$T$14,Data!$V$14,IF(Udfyldningsark!G1454=Data!$T$15,Data!$V$15,IF(Udfyldningsark!G1454=Data!$T$16,Data!$V$16,IF(Udfyldningsark!G1454=Data!$T$17,Data!$V$17,IF(Udfyldningsark!G1454=Data!$T$18,Data!$V$18,IF(Udfyldningsark!G1454=Data!$T$19,Data!$V$19,IF(Udfyldningsark!G1454=Data!$T$20,Data!$V$20,IF(Udfyldningsark!G1454=Data!$T$21,Data!$V$21,IF(Udfyldningsark!G1454=Data!$T$22,Data!$V$22,IF(Udfyldningsark!G1454=Data!$T$23,Data!$V$23,IF(Udfyldningsark!G1454=Data!$T$24,Data!$V$24,IF(Udfyldningsark!G1454=Data!$T$25,Data!$V$25,IF(Udfyldningsark!G1454=Data!$T$26,Data!$V$26,IF(Udfyldningsark!G1454=Data!$T$27,Data!$V$27,))))))))))))))))))))))</f>
        <v/>
      </c>
    </row>
    <row r="1438" spans="13:13" ht="9.6" hidden="1" customHeight="1" x14ac:dyDescent="0.2">
      <c r="M1438" s="89" t="str">
        <f>IF(Udfyldningsark!G1455="","",IF(Udfyldningsark!G1455=Data!$T$7,Data!$V$7,IF(Udfyldningsark!G1455=Data!$T$8,Data!$V$8,IF(Udfyldningsark!G1455=Data!$T$9,Data!$V$9,IF(Udfyldningsark!G1455=Data!$T$10,Data!$V$10,IF(Udfyldningsark!G1455=Data!$T$11,Data!$V$11,IF(Udfyldningsark!G1455=Data!$T$12,Data!$V$12,IF(Udfyldningsark!G1455=Data!$T$13,Data!$V$13,IF(Udfyldningsark!G1455=Data!$T$14,Data!$V$14,IF(Udfyldningsark!G1455=Data!$T$15,Data!$V$15,IF(Udfyldningsark!G1455=Data!$T$16,Data!$V$16,IF(Udfyldningsark!G1455=Data!$T$17,Data!$V$17,IF(Udfyldningsark!G1455=Data!$T$18,Data!$V$18,IF(Udfyldningsark!G1455=Data!$T$19,Data!$V$19,IF(Udfyldningsark!G1455=Data!$T$20,Data!$V$20,IF(Udfyldningsark!G1455=Data!$T$21,Data!$V$21,IF(Udfyldningsark!G1455=Data!$T$22,Data!$V$22,IF(Udfyldningsark!G1455=Data!$T$23,Data!$V$23,IF(Udfyldningsark!G1455=Data!$T$24,Data!$V$24,IF(Udfyldningsark!G1455=Data!$T$25,Data!$V$25,IF(Udfyldningsark!G1455=Data!$T$26,Data!$V$26,IF(Udfyldningsark!G1455=Data!$T$27,Data!$V$27,))))))))))))))))))))))</f>
        <v/>
      </c>
    </row>
    <row r="1439" spans="13:13" ht="9.6" hidden="1" customHeight="1" x14ac:dyDescent="0.2">
      <c r="M1439" s="89" t="str">
        <f>IF(Udfyldningsark!G1456="","",IF(Udfyldningsark!G1456=Data!$T$7,Data!$V$7,IF(Udfyldningsark!G1456=Data!$T$8,Data!$V$8,IF(Udfyldningsark!G1456=Data!$T$9,Data!$V$9,IF(Udfyldningsark!G1456=Data!$T$10,Data!$V$10,IF(Udfyldningsark!G1456=Data!$T$11,Data!$V$11,IF(Udfyldningsark!G1456=Data!$T$12,Data!$V$12,IF(Udfyldningsark!G1456=Data!$T$13,Data!$V$13,IF(Udfyldningsark!G1456=Data!$T$14,Data!$V$14,IF(Udfyldningsark!G1456=Data!$T$15,Data!$V$15,IF(Udfyldningsark!G1456=Data!$T$16,Data!$V$16,IF(Udfyldningsark!G1456=Data!$T$17,Data!$V$17,IF(Udfyldningsark!G1456=Data!$T$18,Data!$V$18,IF(Udfyldningsark!G1456=Data!$T$19,Data!$V$19,IF(Udfyldningsark!G1456=Data!$T$20,Data!$V$20,IF(Udfyldningsark!G1456=Data!$T$21,Data!$V$21,IF(Udfyldningsark!G1456=Data!$T$22,Data!$V$22,IF(Udfyldningsark!G1456=Data!$T$23,Data!$V$23,IF(Udfyldningsark!G1456=Data!$T$24,Data!$V$24,IF(Udfyldningsark!G1456=Data!$T$25,Data!$V$25,IF(Udfyldningsark!G1456=Data!$T$26,Data!$V$26,IF(Udfyldningsark!G1456=Data!$T$27,Data!$V$27,))))))))))))))))))))))</f>
        <v/>
      </c>
    </row>
    <row r="1440" spans="13:13" ht="9.6" hidden="1" customHeight="1" x14ac:dyDescent="0.2">
      <c r="M1440" s="89" t="str">
        <f>IF(Udfyldningsark!G1457="","",IF(Udfyldningsark!G1457=Data!$T$7,Data!$V$7,IF(Udfyldningsark!G1457=Data!$T$8,Data!$V$8,IF(Udfyldningsark!G1457=Data!$T$9,Data!$V$9,IF(Udfyldningsark!G1457=Data!$T$10,Data!$V$10,IF(Udfyldningsark!G1457=Data!$T$11,Data!$V$11,IF(Udfyldningsark!G1457=Data!$T$12,Data!$V$12,IF(Udfyldningsark!G1457=Data!$T$13,Data!$V$13,IF(Udfyldningsark!G1457=Data!$T$14,Data!$V$14,IF(Udfyldningsark!G1457=Data!$T$15,Data!$V$15,IF(Udfyldningsark!G1457=Data!$T$16,Data!$V$16,IF(Udfyldningsark!G1457=Data!$T$17,Data!$V$17,IF(Udfyldningsark!G1457=Data!$T$18,Data!$V$18,IF(Udfyldningsark!G1457=Data!$T$19,Data!$V$19,IF(Udfyldningsark!G1457=Data!$T$20,Data!$V$20,IF(Udfyldningsark!G1457=Data!$T$21,Data!$V$21,IF(Udfyldningsark!G1457=Data!$T$22,Data!$V$22,IF(Udfyldningsark!G1457=Data!$T$23,Data!$V$23,IF(Udfyldningsark!G1457=Data!$T$24,Data!$V$24,IF(Udfyldningsark!G1457=Data!$T$25,Data!$V$25,IF(Udfyldningsark!G1457=Data!$T$26,Data!$V$26,IF(Udfyldningsark!G1457=Data!$T$27,Data!$V$27,))))))))))))))))))))))</f>
        <v/>
      </c>
    </row>
    <row r="1441" spans="13:13" ht="9.6" hidden="1" customHeight="1" x14ac:dyDescent="0.2">
      <c r="M1441" s="89" t="str">
        <f>IF(Udfyldningsark!G1458="","",IF(Udfyldningsark!G1458=Data!$T$7,Data!$V$7,IF(Udfyldningsark!G1458=Data!$T$8,Data!$V$8,IF(Udfyldningsark!G1458=Data!$T$9,Data!$V$9,IF(Udfyldningsark!G1458=Data!$T$10,Data!$V$10,IF(Udfyldningsark!G1458=Data!$T$11,Data!$V$11,IF(Udfyldningsark!G1458=Data!$T$12,Data!$V$12,IF(Udfyldningsark!G1458=Data!$T$13,Data!$V$13,IF(Udfyldningsark!G1458=Data!$T$14,Data!$V$14,IF(Udfyldningsark!G1458=Data!$T$15,Data!$V$15,IF(Udfyldningsark!G1458=Data!$T$16,Data!$V$16,IF(Udfyldningsark!G1458=Data!$T$17,Data!$V$17,IF(Udfyldningsark!G1458=Data!$T$18,Data!$V$18,IF(Udfyldningsark!G1458=Data!$T$19,Data!$V$19,IF(Udfyldningsark!G1458=Data!$T$20,Data!$V$20,IF(Udfyldningsark!G1458=Data!$T$21,Data!$V$21,IF(Udfyldningsark!G1458=Data!$T$22,Data!$V$22,IF(Udfyldningsark!G1458=Data!$T$23,Data!$V$23,IF(Udfyldningsark!G1458=Data!$T$24,Data!$V$24,IF(Udfyldningsark!G1458=Data!$T$25,Data!$V$25,IF(Udfyldningsark!G1458=Data!$T$26,Data!$V$26,IF(Udfyldningsark!G1458=Data!$T$27,Data!$V$27,))))))))))))))))))))))</f>
        <v/>
      </c>
    </row>
    <row r="1442" spans="13:13" ht="9.6" hidden="1" customHeight="1" x14ac:dyDescent="0.2">
      <c r="M1442" s="89" t="str">
        <f>IF(Udfyldningsark!G1459="","",IF(Udfyldningsark!G1459=Data!$T$7,Data!$V$7,IF(Udfyldningsark!G1459=Data!$T$8,Data!$V$8,IF(Udfyldningsark!G1459=Data!$T$9,Data!$V$9,IF(Udfyldningsark!G1459=Data!$T$10,Data!$V$10,IF(Udfyldningsark!G1459=Data!$T$11,Data!$V$11,IF(Udfyldningsark!G1459=Data!$T$12,Data!$V$12,IF(Udfyldningsark!G1459=Data!$T$13,Data!$V$13,IF(Udfyldningsark!G1459=Data!$T$14,Data!$V$14,IF(Udfyldningsark!G1459=Data!$T$15,Data!$V$15,IF(Udfyldningsark!G1459=Data!$T$16,Data!$V$16,IF(Udfyldningsark!G1459=Data!$T$17,Data!$V$17,IF(Udfyldningsark!G1459=Data!$T$18,Data!$V$18,IF(Udfyldningsark!G1459=Data!$T$19,Data!$V$19,IF(Udfyldningsark!G1459=Data!$T$20,Data!$V$20,IF(Udfyldningsark!G1459=Data!$T$21,Data!$V$21,IF(Udfyldningsark!G1459=Data!$T$22,Data!$V$22,IF(Udfyldningsark!G1459=Data!$T$23,Data!$V$23,IF(Udfyldningsark!G1459=Data!$T$24,Data!$V$24,IF(Udfyldningsark!G1459=Data!$T$25,Data!$V$25,IF(Udfyldningsark!G1459=Data!$T$26,Data!$V$26,IF(Udfyldningsark!G1459=Data!$T$27,Data!$V$27,))))))))))))))))))))))</f>
        <v/>
      </c>
    </row>
    <row r="1443" spans="13:13" ht="9.6" hidden="1" customHeight="1" x14ac:dyDescent="0.2">
      <c r="M1443" s="89" t="str">
        <f>IF(Udfyldningsark!G1460="","",IF(Udfyldningsark!G1460=Data!$T$7,Data!$V$7,IF(Udfyldningsark!G1460=Data!$T$8,Data!$V$8,IF(Udfyldningsark!G1460=Data!$T$9,Data!$V$9,IF(Udfyldningsark!G1460=Data!$T$10,Data!$V$10,IF(Udfyldningsark!G1460=Data!$T$11,Data!$V$11,IF(Udfyldningsark!G1460=Data!$T$12,Data!$V$12,IF(Udfyldningsark!G1460=Data!$T$13,Data!$V$13,IF(Udfyldningsark!G1460=Data!$T$14,Data!$V$14,IF(Udfyldningsark!G1460=Data!$T$15,Data!$V$15,IF(Udfyldningsark!G1460=Data!$T$16,Data!$V$16,IF(Udfyldningsark!G1460=Data!$T$17,Data!$V$17,IF(Udfyldningsark!G1460=Data!$T$18,Data!$V$18,IF(Udfyldningsark!G1460=Data!$T$19,Data!$V$19,IF(Udfyldningsark!G1460=Data!$T$20,Data!$V$20,IF(Udfyldningsark!G1460=Data!$T$21,Data!$V$21,IF(Udfyldningsark!G1460=Data!$T$22,Data!$V$22,IF(Udfyldningsark!G1460=Data!$T$23,Data!$V$23,IF(Udfyldningsark!G1460=Data!$T$24,Data!$V$24,IF(Udfyldningsark!G1460=Data!$T$25,Data!$V$25,IF(Udfyldningsark!G1460=Data!$T$26,Data!$V$26,IF(Udfyldningsark!G1460=Data!$T$27,Data!$V$27,))))))))))))))))))))))</f>
        <v/>
      </c>
    </row>
    <row r="1444" spans="13:13" ht="9.6" hidden="1" customHeight="1" x14ac:dyDescent="0.2">
      <c r="M1444" s="89" t="str">
        <f>IF(Udfyldningsark!G1461="","",IF(Udfyldningsark!G1461=Data!$T$7,Data!$V$7,IF(Udfyldningsark!G1461=Data!$T$8,Data!$V$8,IF(Udfyldningsark!G1461=Data!$T$9,Data!$V$9,IF(Udfyldningsark!G1461=Data!$T$10,Data!$V$10,IF(Udfyldningsark!G1461=Data!$T$11,Data!$V$11,IF(Udfyldningsark!G1461=Data!$T$12,Data!$V$12,IF(Udfyldningsark!G1461=Data!$T$13,Data!$V$13,IF(Udfyldningsark!G1461=Data!$T$14,Data!$V$14,IF(Udfyldningsark!G1461=Data!$T$15,Data!$V$15,IF(Udfyldningsark!G1461=Data!$T$16,Data!$V$16,IF(Udfyldningsark!G1461=Data!$T$17,Data!$V$17,IF(Udfyldningsark!G1461=Data!$T$18,Data!$V$18,IF(Udfyldningsark!G1461=Data!$T$19,Data!$V$19,IF(Udfyldningsark!G1461=Data!$T$20,Data!$V$20,IF(Udfyldningsark!G1461=Data!$T$21,Data!$V$21,IF(Udfyldningsark!G1461=Data!$T$22,Data!$V$22,IF(Udfyldningsark!G1461=Data!$T$23,Data!$V$23,IF(Udfyldningsark!G1461=Data!$T$24,Data!$V$24,IF(Udfyldningsark!G1461=Data!$T$25,Data!$V$25,IF(Udfyldningsark!G1461=Data!$T$26,Data!$V$26,IF(Udfyldningsark!G1461=Data!$T$27,Data!$V$27,))))))))))))))))))))))</f>
        <v/>
      </c>
    </row>
    <row r="1445" spans="13:13" ht="9.6" hidden="1" customHeight="1" x14ac:dyDescent="0.2">
      <c r="M1445" s="89" t="str">
        <f>IF(Udfyldningsark!G1462="","",IF(Udfyldningsark!G1462=Data!$T$7,Data!$V$7,IF(Udfyldningsark!G1462=Data!$T$8,Data!$V$8,IF(Udfyldningsark!G1462=Data!$T$9,Data!$V$9,IF(Udfyldningsark!G1462=Data!$T$10,Data!$V$10,IF(Udfyldningsark!G1462=Data!$T$11,Data!$V$11,IF(Udfyldningsark!G1462=Data!$T$12,Data!$V$12,IF(Udfyldningsark!G1462=Data!$T$13,Data!$V$13,IF(Udfyldningsark!G1462=Data!$T$14,Data!$V$14,IF(Udfyldningsark!G1462=Data!$T$15,Data!$V$15,IF(Udfyldningsark!G1462=Data!$T$16,Data!$V$16,IF(Udfyldningsark!G1462=Data!$T$17,Data!$V$17,IF(Udfyldningsark!G1462=Data!$T$18,Data!$V$18,IF(Udfyldningsark!G1462=Data!$T$19,Data!$V$19,IF(Udfyldningsark!G1462=Data!$T$20,Data!$V$20,IF(Udfyldningsark!G1462=Data!$T$21,Data!$V$21,IF(Udfyldningsark!G1462=Data!$T$22,Data!$V$22,IF(Udfyldningsark!G1462=Data!$T$23,Data!$V$23,IF(Udfyldningsark!G1462=Data!$T$24,Data!$V$24,IF(Udfyldningsark!G1462=Data!$T$25,Data!$V$25,IF(Udfyldningsark!G1462=Data!$T$26,Data!$V$26,IF(Udfyldningsark!G1462=Data!$T$27,Data!$V$27,))))))))))))))))))))))</f>
        <v/>
      </c>
    </row>
    <row r="1446" spans="13:13" ht="9.6" hidden="1" customHeight="1" x14ac:dyDescent="0.2">
      <c r="M1446" s="89" t="str">
        <f>IF(Udfyldningsark!G1463="","",IF(Udfyldningsark!G1463=Data!$T$7,Data!$V$7,IF(Udfyldningsark!G1463=Data!$T$8,Data!$V$8,IF(Udfyldningsark!G1463=Data!$T$9,Data!$V$9,IF(Udfyldningsark!G1463=Data!$T$10,Data!$V$10,IF(Udfyldningsark!G1463=Data!$T$11,Data!$V$11,IF(Udfyldningsark!G1463=Data!$T$12,Data!$V$12,IF(Udfyldningsark!G1463=Data!$T$13,Data!$V$13,IF(Udfyldningsark!G1463=Data!$T$14,Data!$V$14,IF(Udfyldningsark!G1463=Data!$T$15,Data!$V$15,IF(Udfyldningsark!G1463=Data!$T$16,Data!$V$16,IF(Udfyldningsark!G1463=Data!$T$17,Data!$V$17,IF(Udfyldningsark!G1463=Data!$T$18,Data!$V$18,IF(Udfyldningsark!G1463=Data!$T$19,Data!$V$19,IF(Udfyldningsark!G1463=Data!$T$20,Data!$V$20,IF(Udfyldningsark!G1463=Data!$T$21,Data!$V$21,IF(Udfyldningsark!G1463=Data!$T$22,Data!$V$22,IF(Udfyldningsark!G1463=Data!$T$23,Data!$V$23,IF(Udfyldningsark!G1463=Data!$T$24,Data!$V$24,IF(Udfyldningsark!G1463=Data!$T$25,Data!$V$25,IF(Udfyldningsark!G1463=Data!$T$26,Data!$V$26,IF(Udfyldningsark!G1463=Data!$T$27,Data!$V$27,))))))))))))))))))))))</f>
        <v/>
      </c>
    </row>
    <row r="1447" spans="13:13" ht="9.6" hidden="1" customHeight="1" x14ac:dyDescent="0.2">
      <c r="M1447" s="89" t="str">
        <f>IF(Udfyldningsark!G1464="","",IF(Udfyldningsark!G1464=Data!$T$7,Data!$V$7,IF(Udfyldningsark!G1464=Data!$T$8,Data!$V$8,IF(Udfyldningsark!G1464=Data!$T$9,Data!$V$9,IF(Udfyldningsark!G1464=Data!$T$10,Data!$V$10,IF(Udfyldningsark!G1464=Data!$T$11,Data!$V$11,IF(Udfyldningsark!G1464=Data!$T$12,Data!$V$12,IF(Udfyldningsark!G1464=Data!$T$13,Data!$V$13,IF(Udfyldningsark!G1464=Data!$T$14,Data!$V$14,IF(Udfyldningsark!G1464=Data!$T$15,Data!$V$15,IF(Udfyldningsark!G1464=Data!$T$16,Data!$V$16,IF(Udfyldningsark!G1464=Data!$T$17,Data!$V$17,IF(Udfyldningsark!G1464=Data!$T$18,Data!$V$18,IF(Udfyldningsark!G1464=Data!$T$19,Data!$V$19,IF(Udfyldningsark!G1464=Data!$T$20,Data!$V$20,IF(Udfyldningsark!G1464=Data!$T$21,Data!$V$21,IF(Udfyldningsark!G1464=Data!$T$22,Data!$V$22,IF(Udfyldningsark!G1464=Data!$T$23,Data!$V$23,IF(Udfyldningsark!G1464=Data!$T$24,Data!$V$24,IF(Udfyldningsark!G1464=Data!$T$25,Data!$V$25,IF(Udfyldningsark!G1464=Data!$T$26,Data!$V$26,IF(Udfyldningsark!G1464=Data!$T$27,Data!$V$27,))))))))))))))))))))))</f>
        <v/>
      </c>
    </row>
    <row r="1448" spans="13:13" ht="9.6" hidden="1" customHeight="1" x14ac:dyDescent="0.2">
      <c r="M1448" s="89" t="str">
        <f>IF(Udfyldningsark!G1465="","",IF(Udfyldningsark!G1465=Data!$T$7,Data!$V$7,IF(Udfyldningsark!G1465=Data!$T$8,Data!$V$8,IF(Udfyldningsark!G1465=Data!$T$9,Data!$V$9,IF(Udfyldningsark!G1465=Data!$T$10,Data!$V$10,IF(Udfyldningsark!G1465=Data!$T$11,Data!$V$11,IF(Udfyldningsark!G1465=Data!$T$12,Data!$V$12,IF(Udfyldningsark!G1465=Data!$T$13,Data!$V$13,IF(Udfyldningsark!G1465=Data!$T$14,Data!$V$14,IF(Udfyldningsark!G1465=Data!$T$15,Data!$V$15,IF(Udfyldningsark!G1465=Data!$T$16,Data!$V$16,IF(Udfyldningsark!G1465=Data!$T$17,Data!$V$17,IF(Udfyldningsark!G1465=Data!$T$18,Data!$V$18,IF(Udfyldningsark!G1465=Data!$T$19,Data!$V$19,IF(Udfyldningsark!G1465=Data!$T$20,Data!$V$20,IF(Udfyldningsark!G1465=Data!$T$21,Data!$V$21,IF(Udfyldningsark!G1465=Data!$T$22,Data!$V$22,IF(Udfyldningsark!G1465=Data!$T$23,Data!$V$23,IF(Udfyldningsark!G1465=Data!$T$24,Data!$V$24,IF(Udfyldningsark!G1465=Data!$T$25,Data!$V$25,IF(Udfyldningsark!G1465=Data!$T$26,Data!$V$26,IF(Udfyldningsark!G1465=Data!$T$27,Data!$V$27,))))))))))))))))))))))</f>
        <v/>
      </c>
    </row>
    <row r="1449" spans="13:13" ht="9.6" hidden="1" customHeight="1" x14ac:dyDescent="0.2">
      <c r="M1449" s="89" t="str">
        <f>IF(Udfyldningsark!G1466="","",IF(Udfyldningsark!G1466=Data!$T$7,Data!$V$7,IF(Udfyldningsark!G1466=Data!$T$8,Data!$V$8,IF(Udfyldningsark!G1466=Data!$T$9,Data!$V$9,IF(Udfyldningsark!G1466=Data!$T$10,Data!$V$10,IF(Udfyldningsark!G1466=Data!$T$11,Data!$V$11,IF(Udfyldningsark!G1466=Data!$T$12,Data!$V$12,IF(Udfyldningsark!G1466=Data!$T$13,Data!$V$13,IF(Udfyldningsark!G1466=Data!$T$14,Data!$V$14,IF(Udfyldningsark!G1466=Data!$T$15,Data!$V$15,IF(Udfyldningsark!G1466=Data!$T$16,Data!$V$16,IF(Udfyldningsark!G1466=Data!$T$17,Data!$V$17,IF(Udfyldningsark!G1466=Data!$T$18,Data!$V$18,IF(Udfyldningsark!G1466=Data!$T$19,Data!$V$19,IF(Udfyldningsark!G1466=Data!$T$20,Data!$V$20,IF(Udfyldningsark!G1466=Data!$T$21,Data!$V$21,IF(Udfyldningsark!G1466=Data!$T$22,Data!$V$22,IF(Udfyldningsark!G1466=Data!$T$23,Data!$V$23,IF(Udfyldningsark!G1466=Data!$T$24,Data!$V$24,IF(Udfyldningsark!G1466=Data!$T$25,Data!$V$25,IF(Udfyldningsark!G1466=Data!$T$26,Data!$V$26,IF(Udfyldningsark!G1466=Data!$T$27,Data!$V$27,))))))))))))))))))))))</f>
        <v/>
      </c>
    </row>
    <row r="1450" spans="13:13" ht="9.6" hidden="1" customHeight="1" x14ac:dyDescent="0.2">
      <c r="M1450" s="89" t="str">
        <f>IF(Udfyldningsark!G1467="","",IF(Udfyldningsark!G1467=Data!$T$7,Data!$V$7,IF(Udfyldningsark!G1467=Data!$T$8,Data!$V$8,IF(Udfyldningsark!G1467=Data!$T$9,Data!$V$9,IF(Udfyldningsark!G1467=Data!$T$10,Data!$V$10,IF(Udfyldningsark!G1467=Data!$T$11,Data!$V$11,IF(Udfyldningsark!G1467=Data!$T$12,Data!$V$12,IF(Udfyldningsark!G1467=Data!$T$13,Data!$V$13,IF(Udfyldningsark!G1467=Data!$T$14,Data!$V$14,IF(Udfyldningsark!G1467=Data!$T$15,Data!$V$15,IF(Udfyldningsark!G1467=Data!$T$16,Data!$V$16,IF(Udfyldningsark!G1467=Data!$T$17,Data!$V$17,IF(Udfyldningsark!G1467=Data!$T$18,Data!$V$18,IF(Udfyldningsark!G1467=Data!$T$19,Data!$V$19,IF(Udfyldningsark!G1467=Data!$T$20,Data!$V$20,IF(Udfyldningsark!G1467=Data!$T$21,Data!$V$21,IF(Udfyldningsark!G1467=Data!$T$22,Data!$V$22,IF(Udfyldningsark!G1467=Data!$T$23,Data!$V$23,IF(Udfyldningsark!G1467=Data!$T$24,Data!$V$24,IF(Udfyldningsark!G1467=Data!$T$25,Data!$V$25,IF(Udfyldningsark!G1467=Data!$T$26,Data!$V$26,IF(Udfyldningsark!G1467=Data!$T$27,Data!$V$27,))))))))))))))))))))))</f>
        <v/>
      </c>
    </row>
    <row r="1451" spans="13:13" ht="9.6" hidden="1" customHeight="1" x14ac:dyDescent="0.2">
      <c r="M1451" s="89" t="str">
        <f>IF(Udfyldningsark!G1468="","",IF(Udfyldningsark!G1468=Data!$T$7,Data!$V$7,IF(Udfyldningsark!G1468=Data!$T$8,Data!$V$8,IF(Udfyldningsark!G1468=Data!$T$9,Data!$V$9,IF(Udfyldningsark!G1468=Data!$T$10,Data!$V$10,IF(Udfyldningsark!G1468=Data!$T$11,Data!$V$11,IF(Udfyldningsark!G1468=Data!$T$12,Data!$V$12,IF(Udfyldningsark!G1468=Data!$T$13,Data!$V$13,IF(Udfyldningsark!G1468=Data!$T$14,Data!$V$14,IF(Udfyldningsark!G1468=Data!$T$15,Data!$V$15,IF(Udfyldningsark!G1468=Data!$T$16,Data!$V$16,IF(Udfyldningsark!G1468=Data!$T$17,Data!$V$17,IF(Udfyldningsark!G1468=Data!$T$18,Data!$V$18,IF(Udfyldningsark!G1468=Data!$T$19,Data!$V$19,IF(Udfyldningsark!G1468=Data!$T$20,Data!$V$20,IF(Udfyldningsark!G1468=Data!$T$21,Data!$V$21,IF(Udfyldningsark!G1468=Data!$T$22,Data!$V$22,IF(Udfyldningsark!G1468=Data!$T$23,Data!$V$23,IF(Udfyldningsark!G1468=Data!$T$24,Data!$V$24,IF(Udfyldningsark!G1468=Data!$T$25,Data!$V$25,IF(Udfyldningsark!G1468=Data!$T$26,Data!$V$26,IF(Udfyldningsark!G1468=Data!$T$27,Data!$V$27,))))))))))))))))))))))</f>
        <v/>
      </c>
    </row>
    <row r="1452" spans="13:13" ht="9.6" hidden="1" customHeight="1" x14ac:dyDescent="0.2">
      <c r="M1452" s="89" t="str">
        <f>IF(Udfyldningsark!G1469="","",IF(Udfyldningsark!G1469=Data!$T$7,Data!$V$7,IF(Udfyldningsark!G1469=Data!$T$8,Data!$V$8,IF(Udfyldningsark!G1469=Data!$T$9,Data!$V$9,IF(Udfyldningsark!G1469=Data!$T$10,Data!$V$10,IF(Udfyldningsark!G1469=Data!$T$11,Data!$V$11,IF(Udfyldningsark!G1469=Data!$T$12,Data!$V$12,IF(Udfyldningsark!G1469=Data!$T$13,Data!$V$13,IF(Udfyldningsark!G1469=Data!$T$14,Data!$V$14,IF(Udfyldningsark!G1469=Data!$T$15,Data!$V$15,IF(Udfyldningsark!G1469=Data!$T$16,Data!$V$16,IF(Udfyldningsark!G1469=Data!$T$17,Data!$V$17,IF(Udfyldningsark!G1469=Data!$T$18,Data!$V$18,IF(Udfyldningsark!G1469=Data!$T$19,Data!$V$19,IF(Udfyldningsark!G1469=Data!$T$20,Data!$V$20,IF(Udfyldningsark!G1469=Data!$T$21,Data!$V$21,IF(Udfyldningsark!G1469=Data!$T$22,Data!$V$22,IF(Udfyldningsark!G1469=Data!$T$23,Data!$V$23,IF(Udfyldningsark!G1469=Data!$T$24,Data!$V$24,IF(Udfyldningsark!G1469=Data!$T$25,Data!$V$25,IF(Udfyldningsark!G1469=Data!$T$26,Data!$V$26,IF(Udfyldningsark!G1469=Data!$T$27,Data!$V$27,))))))))))))))))))))))</f>
        <v/>
      </c>
    </row>
    <row r="1453" spans="13:13" ht="9.6" hidden="1" customHeight="1" x14ac:dyDescent="0.2">
      <c r="M1453" s="89" t="str">
        <f>IF(Udfyldningsark!G1470="","",IF(Udfyldningsark!G1470=Data!$T$7,Data!$V$7,IF(Udfyldningsark!G1470=Data!$T$8,Data!$V$8,IF(Udfyldningsark!G1470=Data!$T$9,Data!$V$9,IF(Udfyldningsark!G1470=Data!$T$10,Data!$V$10,IF(Udfyldningsark!G1470=Data!$T$11,Data!$V$11,IF(Udfyldningsark!G1470=Data!$T$12,Data!$V$12,IF(Udfyldningsark!G1470=Data!$T$13,Data!$V$13,IF(Udfyldningsark!G1470=Data!$T$14,Data!$V$14,IF(Udfyldningsark!G1470=Data!$T$15,Data!$V$15,IF(Udfyldningsark!G1470=Data!$T$16,Data!$V$16,IF(Udfyldningsark!G1470=Data!$T$17,Data!$V$17,IF(Udfyldningsark!G1470=Data!$T$18,Data!$V$18,IF(Udfyldningsark!G1470=Data!$T$19,Data!$V$19,IF(Udfyldningsark!G1470=Data!$T$20,Data!$V$20,IF(Udfyldningsark!G1470=Data!$T$21,Data!$V$21,IF(Udfyldningsark!G1470=Data!$T$22,Data!$V$22,IF(Udfyldningsark!G1470=Data!$T$23,Data!$V$23,IF(Udfyldningsark!G1470=Data!$T$24,Data!$V$24,IF(Udfyldningsark!G1470=Data!$T$25,Data!$V$25,IF(Udfyldningsark!G1470=Data!$T$26,Data!$V$26,IF(Udfyldningsark!G1470=Data!$T$27,Data!$V$27,))))))))))))))))))))))</f>
        <v/>
      </c>
    </row>
    <row r="1454" spans="13:13" ht="9.6" hidden="1" customHeight="1" x14ac:dyDescent="0.2">
      <c r="M1454" s="89" t="str">
        <f>IF(Udfyldningsark!G1471="","",IF(Udfyldningsark!G1471=Data!$T$7,Data!$V$7,IF(Udfyldningsark!G1471=Data!$T$8,Data!$V$8,IF(Udfyldningsark!G1471=Data!$T$9,Data!$V$9,IF(Udfyldningsark!G1471=Data!$T$10,Data!$V$10,IF(Udfyldningsark!G1471=Data!$T$11,Data!$V$11,IF(Udfyldningsark!G1471=Data!$T$12,Data!$V$12,IF(Udfyldningsark!G1471=Data!$T$13,Data!$V$13,IF(Udfyldningsark!G1471=Data!$T$14,Data!$V$14,IF(Udfyldningsark!G1471=Data!$T$15,Data!$V$15,IF(Udfyldningsark!G1471=Data!$T$16,Data!$V$16,IF(Udfyldningsark!G1471=Data!$T$17,Data!$V$17,IF(Udfyldningsark!G1471=Data!$T$18,Data!$V$18,IF(Udfyldningsark!G1471=Data!$T$19,Data!$V$19,IF(Udfyldningsark!G1471=Data!$T$20,Data!$V$20,IF(Udfyldningsark!G1471=Data!$T$21,Data!$V$21,IF(Udfyldningsark!G1471=Data!$T$22,Data!$V$22,IF(Udfyldningsark!G1471=Data!$T$23,Data!$V$23,IF(Udfyldningsark!G1471=Data!$T$24,Data!$V$24,IF(Udfyldningsark!G1471=Data!$T$25,Data!$V$25,IF(Udfyldningsark!G1471=Data!$T$26,Data!$V$26,IF(Udfyldningsark!G1471=Data!$T$27,Data!$V$27,))))))))))))))))))))))</f>
        <v/>
      </c>
    </row>
    <row r="1455" spans="13:13" ht="9.6" hidden="1" customHeight="1" x14ac:dyDescent="0.2">
      <c r="M1455" s="89" t="str">
        <f>IF(Udfyldningsark!G1472="","",IF(Udfyldningsark!G1472=Data!$T$7,Data!$V$7,IF(Udfyldningsark!G1472=Data!$T$8,Data!$V$8,IF(Udfyldningsark!G1472=Data!$T$9,Data!$V$9,IF(Udfyldningsark!G1472=Data!$T$10,Data!$V$10,IF(Udfyldningsark!G1472=Data!$T$11,Data!$V$11,IF(Udfyldningsark!G1472=Data!$T$12,Data!$V$12,IF(Udfyldningsark!G1472=Data!$T$13,Data!$V$13,IF(Udfyldningsark!G1472=Data!$T$14,Data!$V$14,IF(Udfyldningsark!G1472=Data!$T$15,Data!$V$15,IF(Udfyldningsark!G1472=Data!$T$16,Data!$V$16,IF(Udfyldningsark!G1472=Data!$T$17,Data!$V$17,IF(Udfyldningsark!G1472=Data!$T$18,Data!$V$18,IF(Udfyldningsark!G1472=Data!$T$19,Data!$V$19,IF(Udfyldningsark!G1472=Data!$T$20,Data!$V$20,IF(Udfyldningsark!G1472=Data!$T$21,Data!$V$21,IF(Udfyldningsark!G1472=Data!$T$22,Data!$V$22,IF(Udfyldningsark!G1472=Data!$T$23,Data!$V$23,IF(Udfyldningsark!G1472=Data!$T$24,Data!$V$24,IF(Udfyldningsark!G1472=Data!$T$25,Data!$V$25,IF(Udfyldningsark!G1472=Data!$T$26,Data!$V$26,IF(Udfyldningsark!G1472=Data!$T$27,Data!$V$27,))))))))))))))))))))))</f>
        <v/>
      </c>
    </row>
    <row r="1456" spans="13:13" ht="9.6" hidden="1" customHeight="1" x14ac:dyDescent="0.2">
      <c r="M1456" s="89" t="str">
        <f>IF(Udfyldningsark!G1473="","",IF(Udfyldningsark!G1473=Data!$T$7,Data!$V$7,IF(Udfyldningsark!G1473=Data!$T$8,Data!$V$8,IF(Udfyldningsark!G1473=Data!$T$9,Data!$V$9,IF(Udfyldningsark!G1473=Data!$T$10,Data!$V$10,IF(Udfyldningsark!G1473=Data!$T$11,Data!$V$11,IF(Udfyldningsark!G1473=Data!$T$12,Data!$V$12,IF(Udfyldningsark!G1473=Data!$T$13,Data!$V$13,IF(Udfyldningsark!G1473=Data!$T$14,Data!$V$14,IF(Udfyldningsark!G1473=Data!$T$15,Data!$V$15,IF(Udfyldningsark!G1473=Data!$T$16,Data!$V$16,IF(Udfyldningsark!G1473=Data!$T$17,Data!$V$17,IF(Udfyldningsark!G1473=Data!$T$18,Data!$V$18,IF(Udfyldningsark!G1473=Data!$T$19,Data!$V$19,IF(Udfyldningsark!G1473=Data!$T$20,Data!$V$20,IF(Udfyldningsark!G1473=Data!$T$21,Data!$V$21,IF(Udfyldningsark!G1473=Data!$T$22,Data!$V$22,IF(Udfyldningsark!G1473=Data!$T$23,Data!$V$23,IF(Udfyldningsark!G1473=Data!$T$24,Data!$V$24,IF(Udfyldningsark!G1473=Data!$T$25,Data!$V$25,IF(Udfyldningsark!G1473=Data!$T$26,Data!$V$26,IF(Udfyldningsark!G1473=Data!$T$27,Data!$V$27,))))))))))))))))))))))</f>
        <v/>
      </c>
    </row>
    <row r="1457" spans="13:13" ht="9.6" hidden="1" customHeight="1" x14ac:dyDescent="0.2">
      <c r="M1457" s="89" t="str">
        <f>IF(Udfyldningsark!G1474="","",IF(Udfyldningsark!G1474=Data!$T$7,Data!$V$7,IF(Udfyldningsark!G1474=Data!$T$8,Data!$V$8,IF(Udfyldningsark!G1474=Data!$T$9,Data!$V$9,IF(Udfyldningsark!G1474=Data!$T$10,Data!$V$10,IF(Udfyldningsark!G1474=Data!$T$11,Data!$V$11,IF(Udfyldningsark!G1474=Data!$T$12,Data!$V$12,IF(Udfyldningsark!G1474=Data!$T$13,Data!$V$13,IF(Udfyldningsark!G1474=Data!$T$14,Data!$V$14,IF(Udfyldningsark!G1474=Data!$T$15,Data!$V$15,IF(Udfyldningsark!G1474=Data!$T$16,Data!$V$16,IF(Udfyldningsark!G1474=Data!$T$17,Data!$V$17,IF(Udfyldningsark!G1474=Data!$T$18,Data!$V$18,IF(Udfyldningsark!G1474=Data!$T$19,Data!$V$19,IF(Udfyldningsark!G1474=Data!$T$20,Data!$V$20,IF(Udfyldningsark!G1474=Data!$T$21,Data!$V$21,IF(Udfyldningsark!G1474=Data!$T$22,Data!$V$22,IF(Udfyldningsark!G1474=Data!$T$23,Data!$V$23,IF(Udfyldningsark!G1474=Data!$T$24,Data!$V$24,IF(Udfyldningsark!G1474=Data!$T$25,Data!$V$25,IF(Udfyldningsark!G1474=Data!$T$26,Data!$V$26,IF(Udfyldningsark!G1474=Data!$T$27,Data!$V$27,))))))))))))))))))))))</f>
        <v/>
      </c>
    </row>
    <row r="1458" spans="13:13" ht="9.6" hidden="1" customHeight="1" x14ac:dyDescent="0.2">
      <c r="M1458" s="89" t="str">
        <f>IF(Udfyldningsark!G1475="","",IF(Udfyldningsark!G1475=Data!$T$7,Data!$V$7,IF(Udfyldningsark!G1475=Data!$T$8,Data!$V$8,IF(Udfyldningsark!G1475=Data!$T$9,Data!$V$9,IF(Udfyldningsark!G1475=Data!$T$10,Data!$V$10,IF(Udfyldningsark!G1475=Data!$T$11,Data!$V$11,IF(Udfyldningsark!G1475=Data!$T$12,Data!$V$12,IF(Udfyldningsark!G1475=Data!$T$13,Data!$V$13,IF(Udfyldningsark!G1475=Data!$T$14,Data!$V$14,IF(Udfyldningsark!G1475=Data!$T$15,Data!$V$15,IF(Udfyldningsark!G1475=Data!$T$16,Data!$V$16,IF(Udfyldningsark!G1475=Data!$T$17,Data!$V$17,IF(Udfyldningsark!G1475=Data!$T$18,Data!$V$18,IF(Udfyldningsark!G1475=Data!$T$19,Data!$V$19,IF(Udfyldningsark!G1475=Data!$T$20,Data!$V$20,IF(Udfyldningsark!G1475=Data!$T$21,Data!$V$21,IF(Udfyldningsark!G1475=Data!$T$22,Data!$V$22,IF(Udfyldningsark!G1475=Data!$T$23,Data!$V$23,IF(Udfyldningsark!G1475=Data!$T$24,Data!$V$24,IF(Udfyldningsark!G1475=Data!$T$25,Data!$V$25,IF(Udfyldningsark!G1475=Data!$T$26,Data!$V$26,IF(Udfyldningsark!G1475=Data!$T$27,Data!$V$27,))))))))))))))))))))))</f>
        <v/>
      </c>
    </row>
    <row r="1459" spans="13:13" ht="9.6" hidden="1" customHeight="1" x14ac:dyDescent="0.2">
      <c r="M1459" s="89" t="str">
        <f>IF(Udfyldningsark!G1476="","",IF(Udfyldningsark!G1476=Data!$T$7,Data!$V$7,IF(Udfyldningsark!G1476=Data!$T$8,Data!$V$8,IF(Udfyldningsark!G1476=Data!$T$9,Data!$V$9,IF(Udfyldningsark!G1476=Data!$T$10,Data!$V$10,IF(Udfyldningsark!G1476=Data!$T$11,Data!$V$11,IF(Udfyldningsark!G1476=Data!$T$12,Data!$V$12,IF(Udfyldningsark!G1476=Data!$T$13,Data!$V$13,IF(Udfyldningsark!G1476=Data!$T$14,Data!$V$14,IF(Udfyldningsark!G1476=Data!$T$15,Data!$V$15,IF(Udfyldningsark!G1476=Data!$T$16,Data!$V$16,IF(Udfyldningsark!G1476=Data!$T$17,Data!$V$17,IF(Udfyldningsark!G1476=Data!$T$18,Data!$V$18,IF(Udfyldningsark!G1476=Data!$T$19,Data!$V$19,IF(Udfyldningsark!G1476=Data!$T$20,Data!$V$20,IF(Udfyldningsark!G1476=Data!$T$21,Data!$V$21,IF(Udfyldningsark!G1476=Data!$T$22,Data!$V$22,IF(Udfyldningsark!G1476=Data!$T$23,Data!$V$23,IF(Udfyldningsark!G1476=Data!$T$24,Data!$V$24,IF(Udfyldningsark!G1476=Data!$T$25,Data!$V$25,IF(Udfyldningsark!G1476=Data!$T$26,Data!$V$26,IF(Udfyldningsark!G1476=Data!$T$27,Data!$V$27,))))))))))))))))))))))</f>
        <v/>
      </c>
    </row>
    <row r="1460" spans="13:13" ht="9.6" hidden="1" customHeight="1" x14ac:dyDescent="0.2">
      <c r="M1460" s="89" t="str">
        <f>IF(Udfyldningsark!G1477="","",IF(Udfyldningsark!G1477=Data!$T$7,Data!$V$7,IF(Udfyldningsark!G1477=Data!$T$8,Data!$V$8,IF(Udfyldningsark!G1477=Data!$T$9,Data!$V$9,IF(Udfyldningsark!G1477=Data!$T$10,Data!$V$10,IF(Udfyldningsark!G1477=Data!$T$11,Data!$V$11,IF(Udfyldningsark!G1477=Data!$T$12,Data!$V$12,IF(Udfyldningsark!G1477=Data!$T$13,Data!$V$13,IF(Udfyldningsark!G1477=Data!$T$14,Data!$V$14,IF(Udfyldningsark!G1477=Data!$T$15,Data!$V$15,IF(Udfyldningsark!G1477=Data!$T$16,Data!$V$16,IF(Udfyldningsark!G1477=Data!$T$17,Data!$V$17,IF(Udfyldningsark!G1477=Data!$T$18,Data!$V$18,IF(Udfyldningsark!G1477=Data!$T$19,Data!$V$19,IF(Udfyldningsark!G1477=Data!$T$20,Data!$V$20,IF(Udfyldningsark!G1477=Data!$T$21,Data!$V$21,IF(Udfyldningsark!G1477=Data!$T$22,Data!$V$22,IF(Udfyldningsark!G1477=Data!$T$23,Data!$V$23,IF(Udfyldningsark!G1477=Data!$T$24,Data!$V$24,IF(Udfyldningsark!G1477=Data!$T$25,Data!$V$25,IF(Udfyldningsark!G1477=Data!$T$26,Data!$V$26,IF(Udfyldningsark!G1477=Data!$T$27,Data!$V$27,))))))))))))))))))))))</f>
        <v/>
      </c>
    </row>
    <row r="1461" spans="13:13" ht="9.6" hidden="1" customHeight="1" x14ac:dyDescent="0.2">
      <c r="M1461" s="89" t="str">
        <f>IF(Udfyldningsark!G1478="","",IF(Udfyldningsark!G1478=Data!$T$7,Data!$V$7,IF(Udfyldningsark!G1478=Data!$T$8,Data!$V$8,IF(Udfyldningsark!G1478=Data!$T$9,Data!$V$9,IF(Udfyldningsark!G1478=Data!$T$10,Data!$V$10,IF(Udfyldningsark!G1478=Data!$T$11,Data!$V$11,IF(Udfyldningsark!G1478=Data!$T$12,Data!$V$12,IF(Udfyldningsark!G1478=Data!$T$13,Data!$V$13,IF(Udfyldningsark!G1478=Data!$T$14,Data!$V$14,IF(Udfyldningsark!G1478=Data!$T$15,Data!$V$15,IF(Udfyldningsark!G1478=Data!$T$16,Data!$V$16,IF(Udfyldningsark!G1478=Data!$T$17,Data!$V$17,IF(Udfyldningsark!G1478=Data!$T$18,Data!$V$18,IF(Udfyldningsark!G1478=Data!$T$19,Data!$V$19,IF(Udfyldningsark!G1478=Data!$T$20,Data!$V$20,IF(Udfyldningsark!G1478=Data!$T$21,Data!$V$21,IF(Udfyldningsark!G1478=Data!$T$22,Data!$V$22,IF(Udfyldningsark!G1478=Data!$T$23,Data!$V$23,IF(Udfyldningsark!G1478=Data!$T$24,Data!$V$24,IF(Udfyldningsark!G1478=Data!$T$25,Data!$V$25,IF(Udfyldningsark!G1478=Data!$T$26,Data!$V$26,IF(Udfyldningsark!G1478=Data!$T$27,Data!$V$27,))))))))))))))))))))))</f>
        <v/>
      </c>
    </row>
    <row r="1462" spans="13:13" ht="9.6" hidden="1" customHeight="1" x14ac:dyDescent="0.2">
      <c r="M1462" s="89" t="str">
        <f>IF(Udfyldningsark!G1479="","",IF(Udfyldningsark!G1479=Data!$T$7,Data!$V$7,IF(Udfyldningsark!G1479=Data!$T$8,Data!$V$8,IF(Udfyldningsark!G1479=Data!$T$9,Data!$V$9,IF(Udfyldningsark!G1479=Data!$T$10,Data!$V$10,IF(Udfyldningsark!G1479=Data!$T$11,Data!$V$11,IF(Udfyldningsark!G1479=Data!$T$12,Data!$V$12,IF(Udfyldningsark!G1479=Data!$T$13,Data!$V$13,IF(Udfyldningsark!G1479=Data!$T$14,Data!$V$14,IF(Udfyldningsark!G1479=Data!$T$15,Data!$V$15,IF(Udfyldningsark!G1479=Data!$T$16,Data!$V$16,IF(Udfyldningsark!G1479=Data!$T$17,Data!$V$17,IF(Udfyldningsark!G1479=Data!$T$18,Data!$V$18,IF(Udfyldningsark!G1479=Data!$T$19,Data!$V$19,IF(Udfyldningsark!G1479=Data!$T$20,Data!$V$20,IF(Udfyldningsark!G1479=Data!$T$21,Data!$V$21,IF(Udfyldningsark!G1479=Data!$T$22,Data!$V$22,IF(Udfyldningsark!G1479=Data!$T$23,Data!$V$23,IF(Udfyldningsark!G1479=Data!$T$24,Data!$V$24,IF(Udfyldningsark!G1479=Data!$T$25,Data!$V$25,IF(Udfyldningsark!G1479=Data!$T$26,Data!$V$26,IF(Udfyldningsark!G1479=Data!$T$27,Data!$V$27,))))))))))))))))))))))</f>
        <v/>
      </c>
    </row>
    <row r="1463" spans="13:13" ht="9.6" hidden="1" customHeight="1" x14ac:dyDescent="0.2">
      <c r="M1463" s="89" t="str">
        <f>IF(Udfyldningsark!G1480="","",IF(Udfyldningsark!G1480=Data!$T$7,Data!$V$7,IF(Udfyldningsark!G1480=Data!$T$8,Data!$V$8,IF(Udfyldningsark!G1480=Data!$T$9,Data!$V$9,IF(Udfyldningsark!G1480=Data!$T$10,Data!$V$10,IF(Udfyldningsark!G1480=Data!$T$11,Data!$V$11,IF(Udfyldningsark!G1480=Data!$T$12,Data!$V$12,IF(Udfyldningsark!G1480=Data!$T$13,Data!$V$13,IF(Udfyldningsark!G1480=Data!$T$14,Data!$V$14,IF(Udfyldningsark!G1480=Data!$T$15,Data!$V$15,IF(Udfyldningsark!G1480=Data!$T$16,Data!$V$16,IF(Udfyldningsark!G1480=Data!$T$17,Data!$V$17,IF(Udfyldningsark!G1480=Data!$T$18,Data!$V$18,IF(Udfyldningsark!G1480=Data!$T$19,Data!$V$19,IF(Udfyldningsark!G1480=Data!$T$20,Data!$V$20,IF(Udfyldningsark!G1480=Data!$T$21,Data!$V$21,IF(Udfyldningsark!G1480=Data!$T$22,Data!$V$22,IF(Udfyldningsark!G1480=Data!$T$23,Data!$V$23,IF(Udfyldningsark!G1480=Data!$T$24,Data!$V$24,IF(Udfyldningsark!G1480=Data!$T$25,Data!$V$25,IF(Udfyldningsark!G1480=Data!$T$26,Data!$V$26,IF(Udfyldningsark!G1480=Data!$T$27,Data!$V$27,))))))))))))))))))))))</f>
        <v/>
      </c>
    </row>
    <row r="1464" spans="13:13" ht="9.6" hidden="1" customHeight="1" x14ac:dyDescent="0.2">
      <c r="M1464" s="89" t="str">
        <f>IF(Udfyldningsark!G1481="","",IF(Udfyldningsark!G1481=Data!$T$7,Data!$V$7,IF(Udfyldningsark!G1481=Data!$T$8,Data!$V$8,IF(Udfyldningsark!G1481=Data!$T$9,Data!$V$9,IF(Udfyldningsark!G1481=Data!$T$10,Data!$V$10,IF(Udfyldningsark!G1481=Data!$T$11,Data!$V$11,IF(Udfyldningsark!G1481=Data!$T$12,Data!$V$12,IF(Udfyldningsark!G1481=Data!$T$13,Data!$V$13,IF(Udfyldningsark!G1481=Data!$T$14,Data!$V$14,IF(Udfyldningsark!G1481=Data!$T$15,Data!$V$15,IF(Udfyldningsark!G1481=Data!$T$16,Data!$V$16,IF(Udfyldningsark!G1481=Data!$T$17,Data!$V$17,IF(Udfyldningsark!G1481=Data!$T$18,Data!$V$18,IF(Udfyldningsark!G1481=Data!$T$19,Data!$V$19,IF(Udfyldningsark!G1481=Data!$T$20,Data!$V$20,IF(Udfyldningsark!G1481=Data!$T$21,Data!$V$21,IF(Udfyldningsark!G1481=Data!$T$22,Data!$V$22,IF(Udfyldningsark!G1481=Data!$T$23,Data!$V$23,IF(Udfyldningsark!G1481=Data!$T$24,Data!$V$24,IF(Udfyldningsark!G1481=Data!$T$25,Data!$V$25,IF(Udfyldningsark!G1481=Data!$T$26,Data!$V$26,IF(Udfyldningsark!G1481=Data!$T$27,Data!$V$27,))))))))))))))))))))))</f>
        <v/>
      </c>
    </row>
    <row r="1465" spans="13:13" ht="9.6" hidden="1" customHeight="1" x14ac:dyDescent="0.2">
      <c r="M1465" s="89" t="str">
        <f>IF(Udfyldningsark!G1482="","",IF(Udfyldningsark!G1482=Data!$T$7,Data!$V$7,IF(Udfyldningsark!G1482=Data!$T$8,Data!$V$8,IF(Udfyldningsark!G1482=Data!$T$9,Data!$V$9,IF(Udfyldningsark!G1482=Data!$T$10,Data!$V$10,IF(Udfyldningsark!G1482=Data!$T$11,Data!$V$11,IF(Udfyldningsark!G1482=Data!$T$12,Data!$V$12,IF(Udfyldningsark!G1482=Data!$T$13,Data!$V$13,IF(Udfyldningsark!G1482=Data!$T$14,Data!$V$14,IF(Udfyldningsark!G1482=Data!$T$15,Data!$V$15,IF(Udfyldningsark!G1482=Data!$T$16,Data!$V$16,IF(Udfyldningsark!G1482=Data!$T$17,Data!$V$17,IF(Udfyldningsark!G1482=Data!$T$18,Data!$V$18,IF(Udfyldningsark!G1482=Data!$T$19,Data!$V$19,IF(Udfyldningsark!G1482=Data!$T$20,Data!$V$20,IF(Udfyldningsark!G1482=Data!$T$21,Data!$V$21,IF(Udfyldningsark!G1482=Data!$T$22,Data!$V$22,IF(Udfyldningsark!G1482=Data!$T$23,Data!$V$23,IF(Udfyldningsark!G1482=Data!$T$24,Data!$V$24,IF(Udfyldningsark!G1482=Data!$T$25,Data!$V$25,IF(Udfyldningsark!G1482=Data!$T$26,Data!$V$26,IF(Udfyldningsark!G1482=Data!$T$27,Data!$V$27,))))))))))))))))))))))</f>
        <v/>
      </c>
    </row>
    <row r="1466" spans="13:13" ht="9.6" hidden="1" customHeight="1" x14ac:dyDescent="0.2">
      <c r="M1466" s="89" t="str">
        <f>IF(Udfyldningsark!G1483="","",IF(Udfyldningsark!G1483=Data!$T$7,Data!$V$7,IF(Udfyldningsark!G1483=Data!$T$8,Data!$V$8,IF(Udfyldningsark!G1483=Data!$T$9,Data!$V$9,IF(Udfyldningsark!G1483=Data!$T$10,Data!$V$10,IF(Udfyldningsark!G1483=Data!$T$11,Data!$V$11,IF(Udfyldningsark!G1483=Data!$T$12,Data!$V$12,IF(Udfyldningsark!G1483=Data!$T$13,Data!$V$13,IF(Udfyldningsark!G1483=Data!$T$14,Data!$V$14,IF(Udfyldningsark!G1483=Data!$T$15,Data!$V$15,IF(Udfyldningsark!G1483=Data!$T$16,Data!$V$16,IF(Udfyldningsark!G1483=Data!$T$17,Data!$V$17,IF(Udfyldningsark!G1483=Data!$T$18,Data!$V$18,IF(Udfyldningsark!G1483=Data!$T$19,Data!$V$19,IF(Udfyldningsark!G1483=Data!$T$20,Data!$V$20,IF(Udfyldningsark!G1483=Data!$T$21,Data!$V$21,IF(Udfyldningsark!G1483=Data!$T$22,Data!$V$22,IF(Udfyldningsark!G1483=Data!$T$23,Data!$V$23,IF(Udfyldningsark!G1483=Data!$T$24,Data!$V$24,IF(Udfyldningsark!G1483=Data!$T$25,Data!$V$25,IF(Udfyldningsark!G1483=Data!$T$26,Data!$V$26,IF(Udfyldningsark!G1483=Data!$T$27,Data!$V$27,))))))))))))))))))))))</f>
        <v/>
      </c>
    </row>
    <row r="1467" spans="13:13" ht="9.6" hidden="1" customHeight="1" x14ac:dyDescent="0.2">
      <c r="M1467" s="89" t="str">
        <f>IF(Udfyldningsark!G1484="","",IF(Udfyldningsark!G1484=Data!$T$7,Data!$V$7,IF(Udfyldningsark!G1484=Data!$T$8,Data!$V$8,IF(Udfyldningsark!G1484=Data!$T$9,Data!$V$9,IF(Udfyldningsark!G1484=Data!$T$10,Data!$V$10,IF(Udfyldningsark!G1484=Data!$T$11,Data!$V$11,IF(Udfyldningsark!G1484=Data!$T$12,Data!$V$12,IF(Udfyldningsark!G1484=Data!$T$13,Data!$V$13,IF(Udfyldningsark!G1484=Data!$T$14,Data!$V$14,IF(Udfyldningsark!G1484=Data!$T$15,Data!$V$15,IF(Udfyldningsark!G1484=Data!$T$16,Data!$V$16,IF(Udfyldningsark!G1484=Data!$T$17,Data!$V$17,IF(Udfyldningsark!G1484=Data!$T$18,Data!$V$18,IF(Udfyldningsark!G1484=Data!$T$19,Data!$V$19,IF(Udfyldningsark!G1484=Data!$T$20,Data!$V$20,IF(Udfyldningsark!G1484=Data!$T$21,Data!$V$21,IF(Udfyldningsark!G1484=Data!$T$22,Data!$V$22,IF(Udfyldningsark!G1484=Data!$T$23,Data!$V$23,IF(Udfyldningsark!G1484=Data!$T$24,Data!$V$24,IF(Udfyldningsark!G1484=Data!$T$25,Data!$V$25,IF(Udfyldningsark!G1484=Data!$T$26,Data!$V$26,IF(Udfyldningsark!G1484=Data!$T$27,Data!$V$27,))))))))))))))))))))))</f>
        <v/>
      </c>
    </row>
    <row r="1468" spans="13:13" ht="9.6" hidden="1" customHeight="1" x14ac:dyDescent="0.2">
      <c r="M1468" s="89" t="str">
        <f>IF(Udfyldningsark!G1485="","",IF(Udfyldningsark!G1485=Data!$T$7,Data!$V$7,IF(Udfyldningsark!G1485=Data!$T$8,Data!$V$8,IF(Udfyldningsark!G1485=Data!$T$9,Data!$V$9,IF(Udfyldningsark!G1485=Data!$T$10,Data!$V$10,IF(Udfyldningsark!G1485=Data!$T$11,Data!$V$11,IF(Udfyldningsark!G1485=Data!$T$12,Data!$V$12,IF(Udfyldningsark!G1485=Data!$T$13,Data!$V$13,IF(Udfyldningsark!G1485=Data!$T$14,Data!$V$14,IF(Udfyldningsark!G1485=Data!$T$15,Data!$V$15,IF(Udfyldningsark!G1485=Data!$T$16,Data!$V$16,IF(Udfyldningsark!G1485=Data!$T$17,Data!$V$17,IF(Udfyldningsark!G1485=Data!$T$18,Data!$V$18,IF(Udfyldningsark!G1485=Data!$T$19,Data!$V$19,IF(Udfyldningsark!G1485=Data!$T$20,Data!$V$20,IF(Udfyldningsark!G1485=Data!$T$21,Data!$V$21,IF(Udfyldningsark!G1485=Data!$T$22,Data!$V$22,IF(Udfyldningsark!G1485=Data!$T$23,Data!$V$23,IF(Udfyldningsark!G1485=Data!$T$24,Data!$V$24,IF(Udfyldningsark!G1485=Data!$T$25,Data!$V$25,IF(Udfyldningsark!G1485=Data!$T$26,Data!$V$26,IF(Udfyldningsark!G1485=Data!$T$27,Data!$V$27,))))))))))))))))))))))</f>
        <v/>
      </c>
    </row>
    <row r="1469" spans="13:13" ht="9.6" hidden="1" customHeight="1" x14ac:dyDescent="0.2">
      <c r="M1469" s="89" t="str">
        <f>IF(Udfyldningsark!G1486="","",IF(Udfyldningsark!G1486=Data!$T$7,Data!$V$7,IF(Udfyldningsark!G1486=Data!$T$8,Data!$V$8,IF(Udfyldningsark!G1486=Data!$T$9,Data!$V$9,IF(Udfyldningsark!G1486=Data!$T$10,Data!$V$10,IF(Udfyldningsark!G1486=Data!$T$11,Data!$V$11,IF(Udfyldningsark!G1486=Data!$T$12,Data!$V$12,IF(Udfyldningsark!G1486=Data!$T$13,Data!$V$13,IF(Udfyldningsark!G1486=Data!$T$14,Data!$V$14,IF(Udfyldningsark!G1486=Data!$T$15,Data!$V$15,IF(Udfyldningsark!G1486=Data!$T$16,Data!$V$16,IF(Udfyldningsark!G1486=Data!$T$17,Data!$V$17,IF(Udfyldningsark!G1486=Data!$T$18,Data!$V$18,IF(Udfyldningsark!G1486=Data!$T$19,Data!$V$19,IF(Udfyldningsark!G1486=Data!$T$20,Data!$V$20,IF(Udfyldningsark!G1486=Data!$T$21,Data!$V$21,IF(Udfyldningsark!G1486=Data!$T$22,Data!$V$22,IF(Udfyldningsark!G1486=Data!$T$23,Data!$V$23,IF(Udfyldningsark!G1486=Data!$T$24,Data!$V$24,IF(Udfyldningsark!G1486=Data!$T$25,Data!$V$25,IF(Udfyldningsark!G1486=Data!$T$26,Data!$V$26,IF(Udfyldningsark!G1486=Data!$T$27,Data!$V$27,))))))))))))))))))))))</f>
        <v/>
      </c>
    </row>
    <row r="1470" spans="13:13" ht="9.6" hidden="1" customHeight="1" x14ac:dyDescent="0.2">
      <c r="M1470" s="89" t="str">
        <f>IF(Udfyldningsark!G1487="","",IF(Udfyldningsark!G1487=Data!$T$7,Data!$V$7,IF(Udfyldningsark!G1487=Data!$T$8,Data!$V$8,IF(Udfyldningsark!G1487=Data!$T$9,Data!$V$9,IF(Udfyldningsark!G1487=Data!$T$10,Data!$V$10,IF(Udfyldningsark!G1487=Data!$T$11,Data!$V$11,IF(Udfyldningsark!G1487=Data!$T$12,Data!$V$12,IF(Udfyldningsark!G1487=Data!$T$13,Data!$V$13,IF(Udfyldningsark!G1487=Data!$T$14,Data!$V$14,IF(Udfyldningsark!G1487=Data!$T$15,Data!$V$15,IF(Udfyldningsark!G1487=Data!$T$16,Data!$V$16,IF(Udfyldningsark!G1487=Data!$T$17,Data!$V$17,IF(Udfyldningsark!G1487=Data!$T$18,Data!$V$18,IF(Udfyldningsark!G1487=Data!$T$19,Data!$V$19,IF(Udfyldningsark!G1487=Data!$T$20,Data!$V$20,IF(Udfyldningsark!G1487=Data!$T$21,Data!$V$21,IF(Udfyldningsark!G1487=Data!$T$22,Data!$V$22,IF(Udfyldningsark!G1487=Data!$T$23,Data!$V$23,IF(Udfyldningsark!G1487=Data!$T$24,Data!$V$24,IF(Udfyldningsark!G1487=Data!$T$25,Data!$V$25,IF(Udfyldningsark!G1487=Data!$T$26,Data!$V$26,IF(Udfyldningsark!G1487=Data!$T$27,Data!$V$27,))))))))))))))))))))))</f>
        <v/>
      </c>
    </row>
    <row r="1471" spans="13:13" ht="9.6" hidden="1" customHeight="1" x14ac:dyDescent="0.2">
      <c r="M1471" s="89" t="str">
        <f>IF(Udfyldningsark!G1488="","",IF(Udfyldningsark!G1488=Data!$T$7,Data!$V$7,IF(Udfyldningsark!G1488=Data!$T$8,Data!$V$8,IF(Udfyldningsark!G1488=Data!$T$9,Data!$V$9,IF(Udfyldningsark!G1488=Data!$T$10,Data!$V$10,IF(Udfyldningsark!G1488=Data!$T$11,Data!$V$11,IF(Udfyldningsark!G1488=Data!$T$12,Data!$V$12,IF(Udfyldningsark!G1488=Data!$T$13,Data!$V$13,IF(Udfyldningsark!G1488=Data!$T$14,Data!$V$14,IF(Udfyldningsark!G1488=Data!$T$15,Data!$V$15,IF(Udfyldningsark!G1488=Data!$T$16,Data!$V$16,IF(Udfyldningsark!G1488=Data!$T$17,Data!$V$17,IF(Udfyldningsark!G1488=Data!$T$18,Data!$V$18,IF(Udfyldningsark!G1488=Data!$T$19,Data!$V$19,IF(Udfyldningsark!G1488=Data!$T$20,Data!$V$20,IF(Udfyldningsark!G1488=Data!$T$21,Data!$V$21,IF(Udfyldningsark!G1488=Data!$T$22,Data!$V$22,IF(Udfyldningsark!G1488=Data!$T$23,Data!$V$23,IF(Udfyldningsark!G1488=Data!$T$24,Data!$V$24,IF(Udfyldningsark!G1488=Data!$T$25,Data!$V$25,IF(Udfyldningsark!G1488=Data!$T$26,Data!$V$26,IF(Udfyldningsark!G1488=Data!$T$27,Data!$V$27,))))))))))))))))))))))</f>
        <v/>
      </c>
    </row>
    <row r="1472" spans="13:13" ht="9.6" hidden="1" customHeight="1" x14ac:dyDescent="0.2">
      <c r="M1472" s="89" t="str">
        <f>IF(Udfyldningsark!G1489="","",IF(Udfyldningsark!G1489=Data!$T$7,Data!$V$7,IF(Udfyldningsark!G1489=Data!$T$8,Data!$V$8,IF(Udfyldningsark!G1489=Data!$T$9,Data!$V$9,IF(Udfyldningsark!G1489=Data!$T$10,Data!$V$10,IF(Udfyldningsark!G1489=Data!$T$11,Data!$V$11,IF(Udfyldningsark!G1489=Data!$T$12,Data!$V$12,IF(Udfyldningsark!G1489=Data!$T$13,Data!$V$13,IF(Udfyldningsark!G1489=Data!$T$14,Data!$V$14,IF(Udfyldningsark!G1489=Data!$T$15,Data!$V$15,IF(Udfyldningsark!G1489=Data!$T$16,Data!$V$16,IF(Udfyldningsark!G1489=Data!$T$17,Data!$V$17,IF(Udfyldningsark!G1489=Data!$T$18,Data!$V$18,IF(Udfyldningsark!G1489=Data!$T$19,Data!$V$19,IF(Udfyldningsark!G1489=Data!$T$20,Data!$V$20,IF(Udfyldningsark!G1489=Data!$T$21,Data!$V$21,IF(Udfyldningsark!G1489=Data!$T$22,Data!$V$22,IF(Udfyldningsark!G1489=Data!$T$23,Data!$V$23,IF(Udfyldningsark!G1489=Data!$T$24,Data!$V$24,IF(Udfyldningsark!G1489=Data!$T$25,Data!$V$25,IF(Udfyldningsark!G1489=Data!$T$26,Data!$V$26,IF(Udfyldningsark!G1489=Data!$T$27,Data!$V$27,))))))))))))))))))))))</f>
        <v/>
      </c>
    </row>
    <row r="1473" spans="13:13" ht="9.6" hidden="1" customHeight="1" x14ac:dyDescent="0.2">
      <c r="M1473" s="89" t="str">
        <f>IF(Udfyldningsark!G1490="","",IF(Udfyldningsark!G1490=Data!$T$7,Data!$V$7,IF(Udfyldningsark!G1490=Data!$T$8,Data!$V$8,IF(Udfyldningsark!G1490=Data!$T$9,Data!$V$9,IF(Udfyldningsark!G1490=Data!$T$10,Data!$V$10,IF(Udfyldningsark!G1490=Data!$T$11,Data!$V$11,IF(Udfyldningsark!G1490=Data!$T$12,Data!$V$12,IF(Udfyldningsark!G1490=Data!$T$13,Data!$V$13,IF(Udfyldningsark!G1490=Data!$T$14,Data!$V$14,IF(Udfyldningsark!G1490=Data!$T$15,Data!$V$15,IF(Udfyldningsark!G1490=Data!$T$16,Data!$V$16,IF(Udfyldningsark!G1490=Data!$T$17,Data!$V$17,IF(Udfyldningsark!G1490=Data!$T$18,Data!$V$18,IF(Udfyldningsark!G1490=Data!$T$19,Data!$V$19,IF(Udfyldningsark!G1490=Data!$T$20,Data!$V$20,IF(Udfyldningsark!G1490=Data!$T$21,Data!$V$21,IF(Udfyldningsark!G1490=Data!$T$22,Data!$V$22,IF(Udfyldningsark!G1490=Data!$T$23,Data!$V$23,IF(Udfyldningsark!G1490=Data!$T$24,Data!$V$24,IF(Udfyldningsark!G1490=Data!$T$25,Data!$V$25,IF(Udfyldningsark!G1490=Data!$T$26,Data!$V$26,IF(Udfyldningsark!G1490=Data!$T$27,Data!$V$27,))))))))))))))))))))))</f>
        <v/>
      </c>
    </row>
    <row r="1474" spans="13:13" ht="9.6" hidden="1" customHeight="1" x14ac:dyDescent="0.2">
      <c r="M1474" s="89" t="str">
        <f>IF(Udfyldningsark!G1491="","",IF(Udfyldningsark!G1491=Data!$T$7,Data!$V$7,IF(Udfyldningsark!G1491=Data!$T$8,Data!$V$8,IF(Udfyldningsark!G1491=Data!$T$9,Data!$V$9,IF(Udfyldningsark!G1491=Data!$T$10,Data!$V$10,IF(Udfyldningsark!G1491=Data!$T$11,Data!$V$11,IF(Udfyldningsark!G1491=Data!$T$12,Data!$V$12,IF(Udfyldningsark!G1491=Data!$T$13,Data!$V$13,IF(Udfyldningsark!G1491=Data!$T$14,Data!$V$14,IF(Udfyldningsark!G1491=Data!$T$15,Data!$V$15,IF(Udfyldningsark!G1491=Data!$T$16,Data!$V$16,IF(Udfyldningsark!G1491=Data!$T$17,Data!$V$17,IF(Udfyldningsark!G1491=Data!$T$18,Data!$V$18,IF(Udfyldningsark!G1491=Data!$T$19,Data!$V$19,IF(Udfyldningsark!G1491=Data!$T$20,Data!$V$20,IF(Udfyldningsark!G1491=Data!$T$21,Data!$V$21,IF(Udfyldningsark!G1491=Data!$T$22,Data!$V$22,IF(Udfyldningsark!G1491=Data!$T$23,Data!$V$23,IF(Udfyldningsark!G1491=Data!$T$24,Data!$V$24,IF(Udfyldningsark!G1491=Data!$T$25,Data!$V$25,IF(Udfyldningsark!G1491=Data!$T$26,Data!$V$26,IF(Udfyldningsark!G1491=Data!$T$27,Data!$V$27,))))))))))))))))))))))</f>
        <v/>
      </c>
    </row>
    <row r="1475" spans="13:13" ht="9.6" hidden="1" customHeight="1" x14ac:dyDescent="0.2">
      <c r="M1475" s="89" t="str">
        <f>IF(Udfyldningsark!G1492="","",IF(Udfyldningsark!G1492=Data!$T$7,Data!$V$7,IF(Udfyldningsark!G1492=Data!$T$8,Data!$V$8,IF(Udfyldningsark!G1492=Data!$T$9,Data!$V$9,IF(Udfyldningsark!G1492=Data!$T$10,Data!$V$10,IF(Udfyldningsark!G1492=Data!$T$11,Data!$V$11,IF(Udfyldningsark!G1492=Data!$T$12,Data!$V$12,IF(Udfyldningsark!G1492=Data!$T$13,Data!$V$13,IF(Udfyldningsark!G1492=Data!$T$14,Data!$V$14,IF(Udfyldningsark!G1492=Data!$T$15,Data!$V$15,IF(Udfyldningsark!G1492=Data!$T$16,Data!$V$16,IF(Udfyldningsark!G1492=Data!$T$17,Data!$V$17,IF(Udfyldningsark!G1492=Data!$T$18,Data!$V$18,IF(Udfyldningsark!G1492=Data!$T$19,Data!$V$19,IF(Udfyldningsark!G1492=Data!$T$20,Data!$V$20,IF(Udfyldningsark!G1492=Data!$T$21,Data!$V$21,IF(Udfyldningsark!G1492=Data!$T$22,Data!$V$22,IF(Udfyldningsark!G1492=Data!$T$23,Data!$V$23,IF(Udfyldningsark!G1492=Data!$T$24,Data!$V$24,IF(Udfyldningsark!G1492=Data!$T$25,Data!$V$25,IF(Udfyldningsark!G1492=Data!$T$26,Data!$V$26,IF(Udfyldningsark!G1492=Data!$T$27,Data!$V$27,))))))))))))))))))))))</f>
        <v/>
      </c>
    </row>
    <row r="1476" spans="13:13" ht="9.6" hidden="1" customHeight="1" x14ac:dyDescent="0.2">
      <c r="M1476" s="89" t="str">
        <f>IF(Udfyldningsark!G1493="","",IF(Udfyldningsark!G1493=Data!$T$7,Data!$V$7,IF(Udfyldningsark!G1493=Data!$T$8,Data!$V$8,IF(Udfyldningsark!G1493=Data!$T$9,Data!$V$9,IF(Udfyldningsark!G1493=Data!$T$10,Data!$V$10,IF(Udfyldningsark!G1493=Data!$T$11,Data!$V$11,IF(Udfyldningsark!G1493=Data!$T$12,Data!$V$12,IF(Udfyldningsark!G1493=Data!$T$13,Data!$V$13,IF(Udfyldningsark!G1493=Data!$T$14,Data!$V$14,IF(Udfyldningsark!G1493=Data!$T$15,Data!$V$15,IF(Udfyldningsark!G1493=Data!$T$16,Data!$V$16,IF(Udfyldningsark!G1493=Data!$T$17,Data!$V$17,IF(Udfyldningsark!G1493=Data!$T$18,Data!$V$18,IF(Udfyldningsark!G1493=Data!$T$19,Data!$V$19,IF(Udfyldningsark!G1493=Data!$T$20,Data!$V$20,IF(Udfyldningsark!G1493=Data!$T$21,Data!$V$21,IF(Udfyldningsark!G1493=Data!$T$22,Data!$V$22,IF(Udfyldningsark!G1493=Data!$T$23,Data!$V$23,IF(Udfyldningsark!G1493=Data!$T$24,Data!$V$24,IF(Udfyldningsark!G1493=Data!$T$25,Data!$V$25,IF(Udfyldningsark!G1493=Data!$T$26,Data!$V$26,IF(Udfyldningsark!G1493=Data!$T$27,Data!$V$27,))))))))))))))))))))))</f>
        <v/>
      </c>
    </row>
    <row r="1477" spans="13:13" ht="9.6" hidden="1" customHeight="1" x14ac:dyDescent="0.2">
      <c r="M1477" s="89" t="str">
        <f>IF(Udfyldningsark!G1494="","",IF(Udfyldningsark!G1494=Data!$T$7,Data!$V$7,IF(Udfyldningsark!G1494=Data!$T$8,Data!$V$8,IF(Udfyldningsark!G1494=Data!$T$9,Data!$V$9,IF(Udfyldningsark!G1494=Data!$T$10,Data!$V$10,IF(Udfyldningsark!G1494=Data!$T$11,Data!$V$11,IF(Udfyldningsark!G1494=Data!$T$12,Data!$V$12,IF(Udfyldningsark!G1494=Data!$T$13,Data!$V$13,IF(Udfyldningsark!G1494=Data!$T$14,Data!$V$14,IF(Udfyldningsark!G1494=Data!$T$15,Data!$V$15,IF(Udfyldningsark!G1494=Data!$T$16,Data!$V$16,IF(Udfyldningsark!G1494=Data!$T$17,Data!$V$17,IF(Udfyldningsark!G1494=Data!$T$18,Data!$V$18,IF(Udfyldningsark!G1494=Data!$T$19,Data!$V$19,IF(Udfyldningsark!G1494=Data!$T$20,Data!$V$20,IF(Udfyldningsark!G1494=Data!$T$21,Data!$V$21,IF(Udfyldningsark!G1494=Data!$T$22,Data!$V$22,IF(Udfyldningsark!G1494=Data!$T$23,Data!$V$23,IF(Udfyldningsark!G1494=Data!$T$24,Data!$V$24,IF(Udfyldningsark!G1494=Data!$T$25,Data!$V$25,IF(Udfyldningsark!G1494=Data!$T$26,Data!$V$26,IF(Udfyldningsark!G1494=Data!$T$27,Data!$V$27,))))))))))))))))))))))</f>
        <v/>
      </c>
    </row>
    <row r="1478" spans="13:13" ht="9.6" hidden="1" customHeight="1" x14ac:dyDescent="0.2">
      <c r="M1478" s="89" t="str">
        <f>IF(Udfyldningsark!G1495="","",IF(Udfyldningsark!G1495=Data!$T$7,Data!$V$7,IF(Udfyldningsark!G1495=Data!$T$8,Data!$V$8,IF(Udfyldningsark!G1495=Data!$T$9,Data!$V$9,IF(Udfyldningsark!G1495=Data!$T$10,Data!$V$10,IF(Udfyldningsark!G1495=Data!$T$11,Data!$V$11,IF(Udfyldningsark!G1495=Data!$T$12,Data!$V$12,IF(Udfyldningsark!G1495=Data!$T$13,Data!$V$13,IF(Udfyldningsark!G1495=Data!$T$14,Data!$V$14,IF(Udfyldningsark!G1495=Data!$T$15,Data!$V$15,IF(Udfyldningsark!G1495=Data!$T$16,Data!$V$16,IF(Udfyldningsark!G1495=Data!$T$17,Data!$V$17,IF(Udfyldningsark!G1495=Data!$T$18,Data!$V$18,IF(Udfyldningsark!G1495=Data!$T$19,Data!$V$19,IF(Udfyldningsark!G1495=Data!$T$20,Data!$V$20,IF(Udfyldningsark!G1495=Data!$T$21,Data!$V$21,IF(Udfyldningsark!G1495=Data!$T$22,Data!$V$22,IF(Udfyldningsark!G1495=Data!$T$23,Data!$V$23,IF(Udfyldningsark!G1495=Data!$T$24,Data!$V$24,IF(Udfyldningsark!G1495=Data!$T$25,Data!$V$25,IF(Udfyldningsark!G1495=Data!$T$26,Data!$V$26,IF(Udfyldningsark!G1495=Data!$T$27,Data!$V$27,))))))))))))))))))))))</f>
        <v/>
      </c>
    </row>
    <row r="1479" spans="13:13" ht="9.6" hidden="1" customHeight="1" x14ac:dyDescent="0.2">
      <c r="M1479" s="89" t="str">
        <f>IF(Udfyldningsark!G1496="","",IF(Udfyldningsark!G1496=Data!$T$7,Data!$V$7,IF(Udfyldningsark!G1496=Data!$T$8,Data!$V$8,IF(Udfyldningsark!G1496=Data!$T$9,Data!$V$9,IF(Udfyldningsark!G1496=Data!$T$10,Data!$V$10,IF(Udfyldningsark!G1496=Data!$T$11,Data!$V$11,IF(Udfyldningsark!G1496=Data!$T$12,Data!$V$12,IF(Udfyldningsark!G1496=Data!$T$13,Data!$V$13,IF(Udfyldningsark!G1496=Data!$T$14,Data!$V$14,IF(Udfyldningsark!G1496=Data!$T$15,Data!$V$15,IF(Udfyldningsark!G1496=Data!$T$16,Data!$V$16,IF(Udfyldningsark!G1496=Data!$T$17,Data!$V$17,IF(Udfyldningsark!G1496=Data!$T$18,Data!$V$18,IF(Udfyldningsark!G1496=Data!$T$19,Data!$V$19,IF(Udfyldningsark!G1496=Data!$T$20,Data!$V$20,IF(Udfyldningsark!G1496=Data!$T$21,Data!$V$21,IF(Udfyldningsark!G1496=Data!$T$22,Data!$V$22,IF(Udfyldningsark!G1496=Data!$T$23,Data!$V$23,IF(Udfyldningsark!G1496=Data!$T$24,Data!$V$24,IF(Udfyldningsark!G1496=Data!$T$25,Data!$V$25,IF(Udfyldningsark!G1496=Data!$T$26,Data!$V$26,IF(Udfyldningsark!G1496=Data!$T$27,Data!$V$27,))))))))))))))))))))))</f>
        <v/>
      </c>
    </row>
    <row r="1480" spans="13:13" ht="9.6" hidden="1" customHeight="1" x14ac:dyDescent="0.2">
      <c r="M1480" s="89" t="str">
        <f>IF(Udfyldningsark!G1497="","",IF(Udfyldningsark!G1497=Data!$T$7,Data!$V$7,IF(Udfyldningsark!G1497=Data!$T$8,Data!$V$8,IF(Udfyldningsark!G1497=Data!$T$9,Data!$V$9,IF(Udfyldningsark!G1497=Data!$T$10,Data!$V$10,IF(Udfyldningsark!G1497=Data!$T$11,Data!$V$11,IF(Udfyldningsark!G1497=Data!$T$12,Data!$V$12,IF(Udfyldningsark!G1497=Data!$T$13,Data!$V$13,IF(Udfyldningsark!G1497=Data!$T$14,Data!$V$14,IF(Udfyldningsark!G1497=Data!$T$15,Data!$V$15,IF(Udfyldningsark!G1497=Data!$T$16,Data!$V$16,IF(Udfyldningsark!G1497=Data!$T$17,Data!$V$17,IF(Udfyldningsark!G1497=Data!$T$18,Data!$V$18,IF(Udfyldningsark!G1497=Data!$T$19,Data!$V$19,IF(Udfyldningsark!G1497=Data!$T$20,Data!$V$20,IF(Udfyldningsark!G1497=Data!$T$21,Data!$V$21,IF(Udfyldningsark!G1497=Data!$T$22,Data!$V$22,IF(Udfyldningsark!G1497=Data!$T$23,Data!$V$23,IF(Udfyldningsark!G1497=Data!$T$24,Data!$V$24,IF(Udfyldningsark!G1497=Data!$T$25,Data!$V$25,IF(Udfyldningsark!G1497=Data!$T$26,Data!$V$26,IF(Udfyldningsark!G1497=Data!$T$27,Data!$V$27,))))))))))))))))))))))</f>
        <v/>
      </c>
    </row>
    <row r="1481" spans="13:13" ht="9.6" hidden="1" customHeight="1" x14ac:dyDescent="0.2">
      <c r="M1481" s="89" t="str">
        <f>IF(Udfyldningsark!G1498="","",IF(Udfyldningsark!G1498=Data!$T$7,Data!$V$7,IF(Udfyldningsark!G1498=Data!$T$8,Data!$V$8,IF(Udfyldningsark!G1498=Data!$T$9,Data!$V$9,IF(Udfyldningsark!G1498=Data!$T$10,Data!$V$10,IF(Udfyldningsark!G1498=Data!$T$11,Data!$V$11,IF(Udfyldningsark!G1498=Data!$T$12,Data!$V$12,IF(Udfyldningsark!G1498=Data!$T$13,Data!$V$13,IF(Udfyldningsark!G1498=Data!$T$14,Data!$V$14,IF(Udfyldningsark!G1498=Data!$T$15,Data!$V$15,IF(Udfyldningsark!G1498=Data!$T$16,Data!$V$16,IF(Udfyldningsark!G1498=Data!$T$17,Data!$V$17,IF(Udfyldningsark!G1498=Data!$T$18,Data!$V$18,IF(Udfyldningsark!G1498=Data!$T$19,Data!$V$19,IF(Udfyldningsark!G1498=Data!$T$20,Data!$V$20,IF(Udfyldningsark!G1498=Data!$T$21,Data!$V$21,IF(Udfyldningsark!G1498=Data!$T$22,Data!$V$22,IF(Udfyldningsark!G1498=Data!$T$23,Data!$V$23,IF(Udfyldningsark!G1498=Data!$T$24,Data!$V$24,IF(Udfyldningsark!G1498=Data!$T$25,Data!$V$25,IF(Udfyldningsark!G1498=Data!$T$26,Data!$V$26,IF(Udfyldningsark!G1498=Data!$T$27,Data!$V$27,))))))))))))))))))))))</f>
        <v/>
      </c>
    </row>
    <row r="1482" spans="13:13" ht="9.6" hidden="1" customHeight="1" x14ac:dyDescent="0.2">
      <c r="M1482" s="89" t="str">
        <f>IF(Udfyldningsark!G1499="","",IF(Udfyldningsark!G1499=Data!$T$7,Data!$V$7,IF(Udfyldningsark!G1499=Data!$T$8,Data!$V$8,IF(Udfyldningsark!G1499=Data!$T$9,Data!$V$9,IF(Udfyldningsark!G1499=Data!$T$10,Data!$V$10,IF(Udfyldningsark!G1499=Data!$T$11,Data!$V$11,IF(Udfyldningsark!G1499=Data!$T$12,Data!$V$12,IF(Udfyldningsark!G1499=Data!$T$13,Data!$V$13,IF(Udfyldningsark!G1499=Data!$T$14,Data!$V$14,IF(Udfyldningsark!G1499=Data!$T$15,Data!$V$15,IF(Udfyldningsark!G1499=Data!$T$16,Data!$V$16,IF(Udfyldningsark!G1499=Data!$T$17,Data!$V$17,IF(Udfyldningsark!G1499=Data!$T$18,Data!$V$18,IF(Udfyldningsark!G1499=Data!$T$19,Data!$V$19,IF(Udfyldningsark!G1499=Data!$T$20,Data!$V$20,IF(Udfyldningsark!G1499=Data!$T$21,Data!$V$21,IF(Udfyldningsark!G1499=Data!$T$22,Data!$V$22,IF(Udfyldningsark!G1499=Data!$T$23,Data!$V$23,IF(Udfyldningsark!G1499=Data!$T$24,Data!$V$24,IF(Udfyldningsark!G1499=Data!$T$25,Data!$V$25,IF(Udfyldningsark!G1499=Data!$T$26,Data!$V$26,IF(Udfyldningsark!G1499=Data!$T$27,Data!$V$27,))))))))))))))))))))))</f>
        <v/>
      </c>
    </row>
    <row r="1483" spans="13:13" ht="9.6" hidden="1" customHeight="1" x14ac:dyDescent="0.2">
      <c r="M1483" s="89" t="str">
        <f>IF(Udfyldningsark!G1500="","",IF(Udfyldningsark!G1500=Data!$T$7,Data!$V$7,IF(Udfyldningsark!G1500=Data!$T$8,Data!$V$8,IF(Udfyldningsark!G1500=Data!$T$9,Data!$V$9,IF(Udfyldningsark!G1500=Data!$T$10,Data!$V$10,IF(Udfyldningsark!G1500=Data!$T$11,Data!$V$11,IF(Udfyldningsark!G1500=Data!$T$12,Data!$V$12,IF(Udfyldningsark!G1500=Data!$T$13,Data!$V$13,IF(Udfyldningsark!G1500=Data!$T$14,Data!$V$14,IF(Udfyldningsark!G1500=Data!$T$15,Data!$V$15,IF(Udfyldningsark!G1500=Data!$T$16,Data!$V$16,IF(Udfyldningsark!G1500=Data!$T$17,Data!$V$17,IF(Udfyldningsark!G1500=Data!$T$18,Data!$V$18,IF(Udfyldningsark!G1500=Data!$T$19,Data!$V$19,IF(Udfyldningsark!G1500=Data!$T$20,Data!$V$20,IF(Udfyldningsark!G1500=Data!$T$21,Data!$V$21,IF(Udfyldningsark!G1500=Data!$T$22,Data!$V$22,IF(Udfyldningsark!G1500=Data!$T$23,Data!$V$23,IF(Udfyldningsark!G1500=Data!$T$24,Data!$V$24,IF(Udfyldningsark!G1500=Data!$T$25,Data!$V$25,IF(Udfyldningsark!G1500=Data!$T$26,Data!$V$26,IF(Udfyldningsark!G1500=Data!$T$27,Data!$V$27,))))))))))))))))))))))</f>
        <v/>
      </c>
    </row>
    <row r="1484" spans="13:13" ht="9.6" hidden="1" customHeight="1" x14ac:dyDescent="0.2">
      <c r="M1484" s="89" t="str">
        <f>IF(Udfyldningsark!G1501="","",IF(Udfyldningsark!G1501=Data!$T$7,Data!$V$7,IF(Udfyldningsark!G1501=Data!$T$8,Data!$V$8,IF(Udfyldningsark!G1501=Data!$T$9,Data!$V$9,IF(Udfyldningsark!G1501=Data!$T$10,Data!$V$10,IF(Udfyldningsark!G1501=Data!$T$11,Data!$V$11,IF(Udfyldningsark!G1501=Data!$T$12,Data!$V$12,IF(Udfyldningsark!G1501=Data!$T$13,Data!$V$13,IF(Udfyldningsark!G1501=Data!$T$14,Data!$V$14,IF(Udfyldningsark!G1501=Data!$T$15,Data!$V$15,IF(Udfyldningsark!G1501=Data!$T$16,Data!$V$16,IF(Udfyldningsark!G1501=Data!$T$17,Data!$V$17,IF(Udfyldningsark!G1501=Data!$T$18,Data!$V$18,IF(Udfyldningsark!G1501=Data!$T$19,Data!$V$19,IF(Udfyldningsark!G1501=Data!$T$20,Data!$V$20,IF(Udfyldningsark!G1501=Data!$T$21,Data!$V$21,IF(Udfyldningsark!G1501=Data!$T$22,Data!$V$22,IF(Udfyldningsark!G1501=Data!$T$23,Data!$V$23,IF(Udfyldningsark!G1501=Data!$T$24,Data!$V$24,IF(Udfyldningsark!G1501=Data!$T$25,Data!$V$25,IF(Udfyldningsark!G1501=Data!$T$26,Data!$V$26,IF(Udfyldningsark!G1501=Data!$T$27,Data!$V$27,))))))))))))))))))))))</f>
        <v/>
      </c>
    </row>
    <row r="1485" spans="13:13" ht="9.6" hidden="1" customHeight="1" x14ac:dyDescent="0.2">
      <c r="M1485" s="89" t="str">
        <f>IF(Udfyldningsark!G1502="","",IF(Udfyldningsark!G1502=Data!$T$7,Data!$V$7,IF(Udfyldningsark!G1502=Data!$T$8,Data!$V$8,IF(Udfyldningsark!G1502=Data!$T$9,Data!$V$9,IF(Udfyldningsark!G1502=Data!$T$10,Data!$V$10,IF(Udfyldningsark!G1502=Data!$T$11,Data!$V$11,IF(Udfyldningsark!G1502=Data!$T$12,Data!$V$12,IF(Udfyldningsark!G1502=Data!$T$13,Data!$V$13,IF(Udfyldningsark!G1502=Data!$T$14,Data!$V$14,IF(Udfyldningsark!G1502=Data!$T$15,Data!$V$15,IF(Udfyldningsark!G1502=Data!$T$16,Data!$V$16,IF(Udfyldningsark!G1502=Data!$T$17,Data!$V$17,IF(Udfyldningsark!G1502=Data!$T$18,Data!$V$18,IF(Udfyldningsark!G1502=Data!$T$19,Data!$V$19,IF(Udfyldningsark!G1502=Data!$T$20,Data!$V$20,IF(Udfyldningsark!G1502=Data!$T$21,Data!$V$21,IF(Udfyldningsark!G1502=Data!$T$22,Data!$V$22,IF(Udfyldningsark!G1502=Data!$T$23,Data!$V$23,IF(Udfyldningsark!G1502=Data!$T$24,Data!$V$24,IF(Udfyldningsark!G1502=Data!$T$25,Data!$V$25,IF(Udfyldningsark!G1502=Data!$T$26,Data!$V$26,IF(Udfyldningsark!G1502=Data!$T$27,Data!$V$27,))))))))))))))))))))))</f>
        <v/>
      </c>
    </row>
    <row r="1486" spans="13:13" ht="9.6" hidden="1" customHeight="1" x14ac:dyDescent="0.2">
      <c r="M1486" s="89" t="str">
        <f>IF(Udfyldningsark!G1503="","",IF(Udfyldningsark!G1503=Data!$T$7,Data!$V$7,IF(Udfyldningsark!G1503=Data!$T$8,Data!$V$8,IF(Udfyldningsark!G1503=Data!$T$9,Data!$V$9,IF(Udfyldningsark!G1503=Data!$T$10,Data!$V$10,IF(Udfyldningsark!G1503=Data!$T$11,Data!$V$11,IF(Udfyldningsark!G1503=Data!$T$12,Data!$V$12,IF(Udfyldningsark!G1503=Data!$T$13,Data!$V$13,IF(Udfyldningsark!G1503=Data!$T$14,Data!$V$14,IF(Udfyldningsark!G1503=Data!$T$15,Data!$V$15,IF(Udfyldningsark!G1503=Data!$T$16,Data!$V$16,IF(Udfyldningsark!G1503=Data!$T$17,Data!$V$17,IF(Udfyldningsark!G1503=Data!$T$18,Data!$V$18,IF(Udfyldningsark!G1503=Data!$T$19,Data!$V$19,IF(Udfyldningsark!G1503=Data!$T$20,Data!$V$20,IF(Udfyldningsark!G1503=Data!$T$21,Data!$V$21,IF(Udfyldningsark!G1503=Data!$T$22,Data!$V$22,IF(Udfyldningsark!G1503=Data!$T$23,Data!$V$23,IF(Udfyldningsark!G1503=Data!$T$24,Data!$V$24,IF(Udfyldningsark!G1503=Data!$T$25,Data!$V$25,IF(Udfyldningsark!G1503=Data!$T$26,Data!$V$26,IF(Udfyldningsark!G1503=Data!$T$27,Data!$V$27,))))))))))))))))))))))</f>
        <v/>
      </c>
    </row>
    <row r="1487" spans="13:13" ht="9.6" hidden="1" customHeight="1" x14ac:dyDescent="0.2">
      <c r="M1487" s="89" t="str">
        <f>IF(Udfyldningsark!G1504="","",IF(Udfyldningsark!G1504=Data!$T$7,Data!$V$7,IF(Udfyldningsark!G1504=Data!$T$8,Data!$V$8,IF(Udfyldningsark!G1504=Data!$T$9,Data!$V$9,IF(Udfyldningsark!G1504=Data!$T$10,Data!$V$10,IF(Udfyldningsark!G1504=Data!$T$11,Data!$V$11,IF(Udfyldningsark!G1504=Data!$T$12,Data!$V$12,IF(Udfyldningsark!G1504=Data!$T$13,Data!$V$13,IF(Udfyldningsark!G1504=Data!$T$14,Data!$V$14,IF(Udfyldningsark!G1504=Data!$T$15,Data!$V$15,IF(Udfyldningsark!G1504=Data!$T$16,Data!$V$16,IF(Udfyldningsark!G1504=Data!$T$17,Data!$V$17,IF(Udfyldningsark!G1504=Data!$T$18,Data!$V$18,IF(Udfyldningsark!G1504=Data!$T$19,Data!$V$19,IF(Udfyldningsark!G1504=Data!$T$20,Data!$V$20,IF(Udfyldningsark!G1504=Data!$T$21,Data!$V$21,IF(Udfyldningsark!G1504=Data!$T$22,Data!$V$22,IF(Udfyldningsark!G1504=Data!$T$23,Data!$V$23,IF(Udfyldningsark!G1504=Data!$T$24,Data!$V$24,IF(Udfyldningsark!G1504=Data!$T$25,Data!$V$25,IF(Udfyldningsark!G1504=Data!$T$26,Data!$V$26,IF(Udfyldningsark!G1504=Data!$T$27,Data!$V$27,))))))))))))))))))))))</f>
        <v/>
      </c>
    </row>
    <row r="1488" spans="13:13" ht="9.6" hidden="1" customHeight="1" x14ac:dyDescent="0.2">
      <c r="M1488" s="89" t="str">
        <f>IF(Udfyldningsark!G1505="","",IF(Udfyldningsark!G1505=Data!$T$7,Data!$V$7,IF(Udfyldningsark!G1505=Data!$T$8,Data!$V$8,IF(Udfyldningsark!G1505=Data!$T$9,Data!$V$9,IF(Udfyldningsark!G1505=Data!$T$10,Data!$V$10,IF(Udfyldningsark!G1505=Data!$T$11,Data!$V$11,IF(Udfyldningsark!G1505=Data!$T$12,Data!$V$12,IF(Udfyldningsark!G1505=Data!$T$13,Data!$V$13,IF(Udfyldningsark!G1505=Data!$T$14,Data!$V$14,IF(Udfyldningsark!G1505=Data!$T$15,Data!$V$15,IF(Udfyldningsark!G1505=Data!$T$16,Data!$V$16,IF(Udfyldningsark!G1505=Data!$T$17,Data!$V$17,IF(Udfyldningsark!G1505=Data!$T$18,Data!$V$18,IF(Udfyldningsark!G1505=Data!$T$19,Data!$V$19,IF(Udfyldningsark!G1505=Data!$T$20,Data!$V$20,IF(Udfyldningsark!G1505=Data!$T$21,Data!$V$21,IF(Udfyldningsark!G1505=Data!$T$22,Data!$V$22,IF(Udfyldningsark!G1505=Data!$T$23,Data!$V$23,IF(Udfyldningsark!G1505=Data!$T$24,Data!$V$24,IF(Udfyldningsark!G1505=Data!$T$25,Data!$V$25,IF(Udfyldningsark!G1505=Data!$T$26,Data!$V$26,IF(Udfyldningsark!G1505=Data!$T$27,Data!$V$27,))))))))))))))))))))))</f>
        <v/>
      </c>
    </row>
    <row r="1489" spans="13:13" ht="9.6" hidden="1" customHeight="1" x14ac:dyDescent="0.2">
      <c r="M1489" s="89" t="str">
        <f>IF(Udfyldningsark!G1506="","",IF(Udfyldningsark!G1506=Data!$T$7,Data!$V$7,IF(Udfyldningsark!G1506=Data!$T$8,Data!$V$8,IF(Udfyldningsark!G1506=Data!$T$9,Data!$V$9,IF(Udfyldningsark!G1506=Data!$T$10,Data!$V$10,IF(Udfyldningsark!G1506=Data!$T$11,Data!$V$11,IF(Udfyldningsark!G1506=Data!$T$12,Data!$V$12,IF(Udfyldningsark!G1506=Data!$T$13,Data!$V$13,IF(Udfyldningsark!G1506=Data!$T$14,Data!$V$14,IF(Udfyldningsark!G1506=Data!$T$15,Data!$V$15,IF(Udfyldningsark!G1506=Data!$T$16,Data!$V$16,IF(Udfyldningsark!G1506=Data!$T$17,Data!$V$17,IF(Udfyldningsark!G1506=Data!$T$18,Data!$V$18,IF(Udfyldningsark!G1506=Data!$T$19,Data!$V$19,IF(Udfyldningsark!G1506=Data!$T$20,Data!$V$20,IF(Udfyldningsark!G1506=Data!$T$21,Data!$V$21,IF(Udfyldningsark!G1506=Data!$T$22,Data!$V$22,IF(Udfyldningsark!G1506=Data!$T$23,Data!$V$23,IF(Udfyldningsark!G1506=Data!$T$24,Data!$V$24,IF(Udfyldningsark!G1506=Data!$T$25,Data!$V$25,IF(Udfyldningsark!G1506=Data!$T$26,Data!$V$26,IF(Udfyldningsark!G1506=Data!$T$27,Data!$V$27,))))))))))))))))))))))</f>
        <v/>
      </c>
    </row>
    <row r="1490" spans="13:13" ht="9.6" hidden="1" customHeight="1" x14ac:dyDescent="0.2">
      <c r="M1490" s="89" t="str">
        <f>IF(Udfyldningsark!G1507="","",IF(Udfyldningsark!G1507=Data!$T$7,Data!$V$7,IF(Udfyldningsark!G1507=Data!$T$8,Data!$V$8,IF(Udfyldningsark!G1507=Data!$T$9,Data!$V$9,IF(Udfyldningsark!G1507=Data!$T$10,Data!$V$10,IF(Udfyldningsark!G1507=Data!$T$11,Data!$V$11,IF(Udfyldningsark!G1507=Data!$T$12,Data!$V$12,IF(Udfyldningsark!G1507=Data!$T$13,Data!$V$13,IF(Udfyldningsark!G1507=Data!$T$14,Data!$V$14,IF(Udfyldningsark!G1507=Data!$T$15,Data!$V$15,IF(Udfyldningsark!G1507=Data!$T$16,Data!$V$16,IF(Udfyldningsark!G1507=Data!$T$17,Data!$V$17,IF(Udfyldningsark!G1507=Data!$T$18,Data!$V$18,IF(Udfyldningsark!G1507=Data!$T$19,Data!$V$19,IF(Udfyldningsark!G1507=Data!$T$20,Data!$V$20,IF(Udfyldningsark!G1507=Data!$T$21,Data!$V$21,IF(Udfyldningsark!G1507=Data!$T$22,Data!$V$22,IF(Udfyldningsark!G1507=Data!$T$23,Data!$V$23,IF(Udfyldningsark!G1507=Data!$T$24,Data!$V$24,IF(Udfyldningsark!G1507=Data!$T$25,Data!$V$25,IF(Udfyldningsark!G1507=Data!$T$26,Data!$V$26,IF(Udfyldningsark!G1507=Data!$T$27,Data!$V$27,))))))))))))))))))))))</f>
        <v/>
      </c>
    </row>
    <row r="1491" spans="13:13" ht="9.6" hidden="1" customHeight="1" x14ac:dyDescent="0.2">
      <c r="M1491" s="89" t="str">
        <f>IF(Udfyldningsark!G1508="","",IF(Udfyldningsark!G1508=Data!$T$7,Data!$V$7,IF(Udfyldningsark!G1508=Data!$T$8,Data!$V$8,IF(Udfyldningsark!G1508=Data!$T$9,Data!$V$9,IF(Udfyldningsark!G1508=Data!$T$10,Data!$V$10,IF(Udfyldningsark!G1508=Data!$T$11,Data!$V$11,IF(Udfyldningsark!G1508=Data!$T$12,Data!$V$12,IF(Udfyldningsark!G1508=Data!$T$13,Data!$V$13,IF(Udfyldningsark!G1508=Data!$T$14,Data!$V$14,IF(Udfyldningsark!G1508=Data!$T$15,Data!$V$15,IF(Udfyldningsark!G1508=Data!$T$16,Data!$V$16,IF(Udfyldningsark!G1508=Data!$T$17,Data!$V$17,IF(Udfyldningsark!G1508=Data!$T$18,Data!$V$18,IF(Udfyldningsark!G1508=Data!$T$19,Data!$V$19,IF(Udfyldningsark!G1508=Data!$T$20,Data!$V$20,IF(Udfyldningsark!G1508=Data!$T$21,Data!$V$21,IF(Udfyldningsark!G1508=Data!$T$22,Data!$V$22,IF(Udfyldningsark!G1508=Data!$T$23,Data!$V$23,IF(Udfyldningsark!G1508=Data!$T$24,Data!$V$24,IF(Udfyldningsark!G1508=Data!$T$25,Data!$V$25,IF(Udfyldningsark!G1508=Data!$T$26,Data!$V$26,IF(Udfyldningsark!G1508=Data!$T$27,Data!$V$27,))))))))))))))))))))))</f>
        <v/>
      </c>
    </row>
    <row r="1492" spans="13:13" ht="9.6" hidden="1" customHeight="1" x14ac:dyDescent="0.2">
      <c r="M1492" s="89" t="str">
        <f>IF(Udfyldningsark!G1509="","",IF(Udfyldningsark!G1509=Data!$T$7,Data!$V$7,IF(Udfyldningsark!G1509=Data!$T$8,Data!$V$8,IF(Udfyldningsark!G1509=Data!$T$9,Data!$V$9,IF(Udfyldningsark!G1509=Data!$T$10,Data!$V$10,IF(Udfyldningsark!G1509=Data!$T$11,Data!$V$11,IF(Udfyldningsark!G1509=Data!$T$12,Data!$V$12,IF(Udfyldningsark!G1509=Data!$T$13,Data!$V$13,IF(Udfyldningsark!G1509=Data!$T$14,Data!$V$14,IF(Udfyldningsark!G1509=Data!$T$15,Data!$V$15,IF(Udfyldningsark!G1509=Data!$T$16,Data!$V$16,IF(Udfyldningsark!G1509=Data!$T$17,Data!$V$17,IF(Udfyldningsark!G1509=Data!$T$18,Data!$V$18,IF(Udfyldningsark!G1509=Data!$T$19,Data!$V$19,IF(Udfyldningsark!G1509=Data!$T$20,Data!$V$20,IF(Udfyldningsark!G1509=Data!$T$21,Data!$V$21,IF(Udfyldningsark!G1509=Data!$T$22,Data!$V$22,IF(Udfyldningsark!G1509=Data!$T$23,Data!$V$23,IF(Udfyldningsark!G1509=Data!$T$24,Data!$V$24,IF(Udfyldningsark!G1509=Data!$T$25,Data!$V$25,IF(Udfyldningsark!G1509=Data!$T$26,Data!$V$26,IF(Udfyldningsark!G1509=Data!$T$27,Data!$V$27,))))))))))))))))))))))</f>
        <v/>
      </c>
    </row>
    <row r="1493" spans="13:13" ht="9.6" hidden="1" customHeight="1" x14ac:dyDescent="0.2">
      <c r="M1493" s="89" t="str">
        <f>IF(Udfyldningsark!G1510="","",IF(Udfyldningsark!G1510=Data!$T$7,Data!$V$7,IF(Udfyldningsark!G1510=Data!$T$8,Data!$V$8,IF(Udfyldningsark!G1510=Data!$T$9,Data!$V$9,IF(Udfyldningsark!G1510=Data!$T$10,Data!$V$10,IF(Udfyldningsark!G1510=Data!$T$11,Data!$V$11,IF(Udfyldningsark!G1510=Data!$T$12,Data!$V$12,IF(Udfyldningsark!G1510=Data!$T$13,Data!$V$13,IF(Udfyldningsark!G1510=Data!$T$14,Data!$V$14,IF(Udfyldningsark!G1510=Data!$T$15,Data!$V$15,IF(Udfyldningsark!G1510=Data!$T$16,Data!$V$16,IF(Udfyldningsark!G1510=Data!$T$17,Data!$V$17,IF(Udfyldningsark!G1510=Data!$T$18,Data!$V$18,IF(Udfyldningsark!G1510=Data!$T$19,Data!$V$19,IF(Udfyldningsark!G1510=Data!$T$20,Data!$V$20,IF(Udfyldningsark!G1510=Data!$T$21,Data!$V$21,IF(Udfyldningsark!G1510=Data!$T$22,Data!$V$22,IF(Udfyldningsark!G1510=Data!$T$23,Data!$V$23,IF(Udfyldningsark!G1510=Data!$T$24,Data!$V$24,IF(Udfyldningsark!G1510=Data!$T$25,Data!$V$25,IF(Udfyldningsark!G1510=Data!$T$26,Data!$V$26,IF(Udfyldningsark!G1510=Data!$T$27,Data!$V$27,))))))))))))))))))))))</f>
        <v/>
      </c>
    </row>
    <row r="1494" spans="13:13" ht="9.6" hidden="1" customHeight="1" x14ac:dyDescent="0.2">
      <c r="M1494" s="89" t="str">
        <f>IF(Udfyldningsark!G1511="","",IF(Udfyldningsark!G1511=Data!$T$7,Data!$V$7,IF(Udfyldningsark!G1511=Data!$T$8,Data!$V$8,IF(Udfyldningsark!G1511=Data!$T$9,Data!$V$9,IF(Udfyldningsark!G1511=Data!$T$10,Data!$V$10,IF(Udfyldningsark!G1511=Data!$T$11,Data!$V$11,IF(Udfyldningsark!G1511=Data!$T$12,Data!$V$12,IF(Udfyldningsark!G1511=Data!$T$13,Data!$V$13,IF(Udfyldningsark!G1511=Data!$T$14,Data!$V$14,IF(Udfyldningsark!G1511=Data!$T$15,Data!$V$15,IF(Udfyldningsark!G1511=Data!$T$16,Data!$V$16,IF(Udfyldningsark!G1511=Data!$T$17,Data!$V$17,IF(Udfyldningsark!G1511=Data!$T$18,Data!$V$18,IF(Udfyldningsark!G1511=Data!$T$19,Data!$V$19,IF(Udfyldningsark!G1511=Data!$T$20,Data!$V$20,IF(Udfyldningsark!G1511=Data!$T$21,Data!$V$21,IF(Udfyldningsark!G1511=Data!$T$22,Data!$V$22,IF(Udfyldningsark!G1511=Data!$T$23,Data!$V$23,IF(Udfyldningsark!G1511=Data!$T$24,Data!$V$24,IF(Udfyldningsark!G1511=Data!$T$25,Data!$V$25,IF(Udfyldningsark!G1511=Data!$T$26,Data!$V$26,IF(Udfyldningsark!G1511=Data!$T$27,Data!$V$27,))))))))))))))))))))))</f>
        <v/>
      </c>
    </row>
    <row r="1495" spans="13:13" ht="9.6" hidden="1" customHeight="1" x14ac:dyDescent="0.2">
      <c r="M1495" s="89" t="str">
        <f>IF(Udfyldningsark!G1512="","",IF(Udfyldningsark!G1512=Data!$T$7,Data!$V$7,IF(Udfyldningsark!G1512=Data!$T$8,Data!$V$8,IF(Udfyldningsark!G1512=Data!$T$9,Data!$V$9,IF(Udfyldningsark!G1512=Data!$T$10,Data!$V$10,IF(Udfyldningsark!G1512=Data!$T$11,Data!$V$11,IF(Udfyldningsark!G1512=Data!$T$12,Data!$V$12,IF(Udfyldningsark!G1512=Data!$T$13,Data!$V$13,IF(Udfyldningsark!G1512=Data!$T$14,Data!$V$14,IF(Udfyldningsark!G1512=Data!$T$15,Data!$V$15,IF(Udfyldningsark!G1512=Data!$T$16,Data!$V$16,IF(Udfyldningsark!G1512=Data!$T$17,Data!$V$17,IF(Udfyldningsark!G1512=Data!$T$18,Data!$V$18,IF(Udfyldningsark!G1512=Data!$T$19,Data!$V$19,IF(Udfyldningsark!G1512=Data!$T$20,Data!$V$20,IF(Udfyldningsark!G1512=Data!$T$21,Data!$V$21,IF(Udfyldningsark!G1512=Data!$T$22,Data!$V$22,IF(Udfyldningsark!G1512=Data!$T$23,Data!$V$23,IF(Udfyldningsark!G1512=Data!$T$24,Data!$V$24,IF(Udfyldningsark!G1512=Data!$T$25,Data!$V$25,IF(Udfyldningsark!G1512=Data!$T$26,Data!$V$26,IF(Udfyldningsark!G1512=Data!$T$27,Data!$V$27,))))))))))))))))))))))</f>
        <v/>
      </c>
    </row>
    <row r="1496" spans="13:13" ht="9.6" hidden="1" customHeight="1" x14ac:dyDescent="0.2">
      <c r="M1496" s="89" t="str">
        <f>IF(Udfyldningsark!G1513="","",IF(Udfyldningsark!G1513=Data!$T$7,Data!$V$7,IF(Udfyldningsark!G1513=Data!$T$8,Data!$V$8,IF(Udfyldningsark!G1513=Data!$T$9,Data!$V$9,IF(Udfyldningsark!G1513=Data!$T$10,Data!$V$10,IF(Udfyldningsark!G1513=Data!$T$11,Data!$V$11,IF(Udfyldningsark!G1513=Data!$T$12,Data!$V$12,IF(Udfyldningsark!G1513=Data!$T$13,Data!$V$13,IF(Udfyldningsark!G1513=Data!$T$14,Data!$V$14,IF(Udfyldningsark!G1513=Data!$T$15,Data!$V$15,IF(Udfyldningsark!G1513=Data!$T$16,Data!$V$16,IF(Udfyldningsark!G1513=Data!$T$17,Data!$V$17,IF(Udfyldningsark!G1513=Data!$T$18,Data!$V$18,IF(Udfyldningsark!G1513=Data!$T$19,Data!$V$19,IF(Udfyldningsark!G1513=Data!$T$20,Data!$V$20,IF(Udfyldningsark!G1513=Data!$T$21,Data!$V$21,IF(Udfyldningsark!G1513=Data!$T$22,Data!$V$22,IF(Udfyldningsark!G1513=Data!$T$23,Data!$V$23,IF(Udfyldningsark!G1513=Data!$T$24,Data!$V$24,IF(Udfyldningsark!G1513=Data!$T$25,Data!$V$25,IF(Udfyldningsark!G1513=Data!$T$26,Data!$V$26,IF(Udfyldningsark!G1513=Data!$T$27,Data!$V$27,))))))))))))))))))))))</f>
        <v/>
      </c>
    </row>
    <row r="1497" spans="13:13" ht="9.6" hidden="1" customHeight="1" x14ac:dyDescent="0.2">
      <c r="M1497" s="89" t="str">
        <f>IF(Udfyldningsark!G1514="","",IF(Udfyldningsark!G1514=Data!$T$7,Data!$V$7,IF(Udfyldningsark!G1514=Data!$T$8,Data!$V$8,IF(Udfyldningsark!G1514=Data!$T$9,Data!$V$9,IF(Udfyldningsark!G1514=Data!$T$10,Data!$V$10,IF(Udfyldningsark!G1514=Data!$T$11,Data!$V$11,IF(Udfyldningsark!G1514=Data!$T$12,Data!$V$12,IF(Udfyldningsark!G1514=Data!$T$13,Data!$V$13,IF(Udfyldningsark!G1514=Data!$T$14,Data!$V$14,IF(Udfyldningsark!G1514=Data!$T$15,Data!$V$15,IF(Udfyldningsark!G1514=Data!$T$16,Data!$V$16,IF(Udfyldningsark!G1514=Data!$T$17,Data!$V$17,IF(Udfyldningsark!G1514=Data!$T$18,Data!$V$18,IF(Udfyldningsark!G1514=Data!$T$19,Data!$V$19,IF(Udfyldningsark!G1514=Data!$T$20,Data!$V$20,IF(Udfyldningsark!G1514=Data!$T$21,Data!$V$21,IF(Udfyldningsark!G1514=Data!$T$22,Data!$V$22,IF(Udfyldningsark!G1514=Data!$T$23,Data!$V$23,IF(Udfyldningsark!G1514=Data!$T$24,Data!$V$24,IF(Udfyldningsark!G1514=Data!$T$25,Data!$V$25,IF(Udfyldningsark!G1514=Data!$T$26,Data!$V$26,IF(Udfyldningsark!G1514=Data!$T$27,Data!$V$27,))))))))))))))))))))))</f>
        <v/>
      </c>
    </row>
    <row r="1498" spans="13:13" ht="9.6" hidden="1" customHeight="1" x14ac:dyDescent="0.2">
      <c r="M1498" s="89" t="str">
        <f>IF(Udfyldningsark!G1515="","",IF(Udfyldningsark!G1515=Data!$T$7,Data!$V$7,IF(Udfyldningsark!G1515=Data!$T$8,Data!$V$8,IF(Udfyldningsark!G1515=Data!$T$9,Data!$V$9,IF(Udfyldningsark!G1515=Data!$T$10,Data!$V$10,IF(Udfyldningsark!G1515=Data!$T$11,Data!$V$11,IF(Udfyldningsark!G1515=Data!$T$12,Data!$V$12,IF(Udfyldningsark!G1515=Data!$T$13,Data!$V$13,IF(Udfyldningsark!G1515=Data!$T$14,Data!$V$14,IF(Udfyldningsark!G1515=Data!$T$15,Data!$V$15,IF(Udfyldningsark!G1515=Data!$T$16,Data!$V$16,IF(Udfyldningsark!G1515=Data!$T$17,Data!$V$17,IF(Udfyldningsark!G1515=Data!$T$18,Data!$V$18,IF(Udfyldningsark!G1515=Data!$T$19,Data!$V$19,IF(Udfyldningsark!G1515=Data!$T$20,Data!$V$20,IF(Udfyldningsark!G1515=Data!$T$21,Data!$V$21,IF(Udfyldningsark!G1515=Data!$T$22,Data!$V$22,IF(Udfyldningsark!G1515=Data!$T$23,Data!$V$23,IF(Udfyldningsark!G1515=Data!$T$24,Data!$V$24,IF(Udfyldningsark!G1515=Data!$T$25,Data!$V$25,IF(Udfyldningsark!G1515=Data!$T$26,Data!$V$26,IF(Udfyldningsark!G1515=Data!$T$27,Data!$V$27,))))))))))))))))))))))</f>
        <v/>
      </c>
    </row>
    <row r="1499" spans="13:13" ht="9.6" hidden="1" customHeight="1" x14ac:dyDescent="0.2">
      <c r="M1499" s="89" t="str">
        <f>IF(Udfyldningsark!G1516="","",IF(Udfyldningsark!G1516=Data!$T$7,Data!$V$7,IF(Udfyldningsark!G1516=Data!$T$8,Data!$V$8,IF(Udfyldningsark!G1516=Data!$T$9,Data!$V$9,IF(Udfyldningsark!G1516=Data!$T$10,Data!$V$10,IF(Udfyldningsark!G1516=Data!$T$11,Data!$V$11,IF(Udfyldningsark!G1516=Data!$T$12,Data!$V$12,IF(Udfyldningsark!G1516=Data!$T$13,Data!$V$13,IF(Udfyldningsark!G1516=Data!$T$14,Data!$V$14,IF(Udfyldningsark!G1516=Data!$T$15,Data!$V$15,IF(Udfyldningsark!G1516=Data!$T$16,Data!$V$16,IF(Udfyldningsark!G1516=Data!$T$17,Data!$V$17,IF(Udfyldningsark!G1516=Data!$T$18,Data!$V$18,IF(Udfyldningsark!G1516=Data!$T$19,Data!$V$19,IF(Udfyldningsark!G1516=Data!$T$20,Data!$V$20,IF(Udfyldningsark!G1516=Data!$T$21,Data!$V$21,IF(Udfyldningsark!G1516=Data!$T$22,Data!$V$22,IF(Udfyldningsark!G1516=Data!$T$23,Data!$V$23,IF(Udfyldningsark!G1516=Data!$T$24,Data!$V$24,IF(Udfyldningsark!G1516=Data!$T$25,Data!$V$25,IF(Udfyldningsark!G1516=Data!$T$26,Data!$V$26,IF(Udfyldningsark!G1516=Data!$T$27,Data!$V$27,))))))))))))))))))))))</f>
        <v/>
      </c>
    </row>
    <row r="1500" spans="13:13" ht="9.6" hidden="1" customHeight="1" x14ac:dyDescent="0.2">
      <c r="M1500" s="89" t="str">
        <f>IF(Udfyldningsark!G1517="","",IF(Udfyldningsark!G1517=Data!$T$7,Data!$V$7,IF(Udfyldningsark!G1517=Data!$T$8,Data!$V$8,IF(Udfyldningsark!G1517=Data!$T$9,Data!$V$9,IF(Udfyldningsark!G1517=Data!$T$10,Data!$V$10,IF(Udfyldningsark!G1517=Data!$T$11,Data!$V$11,IF(Udfyldningsark!G1517=Data!$T$12,Data!$V$12,IF(Udfyldningsark!G1517=Data!$T$13,Data!$V$13,IF(Udfyldningsark!G1517=Data!$T$14,Data!$V$14,IF(Udfyldningsark!G1517=Data!$T$15,Data!$V$15,IF(Udfyldningsark!G1517=Data!$T$16,Data!$V$16,IF(Udfyldningsark!G1517=Data!$T$17,Data!$V$17,IF(Udfyldningsark!G1517=Data!$T$18,Data!$V$18,IF(Udfyldningsark!G1517=Data!$T$19,Data!$V$19,IF(Udfyldningsark!G1517=Data!$T$20,Data!$V$20,IF(Udfyldningsark!G1517=Data!$T$21,Data!$V$21,IF(Udfyldningsark!G1517=Data!$T$22,Data!$V$22,IF(Udfyldningsark!G1517=Data!$T$23,Data!$V$23,IF(Udfyldningsark!G1517=Data!$T$24,Data!$V$24,IF(Udfyldningsark!G1517=Data!$T$25,Data!$V$25,IF(Udfyldningsark!G1517=Data!$T$26,Data!$V$26,IF(Udfyldningsark!G1517=Data!$T$27,Data!$V$27,))))))))))))))))))))))</f>
        <v/>
      </c>
    </row>
    <row r="1501" spans="13:13" ht="9.6" hidden="1" customHeight="1" x14ac:dyDescent="0.2">
      <c r="M1501" s="89" t="str">
        <f>IF(Udfyldningsark!G1518="","",IF(Udfyldningsark!G1518=Data!$T$7,Data!$V$7,IF(Udfyldningsark!G1518=Data!$T$8,Data!$V$8,IF(Udfyldningsark!G1518=Data!$T$9,Data!$V$9,IF(Udfyldningsark!G1518=Data!$T$10,Data!$V$10,IF(Udfyldningsark!G1518=Data!$T$11,Data!$V$11,IF(Udfyldningsark!G1518=Data!$T$12,Data!$V$12,IF(Udfyldningsark!G1518=Data!$T$13,Data!$V$13,IF(Udfyldningsark!G1518=Data!$T$14,Data!$V$14,IF(Udfyldningsark!G1518=Data!$T$15,Data!$V$15,IF(Udfyldningsark!G1518=Data!$T$16,Data!$V$16,IF(Udfyldningsark!G1518=Data!$T$17,Data!$V$17,IF(Udfyldningsark!G1518=Data!$T$18,Data!$V$18,IF(Udfyldningsark!G1518=Data!$T$19,Data!$V$19,IF(Udfyldningsark!G1518=Data!$T$20,Data!$V$20,IF(Udfyldningsark!G1518=Data!$T$21,Data!$V$21,IF(Udfyldningsark!G1518=Data!$T$22,Data!$V$22,IF(Udfyldningsark!G1518=Data!$T$23,Data!$V$23,IF(Udfyldningsark!G1518=Data!$T$24,Data!$V$24,IF(Udfyldningsark!G1518=Data!$T$25,Data!$V$25,IF(Udfyldningsark!G1518=Data!$T$26,Data!$V$26,IF(Udfyldningsark!G1518=Data!$T$27,Data!$V$27,))))))))))))))))))))))</f>
        <v/>
      </c>
    </row>
    <row r="1502" spans="13:13" ht="9.6" hidden="1" customHeight="1" x14ac:dyDescent="0.2">
      <c r="M1502" s="89" t="str">
        <f>IF(Udfyldningsark!G1519="","",IF(Udfyldningsark!G1519=Data!$T$7,Data!$V$7,IF(Udfyldningsark!G1519=Data!$T$8,Data!$V$8,IF(Udfyldningsark!G1519=Data!$T$9,Data!$V$9,IF(Udfyldningsark!G1519=Data!$T$10,Data!$V$10,IF(Udfyldningsark!G1519=Data!$T$11,Data!$V$11,IF(Udfyldningsark!G1519=Data!$T$12,Data!$V$12,IF(Udfyldningsark!G1519=Data!$T$13,Data!$V$13,IF(Udfyldningsark!G1519=Data!$T$14,Data!$V$14,IF(Udfyldningsark!G1519=Data!$T$15,Data!$V$15,IF(Udfyldningsark!G1519=Data!$T$16,Data!$V$16,IF(Udfyldningsark!G1519=Data!$T$17,Data!$V$17,IF(Udfyldningsark!G1519=Data!$T$18,Data!$V$18,IF(Udfyldningsark!G1519=Data!$T$19,Data!$V$19,IF(Udfyldningsark!G1519=Data!$T$20,Data!$V$20,IF(Udfyldningsark!G1519=Data!$T$21,Data!$V$21,IF(Udfyldningsark!G1519=Data!$T$22,Data!$V$22,IF(Udfyldningsark!G1519=Data!$T$23,Data!$V$23,IF(Udfyldningsark!G1519=Data!$T$24,Data!$V$24,IF(Udfyldningsark!G1519=Data!$T$25,Data!$V$25,IF(Udfyldningsark!G1519=Data!$T$26,Data!$V$26,IF(Udfyldningsark!G1519=Data!$T$27,Data!$V$27,))))))))))))))))))))))</f>
        <v/>
      </c>
    </row>
    <row r="1503" spans="13:13" ht="9.6" hidden="1" customHeight="1" x14ac:dyDescent="0.2">
      <c r="M1503" s="89" t="str">
        <f>IF(Udfyldningsark!G1520="","",IF(Udfyldningsark!G1520=Data!$T$7,Data!$V$7,IF(Udfyldningsark!G1520=Data!$T$8,Data!$V$8,IF(Udfyldningsark!G1520=Data!$T$9,Data!$V$9,IF(Udfyldningsark!G1520=Data!$T$10,Data!$V$10,IF(Udfyldningsark!G1520=Data!$T$11,Data!$V$11,IF(Udfyldningsark!G1520=Data!$T$12,Data!$V$12,IF(Udfyldningsark!G1520=Data!$T$13,Data!$V$13,IF(Udfyldningsark!G1520=Data!$T$14,Data!$V$14,IF(Udfyldningsark!G1520=Data!$T$15,Data!$V$15,IF(Udfyldningsark!G1520=Data!$T$16,Data!$V$16,IF(Udfyldningsark!G1520=Data!$T$17,Data!$V$17,IF(Udfyldningsark!G1520=Data!$T$18,Data!$V$18,IF(Udfyldningsark!G1520=Data!$T$19,Data!$V$19,IF(Udfyldningsark!G1520=Data!$T$20,Data!$V$20,IF(Udfyldningsark!G1520=Data!$T$21,Data!$V$21,IF(Udfyldningsark!G1520=Data!$T$22,Data!$V$22,IF(Udfyldningsark!G1520=Data!$T$23,Data!$V$23,IF(Udfyldningsark!G1520=Data!$T$24,Data!$V$24,IF(Udfyldningsark!G1520=Data!$T$25,Data!$V$25,IF(Udfyldningsark!G1520=Data!$T$26,Data!$V$26,IF(Udfyldningsark!G1520=Data!$T$27,Data!$V$27,))))))))))))))))))))))</f>
        <v/>
      </c>
    </row>
    <row r="1504" spans="13:13" ht="9.6" hidden="1" customHeight="1" x14ac:dyDescent="0.2">
      <c r="M1504" s="89" t="str">
        <f>IF(Udfyldningsark!G1521="","",IF(Udfyldningsark!G1521=Data!$T$7,Data!$V$7,IF(Udfyldningsark!G1521=Data!$T$8,Data!$V$8,IF(Udfyldningsark!G1521=Data!$T$9,Data!$V$9,IF(Udfyldningsark!G1521=Data!$T$10,Data!$V$10,IF(Udfyldningsark!G1521=Data!$T$11,Data!$V$11,IF(Udfyldningsark!G1521=Data!$T$12,Data!$V$12,IF(Udfyldningsark!G1521=Data!$T$13,Data!$V$13,IF(Udfyldningsark!G1521=Data!$T$14,Data!$V$14,IF(Udfyldningsark!G1521=Data!$T$15,Data!$V$15,IF(Udfyldningsark!G1521=Data!$T$16,Data!$V$16,IF(Udfyldningsark!G1521=Data!$T$17,Data!$V$17,IF(Udfyldningsark!G1521=Data!$T$18,Data!$V$18,IF(Udfyldningsark!G1521=Data!$T$19,Data!$V$19,IF(Udfyldningsark!G1521=Data!$T$20,Data!$V$20,IF(Udfyldningsark!G1521=Data!$T$21,Data!$V$21,IF(Udfyldningsark!G1521=Data!$T$22,Data!$V$22,IF(Udfyldningsark!G1521=Data!$T$23,Data!$V$23,IF(Udfyldningsark!G1521=Data!$T$24,Data!$V$24,IF(Udfyldningsark!G1521=Data!$T$25,Data!$V$25,IF(Udfyldningsark!G1521=Data!$T$26,Data!$V$26,IF(Udfyldningsark!G1521=Data!$T$27,Data!$V$27,))))))))))))))))))))))</f>
        <v/>
      </c>
    </row>
    <row r="1505" spans="13:13" ht="9.6" hidden="1" customHeight="1" x14ac:dyDescent="0.2">
      <c r="M1505" s="89" t="str">
        <f>IF(Udfyldningsark!G1522="","",IF(Udfyldningsark!G1522=Data!$T$7,Data!$V$7,IF(Udfyldningsark!G1522=Data!$T$8,Data!$V$8,IF(Udfyldningsark!G1522=Data!$T$9,Data!$V$9,IF(Udfyldningsark!G1522=Data!$T$10,Data!$V$10,IF(Udfyldningsark!G1522=Data!$T$11,Data!$V$11,IF(Udfyldningsark!G1522=Data!$T$12,Data!$V$12,IF(Udfyldningsark!G1522=Data!$T$13,Data!$V$13,IF(Udfyldningsark!G1522=Data!$T$14,Data!$V$14,IF(Udfyldningsark!G1522=Data!$T$15,Data!$V$15,IF(Udfyldningsark!G1522=Data!$T$16,Data!$V$16,IF(Udfyldningsark!G1522=Data!$T$17,Data!$V$17,IF(Udfyldningsark!G1522=Data!$T$18,Data!$V$18,IF(Udfyldningsark!G1522=Data!$T$19,Data!$V$19,IF(Udfyldningsark!G1522=Data!$T$20,Data!$V$20,IF(Udfyldningsark!G1522=Data!$T$21,Data!$V$21,IF(Udfyldningsark!G1522=Data!$T$22,Data!$V$22,IF(Udfyldningsark!G1522=Data!$T$23,Data!$V$23,IF(Udfyldningsark!G1522=Data!$T$24,Data!$V$24,IF(Udfyldningsark!G1522=Data!$T$25,Data!$V$25,IF(Udfyldningsark!G1522=Data!$T$26,Data!$V$26,IF(Udfyldningsark!G1522=Data!$T$27,Data!$V$27,))))))))))))))))))))))</f>
        <v/>
      </c>
    </row>
    <row r="1506" spans="13:13" ht="9.6" hidden="1" customHeight="1" x14ac:dyDescent="0.2">
      <c r="M1506" s="89" t="str">
        <f>IF(Udfyldningsark!G1523="","",IF(Udfyldningsark!G1523=Data!$T$7,Data!$V$7,IF(Udfyldningsark!G1523=Data!$T$8,Data!$V$8,IF(Udfyldningsark!G1523=Data!$T$9,Data!$V$9,IF(Udfyldningsark!G1523=Data!$T$10,Data!$V$10,IF(Udfyldningsark!G1523=Data!$T$11,Data!$V$11,IF(Udfyldningsark!G1523=Data!$T$12,Data!$V$12,IF(Udfyldningsark!G1523=Data!$T$13,Data!$V$13,IF(Udfyldningsark!G1523=Data!$T$14,Data!$V$14,IF(Udfyldningsark!G1523=Data!$T$15,Data!$V$15,IF(Udfyldningsark!G1523=Data!$T$16,Data!$V$16,IF(Udfyldningsark!G1523=Data!$T$17,Data!$V$17,IF(Udfyldningsark!G1523=Data!$T$18,Data!$V$18,IF(Udfyldningsark!G1523=Data!$T$19,Data!$V$19,IF(Udfyldningsark!G1523=Data!$T$20,Data!$V$20,IF(Udfyldningsark!G1523=Data!$T$21,Data!$V$21,IF(Udfyldningsark!G1523=Data!$T$22,Data!$V$22,IF(Udfyldningsark!G1523=Data!$T$23,Data!$V$23,IF(Udfyldningsark!G1523=Data!$T$24,Data!$V$24,IF(Udfyldningsark!G1523=Data!$T$25,Data!$V$25,IF(Udfyldningsark!G1523=Data!$T$26,Data!$V$26,IF(Udfyldningsark!G1523=Data!$T$27,Data!$V$27,))))))))))))))))))))))</f>
        <v/>
      </c>
    </row>
    <row r="1507" spans="13:13" ht="9.6" hidden="1" customHeight="1" x14ac:dyDescent="0.2">
      <c r="M1507" s="89" t="str">
        <f>IF(Udfyldningsark!G1524="","",IF(Udfyldningsark!G1524=Data!$T$7,Data!$V$7,IF(Udfyldningsark!G1524=Data!$T$8,Data!$V$8,IF(Udfyldningsark!G1524=Data!$T$9,Data!$V$9,IF(Udfyldningsark!G1524=Data!$T$10,Data!$V$10,IF(Udfyldningsark!G1524=Data!$T$11,Data!$V$11,IF(Udfyldningsark!G1524=Data!$T$12,Data!$V$12,IF(Udfyldningsark!G1524=Data!$T$13,Data!$V$13,IF(Udfyldningsark!G1524=Data!$T$14,Data!$V$14,IF(Udfyldningsark!G1524=Data!$T$15,Data!$V$15,IF(Udfyldningsark!G1524=Data!$T$16,Data!$V$16,IF(Udfyldningsark!G1524=Data!$T$17,Data!$V$17,IF(Udfyldningsark!G1524=Data!$T$18,Data!$V$18,IF(Udfyldningsark!G1524=Data!$T$19,Data!$V$19,IF(Udfyldningsark!G1524=Data!$T$20,Data!$V$20,IF(Udfyldningsark!G1524=Data!$T$21,Data!$V$21,IF(Udfyldningsark!G1524=Data!$T$22,Data!$V$22,IF(Udfyldningsark!G1524=Data!$T$23,Data!$V$23,IF(Udfyldningsark!G1524=Data!$T$24,Data!$V$24,IF(Udfyldningsark!G1524=Data!$T$25,Data!$V$25,IF(Udfyldningsark!G1524=Data!$T$26,Data!$V$26,IF(Udfyldningsark!G1524=Data!$T$27,Data!$V$27,))))))))))))))))))))))</f>
        <v/>
      </c>
    </row>
    <row r="1508" spans="13:13" ht="9.6" hidden="1" customHeight="1" x14ac:dyDescent="0.2">
      <c r="M1508" s="89" t="str">
        <f>IF(Udfyldningsark!G1525="","",IF(Udfyldningsark!G1525=Data!$T$7,Data!$V$7,IF(Udfyldningsark!G1525=Data!$T$8,Data!$V$8,IF(Udfyldningsark!G1525=Data!$T$9,Data!$V$9,IF(Udfyldningsark!G1525=Data!$T$10,Data!$V$10,IF(Udfyldningsark!G1525=Data!$T$11,Data!$V$11,IF(Udfyldningsark!G1525=Data!$T$12,Data!$V$12,IF(Udfyldningsark!G1525=Data!$T$13,Data!$V$13,IF(Udfyldningsark!G1525=Data!$T$14,Data!$V$14,IF(Udfyldningsark!G1525=Data!$T$15,Data!$V$15,IF(Udfyldningsark!G1525=Data!$T$16,Data!$V$16,IF(Udfyldningsark!G1525=Data!$T$17,Data!$V$17,IF(Udfyldningsark!G1525=Data!$T$18,Data!$V$18,IF(Udfyldningsark!G1525=Data!$T$19,Data!$V$19,IF(Udfyldningsark!G1525=Data!$T$20,Data!$V$20,IF(Udfyldningsark!G1525=Data!$T$21,Data!$V$21,IF(Udfyldningsark!G1525=Data!$T$22,Data!$V$22,IF(Udfyldningsark!G1525=Data!$T$23,Data!$V$23,IF(Udfyldningsark!G1525=Data!$T$24,Data!$V$24,IF(Udfyldningsark!G1525=Data!$T$25,Data!$V$25,IF(Udfyldningsark!G1525=Data!$T$26,Data!$V$26,IF(Udfyldningsark!G1525=Data!$T$27,Data!$V$27,))))))))))))))))))))))</f>
        <v/>
      </c>
    </row>
    <row r="1509" spans="13:13" ht="9.6" hidden="1" customHeight="1" x14ac:dyDescent="0.2">
      <c r="M1509" s="89" t="str">
        <f>IF(Udfyldningsark!G1526="","",IF(Udfyldningsark!G1526=Data!$T$7,Data!$V$7,IF(Udfyldningsark!G1526=Data!$T$8,Data!$V$8,IF(Udfyldningsark!G1526=Data!$T$9,Data!$V$9,IF(Udfyldningsark!G1526=Data!$T$10,Data!$V$10,IF(Udfyldningsark!G1526=Data!$T$11,Data!$V$11,IF(Udfyldningsark!G1526=Data!$T$12,Data!$V$12,IF(Udfyldningsark!G1526=Data!$T$13,Data!$V$13,IF(Udfyldningsark!G1526=Data!$T$14,Data!$V$14,IF(Udfyldningsark!G1526=Data!$T$15,Data!$V$15,IF(Udfyldningsark!G1526=Data!$T$16,Data!$V$16,IF(Udfyldningsark!G1526=Data!$T$17,Data!$V$17,IF(Udfyldningsark!G1526=Data!$T$18,Data!$V$18,IF(Udfyldningsark!G1526=Data!$T$19,Data!$V$19,IF(Udfyldningsark!G1526=Data!$T$20,Data!$V$20,IF(Udfyldningsark!G1526=Data!$T$21,Data!$V$21,IF(Udfyldningsark!G1526=Data!$T$22,Data!$V$22,IF(Udfyldningsark!G1526=Data!$T$23,Data!$V$23,IF(Udfyldningsark!G1526=Data!$T$24,Data!$V$24,IF(Udfyldningsark!G1526=Data!$T$25,Data!$V$25,IF(Udfyldningsark!G1526=Data!$T$26,Data!$V$26,IF(Udfyldningsark!G1526=Data!$T$27,Data!$V$27,))))))))))))))))))))))</f>
        <v/>
      </c>
    </row>
    <row r="1510" spans="13:13" ht="9.6" hidden="1" customHeight="1" x14ac:dyDescent="0.2">
      <c r="M1510" s="89" t="str">
        <f>IF(Udfyldningsark!G1527="","",IF(Udfyldningsark!G1527=Data!$T$7,Data!$V$7,IF(Udfyldningsark!G1527=Data!$T$8,Data!$V$8,IF(Udfyldningsark!G1527=Data!$T$9,Data!$V$9,IF(Udfyldningsark!G1527=Data!$T$10,Data!$V$10,IF(Udfyldningsark!G1527=Data!$T$11,Data!$V$11,IF(Udfyldningsark!G1527=Data!$T$12,Data!$V$12,IF(Udfyldningsark!G1527=Data!$T$13,Data!$V$13,IF(Udfyldningsark!G1527=Data!$T$14,Data!$V$14,IF(Udfyldningsark!G1527=Data!$T$15,Data!$V$15,IF(Udfyldningsark!G1527=Data!$T$16,Data!$V$16,IF(Udfyldningsark!G1527=Data!$T$17,Data!$V$17,IF(Udfyldningsark!G1527=Data!$T$18,Data!$V$18,IF(Udfyldningsark!G1527=Data!$T$19,Data!$V$19,IF(Udfyldningsark!G1527=Data!$T$20,Data!$V$20,IF(Udfyldningsark!G1527=Data!$T$21,Data!$V$21,IF(Udfyldningsark!G1527=Data!$T$22,Data!$V$22,IF(Udfyldningsark!G1527=Data!$T$23,Data!$V$23,IF(Udfyldningsark!G1527=Data!$T$24,Data!$V$24,IF(Udfyldningsark!G1527=Data!$T$25,Data!$V$25,IF(Udfyldningsark!G1527=Data!$T$26,Data!$V$26,IF(Udfyldningsark!G1527=Data!$T$27,Data!$V$27,))))))))))))))))))))))</f>
        <v/>
      </c>
    </row>
    <row r="1511" spans="13:13" ht="9.6" hidden="1" customHeight="1" x14ac:dyDescent="0.2">
      <c r="M1511" s="89" t="str">
        <f>IF(Udfyldningsark!G1528="","",IF(Udfyldningsark!G1528=Data!$T$7,Data!$V$7,IF(Udfyldningsark!G1528=Data!$T$8,Data!$V$8,IF(Udfyldningsark!G1528=Data!$T$9,Data!$V$9,IF(Udfyldningsark!G1528=Data!$T$10,Data!$V$10,IF(Udfyldningsark!G1528=Data!$T$11,Data!$V$11,IF(Udfyldningsark!G1528=Data!$T$12,Data!$V$12,IF(Udfyldningsark!G1528=Data!$T$13,Data!$V$13,IF(Udfyldningsark!G1528=Data!$T$14,Data!$V$14,IF(Udfyldningsark!G1528=Data!$T$15,Data!$V$15,IF(Udfyldningsark!G1528=Data!$T$16,Data!$V$16,IF(Udfyldningsark!G1528=Data!$T$17,Data!$V$17,IF(Udfyldningsark!G1528=Data!$T$18,Data!$V$18,IF(Udfyldningsark!G1528=Data!$T$19,Data!$V$19,IF(Udfyldningsark!G1528=Data!$T$20,Data!$V$20,IF(Udfyldningsark!G1528=Data!$T$21,Data!$V$21,IF(Udfyldningsark!G1528=Data!$T$22,Data!$V$22,IF(Udfyldningsark!G1528=Data!$T$23,Data!$V$23,IF(Udfyldningsark!G1528=Data!$T$24,Data!$V$24,IF(Udfyldningsark!G1528=Data!$T$25,Data!$V$25,IF(Udfyldningsark!G1528=Data!$T$26,Data!$V$26,IF(Udfyldningsark!G1528=Data!$T$27,Data!$V$27,))))))))))))))))))))))</f>
        <v/>
      </c>
    </row>
    <row r="1512" spans="13:13" ht="9.6" hidden="1" customHeight="1" x14ac:dyDescent="0.2">
      <c r="M1512" s="89" t="str">
        <f>IF(Udfyldningsark!G1529="","",IF(Udfyldningsark!G1529=Data!$T$7,Data!$V$7,IF(Udfyldningsark!G1529=Data!$T$8,Data!$V$8,IF(Udfyldningsark!G1529=Data!$T$9,Data!$V$9,IF(Udfyldningsark!G1529=Data!$T$10,Data!$V$10,IF(Udfyldningsark!G1529=Data!$T$11,Data!$V$11,IF(Udfyldningsark!G1529=Data!$T$12,Data!$V$12,IF(Udfyldningsark!G1529=Data!$T$13,Data!$V$13,IF(Udfyldningsark!G1529=Data!$T$14,Data!$V$14,IF(Udfyldningsark!G1529=Data!$T$15,Data!$V$15,IF(Udfyldningsark!G1529=Data!$T$16,Data!$V$16,IF(Udfyldningsark!G1529=Data!$T$17,Data!$V$17,IF(Udfyldningsark!G1529=Data!$T$18,Data!$V$18,IF(Udfyldningsark!G1529=Data!$T$19,Data!$V$19,IF(Udfyldningsark!G1529=Data!$T$20,Data!$V$20,IF(Udfyldningsark!G1529=Data!$T$21,Data!$V$21,IF(Udfyldningsark!G1529=Data!$T$22,Data!$V$22,IF(Udfyldningsark!G1529=Data!$T$23,Data!$V$23,IF(Udfyldningsark!G1529=Data!$T$24,Data!$V$24,IF(Udfyldningsark!G1529=Data!$T$25,Data!$V$25,IF(Udfyldningsark!G1529=Data!$T$26,Data!$V$26,IF(Udfyldningsark!G1529=Data!$T$27,Data!$V$27,))))))))))))))))))))))</f>
        <v/>
      </c>
    </row>
    <row r="1513" spans="13:13" ht="9.6" hidden="1" customHeight="1" x14ac:dyDescent="0.2">
      <c r="M1513" s="89" t="str">
        <f>IF(Udfyldningsark!G1530="","",IF(Udfyldningsark!G1530=Data!$T$7,Data!$V$7,IF(Udfyldningsark!G1530=Data!$T$8,Data!$V$8,IF(Udfyldningsark!G1530=Data!$T$9,Data!$V$9,IF(Udfyldningsark!G1530=Data!$T$10,Data!$V$10,IF(Udfyldningsark!G1530=Data!$T$11,Data!$V$11,IF(Udfyldningsark!G1530=Data!$T$12,Data!$V$12,IF(Udfyldningsark!G1530=Data!$T$13,Data!$V$13,IF(Udfyldningsark!G1530=Data!$T$14,Data!$V$14,IF(Udfyldningsark!G1530=Data!$T$15,Data!$V$15,IF(Udfyldningsark!G1530=Data!$T$16,Data!$V$16,IF(Udfyldningsark!G1530=Data!$T$17,Data!$V$17,IF(Udfyldningsark!G1530=Data!$T$18,Data!$V$18,IF(Udfyldningsark!G1530=Data!$T$19,Data!$V$19,IF(Udfyldningsark!G1530=Data!$T$20,Data!$V$20,IF(Udfyldningsark!G1530=Data!$T$21,Data!$V$21,IF(Udfyldningsark!G1530=Data!$T$22,Data!$V$22,IF(Udfyldningsark!G1530=Data!$T$23,Data!$V$23,IF(Udfyldningsark!G1530=Data!$T$24,Data!$V$24,IF(Udfyldningsark!G1530=Data!$T$25,Data!$V$25,IF(Udfyldningsark!G1530=Data!$T$26,Data!$V$26,IF(Udfyldningsark!G1530=Data!$T$27,Data!$V$27,))))))))))))))))))))))</f>
        <v/>
      </c>
    </row>
    <row r="1514" spans="13:13" ht="9.6" hidden="1" customHeight="1" x14ac:dyDescent="0.2">
      <c r="M1514" s="89" t="str">
        <f>IF(Udfyldningsark!G1531="","",IF(Udfyldningsark!G1531=Data!$T$7,Data!$V$7,IF(Udfyldningsark!G1531=Data!$T$8,Data!$V$8,IF(Udfyldningsark!G1531=Data!$T$9,Data!$V$9,IF(Udfyldningsark!G1531=Data!$T$10,Data!$V$10,IF(Udfyldningsark!G1531=Data!$T$11,Data!$V$11,IF(Udfyldningsark!G1531=Data!$T$12,Data!$V$12,IF(Udfyldningsark!G1531=Data!$T$13,Data!$V$13,IF(Udfyldningsark!G1531=Data!$T$14,Data!$V$14,IF(Udfyldningsark!G1531=Data!$T$15,Data!$V$15,IF(Udfyldningsark!G1531=Data!$T$16,Data!$V$16,IF(Udfyldningsark!G1531=Data!$T$17,Data!$V$17,IF(Udfyldningsark!G1531=Data!$T$18,Data!$V$18,IF(Udfyldningsark!G1531=Data!$T$19,Data!$V$19,IF(Udfyldningsark!G1531=Data!$T$20,Data!$V$20,IF(Udfyldningsark!G1531=Data!$T$21,Data!$V$21,IF(Udfyldningsark!G1531=Data!$T$22,Data!$V$22,IF(Udfyldningsark!G1531=Data!$T$23,Data!$V$23,IF(Udfyldningsark!G1531=Data!$T$24,Data!$V$24,IF(Udfyldningsark!G1531=Data!$T$25,Data!$V$25,IF(Udfyldningsark!G1531=Data!$T$26,Data!$V$26,IF(Udfyldningsark!G1531=Data!$T$27,Data!$V$27,))))))))))))))))))))))</f>
        <v/>
      </c>
    </row>
    <row r="1515" spans="13:13" ht="9.6" hidden="1" customHeight="1" x14ac:dyDescent="0.2">
      <c r="M1515" s="89" t="str">
        <f>IF(Udfyldningsark!G1532="","",IF(Udfyldningsark!G1532=Data!$T$7,Data!$V$7,IF(Udfyldningsark!G1532=Data!$T$8,Data!$V$8,IF(Udfyldningsark!G1532=Data!$T$9,Data!$V$9,IF(Udfyldningsark!G1532=Data!$T$10,Data!$V$10,IF(Udfyldningsark!G1532=Data!$T$11,Data!$V$11,IF(Udfyldningsark!G1532=Data!$T$12,Data!$V$12,IF(Udfyldningsark!G1532=Data!$T$13,Data!$V$13,IF(Udfyldningsark!G1532=Data!$T$14,Data!$V$14,IF(Udfyldningsark!G1532=Data!$T$15,Data!$V$15,IF(Udfyldningsark!G1532=Data!$T$16,Data!$V$16,IF(Udfyldningsark!G1532=Data!$T$17,Data!$V$17,IF(Udfyldningsark!G1532=Data!$T$18,Data!$V$18,IF(Udfyldningsark!G1532=Data!$T$19,Data!$V$19,IF(Udfyldningsark!G1532=Data!$T$20,Data!$V$20,IF(Udfyldningsark!G1532=Data!$T$21,Data!$V$21,IF(Udfyldningsark!G1532=Data!$T$22,Data!$V$22,IF(Udfyldningsark!G1532=Data!$T$23,Data!$V$23,IF(Udfyldningsark!G1532=Data!$T$24,Data!$V$24,IF(Udfyldningsark!G1532=Data!$T$25,Data!$V$25,IF(Udfyldningsark!G1532=Data!$T$26,Data!$V$26,IF(Udfyldningsark!G1532=Data!$T$27,Data!$V$27,))))))))))))))))))))))</f>
        <v/>
      </c>
    </row>
    <row r="1516" spans="13:13" ht="9.6" hidden="1" customHeight="1" x14ac:dyDescent="0.2">
      <c r="M1516" s="89" t="str">
        <f>IF(Udfyldningsark!G1533="","",IF(Udfyldningsark!G1533=Data!$T$7,Data!$V$7,IF(Udfyldningsark!G1533=Data!$T$8,Data!$V$8,IF(Udfyldningsark!G1533=Data!$T$9,Data!$V$9,IF(Udfyldningsark!G1533=Data!$T$10,Data!$V$10,IF(Udfyldningsark!G1533=Data!$T$11,Data!$V$11,IF(Udfyldningsark!G1533=Data!$T$12,Data!$V$12,IF(Udfyldningsark!G1533=Data!$T$13,Data!$V$13,IF(Udfyldningsark!G1533=Data!$T$14,Data!$V$14,IF(Udfyldningsark!G1533=Data!$T$15,Data!$V$15,IF(Udfyldningsark!G1533=Data!$T$16,Data!$V$16,IF(Udfyldningsark!G1533=Data!$T$17,Data!$V$17,IF(Udfyldningsark!G1533=Data!$T$18,Data!$V$18,IF(Udfyldningsark!G1533=Data!$T$19,Data!$V$19,IF(Udfyldningsark!G1533=Data!$T$20,Data!$V$20,IF(Udfyldningsark!G1533=Data!$T$21,Data!$V$21,IF(Udfyldningsark!G1533=Data!$T$22,Data!$V$22,IF(Udfyldningsark!G1533=Data!$T$23,Data!$V$23,IF(Udfyldningsark!G1533=Data!$T$24,Data!$V$24,IF(Udfyldningsark!G1533=Data!$T$25,Data!$V$25,IF(Udfyldningsark!G1533=Data!$T$26,Data!$V$26,IF(Udfyldningsark!G1533=Data!$T$27,Data!$V$27,))))))))))))))))))))))</f>
        <v/>
      </c>
    </row>
    <row r="1517" spans="13:13" ht="9.6" hidden="1" customHeight="1" x14ac:dyDescent="0.2">
      <c r="M1517" s="89" t="str">
        <f>IF(Udfyldningsark!G1534="","",IF(Udfyldningsark!G1534=Data!$T$7,Data!$V$7,IF(Udfyldningsark!G1534=Data!$T$8,Data!$V$8,IF(Udfyldningsark!G1534=Data!$T$9,Data!$V$9,IF(Udfyldningsark!G1534=Data!$T$10,Data!$V$10,IF(Udfyldningsark!G1534=Data!$T$11,Data!$V$11,IF(Udfyldningsark!G1534=Data!$T$12,Data!$V$12,IF(Udfyldningsark!G1534=Data!$T$13,Data!$V$13,IF(Udfyldningsark!G1534=Data!$T$14,Data!$V$14,IF(Udfyldningsark!G1534=Data!$T$15,Data!$V$15,IF(Udfyldningsark!G1534=Data!$T$16,Data!$V$16,IF(Udfyldningsark!G1534=Data!$T$17,Data!$V$17,IF(Udfyldningsark!G1534=Data!$T$18,Data!$V$18,IF(Udfyldningsark!G1534=Data!$T$19,Data!$V$19,IF(Udfyldningsark!G1534=Data!$T$20,Data!$V$20,IF(Udfyldningsark!G1534=Data!$T$21,Data!$V$21,IF(Udfyldningsark!G1534=Data!$T$22,Data!$V$22,IF(Udfyldningsark!G1534=Data!$T$23,Data!$V$23,IF(Udfyldningsark!G1534=Data!$T$24,Data!$V$24,IF(Udfyldningsark!G1534=Data!$T$25,Data!$V$25,IF(Udfyldningsark!G1534=Data!$T$26,Data!$V$26,IF(Udfyldningsark!G1534=Data!$T$27,Data!$V$27,))))))))))))))))))))))</f>
        <v/>
      </c>
    </row>
    <row r="1518" spans="13:13" ht="9.6" hidden="1" customHeight="1" x14ac:dyDescent="0.2">
      <c r="M1518" s="89" t="str">
        <f>IF(Udfyldningsark!G1535="","",IF(Udfyldningsark!G1535=Data!$T$7,Data!$V$7,IF(Udfyldningsark!G1535=Data!$T$8,Data!$V$8,IF(Udfyldningsark!G1535=Data!$T$9,Data!$V$9,IF(Udfyldningsark!G1535=Data!$T$10,Data!$V$10,IF(Udfyldningsark!G1535=Data!$T$11,Data!$V$11,IF(Udfyldningsark!G1535=Data!$T$12,Data!$V$12,IF(Udfyldningsark!G1535=Data!$T$13,Data!$V$13,IF(Udfyldningsark!G1535=Data!$T$14,Data!$V$14,IF(Udfyldningsark!G1535=Data!$T$15,Data!$V$15,IF(Udfyldningsark!G1535=Data!$T$16,Data!$V$16,IF(Udfyldningsark!G1535=Data!$T$17,Data!$V$17,IF(Udfyldningsark!G1535=Data!$T$18,Data!$V$18,IF(Udfyldningsark!G1535=Data!$T$19,Data!$V$19,IF(Udfyldningsark!G1535=Data!$T$20,Data!$V$20,IF(Udfyldningsark!G1535=Data!$T$21,Data!$V$21,IF(Udfyldningsark!G1535=Data!$T$22,Data!$V$22,IF(Udfyldningsark!G1535=Data!$T$23,Data!$V$23,IF(Udfyldningsark!G1535=Data!$T$24,Data!$V$24,IF(Udfyldningsark!G1535=Data!$T$25,Data!$V$25,IF(Udfyldningsark!G1535=Data!$T$26,Data!$V$26,IF(Udfyldningsark!G1535=Data!$T$27,Data!$V$27,))))))))))))))))))))))</f>
        <v/>
      </c>
    </row>
    <row r="1519" spans="13:13" ht="9.6" hidden="1" customHeight="1" x14ac:dyDescent="0.2">
      <c r="M1519" s="89" t="str">
        <f>IF(Udfyldningsark!G1536="","",IF(Udfyldningsark!G1536=Data!$T$7,Data!$V$7,IF(Udfyldningsark!G1536=Data!$T$8,Data!$V$8,IF(Udfyldningsark!G1536=Data!$T$9,Data!$V$9,IF(Udfyldningsark!G1536=Data!$T$10,Data!$V$10,IF(Udfyldningsark!G1536=Data!$T$11,Data!$V$11,IF(Udfyldningsark!G1536=Data!$T$12,Data!$V$12,IF(Udfyldningsark!G1536=Data!$T$13,Data!$V$13,IF(Udfyldningsark!G1536=Data!$T$14,Data!$V$14,IF(Udfyldningsark!G1536=Data!$T$15,Data!$V$15,IF(Udfyldningsark!G1536=Data!$T$16,Data!$V$16,IF(Udfyldningsark!G1536=Data!$T$17,Data!$V$17,IF(Udfyldningsark!G1536=Data!$T$18,Data!$V$18,IF(Udfyldningsark!G1536=Data!$T$19,Data!$V$19,IF(Udfyldningsark!G1536=Data!$T$20,Data!$V$20,IF(Udfyldningsark!G1536=Data!$T$21,Data!$V$21,IF(Udfyldningsark!G1536=Data!$T$22,Data!$V$22,IF(Udfyldningsark!G1536=Data!$T$23,Data!$V$23,IF(Udfyldningsark!G1536=Data!$T$24,Data!$V$24,IF(Udfyldningsark!G1536=Data!$T$25,Data!$V$25,IF(Udfyldningsark!G1536=Data!$T$26,Data!$V$26,IF(Udfyldningsark!G1536=Data!$T$27,Data!$V$27,))))))))))))))))))))))</f>
        <v/>
      </c>
    </row>
    <row r="1520" spans="13:13" ht="9.6" hidden="1" customHeight="1" x14ac:dyDescent="0.2">
      <c r="M1520" s="89" t="str">
        <f>IF(Udfyldningsark!G1537="","",IF(Udfyldningsark!G1537=Data!$T$7,Data!$V$7,IF(Udfyldningsark!G1537=Data!$T$8,Data!$V$8,IF(Udfyldningsark!G1537=Data!$T$9,Data!$V$9,IF(Udfyldningsark!G1537=Data!$T$10,Data!$V$10,IF(Udfyldningsark!G1537=Data!$T$11,Data!$V$11,IF(Udfyldningsark!G1537=Data!$T$12,Data!$V$12,IF(Udfyldningsark!G1537=Data!$T$13,Data!$V$13,IF(Udfyldningsark!G1537=Data!$T$14,Data!$V$14,IF(Udfyldningsark!G1537=Data!$T$15,Data!$V$15,IF(Udfyldningsark!G1537=Data!$T$16,Data!$V$16,IF(Udfyldningsark!G1537=Data!$T$17,Data!$V$17,IF(Udfyldningsark!G1537=Data!$T$18,Data!$V$18,IF(Udfyldningsark!G1537=Data!$T$19,Data!$V$19,IF(Udfyldningsark!G1537=Data!$T$20,Data!$V$20,IF(Udfyldningsark!G1537=Data!$T$21,Data!$V$21,IF(Udfyldningsark!G1537=Data!$T$22,Data!$V$22,IF(Udfyldningsark!G1537=Data!$T$23,Data!$V$23,IF(Udfyldningsark!G1537=Data!$T$24,Data!$V$24,IF(Udfyldningsark!G1537=Data!$T$25,Data!$V$25,IF(Udfyldningsark!G1537=Data!$T$26,Data!$V$26,IF(Udfyldningsark!G1537=Data!$T$27,Data!$V$27,))))))))))))))))))))))</f>
        <v/>
      </c>
    </row>
    <row r="1521" spans="13:13" ht="9.6" hidden="1" customHeight="1" x14ac:dyDescent="0.2">
      <c r="M1521" s="89" t="str">
        <f>IF(Udfyldningsark!G1538="","",IF(Udfyldningsark!G1538=Data!$T$7,Data!$V$7,IF(Udfyldningsark!G1538=Data!$T$8,Data!$V$8,IF(Udfyldningsark!G1538=Data!$T$9,Data!$V$9,IF(Udfyldningsark!G1538=Data!$T$10,Data!$V$10,IF(Udfyldningsark!G1538=Data!$T$11,Data!$V$11,IF(Udfyldningsark!G1538=Data!$T$12,Data!$V$12,IF(Udfyldningsark!G1538=Data!$T$13,Data!$V$13,IF(Udfyldningsark!G1538=Data!$T$14,Data!$V$14,IF(Udfyldningsark!G1538=Data!$T$15,Data!$V$15,IF(Udfyldningsark!G1538=Data!$T$16,Data!$V$16,IF(Udfyldningsark!G1538=Data!$T$17,Data!$V$17,IF(Udfyldningsark!G1538=Data!$T$18,Data!$V$18,IF(Udfyldningsark!G1538=Data!$T$19,Data!$V$19,IF(Udfyldningsark!G1538=Data!$T$20,Data!$V$20,IF(Udfyldningsark!G1538=Data!$T$21,Data!$V$21,IF(Udfyldningsark!G1538=Data!$T$22,Data!$V$22,IF(Udfyldningsark!G1538=Data!$T$23,Data!$V$23,IF(Udfyldningsark!G1538=Data!$T$24,Data!$V$24,IF(Udfyldningsark!G1538=Data!$T$25,Data!$V$25,IF(Udfyldningsark!G1538=Data!$T$26,Data!$V$26,IF(Udfyldningsark!G1538=Data!$T$27,Data!$V$27,))))))))))))))))))))))</f>
        <v/>
      </c>
    </row>
    <row r="1522" spans="13:13" ht="9.6" hidden="1" customHeight="1" x14ac:dyDescent="0.2">
      <c r="M1522" s="89" t="str">
        <f>IF(Udfyldningsark!G1539="","",IF(Udfyldningsark!G1539=Data!$T$7,Data!$V$7,IF(Udfyldningsark!G1539=Data!$T$8,Data!$V$8,IF(Udfyldningsark!G1539=Data!$T$9,Data!$V$9,IF(Udfyldningsark!G1539=Data!$T$10,Data!$V$10,IF(Udfyldningsark!G1539=Data!$T$11,Data!$V$11,IF(Udfyldningsark!G1539=Data!$T$12,Data!$V$12,IF(Udfyldningsark!G1539=Data!$T$13,Data!$V$13,IF(Udfyldningsark!G1539=Data!$T$14,Data!$V$14,IF(Udfyldningsark!G1539=Data!$T$15,Data!$V$15,IF(Udfyldningsark!G1539=Data!$T$16,Data!$V$16,IF(Udfyldningsark!G1539=Data!$T$17,Data!$V$17,IF(Udfyldningsark!G1539=Data!$T$18,Data!$V$18,IF(Udfyldningsark!G1539=Data!$T$19,Data!$V$19,IF(Udfyldningsark!G1539=Data!$T$20,Data!$V$20,IF(Udfyldningsark!G1539=Data!$T$21,Data!$V$21,IF(Udfyldningsark!G1539=Data!$T$22,Data!$V$22,IF(Udfyldningsark!G1539=Data!$T$23,Data!$V$23,IF(Udfyldningsark!G1539=Data!$T$24,Data!$V$24,IF(Udfyldningsark!G1539=Data!$T$25,Data!$V$25,IF(Udfyldningsark!G1539=Data!$T$26,Data!$V$26,IF(Udfyldningsark!G1539=Data!$T$27,Data!$V$27,))))))))))))))))))))))</f>
        <v/>
      </c>
    </row>
    <row r="1523" spans="13:13" ht="9.6" hidden="1" customHeight="1" x14ac:dyDescent="0.2">
      <c r="M1523" s="89" t="str">
        <f>IF(Udfyldningsark!G1540="","",IF(Udfyldningsark!G1540=Data!$T$7,Data!$V$7,IF(Udfyldningsark!G1540=Data!$T$8,Data!$V$8,IF(Udfyldningsark!G1540=Data!$T$9,Data!$V$9,IF(Udfyldningsark!G1540=Data!$T$10,Data!$V$10,IF(Udfyldningsark!G1540=Data!$T$11,Data!$V$11,IF(Udfyldningsark!G1540=Data!$T$12,Data!$V$12,IF(Udfyldningsark!G1540=Data!$T$13,Data!$V$13,IF(Udfyldningsark!G1540=Data!$T$14,Data!$V$14,IF(Udfyldningsark!G1540=Data!$T$15,Data!$V$15,IF(Udfyldningsark!G1540=Data!$T$16,Data!$V$16,IF(Udfyldningsark!G1540=Data!$T$17,Data!$V$17,IF(Udfyldningsark!G1540=Data!$T$18,Data!$V$18,IF(Udfyldningsark!G1540=Data!$T$19,Data!$V$19,IF(Udfyldningsark!G1540=Data!$T$20,Data!$V$20,IF(Udfyldningsark!G1540=Data!$T$21,Data!$V$21,IF(Udfyldningsark!G1540=Data!$T$22,Data!$V$22,IF(Udfyldningsark!G1540=Data!$T$23,Data!$V$23,IF(Udfyldningsark!G1540=Data!$T$24,Data!$V$24,IF(Udfyldningsark!G1540=Data!$T$25,Data!$V$25,IF(Udfyldningsark!G1540=Data!$T$26,Data!$V$26,IF(Udfyldningsark!G1540=Data!$T$27,Data!$V$27,))))))))))))))))))))))</f>
        <v/>
      </c>
    </row>
    <row r="1524" spans="13:13" ht="9.6" hidden="1" customHeight="1" x14ac:dyDescent="0.2">
      <c r="M1524" s="89" t="str">
        <f>IF(Udfyldningsark!G1541="","",IF(Udfyldningsark!G1541=Data!$T$7,Data!$V$7,IF(Udfyldningsark!G1541=Data!$T$8,Data!$V$8,IF(Udfyldningsark!G1541=Data!$T$9,Data!$V$9,IF(Udfyldningsark!G1541=Data!$T$10,Data!$V$10,IF(Udfyldningsark!G1541=Data!$T$11,Data!$V$11,IF(Udfyldningsark!G1541=Data!$T$12,Data!$V$12,IF(Udfyldningsark!G1541=Data!$T$13,Data!$V$13,IF(Udfyldningsark!G1541=Data!$T$14,Data!$V$14,IF(Udfyldningsark!G1541=Data!$T$15,Data!$V$15,IF(Udfyldningsark!G1541=Data!$T$16,Data!$V$16,IF(Udfyldningsark!G1541=Data!$T$17,Data!$V$17,IF(Udfyldningsark!G1541=Data!$T$18,Data!$V$18,IF(Udfyldningsark!G1541=Data!$T$19,Data!$V$19,IF(Udfyldningsark!G1541=Data!$T$20,Data!$V$20,IF(Udfyldningsark!G1541=Data!$T$21,Data!$V$21,IF(Udfyldningsark!G1541=Data!$T$22,Data!$V$22,IF(Udfyldningsark!G1541=Data!$T$23,Data!$V$23,IF(Udfyldningsark!G1541=Data!$T$24,Data!$V$24,IF(Udfyldningsark!G1541=Data!$T$25,Data!$V$25,IF(Udfyldningsark!G1541=Data!$T$26,Data!$V$26,IF(Udfyldningsark!G1541=Data!$T$27,Data!$V$27,))))))))))))))))))))))</f>
        <v/>
      </c>
    </row>
    <row r="1525" spans="13:13" ht="9.6" hidden="1" customHeight="1" x14ac:dyDescent="0.2">
      <c r="M1525" s="89" t="str">
        <f>IF(Udfyldningsark!G1542="","",IF(Udfyldningsark!G1542=Data!$T$7,Data!$V$7,IF(Udfyldningsark!G1542=Data!$T$8,Data!$V$8,IF(Udfyldningsark!G1542=Data!$T$9,Data!$V$9,IF(Udfyldningsark!G1542=Data!$T$10,Data!$V$10,IF(Udfyldningsark!G1542=Data!$T$11,Data!$V$11,IF(Udfyldningsark!G1542=Data!$T$12,Data!$V$12,IF(Udfyldningsark!G1542=Data!$T$13,Data!$V$13,IF(Udfyldningsark!G1542=Data!$T$14,Data!$V$14,IF(Udfyldningsark!G1542=Data!$T$15,Data!$V$15,IF(Udfyldningsark!G1542=Data!$T$16,Data!$V$16,IF(Udfyldningsark!G1542=Data!$T$17,Data!$V$17,IF(Udfyldningsark!G1542=Data!$T$18,Data!$V$18,IF(Udfyldningsark!G1542=Data!$T$19,Data!$V$19,IF(Udfyldningsark!G1542=Data!$T$20,Data!$V$20,IF(Udfyldningsark!G1542=Data!$T$21,Data!$V$21,IF(Udfyldningsark!G1542=Data!$T$22,Data!$V$22,IF(Udfyldningsark!G1542=Data!$T$23,Data!$V$23,IF(Udfyldningsark!G1542=Data!$T$24,Data!$V$24,IF(Udfyldningsark!G1542=Data!$T$25,Data!$V$25,IF(Udfyldningsark!G1542=Data!$T$26,Data!$V$26,IF(Udfyldningsark!G1542=Data!$T$27,Data!$V$27,))))))))))))))))))))))</f>
        <v/>
      </c>
    </row>
    <row r="1526" spans="13:13" ht="9.6" hidden="1" customHeight="1" x14ac:dyDescent="0.2">
      <c r="M1526" s="89" t="str">
        <f>IF(Udfyldningsark!G1543="","",IF(Udfyldningsark!G1543=Data!$T$7,Data!$V$7,IF(Udfyldningsark!G1543=Data!$T$8,Data!$V$8,IF(Udfyldningsark!G1543=Data!$T$9,Data!$V$9,IF(Udfyldningsark!G1543=Data!$T$10,Data!$V$10,IF(Udfyldningsark!G1543=Data!$T$11,Data!$V$11,IF(Udfyldningsark!G1543=Data!$T$12,Data!$V$12,IF(Udfyldningsark!G1543=Data!$T$13,Data!$V$13,IF(Udfyldningsark!G1543=Data!$T$14,Data!$V$14,IF(Udfyldningsark!G1543=Data!$T$15,Data!$V$15,IF(Udfyldningsark!G1543=Data!$T$16,Data!$V$16,IF(Udfyldningsark!G1543=Data!$T$17,Data!$V$17,IF(Udfyldningsark!G1543=Data!$T$18,Data!$V$18,IF(Udfyldningsark!G1543=Data!$T$19,Data!$V$19,IF(Udfyldningsark!G1543=Data!$T$20,Data!$V$20,IF(Udfyldningsark!G1543=Data!$T$21,Data!$V$21,IF(Udfyldningsark!G1543=Data!$T$22,Data!$V$22,IF(Udfyldningsark!G1543=Data!$T$23,Data!$V$23,IF(Udfyldningsark!G1543=Data!$T$24,Data!$V$24,IF(Udfyldningsark!G1543=Data!$T$25,Data!$V$25,IF(Udfyldningsark!G1543=Data!$T$26,Data!$V$26,IF(Udfyldningsark!G1543=Data!$T$27,Data!$V$27,))))))))))))))))))))))</f>
        <v/>
      </c>
    </row>
    <row r="1527" spans="13:13" ht="9.6" hidden="1" customHeight="1" x14ac:dyDescent="0.2">
      <c r="M1527" s="89" t="str">
        <f>IF(Udfyldningsark!G1544="","",IF(Udfyldningsark!G1544=Data!$T$7,Data!$V$7,IF(Udfyldningsark!G1544=Data!$T$8,Data!$V$8,IF(Udfyldningsark!G1544=Data!$T$9,Data!$V$9,IF(Udfyldningsark!G1544=Data!$T$10,Data!$V$10,IF(Udfyldningsark!G1544=Data!$T$11,Data!$V$11,IF(Udfyldningsark!G1544=Data!$T$12,Data!$V$12,IF(Udfyldningsark!G1544=Data!$T$13,Data!$V$13,IF(Udfyldningsark!G1544=Data!$T$14,Data!$V$14,IF(Udfyldningsark!G1544=Data!$T$15,Data!$V$15,IF(Udfyldningsark!G1544=Data!$T$16,Data!$V$16,IF(Udfyldningsark!G1544=Data!$T$17,Data!$V$17,IF(Udfyldningsark!G1544=Data!$T$18,Data!$V$18,IF(Udfyldningsark!G1544=Data!$T$19,Data!$V$19,IF(Udfyldningsark!G1544=Data!$T$20,Data!$V$20,IF(Udfyldningsark!G1544=Data!$T$21,Data!$V$21,IF(Udfyldningsark!G1544=Data!$T$22,Data!$V$22,IF(Udfyldningsark!G1544=Data!$T$23,Data!$V$23,IF(Udfyldningsark!G1544=Data!$T$24,Data!$V$24,IF(Udfyldningsark!G1544=Data!$T$25,Data!$V$25,IF(Udfyldningsark!G1544=Data!$T$26,Data!$V$26,IF(Udfyldningsark!G1544=Data!$T$27,Data!$V$27,))))))))))))))))))))))</f>
        <v/>
      </c>
    </row>
    <row r="1528" spans="13:13" ht="9.6" hidden="1" customHeight="1" x14ac:dyDescent="0.2">
      <c r="M1528" s="89" t="str">
        <f>IF(Udfyldningsark!G1545="","",IF(Udfyldningsark!G1545=Data!$T$7,Data!$V$7,IF(Udfyldningsark!G1545=Data!$T$8,Data!$V$8,IF(Udfyldningsark!G1545=Data!$T$9,Data!$V$9,IF(Udfyldningsark!G1545=Data!$T$10,Data!$V$10,IF(Udfyldningsark!G1545=Data!$T$11,Data!$V$11,IF(Udfyldningsark!G1545=Data!$T$12,Data!$V$12,IF(Udfyldningsark!G1545=Data!$T$13,Data!$V$13,IF(Udfyldningsark!G1545=Data!$T$14,Data!$V$14,IF(Udfyldningsark!G1545=Data!$T$15,Data!$V$15,IF(Udfyldningsark!G1545=Data!$T$16,Data!$V$16,IF(Udfyldningsark!G1545=Data!$T$17,Data!$V$17,IF(Udfyldningsark!G1545=Data!$T$18,Data!$V$18,IF(Udfyldningsark!G1545=Data!$T$19,Data!$V$19,IF(Udfyldningsark!G1545=Data!$T$20,Data!$V$20,IF(Udfyldningsark!G1545=Data!$T$21,Data!$V$21,IF(Udfyldningsark!G1545=Data!$T$22,Data!$V$22,IF(Udfyldningsark!G1545=Data!$T$23,Data!$V$23,IF(Udfyldningsark!G1545=Data!$T$24,Data!$V$24,IF(Udfyldningsark!G1545=Data!$T$25,Data!$V$25,IF(Udfyldningsark!G1545=Data!$T$26,Data!$V$26,IF(Udfyldningsark!G1545=Data!$T$27,Data!$V$27,))))))))))))))))))))))</f>
        <v/>
      </c>
    </row>
    <row r="1529" spans="13:13" ht="9.6" hidden="1" customHeight="1" x14ac:dyDescent="0.2">
      <c r="M1529" s="89" t="str">
        <f>IF(Udfyldningsark!G1546="","",IF(Udfyldningsark!G1546=Data!$T$7,Data!$V$7,IF(Udfyldningsark!G1546=Data!$T$8,Data!$V$8,IF(Udfyldningsark!G1546=Data!$T$9,Data!$V$9,IF(Udfyldningsark!G1546=Data!$T$10,Data!$V$10,IF(Udfyldningsark!G1546=Data!$T$11,Data!$V$11,IF(Udfyldningsark!G1546=Data!$T$12,Data!$V$12,IF(Udfyldningsark!G1546=Data!$T$13,Data!$V$13,IF(Udfyldningsark!G1546=Data!$T$14,Data!$V$14,IF(Udfyldningsark!G1546=Data!$T$15,Data!$V$15,IF(Udfyldningsark!G1546=Data!$T$16,Data!$V$16,IF(Udfyldningsark!G1546=Data!$T$17,Data!$V$17,IF(Udfyldningsark!G1546=Data!$T$18,Data!$V$18,IF(Udfyldningsark!G1546=Data!$T$19,Data!$V$19,IF(Udfyldningsark!G1546=Data!$T$20,Data!$V$20,IF(Udfyldningsark!G1546=Data!$T$21,Data!$V$21,IF(Udfyldningsark!G1546=Data!$T$22,Data!$V$22,IF(Udfyldningsark!G1546=Data!$T$23,Data!$V$23,IF(Udfyldningsark!G1546=Data!$T$24,Data!$V$24,IF(Udfyldningsark!G1546=Data!$T$25,Data!$V$25,IF(Udfyldningsark!G1546=Data!$T$26,Data!$V$26,IF(Udfyldningsark!G1546=Data!$T$27,Data!$V$27,))))))))))))))))))))))</f>
        <v/>
      </c>
    </row>
    <row r="1530" spans="13:13" ht="9.6" hidden="1" customHeight="1" x14ac:dyDescent="0.2">
      <c r="M1530" s="89" t="str">
        <f>IF(Udfyldningsark!G1547="","",IF(Udfyldningsark!G1547=Data!$T$7,Data!$V$7,IF(Udfyldningsark!G1547=Data!$T$8,Data!$V$8,IF(Udfyldningsark!G1547=Data!$T$9,Data!$V$9,IF(Udfyldningsark!G1547=Data!$T$10,Data!$V$10,IF(Udfyldningsark!G1547=Data!$T$11,Data!$V$11,IF(Udfyldningsark!G1547=Data!$T$12,Data!$V$12,IF(Udfyldningsark!G1547=Data!$T$13,Data!$V$13,IF(Udfyldningsark!G1547=Data!$T$14,Data!$V$14,IF(Udfyldningsark!G1547=Data!$T$15,Data!$V$15,IF(Udfyldningsark!G1547=Data!$T$16,Data!$V$16,IF(Udfyldningsark!G1547=Data!$T$17,Data!$V$17,IF(Udfyldningsark!G1547=Data!$T$18,Data!$V$18,IF(Udfyldningsark!G1547=Data!$T$19,Data!$V$19,IF(Udfyldningsark!G1547=Data!$T$20,Data!$V$20,IF(Udfyldningsark!G1547=Data!$T$21,Data!$V$21,IF(Udfyldningsark!G1547=Data!$T$22,Data!$V$22,IF(Udfyldningsark!G1547=Data!$T$23,Data!$V$23,IF(Udfyldningsark!G1547=Data!$T$24,Data!$V$24,IF(Udfyldningsark!G1547=Data!$T$25,Data!$V$25,IF(Udfyldningsark!G1547=Data!$T$26,Data!$V$26,IF(Udfyldningsark!G1547=Data!$T$27,Data!$V$27,))))))))))))))))))))))</f>
        <v/>
      </c>
    </row>
    <row r="1531" spans="13:13" ht="9.6" hidden="1" customHeight="1" x14ac:dyDescent="0.2">
      <c r="M1531" s="89" t="str">
        <f>IF(Udfyldningsark!G1548="","",IF(Udfyldningsark!G1548=Data!$T$7,Data!$V$7,IF(Udfyldningsark!G1548=Data!$T$8,Data!$V$8,IF(Udfyldningsark!G1548=Data!$T$9,Data!$V$9,IF(Udfyldningsark!G1548=Data!$T$10,Data!$V$10,IF(Udfyldningsark!G1548=Data!$T$11,Data!$V$11,IF(Udfyldningsark!G1548=Data!$T$12,Data!$V$12,IF(Udfyldningsark!G1548=Data!$T$13,Data!$V$13,IF(Udfyldningsark!G1548=Data!$T$14,Data!$V$14,IF(Udfyldningsark!G1548=Data!$T$15,Data!$V$15,IF(Udfyldningsark!G1548=Data!$T$16,Data!$V$16,IF(Udfyldningsark!G1548=Data!$T$17,Data!$V$17,IF(Udfyldningsark!G1548=Data!$T$18,Data!$V$18,IF(Udfyldningsark!G1548=Data!$T$19,Data!$V$19,IF(Udfyldningsark!G1548=Data!$T$20,Data!$V$20,IF(Udfyldningsark!G1548=Data!$T$21,Data!$V$21,IF(Udfyldningsark!G1548=Data!$T$22,Data!$V$22,IF(Udfyldningsark!G1548=Data!$T$23,Data!$V$23,IF(Udfyldningsark!G1548=Data!$T$24,Data!$V$24,IF(Udfyldningsark!G1548=Data!$T$25,Data!$V$25,IF(Udfyldningsark!G1548=Data!$T$26,Data!$V$26,IF(Udfyldningsark!G1548=Data!$T$27,Data!$V$27,))))))))))))))))))))))</f>
        <v/>
      </c>
    </row>
    <row r="1532" spans="13:13" ht="9.6" hidden="1" customHeight="1" x14ac:dyDescent="0.2">
      <c r="M1532" s="89" t="str">
        <f>IF(Udfyldningsark!G1549="","",IF(Udfyldningsark!G1549=Data!$T$7,Data!$V$7,IF(Udfyldningsark!G1549=Data!$T$8,Data!$V$8,IF(Udfyldningsark!G1549=Data!$T$9,Data!$V$9,IF(Udfyldningsark!G1549=Data!$T$10,Data!$V$10,IF(Udfyldningsark!G1549=Data!$T$11,Data!$V$11,IF(Udfyldningsark!G1549=Data!$T$12,Data!$V$12,IF(Udfyldningsark!G1549=Data!$T$13,Data!$V$13,IF(Udfyldningsark!G1549=Data!$T$14,Data!$V$14,IF(Udfyldningsark!G1549=Data!$T$15,Data!$V$15,IF(Udfyldningsark!G1549=Data!$T$16,Data!$V$16,IF(Udfyldningsark!G1549=Data!$T$17,Data!$V$17,IF(Udfyldningsark!G1549=Data!$T$18,Data!$V$18,IF(Udfyldningsark!G1549=Data!$T$19,Data!$V$19,IF(Udfyldningsark!G1549=Data!$T$20,Data!$V$20,IF(Udfyldningsark!G1549=Data!$T$21,Data!$V$21,IF(Udfyldningsark!G1549=Data!$T$22,Data!$V$22,IF(Udfyldningsark!G1549=Data!$T$23,Data!$V$23,IF(Udfyldningsark!G1549=Data!$T$24,Data!$V$24,IF(Udfyldningsark!G1549=Data!$T$25,Data!$V$25,IF(Udfyldningsark!G1549=Data!$T$26,Data!$V$26,IF(Udfyldningsark!G1549=Data!$T$27,Data!$V$27,))))))))))))))))))))))</f>
        <v/>
      </c>
    </row>
    <row r="1533" spans="13:13" ht="9.6" hidden="1" customHeight="1" x14ac:dyDescent="0.2">
      <c r="M1533" s="89" t="str">
        <f>IF(Udfyldningsark!G1550="","",IF(Udfyldningsark!G1550=Data!$T$7,Data!$V$7,IF(Udfyldningsark!G1550=Data!$T$8,Data!$V$8,IF(Udfyldningsark!G1550=Data!$T$9,Data!$V$9,IF(Udfyldningsark!G1550=Data!$T$10,Data!$V$10,IF(Udfyldningsark!G1550=Data!$T$11,Data!$V$11,IF(Udfyldningsark!G1550=Data!$T$12,Data!$V$12,IF(Udfyldningsark!G1550=Data!$T$13,Data!$V$13,IF(Udfyldningsark!G1550=Data!$T$14,Data!$V$14,IF(Udfyldningsark!G1550=Data!$T$15,Data!$V$15,IF(Udfyldningsark!G1550=Data!$T$16,Data!$V$16,IF(Udfyldningsark!G1550=Data!$T$17,Data!$V$17,IF(Udfyldningsark!G1550=Data!$T$18,Data!$V$18,IF(Udfyldningsark!G1550=Data!$T$19,Data!$V$19,IF(Udfyldningsark!G1550=Data!$T$20,Data!$V$20,IF(Udfyldningsark!G1550=Data!$T$21,Data!$V$21,IF(Udfyldningsark!G1550=Data!$T$22,Data!$V$22,IF(Udfyldningsark!G1550=Data!$T$23,Data!$V$23,IF(Udfyldningsark!G1550=Data!$T$24,Data!$V$24,IF(Udfyldningsark!G1550=Data!$T$25,Data!$V$25,IF(Udfyldningsark!G1550=Data!$T$26,Data!$V$26,IF(Udfyldningsark!G1550=Data!$T$27,Data!$V$27,))))))))))))))))))))))</f>
        <v/>
      </c>
    </row>
    <row r="1534" spans="13:13" ht="9.6" hidden="1" customHeight="1" x14ac:dyDescent="0.2">
      <c r="M1534" s="89" t="str">
        <f>IF(Udfyldningsark!G1551="","",IF(Udfyldningsark!G1551=Data!$T$7,Data!$V$7,IF(Udfyldningsark!G1551=Data!$T$8,Data!$V$8,IF(Udfyldningsark!G1551=Data!$T$9,Data!$V$9,IF(Udfyldningsark!G1551=Data!$T$10,Data!$V$10,IF(Udfyldningsark!G1551=Data!$T$11,Data!$V$11,IF(Udfyldningsark!G1551=Data!$T$12,Data!$V$12,IF(Udfyldningsark!G1551=Data!$T$13,Data!$V$13,IF(Udfyldningsark!G1551=Data!$T$14,Data!$V$14,IF(Udfyldningsark!G1551=Data!$T$15,Data!$V$15,IF(Udfyldningsark!G1551=Data!$T$16,Data!$V$16,IF(Udfyldningsark!G1551=Data!$T$17,Data!$V$17,IF(Udfyldningsark!G1551=Data!$T$18,Data!$V$18,IF(Udfyldningsark!G1551=Data!$T$19,Data!$V$19,IF(Udfyldningsark!G1551=Data!$T$20,Data!$V$20,IF(Udfyldningsark!G1551=Data!$T$21,Data!$V$21,IF(Udfyldningsark!G1551=Data!$T$22,Data!$V$22,IF(Udfyldningsark!G1551=Data!$T$23,Data!$V$23,IF(Udfyldningsark!G1551=Data!$T$24,Data!$V$24,IF(Udfyldningsark!G1551=Data!$T$25,Data!$V$25,IF(Udfyldningsark!G1551=Data!$T$26,Data!$V$26,IF(Udfyldningsark!G1551=Data!$T$27,Data!$V$27,))))))))))))))))))))))</f>
        <v/>
      </c>
    </row>
    <row r="1535" spans="13:13" ht="9.6" hidden="1" customHeight="1" x14ac:dyDescent="0.2">
      <c r="M1535" s="89" t="str">
        <f>IF(Udfyldningsark!G1552="","",IF(Udfyldningsark!G1552=Data!$T$7,Data!$V$7,IF(Udfyldningsark!G1552=Data!$T$8,Data!$V$8,IF(Udfyldningsark!G1552=Data!$T$9,Data!$V$9,IF(Udfyldningsark!G1552=Data!$T$10,Data!$V$10,IF(Udfyldningsark!G1552=Data!$T$11,Data!$V$11,IF(Udfyldningsark!G1552=Data!$T$12,Data!$V$12,IF(Udfyldningsark!G1552=Data!$T$13,Data!$V$13,IF(Udfyldningsark!G1552=Data!$T$14,Data!$V$14,IF(Udfyldningsark!G1552=Data!$T$15,Data!$V$15,IF(Udfyldningsark!G1552=Data!$T$16,Data!$V$16,IF(Udfyldningsark!G1552=Data!$T$17,Data!$V$17,IF(Udfyldningsark!G1552=Data!$T$18,Data!$V$18,IF(Udfyldningsark!G1552=Data!$T$19,Data!$V$19,IF(Udfyldningsark!G1552=Data!$T$20,Data!$V$20,IF(Udfyldningsark!G1552=Data!$T$21,Data!$V$21,IF(Udfyldningsark!G1552=Data!$T$22,Data!$V$22,IF(Udfyldningsark!G1552=Data!$T$23,Data!$V$23,IF(Udfyldningsark!G1552=Data!$T$24,Data!$V$24,IF(Udfyldningsark!G1552=Data!$T$25,Data!$V$25,IF(Udfyldningsark!G1552=Data!$T$26,Data!$V$26,IF(Udfyldningsark!G1552=Data!$T$27,Data!$V$27,))))))))))))))))))))))</f>
        <v/>
      </c>
    </row>
    <row r="1536" spans="13:13" ht="9.6" hidden="1" customHeight="1" x14ac:dyDescent="0.2">
      <c r="M1536" s="89" t="str">
        <f>IF(Udfyldningsark!G1553="","",IF(Udfyldningsark!G1553=Data!$T$7,Data!$V$7,IF(Udfyldningsark!G1553=Data!$T$8,Data!$V$8,IF(Udfyldningsark!G1553=Data!$T$9,Data!$V$9,IF(Udfyldningsark!G1553=Data!$T$10,Data!$V$10,IF(Udfyldningsark!G1553=Data!$T$11,Data!$V$11,IF(Udfyldningsark!G1553=Data!$T$12,Data!$V$12,IF(Udfyldningsark!G1553=Data!$T$13,Data!$V$13,IF(Udfyldningsark!G1553=Data!$T$14,Data!$V$14,IF(Udfyldningsark!G1553=Data!$T$15,Data!$V$15,IF(Udfyldningsark!G1553=Data!$T$16,Data!$V$16,IF(Udfyldningsark!G1553=Data!$T$17,Data!$V$17,IF(Udfyldningsark!G1553=Data!$T$18,Data!$V$18,IF(Udfyldningsark!G1553=Data!$T$19,Data!$V$19,IF(Udfyldningsark!G1553=Data!$T$20,Data!$V$20,IF(Udfyldningsark!G1553=Data!$T$21,Data!$V$21,IF(Udfyldningsark!G1553=Data!$T$22,Data!$V$22,IF(Udfyldningsark!G1553=Data!$T$23,Data!$V$23,IF(Udfyldningsark!G1553=Data!$T$24,Data!$V$24,IF(Udfyldningsark!G1553=Data!$T$25,Data!$V$25,IF(Udfyldningsark!G1553=Data!$T$26,Data!$V$26,IF(Udfyldningsark!G1553=Data!$T$27,Data!$V$27,))))))))))))))))))))))</f>
        <v/>
      </c>
    </row>
    <row r="1537" spans="13:13" ht="9.6" hidden="1" customHeight="1" x14ac:dyDescent="0.2">
      <c r="M1537" s="89" t="str">
        <f>IF(Udfyldningsark!G1554="","",IF(Udfyldningsark!G1554=Data!$T$7,Data!$V$7,IF(Udfyldningsark!G1554=Data!$T$8,Data!$V$8,IF(Udfyldningsark!G1554=Data!$T$9,Data!$V$9,IF(Udfyldningsark!G1554=Data!$T$10,Data!$V$10,IF(Udfyldningsark!G1554=Data!$T$11,Data!$V$11,IF(Udfyldningsark!G1554=Data!$T$12,Data!$V$12,IF(Udfyldningsark!G1554=Data!$T$13,Data!$V$13,IF(Udfyldningsark!G1554=Data!$T$14,Data!$V$14,IF(Udfyldningsark!G1554=Data!$T$15,Data!$V$15,IF(Udfyldningsark!G1554=Data!$T$16,Data!$V$16,IF(Udfyldningsark!G1554=Data!$T$17,Data!$V$17,IF(Udfyldningsark!G1554=Data!$T$18,Data!$V$18,IF(Udfyldningsark!G1554=Data!$T$19,Data!$V$19,IF(Udfyldningsark!G1554=Data!$T$20,Data!$V$20,IF(Udfyldningsark!G1554=Data!$T$21,Data!$V$21,IF(Udfyldningsark!G1554=Data!$T$22,Data!$V$22,IF(Udfyldningsark!G1554=Data!$T$23,Data!$V$23,IF(Udfyldningsark!G1554=Data!$T$24,Data!$V$24,IF(Udfyldningsark!G1554=Data!$T$25,Data!$V$25,IF(Udfyldningsark!G1554=Data!$T$26,Data!$V$26,IF(Udfyldningsark!G1554=Data!$T$27,Data!$V$27,))))))))))))))))))))))</f>
        <v/>
      </c>
    </row>
    <row r="1538" spans="13:13" ht="9.6" hidden="1" customHeight="1" x14ac:dyDescent="0.2">
      <c r="M1538" s="89" t="str">
        <f>IF(Udfyldningsark!G1555="","",IF(Udfyldningsark!G1555=Data!$T$7,Data!$V$7,IF(Udfyldningsark!G1555=Data!$T$8,Data!$V$8,IF(Udfyldningsark!G1555=Data!$T$9,Data!$V$9,IF(Udfyldningsark!G1555=Data!$T$10,Data!$V$10,IF(Udfyldningsark!G1555=Data!$T$11,Data!$V$11,IF(Udfyldningsark!G1555=Data!$T$12,Data!$V$12,IF(Udfyldningsark!G1555=Data!$T$13,Data!$V$13,IF(Udfyldningsark!G1555=Data!$T$14,Data!$V$14,IF(Udfyldningsark!G1555=Data!$T$15,Data!$V$15,IF(Udfyldningsark!G1555=Data!$T$16,Data!$V$16,IF(Udfyldningsark!G1555=Data!$T$17,Data!$V$17,IF(Udfyldningsark!G1555=Data!$T$18,Data!$V$18,IF(Udfyldningsark!G1555=Data!$T$19,Data!$V$19,IF(Udfyldningsark!G1555=Data!$T$20,Data!$V$20,IF(Udfyldningsark!G1555=Data!$T$21,Data!$V$21,IF(Udfyldningsark!G1555=Data!$T$22,Data!$V$22,IF(Udfyldningsark!G1555=Data!$T$23,Data!$V$23,IF(Udfyldningsark!G1555=Data!$T$24,Data!$V$24,IF(Udfyldningsark!G1555=Data!$T$25,Data!$V$25,IF(Udfyldningsark!G1555=Data!$T$26,Data!$V$26,IF(Udfyldningsark!G1555=Data!$T$27,Data!$V$27,))))))))))))))))))))))</f>
        <v/>
      </c>
    </row>
    <row r="1539" spans="13:13" ht="9.6" hidden="1" customHeight="1" x14ac:dyDescent="0.2">
      <c r="M1539" s="89" t="str">
        <f>IF(Udfyldningsark!G1556="","",IF(Udfyldningsark!G1556=Data!$T$7,Data!$V$7,IF(Udfyldningsark!G1556=Data!$T$8,Data!$V$8,IF(Udfyldningsark!G1556=Data!$T$9,Data!$V$9,IF(Udfyldningsark!G1556=Data!$T$10,Data!$V$10,IF(Udfyldningsark!G1556=Data!$T$11,Data!$V$11,IF(Udfyldningsark!G1556=Data!$T$12,Data!$V$12,IF(Udfyldningsark!G1556=Data!$T$13,Data!$V$13,IF(Udfyldningsark!G1556=Data!$T$14,Data!$V$14,IF(Udfyldningsark!G1556=Data!$T$15,Data!$V$15,IF(Udfyldningsark!G1556=Data!$T$16,Data!$V$16,IF(Udfyldningsark!G1556=Data!$T$17,Data!$V$17,IF(Udfyldningsark!G1556=Data!$T$18,Data!$V$18,IF(Udfyldningsark!G1556=Data!$T$19,Data!$V$19,IF(Udfyldningsark!G1556=Data!$T$20,Data!$V$20,IF(Udfyldningsark!G1556=Data!$T$21,Data!$V$21,IF(Udfyldningsark!G1556=Data!$T$22,Data!$V$22,IF(Udfyldningsark!G1556=Data!$T$23,Data!$V$23,IF(Udfyldningsark!G1556=Data!$T$24,Data!$V$24,IF(Udfyldningsark!G1556=Data!$T$25,Data!$V$25,IF(Udfyldningsark!G1556=Data!$T$26,Data!$V$26,IF(Udfyldningsark!G1556=Data!$T$27,Data!$V$27,))))))))))))))))))))))</f>
        <v/>
      </c>
    </row>
    <row r="1540" spans="13:13" ht="9.6" hidden="1" customHeight="1" x14ac:dyDescent="0.2">
      <c r="M1540" s="89" t="str">
        <f>IF(Udfyldningsark!G1557="","",IF(Udfyldningsark!G1557=Data!$T$7,Data!$V$7,IF(Udfyldningsark!G1557=Data!$T$8,Data!$V$8,IF(Udfyldningsark!G1557=Data!$T$9,Data!$V$9,IF(Udfyldningsark!G1557=Data!$T$10,Data!$V$10,IF(Udfyldningsark!G1557=Data!$T$11,Data!$V$11,IF(Udfyldningsark!G1557=Data!$T$12,Data!$V$12,IF(Udfyldningsark!G1557=Data!$T$13,Data!$V$13,IF(Udfyldningsark!G1557=Data!$T$14,Data!$V$14,IF(Udfyldningsark!G1557=Data!$T$15,Data!$V$15,IF(Udfyldningsark!G1557=Data!$T$16,Data!$V$16,IF(Udfyldningsark!G1557=Data!$T$17,Data!$V$17,IF(Udfyldningsark!G1557=Data!$T$18,Data!$V$18,IF(Udfyldningsark!G1557=Data!$T$19,Data!$V$19,IF(Udfyldningsark!G1557=Data!$T$20,Data!$V$20,IF(Udfyldningsark!G1557=Data!$T$21,Data!$V$21,IF(Udfyldningsark!G1557=Data!$T$22,Data!$V$22,IF(Udfyldningsark!G1557=Data!$T$23,Data!$V$23,IF(Udfyldningsark!G1557=Data!$T$24,Data!$V$24,IF(Udfyldningsark!G1557=Data!$T$25,Data!$V$25,IF(Udfyldningsark!G1557=Data!$T$26,Data!$V$26,IF(Udfyldningsark!G1557=Data!$T$27,Data!$V$27,))))))))))))))))))))))</f>
        <v/>
      </c>
    </row>
    <row r="1541" spans="13:13" ht="9.6" hidden="1" customHeight="1" x14ac:dyDescent="0.2">
      <c r="M1541" s="89" t="str">
        <f>IF(Udfyldningsark!G1558="","",IF(Udfyldningsark!G1558=Data!$T$7,Data!$V$7,IF(Udfyldningsark!G1558=Data!$T$8,Data!$V$8,IF(Udfyldningsark!G1558=Data!$T$9,Data!$V$9,IF(Udfyldningsark!G1558=Data!$T$10,Data!$V$10,IF(Udfyldningsark!G1558=Data!$T$11,Data!$V$11,IF(Udfyldningsark!G1558=Data!$T$12,Data!$V$12,IF(Udfyldningsark!G1558=Data!$T$13,Data!$V$13,IF(Udfyldningsark!G1558=Data!$T$14,Data!$V$14,IF(Udfyldningsark!G1558=Data!$T$15,Data!$V$15,IF(Udfyldningsark!G1558=Data!$T$16,Data!$V$16,IF(Udfyldningsark!G1558=Data!$T$17,Data!$V$17,IF(Udfyldningsark!G1558=Data!$T$18,Data!$V$18,IF(Udfyldningsark!G1558=Data!$T$19,Data!$V$19,IF(Udfyldningsark!G1558=Data!$T$20,Data!$V$20,IF(Udfyldningsark!G1558=Data!$T$21,Data!$V$21,IF(Udfyldningsark!G1558=Data!$T$22,Data!$V$22,IF(Udfyldningsark!G1558=Data!$T$23,Data!$V$23,IF(Udfyldningsark!G1558=Data!$T$24,Data!$V$24,IF(Udfyldningsark!G1558=Data!$T$25,Data!$V$25,IF(Udfyldningsark!G1558=Data!$T$26,Data!$V$26,IF(Udfyldningsark!G1558=Data!$T$27,Data!$V$27,))))))))))))))))))))))</f>
        <v/>
      </c>
    </row>
    <row r="1542" spans="13:13" ht="9.6" hidden="1" customHeight="1" x14ac:dyDescent="0.2">
      <c r="M1542" s="89" t="str">
        <f>IF(Udfyldningsark!G1559="","",IF(Udfyldningsark!G1559=Data!$T$7,Data!$V$7,IF(Udfyldningsark!G1559=Data!$T$8,Data!$V$8,IF(Udfyldningsark!G1559=Data!$T$9,Data!$V$9,IF(Udfyldningsark!G1559=Data!$T$10,Data!$V$10,IF(Udfyldningsark!G1559=Data!$T$11,Data!$V$11,IF(Udfyldningsark!G1559=Data!$T$12,Data!$V$12,IF(Udfyldningsark!G1559=Data!$T$13,Data!$V$13,IF(Udfyldningsark!G1559=Data!$T$14,Data!$V$14,IF(Udfyldningsark!G1559=Data!$T$15,Data!$V$15,IF(Udfyldningsark!G1559=Data!$T$16,Data!$V$16,IF(Udfyldningsark!G1559=Data!$T$17,Data!$V$17,IF(Udfyldningsark!G1559=Data!$T$18,Data!$V$18,IF(Udfyldningsark!G1559=Data!$T$19,Data!$V$19,IF(Udfyldningsark!G1559=Data!$T$20,Data!$V$20,IF(Udfyldningsark!G1559=Data!$T$21,Data!$V$21,IF(Udfyldningsark!G1559=Data!$T$22,Data!$V$22,IF(Udfyldningsark!G1559=Data!$T$23,Data!$V$23,IF(Udfyldningsark!G1559=Data!$T$24,Data!$V$24,IF(Udfyldningsark!G1559=Data!$T$25,Data!$V$25,IF(Udfyldningsark!G1559=Data!$T$26,Data!$V$26,IF(Udfyldningsark!G1559=Data!$T$27,Data!$V$27,))))))))))))))))))))))</f>
        <v/>
      </c>
    </row>
    <row r="1543" spans="13:13" ht="9.6" hidden="1" customHeight="1" x14ac:dyDescent="0.2">
      <c r="M1543" s="89" t="str">
        <f>IF(Udfyldningsark!G1560="","",IF(Udfyldningsark!G1560=Data!$T$7,Data!$V$7,IF(Udfyldningsark!G1560=Data!$T$8,Data!$V$8,IF(Udfyldningsark!G1560=Data!$T$9,Data!$V$9,IF(Udfyldningsark!G1560=Data!$T$10,Data!$V$10,IF(Udfyldningsark!G1560=Data!$T$11,Data!$V$11,IF(Udfyldningsark!G1560=Data!$T$12,Data!$V$12,IF(Udfyldningsark!G1560=Data!$T$13,Data!$V$13,IF(Udfyldningsark!G1560=Data!$T$14,Data!$V$14,IF(Udfyldningsark!G1560=Data!$T$15,Data!$V$15,IF(Udfyldningsark!G1560=Data!$T$16,Data!$V$16,IF(Udfyldningsark!G1560=Data!$T$17,Data!$V$17,IF(Udfyldningsark!G1560=Data!$T$18,Data!$V$18,IF(Udfyldningsark!G1560=Data!$T$19,Data!$V$19,IF(Udfyldningsark!G1560=Data!$T$20,Data!$V$20,IF(Udfyldningsark!G1560=Data!$T$21,Data!$V$21,IF(Udfyldningsark!G1560=Data!$T$22,Data!$V$22,IF(Udfyldningsark!G1560=Data!$T$23,Data!$V$23,IF(Udfyldningsark!G1560=Data!$T$24,Data!$V$24,IF(Udfyldningsark!G1560=Data!$T$25,Data!$V$25,IF(Udfyldningsark!G1560=Data!$T$26,Data!$V$26,IF(Udfyldningsark!G1560=Data!$T$27,Data!$V$27,))))))))))))))))))))))</f>
        <v/>
      </c>
    </row>
    <row r="1544" spans="13:13" ht="9.6" hidden="1" customHeight="1" x14ac:dyDescent="0.2">
      <c r="M1544" s="89" t="str">
        <f>IF(Udfyldningsark!G1561="","",IF(Udfyldningsark!G1561=Data!$T$7,Data!$V$7,IF(Udfyldningsark!G1561=Data!$T$8,Data!$V$8,IF(Udfyldningsark!G1561=Data!$T$9,Data!$V$9,IF(Udfyldningsark!G1561=Data!$T$10,Data!$V$10,IF(Udfyldningsark!G1561=Data!$T$11,Data!$V$11,IF(Udfyldningsark!G1561=Data!$T$12,Data!$V$12,IF(Udfyldningsark!G1561=Data!$T$13,Data!$V$13,IF(Udfyldningsark!G1561=Data!$T$14,Data!$V$14,IF(Udfyldningsark!G1561=Data!$T$15,Data!$V$15,IF(Udfyldningsark!G1561=Data!$T$16,Data!$V$16,IF(Udfyldningsark!G1561=Data!$T$17,Data!$V$17,IF(Udfyldningsark!G1561=Data!$T$18,Data!$V$18,IF(Udfyldningsark!G1561=Data!$T$19,Data!$V$19,IF(Udfyldningsark!G1561=Data!$T$20,Data!$V$20,IF(Udfyldningsark!G1561=Data!$T$21,Data!$V$21,IF(Udfyldningsark!G1561=Data!$T$22,Data!$V$22,IF(Udfyldningsark!G1561=Data!$T$23,Data!$V$23,IF(Udfyldningsark!G1561=Data!$T$24,Data!$V$24,IF(Udfyldningsark!G1561=Data!$T$25,Data!$V$25,IF(Udfyldningsark!G1561=Data!$T$26,Data!$V$26,IF(Udfyldningsark!G1561=Data!$T$27,Data!$V$27,))))))))))))))))))))))</f>
        <v/>
      </c>
    </row>
    <row r="1545" spans="13:13" ht="9.6" hidden="1" customHeight="1" x14ac:dyDescent="0.2">
      <c r="M1545" s="89" t="str">
        <f>IF(Udfyldningsark!G1562="","",IF(Udfyldningsark!G1562=Data!$T$7,Data!$V$7,IF(Udfyldningsark!G1562=Data!$T$8,Data!$V$8,IF(Udfyldningsark!G1562=Data!$T$9,Data!$V$9,IF(Udfyldningsark!G1562=Data!$T$10,Data!$V$10,IF(Udfyldningsark!G1562=Data!$T$11,Data!$V$11,IF(Udfyldningsark!G1562=Data!$T$12,Data!$V$12,IF(Udfyldningsark!G1562=Data!$T$13,Data!$V$13,IF(Udfyldningsark!G1562=Data!$T$14,Data!$V$14,IF(Udfyldningsark!G1562=Data!$T$15,Data!$V$15,IF(Udfyldningsark!G1562=Data!$T$16,Data!$V$16,IF(Udfyldningsark!G1562=Data!$T$17,Data!$V$17,IF(Udfyldningsark!G1562=Data!$T$18,Data!$V$18,IF(Udfyldningsark!G1562=Data!$T$19,Data!$V$19,IF(Udfyldningsark!G1562=Data!$T$20,Data!$V$20,IF(Udfyldningsark!G1562=Data!$T$21,Data!$V$21,IF(Udfyldningsark!G1562=Data!$T$22,Data!$V$22,IF(Udfyldningsark!G1562=Data!$T$23,Data!$V$23,IF(Udfyldningsark!G1562=Data!$T$24,Data!$V$24,IF(Udfyldningsark!G1562=Data!$T$25,Data!$V$25,IF(Udfyldningsark!G1562=Data!$T$26,Data!$V$26,IF(Udfyldningsark!G1562=Data!$T$27,Data!$V$27,))))))))))))))))))))))</f>
        <v/>
      </c>
    </row>
    <row r="1546" spans="13:13" ht="9.6" hidden="1" customHeight="1" x14ac:dyDescent="0.2">
      <c r="M1546" s="89" t="str">
        <f>IF(Udfyldningsark!G1563="","",IF(Udfyldningsark!G1563=Data!$T$7,Data!$V$7,IF(Udfyldningsark!G1563=Data!$T$8,Data!$V$8,IF(Udfyldningsark!G1563=Data!$T$9,Data!$V$9,IF(Udfyldningsark!G1563=Data!$T$10,Data!$V$10,IF(Udfyldningsark!G1563=Data!$T$11,Data!$V$11,IF(Udfyldningsark!G1563=Data!$T$12,Data!$V$12,IF(Udfyldningsark!G1563=Data!$T$13,Data!$V$13,IF(Udfyldningsark!G1563=Data!$T$14,Data!$V$14,IF(Udfyldningsark!G1563=Data!$T$15,Data!$V$15,IF(Udfyldningsark!G1563=Data!$T$16,Data!$V$16,IF(Udfyldningsark!G1563=Data!$T$17,Data!$V$17,IF(Udfyldningsark!G1563=Data!$T$18,Data!$V$18,IF(Udfyldningsark!G1563=Data!$T$19,Data!$V$19,IF(Udfyldningsark!G1563=Data!$T$20,Data!$V$20,IF(Udfyldningsark!G1563=Data!$T$21,Data!$V$21,IF(Udfyldningsark!G1563=Data!$T$22,Data!$V$22,IF(Udfyldningsark!G1563=Data!$T$23,Data!$V$23,IF(Udfyldningsark!G1563=Data!$T$24,Data!$V$24,IF(Udfyldningsark!G1563=Data!$T$25,Data!$V$25,IF(Udfyldningsark!G1563=Data!$T$26,Data!$V$26,IF(Udfyldningsark!G1563=Data!$T$27,Data!$V$27,))))))))))))))))))))))</f>
        <v/>
      </c>
    </row>
    <row r="1547" spans="13:13" ht="9.6" hidden="1" customHeight="1" x14ac:dyDescent="0.2">
      <c r="M1547" s="89" t="str">
        <f>IF(Udfyldningsark!G1564="","",IF(Udfyldningsark!G1564=Data!$T$7,Data!$V$7,IF(Udfyldningsark!G1564=Data!$T$8,Data!$V$8,IF(Udfyldningsark!G1564=Data!$T$9,Data!$V$9,IF(Udfyldningsark!G1564=Data!$T$10,Data!$V$10,IF(Udfyldningsark!G1564=Data!$T$11,Data!$V$11,IF(Udfyldningsark!G1564=Data!$T$12,Data!$V$12,IF(Udfyldningsark!G1564=Data!$T$13,Data!$V$13,IF(Udfyldningsark!G1564=Data!$T$14,Data!$V$14,IF(Udfyldningsark!G1564=Data!$T$15,Data!$V$15,IF(Udfyldningsark!G1564=Data!$T$16,Data!$V$16,IF(Udfyldningsark!G1564=Data!$T$17,Data!$V$17,IF(Udfyldningsark!G1564=Data!$T$18,Data!$V$18,IF(Udfyldningsark!G1564=Data!$T$19,Data!$V$19,IF(Udfyldningsark!G1564=Data!$T$20,Data!$V$20,IF(Udfyldningsark!G1564=Data!$T$21,Data!$V$21,IF(Udfyldningsark!G1564=Data!$T$22,Data!$V$22,IF(Udfyldningsark!G1564=Data!$T$23,Data!$V$23,IF(Udfyldningsark!G1564=Data!$T$24,Data!$V$24,IF(Udfyldningsark!G1564=Data!$T$25,Data!$V$25,IF(Udfyldningsark!G1564=Data!$T$26,Data!$V$26,IF(Udfyldningsark!G1564=Data!$T$27,Data!$V$27,))))))))))))))))))))))</f>
        <v/>
      </c>
    </row>
    <row r="1548" spans="13:13" ht="9.6" hidden="1" customHeight="1" x14ac:dyDescent="0.2">
      <c r="M1548" s="89" t="str">
        <f>IF(Udfyldningsark!G1565="","",IF(Udfyldningsark!G1565=Data!$T$7,Data!$V$7,IF(Udfyldningsark!G1565=Data!$T$8,Data!$V$8,IF(Udfyldningsark!G1565=Data!$T$9,Data!$V$9,IF(Udfyldningsark!G1565=Data!$T$10,Data!$V$10,IF(Udfyldningsark!G1565=Data!$T$11,Data!$V$11,IF(Udfyldningsark!G1565=Data!$T$12,Data!$V$12,IF(Udfyldningsark!G1565=Data!$T$13,Data!$V$13,IF(Udfyldningsark!G1565=Data!$T$14,Data!$V$14,IF(Udfyldningsark!G1565=Data!$T$15,Data!$V$15,IF(Udfyldningsark!G1565=Data!$T$16,Data!$V$16,IF(Udfyldningsark!G1565=Data!$T$17,Data!$V$17,IF(Udfyldningsark!G1565=Data!$T$18,Data!$V$18,IF(Udfyldningsark!G1565=Data!$T$19,Data!$V$19,IF(Udfyldningsark!G1565=Data!$T$20,Data!$V$20,IF(Udfyldningsark!G1565=Data!$T$21,Data!$V$21,IF(Udfyldningsark!G1565=Data!$T$22,Data!$V$22,IF(Udfyldningsark!G1565=Data!$T$23,Data!$V$23,IF(Udfyldningsark!G1565=Data!$T$24,Data!$V$24,IF(Udfyldningsark!G1565=Data!$T$25,Data!$V$25,IF(Udfyldningsark!G1565=Data!$T$26,Data!$V$26,IF(Udfyldningsark!G1565=Data!$T$27,Data!$V$27,))))))))))))))))))))))</f>
        <v/>
      </c>
    </row>
    <row r="1549" spans="13:13" ht="9.6" hidden="1" customHeight="1" x14ac:dyDescent="0.2">
      <c r="M1549" s="89" t="str">
        <f>IF(Udfyldningsark!G1566="","",IF(Udfyldningsark!G1566=Data!$T$7,Data!$V$7,IF(Udfyldningsark!G1566=Data!$T$8,Data!$V$8,IF(Udfyldningsark!G1566=Data!$T$9,Data!$V$9,IF(Udfyldningsark!G1566=Data!$T$10,Data!$V$10,IF(Udfyldningsark!G1566=Data!$T$11,Data!$V$11,IF(Udfyldningsark!G1566=Data!$T$12,Data!$V$12,IF(Udfyldningsark!G1566=Data!$T$13,Data!$V$13,IF(Udfyldningsark!G1566=Data!$T$14,Data!$V$14,IF(Udfyldningsark!G1566=Data!$T$15,Data!$V$15,IF(Udfyldningsark!G1566=Data!$T$16,Data!$V$16,IF(Udfyldningsark!G1566=Data!$T$17,Data!$V$17,IF(Udfyldningsark!G1566=Data!$T$18,Data!$V$18,IF(Udfyldningsark!G1566=Data!$T$19,Data!$V$19,IF(Udfyldningsark!G1566=Data!$T$20,Data!$V$20,IF(Udfyldningsark!G1566=Data!$T$21,Data!$V$21,IF(Udfyldningsark!G1566=Data!$T$22,Data!$V$22,IF(Udfyldningsark!G1566=Data!$T$23,Data!$V$23,IF(Udfyldningsark!G1566=Data!$T$24,Data!$V$24,IF(Udfyldningsark!G1566=Data!$T$25,Data!$V$25,IF(Udfyldningsark!G1566=Data!$T$26,Data!$V$26,IF(Udfyldningsark!G1566=Data!$T$27,Data!$V$27,))))))))))))))))))))))</f>
        <v/>
      </c>
    </row>
    <row r="1550" spans="13:13" ht="9.6" hidden="1" customHeight="1" x14ac:dyDescent="0.2">
      <c r="M1550" s="89" t="str">
        <f>IF(Udfyldningsark!G1567="","",IF(Udfyldningsark!G1567=Data!$T$7,Data!$V$7,IF(Udfyldningsark!G1567=Data!$T$8,Data!$V$8,IF(Udfyldningsark!G1567=Data!$T$9,Data!$V$9,IF(Udfyldningsark!G1567=Data!$T$10,Data!$V$10,IF(Udfyldningsark!G1567=Data!$T$11,Data!$V$11,IF(Udfyldningsark!G1567=Data!$T$12,Data!$V$12,IF(Udfyldningsark!G1567=Data!$T$13,Data!$V$13,IF(Udfyldningsark!G1567=Data!$T$14,Data!$V$14,IF(Udfyldningsark!G1567=Data!$T$15,Data!$V$15,IF(Udfyldningsark!G1567=Data!$T$16,Data!$V$16,IF(Udfyldningsark!G1567=Data!$T$17,Data!$V$17,IF(Udfyldningsark!G1567=Data!$T$18,Data!$V$18,IF(Udfyldningsark!G1567=Data!$T$19,Data!$V$19,IF(Udfyldningsark!G1567=Data!$T$20,Data!$V$20,IF(Udfyldningsark!G1567=Data!$T$21,Data!$V$21,IF(Udfyldningsark!G1567=Data!$T$22,Data!$V$22,IF(Udfyldningsark!G1567=Data!$T$23,Data!$V$23,IF(Udfyldningsark!G1567=Data!$T$24,Data!$V$24,IF(Udfyldningsark!G1567=Data!$T$25,Data!$V$25,IF(Udfyldningsark!G1567=Data!$T$26,Data!$V$26,IF(Udfyldningsark!G1567=Data!$T$27,Data!$V$27,))))))))))))))))))))))</f>
        <v/>
      </c>
    </row>
    <row r="1551" spans="13:13" ht="9.6" hidden="1" customHeight="1" x14ac:dyDescent="0.2">
      <c r="M1551" s="89" t="str">
        <f>IF(Udfyldningsark!G1568="","",IF(Udfyldningsark!G1568=Data!$T$7,Data!$V$7,IF(Udfyldningsark!G1568=Data!$T$8,Data!$V$8,IF(Udfyldningsark!G1568=Data!$T$9,Data!$V$9,IF(Udfyldningsark!G1568=Data!$T$10,Data!$V$10,IF(Udfyldningsark!G1568=Data!$T$11,Data!$V$11,IF(Udfyldningsark!G1568=Data!$T$12,Data!$V$12,IF(Udfyldningsark!G1568=Data!$T$13,Data!$V$13,IF(Udfyldningsark!G1568=Data!$T$14,Data!$V$14,IF(Udfyldningsark!G1568=Data!$T$15,Data!$V$15,IF(Udfyldningsark!G1568=Data!$T$16,Data!$V$16,IF(Udfyldningsark!G1568=Data!$T$17,Data!$V$17,IF(Udfyldningsark!G1568=Data!$T$18,Data!$V$18,IF(Udfyldningsark!G1568=Data!$T$19,Data!$V$19,IF(Udfyldningsark!G1568=Data!$T$20,Data!$V$20,IF(Udfyldningsark!G1568=Data!$T$21,Data!$V$21,IF(Udfyldningsark!G1568=Data!$T$22,Data!$V$22,IF(Udfyldningsark!G1568=Data!$T$23,Data!$V$23,IF(Udfyldningsark!G1568=Data!$T$24,Data!$V$24,IF(Udfyldningsark!G1568=Data!$T$25,Data!$V$25,IF(Udfyldningsark!G1568=Data!$T$26,Data!$V$26,IF(Udfyldningsark!G1568=Data!$T$27,Data!$V$27,))))))))))))))))))))))</f>
        <v/>
      </c>
    </row>
    <row r="1552" spans="13:13" ht="9.6" hidden="1" customHeight="1" x14ac:dyDescent="0.2">
      <c r="M1552" s="89" t="str">
        <f>IF(Udfyldningsark!G1569="","",IF(Udfyldningsark!G1569=Data!$T$7,Data!$V$7,IF(Udfyldningsark!G1569=Data!$T$8,Data!$V$8,IF(Udfyldningsark!G1569=Data!$T$9,Data!$V$9,IF(Udfyldningsark!G1569=Data!$T$10,Data!$V$10,IF(Udfyldningsark!G1569=Data!$T$11,Data!$V$11,IF(Udfyldningsark!G1569=Data!$T$12,Data!$V$12,IF(Udfyldningsark!G1569=Data!$T$13,Data!$V$13,IF(Udfyldningsark!G1569=Data!$T$14,Data!$V$14,IF(Udfyldningsark!G1569=Data!$T$15,Data!$V$15,IF(Udfyldningsark!G1569=Data!$T$16,Data!$V$16,IF(Udfyldningsark!G1569=Data!$T$17,Data!$V$17,IF(Udfyldningsark!G1569=Data!$T$18,Data!$V$18,IF(Udfyldningsark!G1569=Data!$T$19,Data!$V$19,IF(Udfyldningsark!G1569=Data!$T$20,Data!$V$20,IF(Udfyldningsark!G1569=Data!$T$21,Data!$V$21,IF(Udfyldningsark!G1569=Data!$T$22,Data!$V$22,IF(Udfyldningsark!G1569=Data!$T$23,Data!$V$23,IF(Udfyldningsark!G1569=Data!$T$24,Data!$V$24,IF(Udfyldningsark!G1569=Data!$T$25,Data!$V$25,IF(Udfyldningsark!G1569=Data!$T$26,Data!$V$26,IF(Udfyldningsark!G1569=Data!$T$27,Data!$V$27,))))))))))))))))))))))</f>
        <v/>
      </c>
    </row>
    <row r="1553" spans="13:13" ht="9.6" hidden="1" customHeight="1" x14ac:dyDescent="0.2">
      <c r="M1553" s="89" t="str">
        <f>IF(Udfyldningsark!G1570="","",IF(Udfyldningsark!G1570=Data!$T$7,Data!$V$7,IF(Udfyldningsark!G1570=Data!$T$8,Data!$V$8,IF(Udfyldningsark!G1570=Data!$T$9,Data!$V$9,IF(Udfyldningsark!G1570=Data!$T$10,Data!$V$10,IF(Udfyldningsark!G1570=Data!$T$11,Data!$V$11,IF(Udfyldningsark!G1570=Data!$T$12,Data!$V$12,IF(Udfyldningsark!G1570=Data!$T$13,Data!$V$13,IF(Udfyldningsark!G1570=Data!$T$14,Data!$V$14,IF(Udfyldningsark!G1570=Data!$T$15,Data!$V$15,IF(Udfyldningsark!G1570=Data!$T$16,Data!$V$16,IF(Udfyldningsark!G1570=Data!$T$17,Data!$V$17,IF(Udfyldningsark!G1570=Data!$T$18,Data!$V$18,IF(Udfyldningsark!G1570=Data!$T$19,Data!$V$19,IF(Udfyldningsark!G1570=Data!$T$20,Data!$V$20,IF(Udfyldningsark!G1570=Data!$T$21,Data!$V$21,IF(Udfyldningsark!G1570=Data!$T$22,Data!$V$22,IF(Udfyldningsark!G1570=Data!$T$23,Data!$V$23,IF(Udfyldningsark!G1570=Data!$T$24,Data!$V$24,IF(Udfyldningsark!G1570=Data!$T$25,Data!$V$25,IF(Udfyldningsark!G1570=Data!$T$26,Data!$V$26,IF(Udfyldningsark!G1570=Data!$T$27,Data!$V$27,))))))))))))))))))))))</f>
        <v/>
      </c>
    </row>
    <row r="1554" spans="13:13" ht="9.6" hidden="1" customHeight="1" x14ac:dyDescent="0.2">
      <c r="M1554" s="89" t="str">
        <f>IF(Udfyldningsark!G1571="","",IF(Udfyldningsark!G1571=Data!$T$7,Data!$V$7,IF(Udfyldningsark!G1571=Data!$T$8,Data!$V$8,IF(Udfyldningsark!G1571=Data!$T$9,Data!$V$9,IF(Udfyldningsark!G1571=Data!$T$10,Data!$V$10,IF(Udfyldningsark!G1571=Data!$T$11,Data!$V$11,IF(Udfyldningsark!G1571=Data!$T$12,Data!$V$12,IF(Udfyldningsark!G1571=Data!$T$13,Data!$V$13,IF(Udfyldningsark!G1571=Data!$T$14,Data!$V$14,IF(Udfyldningsark!G1571=Data!$T$15,Data!$V$15,IF(Udfyldningsark!G1571=Data!$T$16,Data!$V$16,IF(Udfyldningsark!G1571=Data!$T$17,Data!$V$17,IF(Udfyldningsark!G1571=Data!$T$18,Data!$V$18,IF(Udfyldningsark!G1571=Data!$T$19,Data!$V$19,IF(Udfyldningsark!G1571=Data!$T$20,Data!$V$20,IF(Udfyldningsark!G1571=Data!$T$21,Data!$V$21,IF(Udfyldningsark!G1571=Data!$T$22,Data!$V$22,IF(Udfyldningsark!G1571=Data!$T$23,Data!$V$23,IF(Udfyldningsark!G1571=Data!$T$24,Data!$V$24,IF(Udfyldningsark!G1571=Data!$T$25,Data!$V$25,IF(Udfyldningsark!G1571=Data!$T$26,Data!$V$26,IF(Udfyldningsark!G1571=Data!$T$27,Data!$V$27,))))))))))))))))))))))</f>
        <v/>
      </c>
    </row>
    <row r="1555" spans="13:13" ht="9.6" hidden="1" customHeight="1" x14ac:dyDescent="0.2">
      <c r="M1555" s="89" t="str">
        <f>IF(Udfyldningsark!G1572="","",IF(Udfyldningsark!G1572=Data!$T$7,Data!$V$7,IF(Udfyldningsark!G1572=Data!$T$8,Data!$V$8,IF(Udfyldningsark!G1572=Data!$T$9,Data!$V$9,IF(Udfyldningsark!G1572=Data!$T$10,Data!$V$10,IF(Udfyldningsark!G1572=Data!$T$11,Data!$V$11,IF(Udfyldningsark!G1572=Data!$T$12,Data!$V$12,IF(Udfyldningsark!G1572=Data!$T$13,Data!$V$13,IF(Udfyldningsark!G1572=Data!$T$14,Data!$V$14,IF(Udfyldningsark!G1572=Data!$T$15,Data!$V$15,IF(Udfyldningsark!G1572=Data!$T$16,Data!$V$16,IF(Udfyldningsark!G1572=Data!$T$17,Data!$V$17,IF(Udfyldningsark!G1572=Data!$T$18,Data!$V$18,IF(Udfyldningsark!G1572=Data!$T$19,Data!$V$19,IF(Udfyldningsark!G1572=Data!$T$20,Data!$V$20,IF(Udfyldningsark!G1572=Data!$T$21,Data!$V$21,IF(Udfyldningsark!G1572=Data!$T$22,Data!$V$22,IF(Udfyldningsark!G1572=Data!$T$23,Data!$V$23,IF(Udfyldningsark!G1572=Data!$T$24,Data!$V$24,IF(Udfyldningsark!G1572=Data!$T$25,Data!$V$25,IF(Udfyldningsark!G1572=Data!$T$26,Data!$V$26,IF(Udfyldningsark!G1572=Data!$T$27,Data!$V$27,))))))))))))))))))))))</f>
        <v/>
      </c>
    </row>
    <row r="1556" spans="13:13" ht="9.6" hidden="1" customHeight="1" x14ac:dyDescent="0.2">
      <c r="M1556" s="89" t="str">
        <f>IF(Udfyldningsark!G1573="","",IF(Udfyldningsark!G1573=Data!$T$7,Data!$V$7,IF(Udfyldningsark!G1573=Data!$T$8,Data!$V$8,IF(Udfyldningsark!G1573=Data!$T$9,Data!$V$9,IF(Udfyldningsark!G1573=Data!$T$10,Data!$V$10,IF(Udfyldningsark!G1573=Data!$T$11,Data!$V$11,IF(Udfyldningsark!G1573=Data!$T$12,Data!$V$12,IF(Udfyldningsark!G1573=Data!$T$13,Data!$V$13,IF(Udfyldningsark!G1573=Data!$T$14,Data!$V$14,IF(Udfyldningsark!G1573=Data!$T$15,Data!$V$15,IF(Udfyldningsark!G1573=Data!$T$16,Data!$V$16,IF(Udfyldningsark!G1573=Data!$T$17,Data!$V$17,IF(Udfyldningsark!G1573=Data!$T$18,Data!$V$18,IF(Udfyldningsark!G1573=Data!$T$19,Data!$V$19,IF(Udfyldningsark!G1573=Data!$T$20,Data!$V$20,IF(Udfyldningsark!G1573=Data!$T$21,Data!$V$21,IF(Udfyldningsark!G1573=Data!$T$22,Data!$V$22,IF(Udfyldningsark!G1573=Data!$T$23,Data!$V$23,IF(Udfyldningsark!G1573=Data!$T$24,Data!$V$24,IF(Udfyldningsark!G1573=Data!$T$25,Data!$V$25,IF(Udfyldningsark!G1573=Data!$T$26,Data!$V$26,IF(Udfyldningsark!G1573=Data!$T$27,Data!$V$27,))))))))))))))))))))))</f>
        <v/>
      </c>
    </row>
    <row r="1557" spans="13:13" ht="9.6" hidden="1" customHeight="1" x14ac:dyDescent="0.2">
      <c r="M1557" s="89" t="str">
        <f>IF(Udfyldningsark!G1574="","",IF(Udfyldningsark!G1574=Data!$T$7,Data!$V$7,IF(Udfyldningsark!G1574=Data!$T$8,Data!$V$8,IF(Udfyldningsark!G1574=Data!$T$9,Data!$V$9,IF(Udfyldningsark!G1574=Data!$T$10,Data!$V$10,IF(Udfyldningsark!G1574=Data!$T$11,Data!$V$11,IF(Udfyldningsark!G1574=Data!$T$12,Data!$V$12,IF(Udfyldningsark!G1574=Data!$T$13,Data!$V$13,IF(Udfyldningsark!G1574=Data!$T$14,Data!$V$14,IF(Udfyldningsark!G1574=Data!$T$15,Data!$V$15,IF(Udfyldningsark!G1574=Data!$T$16,Data!$V$16,IF(Udfyldningsark!G1574=Data!$T$17,Data!$V$17,IF(Udfyldningsark!G1574=Data!$T$18,Data!$V$18,IF(Udfyldningsark!G1574=Data!$T$19,Data!$V$19,IF(Udfyldningsark!G1574=Data!$T$20,Data!$V$20,IF(Udfyldningsark!G1574=Data!$T$21,Data!$V$21,IF(Udfyldningsark!G1574=Data!$T$22,Data!$V$22,IF(Udfyldningsark!G1574=Data!$T$23,Data!$V$23,IF(Udfyldningsark!G1574=Data!$T$24,Data!$V$24,IF(Udfyldningsark!G1574=Data!$T$25,Data!$V$25,IF(Udfyldningsark!G1574=Data!$T$26,Data!$V$26,IF(Udfyldningsark!G1574=Data!$T$27,Data!$V$27,))))))))))))))))))))))</f>
        <v/>
      </c>
    </row>
    <row r="1558" spans="13:13" ht="9.6" hidden="1" customHeight="1" x14ac:dyDescent="0.2">
      <c r="M1558" s="89" t="str">
        <f>IF(Udfyldningsark!G1575="","",IF(Udfyldningsark!G1575=Data!$T$7,Data!$V$7,IF(Udfyldningsark!G1575=Data!$T$8,Data!$V$8,IF(Udfyldningsark!G1575=Data!$T$9,Data!$V$9,IF(Udfyldningsark!G1575=Data!$T$10,Data!$V$10,IF(Udfyldningsark!G1575=Data!$T$11,Data!$V$11,IF(Udfyldningsark!G1575=Data!$T$12,Data!$V$12,IF(Udfyldningsark!G1575=Data!$T$13,Data!$V$13,IF(Udfyldningsark!G1575=Data!$T$14,Data!$V$14,IF(Udfyldningsark!G1575=Data!$T$15,Data!$V$15,IF(Udfyldningsark!G1575=Data!$T$16,Data!$V$16,IF(Udfyldningsark!G1575=Data!$T$17,Data!$V$17,IF(Udfyldningsark!G1575=Data!$T$18,Data!$V$18,IF(Udfyldningsark!G1575=Data!$T$19,Data!$V$19,IF(Udfyldningsark!G1575=Data!$T$20,Data!$V$20,IF(Udfyldningsark!G1575=Data!$T$21,Data!$V$21,IF(Udfyldningsark!G1575=Data!$T$22,Data!$V$22,IF(Udfyldningsark!G1575=Data!$T$23,Data!$V$23,IF(Udfyldningsark!G1575=Data!$T$24,Data!$V$24,IF(Udfyldningsark!G1575=Data!$T$25,Data!$V$25,IF(Udfyldningsark!G1575=Data!$T$26,Data!$V$26,IF(Udfyldningsark!G1575=Data!$T$27,Data!$V$27,))))))))))))))))))))))</f>
        <v/>
      </c>
    </row>
    <row r="1559" spans="13:13" ht="9.6" hidden="1" customHeight="1" x14ac:dyDescent="0.2">
      <c r="M1559" s="89" t="str">
        <f>IF(Udfyldningsark!G1576="","",IF(Udfyldningsark!G1576=Data!$T$7,Data!$V$7,IF(Udfyldningsark!G1576=Data!$T$8,Data!$V$8,IF(Udfyldningsark!G1576=Data!$T$9,Data!$V$9,IF(Udfyldningsark!G1576=Data!$T$10,Data!$V$10,IF(Udfyldningsark!G1576=Data!$T$11,Data!$V$11,IF(Udfyldningsark!G1576=Data!$T$12,Data!$V$12,IF(Udfyldningsark!G1576=Data!$T$13,Data!$V$13,IF(Udfyldningsark!G1576=Data!$T$14,Data!$V$14,IF(Udfyldningsark!G1576=Data!$T$15,Data!$V$15,IF(Udfyldningsark!G1576=Data!$T$16,Data!$V$16,IF(Udfyldningsark!G1576=Data!$T$17,Data!$V$17,IF(Udfyldningsark!G1576=Data!$T$18,Data!$V$18,IF(Udfyldningsark!G1576=Data!$T$19,Data!$V$19,IF(Udfyldningsark!G1576=Data!$T$20,Data!$V$20,IF(Udfyldningsark!G1576=Data!$T$21,Data!$V$21,IF(Udfyldningsark!G1576=Data!$T$22,Data!$V$22,IF(Udfyldningsark!G1576=Data!$T$23,Data!$V$23,IF(Udfyldningsark!G1576=Data!$T$24,Data!$V$24,IF(Udfyldningsark!G1576=Data!$T$25,Data!$V$25,IF(Udfyldningsark!G1576=Data!$T$26,Data!$V$26,IF(Udfyldningsark!G1576=Data!$T$27,Data!$V$27,))))))))))))))))))))))</f>
        <v/>
      </c>
    </row>
    <row r="1560" spans="13:13" ht="9.6" hidden="1" customHeight="1" x14ac:dyDescent="0.2">
      <c r="M1560" s="89" t="str">
        <f>IF(Udfyldningsark!G1577="","",IF(Udfyldningsark!G1577=Data!$T$7,Data!$V$7,IF(Udfyldningsark!G1577=Data!$T$8,Data!$V$8,IF(Udfyldningsark!G1577=Data!$T$9,Data!$V$9,IF(Udfyldningsark!G1577=Data!$T$10,Data!$V$10,IF(Udfyldningsark!G1577=Data!$T$11,Data!$V$11,IF(Udfyldningsark!G1577=Data!$T$12,Data!$V$12,IF(Udfyldningsark!G1577=Data!$T$13,Data!$V$13,IF(Udfyldningsark!G1577=Data!$T$14,Data!$V$14,IF(Udfyldningsark!G1577=Data!$T$15,Data!$V$15,IF(Udfyldningsark!G1577=Data!$T$16,Data!$V$16,IF(Udfyldningsark!G1577=Data!$T$17,Data!$V$17,IF(Udfyldningsark!G1577=Data!$T$18,Data!$V$18,IF(Udfyldningsark!G1577=Data!$T$19,Data!$V$19,IF(Udfyldningsark!G1577=Data!$T$20,Data!$V$20,IF(Udfyldningsark!G1577=Data!$T$21,Data!$V$21,IF(Udfyldningsark!G1577=Data!$T$22,Data!$V$22,IF(Udfyldningsark!G1577=Data!$T$23,Data!$V$23,IF(Udfyldningsark!G1577=Data!$T$24,Data!$V$24,IF(Udfyldningsark!G1577=Data!$T$25,Data!$V$25,IF(Udfyldningsark!G1577=Data!$T$26,Data!$V$26,IF(Udfyldningsark!G1577=Data!$T$27,Data!$V$27,))))))))))))))))))))))</f>
        <v/>
      </c>
    </row>
    <row r="1561" spans="13:13" ht="9.6" hidden="1" customHeight="1" x14ac:dyDescent="0.2">
      <c r="M1561" s="89" t="str">
        <f>IF(Udfyldningsark!G1578="","",IF(Udfyldningsark!G1578=Data!$T$7,Data!$V$7,IF(Udfyldningsark!G1578=Data!$T$8,Data!$V$8,IF(Udfyldningsark!G1578=Data!$T$9,Data!$V$9,IF(Udfyldningsark!G1578=Data!$T$10,Data!$V$10,IF(Udfyldningsark!G1578=Data!$T$11,Data!$V$11,IF(Udfyldningsark!G1578=Data!$T$12,Data!$V$12,IF(Udfyldningsark!G1578=Data!$T$13,Data!$V$13,IF(Udfyldningsark!G1578=Data!$T$14,Data!$V$14,IF(Udfyldningsark!G1578=Data!$T$15,Data!$V$15,IF(Udfyldningsark!G1578=Data!$T$16,Data!$V$16,IF(Udfyldningsark!G1578=Data!$T$17,Data!$V$17,IF(Udfyldningsark!G1578=Data!$T$18,Data!$V$18,IF(Udfyldningsark!G1578=Data!$T$19,Data!$V$19,IF(Udfyldningsark!G1578=Data!$T$20,Data!$V$20,IF(Udfyldningsark!G1578=Data!$T$21,Data!$V$21,IF(Udfyldningsark!G1578=Data!$T$22,Data!$V$22,IF(Udfyldningsark!G1578=Data!$T$23,Data!$V$23,IF(Udfyldningsark!G1578=Data!$T$24,Data!$V$24,IF(Udfyldningsark!G1578=Data!$T$25,Data!$V$25,IF(Udfyldningsark!G1578=Data!$T$26,Data!$V$26,IF(Udfyldningsark!G1578=Data!$T$27,Data!$V$27,))))))))))))))))))))))</f>
        <v/>
      </c>
    </row>
    <row r="1562" spans="13:13" ht="9.6" hidden="1" customHeight="1" x14ac:dyDescent="0.2">
      <c r="M1562" s="89" t="str">
        <f>IF(Udfyldningsark!G1579="","",IF(Udfyldningsark!G1579=Data!$T$7,Data!$V$7,IF(Udfyldningsark!G1579=Data!$T$8,Data!$V$8,IF(Udfyldningsark!G1579=Data!$T$9,Data!$V$9,IF(Udfyldningsark!G1579=Data!$T$10,Data!$V$10,IF(Udfyldningsark!G1579=Data!$T$11,Data!$V$11,IF(Udfyldningsark!G1579=Data!$T$12,Data!$V$12,IF(Udfyldningsark!G1579=Data!$T$13,Data!$V$13,IF(Udfyldningsark!G1579=Data!$T$14,Data!$V$14,IF(Udfyldningsark!G1579=Data!$T$15,Data!$V$15,IF(Udfyldningsark!G1579=Data!$T$16,Data!$V$16,IF(Udfyldningsark!G1579=Data!$T$17,Data!$V$17,IF(Udfyldningsark!G1579=Data!$T$18,Data!$V$18,IF(Udfyldningsark!G1579=Data!$T$19,Data!$V$19,IF(Udfyldningsark!G1579=Data!$T$20,Data!$V$20,IF(Udfyldningsark!G1579=Data!$T$21,Data!$V$21,IF(Udfyldningsark!G1579=Data!$T$22,Data!$V$22,IF(Udfyldningsark!G1579=Data!$T$23,Data!$V$23,IF(Udfyldningsark!G1579=Data!$T$24,Data!$V$24,IF(Udfyldningsark!G1579=Data!$T$25,Data!$V$25,IF(Udfyldningsark!G1579=Data!$T$26,Data!$V$26,IF(Udfyldningsark!G1579=Data!$T$27,Data!$V$27,))))))))))))))))))))))</f>
        <v/>
      </c>
    </row>
    <row r="1563" spans="13:13" ht="9.6" hidden="1" customHeight="1" x14ac:dyDescent="0.2">
      <c r="M1563" s="89" t="str">
        <f>IF(Udfyldningsark!G1580="","",IF(Udfyldningsark!G1580=Data!$T$7,Data!$V$7,IF(Udfyldningsark!G1580=Data!$T$8,Data!$V$8,IF(Udfyldningsark!G1580=Data!$T$9,Data!$V$9,IF(Udfyldningsark!G1580=Data!$T$10,Data!$V$10,IF(Udfyldningsark!G1580=Data!$T$11,Data!$V$11,IF(Udfyldningsark!G1580=Data!$T$12,Data!$V$12,IF(Udfyldningsark!G1580=Data!$T$13,Data!$V$13,IF(Udfyldningsark!G1580=Data!$T$14,Data!$V$14,IF(Udfyldningsark!G1580=Data!$T$15,Data!$V$15,IF(Udfyldningsark!G1580=Data!$T$16,Data!$V$16,IF(Udfyldningsark!G1580=Data!$T$17,Data!$V$17,IF(Udfyldningsark!G1580=Data!$T$18,Data!$V$18,IF(Udfyldningsark!G1580=Data!$T$19,Data!$V$19,IF(Udfyldningsark!G1580=Data!$T$20,Data!$V$20,IF(Udfyldningsark!G1580=Data!$T$21,Data!$V$21,IF(Udfyldningsark!G1580=Data!$T$22,Data!$V$22,IF(Udfyldningsark!G1580=Data!$T$23,Data!$V$23,IF(Udfyldningsark!G1580=Data!$T$24,Data!$V$24,IF(Udfyldningsark!G1580=Data!$T$25,Data!$V$25,IF(Udfyldningsark!G1580=Data!$T$26,Data!$V$26,IF(Udfyldningsark!G1580=Data!$T$27,Data!$V$27,))))))))))))))))))))))</f>
        <v/>
      </c>
    </row>
    <row r="1564" spans="13:13" ht="9.6" hidden="1" customHeight="1" x14ac:dyDescent="0.2">
      <c r="M1564" s="89" t="str">
        <f>IF(Udfyldningsark!G1581="","",IF(Udfyldningsark!G1581=Data!$T$7,Data!$V$7,IF(Udfyldningsark!G1581=Data!$T$8,Data!$V$8,IF(Udfyldningsark!G1581=Data!$T$9,Data!$V$9,IF(Udfyldningsark!G1581=Data!$T$10,Data!$V$10,IF(Udfyldningsark!G1581=Data!$T$11,Data!$V$11,IF(Udfyldningsark!G1581=Data!$T$12,Data!$V$12,IF(Udfyldningsark!G1581=Data!$T$13,Data!$V$13,IF(Udfyldningsark!G1581=Data!$T$14,Data!$V$14,IF(Udfyldningsark!G1581=Data!$T$15,Data!$V$15,IF(Udfyldningsark!G1581=Data!$T$16,Data!$V$16,IF(Udfyldningsark!G1581=Data!$T$17,Data!$V$17,IF(Udfyldningsark!G1581=Data!$T$18,Data!$V$18,IF(Udfyldningsark!G1581=Data!$T$19,Data!$V$19,IF(Udfyldningsark!G1581=Data!$T$20,Data!$V$20,IF(Udfyldningsark!G1581=Data!$T$21,Data!$V$21,IF(Udfyldningsark!G1581=Data!$T$22,Data!$V$22,IF(Udfyldningsark!G1581=Data!$T$23,Data!$V$23,IF(Udfyldningsark!G1581=Data!$T$24,Data!$V$24,IF(Udfyldningsark!G1581=Data!$T$25,Data!$V$25,IF(Udfyldningsark!G1581=Data!$T$26,Data!$V$26,IF(Udfyldningsark!G1581=Data!$T$27,Data!$V$27,))))))))))))))))))))))</f>
        <v/>
      </c>
    </row>
    <row r="1565" spans="13:13" ht="9.6" hidden="1" customHeight="1" x14ac:dyDescent="0.2">
      <c r="M1565" s="89" t="str">
        <f>IF(Udfyldningsark!G1582="","",IF(Udfyldningsark!G1582=Data!$T$7,Data!$V$7,IF(Udfyldningsark!G1582=Data!$T$8,Data!$V$8,IF(Udfyldningsark!G1582=Data!$T$9,Data!$V$9,IF(Udfyldningsark!G1582=Data!$T$10,Data!$V$10,IF(Udfyldningsark!G1582=Data!$T$11,Data!$V$11,IF(Udfyldningsark!G1582=Data!$T$12,Data!$V$12,IF(Udfyldningsark!G1582=Data!$T$13,Data!$V$13,IF(Udfyldningsark!G1582=Data!$T$14,Data!$V$14,IF(Udfyldningsark!G1582=Data!$T$15,Data!$V$15,IF(Udfyldningsark!G1582=Data!$T$16,Data!$V$16,IF(Udfyldningsark!G1582=Data!$T$17,Data!$V$17,IF(Udfyldningsark!G1582=Data!$T$18,Data!$V$18,IF(Udfyldningsark!G1582=Data!$T$19,Data!$V$19,IF(Udfyldningsark!G1582=Data!$T$20,Data!$V$20,IF(Udfyldningsark!G1582=Data!$T$21,Data!$V$21,IF(Udfyldningsark!G1582=Data!$T$22,Data!$V$22,IF(Udfyldningsark!G1582=Data!$T$23,Data!$V$23,IF(Udfyldningsark!G1582=Data!$T$24,Data!$V$24,IF(Udfyldningsark!G1582=Data!$T$25,Data!$V$25,IF(Udfyldningsark!G1582=Data!$T$26,Data!$V$26,IF(Udfyldningsark!G1582=Data!$T$27,Data!$V$27,))))))))))))))))))))))</f>
        <v/>
      </c>
    </row>
    <row r="1566" spans="13:13" ht="9.6" hidden="1" customHeight="1" x14ac:dyDescent="0.2">
      <c r="M1566" s="89" t="str">
        <f>IF(Udfyldningsark!G1583="","",IF(Udfyldningsark!G1583=Data!$T$7,Data!$V$7,IF(Udfyldningsark!G1583=Data!$T$8,Data!$V$8,IF(Udfyldningsark!G1583=Data!$T$9,Data!$V$9,IF(Udfyldningsark!G1583=Data!$T$10,Data!$V$10,IF(Udfyldningsark!G1583=Data!$T$11,Data!$V$11,IF(Udfyldningsark!G1583=Data!$T$12,Data!$V$12,IF(Udfyldningsark!G1583=Data!$T$13,Data!$V$13,IF(Udfyldningsark!G1583=Data!$T$14,Data!$V$14,IF(Udfyldningsark!G1583=Data!$T$15,Data!$V$15,IF(Udfyldningsark!G1583=Data!$T$16,Data!$V$16,IF(Udfyldningsark!G1583=Data!$T$17,Data!$V$17,IF(Udfyldningsark!G1583=Data!$T$18,Data!$V$18,IF(Udfyldningsark!G1583=Data!$T$19,Data!$V$19,IF(Udfyldningsark!G1583=Data!$T$20,Data!$V$20,IF(Udfyldningsark!G1583=Data!$T$21,Data!$V$21,IF(Udfyldningsark!G1583=Data!$T$22,Data!$V$22,IF(Udfyldningsark!G1583=Data!$T$23,Data!$V$23,IF(Udfyldningsark!G1583=Data!$T$24,Data!$V$24,IF(Udfyldningsark!G1583=Data!$T$25,Data!$V$25,IF(Udfyldningsark!G1583=Data!$T$26,Data!$V$26,IF(Udfyldningsark!G1583=Data!$T$27,Data!$V$27,))))))))))))))))))))))</f>
        <v/>
      </c>
    </row>
    <row r="1567" spans="13:13" ht="9.6" hidden="1" customHeight="1" x14ac:dyDescent="0.2">
      <c r="M1567" s="89" t="str">
        <f>IF(Udfyldningsark!G1584="","",IF(Udfyldningsark!G1584=Data!$T$7,Data!$V$7,IF(Udfyldningsark!G1584=Data!$T$8,Data!$V$8,IF(Udfyldningsark!G1584=Data!$T$9,Data!$V$9,IF(Udfyldningsark!G1584=Data!$T$10,Data!$V$10,IF(Udfyldningsark!G1584=Data!$T$11,Data!$V$11,IF(Udfyldningsark!G1584=Data!$T$12,Data!$V$12,IF(Udfyldningsark!G1584=Data!$T$13,Data!$V$13,IF(Udfyldningsark!G1584=Data!$T$14,Data!$V$14,IF(Udfyldningsark!G1584=Data!$T$15,Data!$V$15,IF(Udfyldningsark!G1584=Data!$T$16,Data!$V$16,IF(Udfyldningsark!G1584=Data!$T$17,Data!$V$17,IF(Udfyldningsark!G1584=Data!$T$18,Data!$V$18,IF(Udfyldningsark!G1584=Data!$T$19,Data!$V$19,IF(Udfyldningsark!G1584=Data!$T$20,Data!$V$20,IF(Udfyldningsark!G1584=Data!$T$21,Data!$V$21,IF(Udfyldningsark!G1584=Data!$T$22,Data!$V$22,IF(Udfyldningsark!G1584=Data!$T$23,Data!$V$23,IF(Udfyldningsark!G1584=Data!$T$24,Data!$V$24,IF(Udfyldningsark!G1584=Data!$T$25,Data!$V$25,IF(Udfyldningsark!G1584=Data!$T$26,Data!$V$26,IF(Udfyldningsark!G1584=Data!$T$27,Data!$V$27,))))))))))))))))))))))</f>
        <v/>
      </c>
    </row>
    <row r="1568" spans="13:13" ht="9.6" hidden="1" customHeight="1" x14ac:dyDescent="0.2">
      <c r="M1568" s="89" t="str">
        <f>IF(Udfyldningsark!G1585="","",IF(Udfyldningsark!G1585=Data!$T$7,Data!$V$7,IF(Udfyldningsark!G1585=Data!$T$8,Data!$V$8,IF(Udfyldningsark!G1585=Data!$T$9,Data!$V$9,IF(Udfyldningsark!G1585=Data!$T$10,Data!$V$10,IF(Udfyldningsark!G1585=Data!$T$11,Data!$V$11,IF(Udfyldningsark!G1585=Data!$T$12,Data!$V$12,IF(Udfyldningsark!G1585=Data!$T$13,Data!$V$13,IF(Udfyldningsark!G1585=Data!$T$14,Data!$V$14,IF(Udfyldningsark!G1585=Data!$T$15,Data!$V$15,IF(Udfyldningsark!G1585=Data!$T$16,Data!$V$16,IF(Udfyldningsark!G1585=Data!$T$17,Data!$V$17,IF(Udfyldningsark!G1585=Data!$T$18,Data!$V$18,IF(Udfyldningsark!G1585=Data!$T$19,Data!$V$19,IF(Udfyldningsark!G1585=Data!$T$20,Data!$V$20,IF(Udfyldningsark!G1585=Data!$T$21,Data!$V$21,IF(Udfyldningsark!G1585=Data!$T$22,Data!$V$22,IF(Udfyldningsark!G1585=Data!$T$23,Data!$V$23,IF(Udfyldningsark!G1585=Data!$T$24,Data!$V$24,IF(Udfyldningsark!G1585=Data!$T$25,Data!$V$25,IF(Udfyldningsark!G1585=Data!$T$26,Data!$V$26,IF(Udfyldningsark!G1585=Data!$T$27,Data!$V$27,))))))))))))))))))))))</f>
        <v/>
      </c>
    </row>
    <row r="1569" spans="13:13" ht="9.6" hidden="1" customHeight="1" x14ac:dyDescent="0.2">
      <c r="M1569" s="89" t="str">
        <f>IF(Udfyldningsark!G1586="","",IF(Udfyldningsark!G1586=Data!$T$7,Data!$V$7,IF(Udfyldningsark!G1586=Data!$T$8,Data!$V$8,IF(Udfyldningsark!G1586=Data!$T$9,Data!$V$9,IF(Udfyldningsark!G1586=Data!$T$10,Data!$V$10,IF(Udfyldningsark!G1586=Data!$T$11,Data!$V$11,IF(Udfyldningsark!G1586=Data!$T$12,Data!$V$12,IF(Udfyldningsark!G1586=Data!$T$13,Data!$V$13,IF(Udfyldningsark!G1586=Data!$T$14,Data!$V$14,IF(Udfyldningsark!G1586=Data!$T$15,Data!$V$15,IF(Udfyldningsark!G1586=Data!$T$16,Data!$V$16,IF(Udfyldningsark!G1586=Data!$T$17,Data!$V$17,IF(Udfyldningsark!G1586=Data!$T$18,Data!$V$18,IF(Udfyldningsark!G1586=Data!$T$19,Data!$V$19,IF(Udfyldningsark!G1586=Data!$T$20,Data!$V$20,IF(Udfyldningsark!G1586=Data!$T$21,Data!$V$21,IF(Udfyldningsark!G1586=Data!$T$22,Data!$V$22,IF(Udfyldningsark!G1586=Data!$T$23,Data!$V$23,IF(Udfyldningsark!G1586=Data!$T$24,Data!$V$24,IF(Udfyldningsark!G1586=Data!$T$25,Data!$V$25,IF(Udfyldningsark!G1586=Data!$T$26,Data!$V$26,IF(Udfyldningsark!G1586=Data!$T$27,Data!$V$27,))))))))))))))))))))))</f>
        <v/>
      </c>
    </row>
    <row r="1570" spans="13:13" ht="9.6" hidden="1" customHeight="1" x14ac:dyDescent="0.2">
      <c r="M1570" s="89" t="str">
        <f>IF(Udfyldningsark!G1587="","",IF(Udfyldningsark!G1587=Data!$T$7,Data!$V$7,IF(Udfyldningsark!G1587=Data!$T$8,Data!$V$8,IF(Udfyldningsark!G1587=Data!$T$9,Data!$V$9,IF(Udfyldningsark!G1587=Data!$T$10,Data!$V$10,IF(Udfyldningsark!G1587=Data!$T$11,Data!$V$11,IF(Udfyldningsark!G1587=Data!$T$12,Data!$V$12,IF(Udfyldningsark!G1587=Data!$T$13,Data!$V$13,IF(Udfyldningsark!G1587=Data!$T$14,Data!$V$14,IF(Udfyldningsark!G1587=Data!$T$15,Data!$V$15,IF(Udfyldningsark!G1587=Data!$T$16,Data!$V$16,IF(Udfyldningsark!G1587=Data!$T$17,Data!$V$17,IF(Udfyldningsark!G1587=Data!$T$18,Data!$V$18,IF(Udfyldningsark!G1587=Data!$T$19,Data!$V$19,IF(Udfyldningsark!G1587=Data!$T$20,Data!$V$20,IF(Udfyldningsark!G1587=Data!$T$21,Data!$V$21,IF(Udfyldningsark!G1587=Data!$T$22,Data!$V$22,IF(Udfyldningsark!G1587=Data!$T$23,Data!$V$23,IF(Udfyldningsark!G1587=Data!$T$24,Data!$V$24,IF(Udfyldningsark!G1587=Data!$T$25,Data!$V$25,IF(Udfyldningsark!G1587=Data!$T$26,Data!$V$26,IF(Udfyldningsark!G1587=Data!$T$27,Data!$V$27,))))))))))))))))))))))</f>
        <v/>
      </c>
    </row>
    <row r="1571" spans="13:13" ht="9.6" hidden="1" customHeight="1" x14ac:dyDescent="0.2">
      <c r="M1571" s="89" t="str">
        <f>IF(Udfyldningsark!G1588="","",IF(Udfyldningsark!G1588=Data!$T$7,Data!$V$7,IF(Udfyldningsark!G1588=Data!$T$8,Data!$V$8,IF(Udfyldningsark!G1588=Data!$T$9,Data!$V$9,IF(Udfyldningsark!G1588=Data!$T$10,Data!$V$10,IF(Udfyldningsark!G1588=Data!$T$11,Data!$V$11,IF(Udfyldningsark!G1588=Data!$T$12,Data!$V$12,IF(Udfyldningsark!G1588=Data!$T$13,Data!$V$13,IF(Udfyldningsark!G1588=Data!$T$14,Data!$V$14,IF(Udfyldningsark!G1588=Data!$T$15,Data!$V$15,IF(Udfyldningsark!G1588=Data!$T$16,Data!$V$16,IF(Udfyldningsark!G1588=Data!$T$17,Data!$V$17,IF(Udfyldningsark!G1588=Data!$T$18,Data!$V$18,IF(Udfyldningsark!G1588=Data!$T$19,Data!$V$19,IF(Udfyldningsark!G1588=Data!$T$20,Data!$V$20,IF(Udfyldningsark!G1588=Data!$T$21,Data!$V$21,IF(Udfyldningsark!G1588=Data!$T$22,Data!$V$22,IF(Udfyldningsark!G1588=Data!$T$23,Data!$V$23,IF(Udfyldningsark!G1588=Data!$T$24,Data!$V$24,IF(Udfyldningsark!G1588=Data!$T$25,Data!$V$25,IF(Udfyldningsark!G1588=Data!$T$26,Data!$V$26,IF(Udfyldningsark!G1588=Data!$T$27,Data!$V$27,))))))))))))))))))))))</f>
        <v/>
      </c>
    </row>
    <row r="1572" spans="13:13" ht="9.6" hidden="1" customHeight="1" x14ac:dyDescent="0.2">
      <c r="M1572" s="89" t="str">
        <f>IF(Udfyldningsark!G1589="","",IF(Udfyldningsark!G1589=Data!$T$7,Data!$V$7,IF(Udfyldningsark!G1589=Data!$T$8,Data!$V$8,IF(Udfyldningsark!G1589=Data!$T$9,Data!$V$9,IF(Udfyldningsark!G1589=Data!$T$10,Data!$V$10,IF(Udfyldningsark!G1589=Data!$T$11,Data!$V$11,IF(Udfyldningsark!G1589=Data!$T$12,Data!$V$12,IF(Udfyldningsark!G1589=Data!$T$13,Data!$V$13,IF(Udfyldningsark!G1589=Data!$T$14,Data!$V$14,IF(Udfyldningsark!G1589=Data!$T$15,Data!$V$15,IF(Udfyldningsark!G1589=Data!$T$16,Data!$V$16,IF(Udfyldningsark!G1589=Data!$T$17,Data!$V$17,IF(Udfyldningsark!G1589=Data!$T$18,Data!$V$18,IF(Udfyldningsark!G1589=Data!$T$19,Data!$V$19,IF(Udfyldningsark!G1589=Data!$T$20,Data!$V$20,IF(Udfyldningsark!G1589=Data!$T$21,Data!$V$21,IF(Udfyldningsark!G1589=Data!$T$22,Data!$V$22,IF(Udfyldningsark!G1589=Data!$T$23,Data!$V$23,IF(Udfyldningsark!G1589=Data!$T$24,Data!$V$24,IF(Udfyldningsark!G1589=Data!$T$25,Data!$V$25,IF(Udfyldningsark!G1589=Data!$T$26,Data!$V$26,IF(Udfyldningsark!G1589=Data!$T$27,Data!$V$27,))))))))))))))))))))))</f>
        <v/>
      </c>
    </row>
    <row r="1573" spans="13:13" ht="9.6" hidden="1" customHeight="1" x14ac:dyDescent="0.2">
      <c r="M1573" s="89" t="str">
        <f>IF(Udfyldningsark!G1590="","",IF(Udfyldningsark!G1590=Data!$T$7,Data!$V$7,IF(Udfyldningsark!G1590=Data!$T$8,Data!$V$8,IF(Udfyldningsark!G1590=Data!$T$9,Data!$V$9,IF(Udfyldningsark!G1590=Data!$T$10,Data!$V$10,IF(Udfyldningsark!G1590=Data!$T$11,Data!$V$11,IF(Udfyldningsark!G1590=Data!$T$12,Data!$V$12,IF(Udfyldningsark!G1590=Data!$T$13,Data!$V$13,IF(Udfyldningsark!G1590=Data!$T$14,Data!$V$14,IF(Udfyldningsark!G1590=Data!$T$15,Data!$V$15,IF(Udfyldningsark!G1590=Data!$T$16,Data!$V$16,IF(Udfyldningsark!G1590=Data!$T$17,Data!$V$17,IF(Udfyldningsark!G1590=Data!$T$18,Data!$V$18,IF(Udfyldningsark!G1590=Data!$T$19,Data!$V$19,IF(Udfyldningsark!G1590=Data!$T$20,Data!$V$20,IF(Udfyldningsark!G1590=Data!$T$21,Data!$V$21,IF(Udfyldningsark!G1590=Data!$T$22,Data!$V$22,IF(Udfyldningsark!G1590=Data!$T$23,Data!$V$23,IF(Udfyldningsark!G1590=Data!$T$24,Data!$V$24,IF(Udfyldningsark!G1590=Data!$T$25,Data!$V$25,IF(Udfyldningsark!G1590=Data!$T$26,Data!$V$26,IF(Udfyldningsark!G1590=Data!$T$27,Data!$V$27,))))))))))))))))))))))</f>
        <v/>
      </c>
    </row>
    <row r="1574" spans="13:13" ht="9.6" hidden="1" customHeight="1" x14ac:dyDescent="0.2">
      <c r="M1574" s="89" t="str">
        <f>IF(Udfyldningsark!G1591="","",IF(Udfyldningsark!G1591=Data!$T$7,Data!$V$7,IF(Udfyldningsark!G1591=Data!$T$8,Data!$V$8,IF(Udfyldningsark!G1591=Data!$T$9,Data!$V$9,IF(Udfyldningsark!G1591=Data!$T$10,Data!$V$10,IF(Udfyldningsark!G1591=Data!$T$11,Data!$V$11,IF(Udfyldningsark!G1591=Data!$T$12,Data!$V$12,IF(Udfyldningsark!G1591=Data!$T$13,Data!$V$13,IF(Udfyldningsark!G1591=Data!$T$14,Data!$V$14,IF(Udfyldningsark!G1591=Data!$T$15,Data!$V$15,IF(Udfyldningsark!G1591=Data!$T$16,Data!$V$16,IF(Udfyldningsark!G1591=Data!$T$17,Data!$V$17,IF(Udfyldningsark!G1591=Data!$T$18,Data!$V$18,IF(Udfyldningsark!G1591=Data!$T$19,Data!$V$19,IF(Udfyldningsark!G1591=Data!$T$20,Data!$V$20,IF(Udfyldningsark!G1591=Data!$T$21,Data!$V$21,IF(Udfyldningsark!G1591=Data!$T$22,Data!$V$22,IF(Udfyldningsark!G1591=Data!$T$23,Data!$V$23,IF(Udfyldningsark!G1591=Data!$T$24,Data!$V$24,IF(Udfyldningsark!G1591=Data!$T$25,Data!$V$25,IF(Udfyldningsark!G1591=Data!$T$26,Data!$V$26,IF(Udfyldningsark!G1591=Data!$T$27,Data!$V$27,))))))))))))))))))))))</f>
        <v/>
      </c>
    </row>
    <row r="1575" spans="13:13" ht="9.6" hidden="1" customHeight="1" x14ac:dyDescent="0.2">
      <c r="M1575" s="89" t="str">
        <f>IF(Udfyldningsark!G1592="","",IF(Udfyldningsark!G1592=Data!$T$7,Data!$V$7,IF(Udfyldningsark!G1592=Data!$T$8,Data!$V$8,IF(Udfyldningsark!G1592=Data!$T$9,Data!$V$9,IF(Udfyldningsark!G1592=Data!$T$10,Data!$V$10,IF(Udfyldningsark!G1592=Data!$T$11,Data!$V$11,IF(Udfyldningsark!G1592=Data!$T$12,Data!$V$12,IF(Udfyldningsark!G1592=Data!$T$13,Data!$V$13,IF(Udfyldningsark!G1592=Data!$T$14,Data!$V$14,IF(Udfyldningsark!G1592=Data!$T$15,Data!$V$15,IF(Udfyldningsark!G1592=Data!$T$16,Data!$V$16,IF(Udfyldningsark!G1592=Data!$T$17,Data!$V$17,IF(Udfyldningsark!G1592=Data!$T$18,Data!$V$18,IF(Udfyldningsark!G1592=Data!$T$19,Data!$V$19,IF(Udfyldningsark!G1592=Data!$T$20,Data!$V$20,IF(Udfyldningsark!G1592=Data!$T$21,Data!$V$21,IF(Udfyldningsark!G1592=Data!$T$22,Data!$V$22,IF(Udfyldningsark!G1592=Data!$T$23,Data!$V$23,IF(Udfyldningsark!G1592=Data!$T$24,Data!$V$24,IF(Udfyldningsark!G1592=Data!$T$25,Data!$V$25,IF(Udfyldningsark!G1592=Data!$T$26,Data!$V$26,IF(Udfyldningsark!G1592=Data!$T$27,Data!$V$27,))))))))))))))))))))))</f>
        <v/>
      </c>
    </row>
    <row r="1576" spans="13:13" ht="9.6" hidden="1" customHeight="1" x14ac:dyDescent="0.2">
      <c r="M1576" s="89" t="str">
        <f>IF(Udfyldningsark!G1593="","",IF(Udfyldningsark!G1593=Data!$T$7,Data!$V$7,IF(Udfyldningsark!G1593=Data!$T$8,Data!$V$8,IF(Udfyldningsark!G1593=Data!$T$9,Data!$V$9,IF(Udfyldningsark!G1593=Data!$T$10,Data!$V$10,IF(Udfyldningsark!G1593=Data!$T$11,Data!$V$11,IF(Udfyldningsark!G1593=Data!$T$12,Data!$V$12,IF(Udfyldningsark!G1593=Data!$T$13,Data!$V$13,IF(Udfyldningsark!G1593=Data!$T$14,Data!$V$14,IF(Udfyldningsark!G1593=Data!$T$15,Data!$V$15,IF(Udfyldningsark!G1593=Data!$T$16,Data!$V$16,IF(Udfyldningsark!G1593=Data!$T$17,Data!$V$17,IF(Udfyldningsark!G1593=Data!$T$18,Data!$V$18,IF(Udfyldningsark!G1593=Data!$T$19,Data!$V$19,IF(Udfyldningsark!G1593=Data!$T$20,Data!$V$20,IF(Udfyldningsark!G1593=Data!$T$21,Data!$V$21,IF(Udfyldningsark!G1593=Data!$T$22,Data!$V$22,IF(Udfyldningsark!G1593=Data!$T$23,Data!$V$23,IF(Udfyldningsark!G1593=Data!$T$24,Data!$V$24,IF(Udfyldningsark!G1593=Data!$T$25,Data!$V$25,IF(Udfyldningsark!G1593=Data!$T$26,Data!$V$26,IF(Udfyldningsark!G1593=Data!$T$27,Data!$V$27,))))))))))))))))))))))</f>
        <v/>
      </c>
    </row>
    <row r="1577" spans="13:13" ht="9.6" hidden="1" customHeight="1" x14ac:dyDescent="0.2">
      <c r="M1577" s="89" t="str">
        <f>IF(Udfyldningsark!G1594="","",IF(Udfyldningsark!G1594=Data!$T$7,Data!$V$7,IF(Udfyldningsark!G1594=Data!$T$8,Data!$V$8,IF(Udfyldningsark!G1594=Data!$T$9,Data!$V$9,IF(Udfyldningsark!G1594=Data!$T$10,Data!$V$10,IF(Udfyldningsark!G1594=Data!$T$11,Data!$V$11,IF(Udfyldningsark!G1594=Data!$T$12,Data!$V$12,IF(Udfyldningsark!G1594=Data!$T$13,Data!$V$13,IF(Udfyldningsark!G1594=Data!$T$14,Data!$V$14,IF(Udfyldningsark!G1594=Data!$T$15,Data!$V$15,IF(Udfyldningsark!G1594=Data!$T$16,Data!$V$16,IF(Udfyldningsark!G1594=Data!$T$17,Data!$V$17,IF(Udfyldningsark!G1594=Data!$T$18,Data!$V$18,IF(Udfyldningsark!G1594=Data!$T$19,Data!$V$19,IF(Udfyldningsark!G1594=Data!$T$20,Data!$V$20,IF(Udfyldningsark!G1594=Data!$T$21,Data!$V$21,IF(Udfyldningsark!G1594=Data!$T$22,Data!$V$22,IF(Udfyldningsark!G1594=Data!$T$23,Data!$V$23,IF(Udfyldningsark!G1594=Data!$T$24,Data!$V$24,IF(Udfyldningsark!G1594=Data!$T$25,Data!$V$25,IF(Udfyldningsark!G1594=Data!$T$26,Data!$V$26,IF(Udfyldningsark!G1594=Data!$T$27,Data!$V$27,))))))))))))))))))))))</f>
        <v/>
      </c>
    </row>
    <row r="1578" spans="13:13" ht="9.6" hidden="1" customHeight="1" x14ac:dyDescent="0.2">
      <c r="M1578" s="89" t="str">
        <f>IF(Udfyldningsark!G1595="","",IF(Udfyldningsark!G1595=Data!$T$7,Data!$V$7,IF(Udfyldningsark!G1595=Data!$T$8,Data!$V$8,IF(Udfyldningsark!G1595=Data!$T$9,Data!$V$9,IF(Udfyldningsark!G1595=Data!$T$10,Data!$V$10,IF(Udfyldningsark!G1595=Data!$T$11,Data!$V$11,IF(Udfyldningsark!G1595=Data!$T$12,Data!$V$12,IF(Udfyldningsark!G1595=Data!$T$13,Data!$V$13,IF(Udfyldningsark!G1595=Data!$T$14,Data!$V$14,IF(Udfyldningsark!G1595=Data!$T$15,Data!$V$15,IF(Udfyldningsark!G1595=Data!$T$16,Data!$V$16,IF(Udfyldningsark!G1595=Data!$T$17,Data!$V$17,IF(Udfyldningsark!G1595=Data!$T$18,Data!$V$18,IF(Udfyldningsark!G1595=Data!$T$19,Data!$V$19,IF(Udfyldningsark!G1595=Data!$T$20,Data!$V$20,IF(Udfyldningsark!G1595=Data!$T$21,Data!$V$21,IF(Udfyldningsark!G1595=Data!$T$22,Data!$V$22,IF(Udfyldningsark!G1595=Data!$T$23,Data!$V$23,IF(Udfyldningsark!G1595=Data!$T$24,Data!$V$24,IF(Udfyldningsark!G1595=Data!$T$25,Data!$V$25,IF(Udfyldningsark!G1595=Data!$T$26,Data!$V$26,IF(Udfyldningsark!G1595=Data!$T$27,Data!$V$27,))))))))))))))))))))))</f>
        <v/>
      </c>
    </row>
    <row r="1579" spans="13:13" ht="9.6" hidden="1" customHeight="1" x14ac:dyDescent="0.2">
      <c r="M1579" s="89" t="str">
        <f>IF(Udfyldningsark!G1596="","",IF(Udfyldningsark!G1596=Data!$T$7,Data!$V$7,IF(Udfyldningsark!G1596=Data!$T$8,Data!$V$8,IF(Udfyldningsark!G1596=Data!$T$9,Data!$V$9,IF(Udfyldningsark!G1596=Data!$T$10,Data!$V$10,IF(Udfyldningsark!G1596=Data!$T$11,Data!$V$11,IF(Udfyldningsark!G1596=Data!$T$12,Data!$V$12,IF(Udfyldningsark!G1596=Data!$T$13,Data!$V$13,IF(Udfyldningsark!G1596=Data!$T$14,Data!$V$14,IF(Udfyldningsark!G1596=Data!$T$15,Data!$V$15,IF(Udfyldningsark!G1596=Data!$T$16,Data!$V$16,IF(Udfyldningsark!G1596=Data!$T$17,Data!$V$17,IF(Udfyldningsark!G1596=Data!$T$18,Data!$V$18,IF(Udfyldningsark!G1596=Data!$T$19,Data!$V$19,IF(Udfyldningsark!G1596=Data!$T$20,Data!$V$20,IF(Udfyldningsark!G1596=Data!$T$21,Data!$V$21,IF(Udfyldningsark!G1596=Data!$T$22,Data!$V$22,IF(Udfyldningsark!G1596=Data!$T$23,Data!$V$23,IF(Udfyldningsark!G1596=Data!$T$24,Data!$V$24,IF(Udfyldningsark!G1596=Data!$T$25,Data!$V$25,IF(Udfyldningsark!G1596=Data!$T$26,Data!$V$26,IF(Udfyldningsark!G1596=Data!$T$27,Data!$V$27,))))))))))))))))))))))</f>
        <v/>
      </c>
    </row>
    <row r="1580" spans="13:13" ht="9.6" hidden="1" customHeight="1" x14ac:dyDescent="0.2">
      <c r="M1580" s="89" t="str">
        <f>IF(Udfyldningsark!G1597="","",IF(Udfyldningsark!G1597=Data!$T$7,Data!$V$7,IF(Udfyldningsark!G1597=Data!$T$8,Data!$V$8,IF(Udfyldningsark!G1597=Data!$T$9,Data!$V$9,IF(Udfyldningsark!G1597=Data!$T$10,Data!$V$10,IF(Udfyldningsark!G1597=Data!$T$11,Data!$V$11,IF(Udfyldningsark!G1597=Data!$T$12,Data!$V$12,IF(Udfyldningsark!G1597=Data!$T$13,Data!$V$13,IF(Udfyldningsark!G1597=Data!$T$14,Data!$V$14,IF(Udfyldningsark!G1597=Data!$T$15,Data!$V$15,IF(Udfyldningsark!G1597=Data!$T$16,Data!$V$16,IF(Udfyldningsark!G1597=Data!$T$17,Data!$V$17,IF(Udfyldningsark!G1597=Data!$T$18,Data!$V$18,IF(Udfyldningsark!G1597=Data!$T$19,Data!$V$19,IF(Udfyldningsark!G1597=Data!$T$20,Data!$V$20,IF(Udfyldningsark!G1597=Data!$T$21,Data!$V$21,IF(Udfyldningsark!G1597=Data!$T$22,Data!$V$22,IF(Udfyldningsark!G1597=Data!$T$23,Data!$V$23,IF(Udfyldningsark!G1597=Data!$T$24,Data!$V$24,IF(Udfyldningsark!G1597=Data!$T$25,Data!$V$25,IF(Udfyldningsark!G1597=Data!$T$26,Data!$V$26,IF(Udfyldningsark!G1597=Data!$T$27,Data!$V$27,))))))))))))))))))))))</f>
        <v/>
      </c>
    </row>
    <row r="1581" spans="13:13" ht="9.6" hidden="1" customHeight="1" x14ac:dyDescent="0.2">
      <c r="M1581" s="89" t="str">
        <f>IF(Udfyldningsark!G1598="","",IF(Udfyldningsark!G1598=Data!$T$7,Data!$V$7,IF(Udfyldningsark!G1598=Data!$T$8,Data!$V$8,IF(Udfyldningsark!G1598=Data!$T$9,Data!$V$9,IF(Udfyldningsark!G1598=Data!$T$10,Data!$V$10,IF(Udfyldningsark!G1598=Data!$T$11,Data!$V$11,IF(Udfyldningsark!G1598=Data!$T$12,Data!$V$12,IF(Udfyldningsark!G1598=Data!$T$13,Data!$V$13,IF(Udfyldningsark!G1598=Data!$T$14,Data!$V$14,IF(Udfyldningsark!G1598=Data!$T$15,Data!$V$15,IF(Udfyldningsark!G1598=Data!$T$16,Data!$V$16,IF(Udfyldningsark!G1598=Data!$T$17,Data!$V$17,IF(Udfyldningsark!G1598=Data!$T$18,Data!$V$18,IF(Udfyldningsark!G1598=Data!$T$19,Data!$V$19,IF(Udfyldningsark!G1598=Data!$T$20,Data!$V$20,IF(Udfyldningsark!G1598=Data!$T$21,Data!$V$21,IF(Udfyldningsark!G1598=Data!$T$22,Data!$V$22,IF(Udfyldningsark!G1598=Data!$T$23,Data!$V$23,IF(Udfyldningsark!G1598=Data!$T$24,Data!$V$24,IF(Udfyldningsark!G1598=Data!$T$25,Data!$V$25,IF(Udfyldningsark!G1598=Data!$T$26,Data!$V$26,IF(Udfyldningsark!G1598=Data!$T$27,Data!$V$27,))))))))))))))))))))))</f>
        <v/>
      </c>
    </row>
    <row r="1582" spans="13:13" ht="9.6" hidden="1" customHeight="1" x14ac:dyDescent="0.2">
      <c r="M1582" s="89" t="str">
        <f>IF(Udfyldningsark!G1599="","",IF(Udfyldningsark!G1599=Data!$T$7,Data!$V$7,IF(Udfyldningsark!G1599=Data!$T$8,Data!$V$8,IF(Udfyldningsark!G1599=Data!$T$9,Data!$V$9,IF(Udfyldningsark!G1599=Data!$T$10,Data!$V$10,IF(Udfyldningsark!G1599=Data!$T$11,Data!$V$11,IF(Udfyldningsark!G1599=Data!$T$12,Data!$V$12,IF(Udfyldningsark!G1599=Data!$T$13,Data!$V$13,IF(Udfyldningsark!G1599=Data!$T$14,Data!$V$14,IF(Udfyldningsark!G1599=Data!$T$15,Data!$V$15,IF(Udfyldningsark!G1599=Data!$T$16,Data!$V$16,IF(Udfyldningsark!G1599=Data!$T$17,Data!$V$17,IF(Udfyldningsark!G1599=Data!$T$18,Data!$V$18,IF(Udfyldningsark!G1599=Data!$T$19,Data!$V$19,IF(Udfyldningsark!G1599=Data!$T$20,Data!$V$20,IF(Udfyldningsark!G1599=Data!$T$21,Data!$V$21,IF(Udfyldningsark!G1599=Data!$T$22,Data!$V$22,IF(Udfyldningsark!G1599=Data!$T$23,Data!$V$23,IF(Udfyldningsark!G1599=Data!$T$24,Data!$V$24,IF(Udfyldningsark!G1599=Data!$T$25,Data!$V$25,IF(Udfyldningsark!G1599=Data!$T$26,Data!$V$26,IF(Udfyldningsark!G1599=Data!$T$27,Data!$V$27,))))))))))))))))))))))</f>
        <v/>
      </c>
    </row>
    <row r="1583" spans="13:13" ht="9.6" hidden="1" customHeight="1" x14ac:dyDescent="0.2">
      <c r="M1583" s="89" t="str">
        <f>IF(Udfyldningsark!G1600="","",IF(Udfyldningsark!G1600=Data!$T$7,Data!$V$7,IF(Udfyldningsark!G1600=Data!$T$8,Data!$V$8,IF(Udfyldningsark!G1600=Data!$T$9,Data!$V$9,IF(Udfyldningsark!G1600=Data!$T$10,Data!$V$10,IF(Udfyldningsark!G1600=Data!$T$11,Data!$V$11,IF(Udfyldningsark!G1600=Data!$T$12,Data!$V$12,IF(Udfyldningsark!G1600=Data!$T$13,Data!$V$13,IF(Udfyldningsark!G1600=Data!$T$14,Data!$V$14,IF(Udfyldningsark!G1600=Data!$T$15,Data!$V$15,IF(Udfyldningsark!G1600=Data!$T$16,Data!$V$16,IF(Udfyldningsark!G1600=Data!$T$17,Data!$V$17,IF(Udfyldningsark!G1600=Data!$T$18,Data!$V$18,IF(Udfyldningsark!G1600=Data!$T$19,Data!$V$19,IF(Udfyldningsark!G1600=Data!$T$20,Data!$V$20,IF(Udfyldningsark!G1600=Data!$T$21,Data!$V$21,IF(Udfyldningsark!G1600=Data!$T$22,Data!$V$22,IF(Udfyldningsark!G1600=Data!$T$23,Data!$V$23,IF(Udfyldningsark!G1600=Data!$T$24,Data!$V$24,IF(Udfyldningsark!G1600=Data!$T$25,Data!$V$25,IF(Udfyldningsark!G1600=Data!$T$26,Data!$V$26,IF(Udfyldningsark!G1600=Data!$T$27,Data!$V$27,))))))))))))))))))))))</f>
        <v/>
      </c>
    </row>
    <row r="1584" spans="13:13" ht="9.6" hidden="1" customHeight="1" x14ac:dyDescent="0.2">
      <c r="M1584" s="89" t="str">
        <f>IF(Udfyldningsark!G1601="","",IF(Udfyldningsark!G1601=Data!$T$7,Data!$V$7,IF(Udfyldningsark!G1601=Data!$T$8,Data!$V$8,IF(Udfyldningsark!G1601=Data!$T$9,Data!$V$9,IF(Udfyldningsark!G1601=Data!$T$10,Data!$V$10,IF(Udfyldningsark!G1601=Data!$T$11,Data!$V$11,IF(Udfyldningsark!G1601=Data!$T$12,Data!$V$12,IF(Udfyldningsark!G1601=Data!$T$13,Data!$V$13,IF(Udfyldningsark!G1601=Data!$T$14,Data!$V$14,IF(Udfyldningsark!G1601=Data!$T$15,Data!$V$15,IF(Udfyldningsark!G1601=Data!$T$16,Data!$V$16,IF(Udfyldningsark!G1601=Data!$T$17,Data!$V$17,IF(Udfyldningsark!G1601=Data!$T$18,Data!$V$18,IF(Udfyldningsark!G1601=Data!$T$19,Data!$V$19,IF(Udfyldningsark!G1601=Data!$T$20,Data!$V$20,IF(Udfyldningsark!G1601=Data!$T$21,Data!$V$21,IF(Udfyldningsark!G1601=Data!$T$22,Data!$V$22,IF(Udfyldningsark!G1601=Data!$T$23,Data!$V$23,IF(Udfyldningsark!G1601=Data!$T$24,Data!$V$24,IF(Udfyldningsark!G1601=Data!$T$25,Data!$V$25,IF(Udfyldningsark!G1601=Data!$T$26,Data!$V$26,IF(Udfyldningsark!G1601=Data!$T$27,Data!$V$27,))))))))))))))))))))))</f>
        <v/>
      </c>
    </row>
    <row r="1585" spans="13:13" ht="9.6" hidden="1" customHeight="1" x14ac:dyDescent="0.2">
      <c r="M1585" s="89" t="str">
        <f>IF(Udfyldningsark!G1602="","",IF(Udfyldningsark!G1602=Data!$T$7,Data!$V$7,IF(Udfyldningsark!G1602=Data!$T$8,Data!$V$8,IF(Udfyldningsark!G1602=Data!$T$9,Data!$V$9,IF(Udfyldningsark!G1602=Data!$T$10,Data!$V$10,IF(Udfyldningsark!G1602=Data!$T$11,Data!$V$11,IF(Udfyldningsark!G1602=Data!$T$12,Data!$V$12,IF(Udfyldningsark!G1602=Data!$T$13,Data!$V$13,IF(Udfyldningsark!G1602=Data!$T$14,Data!$V$14,IF(Udfyldningsark!G1602=Data!$T$15,Data!$V$15,IF(Udfyldningsark!G1602=Data!$T$16,Data!$V$16,IF(Udfyldningsark!G1602=Data!$T$17,Data!$V$17,IF(Udfyldningsark!G1602=Data!$T$18,Data!$V$18,IF(Udfyldningsark!G1602=Data!$T$19,Data!$V$19,IF(Udfyldningsark!G1602=Data!$T$20,Data!$V$20,IF(Udfyldningsark!G1602=Data!$T$21,Data!$V$21,IF(Udfyldningsark!G1602=Data!$T$22,Data!$V$22,IF(Udfyldningsark!G1602=Data!$T$23,Data!$V$23,IF(Udfyldningsark!G1602=Data!$T$24,Data!$V$24,IF(Udfyldningsark!G1602=Data!$T$25,Data!$V$25,IF(Udfyldningsark!G1602=Data!$T$26,Data!$V$26,IF(Udfyldningsark!G1602=Data!$T$27,Data!$V$27,))))))))))))))))))))))</f>
        <v/>
      </c>
    </row>
    <row r="1586" spans="13:13" ht="9.6" hidden="1" customHeight="1" x14ac:dyDescent="0.2">
      <c r="M1586" s="89" t="str">
        <f>IF(Udfyldningsark!G1603="","",IF(Udfyldningsark!G1603=Data!$T$7,Data!$V$7,IF(Udfyldningsark!G1603=Data!$T$8,Data!$V$8,IF(Udfyldningsark!G1603=Data!$T$9,Data!$V$9,IF(Udfyldningsark!G1603=Data!$T$10,Data!$V$10,IF(Udfyldningsark!G1603=Data!$T$11,Data!$V$11,IF(Udfyldningsark!G1603=Data!$T$12,Data!$V$12,IF(Udfyldningsark!G1603=Data!$T$13,Data!$V$13,IF(Udfyldningsark!G1603=Data!$T$14,Data!$V$14,IF(Udfyldningsark!G1603=Data!$T$15,Data!$V$15,IF(Udfyldningsark!G1603=Data!$T$16,Data!$V$16,IF(Udfyldningsark!G1603=Data!$T$17,Data!$V$17,IF(Udfyldningsark!G1603=Data!$T$18,Data!$V$18,IF(Udfyldningsark!G1603=Data!$T$19,Data!$V$19,IF(Udfyldningsark!G1603=Data!$T$20,Data!$V$20,IF(Udfyldningsark!G1603=Data!$T$21,Data!$V$21,IF(Udfyldningsark!G1603=Data!$T$22,Data!$V$22,IF(Udfyldningsark!G1603=Data!$T$23,Data!$V$23,IF(Udfyldningsark!G1603=Data!$T$24,Data!$V$24,IF(Udfyldningsark!G1603=Data!$T$25,Data!$V$25,IF(Udfyldningsark!G1603=Data!$T$26,Data!$V$26,IF(Udfyldningsark!G1603=Data!$T$27,Data!$V$27,))))))))))))))))))))))</f>
        <v/>
      </c>
    </row>
    <row r="1587" spans="13:13" ht="9.6" hidden="1" customHeight="1" x14ac:dyDescent="0.2">
      <c r="M1587" s="89" t="str">
        <f>IF(Udfyldningsark!G1604="","",IF(Udfyldningsark!G1604=Data!$T$7,Data!$V$7,IF(Udfyldningsark!G1604=Data!$T$8,Data!$V$8,IF(Udfyldningsark!G1604=Data!$T$9,Data!$V$9,IF(Udfyldningsark!G1604=Data!$T$10,Data!$V$10,IF(Udfyldningsark!G1604=Data!$T$11,Data!$V$11,IF(Udfyldningsark!G1604=Data!$T$12,Data!$V$12,IF(Udfyldningsark!G1604=Data!$T$13,Data!$V$13,IF(Udfyldningsark!G1604=Data!$T$14,Data!$V$14,IF(Udfyldningsark!G1604=Data!$T$15,Data!$V$15,IF(Udfyldningsark!G1604=Data!$T$16,Data!$V$16,IF(Udfyldningsark!G1604=Data!$T$17,Data!$V$17,IF(Udfyldningsark!G1604=Data!$T$18,Data!$V$18,IF(Udfyldningsark!G1604=Data!$T$19,Data!$V$19,IF(Udfyldningsark!G1604=Data!$T$20,Data!$V$20,IF(Udfyldningsark!G1604=Data!$T$21,Data!$V$21,IF(Udfyldningsark!G1604=Data!$T$22,Data!$V$22,IF(Udfyldningsark!G1604=Data!$T$23,Data!$V$23,IF(Udfyldningsark!G1604=Data!$T$24,Data!$V$24,IF(Udfyldningsark!G1604=Data!$T$25,Data!$V$25,IF(Udfyldningsark!G1604=Data!$T$26,Data!$V$26,IF(Udfyldningsark!G1604=Data!$T$27,Data!$V$27,))))))))))))))))))))))</f>
        <v/>
      </c>
    </row>
    <row r="1588" spans="13:13" ht="9.6" hidden="1" customHeight="1" x14ac:dyDescent="0.2">
      <c r="M1588" s="89" t="str">
        <f>IF(Udfyldningsark!G1605="","",IF(Udfyldningsark!G1605=Data!$T$7,Data!$V$7,IF(Udfyldningsark!G1605=Data!$T$8,Data!$V$8,IF(Udfyldningsark!G1605=Data!$T$9,Data!$V$9,IF(Udfyldningsark!G1605=Data!$T$10,Data!$V$10,IF(Udfyldningsark!G1605=Data!$T$11,Data!$V$11,IF(Udfyldningsark!G1605=Data!$T$12,Data!$V$12,IF(Udfyldningsark!G1605=Data!$T$13,Data!$V$13,IF(Udfyldningsark!G1605=Data!$T$14,Data!$V$14,IF(Udfyldningsark!G1605=Data!$T$15,Data!$V$15,IF(Udfyldningsark!G1605=Data!$T$16,Data!$V$16,IF(Udfyldningsark!G1605=Data!$T$17,Data!$V$17,IF(Udfyldningsark!G1605=Data!$T$18,Data!$V$18,IF(Udfyldningsark!G1605=Data!$T$19,Data!$V$19,IF(Udfyldningsark!G1605=Data!$T$20,Data!$V$20,IF(Udfyldningsark!G1605=Data!$T$21,Data!$V$21,IF(Udfyldningsark!G1605=Data!$T$22,Data!$V$22,IF(Udfyldningsark!G1605=Data!$T$23,Data!$V$23,IF(Udfyldningsark!G1605=Data!$T$24,Data!$V$24,IF(Udfyldningsark!G1605=Data!$T$25,Data!$V$25,IF(Udfyldningsark!G1605=Data!$T$26,Data!$V$26,IF(Udfyldningsark!G1605=Data!$T$27,Data!$V$27,))))))))))))))))))))))</f>
        <v/>
      </c>
    </row>
    <row r="1589" spans="13:13" ht="9.6" hidden="1" customHeight="1" x14ac:dyDescent="0.2">
      <c r="M1589" s="89" t="str">
        <f>IF(Udfyldningsark!G1606="","",IF(Udfyldningsark!G1606=Data!$T$7,Data!$V$7,IF(Udfyldningsark!G1606=Data!$T$8,Data!$V$8,IF(Udfyldningsark!G1606=Data!$T$9,Data!$V$9,IF(Udfyldningsark!G1606=Data!$T$10,Data!$V$10,IF(Udfyldningsark!G1606=Data!$T$11,Data!$V$11,IF(Udfyldningsark!G1606=Data!$T$12,Data!$V$12,IF(Udfyldningsark!G1606=Data!$T$13,Data!$V$13,IF(Udfyldningsark!G1606=Data!$T$14,Data!$V$14,IF(Udfyldningsark!G1606=Data!$T$15,Data!$V$15,IF(Udfyldningsark!G1606=Data!$T$16,Data!$V$16,IF(Udfyldningsark!G1606=Data!$T$17,Data!$V$17,IF(Udfyldningsark!G1606=Data!$T$18,Data!$V$18,IF(Udfyldningsark!G1606=Data!$T$19,Data!$V$19,IF(Udfyldningsark!G1606=Data!$T$20,Data!$V$20,IF(Udfyldningsark!G1606=Data!$T$21,Data!$V$21,IF(Udfyldningsark!G1606=Data!$T$22,Data!$V$22,IF(Udfyldningsark!G1606=Data!$T$23,Data!$V$23,IF(Udfyldningsark!G1606=Data!$T$24,Data!$V$24,IF(Udfyldningsark!G1606=Data!$T$25,Data!$V$25,IF(Udfyldningsark!G1606=Data!$T$26,Data!$V$26,IF(Udfyldningsark!G1606=Data!$T$27,Data!$V$27,))))))))))))))))))))))</f>
        <v/>
      </c>
    </row>
    <row r="1590" spans="13:13" ht="9.6" hidden="1" customHeight="1" x14ac:dyDescent="0.2">
      <c r="M1590" s="89" t="str">
        <f>IF(Udfyldningsark!G1607="","",IF(Udfyldningsark!G1607=Data!$T$7,Data!$V$7,IF(Udfyldningsark!G1607=Data!$T$8,Data!$V$8,IF(Udfyldningsark!G1607=Data!$T$9,Data!$V$9,IF(Udfyldningsark!G1607=Data!$T$10,Data!$V$10,IF(Udfyldningsark!G1607=Data!$T$11,Data!$V$11,IF(Udfyldningsark!G1607=Data!$T$12,Data!$V$12,IF(Udfyldningsark!G1607=Data!$T$13,Data!$V$13,IF(Udfyldningsark!G1607=Data!$T$14,Data!$V$14,IF(Udfyldningsark!G1607=Data!$T$15,Data!$V$15,IF(Udfyldningsark!G1607=Data!$T$16,Data!$V$16,IF(Udfyldningsark!G1607=Data!$T$17,Data!$V$17,IF(Udfyldningsark!G1607=Data!$T$18,Data!$V$18,IF(Udfyldningsark!G1607=Data!$T$19,Data!$V$19,IF(Udfyldningsark!G1607=Data!$T$20,Data!$V$20,IF(Udfyldningsark!G1607=Data!$T$21,Data!$V$21,IF(Udfyldningsark!G1607=Data!$T$22,Data!$V$22,IF(Udfyldningsark!G1607=Data!$T$23,Data!$V$23,IF(Udfyldningsark!G1607=Data!$T$24,Data!$V$24,IF(Udfyldningsark!G1607=Data!$T$25,Data!$V$25,IF(Udfyldningsark!G1607=Data!$T$26,Data!$V$26,IF(Udfyldningsark!G1607=Data!$T$27,Data!$V$27,))))))))))))))))))))))</f>
        <v/>
      </c>
    </row>
    <row r="1591" spans="13:13" ht="9.6" hidden="1" customHeight="1" x14ac:dyDescent="0.2">
      <c r="M1591" s="89" t="str">
        <f>IF(Udfyldningsark!G1608="","",IF(Udfyldningsark!G1608=Data!$T$7,Data!$V$7,IF(Udfyldningsark!G1608=Data!$T$8,Data!$V$8,IF(Udfyldningsark!G1608=Data!$T$9,Data!$V$9,IF(Udfyldningsark!G1608=Data!$T$10,Data!$V$10,IF(Udfyldningsark!G1608=Data!$T$11,Data!$V$11,IF(Udfyldningsark!G1608=Data!$T$12,Data!$V$12,IF(Udfyldningsark!G1608=Data!$T$13,Data!$V$13,IF(Udfyldningsark!G1608=Data!$T$14,Data!$V$14,IF(Udfyldningsark!G1608=Data!$T$15,Data!$V$15,IF(Udfyldningsark!G1608=Data!$T$16,Data!$V$16,IF(Udfyldningsark!G1608=Data!$T$17,Data!$V$17,IF(Udfyldningsark!G1608=Data!$T$18,Data!$V$18,IF(Udfyldningsark!G1608=Data!$T$19,Data!$V$19,IF(Udfyldningsark!G1608=Data!$T$20,Data!$V$20,IF(Udfyldningsark!G1608=Data!$T$21,Data!$V$21,IF(Udfyldningsark!G1608=Data!$T$22,Data!$V$22,IF(Udfyldningsark!G1608=Data!$T$23,Data!$V$23,IF(Udfyldningsark!G1608=Data!$T$24,Data!$V$24,IF(Udfyldningsark!G1608=Data!$T$25,Data!$V$25,IF(Udfyldningsark!G1608=Data!$T$26,Data!$V$26,IF(Udfyldningsark!G1608=Data!$T$27,Data!$V$27,))))))))))))))))))))))</f>
        <v/>
      </c>
    </row>
    <row r="1592" spans="13:13" ht="9.6" hidden="1" customHeight="1" x14ac:dyDescent="0.2">
      <c r="M1592" s="89" t="str">
        <f>IF(Udfyldningsark!G1609="","",IF(Udfyldningsark!G1609=Data!$T$7,Data!$V$7,IF(Udfyldningsark!G1609=Data!$T$8,Data!$V$8,IF(Udfyldningsark!G1609=Data!$T$9,Data!$V$9,IF(Udfyldningsark!G1609=Data!$T$10,Data!$V$10,IF(Udfyldningsark!G1609=Data!$T$11,Data!$V$11,IF(Udfyldningsark!G1609=Data!$T$12,Data!$V$12,IF(Udfyldningsark!G1609=Data!$T$13,Data!$V$13,IF(Udfyldningsark!G1609=Data!$T$14,Data!$V$14,IF(Udfyldningsark!G1609=Data!$T$15,Data!$V$15,IF(Udfyldningsark!G1609=Data!$T$16,Data!$V$16,IF(Udfyldningsark!G1609=Data!$T$17,Data!$V$17,IF(Udfyldningsark!G1609=Data!$T$18,Data!$V$18,IF(Udfyldningsark!G1609=Data!$T$19,Data!$V$19,IF(Udfyldningsark!G1609=Data!$T$20,Data!$V$20,IF(Udfyldningsark!G1609=Data!$T$21,Data!$V$21,IF(Udfyldningsark!G1609=Data!$T$22,Data!$V$22,IF(Udfyldningsark!G1609=Data!$T$23,Data!$V$23,IF(Udfyldningsark!G1609=Data!$T$24,Data!$V$24,IF(Udfyldningsark!G1609=Data!$T$25,Data!$V$25,IF(Udfyldningsark!G1609=Data!$T$26,Data!$V$26,IF(Udfyldningsark!G1609=Data!$T$27,Data!$V$27,))))))))))))))))))))))</f>
        <v/>
      </c>
    </row>
    <row r="1593" spans="13:13" ht="9.6" hidden="1" customHeight="1" x14ac:dyDescent="0.2">
      <c r="M1593" s="89" t="str">
        <f>IF(Udfyldningsark!G1610="","",IF(Udfyldningsark!G1610=Data!$T$7,Data!$V$7,IF(Udfyldningsark!G1610=Data!$T$8,Data!$V$8,IF(Udfyldningsark!G1610=Data!$T$9,Data!$V$9,IF(Udfyldningsark!G1610=Data!$T$10,Data!$V$10,IF(Udfyldningsark!G1610=Data!$T$11,Data!$V$11,IF(Udfyldningsark!G1610=Data!$T$12,Data!$V$12,IF(Udfyldningsark!G1610=Data!$T$13,Data!$V$13,IF(Udfyldningsark!G1610=Data!$T$14,Data!$V$14,IF(Udfyldningsark!G1610=Data!$T$15,Data!$V$15,IF(Udfyldningsark!G1610=Data!$T$16,Data!$V$16,IF(Udfyldningsark!G1610=Data!$T$17,Data!$V$17,IF(Udfyldningsark!G1610=Data!$T$18,Data!$V$18,IF(Udfyldningsark!G1610=Data!$T$19,Data!$V$19,IF(Udfyldningsark!G1610=Data!$T$20,Data!$V$20,IF(Udfyldningsark!G1610=Data!$T$21,Data!$V$21,IF(Udfyldningsark!G1610=Data!$T$22,Data!$V$22,IF(Udfyldningsark!G1610=Data!$T$23,Data!$V$23,IF(Udfyldningsark!G1610=Data!$T$24,Data!$V$24,IF(Udfyldningsark!G1610=Data!$T$25,Data!$V$25,IF(Udfyldningsark!G1610=Data!$T$26,Data!$V$26,IF(Udfyldningsark!G1610=Data!$T$27,Data!$V$27,))))))))))))))))))))))</f>
        <v/>
      </c>
    </row>
    <row r="1594" spans="13:13" ht="9.6" hidden="1" customHeight="1" x14ac:dyDescent="0.2">
      <c r="M1594" s="89" t="str">
        <f>IF(Udfyldningsark!G1611="","",IF(Udfyldningsark!G1611=Data!$T$7,Data!$V$7,IF(Udfyldningsark!G1611=Data!$T$8,Data!$V$8,IF(Udfyldningsark!G1611=Data!$T$9,Data!$V$9,IF(Udfyldningsark!G1611=Data!$T$10,Data!$V$10,IF(Udfyldningsark!G1611=Data!$T$11,Data!$V$11,IF(Udfyldningsark!G1611=Data!$T$12,Data!$V$12,IF(Udfyldningsark!G1611=Data!$T$13,Data!$V$13,IF(Udfyldningsark!G1611=Data!$T$14,Data!$V$14,IF(Udfyldningsark!G1611=Data!$T$15,Data!$V$15,IF(Udfyldningsark!G1611=Data!$T$16,Data!$V$16,IF(Udfyldningsark!G1611=Data!$T$17,Data!$V$17,IF(Udfyldningsark!G1611=Data!$T$18,Data!$V$18,IF(Udfyldningsark!G1611=Data!$T$19,Data!$V$19,IF(Udfyldningsark!G1611=Data!$T$20,Data!$V$20,IF(Udfyldningsark!G1611=Data!$T$21,Data!$V$21,IF(Udfyldningsark!G1611=Data!$T$22,Data!$V$22,IF(Udfyldningsark!G1611=Data!$T$23,Data!$V$23,IF(Udfyldningsark!G1611=Data!$T$24,Data!$V$24,IF(Udfyldningsark!G1611=Data!$T$25,Data!$V$25,IF(Udfyldningsark!G1611=Data!$T$26,Data!$V$26,IF(Udfyldningsark!G1611=Data!$T$27,Data!$V$27,))))))))))))))))))))))</f>
        <v/>
      </c>
    </row>
    <row r="1595" spans="13:13" ht="9.6" hidden="1" customHeight="1" x14ac:dyDescent="0.2">
      <c r="M1595" s="89" t="str">
        <f>IF(Udfyldningsark!G1612="","",IF(Udfyldningsark!G1612=Data!$T$7,Data!$V$7,IF(Udfyldningsark!G1612=Data!$T$8,Data!$V$8,IF(Udfyldningsark!G1612=Data!$T$9,Data!$V$9,IF(Udfyldningsark!G1612=Data!$T$10,Data!$V$10,IF(Udfyldningsark!G1612=Data!$T$11,Data!$V$11,IF(Udfyldningsark!G1612=Data!$T$12,Data!$V$12,IF(Udfyldningsark!G1612=Data!$T$13,Data!$V$13,IF(Udfyldningsark!G1612=Data!$T$14,Data!$V$14,IF(Udfyldningsark!G1612=Data!$T$15,Data!$V$15,IF(Udfyldningsark!G1612=Data!$T$16,Data!$V$16,IF(Udfyldningsark!G1612=Data!$T$17,Data!$V$17,IF(Udfyldningsark!G1612=Data!$T$18,Data!$V$18,IF(Udfyldningsark!G1612=Data!$T$19,Data!$V$19,IF(Udfyldningsark!G1612=Data!$T$20,Data!$V$20,IF(Udfyldningsark!G1612=Data!$T$21,Data!$V$21,IF(Udfyldningsark!G1612=Data!$T$22,Data!$V$22,IF(Udfyldningsark!G1612=Data!$T$23,Data!$V$23,IF(Udfyldningsark!G1612=Data!$T$24,Data!$V$24,IF(Udfyldningsark!G1612=Data!$T$25,Data!$V$25,IF(Udfyldningsark!G1612=Data!$T$26,Data!$V$26,IF(Udfyldningsark!G1612=Data!$T$27,Data!$V$27,))))))))))))))))))))))</f>
        <v/>
      </c>
    </row>
    <row r="1596" spans="13:13" ht="9.6" hidden="1" customHeight="1" x14ac:dyDescent="0.2">
      <c r="M1596" s="89" t="str">
        <f>IF(Udfyldningsark!G1613="","",IF(Udfyldningsark!G1613=Data!$T$7,Data!$V$7,IF(Udfyldningsark!G1613=Data!$T$8,Data!$V$8,IF(Udfyldningsark!G1613=Data!$T$9,Data!$V$9,IF(Udfyldningsark!G1613=Data!$T$10,Data!$V$10,IF(Udfyldningsark!G1613=Data!$T$11,Data!$V$11,IF(Udfyldningsark!G1613=Data!$T$12,Data!$V$12,IF(Udfyldningsark!G1613=Data!$T$13,Data!$V$13,IF(Udfyldningsark!G1613=Data!$T$14,Data!$V$14,IF(Udfyldningsark!G1613=Data!$T$15,Data!$V$15,IF(Udfyldningsark!G1613=Data!$T$16,Data!$V$16,IF(Udfyldningsark!G1613=Data!$T$17,Data!$V$17,IF(Udfyldningsark!G1613=Data!$T$18,Data!$V$18,IF(Udfyldningsark!G1613=Data!$T$19,Data!$V$19,IF(Udfyldningsark!G1613=Data!$T$20,Data!$V$20,IF(Udfyldningsark!G1613=Data!$T$21,Data!$V$21,IF(Udfyldningsark!G1613=Data!$T$22,Data!$V$22,IF(Udfyldningsark!G1613=Data!$T$23,Data!$V$23,IF(Udfyldningsark!G1613=Data!$T$24,Data!$V$24,IF(Udfyldningsark!G1613=Data!$T$25,Data!$V$25,IF(Udfyldningsark!G1613=Data!$T$26,Data!$V$26,IF(Udfyldningsark!G1613=Data!$T$27,Data!$V$27,))))))))))))))))))))))</f>
        <v/>
      </c>
    </row>
    <row r="1597" spans="13:13" ht="9.6" hidden="1" customHeight="1" x14ac:dyDescent="0.2">
      <c r="M1597" s="89" t="str">
        <f>IF(Udfyldningsark!G1614="","",IF(Udfyldningsark!G1614=Data!$T$7,Data!$V$7,IF(Udfyldningsark!G1614=Data!$T$8,Data!$V$8,IF(Udfyldningsark!G1614=Data!$T$9,Data!$V$9,IF(Udfyldningsark!G1614=Data!$T$10,Data!$V$10,IF(Udfyldningsark!G1614=Data!$T$11,Data!$V$11,IF(Udfyldningsark!G1614=Data!$T$12,Data!$V$12,IF(Udfyldningsark!G1614=Data!$T$13,Data!$V$13,IF(Udfyldningsark!G1614=Data!$T$14,Data!$V$14,IF(Udfyldningsark!G1614=Data!$T$15,Data!$V$15,IF(Udfyldningsark!G1614=Data!$T$16,Data!$V$16,IF(Udfyldningsark!G1614=Data!$T$17,Data!$V$17,IF(Udfyldningsark!G1614=Data!$T$18,Data!$V$18,IF(Udfyldningsark!G1614=Data!$T$19,Data!$V$19,IF(Udfyldningsark!G1614=Data!$T$20,Data!$V$20,IF(Udfyldningsark!G1614=Data!$T$21,Data!$V$21,IF(Udfyldningsark!G1614=Data!$T$22,Data!$V$22,IF(Udfyldningsark!G1614=Data!$T$23,Data!$V$23,IF(Udfyldningsark!G1614=Data!$T$24,Data!$V$24,IF(Udfyldningsark!G1614=Data!$T$25,Data!$V$25,IF(Udfyldningsark!G1614=Data!$T$26,Data!$V$26,IF(Udfyldningsark!G1614=Data!$T$27,Data!$V$27,))))))))))))))))))))))</f>
        <v/>
      </c>
    </row>
    <row r="1598" spans="13:13" ht="9.6" hidden="1" customHeight="1" x14ac:dyDescent="0.2">
      <c r="M1598" s="89" t="str">
        <f>IF(Udfyldningsark!G1615="","",IF(Udfyldningsark!G1615=Data!$T$7,Data!$V$7,IF(Udfyldningsark!G1615=Data!$T$8,Data!$V$8,IF(Udfyldningsark!G1615=Data!$T$9,Data!$V$9,IF(Udfyldningsark!G1615=Data!$T$10,Data!$V$10,IF(Udfyldningsark!G1615=Data!$T$11,Data!$V$11,IF(Udfyldningsark!G1615=Data!$T$12,Data!$V$12,IF(Udfyldningsark!G1615=Data!$T$13,Data!$V$13,IF(Udfyldningsark!G1615=Data!$T$14,Data!$V$14,IF(Udfyldningsark!G1615=Data!$T$15,Data!$V$15,IF(Udfyldningsark!G1615=Data!$T$16,Data!$V$16,IF(Udfyldningsark!G1615=Data!$T$17,Data!$V$17,IF(Udfyldningsark!G1615=Data!$T$18,Data!$V$18,IF(Udfyldningsark!G1615=Data!$T$19,Data!$V$19,IF(Udfyldningsark!G1615=Data!$T$20,Data!$V$20,IF(Udfyldningsark!G1615=Data!$T$21,Data!$V$21,IF(Udfyldningsark!G1615=Data!$T$22,Data!$V$22,IF(Udfyldningsark!G1615=Data!$T$23,Data!$V$23,IF(Udfyldningsark!G1615=Data!$T$24,Data!$V$24,IF(Udfyldningsark!G1615=Data!$T$25,Data!$V$25,IF(Udfyldningsark!G1615=Data!$T$26,Data!$V$26,IF(Udfyldningsark!G1615=Data!$T$27,Data!$V$27,))))))))))))))))))))))</f>
        <v/>
      </c>
    </row>
    <row r="1599" spans="13:13" ht="9.6" hidden="1" customHeight="1" x14ac:dyDescent="0.2">
      <c r="M1599" s="89" t="str">
        <f>IF(Udfyldningsark!G1616="","",IF(Udfyldningsark!G1616=Data!$T$7,Data!$V$7,IF(Udfyldningsark!G1616=Data!$T$8,Data!$V$8,IF(Udfyldningsark!G1616=Data!$T$9,Data!$V$9,IF(Udfyldningsark!G1616=Data!$T$10,Data!$V$10,IF(Udfyldningsark!G1616=Data!$T$11,Data!$V$11,IF(Udfyldningsark!G1616=Data!$T$12,Data!$V$12,IF(Udfyldningsark!G1616=Data!$T$13,Data!$V$13,IF(Udfyldningsark!G1616=Data!$T$14,Data!$V$14,IF(Udfyldningsark!G1616=Data!$T$15,Data!$V$15,IF(Udfyldningsark!G1616=Data!$T$16,Data!$V$16,IF(Udfyldningsark!G1616=Data!$T$17,Data!$V$17,IF(Udfyldningsark!G1616=Data!$T$18,Data!$V$18,IF(Udfyldningsark!G1616=Data!$T$19,Data!$V$19,IF(Udfyldningsark!G1616=Data!$T$20,Data!$V$20,IF(Udfyldningsark!G1616=Data!$T$21,Data!$V$21,IF(Udfyldningsark!G1616=Data!$T$22,Data!$V$22,IF(Udfyldningsark!G1616=Data!$T$23,Data!$V$23,IF(Udfyldningsark!G1616=Data!$T$24,Data!$V$24,IF(Udfyldningsark!G1616=Data!$T$25,Data!$V$25,IF(Udfyldningsark!G1616=Data!$T$26,Data!$V$26,IF(Udfyldningsark!G1616=Data!$T$27,Data!$V$27,))))))))))))))))))))))</f>
        <v/>
      </c>
    </row>
    <row r="1600" spans="13:13" ht="9.6" hidden="1" customHeight="1" x14ac:dyDescent="0.2">
      <c r="M1600" s="89" t="str">
        <f>IF(Udfyldningsark!G1617="","",IF(Udfyldningsark!G1617=Data!$T$7,Data!$V$7,IF(Udfyldningsark!G1617=Data!$T$8,Data!$V$8,IF(Udfyldningsark!G1617=Data!$T$9,Data!$V$9,IF(Udfyldningsark!G1617=Data!$T$10,Data!$V$10,IF(Udfyldningsark!G1617=Data!$T$11,Data!$V$11,IF(Udfyldningsark!G1617=Data!$T$12,Data!$V$12,IF(Udfyldningsark!G1617=Data!$T$13,Data!$V$13,IF(Udfyldningsark!G1617=Data!$T$14,Data!$V$14,IF(Udfyldningsark!G1617=Data!$T$15,Data!$V$15,IF(Udfyldningsark!G1617=Data!$T$16,Data!$V$16,IF(Udfyldningsark!G1617=Data!$T$17,Data!$V$17,IF(Udfyldningsark!G1617=Data!$T$18,Data!$V$18,IF(Udfyldningsark!G1617=Data!$T$19,Data!$V$19,IF(Udfyldningsark!G1617=Data!$T$20,Data!$V$20,IF(Udfyldningsark!G1617=Data!$T$21,Data!$V$21,IF(Udfyldningsark!G1617=Data!$T$22,Data!$V$22,IF(Udfyldningsark!G1617=Data!$T$23,Data!$V$23,IF(Udfyldningsark!G1617=Data!$T$24,Data!$V$24,IF(Udfyldningsark!G1617=Data!$T$25,Data!$V$25,IF(Udfyldningsark!G1617=Data!$T$26,Data!$V$26,IF(Udfyldningsark!G1617=Data!$T$27,Data!$V$27,))))))))))))))))))))))</f>
        <v/>
      </c>
    </row>
    <row r="1601" spans="13:13" ht="9.6" hidden="1" customHeight="1" x14ac:dyDescent="0.2">
      <c r="M1601" s="89" t="str">
        <f>IF(Udfyldningsark!G1618="","",IF(Udfyldningsark!G1618=Data!$T$7,Data!$V$7,IF(Udfyldningsark!G1618=Data!$T$8,Data!$V$8,IF(Udfyldningsark!G1618=Data!$T$9,Data!$V$9,IF(Udfyldningsark!G1618=Data!$T$10,Data!$V$10,IF(Udfyldningsark!G1618=Data!$T$11,Data!$V$11,IF(Udfyldningsark!G1618=Data!$T$12,Data!$V$12,IF(Udfyldningsark!G1618=Data!$T$13,Data!$V$13,IF(Udfyldningsark!G1618=Data!$T$14,Data!$V$14,IF(Udfyldningsark!G1618=Data!$T$15,Data!$V$15,IF(Udfyldningsark!G1618=Data!$T$16,Data!$V$16,IF(Udfyldningsark!G1618=Data!$T$17,Data!$V$17,IF(Udfyldningsark!G1618=Data!$T$18,Data!$V$18,IF(Udfyldningsark!G1618=Data!$T$19,Data!$V$19,IF(Udfyldningsark!G1618=Data!$T$20,Data!$V$20,IF(Udfyldningsark!G1618=Data!$T$21,Data!$V$21,IF(Udfyldningsark!G1618=Data!$T$22,Data!$V$22,IF(Udfyldningsark!G1618=Data!$T$23,Data!$V$23,IF(Udfyldningsark!G1618=Data!$T$24,Data!$V$24,IF(Udfyldningsark!G1618=Data!$T$25,Data!$V$25,IF(Udfyldningsark!G1618=Data!$T$26,Data!$V$26,IF(Udfyldningsark!G1618=Data!$T$27,Data!$V$27,))))))))))))))))))))))</f>
        <v/>
      </c>
    </row>
    <row r="1602" spans="13:13" ht="9.6" hidden="1" customHeight="1" x14ac:dyDescent="0.2">
      <c r="M1602" s="89" t="str">
        <f>IF(Udfyldningsark!G1619="","",IF(Udfyldningsark!G1619=Data!$T$7,Data!$V$7,IF(Udfyldningsark!G1619=Data!$T$8,Data!$V$8,IF(Udfyldningsark!G1619=Data!$T$9,Data!$V$9,IF(Udfyldningsark!G1619=Data!$T$10,Data!$V$10,IF(Udfyldningsark!G1619=Data!$T$11,Data!$V$11,IF(Udfyldningsark!G1619=Data!$T$12,Data!$V$12,IF(Udfyldningsark!G1619=Data!$T$13,Data!$V$13,IF(Udfyldningsark!G1619=Data!$T$14,Data!$V$14,IF(Udfyldningsark!G1619=Data!$T$15,Data!$V$15,IF(Udfyldningsark!G1619=Data!$T$16,Data!$V$16,IF(Udfyldningsark!G1619=Data!$T$17,Data!$V$17,IF(Udfyldningsark!G1619=Data!$T$18,Data!$V$18,IF(Udfyldningsark!G1619=Data!$T$19,Data!$V$19,IF(Udfyldningsark!G1619=Data!$T$20,Data!$V$20,IF(Udfyldningsark!G1619=Data!$T$21,Data!$V$21,IF(Udfyldningsark!G1619=Data!$T$22,Data!$V$22,IF(Udfyldningsark!G1619=Data!$T$23,Data!$V$23,IF(Udfyldningsark!G1619=Data!$T$24,Data!$V$24,IF(Udfyldningsark!G1619=Data!$T$25,Data!$V$25,IF(Udfyldningsark!G1619=Data!$T$26,Data!$V$26,IF(Udfyldningsark!G1619=Data!$T$27,Data!$V$27,))))))))))))))))))))))</f>
        <v/>
      </c>
    </row>
    <row r="1603" spans="13:13" ht="9.6" hidden="1" customHeight="1" x14ac:dyDescent="0.2">
      <c r="M1603" s="89" t="str">
        <f>IF(Udfyldningsark!G1620="","",IF(Udfyldningsark!G1620=Data!$T$7,Data!$V$7,IF(Udfyldningsark!G1620=Data!$T$8,Data!$V$8,IF(Udfyldningsark!G1620=Data!$T$9,Data!$V$9,IF(Udfyldningsark!G1620=Data!$T$10,Data!$V$10,IF(Udfyldningsark!G1620=Data!$T$11,Data!$V$11,IF(Udfyldningsark!G1620=Data!$T$12,Data!$V$12,IF(Udfyldningsark!G1620=Data!$T$13,Data!$V$13,IF(Udfyldningsark!G1620=Data!$T$14,Data!$V$14,IF(Udfyldningsark!G1620=Data!$T$15,Data!$V$15,IF(Udfyldningsark!G1620=Data!$T$16,Data!$V$16,IF(Udfyldningsark!G1620=Data!$T$17,Data!$V$17,IF(Udfyldningsark!G1620=Data!$T$18,Data!$V$18,IF(Udfyldningsark!G1620=Data!$T$19,Data!$V$19,IF(Udfyldningsark!G1620=Data!$T$20,Data!$V$20,IF(Udfyldningsark!G1620=Data!$T$21,Data!$V$21,IF(Udfyldningsark!G1620=Data!$T$22,Data!$V$22,IF(Udfyldningsark!G1620=Data!$T$23,Data!$V$23,IF(Udfyldningsark!G1620=Data!$T$24,Data!$V$24,IF(Udfyldningsark!G1620=Data!$T$25,Data!$V$25,IF(Udfyldningsark!G1620=Data!$T$26,Data!$V$26,IF(Udfyldningsark!G1620=Data!$T$27,Data!$V$27,))))))))))))))))))))))</f>
        <v/>
      </c>
    </row>
    <row r="1604" spans="13:13" ht="9.6" hidden="1" customHeight="1" x14ac:dyDescent="0.2">
      <c r="M1604" s="89" t="str">
        <f>IF(Udfyldningsark!G1621="","",IF(Udfyldningsark!G1621=Data!$T$7,Data!$V$7,IF(Udfyldningsark!G1621=Data!$T$8,Data!$V$8,IF(Udfyldningsark!G1621=Data!$T$9,Data!$V$9,IF(Udfyldningsark!G1621=Data!$T$10,Data!$V$10,IF(Udfyldningsark!G1621=Data!$T$11,Data!$V$11,IF(Udfyldningsark!G1621=Data!$T$12,Data!$V$12,IF(Udfyldningsark!G1621=Data!$T$13,Data!$V$13,IF(Udfyldningsark!G1621=Data!$T$14,Data!$V$14,IF(Udfyldningsark!G1621=Data!$T$15,Data!$V$15,IF(Udfyldningsark!G1621=Data!$T$16,Data!$V$16,IF(Udfyldningsark!G1621=Data!$T$17,Data!$V$17,IF(Udfyldningsark!G1621=Data!$T$18,Data!$V$18,IF(Udfyldningsark!G1621=Data!$T$19,Data!$V$19,IF(Udfyldningsark!G1621=Data!$T$20,Data!$V$20,IF(Udfyldningsark!G1621=Data!$T$21,Data!$V$21,IF(Udfyldningsark!G1621=Data!$T$22,Data!$V$22,IF(Udfyldningsark!G1621=Data!$T$23,Data!$V$23,IF(Udfyldningsark!G1621=Data!$T$24,Data!$V$24,IF(Udfyldningsark!G1621=Data!$T$25,Data!$V$25,IF(Udfyldningsark!G1621=Data!$T$26,Data!$V$26,IF(Udfyldningsark!G1621=Data!$T$27,Data!$V$27,))))))))))))))))))))))</f>
        <v/>
      </c>
    </row>
    <row r="1605" spans="13:13" ht="9.6" hidden="1" customHeight="1" x14ac:dyDescent="0.2">
      <c r="M1605" s="89" t="str">
        <f>IF(Udfyldningsark!G1622="","",IF(Udfyldningsark!G1622=Data!$T$7,Data!$V$7,IF(Udfyldningsark!G1622=Data!$T$8,Data!$V$8,IF(Udfyldningsark!G1622=Data!$T$9,Data!$V$9,IF(Udfyldningsark!G1622=Data!$T$10,Data!$V$10,IF(Udfyldningsark!G1622=Data!$T$11,Data!$V$11,IF(Udfyldningsark!G1622=Data!$T$12,Data!$V$12,IF(Udfyldningsark!G1622=Data!$T$13,Data!$V$13,IF(Udfyldningsark!G1622=Data!$T$14,Data!$V$14,IF(Udfyldningsark!G1622=Data!$T$15,Data!$V$15,IF(Udfyldningsark!G1622=Data!$T$16,Data!$V$16,IF(Udfyldningsark!G1622=Data!$T$17,Data!$V$17,IF(Udfyldningsark!G1622=Data!$T$18,Data!$V$18,IF(Udfyldningsark!G1622=Data!$T$19,Data!$V$19,IF(Udfyldningsark!G1622=Data!$T$20,Data!$V$20,IF(Udfyldningsark!G1622=Data!$T$21,Data!$V$21,IF(Udfyldningsark!G1622=Data!$T$22,Data!$V$22,IF(Udfyldningsark!G1622=Data!$T$23,Data!$V$23,IF(Udfyldningsark!G1622=Data!$T$24,Data!$V$24,IF(Udfyldningsark!G1622=Data!$T$25,Data!$V$25,IF(Udfyldningsark!G1622=Data!$T$26,Data!$V$26,IF(Udfyldningsark!G1622=Data!$T$27,Data!$V$27,))))))))))))))))))))))</f>
        <v/>
      </c>
    </row>
    <row r="1606" spans="13:13" ht="9.6" hidden="1" customHeight="1" x14ac:dyDescent="0.2">
      <c r="M1606" s="89" t="str">
        <f>IF(Udfyldningsark!G1623="","",IF(Udfyldningsark!G1623=Data!$T$7,Data!$V$7,IF(Udfyldningsark!G1623=Data!$T$8,Data!$V$8,IF(Udfyldningsark!G1623=Data!$T$9,Data!$V$9,IF(Udfyldningsark!G1623=Data!$T$10,Data!$V$10,IF(Udfyldningsark!G1623=Data!$T$11,Data!$V$11,IF(Udfyldningsark!G1623=Data!$T$12,Data!$V$12,IF(Udfyldningsark!G1623=Data!$T$13,Data!$V$13,IF(Udfyldningsark!G1623=Data!$T$14,Data!$V$14,IF(Udfyldningsark!G1623=Data!$T$15,Data!$V$15,IF(Udfyldningsark!G1623=Data!$T$16,Data!$V$16,IF(Udfyldningsark!G1623=Data!$T$17,Data!$V$17,IF(Udfyldningsark!G1623=Data!$T$18,Data!$V$18,IF(Udfyldningsark!G1623=Data!$T$19,Data!$V$19,IF(Udfyldningsark!G1623=Data!$T$20,Data!$V$20,IF(Udfyldningsark!G1623=Data!$T$21,Data!$V$21,IF(Udfyldningsark!G1623=Data!$T$22,Data!$V$22,IF(Udfyldningsark!G1623=Data!$T$23,Data!$V$23,IF(Udfyldningsark!G1623=Data!$T$24,Data!$V$24,IF(Udfyldningsark!G1623=Data!$T$25,Data!$V$25,IF(Udfyldningsark!G1623=Data!$T$26,Data!$V$26,IF(Udfyldningsark!G1623=Data!$T$27,Data!$V$27,))))))))))))))))))))))</f>
        <v/>
      </c>
    </row>
    <row r="1607" spans="13:13" ht="9.6" hidden="1" customHeight="1" x14ac:dyDescent="0.2">
      <c r="M1607" s="89" t="str">
        <f>IF(Udfyldningsark!G1624="","",IF(Udfyldningsark!G1624=Data!$T$7,Data!$V$7,IF(Udfyldningsark!G1624=Data!$T$8,Data!$V$8,IF(Udfyldningsark!G1624=Data!$T$9,Data!$V$9,IF(Udfyldningsark!G1624=Data!$T$10,Data!$V$10,IF(Udfyldningsark!G1624=Data!$T$11,Data!$V$11,IF(Udfyldningsark!G1624=Data!$T$12,Data!$V$12,IF(Udfyldningsark!G1624=Data!$T$13,Data!$V$13,IF(Udfyldningsark!G1624=Data!$T$14,Data!$V$14,IF(Udfyldningsark!G1624=Data!$T$15,Data!$V$15,IF(Udfyldningsark!G1624=Data!$T$16,Data!$V$16,IF(Udfyldningsark!G1624=Data!$T$17,Data!$V$17,IF(Udfyldningsark!G1624=Data!$T$18,Data!$V$18,IF(Udfyldningsark!G1624=Data!$T$19,Data!$V$19,IF(Udfyldningsark!G1624=Data!$T$20,Data!$V$20,IF(Udfyldningsark!G1624=Data!$T$21,Data!$V$21,IF(Udfyldningsark!G1624=Data!$T$22,Data!$V$22,IF(Udfyldningsark!G1624=Data!$T$23,Data!$V$23,IF(Udfyldningsark!G1624=Data!$T$24,Data!$V$24,IF(Udfyldningsark!G1624=Data!$T$25,Data!$V$25,IF(Udfyldningsark!G1624=Data!$T$26,Data!$V$26,IF(Udfyldningsark!G1624=Data!$T$27,Data!$V$27,))))))))))))))))))))))</f>
        <v/>
      </c>
    </row>
    <row r="1608" spans="13:13" ht="9.6" hidden="1" customHeight="1" x14ac:dyDescent="0.2">
      <c r="M1608" s="89" t="str">
        <f>IF(Udfyldningsark!G1625="","",IF(Udfyldningsark!G1625=Data!$T$7,Data!$V$7,IF(Udfyldningsark!G1625=Data!$T$8,Data!$V$8,IF(Udfyldningsark!G1625=Data!$T$9,Data!$V$9,IF(Udfyldningsark!G1625=Data!$T$10,Data!$V$10,IF(Udfyldningsark!G1625=Data!$T$11,Data!$V$11,IF(Udfyldningsark!G1625=Data!$T$12,Data!$V$12,IF(Udfyldningsark!G1625=Data!$T$13,Data!$V$13,IF(Udfyldningsark!G1625=Data!$T$14,Data!$V$14,IF(Udfyldningsark!G1625=Data!$T$15,Data!$V$15,IF(Udfyldningsark!G1625=Data!$T$16,Data!$V$16,IF(Udfyldningsark!G1625=Data!$T$17,Data!$V$17,IF(Udfyldningsark!G1625=Data!$T$18,Data!$V$18,IF(Udfyldningsark!G1625=Data!$T$19,Data!$V$19,IF(Udfyldningsark!G1625=Data!$T$20,Data!$V$20,IF(Udfyldningsark!G1625=Data!$T$21,Data!$V$21,IF(Udfyldningsark!G1625=Data!$T$22,Data!$V$22,IF(Udfyldningsark!G1625=Data!$T$23,Data!$V$23,IF(Udfyldningsark!G1625=Data!$T$24,Data!$V$24,IF(Udfyldningsark!G1625=Data!$T$25,Data!$V$25,IF(Udfyldningsark!G1625=Data!$T$26,Data!$V$26,IF(Udfyldningsark!G1625=Data!$T$27,Data!$V$27,))))))))))))))))))))))</f>
        <v/>
      </c>
    </row>
    <row r="1609" spans="13:13" ht="9.6" hidden="1" customHeight="1" x14ac:dyDescent="0.2">
      <c r="M1609" s="89" t="str">
        <f>IF(Udfyldningsark!G1626="","",IF(Udfyldningsark!G1626=Data!$T$7,Data!$V$7,IF(Udfyldningsark!G1626=Data!$T$8,Data!$V$8,IF(Udfyldningsark!G1626=Data!$T$9,Data!$V$9,IF(Udfyldningsark!G1626=Data!$T$10,Data!$V$10,IF(Udfyldningsark!G1626=Data!$T$11,Data!$V$11,IF(Udfyldningsark!G1626=Data!$T$12,Data!$V$12,IF(Udfyldningsark!G1626=Data!$T$13,Data!$V$13,IF(Udfyldningsark!G1626=Data!$T$14,Data!$V$14,IF(Udfyldningsark!G1626=Data!$T$15,Data!$V$15,IF(Udfyldningsark!G1626=Data!$T$16,Data!$V$16,IF(Udfyldningsark!G1626=Data!$T$17,Data!$V$17,IF(Udfyldningsark!G1626=Data!$T$18,Data!$V$18,IF(Udfyldningsark!G1626=Data!$T$19,Data!$V$19,IF(Udfyldningsark!G1626=Data!$T$20,Data!$V$20,IF(Udfyldningsark!G1626=Data!$T$21,Data!$V$21,IF(Udfyldningsark!G1626=Data!$T$22,Data!$V$22,IF(Udfyldningsark!G1626=Data!$T$23,Data!$V$23,IF(Udfyldningsark!G1626=Data!$T$24,Data!$V$24,IF(Udfyldningsark!G1626=Data!$T$25,Data!$V$25,IF(Udfyldningsark!G1626=Data!$T$26,Data!$V$26,IF(Udfyldningsark!G1626=Data!$T$27,Data!$V$27,))))))))))))))))))))))</f>
        <v/>
      </c>
    </row>
    <row r="1610" spans="13:13" ht="9.6" hidden="1" customHeight="1" x14ac:dyDescent="0.2">
      <c r="M1610" s="89" t="str">
        <f>IF(Udfyldningsark!G1627="","",IF(Udfyldningsark!G1627=Data!$T$7,Data!$V$7,IF(Udfyldningsark!G1627=Data!$T$8,Data!$V$8,IF(Udfyldningsark!G1627=Data!$T$9,Data!$V$9,IF(Udfyldningsark!G1627=Data!$T$10,Data!$V$10,IF(Udfyldningsark!G1627=Data!$T$11,Data!$V$11,IF(Udfyldningsark!G1627=Data!$T$12,Data!$V$12,IF(Udfyldningsark!G1627=Data!$T$13,Data!$V$13,IF(Udfyldningsark!G1627=Data!$T$14,Data!$V$14,IF(Udfyldningsark!G1627=Data!$T$15,Data!$V$15,IF(Udfyldningsark!G1627=Data!$T$16,Data!$V$16,IF(Udfyldningsark!G1627=Data!$T$17,Data!$V$17,IF(Udfyldningsark!G1627=Data!$T$18,Data!$V$18,IF(Udfyldningsark!G1627=Data!$T$19,Data!$V$19,IF(Udfyldningsark!G1627=Data!$T$20,Data!$V$20,IF(Udfyldningsark!G1627=Data!$T$21,Data!$V$21,IF(Udfyldningsark!G1627=Data!$T$22,Data!$V$22,IF(Udfyldningsark!G1627=Data!$T$23,Data!$V$23,IF(Udfyldningsark!G1627=Data!$T$24,Data!$V$24,IF(Udfyldningsark!G1627=Data!$T$25,Data!$V$25,IF(Udfyldningsark!G1627=Data!$T$26,Data!$V$26,IF(Udfyldningsark!G1627=Data!$T$27,Data!$V$27,))))))))))))))))))))))</f>
        <v/>
      </c>
    </row>
    <row r="1611" spans="13:13" ht="9.6" hidden="1" customHeight="1" x14ac:dyDescent="0.2">
      <c r="M1611" s="89" t="str">
        <f>IF(Udfyldningsark!G1628="","",IF(Udfyldningsark!G1628=Data!$T$7,Data!$V$7,IF(Udfyldningsark!G1628=Data!$T$8,Data!$V$8,IF(Udfyldningsark!G1628=Data!$T$9,Data!$V$9,IF(Udfyldningsark!G1628=Data!$T$10,Data!$V$10,IF(Udfyldningsark!G1628=Data!$T$11,Data!$V$11,IF(Udfyldningsark!G1628=Data!$T$12,Data!$V$12,IF(Udfyldningsark!G1628=Data!$T$13,Data!$V$13,IF(Udfyldningsark!G1628=Data!$T$14,Data!$V$14,IF(Udfyldningsark!G1628=Data!$T$15,Data!$V$15,IF(Udfyldningsark!G1628=Data!$T$16,Data!$V$16,IF(Udfyldningsark!G1628=Data!$T$17,Data!$V$17,IF(Udfyldningsark!G1628=Data!$T$18,Data!$V$18,IF(Udfyldningsark!G1628=Data!$T$19,Data!$V$19,IF(Udfyldningsark!G1628=Data!$T$20,Data!$V$20,IF(Udfyldningsark!G1628=Data!$T$21,Data!$V$21,IF(Udfyldningsark!G1628=Data!$T$22,Data!$V$22,IF(Udfyldningsark!G1628=Data!$T$23,Data!$V$23,IF(Udfyldningsark!G1628=Data!$T$24,Data!$V$24,IF(Udfyldningsark!G1628=Data!$T$25,Data!$V$25,IF(Udfyldningsark!G1628=Data!$T$26,Data!$V$26,IF(Udfyldningsark!G1628=Data!$T$27,Data!$V$27,))))))))))))))))))))))</f>
        <v/>
      </c>
    </row>
    <row r="1612" spans="13:13" ht="9.6" hidden="1" customHeight="1" x14ac:dyDescent="0.2">
      <c r="M1612" s="89" t="str">
        <f>IF(Udfyldningsark!G1629="","",IF(Udfyldningsark!G1629=Data!$T$7,Data!$V$7,IF(Udfyldningsark!G1629=Data!$T$8,Data!$V$8,IF(Udfyldningsark!G1629=Data!$T$9,Data!$V$9,IF(Udfyldningsark!G1629=Data!$T$10,Data!$V$10,IF(Udfyldningsark!G1629=Data!$T$11,Data!$V$11,IF(Udfyldningsark!G1629=Data!$T$12,Data!$V$12,IF(Udfyldningsark!G1629=Data!$T$13,Data!$V$13,IF(Udfyldningsark!G1629=Data!$T$14,Data!$V$14,IF(Udfyldningsark!G1629=Data!$T$15,Data!$V$15,IF(Udfyldningsark!G1629=Data!$T$16,Data!$V$16,IF(Udfyldningsark!G1629=Data!$T$17,Data!$V$17,IF(Udfyldningsark!G1629=Data!$T$18,Data!$V$18,IF(Udfyldningsark!G1629=Data!$T$19,Data!$V$19,IF(Udfyldningsark!G1629=Data!$T$20,Data!$V$20,IF(Udfyldningsark!G1629=Data!$T$21,Data!$V$21,IF(Udfyldningsark!G1629=Data!$T$22,Data!$V$22,IF(Udfyldningsark!G1629=Data!$T$23,Data!$V$23,IF(Udfyldningsark!G1629=Data!$T$24,Data!$V$24,IF(Udfyldningsark!G1629=Data!$T$25,Data!$V$25,IF(Udfyldningsark!G1629=Data!$T$26,Data!$V$26,IF(Udfyldningsark!G1629=Data!$T$27,Data!$V$27,))))))))))))))))))))))</f>
        <v/>
      </c>
    </row>
    <row r="1613" spans="13:13" ht="9.6" hidden="1" customHeight="1" x14ac:dyDescent="0.2">
      <c r="M1613" s="89" t="str">
        <f>IF(Udfyldningsark!G1630="","",IF(Udfyldningsark!G1630=Data!$T$7,Data!$V$7,IF(Udfyldningsark!G1630=Data!$T$8,Data!$V$8,IF(Udfyldningsark!G1630=Data!$T$9,Data!$V$9,IF(Udfyldningsark!G1630=Data!$T$10,Data!$V$10,IF(Udfyldningsark!G1630=Data!$T$11,Data!$V$11,IF(Udfyldningsark!G1630=Data!$T$12,Data!$V$12,IF(Udfyldningsark!G1630=Data!$T$13,Data!$V$13,IF(Udfyldningsark!G1630=Data!$T$14,Data!$V$14,IF(Udfyldningsark!G1630=Data!$T$15,Data!$V$15,IF(Udfyldningsark!G1630=Data!$T$16,Data!$V$16,IF(Udfyldningsark!G1630=Data!$T$17,Data!$V$17,IF(Udfyldningsark!G1630=Data!$T$18,Data!$V$18,IF(Udfyldningsark!G1630=Data!$T$19,Data!$V$19,IF(Udfyldningsark!G1630=Data!$T$20,Data!$V$20,IF(Udfyldningsark!G1630=Data!$T$21,Data!$V$21,IF(Udfyldningsark!G1630=Data!$T$22,Data!$V$22,IF(Udfyldningsark!G1630=Data!$T$23,Data!$V$23,IF(Udfyldningsark!G1630=Data!$T$24,Data!$V$24,IF(Udfyldningsark!G1630=Data!$T$25,Data!$V$25,IF(Udfyldningsark!G1630=Data!$T$26,Data!$V$26,IF(Udfyldningsark!G1630=Data!$T$27,Data!$V$27,))))))))))))))))))))))</f>
        <v/>
      </c>
    </row>
    <row r="1614" spans="13:13" ht="9.6" hidden="1" customHeight="1" x14ac:dyDescent="0.2">
      <c r="M1614" s="89" t="str">
        <f>IF(Udfyldningsark!G1631="","",IF(Udfyldningsark!G1631=Data!$T$7,Data!$V$7,IF(Udfyldningsark!G1631=Data!$T$8,Data!$V$8,IF(Udfyldningsark!G1631=Data!$T$9,Data!$V$9,IF(Udfyldningsark!G1631=Data!$T$10,Data!$V$10,IF(Udfyldningsark!G1631=Data!$T$11,Data!$V$11,IF(Udfyldningsark!G1631=Data!$T$12,Data!$V$12,IF(Udfyldningsark!G1631=Data!$T$13,Data!$V$13,IF(Udfyldningsark!G1631=Data!$T$14,Data!$V$14,IF(Udfyldningsark!G1631=Data!$T$15,Data!$V$15,IF(Udfyldningsark!G1631=Data!$T$16,Data!$V$16,IF(Udfyldningsark!G1631=Data!$T$17,Data!$V$17,IF(Udfyldningsark!G1631=Data!$T$18,Data!$V$18,IF(Udfyldningsark!G1631=Data!$T$19,Data!$V$19,IF(Udfyldningsark!G1631=Data!$T$20,Data!$V$20,IF(Udfyldningsark!G1631=Data!$T$21,Data!$V$21,IF(Udfyldningsark!G1631=Data!$T$22,Data!$V$22,IF(Udfyldningsark!G1631=Data!$T$23,Data!$V$23,IF(Udfyldningsark!G1631=Data!$T$24,Data!$V$24,IF(Udfyldningsark!G1631=Data!$T$25,Data!$V$25,IF(Udfyldningsark!G1631=Data!$T$26,Data!$V$26,IF(Udfyldningsark!G1631=Data!$T$27,Data!$V$27,))))))))))))))))))))))</f>
        <v/>
      </c>
    </row>
    <row r="1615" spans="13:13" ht="9.6" hidden="1" customHeight="1" x14ac:dyDescent="0.2">
      <c r="M1615" s="89" t="str">
        <f>IF(Udfyldningsark!G1632="","",IF(Udfyldningsark!G1632=Data!$T$7,Data!$V$7,IF(Udfyldningsark!G1632=Data!$T$8,Data!$V$8,IF(Udfyldningsark!G1632=Data!$T$9,Data!$V$9,IF(Udfyldningsark!G1632=Data!$T$10,Data!$V$10,IF(Udfyldningsark!G1632=Data!$T$11,Data!$V$11,IF(Udfyldningsark!G1632=Data!$T$12,Data!$V$12,IF(Udfyldningsark!G1632=Data!$T$13,Data!$V$13,IF(Udfyldningsark!G1632=Data!$T$14,Data!$V$14,IF(Udfyldningsark!G1632=Data!$T$15,Data!$V$15,IF(Udfyldningsark!G1632=Data!$T$16,Data!$V$16,IF(Udfyldningsark!G1632=Data!$T$17,Data!$V$17,IF(Udfyldningsark!G1632=Data!$T$18,Data!$V$18,IF(Udfyldningsark!G1632=Data!$T$19,Data!$V$19,IF(Udfyldningsark!G1632=Data!$T$20,Data!$V$20,IF(Udfyldningsark!G1632=Data!$T$21,Data!$V$21,IF(Udfyldningsark!G1632=Data!$T$22,Data!$V$22,IF(Udfyldningsark!G1632=Data!$T$23,Data!$V$23,IF(Udfyldningsark!G1632=Data!$T$24,Data!$V$24,IF(Udfyldningsark!G1632=Data!$T$25,Data!$V$25,IF(Udfyldningsark!G1632=Data!$T$26,Data!$V$26,IF(Udfyldningsark!G1632=Data!$T$27,Data!$V$27,))))))))))))))))))))))</f>
        <v/>
      </c>
    </row>
    <row r="1616" spans="13:13" ht="9.6" hidden="1" customHeight="1" x14ac:dyDescent="0.2">
      <c r="M1616" s="89" t="str">
        <f>IF(Udfyldningsark!G1633="","",IF(Udfyldningsark!G1633=Data!$T$7,Data!$V$7,IF(Udfyldningsark!G1633=Data!$T$8,Data!$V$8,IF(Udfyldningsark!G1633=Data!$T$9,Data!$V$9,IF(Udfyldningsark!G1633=Data!$T$10,Data!$V$10,IF(Udfyldningsark!G1633=Data!$T$11,Data!$V$11,IF(Udfyldningsark!G1633=Data!$T$12,Data!$V$12,IF(Udfyldningsark!G1633=Data!$T$13,Data!$V$13,IF(Udfyldningsark!G1633=Data!$T$14,Data!$V$14,IF(Udfyldningsark!G1633=Data!$T$15,Data!$V$15,IF(Udfyldningsark!G1633=Data!$T$16,Data!$V$16,IF(Udfyldningsark!G1633=Data!$T$17,Data!$V$17,IF(Udfyldningsark!G1633=Data!$T$18,Data!$V$18,IF(Udfyldningsark!G1633=Data!$T$19,Data!$V$19,IF(Udfyldningsark!G1633=Data!$T$20,Data!$V$20,IF(Udfyldningsark!G1633=Data!$T$21,Data!$V$21,IF(Udfyldningsark!G1633=Data!$T$22,Data!$V$22,IF(Udfyldningsark!G1633=Data!$T$23,Data!$V$23,IF(Udfyldningsark!G1633=Data!$T$24,Data!$V$24,IF(Udfyldningsark!G1633=Data!$T$25,Data!$V$25,IF(Udfyldningsark!G1633=Data!$T$26,Data!$V$26,IF(Udfyldningsark!G1633=Data!$T$27,Data!$V$27,))))))))))))))))))))))</f>
        <v/>
      </c>
    </row>
    <row r="1617" spans="13:13" ht="9.6" hidden="1" customHeight="1" x14ac:dyDescent="0.2">
      <c r="M1617" s="89" t="str">
        <f>IF(Udfyldningsark!G1634="","",IF(Udfyldningsark!G1634=Data!$T$7,Data!$V$7,IF(Udfyldningsark!G1634=Data!$T$8,Data!$V$8,IF(Udfyldningsark!G1634=Data!$T$9,Data!$V$9,IF(Udfyldningsark!G1634=Data!$T$10,Data!$V$10,IF(Udfyldningsark!G1634=Data!$T$11,Data!$V$11,IF(Udfyldningsark!G1634=Data!$T$12,Data!$V$12,IF(Udfyldningsark!G1634=Data!$T$13,Data!$V$13,IF(Udfyldningsark!G1634=Data!$T$14,Data!$V$14,IF(Udfyldningsark!G1634=Data!$T$15,Data!$V$15,IF(Udfyldningsark!G1634=Data!$T$16,Data!$V$16,IF(Udfyldningsark!G1634=Data!$T$17,Data!$V$17,IF(Udfyldningsark!G1634=Data!$T$18,Data!$V$18,IF(Udfyldningsark!G1634=Data!$T$19,Data!$V$19,IF(Udfyldningsark!G1634=Data!$T$20,Data!$V$20,IF(Udfyldningsark!G1634=Data!$T$21,Data!$V$21,IF(Udfyldningsark!G1634=Data!$T$22,Data!$V$22,IF(Udfyldningsark!G1634=Data!$T$23,Data!$V$23,IF(Udfyldningsark!G1634=Data!$T$24,Data!$V$24,IF(Udfyldningsark!G1634=Data!$T$25,Data!$V$25,IF(Udfyldningsark!G1634=Data!$T$26,Data!$V$26,IF(Udfyldningsark!G1634=Data!$T$27,Data!$V$27,))))))))))))))))))))))</f>
        <v/>
      </c>
    </row>
    <row r="1618" spans="13:13" ht="9.6" hidden="1" customHeight="1" x14ac:dyDescent="0.2">
      <c r="M1618" s="89" t="str">
        <f>IF(Udfyldningsark!G1635="","",IF(Udfyldningsark!G1635=Data!$T$7,Data!$V$7,IF(Udfyldningsark!G1635=Data!$T$8,Data!$V$8,IF(Udfyldningsark!G1635=Data!$T$9,Data!$V$9,IF(Udfyldningsark!G1635=Data!$T$10,Data!$V$10,IF(Udfyldningsark!G1635=Data!$T$11,Data!$V$11,IF(Udfyldningsark!G1635=Data!$T$12,Data!$V$12,IF(Udfyldningsark!G1635=Data!$T$13,Data!$V$13,IF(Udfyldningsark!G1635=Data!$T$14,Data!$V$14,IF(Udfyldningsark!G1635=Data!$T$15,Data!$V$15,IF(Udfyldningsark!G1635=Data!$T$16,Data!$V$16,IF(Udfyldningsark!G1635=Data!$T$17,Data!$V$17,IF(Udfyldningsark!G1635=Data!$T$18,Data!$V$18,IF(Udfyldningsark!G1635=Data!$T$19,Data!$V$19,IF(Udfyldningsark!G1635=Data!$T$20,Data!$V$20,IF(Udfyldningsark!G1635=Data!$T$21,Data!$V$21,IF(Udfyldningsark!G1635=Data!$T$22,Data!$V$22,IF(Udfyldningsark!G1635=Data!$T$23,Data!$V$23,IF(Udfyldningsark!G1635=Data!$T$24,Data!$V$24,IF(Udfyldningsark!G1635=Data!$T$25,Data!$V$25,IF(Udfyldningsark!G1635=Data!$T$26,Data!$V$26,IF(Udfyldningsark!G1635=Data!$T$27,Data!$V$27,))))))))))))))))))))))</f>
        <v/>
      </c>
    </row>
    <row r="1619" spans="13:13" ht="9.6" hidden="1" customHeight="1" x14ac:dyDescent="0.2">
      <c r="M1619" s="89" t="str">
        <f>IF(Udfyldningsark!G1636="","",IF(Udfyldningsark!G1636=Data!$T$7,Data!$V$7,IF(Udfyldningsark!G1636=Data!$T$8,Data!$V$8,IF(Udfyldningsark!G1636=Data!$T$9,Data!$V$9,IF(Udfyldningsark!G1636=Data!$T$10,Data!$V$10,IF(Udfyldningsark!G1636=Data!$T$11,Data!$V$11,IF(Udfyldningsark!G1636=Data!$T$12,Data!$V$12,IF(Udfyldningsark!G1636=Data!$T$13,Data!$V$13,IF(Udfyldningsark!G1636=Data!$T$14,Data!$V$14,IF(Udfyldningsark!G1636=Data!$T$15,Data!$V$15,IF(Udfyldningsark!G1636=Data!$T$16,Data!$V$16,IF(Udfyldningsark!G1636=Data!$T$17,Data!$V$17,IF(Udfyldningsark!G1636=Data!$T$18,Data!$V$18,IF(Udfyldningsark!G1636=Data!$T$19,Data!$V$19,IF(Udfyldningsark!G1636=Data!$T$20,Data!$V$20,IF(Udfyldningsark!G1636=Data!$T$21,Data!$V$21,IF(Udfyldningsark!G1636=Data!$T$22,Data!$V$22,IF(Udfyldningsark!G1636=Data!$T$23,Data!$V$23,IF(Udfyldningsark!G1636=Data!$T$24,Data!$V$24,IF(Udfyldningsark!G1636=Data!$T$25,Data!$V$25,IF(Udfyldningsark!G1636=Data!$T$26,Data!$V$26,IF(Udfyldningsark!G1636=Data!$T$27,Data!$V$27,))))))))))))))))))))))</f>
        <v/>
      </c>
    </row>
    <row r="1620" spans="13:13" ht="9.6" hidden="1" customHeight="1" x14ac:dyDescent="0.2">
      <c r="M1620" s="89" t="str">
        <f>IF(Udfyldningsark!G1637="","",IF(Udfyldningsark!G1637=Data!$T$7,Data!$V$7,IF(Udfyldningsark!G1637=Data!$T$8,Data!$V$8,IF(Udfyldningsark!G1637=Data!$T$9,Data!$V$9,IF(Udfyldningsark!G1637=Data!$T$10,Data!$V$10,IF(Udfyldningsark!G1637=Data!$T$11,Data!$V$11,IF(Udfyldningsark!G1637=Data!$T$12,Data!$V$12,IF(Udfyldningsark!G1637=Data!$T$13,Data!$V$13,IF(Udfyldningsark!G1637=Data!$T$14,Data!$V$14,IF(Udfyldningsark!G1637=Data!$T$15,Data!$V$15,IF(Udfyldningsark!G1637=Data!$T$16,Data!$V$16,IF(Udfyldningsark!G1637=Data!$T$17,Data!$V$17,IF(Udfyldningsark!G1637=Data!$T$18,Data!$V$18,IF(Udfyldningsark!G1637=Data!$T$19,Data!$V$19,IF(Udfyldningsark!G1637=Data!$T$20,Data!$V$20,IF(Udfyldningsark!G1637=Data!$T$21,Data!$V$21,IF(Udfyldningsark!G1637=Data!$T$22,Data!$V$22,IF(Udfyldningsark!G1637=Data!$T$23,Data!$V$23,IF(Udfyldningsark!G1637=Data!$T$24,Data!$V$24,IF(Udfyldningsark!G1637=Data!$T$25,Data!$V$25,IF(Udfyldningsark!G1637=Data!$T$26,Data!$V$26,IF(Udfyldningsark!G1637=Data!$T$27,Data!$V$27,))))))))))))))))))))))</f>
        <v/>
      </c>
    </row>
    <row r="1621" spans="13:13" ht="9.6" hidden="1" customHeight="1" x14ac:dyDescent="0.2">
      <c r="M1621" s="89" t="str">
        <f>IF(Udfyldningsark!G1638="","",IF(Udfyldningsark!G1638=Data!$T$7,Data!$V$7,IF(Udfyldningsark!G1638=Data!$T$8,Data!$V$8,IF(Udfyldningsark!G1638=Data!$T$9,Data!$V$9,IF(Udfyldningsark!G1638=Data!$T$10,Data!$V$10,IF(Udfyldningsark!G1638=Data!$T$11,Data!$V$11,IF(Udfyldningsark!G1638=Data!$T$12,Data!$V$12,IF(Udfyldningsark!G1638=Data!$T$13,Data!$V$13,IF(Udfyldningsark!G1638=Data!$T$14,Data!$V$14,IF(Udfyldningsark!G1638=Data!$T$15,Data!$V$15,IF(Udfyldningsark!G1638=Data!$T$16,Data!$V$16,IF(Udfyldningsark!G1638=Data!$T$17,Data!$V$17,IF(Udfyldningsark!G1638=Data!$T$18,Data!$V$18,IF(Udfyldningsark!G1638=Data!$T$19,Data!$V$19,IF(Udfyldningsark!G1638=Data!$T$20,Data!$V$20,IF(Udfyldningsark!G1638=Data!$T$21,Data!$V$21,IF(Udfyldningsark!G1638=Data!$T$22,Data!$V$22,IF(Udfyldningsark!G1638=Data!$T$23,Data!$V$23,IF(Udfyldningsark!G1638=Data!$T$24,Data!$V$24,IF(Udfyldningsark!G1638=Data!$T$25,Data!$V$25,IF(Udfyldningsark!G1638=Data!$T$26,Data!$V$26,IF(Udfyldningsark!G1638=Data!$T$27,Data!$V$27,))))))))))))))))))))))</f>
        <v/>
      </c>
    </row>
    <row r="1622" spans="13:13" ht="9.6" hidden="1" customHeight="1" x14ac:dyDescent="0.2">
      <c r="M1622" s="89" t="str">
        <f>IF(Udfyldningsark!G1639="","",IF(Udfyldningsark!G1639=Data!$T$7,Data!$V$7,IF(Udfyldningsark!G1639=Data!$T$8,Data!$V$8,IF(Udfyldningsark!G1639=Data!$T$9,Data!$V$9,IF(Udfyldningsark!G1639=Data!$T$10,Data!$V$10,IF(Udfyldningsark!G1639=Data!$T$11,Data!$V$11,IF(Udfyldningsark!G1639=Data!$T$12,Data!$V$12,IF(Udfyldningsark!G1639=Data!$T$13,Data!$V$13,IF(Udfyldningsark!G1639=Data!$T$14,Data!$V$14,IF(Udfyldningsark!G1639=Data!$T$15,Data!$V$15,IF(Udfyldningsark!G1639=Data!$T$16,Data!$V$16,IF(Udfyldningsark!G1639=Data!$T$17,Data!$V$17,IF(Udfyldningsark!G1639=Data!$T$18,Data!$V$18,IF(Udfyldningsark!G1639=Data!$T$19,Data!$V$19,IF(Udfyldningsark!G1639=Data!$T$20,Data!$V$20,IF(Udfyldningsark!G1639=Data!$T$21,Data!$V$21,IF(Udfyldningsark!G1639=Data!$T$22,Data!$V$22,IF(Udfyldningsark!G1639=Data!$T$23,Data!$V$23,IF(Udfyldningsark!G1639=Data!$T$24,Data!$V$24,IF(Udfyldningsark!G1639=Data!$T$25,Data!$V$25,IF(Udfyldningsark!G1639=Data!$T$26,Data!$V$26,IF(Udfyldningsark!G1639=Data!$T$27,Data!$V$27,))))))))))))))))))))))</f>
        <v/>
      </c>
    </row>
    <row r="1623" spans="13:13" ht="9.6" hidden="1" customHeight="1" x14ac:dyDescent="0.2">
      <c r="M1623" s="89" t="str">
        <f>IF(Udfyldningsark!G1640="","",IF(Udfyldningsark!G1640=Data!$T$7,Data!$V$7,IF(Udfyldningsark!G1640=Data!$T$8,Data!$V$8,IF(Udfyldningsark!G1640=Data!$T$9,Data!$V$9,IF(Udfyldningsark!G1640=Data!$T$10,Data!$V$10,IF(Udfyldningsark!G1640=Data!$T$11,Data!$V$11,IF(Udfyldningsark!G1640=Data!$T$12,Data!$V$12,IF(Udfyldningsark!G1640=Data!$T$13,Data!$V$13,IF(Udfyldningsark!G1640=Data!$T$14,Data!$V$14,IF(Udfyldningsark!G1640=Data!$T$15,Data!$V$15,IF(Udfyldningsark!G1640=Data!$T$16,Data!$V$16,IF(Udfyldningsark!G1640=Data!$T$17,Data!$V$17,IF(Udfyldningsark!G1640=Data!$T$18,Data!$V$18,IF(Udfyldningsark!G1640=Data!$T$19,Data!$V$19,IF(Udfyldningsark!G1640=Data!$T$20,Data!$V$20,IF(Udfyldningsark!G1640=Data!$T$21,Data!$V$21,IF(Udfyldningsark!G1640=Data!$T$22,Data!$V$22,IF(Udfyldningsark!G1640=Data!$T$23,Data!$V$23,IF(Udfyldningsark!G1640=Data!$T$24,Data!$V$24,IF(Udfyldningsark!G1640=Data!$T$25,Data!$V$25,IF(Udfyldningsark!G1640=Data!$T$26,Data!$V$26,IF(Udfyldningsark!G1640=Data!$T$27,Data!$V$27,))))))))))))))))))))))</f>
        <v/>
      </c>
    </row>
    <row r="1624" spans="13:13" ht="9.6" hidden="1" customHeight="1" x14ac:dyDescent="0.2">
      <c r="M1624" s="89" t="str">
        <f>IF(Udfyldningsark!G1641="","",IF(Udfyldningsark!G1641=Data!$T$7,Data!$V$7,IF(Udfyldningsark!G1641=Data!$T$8,Data!$V$8,IF(Udfyldningsark!G1641=Data!$T$9,Data!$V$9,IF(Udfyldningsark!G1641=Data!$T$10,Data!$V$10,IF(Udfyldningsark!G1641=Data!$T$11,Data!$V$11,IF(Udfyldningsark!G1641=Data!$T$12,Data!$V$12,IF(Udfyldningsark!G1641=Data!$T$13,Data!$V$13,IF(Udfyldningsark!G1641=Data!$T$14,Data!$V$14,IF(Udfyldningsark!G1641=Data!$T$15,Data!$V$15,IF(Udfyldningsark!G1641=Data!$T$16,Data!$V$16,IF(Udfyldningsark!G1641=Data!$T$17,Data!$V$17,IF(Udfyldningsark!G1641=Data!$T$18,Data!$V$18,IF(Udfyldningsark!G1641=Data!$T$19,Data!$V$19,IF(Udfyldningsark!G1641=Data!$T$20,Data!$V$20,IF(Udfyldningsark!G1641=Data!$T$21,Data!$V$21,IF(Udfyldningsark!G1641=Data!$T$22,Data!$V$22,IF(Udfyldningsark!G1641=Data!$T$23,Data!$V$23,IF(Udfyldningsark!G1641=Data!$T$24,Data!$V$24,IF(Udfyldningsark!G1641=Data!$T$25,Data!$V$25,IF(Udfyldningsark!G1641=Data!$T$26,Data!$V$26,IF(Udfyldningsark!G1641=Data!$T$27,Data!$V$27,))))))))))))))))))))))</f>
        <v/>
      </c>
    </row>
    <row r="1625" spans="13:13" ht="9.6" hidden="1" customHeight="1" x14ac:dyDescent="0.2">
      <c r="M1625" s="89" t="str">
        <f>IF(Udfyldningsark!G1642="","",IF(Udfyldningsark!G1642=Data!$T$7,Data!$V$7,IF(Udfyldningsark!G1642=Data!$T$8,Data!$V$8,IF(Udfyldningsark!G1642=Data!$T$9,Data!$V$9,IF(Udfyldningsark!G1642=Data!$T$10,Data!$V$10,IF(Udfyldningsark!G1642=Data!$T$11,Data!$V$11,IF(Udfyldningsark!G1642=Data!$T$12,Data!$V$12,IF(Udfyldningsark!G1642=Data!$T$13,Data!$V$13,IF(Udfyldningsark!G1642=Data!$T$14,Data!$V$14,IF(Udfyldningsark!G1642=Data!$T$15,Data!$V$15,IF(Udfyldningsark!G1642=Data!$T$16,Data!$V$16,IF(Udfyldningsark!G1642=Data!$T$17,Data!$V$17,IF(Udfyldningsark!G1642=Data!$T$18,Data!$V$18,IF(Udfyldningsark!G1642=Data!$T$19,Data!$V$19,IF(Udfyldningsark!G1642=Data!$T$20,Data!$V$20,IF(Udfyldningsark!G1642=Data!$T$21,Data!$V$21,IF(Udfyldningsark!G1642=Data!$T$22,Data!$V$22,IF(Udfyldningsark!G1642=Data!$T$23,Data!$V$23,IF(Udfyldningsark!G1642=Data!$T$24,Data!$V$24,IF(Udfyldningsark!G1642=Data!$T$25,Data!$V$25,IF(Udfyldningsark!G1642=Data!$T$26,Data!$V$26,IF(Udfyldningsark!G1642=Data!$T$27,Data!$V$27,))))))))))))))))))))))</f>
        <v/>
      </c>
    </row>
    <row r="1626" spans="13:13" ht="9.6" hidden="1" customHeight="1" x14ac:dyDescent="0.2">
      <c r="M1626" s="89" t="str">
        <f>IF(Udfyldningsark!G1643="","",IF(Udfyldningsark!G1643=Data!$T$7,Data!$V$7,IF(Udfyldningsark!G1643=Data!$T$8,Data!$V$8,IF(Udfyldningsark!G1643=Data!$T$9,Data!$V$9,IF(Udfyldningsark!G1643=Data!$T$10,Data!$V$10,IF(Udfyldningsark!G1643=Data!$T$11,Data!$V$11,IF(Udfyldningsark!G1643=Data!$T$12,Data!$V$12,IF(Udfyldningsark!G1643=Data!$T$13,Data!$V$13,IF(Udfyldningsark!G1643=Data!$T$14,Data!$V$14,IF(Udfyldningsark!G1643=Data!$T$15,Data!$V$15,IF(Udfyldningsark!G1643=Data!$T$16,Data!$V$16,IF(Udfyldningsark!G1643=Data!$T$17,Data!$V$17,IF(Udfyldningsark!G1643=Data!$T$18,Data!$V$18,IF(Udfyldningsark!G1643=Data!$T$19,Data!$V$19,IF(Udfyldningsark!G1643=Data!$T$20,Data!$V$20,IF(Udfyldningsark!G1643=Data!$T$21,Data!$V$21,IF(Udfyldningsark!G1643=Data!$T$22,Data!$V$22,IF(Udfyldningsark!G1643=Data!$T$23,Data!$V$23,IF(Udfyldningsark!G1643=Data!$T$24,Data!$V$24,IF(Udfyldningsark!G1643=Data!$T$25,Data!$V$25,IF(Udfyldningsark!G1643=Data!$T$26,Data!$V$26,IF(Udfyldningsark!G1643=Data!$T$27,Data!$V$27,))))))))))))))))))))))</f>
        <v/>
      </c>
    </row>
    <row r="1627" spans="13:13" ht="9.6" hidden="1" customHeight="1" x14ac:dyDescent="0.2">
      <c r="M1627" s="89" t="str">
        <f>IF(Udfyldningsark!G1644="","",IF(Udfyldningsark!G1644=Data!$T$7,Data!$V$7,IF(Udfyldningsark!G1644=Data!$T$8,Data!$V$8,IF(Udfyldningsark!G1644=Data!$T$9,Data!$V$9,IF(Udfyldningsark!G1644=Data!$T$10,Data!$V$10,IF(Udfyldningsark!G1644=Data!$T$11,Data!$V$11,IF(Udfyldningsark!G1644=Data!$T$12,Data!$V$12,IF(Udfyldningsark!G1644=Data!$T$13,Data!$V$13,IF(Udfyldningsark!G1644=Data!$T$14,Data!$V$14,IF(Udfyldningsark!G1644=Data!$T$15,Data!$V$15,IF(Udfyldningsark!G1644=Data!$T$16,Data!$V$16,IF(Udfyldningsark!G1644=Data!$T$17,Data!$V$17,IF(Udfyldningsark!G1644=Data!$T$18,Data!$V$18,IF(Udfyldningsark!G1644=Data!$T$19,Data!$V$19,IF(Udfyldningsark!G1644=Data!$T$20,Data!$V$20,IF(Udfyldningsark!G1644=Data!$T$21,Data!$V$21,IF(Udfyldningsark!G1644=Data!$T$22,Data!$V$22,IF(Udfyldningsark!G1644=Data!$T$23,Data!$V$23,IF(Udfyldningsark!G1644=Data!$T$24,Data!$V$24,IF(Udfyldningsark!G1644=Data!$T$25,Data!$V$25,IF(Udfyldningsark!G1644=Data!$T$26,Data!$V$26,IF(Udfyldningsark!G1644=Data!$T$27,Data!$V$27,))))))))))))))))))))))</f>
        <v/>
      </c>
    </row>
    <row r="1628" spans="13:13" ht="9.6" hidden="1" customHeight="1" x14ac:dyDescent="0.2">
      <c r="M1628" s="89" t="str">
        <f>IF(Udfyldningsark!G1645="","",IF(Udfyldningsark!G1645=Data!$T$7,Data!$V$7,IF(Udfyldningsark!G1645=Data!$T$8,Data!$V$8,IF(Udfyldningsark!G1645=Data!$T$9,Data!$V$9,IF(Udfyldningsark!G1645=Data!$T$10,Data!$V$10,IF(Udfyldningsark!G1645=Data!$T$11,Data!$V$11,IF(Udfyldningsark!G1645=Data!$T$12,Data!$V$12,IF(Udfyldningsark!G1645=Data!$T$13,Data!$V$13,IF(Udfyldningsark!G1645=Data!$T$14,Data!$V$14,IF(Udfyldningsark!G1645=Data!$T$15,Data!$V$15,IF(Udfyldningsark!G1645=Data!$T$16,Data!$V$16,IF(Udfyldningsark!G1645=Data!$T$17,Data!$V$17,IF(Udfyldningsark!G1645=Data!$T$18,Data!$V$18,IF(Udfyldningsark!G1645=Data!$T$19,Data!$V$19,IF(Udfyldningsark!G1645=Data!$T$20,Data!$V$20,IF(Udfyldningsark!G1645=Data!$T$21,Data!$V$21,IF(Udfyldningsark!G1645=Data!$T$22,Data!$V$22,IF(Udfyldningsark!G1645=Data!$T$23,Data!$V$23,IF(Udfyldningsark!G1645=Data!$T$24,Data!$V$24,IF(Udfyldningsark!G1645=Data!$T$25,Data!$V$25,IF(Udfyldningsark!G1645=Data!$T$26,Data!$V$26,IF(Udfyldningsark!G1645=Data!$T$27,Data!$V$27,))))))))))))))))))))))</f>
        <v/>
      </c>
    </row>
    <row r="1629" spans="13:13" ht="9.6" hidden="1" customHeight="1" x14ac:dyDescent="0.2">
      <c r="M1629" s="89" t="str">
        <f>IF(Udfyldningsark!G1646="","",IF(Udfyldningsark!G1646=Data!$T$7,Data!$V$7,IF(Udfyldningsark!G1646=Data!$T$8,Data!$V$8,IF(Udfyldningsark!G1646=Data!$T$9,Data!$V$9,IF(Udfyldningsark!G1646=Data!$T$10,Data!$V$10,IF(Udfyldningsark!G1646=Data!$T$11,Data!$V$11,IF(Udfyldningsark!G1646=Data!$T$12,Data!$V$12,IF(Udfyldningsark!G1646=Data!$T$13,Data!$V$13,IF(Udfyldningsark!G1646=Data!$T$14,Data!$V$14,IF(Udfyldningsark!G1646=Data!$T$15,Data!$V$15,IF(Udfyldningsark!G1646=Data!$T$16,Data!$V$16,IF(Udfyldningsark!G1646=Data!$T$17,Data!$V$17,IF(Udfyldningsark!G1646=Data!$T$18,Data!$V$18,IF(Udfyldningsark!G1646=Data!$T$19,Data!$V$19,IF(Udfyldningsark!G1646=Data!$T$20,Data!$V$20,IF(Udfyldningsark!G1646=Data!$T$21,Data!$V$21,IF(Udfyldningsark!G1646=Data!$T$22,Data!$V$22,IF(Udfyldningsark!G1646=Data!$T$23,Data!$V$23,IF(Udfyldningsark!G1646=Data!$T$24,Data!$V$24,IF(Udfyldningsark!G1646=Data!$T$25,Data!$V$25,IF(Udfyldningsark!G1646=Data!$T$26,Data!$V$26,IF(Udfyldningsark!G1646=Data!$T$27,Data!$V$27,))))))))))))))))))))))</f>
        <v/>
      </c>
    </row>
    <row r="1630" spans="13:13" ht="9.6" hidden="1" customHeight="1" x14ac:dyDescent="0.2">
      <c r="M1630" s="89" t="str">
        <f>IF(Udfyldningsark!G1647="","",IF(Udfyldningsark!G1647=Data!$T$7,Data!$V$7,IF(Udfyldningsark!G1647=Data!$T$8,Data!$V$8,IF(Udfyldningsark!G1647=Data!$T$9,Data!$V$9,IF(Udfyldningsark!G1647=Data!$T$10,Data!$V$10,IF(Udfyldningsark!G1647=Data!$T$11,Data!$V$11,IF(Udfyldningsark!G1647=Data!$T$12,Data!$V$12,IF(Udfyldningsark!G1647=Data!$T$13,Data!$V$13,IF(Udfyldningsark!G1647=Data!$T$14,Data!$V$14,IF(Udfyldningsark!G1647=Data!$T$15,Data!$V$15,IF(Udfyldningsark!G1647=Data!$T$16,Data!$V$16,IF(Udfyldningsark!G1647=Data!$T$17,Data!$V$17,IF(Udfyldningsark!G1647=Data!$T$18,Data!$V$18,IF(Udfyldningsark!G1647=Data!$T$19,Data!$V$19,IF(Udfyldningsark!G1647=Data!$T$20,Data!$V$20,IF(Udfyldningsark!G1647=Data!$T$21,Data!$V$21,IF(Udfyldningsark!G1647=Data!$T$22,Data!$V$22,IF(Udfyldningsark!G1647=Data!$T$23,Data!$V$23,IF(Udfyldningsark!G1647=Data!$T$24,Data!$V$24,IF(Udfyldningsark!G1647=Data!$T$25,Data!$V$25,IF(Udfyldningsark!G1647=Data!$T$26,Data!$V$26,IF(Udfyldningsark!G1647=Data!$T$27,Data!$V$27,))))))))))))))))))))))</f>
        <v/>
      </c>
    </row>
    <row r="1631" spans="13:13" ht="9.6" hidden="1" customHeight="1" x14ac:dyDescent="0.2">
      <c r="M1631" s="89" t="str">
        <f>IF(Udfyldningsark!G1648="","",IF(Udfyldningsark!G1648=Data!$T$7,Data!$V$7,IF(Udfyldningsark!G1648=Data!$T$8,Data!$V$8,IF(Udfyldningsark!G1648=Data!$T$9,Data!$V$9,IF(Udfyldningsark!G1648=Data!$T$10,Data!$V$10,IF(Udfyldningsark!G1648=Data!$T$11,Data!$V$11,IF(Udfyldningsark!G1648=Data!$T$12,Data!$V$12,IF(Udfyldningsark!G1648=Data!$T$13,Data!$V$13,IF(Udfyldningsark!G1648=Data!$T$14,Data!$V$14,IF(Udfyldningsark!G1648=Data!$T$15,Data!$V$15,IF(Udfyldningsark!G1648=Data!$T$16,Data!$V$16,IF(Udfyldningsark!G1648=Data!$T$17,Data!$V$17,IF(Udfyldningsark!G1648=Data!$T$18,Data!$V$18,IF(Udfyldningsark!G1648=Data!$T$19,Data!$V$19,IF(Udfyldningsark!G1648=Data!$T$20,Data!$V$20,IF(Udfyldningsark!G1648=Data!$T$21,Data!$V$21,IF(Udfyldningsark!G1648=Data!$T$22,Data!$V$22,IF(Udfyldningsark!G1648=Data!$T$23,Data!$V$23,IF(Udfyldningsark!G1648=Data!$T$24,Data!$V$24,IF(Udfyldningsark!G1648=Data!$T$25,Data!$V$25,IF(Udfyldningsark!G1648=Data!$T$26,Data!$V$26,IF(Udfyldningsark!G1648=Data!$T$27,Data!$V$27,))))))))))))))))))))))</f>
        <v/>
      </c>
    </row>
    <row r="1632" spans="13:13" ht="9.6" hidden="1" customHeight="1" x14ac:dyDescent="0.2">
      <c r="M1632" s="89" t="str">
        <f>IF(Udfyldningsark!G1649="","",IF(Udfyldningsark!G1649=Data!$T$7,Data!$V$7,IF(Udfyldningsark!G1649=Data!$T$8,Data!$V$8,IF(Udfyldningsark!G1649=Data!$T$9,Data!$V$9,IF(Udfyldningsark!G1649=Data!$T$10,Data!$V$10,IF(Udfyldningsark!G1649=Data!$T$11,Data!$V$11,IF(Udfyldningsark!G1649=Data!$T$12,Data!$V$12,IF(Udfyldningsark!G1649=Data!$T$13,Data!$V$13,IF(Udfyldningsark!G1649=Data!$T$14,Data!$V$14,IF(Udfyldningsark!G1649=Data!$T$15,Data!$V$15,IF(Udfyldningsark!G1649=Data!$T$16,Data!$V$16,IF(Udfyldningsark!G1649=Data!$T$17,Data!$V$17,IF(Udfyldningsark!G1649=Data!$T$18,Data!$V$18,IF(Udfyldningsark!G1649=Data!$T$19,Data!$V$19,IF(Udfyldningsark!G1649=Data!$T$20,Data!$V$20,IF(Udfyldningsark!G1649=Data!$T$21,Data!$V$21,IF(Udfyldningsark!G1649=Data!$T$22,Data!$V$22,IF(Udfyldningsark!G1649=Data!$T$23,Data!$V$23,IF(Udfyldningsark!G1649=Data!$T$24,Data!$V$24,IF(Udfyldningsark!G1649=Data!$T$25,Data!$V$25,IF(Udfyldningsark!G1649=Data!$T$26,Data!$V$26,IF(Udfyldningsark!G1649=Data!$T$27,Data!$V$27,))))))))))))))))))))))</f>
        <v/>
      </c>
    </row>
    <row r="1633" spans="13:13" ht="9.6" hidden="1" customHeight="1" x14ac:dyDescent="0.2">
      <c r="M1633" s="89" t="str">
        <f>IF(Udfyldningsark!G1650="","",IF(Udfyldningsark!G1650=Data!$T$7,Data!$V$7,IF(Udfyldningsark!G1650=Data!$T$8,Data!$V$8,IF(Udfyldningsark!G1650=Data!$T$9,Data!$V$9,IF(Udfyldningsark!G1650=Data!$T$10,Data!$V$10,IF(Udfyldningsark!G1650=Data!$T$11,Data!$V$11,IF(Udfyldningsark!G1650=Data!$T$12,Data!$V$12,IF(Udfyldningsark!G1650=Data!$T$13,Data!$V$13,IF(Udfyldningsark!G1650=Data!$T$14,Data!$V$14,IF(Udfyldningsark!G1650=Data!$T$15,Data!$V$15,IF(Udfyldningsark!G1650=Data!$T$16,Data!$V$16,IF(Udfyldningsark!G1650=Data!$T$17,Data!$V$17,IF(Udfyldningsark!G1650=Data!$T$18,Data!$V$18,IF(Udfyldningsark!G1650=Data!$T$19,Data!$V$19,IF(Udfyldningsark!G1650=Data!$T$20,Data!$V$20,IF(Udfyldningsark!G1650=Data!$T$21,Data!$V$21,IF(Udfyldningsark!G1650=Data!$T$22,Data!$V$22,IF(Udfyldningsark!G1650=Data!$T$23,Data!$V$23,IF(Udfyldningsark!G1650=Data!$T$24,Data!$V$24,IF(Udfyldningsark!G1650=Data!$T$25,Data!$V$25,IF(Udfyldningsark!G1650=Data!$T$26,Data!$V$26,IF(Udfyldningsark!G1650=Data!$T$27,Data!$V$27,))))))))))))))))))))))</f>
        <v/>
      </c>
    </row>
    <row r="1634" spans="13:13" ht="9.6" hidden="1" customHeight="1" x14ac:dyDescent="0.2">
      <c r="M1634" s="89" t="str">
        <f>IF(Udfyldningsark!G1651="","",IF(Udfyldningsark!G1651=Data!$T$7,Data!$V$7,IF(Udfyldningsark!G1651=Data!$T$8,Data!$V$8,IF(Udfyldningsark!G1651=Data!$T$9,Data!$V$9,IF(Udfyldningsark!G1651=Data!$T$10,Data!$V$10,IF(Udfyldningsark!G1651=Data!$T$11,Data!$V$11,IF(Udfyldningsark!G1651=Data!$T$12,Data!$V$12,IF(Udfyldningsark!G1651=Data!$T$13,Data!$V$13,IF(Udfyldningsark!G1651=Data!$T$14,Data!$V$14,IF(Udfyldningsark!G1651=Data!$T$15,Data!$V$15,IF(Udfyldningsark!G1651=Data!$T$16,Data!$V$16,IF(Udfyldningsark!G1651=Data!$T$17,Data!$V$17,IF(Udfyldningsark!G1651=Data!$T$18,Data!$V$18,IF(Udfyldningsark!G1651=Data!$T$19,Data!$V$19,IF(Udfyldningsark!G1651=Data!$T$20,Data!$V$20,IF(Udfyldningsark!G1651=Data!$T$21,Data!$V$21,IF(Udfyldningsark!G1651=Data!$T$22,Data!$V$22,IF(Udfyldningsark!G1651=Data!$T$23,Data!$V$23,IF(Udfyldningsark!G1651=Data!$T$24,Data!$V$24,IF(Udfyldningsark!G1651=Data!$T$25,Data!$V$25,IF(Udfyldningsark!G1651=Data!$T$26,Data!$V$26,IF(Udfyldningsark!G1651=Data!$T$27,Data!$V$27,))))))))))))))))))))))</f>
        <v/>
      </c>
    </row>
    <row r="1635" spans="13:13" ht="9.6" hidden="1" customHeight="1" x14ac:dyDescent="0.2">
      <c r="M1635" s="89" t="str">
        <f>IF(Udfyldningsark!G1652="","",IF(Udfyldningsark!G1652=Data!$T$7,Data!$V$7,IF(Udfyldningsark!G1652=Data!$T$8,Data!$V$8,IF(Udfyldningsark!G1652=Data!$T$9,Data!$V$9,IF(Udfyldningsark!G1652=Data!$T$10,Data!$V$10,IF(Udfyldningsark!G1652=Data!$T$11,Data!$V$11,IF(Udfyldningsark!G1652=Data!$T$12,Data!$V$12,IF(Udfyldningsark!G1652=Data!$T$13,Data!$V$13,IF(Udfyldningsark!G1652=Data!$T$14,Data!$V$14,IF(Udfyldningsark!G1652=Data!$T$15,Data!$V$15,IF(Udfyldningsark!G1652=Data!$T$16,Data!$V$16,IF(Udfyldningsark!G1652=Data!$T$17,Data!$V$17,IF(Udfyldningsark!G1652=Data!$T$18,Data!$V$18,IF(Udfyldningsark!G1652=Data!$T$19,Data!$V$19,IF(Udfyldningsark!G1652=Data!$T$20,Data!$V$20,IF(Udfyldningsark!G1652=Data!$T$21,Data!$V$21,IF(Udfyldningsark!G1652=Data!$T$22,Data!$V$22,IF(Udfyldningsark!G1652=Data!$T$23,Data!$V$23,IF(Udfyldningsark!G1652=Data!$T$24,Data!$V$24,IF(Udfyldningsark!G1652=Data!$T$25,Data!$V$25,IF(Udfyldningsark!G1652=Data!$T$26,Data!$V$26,IF(Udfyldningsark!G1652=Data!$T$27,Data!$V$27,))))))))))))))))))))))</f>
        <v/>
      </c>
    </row>
    <row r="1636" spans="13:13" ht="9.6" hidden="1" customHeight="1" x14ac:dyDescent="0.2">
      <c r="M1636" s="89" t="str">
        <f>IF(Udfyldningsark!G1653="","",IF(Udfyldningsark!G1653=Data!$T$7,Data!$V$7,IF(Udfyldningsark!G1653=Data!$T$8,Data!$V$8,IF(Udfyldningsark!G1653=Data!$T$9,Data!$V$9,IF(Udfyldningsark!G1653=Data!$T$10,Data!$V$10,IF(Udfyldningsark!G1653=Data!$T$11,Data!$V$11,IF(Udfyldningsark!G1653=Data!$T$12,Data!$V$12,IF(Udfyldningsark!G1653=Data!$T$13,Data!$V$13,IF(Udfyldningsark!G1653=Data!$T$14,Data!$V$14,IF(Udfyldningsark!G1653=Data!$T$15,Data!$V$15,IF(Udfyldningsark!G1653=Data!$T$16,Data!$V$16,IF(Udfyldningsark!G1653=Data!$T$17,Data!$V$17,IF(Udfyldningsark!G1653=Data!$T$18,Data!$V$18,IF(Udfyldningsark!G1653=Data!$T$19,Data!$V$19,IF(Udfyldningsark!G1653=Data!$T$20,Data!$V$20,IF(Udfyldningsark!G1653=Data!$T$21,Data!$V$21,IF(Udfyldningsark!G1653=Data!$T$22,Data!$V$22,IF(Udfyldningsark!G1653=Data!$T$23,Data!$V$23,IF(Udfyldningsark!G1653=Data!$T$24,Data!$V$24,IF(Udfyldningsark!G1653=Data!$T$25,Data!$V$25,IF(Udfyldningsark!G1653=Data!$T$26,Data!$V$26,IF(Udfyldningsark!G1653=Data!$T$27,Data!$V$27,))))))))))))))))))))))</f>
        <v/>
      </c>
    </row>
    <row r="1637" spans="13:13" ht="9.6" hidden="1" customHeight="1" x14ac:dyDescent="0.2">
      <c r="M1637" s="89" t="str">
        <f>IF(Udfyldningsark!G1654="","",IF(Udfyldningsark!G1654=Data!$T$7,Data!$V$7,IF(Udfyldningsark!G1654=Data!$T$8,Data!$V$8,IF(Udfyldningsark!G1654=Data!$T$9,Data!$V$9,IF(Udfyldningsark!G1654=Data!$T$10,Data!$V$10,IF(Udfyldningsark!G1654=Data!$T$11,Data!$V$11,IF(Udfyldningsark!G1654=Data!$T$12,Data!$V$12,IF(Udfyldningsark!G1654=Data!$T$13,Data!$V$13,IF(Udfyldningsark!G1654=Data!$T$14,Data!$V$14,IF(Udfyldningsark!G1654=Data!$T$15,Data!$V$15,IF(Udfyldningsark!G1654=Data!$T$16,Data!$V$16,IF(Udfyldningsark!G1654=Data!$T$17,Data!$V$17,IF(Udfyldningsark!G1654=Data!$T$18,Data!$V$18,IF(Udfyldningsark!G1654=Data!$T$19,Data!$V$19,IF(Udfyldningsark!G1654=Data!$T$20,Data!$V$20,IF(Udfyldningsark!G1654=Data!$T$21,Data!$V$21,IF(Udfyldningsark!G1654=Data!$T$22,Data!$V$22,IF(Udfyldningsark!G1654=Data!$T$23,Data!$V$23,IF(Udfyldningsark!G1654=Data!$T$24,Data!$V$24,IF(Udfyldningsark!G1654=Data!$T$25,Data!$V$25,IF(Udfyldningsark!G1654=Data!$T$26,Data!$V$26,IF(Udfyldningsark!G1654=Data!$T$27,Data!$V$27,))))))))))))))))))))))</f>
        <v/>
      </c>
    </row>
    <row r="1638" spans="13:13" ht="9.6" hidden="1" customHeight="1" x14ac:dyDescent="0.2">
      <c r="M1638" s="89" t="str">
        <f>IF(Udfyldningsark!G1655="","",IF(Udfyldningsark!G1655=Data!$T$7,Data!$V$7,IF(Udfyldningsark!G1655=Data!$T$8,Data!$V$8,IF(Udfyldningsark!G1655=Data!$T$9,Data!$V$9,IF(Udfyldningsark!G1655=Data!$T$10,Data!$V$10,IF(Udfyldningsark!G1655=Data!$T$11,Data!$V$11,IF(Udfyldningsark!G1655=Data!$T$12,Data!$V$12,IF(Udfyldningsark!G1655=Data!$T$13,Data!$V$13,IF(Udfyldningsark!G1655=Data!$T$14,Data!$V$14,IF(Udfyldningsark!G1655=Data!$T$15,Data!$V$15,IF(Udfyldningsark!G1655=Data!$T$16,Data!$V$16,IF(Udfyldningsark!G1655=Data!$T$17,Data!$V$17,IF(Udfyldningsark!G1655=Data!$T$18,Data!$V$18,IF(Udfyldningsark!G1655=Data!$T$19,Data!$V$19,IF(Udfyldningsark!G1655=Data!$T$20,Data!$V$20,IF(Udfyldningsark!G1655=Data!$T$21,Data!$V$21,IF(Udfyldningsark!G1655=Data!$T$22,Data!$V$22,IF(Udfyldningsark!G1655=Data!$T$23,Data!$V$23,IF(Udfyldningsark!G1655=Data!$T$24,Data!$V$24,IF(Udfyldningsark!G1655=Data!$T$25,Data!$V$25,IF(Udfyldningsark!G1655=Data!$T$26,Data!$V$26,IF(Udfyldningsark!G1655=Data!$T$27,Data!$V$27,))))))))))))))))))))))</f>
        <v/>
      </c>
    </row>
    <row r="1639" spans="13:13" ht="9.6" hidden="1" customHeight="1" x14ac:dyDescent="0.2">
      <c r="M1639" s="89" t="str">
        <f>IF(Udfyldningsark!G1656="","",IF(Udfyldningsark!G1656=Data!$T$7,Data!$V$7,IF(Udfyldningsark!G1656=Data!$T$8,Data!$V$8,IF(Udfyldningsark!G1656=Data!$T$9,Data!$V$9,IF(Udfyldningsark!G1656=Data!$T$10,Data!$V$10,IF(Udfyldningsark!G1656=Data!$T$11,Data!$V$11,IF(Udfyldningsark!G1656=Data!$T$12,Data!$V$12,IF(Udfyldningsark!G1656=Data!$T$13,Data!$V$13,IF(Udfyldningsark!G1656=Data!$T$14,Data!$V$14,IF(Udfyldningsark!G1656=Data!$T$15,Data!$V$15,IF(Udfyldningsark!G1656=Data!$T$16,Data!$V$16,IF(Udfyldningsark!G1656=Data!$T$17,Data!$V$17,IF(Udfyldningsark!G1656=Data!$T$18,Data!$V$18,IF(Udfyldningsark!G1656=Data!$T$19,Data!$V$19,IF(Udfyldningsark!G1656=Data!$T$20,Data!$V$20,IF(Udfyldningsark!G1656=Data!$T$21,Data!$V$21,IF(Udfyldningsark!G1656=Data!$T$22,Data!$V$22,IF(Udfyldningsark!G1656=Data!$T$23,Data!$V$23,IF(Udfyldningsark!G1656=Data!$T$24,Data!$V$24,IF(Udfyldningsark!G1656=Data!$T$25,Data!$V$25,IF(Udfyldningsark!G1656=Data!$T$26,Data!$V$26,IF(Udfyldningsark!G1656=Data!$T$27,Data!$V$27,))))))))))))))))))))))</f>
        <v/>
      </c>
    </row>
    <row r="1640" spans="13:13" ht="9.6" hidden="1" customHeight="1" x14ac:dyDescent="0.2">
      <c r="M1640" s="89" t="str">
        <f>IF(Udfyldningsark!G1657="","",IF(Udfyldningsark!G1657=Data!$T$7,Data!$V$7,IF(Udfyldningsark!G1657=Data!$T$8,Data!$V$8,IF(Udfyldningsark!G1657=Data!$T$9,Data!$V$9,IF(Udfyldningsark!G1657=Data!$T$10,Data!$V$10,IF(Udfyldningsark!G1657=Data!$T$11,Data!$V$11,IF(Udfyldningsark!G1657=Data!$T$12,Data!$V$12,IF(Udfyldningsark!G1657=Data!$T$13,Data!$V$13,IF(Udfyldningsark!G1657=Data!$T$14,Data!$V$14,IF(Udfyldningsark!G1657=Data!$T$15,Data!$V$15,IF(Udfyldningsark!G1657=Data!$T$16,Data!$V$16,IF(Udfyldningsark!G1657=Data!$T$17,Data!$V$17,IF(Udfyldningsark!G1657=Data!$T$18,Data!$V$18,IF(Udfyldningsark!G1657=Data!$T$19,Data!$V$19,IF(Udfyldningsark!G1657=Data!$T$20,Data!$V$20,IF(Udfyldningsark!G1657=Data!$T$21,Data!$V$21,IF(Udfyldningsark!G1657=Data!$T$22,Data!$V$22,IF(Udfyldningsark!G1657=Data!$T$23,Data!$V$23,IF(Udfyldningsark!G1657=Data!$T$24,Data!$V$24,IF(Udfyldningsark!G1657=Data!$T$25,Data!$V$25,IF(Udfyldningsark!G1657=Data!$T$26,Data!$V$26,IF(Udfyldningsark!G1657=Data!$T$27,Data!$V$27,))))))))))))))))))))))</f>
        <v/>
      </c>
    </row>
    <row r="1641" spans="13:13" ht="9.6" hidden="1" customHeight="1" x14ac:dyDescent="0.2">
      <c r="M1641" s="89" t="str">
        <f>IF(Udfyldningsark!G1658="","",IF(Udfyldningsark!G1658=Data!$T$7,Data!$V$7,IF(Udfyldningsark!G1658=Data!$T$8,Data!$V$8,IF(Udfyldningsark!G1658=Data!$T$9,Data!$V$9,IF(Udfyldningsark!G1658=Data!$T$10,Data!$V$10,IF(Udfyldningsark!G1658=Data!$T$11,Data!$V$11,IF(Udfyldningsark!G1658=Data!$T$12,Data!$V$12,IF(Udfyldningsark!G1658=Data!$T$13,Data!$V$13,IF(Udfyldningsark!G1658=Data!$T$14,Data!$V$14,IF(Udfyldningsark!G1658=Data!$T$15,Data!$V$15,IF(Udfyldningsark!G1658=Data!$T$16,Data!$V$16,IF(Udfyldningsark!G1658=Data!$T$17,Data!$V$17,IF(Udfyldningsark!G1658=Data!$T$18,Data!$V$18,IF(Udfyldningsark!G1658=Data!$T$19,Data!$V$19,IF(Udfyldningsark!G1658=Data!$T$20,Data!$V$20,IF(Udfyldningsark!G1658=Data!$T$21,Data!$V$21,IF(Udfyldningsark!G1658=Data!$T$22,Data!$V$22,IF(Udfyldningsark!G1658=Data!$T$23,Data!$V$23,IF(Udfyldningsark!G1658=Data!$T$24,Data!$V$24,IF(Udfyldningsark!G1658=Data!$T$25,Data!$V$25,IF(Udfyldningsark!G1658=Data!$T$26,Data!$V$26,IF(Udfyldningsark!G1658=Data!$T$27,Data!$V$27,))))))))))))))))))))))</f>
        <v/>
      </c>
    </row>
    <row r="1642" spans="13:13" ht="9.6" hidden="1" customHeight="1" x14ac:dyDescent="0.2">
      <c r="M1642" s="89" t="str">
        <f>IF(Udfyldningsark!G1659="","",IF(Udfyldningsark!G1659=Data!$T$7,Data!$V$7,IF(Udfyldningsark!G1659=Data!$T$8,Data!$V$8,IF(Udfyldningsark!G1659=Data!$T$9,Data!$V$9,IF(Udfyldningsark!G1659=Data!$T$10,Data!$V$10,IF(Udfyldningsark!G1659=Data!$T$11,Data!$V$11,IF(Udfyldningsark!G1659=Data!$T$12,Data!$V$12,IF(Udfyldningsark!G1659=Data!$T$13,Data!$V$13,IF(Udfyldningsark!G1659=Data!$T$14,Data!$V$14,IF(Udfyldningsark!G1659=Data!$T$15,Data!$V$15,IF(Udfyldningsark!G1659=Data!$T$16,Data!$V$16,IF(Udfyldningsark!G1659=Data!$T$17,Data!$V$17,IF(Udfyldningsark!G1659=Data!$T$18,Data!$V$18,IF(Udfyldningsark!G1659=Data!$T$19,Data!$V$19,IF(Udfyldningsark!G1659=Data!$T$20,Data!$V$20,IF(Udfyldningsark!G1659=Data!$T$21,Data!$V$21,IF(Udfyldningsark!G1659=Data!$T$22,Data!$V$22,IF(Udfyldningsark!G1659=Data!$T$23,Data!$V$23,IF(Udfyldningsark!G1659=Data!$T$24,Data!$V$24,IF(Udfyldningsark!G1659=Data!$T$25,Data!$V$25,IF(Udfyldningsark!G1659=Data!$T$26,Data!$V$26,IF(Udfyldningsark!G1659=Data!$T$27,Data!$V$27,))))))))))))))))))))))</f>
        <v/>
      </c>
    </row>
    <row r="1643" spans="13:13" ht="9.6" hidden="1" customHeight="1" x14ac:dyDescent="0.2">
      <c r="M1643" s="89" t="str">
        <f>IF(Udfyldningsark!G1660="","",IF(Udfyldningsark!G1660=Data!$T$7,Data!$V$7,IF(Udfyldningsark!G1660=Data!$T$8,Data!$V$8,IF(Udfyldningsark!G1660=Data!$T$9,Data!$V$9,IF(Udfyldningsark!G1660=Data!$T$10,Data!$V$10,IF(Udfyldningsark!G1660=Data!$T$11,Data!$V$11,IF(Udfyldningsark!G1660=Data!$T$12,Data!$V$12,IF(Udfyldningsark!G1660=Data!$T$13,Data!$V$13,IF(Udfyldningsark!G1660=Data!$T$14,Data!$V$14,IF(Udfyldningsark!G1660=Data!$T$15,Data!$V$15,IF(Udfyldningsark!G1660=Data!$T$16,Data!$V$16,IF(Udfyldningsark!G1660=Data!$T$17,Data!$V$17,IF(Udfyldningsark!G1660=Data!$T$18,Data!$V$18,IF(Udfyldningsark!G1660=Data!$T$19,Data!$V$19,IF(Udfyldningsark!G1660=Data!$T$20,Data!$V$20,IF(Udfyldningsark!G1660=Data!$T$21,Data!$V$21,IF(Udfyldningsark!G1660=Data!$T$22,Data!$V$22,IF(Udfyldningsark!G1660=Data!$T$23,Data!$V$23,IF(Udfyldningsark!G1660=Data!$T$24,Data!$V$24,IF(Udfyldningsark!G1660=Data!$T$25,Data!$V$25,IF(Udfyldningsark!G1660=Data!$T$26,Data!$V$26,IF(Udfyldningsark!G1660=Data!$T$27,Data!$V$27,))))))))))))))))))))))</f>
        <v/>
      </c>
    </row>
    <row r="1644" spans="13:13" ht="9.6" hidden="1" customHeight="1" x14ac:dyDescent="0.2">
      <c r="M1644" s="89" t="str">
        <f>IF(Udfyldningsark!G1661="","",IF(Udfyldningsark!G1661=Data!$T$7,Data!$V$7,IF(Udfyldningsark!G1661=Data!$T$8,Data!$V$8,IF(Udfyldningsark!G1661=Data!$T$9,Data!$V$9,IF(Udfyldningsark!G1661=Data!$T$10,Data!$V$10,IF(Udfyldningsark!G1661=Data!$T$11,Data!$V$11,IF(Udfyldningsark!G1661=Data!$T$12,Data!$V$12,IF(Udfyldningsark!G1661=Data!$T$13,Data!$V$13,IF(Udfyldningsark!G1661=Data!$T$14,Data!$V$14,IF(Udfyldningsark!G1661=Data!$T$15,Data!$V$15,IF(Udfyldningsark!G1661=Data!$T$16,Data!$V$16,IF(Udfyldningsark!G1661=Data!$T$17,Data!$V$17,IF(Udfyldningsark!G1661=Data!$T$18,Data!$V$18,IF(Udfyldningsark!G1661=Data!$T$19,Data!$V$19,IF(Udfyldningsark!G1661=Data!$T$20,Data!$V$20,IF(Udfyldningsark!G1661=Data!$T$21,Data!$V$21,IF(Udfyldningsark!G1661=Data!$T$22,Data!$V$22,IF(Udfyldningsark!G1661=Data!$T$23,Data!$V$23,IF(Udfyldningsark!G1661=Data!$T$24,Data!$V$24,IF(Udfyldningsark!G1661=Data!$T$25,Data!$V$25,IF(Udfyldningsark!G1661=Data!$T$26,Data!$V$26,IF(Udfyldningsark!G1661=Data!$T$27,Data!$V$27,))))))))))))))))))))))</f>
        <v/>
      </c>
    </row>
    <row r="1645" spans="13:13" ht="9.6" hidden="1" customHeight="1" x14ac:dyDescent="0.2">
      <c r="M1645" s="89" t="str">
        <f>IF(Udfyldningsark!G1662="","",IF(Udfyldningsark!G1662=Data!$T$7,Data!$V$7,IF(Udfyldningsark!G1662=Data!$T$8,Data!$V$8,IF(Udfyldningsark!G1662=Data!$T$9,Data!$V$9,IF(Udfyldningsark!G1662=Data!$T$10,Data!$V$10,IF(Udfyldningsark!G1662=Data!$T$11,Data!$V$11,IF(Udfyldningsark!G1662=Data!$T$12,Data!$V$12,IF(Udfyldningsark!G1662=Data!$T$13,Data!$V$13,IF(Udfyldningsark!G1662=Data!$T$14,Data!$V$14,IF(Udfyldningsark!G1662=Data!$T$15,Data!$V$15,IF(Udfyldningsark!G1662=Data!$T$16,Data!$V$16,IF(Udfyldningsark!G1662=Data!$T$17,Data!$V$17,IF(Udfyldningsark!G1662=Data!$T$18,Data!$V$18,IF(Udfyldningsark!G1662=Data!$T$19,Data!$V$19,IF(Udfyldningsark!G1662=Data!$T$20,Data!$V$20,IF(Udfyldningsark!G1662=Data!$T$21,Data!$V$21,IF(Udfyldningsark!G1662=Data!$T$22,Data!$V$22,IF(Udfyldningsark!G1662=Data!$T$23,Data!$V$23,IF(Udfyldningsark!G1662=Data!$T$24,Data!$V$24,IF(Udfyldningsark!G1662=Data!$T$25,Data!$V$25,IF(Udfyldningsark!G1662=Data!$T$26,Data!$V$26,IF(Udfyldningsark!G1662=Data!$T$27,Data!$V$27,))))))))))))))))))))))</f>
        <v/>
      </c>
    </row>
    <row r="1646" spans="13:13" ht="9.6" hidden="1" customHeight="1" x14ac:dyDescent="0.2">
      <c r="M1646" s="89" t="str">
        <f>IF(Udfyldningsark!G1663="","",IF(Udfyldningsark!G1663=Data!$T$7,Data!$V$7,IF(Udfyldningsark!G1663=Data!$T$8,Data!$V$8,IF(Udfyldningsark!G1663=Data!$T$9,Data!$V$9,IF(Udfyldningsark!G1663=Data!$T$10,Data!$V$10,IF(Udfyldningsark!G1663=Data!$T$11,Data!$V$11,IF(Udfyldningsark!G1663=Data!$T$12,Data!$V$12,IF(Udfyldningsark!G1663=Data!$T$13,Data!$V$13,IF(Udfyldningsark!G1663=Data!$T$14,Data!$V$14,IF(Udfyldningsark!G1663=Data!$T$15,Data!$V$15,IF(Udfyldningsark!G1663=Data!$T$16,Data!$V$16,IF(Udfyldningsark!G1663=Data!$T$17,Data!$V$17,IF(Udfyldningsark!G1663=Data!$T$18,Data!$V$18,IF(Udfyldningsark!G1663=Data!$T$19,Data!$V$19,IF(Udfyldningsark!G1663=Data!$T$20,Data!$V$20,IF(Udfyldningsark!G1663=Data!$T$21,Data!$V$21,IF(Udfyldningsark!G1663=Data!$T$22,Data!$V$22,IF(Udfyldningsark!G1663=Data!$T$23,Data!$V$23,IF(Udfyldningsark!G1663=Data!$T$24,Data!$V$24,IF(Udfyldningsark!G1663=Data!$T$25,Data!$V$25,IF(Udfyldningsark!G1663=Data!$T$26,Data!$V$26,IF(Udfyldningsark!G1663=Data!$T$27,Data!$V$27,))))))))))))))))))))))</f>
        <v/>
      </c>
    </row>
    <row r="1647" spans="13:13" ht="9.6" hidden="1" customHeight="1" x14ac:dyDescent="0.2">
      <c r="M1647" s="89" t="str">
        <f>IF(Udfyldningsark!G1664="","",IF(Udfyldningsark!G1664=Data!$T$7,Data!$V$7,IF(Udfyldningsark!G1664=Data!$T$8,Data!$V$8,IF(Udfyldningsark!G1664=Data!$T$9,Data!$V$9,IF(Udfyldningsark!G1664=Data!$T$10,Data!$V$10,IF(Udfyldningsark!G1664=Data!$T$11,Data!$V$11,IF(Udfyldningsark!G1664=Data!$T$12,Data!$V$12,IF(Udfyldningsark!G1664=Data!$T$13,Data!$V$13,IF(Udfyldningsark!G1664=Data!$T$14,Data!$V$14,IF(Udfyldningsark!G1664=Data!$T$15,Data!$V$15,IF(Udfyldningsark!G1664=Data!$T$16,Data!$V$16,IF(Udfyldningsark!G1664=Data!$T$17,Data!$V$17,IF(Udfyldningsark!G1664=Data!$T$18,Data!$V$18,IF(Udfyldningsark!G1664=Data!$T$19,Data!$V$19,IF(Udfyldningsark!G1664=Data!$T$20,Data!$V$20,IF(Udfyldningsark!G1664=Data!$T$21,Data!$V$21,IF(Udfyldningsark!G1664=Data!$T$22,Data!$V$22,IF(Udfyldningsark!G1664=Data!$T$23,Data!$V$23,IF(Udfyldningsark!G1664=Data!$T$24,Data!$V$24,IF(Udfyldningsark!G1664=Data!$T$25,Data!$V$25,IF(Udfyldningsark!G1664=Data!$T$26,Data!$V$26,IF(Udfyldningsark!G1664=Data!$T$27,Data!$V$27,))))))))))))))))))))))</f>
        <v/>
      </c>
    </row>
    <row r="1648" spans="13:13" ht="9.6" hidden="1" customHeight="1" x14ac:dyDescent="0.2">
      <c r="M1648" s="89" t="str">
        <f>IF(Udfyldningsark!G1665="","",IF(Udfyldningsark!G1665=Data!$T$7,Data!$V$7,IF(Udfyldningsark!G1665=Data!$T$8,Data!$V$8,IF(Udfyldningsark!G1665=Data!$T$9,Data!$V$9,IF(Udfyldningsark!G1665=Data!$T$10,Data!$V$10,IF(Udfyldningsark!G1665=Data!$T$11,Data!$V$11,IF(Udfyldningsark!G1665=Data!$T$12,Data!$V$12,IF(Udfyldningsark!G1665=Data!$T$13,Data!$V$13,IF(Udfyldningsark!G1665=Data!$T$14,Data!$V$14,IF(Udfyldningsark!G1665=Data!$T$15,Data!$V$15,IF(Udfyldningsark!G1665=Data!$T$16,Data!$V$16,IF(Udfyldningsark!G1665=Data!$T$17,Data!$V$17,IF(Udfyldningsark!G1665=Data!$T$18,Data!$V$18,IF(Udfyldningsark!G1665=Data!$T$19,Data!$V$19,IF(Udfyldningsark!G1665=Data!$T$20,Data!$V$20,IF(Udfyldningsark!G1665=Data!$T$21,Data!$V$21,IF(Udfyldningsark!G1665=Data!$T$22,Data!$V$22,IF(Udfyldningsark!G1665=Data!$T$23,Data!$V$23,IF(Udfyldningsark!G1665=Data!$T$24,Data!$V$24,IF(Udfyldningsark!G1665=Data!$T$25,Data!$V$25,IF(Udfyldningsark!G1665=Data!$T$26,Data!$V$26,IF(Udfyldningsark!G1665=Data!$T$27,Data!$V$27,))))))))))))))))))))))</f>
        <v/>
      </c>
    </row>
    <row r="1649" spans="13:13" ht="9.6" hidden="1" customHeight="1" x14ac:dyDescent="0.2">
      <c r="M1649" s="89" t="str">
        <f>IF(Udfyldningsark!G1666="","",IF(Udfyldningsark!G1666=Data!$T$7,Data!$V$7,IF(Udfyldningsark!G1666=Data!$T$8,Data!$V$8,IF(Udfyldningsark!G1666=Data!$T$9,Data!$V$9,IF(Udfyldningsark!G1666=Data!$T$10,Data!$V$10,IF(Udfyldningsark!G1666=Data!$T$11,Data!$V$11,IF(Udfyldningsark!G1666=Data!$T$12,Data!$V$12,IF(Udfyldningsark!G1666=Data!$T$13,Data!$V$13,IF(Udfyldningsark!G1666=Data!$T$14,Data!$V$14,IF(Udfyldningsark!G1666=Data!$T$15,Data!$V$15,IF(Udfyldningsark!G1666=Data!$T$16,Data!$V$16,IF(Udfyldningsark!G1666=Data!$T$17,Data!$V$17,IF(Udfyldningsark!G1666=Data!$T$18,Data!$V$18,IF(Udfyldningsark!G1666=Data!$T$19,Data!$V$19,IF(Udfyldningsark!G1666=Data!$T$20,Data!$V$20,IF(Udfyldningsark!G1666=Data!$T$21,Data!$V$21,IF(Udfyldningsark!G1666=Data!$T$22,Data!$V$22,IF(Udfyldningsark!G1666=Data!$T$23,Data!$V$23,IF(Udfyldningsark!G1666=Data!$T$24,Data!$V$24,IF(Udfyldningsark!G1666=Data!$T$25,Data!$V$25,IF(Udfyldningsark!G1666=Data!$T$26,Data!$V$26,IF(Udfyldningsark!G1666=Data!$T$27,Data!$V$27,))))))))))))))))))))))</f>
        <v/>
      </c>
    </row>
    <row r="1650" spans="13:13" ht="9.6" hidden="1" customHeight="1" x14ac:dyDescent="0.2">
      <c r="M1650" s="89" t="str">
        <f>IF(Udfyldningsark!G1667="","",IF(Udfyldningsark!G1667=Data!$T$7,Data!$V$7,IF(Udfyldningsark!G1667=Data!$T$8,Data!$V$8,IF(Udfyldningsark!G1667=Data!$T$9,Data!$V$9,IF(Udfyldningsark!G1667=Data!$T$10,Data!$V$10,IF(Udfyldningsark!G1667=Data!$T$11,Data!$V$11,IF(Udfyldningsark!G1667=Data!$T$12,Data!$V$12,IF(Udfyldningsark!G1667=Data!$T$13,Data!$V$13,IF(Udfyldningsark!G1667=Data!$T$14,Data!$V$14,IF(Udfyldningsark!G1667=Data!$T$15,Data!$V$15,IF(Udfyldningsark!G1667=Data!$T$16,Data!$V$16,IF(Udfyldningsark!G1667=Data!$T$17,Data!$V$17,IF(Udfyldningsark!G1667=Data!$T$18,Data!$V$18,IF(Udfyldningsark!G1667=Data!$T$19,Data!$V$19,IF(Udfyldningsark!G1667=Data!$T$20,Data!$V$20,IF(Udfyldningsark!G1667=Data!$T$21,Data!$V$21,IF(Udfyldningsark!G1667=Data!$T$22,Data!$V$22,IF(Udfyldningsark!G1667=Data!$T$23,Data!$V$23,IF(Udfyldningsark!G1667=Data!$T$24,Data!$V$24,IF(Udfyldningsark!G1667=Data!$T$25,Data!$V$25,IF(Udfyldningsark!G1667=Data!$T$26,Data!$V$26,IF(Udfyldningsark!G1667=Data!$T$27,Data!$V$27,))))))))))))))))))))))</f>
        <v/>
      </c>
    </row>
    <row r="1651" spans="13:13" ht="9.6" hidden="1" customHeight="1" x14ac:dyDescent="0.2">
      <c r="M1651" s="89" t="str">
        <f>IF(Udfyldningsark!G1668="","",IF(Udfyldningsark!G1668=Data!$T$7,Data!$V$7,IF(Udfyldningsark!G1668=Data!$T$8,Data!$V$8,IF(Udfyldningsark!G1668=Data!$T$9,Data!$V$9,IF(Udfyldningsark!G1668=Data!$T$10,Data!$V$10,IF(Udfyldningsark!G1668=Data!$T$11,Data!$V$11,IF(Udfyldningsark!G1668=Data!$T$12,Data!$V$12,IF(Udfyldningsark!G1668=Data!$T$13,Data!$V$13,IF(Udfyldningsark!G1668=Data!$T$14,Data!$V$14,IF(Udfyldningsark!G1668=Data!$T$15,Data!$V$15,IF(Udfyldningsark!G1668=Data!$T$16,Data!$V$16,IF(Udfyldningsark!G1668=Data!$T$17,Data!$V$17,IF(Udfyldningsark!G1668=Data!$T$18,Data!$V$18,IF(Udfyldningsark!G1668=Data!$T$19,Data!$V$19,IF(Udfyldningsark!G1668=Data!$T$20,Data!$V$20,IF(Udfyldningsark!G1668=Data!$T$21,Data!$V$21,IF(Udfyldningsark!G1668=Data!$T$22,Data!$V$22,IF(Udfyldningsark!G1668=Data!$T$23,Data!$V$23,IF(Udfyldningsark!G1668=Data!$T$24,Data!$V$24,IF(Udfyldningsark!G1668=Data!$T$25,Data!$V$25,IF(Udfyldningsark!G1668=Data!$T$26,Data!$V$26,IF(Udfyldningsark!G1668=Data!$T$27,Data!$V$27,))))))))))))))))))))))</f>
        <v/>
      </c>
    </row>
    <row r="1652" spans="13:13" ht="9.6" hidden="1" customHeight="1" x14ac:dyDescent="0.2">
      <c r="M1652" s="89" t="str">
        <f>IF(Udfyldningsark!G1669="","",IF(Udfyldningsark!G1669=Data!$T$7,Data!$V$7,IF(Udfyldningsark!G1669=Data!$T$8,Data!$V$8,IF(Udfyldningsark!G1669=Data!$T$9,Data!$V$9,IF(Udfyldningsark!G1669=Data!$T$10,Data!$V$10,IF(Udfyldningsark!G1669=Data!$T$11,Data!$V$11,IF(Udfyldningsark!G1669=Data!$T$12,Data!$V$12,IF(Udfyldningsark!G1669=Data!$T$13,Data!$V$13,IF(Udfyldningsark!G1669=Data!$T$14,Data!$V$14,IF(Udfyldningsark!G1669=Data!$T$15,Data!$V$15,IF(Udfyldningsark!G1669=Data!$T$16,Data!$V$16,IF(Udfyldningsark!G1669=Data!$T$17,Data!$V$17,IF(Udfyldningsark!G1669=Data!$T$18,Data!$V$18,IF(Udfyldningsark!G1669=Data!$T$19,Data!$V$19,IF(Udfyldningsark!G1669=Data!$T$20,Data!$V$20,IF(Udfyldningsark!G1669=Data!$T$21,Data!$V$21,IF(Udfyldningsark!G1669=Data!$T$22,Data!$V$22,IF(Udfyldningsark!G1669=Data!$T$23,Data!$V$23,IF(Udfyldningsark!G1669=Data!$T$24,Data!$V$24,IF(Udfyldningsark!G1669=Data!$T$25,Data!$V$25,IF(Udfyldningsark!G1669=Data!$T$26,Data!$V$26,IF(Udfyldningsark!G1669=Data!$T$27,Data!$V$27,))))))))))))))))))))))</f>
        <v/>
      </c>
    </row>
    <row r="1653" spans="13:13" ht="9.6" hidden="1" customHeight="1" x14ac:dyDescent="0.2">
      <c r="M1653" s="89" t="str">
        <f>IF(Udfyldningsark!G1670="","",IF(Udfyldningsark!G1670=Data!$T$7,Data!$V$7,IF(Udfyldningsark!G1670=Data!$T$8,Data!$V$8,IF(Udfyldningsark!G1670=Data!$T$9,Data!$V$9,IF(Udfyldningsark!G1670=Data!$T$10,Data!$V$10,IF(Udfyldningsark!G1670=Data!$T$11,Data!$V$11,IF(Udfyldningsark!G1670=Data!$T$12,Data!$V$12,IF(Udfyldningsark!G1670=Data!$T$13,Data!$V$13,IF(Udfyldningsark!G1670=Data!$T$14,Data!$V$14,IF(Udfyldningsark!G1670=Data!$T$15,Data!$V$15,IF(Udfyldningsark!G1670=Data!$T$16,Data!$V$16,IF(Udfyldningsark!G1670=Data!$T$17,Data!$V$17,IF(Udfyldningsark!G1670=Data!$T$18,Data!$V$18,IF(Udfyldningsark!G1670=Data!$T$19,Data!$V$19,IF(Udfyldningsark!G1670=Data!$T$20,Data!$V$20,IF(Udfyldningsark!G1670=Data!$T$21,Data!$V$21,IF(Udfyldningsark!G1670=Data!$T$22,Data!$V$22,IF(Udfyldningsark!G1670=Data!$T$23,Data!$V$23,IF(Udfyldningsark!G1670=Data!$T$24,Data!$V$24,IF(Udfyldningsark!G1670=Data!$T$25,Data!$V$25,IF(Udfyldningsark!G1670=Data!$T$26,Data!$V$26,IF(Udfyldningsark!G1670=Data!$T$27,Data!$V$27,))))))))))))))))))))))</f>
        <v/>
      </c>
    </row>
    <row r="1654" spans="13:13" ht="9.6" hidden="1" customHeight="1" x14ac:dyDescent="0.2">
      <c r="M1654" s="89" t="str">
        <f>IF(Udfyldningsark!G1671="","",IF(Udfyldningsark!G1671=Data!$T$7,Data!$V$7,IF(Udfyldningsark!G1671=Data!$T$8,Data!$V$8,IF(Udfyldningsark!G1671=Data!$T$9,Data!$V$9,IF(Udfyldningsark!G1671=Data!$T$10,Data!$V$10,IF(Udfyldningsark!G1671=Data!$T$11,Data!$V$11,IF(Udfyldningsark!G1671=Data!$T$12,Data!$V$12,IF(Udfyldningsark!G1671=Data!$T$13,Data!$V$13,IF(Udfyldningsark!G1671=Data!$T$14,Data!$V$14,IF(Udfyldningsark!G1671=Data!$T$15,Data!$V$15,IF(Udfyldningsark!G1671=Data!$T$16,Data!$V$16,IF(Udfyldningsark!G1671=Data!$T$17,Data!$V$17,IF(Udfyldningsark!G1671=Data!$T$18,Data!$V$18,IF(Udfyldningsark!G1671=Data!$T$19,Data!$V$19,IF(Udfyldningsark!G1671=Data!$T$20,Data!$V$20,IF(Udfyldningsark!G1671=Data!$T$21,Data!$V$21,IF(Udfyldningsark!G1671=Data!$T$22,Data!$V$22,IF(Udfyldningsark!G1671=Data!$T$23,Data!$V$23,IF(Udfyldningsark!G1671=Data!$T$24,Data!$V$24,IF(Udfyldningsark!G1671=Data!$T$25,Data!$V$25,IF(Udfyldningsark!G1671=Data!$T$26,Data!$V$26,IF(Udfyldningsark!G1671=Data!$T$27,Data!$V$27,))))))))))))))))))))))</f>
        <v/>
      </c>
    </row>
    <row r="1655" spans="13:13" ht="9.6" hidden="1" customHeight="1" x14ac:dyDescent="0.2">
      <c r="M1655" s="89" t="str">
        <f>IF(Udfyldningsark!G1672="","",IF(Udfyldningsark!G1672=Data!$T$7,Data!$V$7,IF(Udfyldningsark!G1672=Data!$T$8,Data!$V$8,IF(Udfyldningsark!G1672=Data!$T$9,Data!$V$9,IF(Udfyldningsark!G1672=Data!$T$10,Data!$V$10,IF(Udfyldningsark!G1672=Data!$T$11,Data!$V$11,IF(Udfyldningsark!G1672=Data!$T$12,Data!$V$12,IF(Udfyldningsark!G1672=Data!$T$13,Data!$V$13,IF(Udfyldningsark!G1672=Data!$T$14,Data!$V$14,IF(Udfyldningsark!G1672=Data!$T$15,Data!$V$15,IF(Udfyldningsark!G1672=Data!$T$16,Data!$V$16,IF(Udfyldningsark!G1672=Data!$T$17,Data!$V$17,IF(Udfyldningsark!G1672=Data!$T$18,Data!$V$18,IF(Udfyldningsark!G1672=Data!$T$19,Data!$V$19,IF(Udfyldningsark!G1672=Data!$T$20,Data!$V$20,IF(Udfyldningsark!G1672=Data!$T$21,Data!$V$21,IF(Udfyldningsark!G1672=Data!$T$22,Data!$V$22,IF(Udfyldningsark!G1672=Data!$T$23,Data!$V$23,IF(Udfyldningsark!G1672=Data!$T$24,Data!$V$24,IF(Udfyldningsark!G1672=Data!$T$25,Data!$V$25,IF(Udfyldningsark!G1672=Data!$T$26,Data!$V$26,IF(Udfyldningsark!G1672=Data!$T$27,Data!$V$27,))))))))))))))))))))))</f>
        <v/>
      </c>
    </row>
    <row r="1656" spans="13:13" ht="9.6" hidden="1" customHeight="1" x14ac:dyDescent="0.2">
      <c r="M1656" s="89" t="str">
        <f>IF(Udfyldningsark!G1673="","",IF(Udfyldningsark!G1673=Data!$T$7,Data!$V$7,IF(Udfyldningsark!G1673=Data!$T$8,Data!$V$8,IF(Udfyldningsark!G1673=Data!$T$9,Data!$V$9,IF(Udfyldningsark!G1673=Data!$T$10,Data!$V$10,IF(Udfyldningsark!G1673=Data!$T$11,Data!$V$11,IF(Udfyldningsark!G1673=Data!$T$12,Data!$V$12,IF(Udfyldningsark!G1673=Data!$T$13,Data!$V$13,IF(Udfyldningsark!G1673=Data!$T$14,Data!$V$14,IF(Udfyldningsark!G1673=Data!$T$15,Data!$V$15,IF(Udfyldningsark!G1673=Data!$T$16,Data!$V$16,IF(Udfyldningsark!G1673=Data!$T$17,Data!$V$17,IF(Udfyldningsark!G1673=Data!$T$18,Data!$V$18,IF(Udfyldningsark!G1673=Data!$T$19,Data!$V$19,IF(Udfyldningsark!G1673=Data!$T$20,Data!$V$20,IF(Udfyldningsark!G1673=Data!$T$21,Data!$V$21,IF(Udfyldningsark!G1673=Data!$T$22,Data!$V$22,IF(Udfyldningsark!G1673=Data!$T$23,Data!$V$23,IF(Udfyldningsark!G1673=Data!$T$24,Data!$V$24,IF(Udfyldningsark!G1673=Data!$T$25,Data!$V$25,IF(Udfyldningsark!G1673=Data!$T$26,Data!$V$26,IF(Udfyldningsark!G1673=Data!$T$27,Data!$V$27,))))))))))))))))))))))</f>
        <v/>
      </c>
    </row>
    <row r="1657" spans="13:13" ht="9.6" hidden="1" customHeight="1" x14ac:dyDescent="0.2">
      <c r="M1657" s="89" t="str">
        <f>IF(Udfyldningsark!G1674="","",IF(Udfyldningsark!G1674=Data!$T$7,Data!$V$7,IF(Udfyldningsark!G1674=Data!$T$8,Data!$V$8,IF(Udfyldningsark!G1674=Data!$T$9,Data!$V$9,IF(Udfyldningsark!G1674=Data!$T$10,Data!$V$10,IF(Udfyldningsark!G1674=Data!$T$11,Data!$V$11,IF(Udfyldningsark!G1674=Data!$T$12,Data!$V$12,IF(Udfyldningsark!G1674=Data!$T$13,Data!$V$13,IF(Udfyldningsark!G1674=Data!$T$14,Data!$V$14,IF(Udfyldningsark!G1674=Data!$T$15,Data!$V$15,IF(Udfyldningsark!G1674=Data!$T$16,Data!$V$16,IF(Udfyldningsark!G1674=Data!$T$17,Data!$V$17,IF(Udfyldningsark!G1674=Data!$T$18,Data!$V$18,IF(Udfyldningsark!G1674=Data!$T$19,Data!$V$19,IF(Udfyldningsark!G1674=Data!$T$20,Data!$V$20,IF(Udfyldningsark!G1674=Data!$T$21,Data!$V$21,IF(Udfyldningsark!G1674=Data!$T$22,Data!$V$22,IF(Udfyldningsark!G1674=Data!$T$23,Data!$V$23,IF(Udfyldningsark!G1674=Data!$T$24,Data!$V$24,IF(Udfyldningsark!G1674=Data!$T$25,Data!$V$25,IF(Udfyldningsark!G1674=Data!$T$26,Data!$V$26,IF(Udfyldningsark!G1674=Data!$T$27,Data!$V$27,))))))))))))))))))))))</f>
        <v/>
      </c>
    </row>
    <row r="1658" spans="13:13" ht="9.6" hidden="1" customHeight="1" x14ac:dyDescent="0.2">
      <c r="M1658" s="89" t="str">
        <f>IF(Udfyldningsark!G1675="","",IF(Udfyldningsark!G1675=Data!$T$7,Data!$V$7,IF(Udfyldningsark!G1675=Data!$T$8,Data!$V$8,IF(Udfyldningsark!G1675=Data!$T$9,Data!$V$9,IF(Udfyldningsark!G1675=Data!$T$10,Data!$V$10,IF(Udfyldningsark!G1675=Data!$T$11,Data!$V$11,IF(Udfyldningsark!G1675=Data!$T$12,Data!$V$12,IF(Udfyldningsark!G1675=Data!$T$13,Data!$V$13,IF(Udfyldningsark!G1675=Data!$T$14,Data!$V$14,IF(Udfyldningsark!G1675=Data!$T$15,Data!$V$15,IF(Udfyldningsark!G1675=Data!$T$16,Data!$V$16,IF(Udfyldningsark!G1675=Data!$T$17,Data!$V$17,IF(Udfyldningsark!G1675=Data!$T$18,Data!$V$18,IF(Udfyldningsark!G1675=Data!$T$19,Data!$V$19,IF(Udfyldningsark!G1675=Data!$T$20,Data!$V$20,IF(Udfyldningsark!G1675=Data!$T$21,Data!$V$21,IF(Udfyldningsark!G1675=Data!$T$22,Data!$V$22,IF(Udfyldningsark!G1675=Data!$T$23,Data!$V$23,IF(Udfyldningsark!G1675=Data!$T$24,Data!$V$24,IF(Udfyldningsark!G1675=Data!$T$25,Data!$V$25,IF(Udfyldningsark!G1675=Data!$T$26,Data!$V$26,IF(Udfyldningsark!G1675=Data!$T$27,Data!$V$27,))))))))))))))))))))))</f>
        <v/>
      </c>
    </row>
    <row r="1659" spans="13:13" ht="9.6" hidden="1" customHeight="1" x14ac:dyDescent="0.2">
      <c r="M1659" s="89" t="str">
        <f>IF(Udfyldningsark!G1676="","",IF(Udfyldningsark!G1676=Data!$T$7,Data!$V$7,IF(Udfyldningsark!G1676=Data!$T$8,Data!$V$8,IF(Udfyldningsark!G1676=Data!$T$9,Data!$V$9,IF(Udfyldningsark!G1676=Data!$T$10,Data!$V$10,IF(Udfyldningsark!G1676=Data!$T$11,Data!$V$11,IF(Udfyldningsark!G1676=Data!$T$12,Data!$V$12,IF(Udfyldningsark!G1676=Data!$T$13,Data!$V$13,IF(Udfyldningsark!G1676=Data!$T$14,Data!$V$14,IF(Udfyldningsark!G1676=Data!$T$15,Data!$V$15,IF(Udfyldningsark!G1676=Data!$T$16,Data!$V$16,IF(Udfyldningsark!G1676=Data!$T$17,Data!$V$17,IF(Udfyldningsark!G1676=Data!$T$18,Data!$V$18,IF(Udfyldningsark!G1676=Data!$T$19,Data!$V$19,IF(Udfyldningsark!G1676=Data!$T$20,Data!$V$20,IF(Udfyldningsark!G1676=Data!$T$21,Data!$V$21,IF(Udfyldningsark!G1676=Data!$T$22,Data!$V$22,IF(Udfyldningsark!G1676=Data!$T$23,Data!$V$23,IF(Udfyldningsark!G1676=Data!$T$24,Data!$V$24,IF(Udfyldningsark!G1676=Data!$T$25,Data!$V$25,IF(Udfyldningsark!G1676=Data!$T$26,Data!$V$26,IF(Udfyldningsark!G1676=Data!$T$27,Data!$V$27,))))))))))))))))))))))</f>
        <v/>
      </c>
    </row>
    <row r="1660" spans="13:13" ht="9.6" hidden="1" customHeight="1" x14ac:dyDescent="0.2">
      <c r="M1660" s="89" t="str">
        <f>IF(Udfyldningsark!G1677="","",IF(Udfyldningsark!G1677=Data!$T$7,Data!$V$7,IF(Udfyldningsark!G1677=Data!$T$8,Data!$V$8,IF(Udfyldningsark!G1677=Data!$T$9,Data!$V$9,IF(Udfyldningsark!G1677=Data!$T$10,Data!$V$10,IF(Udfyldningsark!G1677=Data!$T$11,Data!$V$11,IF(Udfyldningsark!G1677=Data!$T$12,Data!$V$12,IF(Udfyldningsark!G1677=Data!$T$13,Data!$V$13,IF(Udfyldningsark!G1677=Data!$T$14,Data!$V$14,IF(Udfyldningsark!G1677=Data!$T$15,Data!$V$15,IF(Udfyldningsark!G1677=Data!$T$16,Data!$V$16,IF(Udfyldningsark!G1677=Data!$T$17,Data!$V$17,IF(Udfyldningsark!G1677=Data!$T$18,Data!$V$18,IF(Udfyldningsark!G1677=Data!$T$19,Data!$V$19,IF(Udfyldningsark!G1677=Data!$T$20,Data!$V$20,IF(Udfyldningsark!G1677=Data!$T$21,Data!$V$21,IF(Udfyldningsark!G1677=Data!$T$22,Data!$V$22,IF(Udfyldningsark!G1677=Data!$T$23,Data!$V$23,IF(Udfyldningsark!G1677=Data!$T$24,Data!$V$24,IF(Udfyldningsark!G1677=Data!$T$25,Data!$V$25,IF(Udfyldningsark!G1677=Data!$T$26,Data!$V$26,IF(Udfyldningsark!G1677=Data!$T$27,Data!$V$27,))))))))))))))))))))))</f>
        <v/>
      </c>
    </row>
    <row r="1661" spans="13:13" ht="9.6" hidden="1" customHeight="1" x14ac:dyDescent="0.2">
      <c r="M1661" s="89" t="str">
        <f>IF(Udfyldningsark!G1678="","",IF(Udfyldningsark!G1678=Data!$T$7,Data!$V$7,IF(Udfyldningsark!G1678=Data!$T$8,Data!$V$8,IF(Udfyldningsark!G1678=Data!$T$9,Data!$V$9,IF(Udfyldningsark!G1678=Data!$T$10,Data!$V$10,IF(Udfyldningsark!G1678=Data!$T$11,Data!$V$11,IF(Udfyldningsark!G1678=Data!$T$12,Data!$V$12,IF(Udfyldningsark!G1678=Data!$T$13,Data!$V$13,IF(Udfyldningsark!G1678=Data!$T$14,Data!$V$14,IF(Udfyldningsark!G1678=Data!$T$15,Data!$V$15,IF(Udfyldningsark!G1678=Data!$T$16,Data!$V$16,IF(Udfyldningsark!G1678=Data!$T$17,Data!$V$17,IF(Udfyldningsark!G1678=Data!$T$18,Data!$V$18,IF(Udfyldningsark!G1678=Data!$T$19,Data!$V$19,IF(Udfyldningsark!G1678=Data!$T$20,Data!$V$20,IF(Udfyldningsark!G1678=Data!$T$21,Data!$V$21,IF(Udfyldningsark!G1678=Data!$T$22,Data!$V$22,IF(Udfyldningsark!G1678=Data!$T$23,Data!$V$23,IF(Udfyldningsark!G1678=Data!$T$24,Data!$V$24,IF(Udfyldningsark!G1678=Data!$T$25,Data!$V$25,IF(Udfyldningsark!G1678=Data!$T$26,Data!$V$26,IF(Udfyldningsark!G1678=Data!$T$27,Data!$V$27,))))))))))))))))))))))</f>
        <v/>
      </c>
    </row>
    <row r="1662" spans="13:13" ht="9.6" hidden="1" customHeight="1" x14ac:dyDescent="0.2">
      <c r="M1662" s="89" t="str">
        <f>IF(Udfyldningsark!G1679="","",IF(Udfyldningsark!G1679=Data!$T$7,Data!$V$7,IF(Udfyldningsark!G1679=Data!$T$8,Data!$V$8,IF(Udfyldningsark!G1679=Data!$T$9,Data!$V$9,IF(Udfyldningsark!G1679=Data!$T$10,Data!$V$10,IF(Udfyldningsark!G1679=Data!$T$11,Data!$V$11,IF(Udfyldningsark!G1679=Data!$T$12,Data!$V$12,IF(Udfyldningsark!G1679=Data!$T$13,Data!$V$13,IF(Udfyldningsark!G1679=Data!$T$14,Data!$V$14,IF(Udfyldningsark!G1679=Data!$T$15,Data!$V$15,IF(Udfyldningsark!G1679=Data!$T$16,Data!$V$16,IF(Udfyldningsark!G1679=Data!$T$17,Data!$V$17,IF(Udfyldningsark!G1679=Data!$T$18,Data!$V$18,IF(Udfyldningsark!G1679=Data!$T$19,Data!$V$19,IF(Udfyldningsark!G1679=Data!$T$20,Data!$V$20,IF(Udfyldningsark!G1679=Data!$T$21,Data!$V$21,IF(Udfyldningsark!G1679=Data!$T$22,Data!$V$22,IF(Udfyldningsark!G1679=Data!$T$23,Data!$V$23,IF(Udfyldningsark!G1679=Data!$T$24,Data!$V$24,IF(Udfyldningsark!G1679=Data!$T$25,Data!$V$25,IF(Udfyldningsark!G1679=Data!$T$26,Data!$V$26,IF(Udfyldningsark!G1679=Data!$T$27,Data!$V$27,))))))))))))))))))))))</f>
        <v/>
      </c>
    </row>
    <row r="1663" spans="13:13" ht="9.6" hidden="1" customHeight="1" x14ac:dyDescent="0.2">
      <c r="M1663" s="89" t="str">
        <f>IF(Udfyldningsark!G1680="","",IF(Udfyldningsark!G1680=Data!$T$7,Data!$V$7,IF(Udfyldningsark!G1680=Data!$T$8,Data!$V$8,IF(Udfyldningsark!G1680=Data!$T$9,Data!$V$9,IF(Udfyldningsark!G1680=Data!$T$10,Data!$V$10,IF(Udfyldningsark!G1680=Data!$T$11,Data!$V$11,IF(Udfyldningsark!G1680=Data!$T$12,Data!$V$12,IF(Udfyldningsark!G1680=Data!$T$13,Data!$V$13,IF(Udfyldningsark!G1680=Data!$T$14,Data!$V$14,IF(Udfyldningsark!G1680=Data!$T$15,Data!$V$15,IF(Udfyldningsark!G1680=Data!$T$16,Data!$V$16,IF(Udfyldningsark!G1680=Data!$T$17,Data!$V$17,IF(Udfyldningsark!G1680=Data!$T$18,Data!$V$18,IF(Udfyldningsark!G1680=Data!$T$19,Data!$V$19,IF(Udfyldningsark!G1680=Data!$T$20,Data!$V$20,IF(Udfyldningsark!G1680=Data!$T$21,Data!$V$21,IF(Udfyldningsark!G1680=Data!$T$22,Data!$V$22,IF(Udfyldningsark!G1680=Data!$T$23,Data!$V$23,IF(Udfyldningsark!G1680=Data!$T$24,Data!$V$24,IF(Udfyldningsark!G1680=Data!$T$25,Data!$V$25,IF(Udfyldningsark!G1680=Data!$T$26,Data!$V$26,IF(Udfyldningsark!G1680=Data!$T$27,Data!$V$27,))))))))))))))))))))))</f>
        <v/>
      </c>
    </row>
    <row r="1664" spans="13:13" ht="9.6" hidden="1" customHeight="1" x14ac:dyDescent="0.2">
      <c r="M1664" s="89" t="str">
        <f>IF(Udfyldningsark!G1681="","",IF(Udfyldningsark!G1681=Data!$T$7,Data!$V$7,IF(Udfyldningsark!G1681=Data!$T$8,Data!$V$8,IF(Udfyldningsark!G1681=Data!$T$9,Data!$V$9,IF(Udfyldningsark!G1681=Data!$T$10,Data!$V$10,IF(Udfyldningsark!G1681=Data!$T$11,Data!$V$11,IF(Udfyldningsark!G1681=Data!$T$12,Data!$V$12,IF(Udfyldningsark!G1681=Data!$T$13,Data!$V$13,IF(Udfyldningsark!G1681=Data!$T$14,Data!$V$14,IF(Udfyldningsark!G1681=Data!$T$15,Data!$V$15,IF(Udfyldningsark!G1681=Data!$T$16,Data!$V$16,IF(Udfyldningsark!G1681=Data!$T$17,Data!$V$17,IF(Udfyldningsark!G1681=Data!$T$18,Data!$V$18,IF(Udfyldningsark!G1681=Data!$T$19,Data!$V$19,IF(Udfyldningsark!G1681=Data!$T$20,Data!$V$20,IF(Udfyldningsark!G1681=Data!$T$21,Data!$V$21,IF(Udfyldningsark!G1681=Data!$T$22,Data!$V$22,IF(Udfyldningsark!G1681=Data!$T$23,Data!$V$23,IF(Udfyldningsark!G1681=Data!$T$24,Data!$V$24,IF(Udfyldningsark!G1681=Data!$T$25,Data!$V$25,IF(Udfyldningsark!G1681=Data!$T$26,Data!$V$26,IF(Udfyldningsark!G1681=Data!$T$27,Data!$V$27,))))))))))))))))))))))</f>
        <v/>
      </c>
    </row>
    <row r="1665" spans="13:13" ht="9.6" hidden="1" customHeight="1" x14ac:dyDescent="0.2">
      <c r="M1665" s="89" t="str">
        <f>IF(Udfyldningsark!G1682="","",IF(Udfyldningsark!G1682=Data!$T$7,Data!$V$7,IF(Udfyldningsark!G1682=Data!$T$8,Data!$V$8,IF(Udfyldningsark!G1682=Data!$T$9,Data!$V$9,IF(Udfyldningsark!G1682=Data!$T$10,Data!$V$10,IF(Udfyldningsark!G1682=Data!$T$11,Data!$V$11,IF(Udfyldningsark!G1682=Data!$T$12,Data!$V$12,IF(Udfyldningsark!G1682=Data!$T$13,Data!$V$13,IF(Udfyldningsark!G1682=Data!$T$14,Data!$V$14,IF(Udfyldningsark!G1682=Data!$T$15,Data!$V$15,IF(Udfyldningsark!G1682=Data!$T$16,Data!$V$16,IF(Udfyldningsark!G1682=Data!$T$17,Data!$V$17,IF(Udfyldningsark!G1682=Data!$T$18,Data!$V$18,IF(Udfyldningsark!G1682=Data!$T$19,Data!$V$19,IF(Udfyldningsark!G1682=Data!$T$20,Data!$V$20,IF(Udfyldningsark!G1682=Data!$T$21,Data!$V$21,IF(Udfyldningsark!G1682=Data!$T$22,Data!$V$22,IF(Udfyldningsark!G1682=Data!$T$23,Data!$V$23,IF(Udfyldningsark!G1682=Data!$T$24,Data!$V$24,IF(Udfyldningsark!G1682=Data!$T$25,Data!$V$25,IF(Udfyldningsark!G1682=Data!$T$26,Data!$V$26,IF(Udfyldningsark!G1682=Data!$T$27,Data!$V$27,))))))))))))))))))))))</f>
        <v/>
      </c>
    </row>
    <row r="1666" spans="13:13" ht="9.6" hidden="1" customHeight="1" x14ac:dyDescent="0.2">
      <c r="M1666" s="89" t="str">
        <f>IF(Udfyldningsark!G1683="","",IF(Udfyldningsark!G1683=Data!$T$7,Data!$V$7,IF(Udfyldningsark!G1683=Data!$T$8,Data!$V$8,IF(Udfyldningsark!G1683=Data!$T$9,Data!$V$9,IF(Udfyldningsark!G1683=Data!$T$10,Data!$V$10,IF(Udfyldningsark!G1683=Data!$T$11,Data!$V$11,IF(Udfyldningsark!G1683=Data!$T$12,Data!$V$12,IF(Udfyldningsark!G1683=Data!$T$13,Data!$V$13,IF(Udfyldningsark!G1683=Data!$T$14,Data!$V$14,IF(Udfyldningsark!G1683=Data!$T$15,Data!$V$15,IF(Udfyldningsark!G1683=Data!$T$16,Data!$V$16,IF(Udfyldningsark!G1683=Data!$T$17,Data!$V$17,IF(Udfyldningsark!G1683=Data!$T$18,Data!$V$18,IF(Udfyldningsark!G1683=Data!$T$19,Data!$V$19,IF(Udfyldningsark!G1683=Data!$T$20,Data!$V$20,IF(Udfyldningsark!G1683=Data!$T$21,Data!$V$21,IF(Udfyldningsark!G1683=Data!$T$22,Data!$V$22,IF(Udfyldningsark!G1683=Data!$T$23,Data!$V$23,IF(Udfyldningsark!G1683=Data!$T$24,Data!$V$24,IF(Udfyldningsark!G1683=Data!$T$25,Data!$V$25,IF(Udfyldningsark!G1683=Data!$T$26,Data!$V$26,IF(Udfyldningsark!G1683=Data!$T$27,Data!$V$27,))))))))))))))))))))))</f>
        <v/>
      </c>
    </row>
    <row r="1667" spans="13:13" ht="9.6" hidden="1" customHeight="1" x14ac:dyDescent="0.2">
      <c r="M1667" s="89" t="str">
        <f>IF(Udfyldningsark!G1684="","",IF(Udfyldningsark!G1684=Data!$T$7,Data!$V$7,IF(Udfyldningsark!G1684=Data!$T$8,Data!$V$8,IF(Udfyldningsark!G1684=Data!$T$9,Data!$V$9,IF(Udfyldningsark!G1684=Data!$T$10,Data!$V$10,IF(Udfyldningsark!G1684=Data!$T$11,Data!$V$11,IF(Udfyldningsark!G1684=Data!$T$12,Data!$V$12,IF(Udfyldningsark!G1684=Data!$T$13,Data!$V$13,IF(Udfyldningsark!G1684=Data!$T$14,Data!$V$14,IF(Udfyldningsark!G1684=Data!$T$15,Data!$V$15,IF(Udfyldningsark!G1684=Data!$T$16,Data!$V$16,IF(Udfyldningsark!G1684=Data!$T$17,Data!$V$17,IF(Udfyldningsark!G1684=Data!$T$18,Data!$V$18,IF(Udfyldningsark!G1684=Data!$T$19,Data!$V$19,IF(Udfyldningsark!G1684=Data!$T$20,Data!$V$20,IF(Udfyldningsark!G1684=Data!$T$21,Data!$V$21,IF(Udfyldningsark!G1684=Data!$T$22,Data!$V$22,IF(Udfyldningsark!G1684=Data!$T$23,Data!$V$23,IF(Udfyldningsark!G1684=Data!$T$24,Data!$V$24,IF(Udfyldningsark!G1684=Data!$T$25,Data!$V$25,IF(Udfyldningsark!G1684=Data!$T$26,Data!$V$26,IF(Udfyldningsark!G1684=Data!$T$27,Data!$V$27,))))))))))))))))))))))</f>
        <v/>
      </c>
    </row>
    <row r="1668" spans="13:13" ht="9.6" hidden="1" customHeight="1" x14ac:dyDescent="0.2">
      <c r="M1668" s="89" t="str">
        <f>IF(Udfyldningsark!G1685="","",IF(Udfyldningsark!G1685=Data!$T$7,Data!$V$7,IF(Udfyldningsark!G1685=Data!$T$8,Data!$V$8,IF(Udfyldningsark!G1685=Data!$T$9,Data!$V$9,IF(Udfyldningsark!G1685=Data!$T$10,Data!$V$10,IF(Udfyldningsark!G1685=Data!$T$11,Data!$V$11,IF(Udfyldningsark!G1685=Data!$T$12,Data!$V$12,IF(Udfyldningsark!G1685=Data!$T$13,Data!$V$13,IF(Udfyldningsark!G1685=Data!$T$14,Data!$V$14,IF(Udfyldningsark!G1685=Data!$T$15,Data!$V$15,IF(Udfyldningsark!G1685=Data!$T$16,Data!$V$16,IF(Udfyldningsark!G1685=Data!$T$17,Data!$V$17,IF(Udfyldningsark!G1685=Data!$T$18,Data!$V$18,IF(Udfyldningsark!G1685=Data!$T$19,Data!$V$19,IF(Udfyldningsark!G1685=Data!$T$20,Data!$V$20,IF(Udfyldningsark!G1685=Data!$T$21,Data!$V$21,IF(Udfyldningsark!G1685=Data!$T$22,Data!$V$22,IF(Udfyldningsark!G1685=Data!$T$23,Data!$V$23,IF(Udfyldningsark!G1685=Data!$T$24,Data!$V$24,IF(Udfyldningsark!G1685=Data!$T$25,Data!$V$25,IF(Udfyldningsark!G1685=Data!$T$26,Data!$V$26,IF(Udfyldningsark!G1685=Data!$T$27,Data!$V$27,))))))))))))))))))))))</f>
        <v/>
      </c>
    </row>
    <row r="1669" spans="13:13" ht="9.6" hidden="1" customHeight="1" x14ac:dyDescent="0.2">
      <c r="M1669" s="89" t="str">
        <f>IF(Udfyldningsark!G1686="","",IF(Udfyldningsark!G1686=Data!$T$7,Data!$V$7,IF(Udfyldningsark!G1686=Data!$T$8,Data!$V$8,IF(Udfyldningsark!G1686=Data!$T$9,Data!$V$9,IF(Udfyldningsark!G1686=Data!$T$10,Data!$V$10,IF(Udfyldningsark!G1686=Data!$T$11,Data!$V$11,IF(Udfyldningsark!G1686=Data!$T$12,Data!$V$12,IF(Udfyldningsark!G1686=Data!$T$13,Data!$V$13,IF(Udfyldningsark!G1686=Data!$T$14,Data!$V$14,IF(Udfyldningsark!G1686=Data!$T$15,Data!$V$15,IF(Udfyldningsark!G1686=Data!$T$16,Data!$V$16,IF(Udfyldningsark!G1686=Data!$T$17,Data!$V$17,IF(Udfyldningsark!G1686=Data!$T$18,Data!$V$18,IF(Udfyldningsark!G1686=Data!$T$19,Data!$V$19,IF(Udfyldningsark!G1686=Data!$T$20,Data!$V$20,IF(Udfyldningsark!G1686=Data!$T$21,Data!$V$21,IF(Udfyldningsark!G1686=Data!$T$22,Data!$V$22,IF(Udfyldningsark!G1686=Data!$T$23,Data!$V$23,IF(Udfyldningsark!G1686=Data!$T$24,Data!$V$24,IF(Udfyldningsark!G1686=Data!$T$25,Data!$V$25,IF(Udfyldningsark!G1686=Data!$T$26,Data!$V$26,IF(Udfyldningsark!G1686=Data!$T$27,Data!$V$27,))))))))))))))))))))))</f>
        <v/>
      </c>
    </row>
    <row r="1670" spans="13:13" ht="9.6" hidden="1" customHeight="1" x14ac:dyDescent="0.2">
      <c r="M1670" s="89" t="str">
        <f>IF(Udfyldningsark!G1687="","",IF(Udfyldningsark!G1687=Data!$T$7,Data!$V$7,IF(Udfyldningsark!G1687=Data!$T$8,Data!$V$8,IF(Udfyldningsark!G1687=Data!$T$9,Data!$V$9,IF(Udfyldningsark!G1687=Data!$T$10,Data!$V$10,IF(Udfyldningsark!G1687=Data!$T$11,Data!$V$11,IF(Udfyldningsark!G1687=Data!$T$12,Data!$V$12,IF(Udfyldningsark!G1687=Data!$T$13,Data!$V$13,IF(Udfyldningsark!G1687=Data!$T$14,Data!$V$14,IF(Udfyldningsark!G1687=Data!$T$15,Data!$V$15,IF(Udfyldningsark!G1687=Data!$T$16,Data!$V$16,IF(Udfyldningsark!G1687=Data!$T$17,Data!$V$17,IF(Udfyldningsark!G1687=Data!$T$18,Data!$V$18,IF(Udfyldningsark!G1687=Data!$T$19,Data!$V$19,IF(Udfyldningsark!G1687=Data!$T$20,Data!$V$20,IF(Udfyldningsark!G1687=Data!$T$21,Data!$V$21,IF(Udfyldningsark!G1687=Data!$T$22,Data!$V$22,IF(Udfyldningsark!G1687=Data!$T$23,Data!$V$23,IF(Udfyldningsark!G1687=Data!$T$24,Data!$V$24,IF(Udfyldningsark!G1687=Data!$T$25,Data!$V$25,IF(Udfyldningsark!G1687=Data!$T$26,Data!$V$26,IF(Udfyldningsark!G1687=Data!$T$27,Data!$V$27,))))))))))))))))))))))</f>
        <v/>
      </c>
    </row>
    <row r="1671" spans="13:13" ht="9.6" hidden="1" customHeight="1" x14ac:dyDescent="0.2">
      <c r="M1671" s="89" t="str">
        <f>IF(Udfyldningsark!G1688="","",IF(Udfyldningsark!G1688=Data!$T$7,Data!$V$7,IF(Udfyldningsark!G1688=Data!$T$8,Data!$V$8,IF(Udfyldningsark!G1688=Data!$T$9,Data!$V$9,IF(Udfyldningsark!G1688=Data!$T$10,Data!$V$10,IF(Udfyldningsark!G1688=Data!$T$11,Data!$V$11,IF(Udfyldningsark!G1688=Data!$T$12,Data!$V$12,IF(Udfyldningsark!G1688=Data!$T$13,Data!$V$13,IF(Udfyldningsark!G1688=Data!$T$14,Data!$V$14,IF(Udfyldningsark!G1688=Data!$T$15,Data!$V$15,IF(Udfyldningsark!G1688=Data!$T$16,Data!$V$16,IF(Udfyldningsark!G1688=Data!$T$17,Data!$V$17,IF(Udfyldningsark!G1688=Data!$T$18,Data!$V$18,IF(Udfyldningsark!G1688=Data!$T$19,Data!$V$19,IF(Udfyldningsark!G1688=Data!$T$20,Data!$V$20,IF(Udfyldningsark!G1688=Data!$T$21,Data!$V$21,IF(Udfyldningsark!G1688=Data!$T$22,Data!$V$22,IF(Udfyldningsark!G1688=Data!$T$23,Data!$V$23,IF(Udfyldningsark!G1688=Data!$T$24,Data!$V$24,IF(Udfyldningsark!G1688=Data!$T$25,Data!$V$25,IF(Udfyldningsark!G1688=Data!$T$26,Data!$V$26,IF(Udfyldningsark!G1688=Data!$T$27,Data!$V$27,))))))))))))))))))))))</f>
        <v/>
      </c>
    </row>
    <row r="1672" spans="13:13" ht="9.6" hidden="1" customHeight="1" x14ac:dyDescent="0.2">
      <c r="M1672" s="89" t="str">
        <f>IF(Udfyldningsark!G1689="","",IF(Udfyldningsark!G1689=Data!$T$7,Data!$V$7,IF(Udfyldningsark!G1689=Data!$T$8,Data!$V$8,IF(Udfyldningsark!G1689=Data!$T$9,Data!$V$9,IF(Udfyldningsark!G1689=Data!$T$10,Data!$V$10,IF(Udfyldningsark!G1689=Data!$T$11,Data!$V$11,IF(Udfyldningsark!G1689=Data!$T$12,Data!$V$12,IF(Udfyldningsark!G1689=Data!$T$13,Data!$V$13,IF(Udfyldningsark!G1689=Data!$T$14,Data!$V$14,IF(Udfyldningsark!G1689=Data!$T$15,Data!$V$15,IF(Udfyldningsark!G1689=Data!$T$16,Data!$V$16,IF(Udfyldningsark!G1689=Data!$T$17,Data!$V$17,IF(Udfyldningsark!G1689=Data!$T$18,Data!$V$18,IF(Udfyldningsark!G1689=Data!$T$19,Data!$V$19,IF(Udfyldningsark!G1689=Data!$T$20,Data!$V$20,IF(Udfyldningsark!G1689=Data!$T$21,Data!$V$21,IF(Udfyldningsark!G1689=Data!$T$22,Data!$V$22,IF(Udfyldningsark!G1689=Data!$T$23,Data!$V$23,IF(Udfyldningsark!G1689=Data!$T$24,Data!$V$24,IF(Udfyldningsark!G1689=Data!$T$25,Data!$V$25,IF(Udfyldningsark!G1689=Data!$T$26,Data!$V$26,IF(Udfyldningsark!G1689=Data!$T$27,Data!$V$27,))))))))))))))))))))))</f>
        <v/>
      </c>
    </row>
    <row r="1673" spans="13:13" ht="9.6" hidden="1" customHeight="1" x14ac:dyDescent="0.2">
      <c r="M1673" s="89" t="str">
        <f>IF(Udfyldningsark!G1690="","",IF(Udfyldningsark!G1690=Data!$T$7,Data!$V$7,IF(Udfyldningsark!G1690=Data!$T$8,Data!$V$8,IF(Udfyldningsark!G1690=Data!$T$9,Data!$V$9,IF(Udfyldningsark!G1690=Data!$T$10,Data!$V$10,IF(Udfyldningsark!G1690=Data!$T$11,Data!$V$11,IF(Udfyldningsark!G1690=Data!$T$12,Data!$V$12,IF(Udfyldningsark!G1690=Data!$T$13,Data!$V$13,IF(Udfyldningsark!G1690=Data!$T$14,Data!$V$14,IF(Udfyldningsark!G1690=Data!$T$15,Data!$V$15,IF(Udfyldningsark!G1690=Data!$T$16,Data!$V$16,IF(Udfyldningsark!G1690=Data!$T$17,Data!$V$17,IF(Udfyldningsark!G1690=Data!$T$18,Data!$V$18,IF(Udfyldningsark!G1690=Data!$T$19,Data!$V$19,IF(Udfyldningsark!G1690=Data!$T$20,Data!$V$20,IF(Udfyldningsark!G1690=Data!$T$21,Data!$V$21,IF(Udfyldningsark!G1690=Data!$T$22,Data!$V$22,IF(Udfyldningsark!G1690=Data!$T$23,Data!$V$23,IF(Udfyldningsark!G1690=Data!$T$24,Data!$V$24,IF(Udfyldningsark!G1690=Data!$T$25,Data!$V$25,IF(Udfyldningsark!G1690=Data!$T$26,Data!$V$26,IF(Udfyldningsark!G1690=Data!$T$27,Data!$V$27,))))))))))))))))))))))</f>
        <v/>
      </c>
    </row>
    <row r="1674" spans="13:13" ht="9.6" hidden="1" customHeight="1" x14ac:dyDescent="0.2">
      <c r="M1674" s="89" t="str">
        <f>IF(Udfyldningsark!G1691="","",IF(Udfyldningsark!G1691=Data!$T$7,Data!$V$7,IF(Udfyldningsark!G1691=Data!$T$8,Data!$V$8,IF(Udfyldningsark!G1691=Data!$T$9,Data!$V$9,IF(Udfyldningsark!G1691=Data!$T$10,Data!$V$10,IF(Udfyldningsark!G1691=Data!$T$11,Data!$V$11,IF(Udfyldningsark!G1691=Data!$T$12,Data!$V$12,IF(Udfyldningsark!G1691=Data!$T$13,Data!$V$13,IF(Udfyldningsark!G1691=Data!$T$14,Data!$V$14,IF(Udfyldningsark!G1691=Data!$T$15,Data!$V$15,IF(Udfyldningsark!G1691=Data!$T$16,Data!$V$16,IF(Udfyldningsark!G1691=Data!$T$17,Data!$V$17,IF(Udfyldningsark!G1691=Data!$T$18,Data!$V$18,IF(Udfyldningsark!G1691=Data!$T$19,Data!$V$19,IF(Udfyldningsark!G1691=Data!$T$20,Data!$V$20,IF(Udfyldningsark!G1691=Data!$T$21,Data!$V$21,IF(Udfyldningsark!G1691=Data!$T$22,Data!$V$22,IF(Udfyldningsark!G1691=Data!$T$23,Data!$V$23,IF(Udfyldningsark!G1691=Data!$T$24,Data!$V$24,IF(Udfyldningsark!G1691=Data!$T$25,Data!$V$25,IF(Udfyldningsark!G1691=Data!$T$26,Data!$V$26,IF(Udfyldningsark!G1691=Data!$T$27,Data!$V$27,))))))))))))))))))))))</f>
        <v/>
      </c>
    </row>
    <row r="1675" spans="13:13" ht="9.6" hidden="1" customHeight="1" x14ac:dyDescent="0.2">
      <c r="M1675" s="89" t="str">
        <f>IF(Udfyldningsark!G1692="","",IF(Udfyldningsark!G1692=Data!$T$7,Data!$V$7,IF(Udfyldningsark!G1692=Data!$T$8,Data!$V$8,IF(Udfyldningsark!G1692=Data!$T$9,Data!$V$9,IF(Udfyldningsark!G1692=Data!$T$10,Data!$V$10,IF(Udfyldningsark!G1692=Data!$T$11,Data!$V$11,IF(Udfyldningsark!G1692=Data!$T$12,Data!$V$12,IF(Udfyldningsark!G1692=Data!$T$13,Data!$V$13,IF(Udfyldningsark!G1692=Data!$T$14,Data!$V$14,IF(Udfyldningsark!G1692=Data!$T$15,Data!$V$15,IF(Udfyldningsark!G1692=Data!$T$16,Data!$V$16,IF(Udfyldningsark!G1692=Data!$T$17,Data!$V$17,IF(Udfyldningsark!G1692=Data!$T$18,Data!$V$18,IF(Udfyldningsark!G1692=Data!$T$19,Data!$V$19,IF(Udfyldningsark!G1692=Data!$T$20,Data!$V$20,IF(Udfyldningsark!G1692=Data!$T$21,Data!$V$21,IF(Udfyldningsark!G1692=Data!$T$22,Data!$V$22,IF(Udfyldningsark!G1692=Data!$T$23,Data!$V$23,IF(Udfyldningsark!G1692=Data!$T$24,Data!$V$24,IF(Udfyldningsark!G1692=Data!$T$25,Data!$V$25,IF(Udfyldningsark!G1692=Data!$T$26,Data!$V$26,IF(Udfyldningsark!G1692=Data!$T$27,Data!$V$27,))))))))))))))))))))))</f>
        <v/>
      </c>
    </row>
    <row r="1676" spans="13:13" ht="9.6" hidden="1" customHeight="1" x14ac:dyDescent="0.2">
      <c r="M1676" s="89" t="str">
        <f>IF(Udfyldningsark!G1693="","",IF(Udfyldningsark!G1693=Data!$T$7,Data!$V$7,IF(Udfyldningsark!G1693=Data!$T$8,Data!$V$8,IF(Udfyldningsark!G1693=Data!$T$9,Data!$V$9,IF(Udfyldningsark!G1693=Data!$T$10,Data!$V$10,IF(Udfyldningsark!G1693=Data!$T$11,Data!$V$11,IF(Udfyldningsark!G1693=Data!$T$12,Data!$V$12,IF(Udfyldningsark!G1693=Data!$T$13,Data!$V$13,IF(Udfyldningsark!G1693=Data!$T$14,Data!$V$14,IF(Udfyldningsark!G1693=Data!$T$15,Data!$V$15,IF(Udfyldningsark!G1693=Data!$T$16,Data!$V$16,IF(Udfyldningsark!G1693=Data!$T$17,Data!$V$17,IF(Udfyldningsark!G1693=Data!$T$18,Data!$V$18,IF(Udfyldningsark!G1693=Data!$T$19,Data!$V$19,IF(Udfyldningsark!G1693=Data!$T$20,Data!$V$20,IF(Udfyldningsark!G1693=Data!$T$21,Data!$V$21,IF(Udfyldningsark!G1693=Data!$T$22,Data!$V$22,IF(Udfyldningsark!G1693=Data!$T$23,Data!$V$23,IF(Udfyldningsark!G1693=Data!$T$24,Data!$V$24,IF(Udfyldningsark!G1693=Data!$T$25,Data!$V$25,IF(Udfyldningsark!G1693=Data!$T$26,Data!$V$26,IF(Udfyldningsark!G1693=Data!$T$27,Data!$V$27,))))))))))))))))))))))</f>
        <v/>
      </c>
    </row>
    <row r="1677" spans="13:13" ht="9.6" hidden="1" customHeight="1" x14ac:dyDescent="0.2">
      <c r="M1677" s="89" t="str">
        <f>IF(Udfyldningsark!G1694="","",IF(Udfyldningsark!G1694=Data!$T$7,Data!$V$7,IF(Udfyldningsark!G1694=Data!$T$8,Data!$V$8,IF(Udfyldningsark!G1694=Data!$T$9,Data!$V$9,IF(Udfyldningsark!G1694=Data!$T$10,Data!$V$10,IF(Udfyldningsark!G1694=Data!$T$11,Data!$V$11,IF(Udfyldningsark!G1694=Data!$T$12,Data!$V$12,IF(Udfyldningsark!G1694=Data!$T$13,Data!$V$13,IF(Udfyldningsark!G1694=Data!$T$14,Data!$V$14,IF(Udfyldningsark!G1694=Data!$T$15,Data!$V$15,IF(Udfyldningsark!G1694=Data!$T$16,Data!$V$16,IF(Udfyldningsark!G1694=Data!$T$17,Data!$V$17,IF(Udfyldningsark!G1694=Data!$T$18,Data!$V$18,IF(Udfyldningsark!G1694=Data!$T$19,Data!$V$19,IF(Udfyldningsark!G1694=Data!$T$20,Data!$V$20,IF(Udfyldningsark!G1694=Data!$T$21,Data!$V$21,IF(Udfyldningsark!G1694=Data!$T$22,Data!$V$22,IF(Udfyldningsark!G1694=Data!$T$23,Data!$V$23,IF(Udfyldningsark!G1694=Data!$T$24,Data!$V$24,IF(Udfyldningsark!G1694=Data!$T$25,Data!$V$25,IF(Udfyldningsark!G1694=Data!$T$26,Data!$V$26,IF(Udfyldningsark!G1694=Data!$T$27,Data!$V$27,))))))))))))))))))))))</f>
        <v/>
      </c>
    </row>
    <row r="1678" spans="13:13" ht="9.6" hidden="1" customHeight="1" x14ac:dyDescent="0.2">
      <c r="M1678" s="89" t="str">
        <f>IF(Udfyldningsark!G1695="","",IF(Udfyldningsark!G1695=Data!$T$7,Data!$V$7,IF(Udfyldningsark!G1695=Data!$T$8,Data!$V$8,IF(Udfyldningsark!G1695=Data!$T$9,Data!$V$9,IF(Udfyldningsark!G1695=Data!$T$10,Data!$V$10,IF(Udfyldningsark!G1695=Data!$T$11,Data!$V$11,IF(Udfyldningsark!G1695=Data!$T$12,Data!$V$12,IF(Udfyldningsark!G1695=Data!$T$13,Data!$V$13,IF(Udfyldningsark!G1695=Data!$T$14,Data!$V$14,IF(Udfyldningsark!G1695=Data!$T$15,Data!$V$15,IF(Udfyldningsark!G1695=Data!$T$16,Data!$V$16,IF(Udfyldningsark!G1695=Data!$T$17,Data!$V$17,IF(Udfyldningsark!G1695=Data!$T$18,Data!$V$18,IF(Udfyldningsark!G1695=Data!$T$19,Data!$V$19,IF(Udfyldningsark!G1695=Data!$T$20,Data!$V$20,IF(Udfyldningsark!G1695=Data!$T$21,Data!$V$21,IF(Udfyldningsark!G1695=Data!$T$22,Data!$V$22,IF(Udfyldningsark!G1695=Data!$T$23,Data!$V$23,IF(Udfyldningsark!G1695=Data!$T$24,Data!$V$24,IF(Udfyldningsark!G1695=Data!$T$25,Data!$V$25,IF(Udfyldningsark!G1695=Data!$T$26,Data!$V$26,IF(Udfyldningsark!G1695=Data!$T$27,Data!$V$27,))))))))))))))))))))))</f>
        <v/>
      </c>
    </row>
    <row r="1679" spans="13:13" ht="9.6" hidden="1" customHeight="1" x14ac:dyDescent="0.2">
      <c r="M1679" s="89" t="str">
        <f>IF(Udfyldningsark!G1696="","",IF(Udfyldningsark!G1696=Data!$T$7,Data!$V$7,IF(Udfyldningsark!G1696=Data!$T$8,Data!$V$8,IF(Udfyldningsark!G1696=Data!$T$9,Data!$V$9,IF(Udfyldningsark!G1696=Data!$T$10,Data!$V$10,IF(Udfyldningsark!G1696=Data!$T$11,Data!$V$11,IF(Udfyldningsark!G1696=Data!$T$12,Data!$V$12,IF(Udfyldningsark!G1696=Data!$T$13,Data!$V$13,IF(Udfyldningsark!G1696=Data!$T$14,Data!$V$14,IF(Udfyldningsark!G1696=Data!$T$15,Data!$V$15,IF(Udfyldningsark!G1696=Data!$T$16,Data!$V$16,IF(Udfyldningsark!G1696=Data!$T$17,Data!$V$17,IF(Udfyldningsark!G1696=Data!$T$18,Data!$V$18,IF(Udfyldningsark!G1696=Data!$T$19,Data!$V$19,IF(Udfyldningsark!G1696=Data!$T$20,Data!$V$20,IF(Udfyldningsark!G1696=Data!$T$21,Data!$V$21,IF(Udfyldningsark!G1696=Data!$T$22,Data!$V$22,IF(Udfyldningsark!G1696=Data!$T$23,Data!$V$23,IF(Udfyldningsark!G1696=Data!$T$24,Data!$V$24,IF(Udfyldningsark!G1696=Data!$T$25,Data!$V$25,IF(Udfyldningsark!G1696=Data!$T$26,Data!$V$26,IF(Udfyldningsark!G1696=Data!$T$27,Data!$V$27,))))))))))))))))))))))</f>
        <v/>
      </c>
    </row>
    <row r="1680" spans="13:13" ht="9.6" hidden="1" customHeight="1" x14ac:dyDescent="0.2">
      <c r="M1680" s="89" t="str">
        <f>IF(Udfyldningsark!G1697="","",IF(Udfyldningsark!G1697=Data!$T$7,Data!$V$7,IF(Udfyldningsark!G1697=Data!$T$8,Data!$V$8,IF(Udfyldningsark!G1697=Data!$T$9,Data!$V$9,IF(Udfyldningsark!G1697=Data!$T$10,Data!$V$10,IF(Udfyldningsark!G1697=Data!$T$11,Data!$V$11,IF(Udfyldningsark!G1697=Data!$T$12,Data!$V$12,IF(Udfyldningsark!G1697=Data!$T$13,Data!$V$13,IF(Udfyldningsark!G1697=Data!$T$14,Data!$V$14,IF(Udfyldningsark!G1697=Data!$T$15,Data!$V$15,IF(Udfyldningsark!G1697=Data!$T$16,Data!$V$16,IF(Udfyldningsark!G1697=Data!$T$17,Data!$V$17,IF(Udfyldningsark!G1697=Data!$T$18,Data!$V$18,IF(Udfyldningsark!G1697=Data!$T$19,Data!$V$19,IF(Udfyldningsark!G1697=Data!$T$20,Data!$V$20,IF(Udfyldningsark!G1697=Data!$T$21,Data!$V$21,IF(Udfyldningsark!G1697=Data!$T$22,Data!$V$22,IF(Udfyldningsark!G1697=Data!$T$23,Data!$V$23,IF(Udfyldningsark!G1697=Data!$T$24,Data!$V$24,IF(Udfyldningsark!G1697=Data!$T$25,Data!$V$25,IF(Udfyldningsark!G1697=Data!$T$26,Data!$V$26,IF(Udfyldningsark!G1697=Data!$T$27,Data!$V$27,))))))))))))))))))))))</f>
        <v/>
      </c>
    </row>
    <row r="1681" spans="13:13" ht="9.6" hidden="1" customHeight="1" x14ac:dyDescent="0.2">
      <c r="M1681" s="89" t="str">
        <f>IF(Udfyldningsark!G1698="","",IF(Udfyldningsark!G1698=Data!$T$7,Data!$V$7,IF(Udfyldningsark!G1698=Data!$T$8,Data!$V$8,IF(Udfyldningsark!G1698=Data!$T$9,Data!$V$9,IF(Udfyldningsark!G1698=Data!$T$10,Data!$V$10,IF(Udfyldningsark!G1698=Data!$T$11,Data!$V$11,IF(Udfyldningsark!G1698=Data!$T$12,Data!$V$12,IF(Udfyldningsark!G1698=Data!$T$13,Data!$V$13,IF(Udfyldningsark!G1698=Data!$T$14,Data!$V$14,IF(Udfyldningsark!G1698=Data!$T$15,Data!$V$15,IF(Udfyldningsark!G1698=Data!$T$16,Data!$V$16,IF(Udfyldningsark!G1698=Data!$T$17,Data!$V$17,IF(Udfyldningsark!G1698=Data!$T$18,Data!$V$18,IF(Udfyldningsark!G1698=Data!$T$19,Data!$V$19,IF(Udfyldningsark!G1698=Data!$T$20,Data!$V$20,IF(Udfyldningsark!G1698=Data!$T$21,Data!$V$21,IF(Udfyldningsark!G1698=Data!$T$22,Data!$V$22,IF(Udfyldningsark!G1698=Data!$T$23,Data!$V$23,IF(Udfyldningsark!G1698=Data!$T$24,Data!$V$24,IF(Udfyldningsark!G1698=Data!$T$25,Data!$V$25,IF(Udfyldningsark!G1698=Data!$T$26,Data!$V$26,IF(Udfyldningsark!G1698=Data!$T$27,Data!$V$27,))))))))))))))))))))))</f>
        <v/>
      </c>
    </row>
    <row r="1682" spans="13:13" ht="9.6" hidden="1" customHeight="1" x14ac:dyDescent="0.2">
      <c r="M1682" s="89" t="str">
        <f>IF(Udfyldningsark!G1699="","",IF(Udfyldningsark!G1699=Data!$T$7,Data!$V$7,IF(Udfyldningsark!G1699=Data!$T$8,Data!$V$8,IF(Udfyldningsark!G1699=Data!$T$9,Data!$V$9,IF(Udfyldningsark!G1699=Data!$T$10,Data!$V$10,IF(Udfyldningsark!G1699=Data!$T$11,Data!$V$11,IF(Udfyldningsark!G1699=Data!$T$12,Data!$V$12,IF(Udfyldningsark!G1699=Data!$T$13,Data!$V$13,IF(Udfyldningsark!G1699=Data!$T$14,Data!$V$14,IF(Udfyldningsark!G1699=Data!$T$15,Data!$V$15,IF(Udfyldningsark!G1699=Data!$T$16,Data!$V$16,IF(Udfyldningsark!G1699=Data!$T$17,Data!$V$17,IF(Udfyldningsark!G1699=Data!$T$18,Data!$V$18,IF(Udfyldningsark!G1699=Data!$T$19,Data!$V$19,IF(Udfyldningsark!G1699=Data!$T$20,Data!$V$20,IF(Udfyldningsark!G1699=Data!$T$21,Data!$V$21,IF(Udfyldningsark!G1699=Data!$T$22,Data!$V$22,IF(Udfyldningsark!G1699=Data!$T$23,Data!$V$23,IF(Udfyldningsark!G1699=Data!$T$24,Data!$V$24,IF(Udfyldningsark!G1699=Data!$T$25,Data!$V$25,IF(Udfyldningsark!G1699=Data!$T$26,Data!$V$26,IF(Udfyldningsark!G1699=Data!$T$27,Data!$V$27,))))))))))))))))))))))</f>
        <v/>
      </c>
    </row>
    <row r="1683" spans="13:13" ht="9.6" hidden="1" customHeight="1" x14ac:dyDescent="0.2">
      <c r="M1683" s="89" t="str">
        <f>IF(Udfyldningsark!G1700="","",IF(Udfyldningsark!G1700=Data!$T$7,Data!$V$7,IF(Udfyldningsark!G1700=Data!$T$8,Data!$V$8,IF(Udfyldningsark!G1700=Data!$T$9,Data!$V$9,IF(Udfyldningsark!G1700=Data!$T$10,Data!$V$10,IF(Udfyldningsark!G1700=Data!$T$11,Data!$V$11,IF(Udfyldningsark!G1700=Data!$T$12,Data!$V$12,IF(Udfyldningsark!G1700=Data!$T$13,Data!$V$13,IF(Udfyldningsark!G1700=Data!$T$14,Data!$V$14,IF(Udfyldningsark!G1700=Data!$T$15,Data!$V$15,IF(Udfyldningsark!G1700=Data!$T$16,Data!$V$16,IF(Udfyldningsark!G1700=Data!$T$17,Data!$V$17,IF(Udfyldningsark!G1700=Data!$T$18,Data!$V$18,IF(Udfyldningsark!G1700=Data!$T$19,Data!$V$19,IF(Udfyldningsark!G1700=Data!$T$20,Data!$V$20,IF(Udfyldningsark!G1700=Data!$T$21,Data!$V$21,IF(Udfyldningsark!G1700=Data!$T$22,Data!$V$22,IF(Udfyldningsark!G1700=Data!$T$23,Data!$V$23,IF(Udfyldningsark!G1700=Data!$T$24,Data!$V$24,IF(Udfyldningsark!G1700=Data!$T$25,Data!$V$25,IF(Udfyldningsark!G1700=Data!$T$26,Data!$V$26,IF(Udfyldningsark!G1700=Data!$T$27,Data!$V$27,))))))))))))))))))))))</f>
        <v/>
      </c>
    </row>
    <row r="1684" spans="13:13" ht="9.6" hidden="1" customHeight="1" x14ac:dyDescent="0.2">
      <c r="M1684" s="89" t="str">
        <f>IF(Udfyldningsark!G1701="","",IF(Udfyldningsark!G1701=Data!$T$7,Data!$V$7,IF(Udfyldningsark!G1701=Data!$T$8,Data!$V$8,IF(Udfyldningsark!G1701=Data!$T$9,Data!$V$9,IF(Udfyldningsark!G1701=Data!$T$10,Data!$V$10,IF(Udfyldningsark!G1701=Data!$T$11,Data!$V$11,IF(Udfyldningsark!G1701=Data!$T$12,Data!$V$12,IF(Udfyldningsark!G1701=Data!$T$13,Data!$V$13,IF(Udfyldningsark!G1701=Data!$T$14,Data!$V$14,IF(Udfyldningsark!G1701=Data!$T$15,Data!$V$15,IF(Udfyldningsark!G1701=Data!$T$16,Data!$V$16,IF(Udfyldningsark!G1701=Data!$T$17,Data!$V$17,IF(Udfyldningsark!G1701=Data!$T$18,Data!$V$18,IF(Udfyldningsark!G1701=Data!$T$19,Data!$V$19,IF(Udfyldningsark!G1701=Data!$T$20,Data!$V$20,IF(Udfyldningsark!G1701=Data!$T$21,Data!$V$21,IF(Udfyldningsark!G1701=Data!$T$22,Data!$V$22,IF(Udfyldningsark!G1701=Data!$T$23,Data!$V$23,IF(Udfyldningsark!G1701=Data!$T$24,Data!$V$24,IF(Udfyldningsark!G1701=Data!$T$25,Data!$V$25,IF(Udfyldningsark!G1701=Data!$T$26,Data!$V$26,IF(Udfyldningsark!G1701=Data!$T$27,Data!$V$27,))))))))))))))))))))))</f>
        <v/>
      </c>
    </row>
    <row r="1685" spans="13:13" ht="9.6" hidden="1" customHeight="1" x14ac:dyDescent="0.2">
      <c r="M1685" s="89" t="str">
        <f>IF(Udfyldningsark!G1702="","",IF(Udfyldningsark!G1702=Data!$T$7,Data!$V$7,IF(Udfyldningsark!G1702=Data!$T$8,Data!$V$8,IF(Udfyldningsark!G1702=Data!$T$9,Data!$V$9,IF(Udfyldningsark!G1702=Data!$T$10,Data!$V$10,IF(Udfyldningsark!G1702=Data!$T$11,Data!$V$11,IF(Udfyldningsark!G1702=Data!$T$12,Data!$V$12,IF(Udfyldningsark!G1702=Data!$T$13,Data!$V$13,IF(Udfyldningsark!G1702=Data!$T$14,Data!$V$14,IF(Udfyldningsark!G1702=Data!$T$15,Data!$V$15,IF(Udfyldningsark!G1702=Data!$T$16,Data!$V$16,IF(Udfyldningsark!G1702=Data!$T$17,Data!$V$17,IF(Udfyldningsark!G1702=Data!$T$18,Data!$V$18,IF(Udfyldningsark!G1702=Data!$T$19,Data!$V$19,IF(Udfyldningsark!G1702=Data!$T$20,Data!$V$20,IF(Udfyldningsark!G1702=Data!$T$21,Data!$V$21,IF(Udfyldningsark!G1702=Data!$T$22,Data!$V$22,IF(Udfyldningsark!G1702=Data!$T$23,Data!$V$23,IF(Udfyldningsark!G1702=Data!$T$24,Data!$V$24,IF(Udfyldningsark!G1702=Data!$T$25,Data!$V$25,IF(Udfyldningsark!G1702=Data!$T$26,Data!$V$26,IF(Udfyldningsark!G1702=Data!$T$27,Data!$V$27,))))))))))))))))))))))</f>
        <v/>
      </c>
    </row>
    <row r="1686" spans="13:13" ht="9.6" hidden="1" customHeight="1" x14ac:dyDescent="0.2">
      <c r="M1686" s="89" t="str">
        <f>IF(Udfyldningsark!G1703="","",IF(Udfyldningsark!G1703=Data!$T$7,Data!$V$7,IF(Udfyldningsark!G1703=Data!$T$8,Data!$V$8,IF(Udfyldningsark!G1703=Data!$T$9,Data!$V$9,IF(Udfyldningsark!G1703=Data!$T$10,Data!$V$10,IF(Udfyldningsark!G1703=Data!$T$11,Data!$V$11,IF(Udfyldningsark!G1703=Data!$T$12,Data!$V$12,IF(Udfyldningsark!G1703=Data!$T$13,Data!$V$13,IF(Udfyldningsark!G1703=Data!$T$14,Data!$V$14,IF(Udfyldningsark!G1703=Data!$T$15,Data!$V$15,IF(Udfyldningsark!G1703=Data!$T$16,Data!$V$16,IF(Udfyldningsark!G1703=Data!$T$17,Data!$V$17,IF(Udfyldningsark!G1703=Data!$T$18,Data!$V$18,IF(Udfyldningsark!G1703=Data!$T$19,Data!$V$19,IF(Udfyldningsark!G1703=Data!$T$20,Data!$V$20,IF(Udfyldningsark!G1703=Data!$T$21,Data!$V$21,IF(Udfyldningsark!G1703=Data!$T$22,Data!$V$22,IF(Udfyldningsark!G1703=Data!$T$23,Data!$V$23,IF(Udfyldningsark!G1703=Data!$T$24,Data!$V$24,IF(Udfyldningsark!G1703=Data!$T$25,Data!$V$25,IF(Udfyldningsark!G1703=Data!$T$26,Data!$V$26,IF(Udfyldningsark!G1703=Data!$T$27,Data!$V$27,))))))))))))))))))))))</f>
        <v/>
      </c>
    </row>
    <row r="1687" spans="13:13" ht="9.6" hidden="1" customHeight="1" x14ac:dyDescent="0.2">
      <c r="M1687" s="89" t="str">
        <f>IF(Udfyldningsark!G1704="","",IF(Udfyldningsark!G1704=Data!$T$7,Data!$V$7,IF(Udfyldningsark!G1704=Data!$T$8,Data!$V$8,IF(Udfyldningsark!G1704=Data!$T$9,Data!$V$9,IF(Udfyldningsark!G1704=Data!$T$10,Data!$V$10,IF(Udfyldningsark!G1704=Data!$T$11,Data!$V$11,IF(Udfyldningsark!G1704=Data!$T$12,Data!$V$12,IF(Udfyldningsark!G1704=Data!$T$13,Data!$V$13,IF(Udfyldningsark!G1704=Data!$T$14,Data!$V$14,IF(Udfyldningsark!G1704=Data!$T$15,Data!$V$15,IF(Udfyldningsark!G1704=Data!$T$16,Data!$V$16,IF(Udfyldningsark!G1704=Data!$T$17,Data!$V$17,IF(Udfyldningsark!G1704=Data!$T$18,Data!$V$18,IF(Udfyldningsark!G1704=Data!$T$19,Data!$V$19,IF(Udfyldningsark!G1704=Data!$T$20,Data!$V$20,IF(Udfyldningsark!G1704=Data!$T$21,Data!$V$21,IF(Udfyldningsark!G1704=Data!$T$22,Data!$V$22,IF(Udfyldningsark!G1704=Data!$T$23,Data!$V$23,IF(Udfyldningsark!G1704=Data!$T$24,Data!$V$24,IF(Udfyldningsark!G1704=Data!$T$25,Data!$V$25,IF(Udfyldningsark!G1704=Data!$T$26,Data!$V$26,IF(Udfyldningsark!G1704=Data!$T$27,Data!$V$27,))))))))))))))))))))))</f>
        <v/>
      </c>
    </row>
    <row r="1688" spans="13:13" ht="9.6" hidden="1" customHeight="1" x14ac:dyDescent="0.2">
      <c r="M1688" s="89" t="str">
        <f>IF(Udfyldningsark!G1705="","",IF(Udfyldningsark!G1705=Data!$T$7,Data!$V$7,IF(Udfyldningsark!G1705=Data!$T$8,Data!$V$8,IF(Udfyldningsark!G1705=Data!$T$9,Data!$V$9,IF(Udfyldningsark!G1705=Data!$T$10,Data!$V$10,IF(Udfyldningsark!G1705=Data!$T$11,Data!$V$11,IF(Udfyldningsark!G1705=Data!$T$12,Data!$V$12,IF(Udfyldningsark!G1705=Data!$T$13,Data!$V$13,IF(Udfyldningsark!G1705=Data!$T$14,Data!$V$14,IF(Udfyldningsark!G1705=Data!$T$15,Data!$V$15,IF(Udfyldningsark!G1705=Data!$T$16,Data!$V$16,IF(Udfyldningsark!G1705=Data!$T$17,Data!$V$17,IF(Udfyldningsark!G1705=Data!$T$18,Data!$V$18,IF(Udfyldningsark!G1705=Data!$T$19,Data!$V$19,IF(Udfyldningsark!G1705=Data!$T$20,Data!$V$20,IF(Udfyldningsark!G1705=Data!$T$21,Data!$V$21,IF(Udfyldningsark!G1705=Data!$T$22,Data!$V$22,IF(Udfyldningsark!G1705=Data!$T$23,Data!$V$23,IF(Udfyldningsark!G1705=Data!$T$24,Data!$V$24,IF(Udfyldningsark!G1705=Data!$T$25,Data!$V$25,IF(Udfyldningsark!G1705=Data!$T$26,Data!$V$26,IF(Udfyldningsark!G1705=Data!$T$27,Data!$V$27,))))))))))))))))))))))</f>
        <v/>
      </c>
    </row>
    <row r="1689" spans="13:13" ht="9.6" hidden="1" customHeight="1" x14ac:dyDescent="0.2">
      <c r="M1689" s="89" t="str">
        <f>IF(Udfyldningsark!G1706="","",IF(Udfyldningsark!G1706=Data!$T$7,Data!$V$7,IF(Udfyldningsark!G1706=Data!$T$8,Data!$V$8,IF(Udfyldningsark!G1706=Data!$T$9,Data!$V$9,IF(Udfyldningsark!G1706=Data!$T$10,Data!$V$10,IF(Udfyldningsark!G1706=Data!$T$11,Data!$V$11,IF(Udfyldningsark!G1706=Data!$T$12,Data!$V$12,IF(Udfyldningsark!G1706=Data!$T$13,Data!$V$13,IF(Udfyldningsark!G1706=Data!$T$14,Data!$V$14,IF(Udfyldningsark!G1706=Data!$T$15,Data!$V$15,IF(Udfyldningsark!G1706=Data!$T$16,Data!$V$16,IF(Udfyldningsark!G1706=Data!$T$17,Data!$V$17,IF(Udfyldningsark!G1706=Data!$T$18,Data!$V$18,IF(Udfyldningsark!G1706=Data!$T$19,Data!$V$19,IF(Udfyldningsark!G1706=Data!$T$20,Data!$V$20,IF(Udfyldningsark!G1706=Data!$T$21,Data!$V$21,IF(Udfyldningsark!G1706=Data!$T$22,Data!$V$22,IF(Udfyldningsark!G1706=Data!$T$23,Data!$V$23,IF(Udfyldningsark!G1706=Data!$T$24,Data!$V$24,IF(Udfyldningsark!G1706=Data!$T$25,Data!$V$25,IF(Udfyldningsark!G1706=Data!$T$26,Data!$V$26,IF(Udfyldningsark!G1706=Data!$T$27,Data!$V$27,))))))))))))))))))))))</f>
        <v/>
      </c>
    </row>
    <row r="1690" spans="13:13" ht="9.6" hidden="1" customHeight="1" x14ac:dyDescent="0.2">
      <c r="M1690" s="89" t="str">
        <f>IF(Udfyldningsark!G1707="","",IF(Udfyldningsark!G1707=Data!$T$7,Data!$V$7,IF(Udfyldningsark!G1707=Data!$T$8,Data!$V$8,IF(Udfyldningsark!G1707=Data!$T$9,Data!$V$9,IF(Udfyldningsark!G1707=Data!$T$10,Data!$V$10,IF(Udfyldningsark!G1707=Data!$T$11,Data!$V$11,IF(Udfyldningsark!G1707=Data!$T$12,Data!$V$12,IF(Udfyldningsark!G1707=Data!$T$13,Data!$V$13,IF(Udfyldningsark!G1707=Data!$T$14,Data!$V$14,IF(Udfyldningsark!G1707=Data!$T$15,Data!$V$15,IF(Udfyldningsark!G1707=Data!$T$16,Data!$V$16,IF(Udfyldningsark!G1707=Data!$T$17,Data!$V$17,IF(Udfyldningsark!G1707=Data!$T$18,Data!$V$18,IF(Udfyldningsark!G1707=Data!$T$19,Data!$V$19,IF(Udfyldningsark!G1707=Data!$T$20,Data!$V$20,IF(Udfyldningsark!G1707=Data!$T$21,Data!$V$21,IF(Udfyldningsark!G1707=Data!$T$22,Data!$V$22,IF(Udfyldningsark!G1707=Data!$T$23,Data!$V$23,IF(Udfyldningsark!G1707=Data!$T$24,Data!$V$24,IF(Udfyldningsark!G1707=Data!$T$25,Data!$V$25,IF(Udfyldningsark!G1707=Data!$T$26,Data!$V$26,IF(Udfyldningsark!G1707=Data!$T$27,Data!$V$27,))))))))))))))))))))))</f>
        <v/>
      </c>
    </row>
    <row r="1691" spans="13:13" ht="9.6" hidden="1" customHeight="1" x14ac:dyDescent="0.2">
      <c r="M1691" s="89" t="str">
        <f>IF(Udfyldningsark!G1708="","",IF(Udfyldningsark!G1708=Data!$T$7,Data!$V$7,IF(Udfyldningsark!G1708=Data!$T$8,Data!$V$8,IF(Udfyldningsark!G1708=Data!$T$9,Data!$V$9,IF(Udfyldningsark!G1708=Data!$T$10,Data!$V$10,IF(Udfyldningsark!G1708=Data!$T$11,Data!$V$11,IF(Udfyldningsark!G1708=Data!$T$12,Data!$V$12,IF(Udfyldningsark!G1708=Data!$T$13,Data!$V$13,IF(Udfyldningsark!G1708=Data!$T$14,Data!$V$14,IF(Udfyldningsark!G1708=Data!$T$15,Data!$V$15,IF(Udfyldningsark!G1708=Data!$T$16,Data!$V$16,IF(Udfyldningsark!G1708=Data!$T$17,Data!$V$17,IF(Udfyldningsark!G1708=Data!$T$18,Data!$V$18,IF(Udfyldningsark!G1708=Data!$T$19,Data!$V$19,IF(Udfyldningsark!G1708=Data!$T$20,Data!$V$20,IF(Udfyldningsark!G1708=Data!$T$21,Data!$V$21,IF(Udfyldningsark!G1708=Data!$T$22,Data!$V$22,IF(Udfyldningsark!G1708=Data!$T$23,Data!$V$23,IF(Udfyldningsark!G1708=Data!$T$24,Data!$V$24,IF(Udfyldningsark!G1708=Data!$T$25,Data!$V$25,IF(Udfyldningsark!G1708=Data!$T$26,Data!$V$26,IF(Udfyldningsark!G1708=Data!$T$27,Data!$V$27,))))))))))))))))))))))</f>
        <v/>
      </c>
    </row>
    <row r="1692" spans="13:13" ht="9.6" hidden="1" customHeight="1" x14ac:dyDescent="0.2">
      <c r="M1692" s="89" t="str">
        <f>IF(Udfyldningsark!G1709="","",IF(Udfyldningsark!G1709=Data!$T$7,Data!$V$7,IF(Udfyldningsark!G1709=Data!$T$8,Data!$V$8,IF(Udfyldningsark!G1709=Data!$T$9,Data!$V$9,IF(Udfyldningsark!G1709=Data!$T$10,Data!$V$10,IF(Udfyldningsark!G1709=Data!$T$11,Data!$V$11,IF(Udfyldningsark!G1709=Data!$T$12,Data!$V$12,IF(Udfyldningsark!G1709=Data!$T$13,Data!$V$13,IF(Udfyldningsark!G1709=Data!$T$14,Data!$V$14,IF(Udfyldningsark!G1709=Data!$T$15,Data!$V$15,IF(Udfyldningsark!G1709=Data!$T$16,Data!$V$16,IF(Udfyldningsark!G1709=Data!$T$17,Data!$V$17,IF(Udfyldningsark!G1709=Data!$T$18,Data!$V$18,IF(Udfyldningsark!G1709=Data!$T$19,Data!$V$19,IF(Udfyldningsark!G1709=Data!$T$20,Data!$V$20,IF(Udfyldningsark!G1709=Data!$T$21,Data!$V$21,IF(Udfyldningsark!G1709=Data!$T$22,Data!$V$22,IF(Udfyldningsark!G1709=Data!$T$23,Data!$V$23,IF(Udfyldningsark!G1709=Data!$T$24,Data!$V$24,IF(Udfyldningsark!G1709=Data!$T$25,Data!$V$25,IF(Udfyldningsark!G1709=Data!$T$26,Data!$V$26,IF(Udfyldningsark!G1709=Data!$T$27,Data!$V$27,))))))))))))))))))))))</f>
        <v/>
      </c>
    </row>
    <row r="1693" spans="13:13" ht="9.6" hidden="1" customHeight="1" x14ac:dyDescent="0.2">
      <c r="M1693" s="89" t="str">
        <f>IF(Udfyldningsark!G1710="","",IF(Udfyldningsark!G1710=Data!$T$7,Data!$V$7,IF(Udfyldningsark!G1710=Data!$T$8,Data!$V$8,IF(Udfyldningsark!G1710=Data!$T$9,Data!$V$9,IF(Udfyldningsark!G1710=Data!$T$10,Data!$V$10,IF(Udfyldningsark!G1710=Data!$T$11,Data!$V$11,IF(Udfyldningsark!G1710=Data!$T$12,Data!$V$12,IF(Udfyldningsark!G1710=Data!$T$13,Data!$V$13,IF(Udfyldningsark!G1710=Data!$T$14,Data!$V$14,IF(Udfyldningsark!G1710=Data!$T$15,Data!$V$15,IF(Udfyldningsark!G1710=Data!$T$16,Data!$V$16,IF(Udfyldningsark!G1710=Data!$T$17,Data!$V$17,IF(Udfyldningsark!G1710=Data!$T$18,Data!$V$18,IF(Udfyldningsark!G1710=Data!$T$19,Data!$V$19,IF(Udfyldningsark!G1710=Data!$T$20,Data!$V$20,IF(Udfyldningsark!G1710=Data!$T$21,Data!$V$21,IF(Udfyldningsark!G1710=Data!$T$22,Data!$V$22,IF(Udfyldningsark!G1710=Data!$T$23,Data!$V$23,IF(Udfyldningsark!G1710=Data!$T$24,Data!$V$24,IF(Udfyldningsark!G1710=Data!$T$25,Data!$V$25,IF(Udfyldningsark!G1710=Data!$T$26,Data!$V$26,IF(Udfyldningsark!G1710=Data!$T$27,Data!$V$27,))))))))))))))))))))))</f>
        <v/>
      </c>
    </row>
    <row r="1694" spans="13:13" ht="9.6" hidden="1" customHeight="1" x14ac:dyDescent="0.2">
      <c r="M1694" s="89" t="str">
        <f>IF(Udfyldningsark!G1711="","",IF(Udfyldningsark!G1711=Data!$T$7,Data!$V$7,IF(Udfyldningsark!G1711=Data!$T$8,Data!$V$8,IF(Udfyldningsark!G1711=Data!$T$9,Data!$V$9,IF(Udfyldningsark!G1711=Data!$T$10,Data!$V$10,IF(Udfyldningsark!G1711=Data!$T$11,Data!$V$11,IF(Udfyldningsark!G1711=Data!$T$12,Data!$V$12,IF(Udfyldningsark!G1711=Data!$T$13,Data!$V$13,IF(Udfyldningsark!G1711=Data!$T$14,Data!$V$14,IF(Udfyldningsark!G1711=Data!$T$15,Data!$V$15,IF(Udfyldningsark!G1711=Data!$T$16,Data!$V$16,IF(Udfyldningsark!G1711=Data!$T$17,Data!$V$17,IF(Udfyldningsark!G1711=Data!$T$18,Data!$V$18,IF(Udfyldningsark!G1711=Data!$T$19,Data!$V$19,IF(Udfyldningsark!G1711=Data!$T$20,Data!$V$20,IF(Udfyldningsark!G1711=Data!$T$21,Data!$V$21,IF(Udfyldningsark!G1711=Data!$T$22,Data!$V$22,IF(Udfyldningsark!G1711=Data!$T$23,Data!$V$23,IF(Udfyldningsark!G1711=Data!$T$24,Data!$V$24,IF(Udfyldningsark!G1711=Data!$T$25,Data!$V$25,IF(Udfyldningsark!G1711=Data!$T$26,Data!$V$26,IF(Udfyldningsark!G1711=Data!$T$27,Data!$V$27,))))))))))))))))))))))</f>
        <v/>
      </c>
    </row>
    <row r="1695" spans="13:13" ht="9.6" hidden="1" customHeight="1" x14ac:dyDescent="0.2">
      <c r="M1695" s="89" t="str">
        <f>IF(Udfyldningsark!G1712="","",IF(Udfyldningsark!G1712=Data!$T$7,Data!$V$7,IF(Udfyldningsark!G1712=Data!$T$8,Data!$V$8,IF(Udfyldningsark!G1712=Data!$T$9,Data!$V$9,IF(Udfyldningsark!G1712=Data!$T$10,Data!$V$10,IF(Udfyldningsark!G1712=Data!$T$11,Data!$V$11,IF(Udfyldningsark!G1712=Data!$T$12,Data!$V$12,IF(Udfyldningsark!G1712=Data!$T$13,Data!$V$13,IF(Udfyldningsark!G1712=Data!$T$14,Data!$V$14,IF(Udfyldningsark!G1712=Data!$T$15,Data!$V$15,IF(Udfyldningsark!G1712=Data!$T$16,Data!$V$16,IF(Udfyldningsark!G1712=Data!$T$17,Data!$V$17,IF(Udfyldningsark!G1712=Data!$T$18,Data!$V$18,IF(Udfyldningsark!G1712=Data!$T$19,Data!$V$19,IF(Udfyldningsark!G1712=Data!$T$20,Data!$V$20,IF(Udfyldningsark!G1712=Data!$T$21,Data!$V$21,IF(Udfyldningsark!G1712=Data!$T$22,Data!$V$22,IF(Udfyldningsark!G1712=Data!$T$23,Data!$V$23,IF(Udfyldningsark!G1712=Data!$T$24,Data!$V$24,IF(Udfyldningsark!G1712=Data!$T$25,Data!$V$25,IF(Udfyldningsark!G1712=Data!$T$26,Data!$V$26,IF(Udfyldningsark!G1712=Data!$T$27,Data!$V$27,))))))))))))))))))))))</f>
        <v/>
      </c>
    </row>
    <row r="1696" spans="13:13" ht="9.6" hidden="1" customHeight="1" x14ac:dyDescent="0.2">
      <c r="M1696" s="89" t="str">
        <f>IF(Udfyldningsark!G1713="","",IF(Udfyldningsark!G1713=Data!$T$7,Data!$V$7,IF(Udfyldningsark!G1713=Data!$T$8,Data!$V$8,IF(Udfyldningsark!G1713=Data!$T$9,Data!$V$9,IF(Udfyldningsark!G1713=Data!$T$10,Data!$V$10,IF(Udfyldningsark!G1713=Data!$T$11,Data!$V$11,IF(Udfyldningsark!G1713=Data!$T$12,Data!$V$12,IF(Udfyldningsark!G1713=Data!$T$13,Data!$V$13,IF(Udfyldningsark!G1713=Data!$T$14,Data!$V$14,IF(Udfyldningsark!G1713=Data!$T$15,Data!$V$15,IF(Udfyldningsark!G1713=Data!$T$16,Data!$V$16,IF(Udfyldningsark!G1713=Data!$T$17,Data!$V$17,IF(Udfyldningsark!G1713=Data!$T$18,Data!$V$18,IF(Udfyldningsark!G1713=Data!$T$19,Data!$V$19,IF(Udfyldningsark!G1713=Data!$T$20,Data!$V$20,IF(Udfyldningsark!G1713=Data!$T$21,Data!$V$21,IF(Udfyldningsark!G1713=Data!$T$22,Data!$V$22,IF(Udfyldningsark!G1713=Data!$T$23,Data!$V$23,IF(Udfyldningsark!G1713=Data!$T$24,Data!$V$24,IF(Udfyldningsark!G1713=Data!$T$25,Data!$V$25,IF(Udfyldningsark!G1713=Data!$T$26,Data!$V$26,IF(Udfyldningsark!G1713=Data!$T$27,Data!$V$27,))))))))))))))))))))))</f>
        <v/>
      </c>
    </row>
    <row r="1697" spans="13:13" ht="9.6" hidden="1" customHeight="1" x14ac:dyDescent="0.2">
      <c r="M1697" s="89" t="str">
        <f>IF(Udfyldningsark!G1714="","",IF(Udfyldningsark!G1714=Data!$T$7,Data!$V$7,IF(Udfyldningsark!G1714=Data!$T$8,Data!$V$8,IF(Udfyldningsark!G1714=Data!$T$9,Data!$V$9,IF(Udfyldningsark!G1714=Data!$T$10,Data!$V$10,IF(Udfyldningsark!G1714=Data!$T$11,Data!$V$11,IF(Udfyldningsark!G1714=Data!$T$12,Data!$V$12,IF(Udfyldningsark!G1714=Data!$T$13,Data!$V$13,IF(Udfyldningsark!G1714=Data!$T$14,Data!$V$14,IF(Udfyldningsark!G1714=Data!$T$15,Data!$V$15,IF(Udfyldningsark!G1714=Data!$T$16,Data!$V$16,IF(Udfyldningsark!G1714=Data!$T$17,Data!$V$17,IF(Udfyldningsark!G1714=Data!$T$18,Data!$V$18,IF(Udfyldningsark!G1714=Data!$T$19,Data!$V$19,IF(Udfyldningsark!G1714=Data!$T$20,Data!$V$20,IF(Udfyldningsark!G1714=Data!$T$21,Data!$V$21,IF(Udfyldningsark!G1714=Data!$T$22,Data!$V$22,IF(Udfyldningsark!G1714=Data!$T$23,Data!$V$23,IF(Udfyldningsark!G1714=Data!$T$24,Data!$V$24,IF(Udfyldningsark!G1714=Data!$T$25,Data!$V$25,IF(Udfyldningsark!G1714=Data!$T$26,Data!$V$26,IF(Udfyldningsark!G1714=Data!$T$27,Data!$V$27,))))))))))))))))))))))</f>
        <v/>
      </c>
    </row>
    <row r="1698" spans="13:13" ht="9.6" hidden="1" customHeight="1" x14ac:dyDescent="0.2">
      <c r="M1698" s="89" t="str">
        <f>IF(Udfyldningsark!G1715="","",IF(Udfyldningsark!G1715=Data!$T$7,Data!$V$7,IF(Udfyldningsark!G1715=Data!$T$8,Data!$V$8,IF(Udfyldningsark!G1715=Data!$T$9,Data!$V$9,IF(Udfyldningsark!G1715=Data!$T$10,Data!$V$10,IF(Udfyldningsark!G1715=Data!$T$11,Data!$V$11,IF(Udfyldningsark!G1715=Data!$T$12,Data!$V$12,IF(Udfyldningsark!G1715=Data!$T$13,Data!$V$13,IF(Udfyldningsark!G1715=Data!$T$14,Data!$V$14,IF(Udfyldningsark!G1715=Data!$T$15,Data!$V$15,IF(Udfyldningsark!G1715=Data!$T$16,Data!$V$16,IF(Udfyldningsark!G1715=Data!$T$17,Data!$V$17,IF(Udfyldningsark!G1715=Data!$T$18,Data!$V$18,IF(Udfyldningsark!G1715=Data!$T$19,Data!$V$19,IF(Udfyldningsark!G1715=Data!$T$20,Data!$V$20,IF(Udfyldningsark!G1715=Data!$T$21,Data!$V$21,IF(Udfyldningsark!G1715=Data!$T$22,Data!$V$22,IF(Udfyldningsark!G1715=Data!$T$23,Data!$V$23,IF(Udfyldningsark!G1715=Data!$T$24,Data!$V$24,IF(Udfyldningsark!G1715=Data!$T$25,Data!$V$25,IF(Udfyldningsark!G1715=Data!$T$26,Data!$V$26,IF(Udfyldningsark!G1715=Data!$T$27,Data!$V$27,))))))))))))))))))))))</f>
        <v/>
      </c>
    </row>
    <row r="1699" spans="13:13" ht="9.6" hidden="1" customHeight="1" x14ac:dyDescent="0.2">
      <c r="M1699" s="89" t="str">
        <f>IF(Udfyldningsark!G1716="","",IF(Udfyldningsark!G1716=Data!$T$7,Data!$V$7,IF(Udfyldningsark!G1716=Data!$T$8,Data!$V$8,IF(Udfyldningsark!G1716=Data!$T$9,Data!$V$9,IF(Udfyldningsark!G1716=Data!$T$10,Data!$V$10,IF(Udfyldningsark!G1716=Data!$T$11,Data!$V$11,IF(Udfyldningsark!G1716=Data!$T$12,Data!$V$12,IF(Udfyldningsark!G1716=Data!$T$13,Data!$V$13,IF(Udfyldningsark!G1716=Data!$T$14,Data!$V$14,IF(Udfyldningsark!G1716=Data!$T$15,Data!$V$15,IF(Udfyldningsark!G1716=Data!$T$16,Data!$V$16,IF(Udfyldningsark!G1716=Data!$T$17,Data!$V$17,IF(Udfyldningsark!G1716=Data!$T$18,Data!$V$18,IF(Udfyldningsark!G1716=Data!$T$19,Data!$V$19,IF(Udfyldningsark!G1716=Data!$T$20,Data!$V$20,IF(Udfyldningsark!G1716=Data!$T$21,Data!$V$21,IF(Udfyldningsark!G1716=Data!$T$22,Data!$V$22,IF(Udfyldningsark!G1716=Data!$T$23,Data!$V$23,IF(Udfyldningsark!G1716=Data!$T$24,Data!$V$24,IF(Udfyldningsark!G1716=Data!$T$25,Data!$V$25,IF(Udfyldningsark!G1716=Data!$T$26,Data!$V$26,IF(Udfyldningsark!G1716=Data!$T$27,Data!$V$27,))))))))))))))))))))))</f>
        <v/>
      </c>
    </row>
    <row r="1700" spans="13:13" ht="9.6" hidden="1" customHeight="1" x14ac:dyDescent="0.2">
      <c r="M1700" s="89" t="str">
        <f>IF(Udfyldningsark!G1717="","",IF(Udfyldningsark!G1717=Data!$T$7,Data!$V$7,IF(Udfyldningsark!G1717=Data!$T$8,Data!$V$8,IF(Udfyldningsark!G1717=Data!$T$9,Data!$V$9,IF(Udfyldningsark!G1717=Data!$T$10,Data!$V$10,IF(Udfyldningsark!G1717=Data!$T$11,Data!$V$11,IF(Udfyldningsark!G1717=Data!$T$12,Data!$V$12,IF(Udfyldningsark!G1717=Data!$T$13,Data!$V$13,IF(Udfyldningsark!G1717=Data!$T$14,Data!$V$14,IF(Udfyldningsark!G1717=Data!$T$15,Data!$V$15,IF(Udfyldningsark!G1717=Data!$T$16,Data!$V$16,IF(Udfyldningsark!G1717=Data!$T$17,Data!$V$17,IF(Udfyldningsark!G1717=Data!$T$18,Data!$V$18,IF(Udfyldningsark!G1717=Data!$T$19,Data!$V$19,IF(Udfyldningsark!G1717=Data!$T$20,Data!$V$20,IF(Udfyldningsark!G1717=Data!$T$21,Data!$V$21,IF(Udfyldningsark!G1717=Data!$T$22,Data!$V$22,IF(Udfyldningsark!G1717=Data!$T$23,Data!$V$23,IF(Udfyldningsark!G1717=Data!$T$24,Data!$V$24,IF(Udfyldningsark!G1717=Data!$T$25,Data!$V$25,IF(Udfyldningsark!G1717=Data!$T$26,Data!$V$26,IF(Udfyldningsark!G1717=Data!$T$27,Data!$V$27,))))))))))))))))))))))</f>
        <v/>
      </c>
    </row>
    <row r="1701" spans="13:13" ht="9.6" hidden="1" customHeight="1" x14ac:dyDescent="0.2">
      <c r="M1701" s="89" t="str">
        <f>IF(Udfyldningsark!G1718="","",IF(Udfyldningsark!G1718=Data!$T$7,Data!$V$7,IF(Udfyldningsark!G1718=Data!$T$8,Data!$V$8,IF(Udfyldningsark!G1718=Data!$T$9,Data!$V$9,IF(Udfyldningsark!G1718=Data!$T$10,Data!$V$10,IF(Udfyldningsark!G1718=Data!$T$11,Data!$V$11,IF(Udfyldningsark!G1718=Data!$T$12,Data!$V$12,IF(Udfyldningsark!G1718=Data!$T$13,Data!$V$13,IF(Udfyldningsark!G1718=Data!$T$14,Data!$V$14,IF(Udfyldningsark!G1718=Data!$T$15,Data!$V$15,IF(Udfyldningsark!G1718=Data!$T$16,Data!$V$16,IF(Udfyldningsark!G1718=Data!$T$17,Data!$V$17,IF(Udfyldningsark!G1718=Data!$T$18,Data!$V$18,IF(Udfyldningsark!G1718=Data!$T$19,Data!$V$19,IF(Udfyldningsark!G1718=Data!$T$20,Data!$V$20,IF(Udfyldningsark!G1718=Data!$T$21,Data!$V$21,IF(Udfyldningsark!G1718=Data!$T$22,Data!$V$22,IF(Udfyldningsark!G1718=Data!$T$23,Data!$V$23,IF(Udfyldningsark!G1718=Data!$T$24,Data!$V$24,IF(Udfyldningsark!G1718=Data!$T$25,Data!$V$25,IF(Udfyldningsark!G1718=Data!$T$26,Data!$V$26,IF(Udfyldningsark!G1718=Data!$T$27,Data!$V$27,))))))))))))))))))))))</f>
        <v/>
      </c>
    </row>
    <row r="1702" spans="13:13" ht="9.6" hidden="1" customHeight="1" x14ac:dyDescent="0.2">
      <c r="M1702" s="89" t="str">
        <f>IF(Udfyldningsark!G1719="","",IF(Udfyldningsark!G1719=Data!$T$7,Data!$V$7,IF(Udfyldningsark!G1719=Data!$T$8,Data!$V$8,IF(Udfyldningsark!G1719=Data!$T$9,Data!$V$9,IF(Udfyldningsark!G1719=Data!$T$10,Data!$V$10,IF(Udfyldningsark!G1719=Data!$T$11,Data!$V$11,IF(Udfyldningsark!G1719=Data!$T$12,Data!$V$12,IF(Udfyldningsark!G1719=Data!$T$13,Data!$V$13,IF(Udfyldningsark!G1719=Data!$T$14,Data!$V$14,IF(Udfyldningsark!G1719=Data!$T$15,Data!$V$15,IF(Udfyldningsark!G1719=Data!$T$16,Data!$V$16,IF(Udfyldningsark!G1719=Data!$T$17,Data!$V$17,IF(Udfyldningsark!G1719=Data!$T$18,Data!$V$18,IF(Udfyldningsark!G1719=Data!$T$19,Data!$V$19,IF(Udfyldningsark!G1719=Data!$T$20,Data!$V$20,IF(Udfyldningsark!G1719=Data!$T$21,Data!$V$21,IF(Udfyldningsark!G1719=Data!$T$22,Data!$V$22,IF(Udfyldningsark!G1719=Data!$T$23,Data!$V$23,IF(Udfyldningsark!G1719=Data!$T$24,Data!$V$24,IF(Udfyldningsark!G1719=Data!$T$25,Data!$V$25,IF(Udfyldningsark!G1719=Data!$T$26,Data!$V$26,IF(Udfyldningsark!G1719=Data!$T$27,Data!$V$27,))))))))))))))))))))))</f>
        <v/>
      </c>
    </row>
    <row r="1703" spans="13:13" ht="9.6" hidden="1" customHeight="1" x14ac:dyDescent="0.2">
      <c r="M1703" s="89" t="str">
        <f>IF(Udfyldningsark!G1720="","",IF(Udfyldningsark!G1720=Data!$T$7,Data!$V$7,IF(Udfyldningsark!G1720=Data!$T$8,Data!$V$8,IF(Udfyldningsark!G1720=Data!$T$9,Data!$V$9,IF(Udfyldningsark!G1720=Data!$T$10,Data!$V$10,IF(Udfyldningsark!G1720=Data!$T$11,Data!$V$11,IF(Udfyldningsark!G1720=Data!$T$12,Data!$V$12,IF(Udfyldningsark!G1720=Data!$T$13,Data!$V$13,IF(Udfyldningsark!G1720=Data!$T$14,Data!$V$14,IF(Udfyldningsark!G1720=Data!$T$15,Data!$V$15,IF(Udfyldningsark!G1720=Data!$T$16,Data!$V$16,IF(Udfyldningsark!G1720=Data!$T$17,Data!$V$17,IF(Udfyldningsark!G1720=Data!$T$18,Data!$V$18,IF(Udfyldningsark!G1720=Data!$T$19,Data!$V$19,IF(Udfyldningsark!G1720=Data!$T$20,Data!$V$20,IF(Udfyldningsark!G1720=Data!$T$21,Data!$V$21,IF(Udfyldningsark!G1720=Data!$T$22,Data!$V$22,IF(Udfyldningsark!G1720=Data!$T$23,Data!$V$23,IF(Udfyldningsark!G1720=Data!$T$24,Data!$V$24,IF(Udfyldningsark!G1720=Data!$T$25,Data!$V$25,IF(Udfyldningsark!G1720=Data!$T$26,Data!$V$26,IF(Udfyldningsark!G1720=Data!$T$27,Data!$V$27,))))))))))))))))))))))</f>
        <v/>
      </c>
    </row>
    <row r="1704" spans="13:13" ht="9.6" hidden="1" customHeight="1" x14ac:dyDescent="0.2">
      <c r="M1704" s="89" t="str">
        <f>IF(Udfyldningsark!G1721="","",IF(Udfyldningsark!G1721=Data!$T$7,Data!$V$7,IF(Udfyldningsark!G1721=Data!$T$8,Data!$V$8,IF(Udfyldningsark!G1721=Data!$T$9,Data!$V$9,IF(Udfyldningsark!G1721=Data!$T$10,Data!$V$10,IF(Udfyldningsark!G1721=Data!$T$11,Data!$V$11,IF(Udfyldningsark!G1721=Data!$T$12,Data!$V$12,IF(Udfyldningsark!G1721=Data!$T$13,Data!$V$13,IF(Udfyldningsark!G1721=Data!$T$14,Data!$V$14,IF(Udfyldningsark!G1721=Data!$T$15,Data!$V$15,IF(Udfyldningsark!G1721=Data!$T$16,Data!$V$16,IF(Udfyldningsark!G1721=Data!$T$17,Data!$V$17,IF(Udfyldningsark!G1721=Data!$T$18,Data!$V$18,IF(Udfyldningsark!G1721=Data!$T$19,Data!$V$19,IF(Udfyldningsark!G1721=Data!$T$20,Data!$V$20,IF(Udfyldningsark!G1721=Data!$T$21,Data!$V$21,IF(Udfyldningsark!G1721=Data!$T$22,Data!$V$22,IF(Udfyldningsark!G1721=Data!$T$23,Data!$V$23,IF(Udfyldningsark!G1721=Data!$T$24,Data!$V$24,IF(Udfyldningsark!G1721=Data!$T$25,Data!$V$25,IF(Udfyldningsark!G1721=Data!$T$26,Data!$V$26,IF(Udfyldningsark!G1721=Data!$T$27,Data!$V$27,))))))))))))))))))))))</f>
        <v/>
      </c>
    </row>
    <row r="1705" spans="13:13" ht="9.6" hidden="1" customHeight="1" x14ac:dyDescent="0.2">
      <c r="M1705" s="89" t="str">
        <f>IF(Udfyldningsark!G1722="","",IF(Udfyldningsark!G1722=Data!$T$7,Data!$V$7,IF(Udfyldningsark!G1722=Data!$T$8,Data!$V$8,IF(Udfyldningsark!G1722=Data!$T$9,Data!$V$9,IF(Udfyldningsark!G1722=Data!$T$10,Data!$V$10,IF(Udfyldningsark!G1722=Data!$T$11,Data!$V$11,IF(Udfyldningsark!G1722=Data!$T$12,Data!$V$12,IF(Udfyldningsark!G1722=Data!$T$13,Data!$V$13,IF(Udfyldningsark!G1722=Data!$T$14,Data!$V$14,IF(Udfyldningsark!G1722=Data!$T$15,Data!$V$15,IF(Udfyldningsark!G1722=Data!$T$16,Data!$V$16,IF(Udfyldningsark!G1722=Data!$T$17,Data!$V$17,IF(Udfyldningsark!G1722=Data!$T$18,Data!$V$18,IF(Udfyldningsark!G1722=Data!$T$19,Data!$V$19,IF(Udfyldningsark!G1722=Data!$T$20,Data!$V$20,IF(Udfyldningsark!G1722=Data!$T$21,Data!$V$21,IF(Udfyldningsark!G1722=Data!$T$22,Data!$V$22,IF(Udfyldningsark!G1722=Data!$T$23,Data!$V$23,IF(Udfyldningsark!G1722=Data!$T$24,Data!$V$24,IF(Udfyldningsark!G1722=Data!$T$25,Data!$V$25,IF(Udfyldningsark!G1722=Data!$T$26,Data!$V$26,IF(Udfyldningsark!G1722=Data!$T$27,Data!$V$27,))))))))))))))))))))))</f>
        <v/>
      </c>
    </row>
    <row r="1706" spans="13:13" ht="9.6" hidden="1" customHeight="1" x14ac:dyDescent="0.2">
      <c r="M1706" s="89" t="str">
        <f>IF(Udfyldningsark!G1723="","",IF(Udfyldningsark!G1723=Data!$T$7,Data!$V$7,IF(Udfyldningsark!G1723=Data!$T$8,Data!$V$8,IF(Udfyldningsark!G1723=Data!$T$9,Data!$V$9,IF(Udfyldningsark!G1723=Data!$T$10,Data!$V$10,IF(Udfyldningsark!G1723=Data!$T$11,Data!$V$11,IF(Udfyldningsark!G1723=Data!$T$12,Data!$V$12,IF(Udfyldningsark!G1723=Data!$T$13,Data!$V$13,IF(Udfyldningsark!G1723=Data!$T$14,Data!$V$14,IF(Udfyldningsark!G1723=Data!$T$15,Data!$V$15,IF(Udfyldningsark!G1723=Data!$T$16,Data!$V$16,IF(Udfyldningsark!G1723=Data!$T$17,Data!$V$17,IF(Udfyldningsark!G1723=Data!$T$18,Data!$V$18,IF(Udfyldningsark!G1723=Data!$T$19,Data!$V$19,IF(Udfyldningsark!G1723=Data!$T$20,Data!$V$20,IF(Udfyldningsark!G1723=Data!$T$21,Data!$V$21,IF(Udfyldningsark!G1723=Data!$T$22,Data!$V$22,IF(Udfyldningsark!G1723=Data!$T$23,Data!$V$23,IF(Udfyldningsark!G1723=Data!$T$24,Data!$V$24,IF(Udfyldningsark!G1723=Data!$T$25,Data!$V$25,IF(Udfyldningsark!G1723=Data!$T$26,Data!$V$26,IF(Udfyldningsark!G1723=Data!$T$27,Data!$V$27,))))))))))))))))))))))</f>
        <v/>
      </c>
    </row>
    <row r="1707" spans="13:13" ht="9.6" hidden="1" customHeight="1" x14ac:dyDescent="0.2">
      <c r="M1707" s="89" t="str">
        <f>IF(Udfyldningsark!G1724="","",IF(Udfyldningsark!G1724=Data!$T$7,Data!$V$7,IF(Udfyldningsark!G1724=Data!$T$8,Data!$V$8,IF(Udfyldningsark!G1724=Data!$T$9,Data!$V$9,IF(Udfyldningsark!G1724=Data!$T$10,Data!$V$10,IF(Udfyldningsark!G1724=Data!$T$11,Data!$V$11,IF(Udfyldningsark!G1724=Data!$T$12,Data!$V$12,IF(Udfyldningsark!G1724=Data!$T$13,Data!$V$13,IF(Udfyldningsark!G1724=Data!$T$14,Data!$V$14,IF(Udfyldningsark!G1724=Data!$T$15,Data!$V$15,IF(Udfyldningsark!G1724=Data!$T$16,Data!$V$16,IF(Udfyldningsark!G1724=Data!$T$17,Data!$V$17,IF(Udfyldningsark!G1724=Data!$T$18,Data!$V$18,IF(Udfyldningsark!G1724=Data!$T$19,Data!$V$19,IF(Udfyldningsark!G1724=Data!$T$20,Data!$V$20,IF(Udfyldningsark!G1724=Data!$T$21,Data!$V$21,IF(Udfyldningsark!G1724=Data!$T$22,Data!$V$22,IF(Udfyldningsark!G1724=Data!$T$23,Data!$V$23,IF(Udfyldningsark!G1724=Data!$T$24,Data!$V$24,IF(Udfyldningsark!G1724=Data!$T$25,Data!$V$25,IF(Udfyldningsark!G1724=Data!$T$26,Data!$V$26,IF(Udfyldningsark!G1724=Data!$T$27,Data!$V$27,))))))))))))))))))))))</f>
        <v/>
      </c>
    </row>
    <row r="1708" spans="13:13" ht="9.6" hidden="1" customHeight="1" x14ac:dyDescent="0.2">
      <c r="M1708" s="89" t="str">
        <f>IF(Udfyldningsark!G1725="","",IF(Udfyldningsark!G1725=Data!$T$7,Data!$V$7,IF(Udfyldningsark!G1725=Data!$T$8,Data!$V$8,IF(Udfyldningsark!G1725=Data!$T$9,Data!$V$9,IF(Udfyldningsark!G1725=Data!$T$10,Data!$V$10,IF(Udfyldningsark!G1725=Data!$T$11,Data!$V$11,IF(Udfyldningsark!G1725=Data!$T$12,Data!$V$12,IF(Udfyldningsark!G1725=Data!$T$13,Data!$V$13,IF(Udfyldningsark!G1725=Data!$T$14,Data!$V$14,IF(Udfyldningsark!G1725=Data!$T$15,Data!$V$15,IF(Udfyldningsark!G1725=Data!$T$16,Data!$V$16,IF(Udfyldningsark!G1725=Data!$T$17,Data!$V$17,IF(Udfyldningsark!G1725=Data!$T$18,Data!$V$18,IF(Udfyldningsark!G1725=Data!$T$19,Data!$V$19,IF(Udfyldningsark!G1725=Data!$T$20,Data!$V$20,IF(Udfyldningsark!G1725=Data!$T$21,Data!$V$21,IF(Udfyldningsark!G1725=Data!$T$22,Data!$V$22,IF(Udfyldningsark!G1725=Data!$T$23,Data!$V$23,IF(Udfyldningsark!G1725=Data!$T$24,Data!$V$24,IF(Udfyldningsark!G1725=Data!$T$25,Data!$V$25,IF(Udfyldningsark!G1725=Data!$T$26,Data!$V$26,IF(Udfyldningsark!G1725=Data!$T$27,Data!$V$27,))))))))))))))))))))))</f>
        <v/>
      </c>
    </row>
    <row r="1709" spans="13:13" ht="9.6" hidden="1" customHeight="1" x14ac:dyDescent="0.2">
      <c r="M1709" s="89" t="str">
        <f>IF(Udfyldningsark!G1726="","",IF(Udfyldningsark!G1726=Data!$T$7,Data!$V$7,IF(Udfyldningsark!G1726=Data!$T$8,Data!$V$8,IF(Udfyldningsark!G1726=Data!$T$9,Data!$V$9,IF(Udfyldningsark!G1726=Data!$T$10,Data!$V$10,IF(Udfyldningsark!G1726=Data!$T$11,Data!$V$11,IF(Udfyldningsark!G1726=Data!$T$12,Data!$V$12,IF(Udfyldningsark!G1726=Data!$T$13,Data!$V$13,IF(Udfyldningsark!G1726=Data!$T$14,Data!$V$14,IF(Udfyldningsark!G1726=Data!$T$15,Data!$V$15,IF(Udfyldningsark!G1726=Data!$T$16,Data!$V$16,IF(Udfyldningsark!G1726=Data!$T$17,Data!$V$17,IF(Udfyldningsark!G1726=Data!$T$18,Data!$V$18,IF(Udfyldningsark!G1726=Data!$T$19,Data!$V$19,IF(Udfyldningsark!G1726=Data!$T$20,Data!$V$20,IF(Udfyldningsark!G1726=Data!$T$21,Data!$V$21,IF(Udfyldningsark!G1726=Data!$T$22,Data!$V$22,IF(Udfyldningsark!G1726=Data!$T$23,Data!$V$23,IF(Udfyldningsark!G1726=Data!$T$24,Data!$V$24,IF(Udfyldningsark!G1726=Data!$T$25,Data!$V$25,IF(Udfyldningsark!G1726=Data!$T$26,Data!$V$26,IF(Udfyldningsark!G1726=Data!$T$27,Data!$V$27,))))))))))))))))))))))</f>
        <v/>
      </c>
    </row>
    <row r="1710" spans="13:13" ht="9.6" hidden="1" customHeight="1" x14ac:dyDescent="0.2">
      <c r="M1710" s="89" t="str">
        <f>IF(Udfyldningsark!G1727="","",IF(Udfyldningsark!G1727=Data!$T$7,Data!$V$7,IF(Udfyldningsark!G1727=Data!$T$8,Data!$V$8,IF(Udfyldningsark!G1727=Data!$T$9,Data!$V$9,IF(Udfyldningsark!G1727=Data!$T$10,Data!$V$10,IF(Udfyldningsark!G1727=Data!$T$11,Data!$V$11,IF(Udfyldningsark!G1727=Data!$T$12,Data!$V$12,IF(Udfyldningsark!G1727=Data!$T$13,Data!$V$13,IF(Udfyldningsark!G1727=Data!$T$14,Data!$V$14,IF(Udfyldningsark!G1727=Data!$T$15,Data!$V$15,IF(Udfyldningsark!G1727=Data!$T$16,Data!$V$16,IF(Udfyldningsark!G1727=Data!$T$17,Data!$V$17,IF(Udfyldningsark!G1727=Data!$T$18,Data!$V$18,IF(Udfyldningsark!G1727=Data!$T$19,Data!$V$19,IF(Udfyldningsark!G1727=Data!$T$20,Data!$V$20,IF(Udfyldningsark!G1727=Data!$T$21,Data!$V$21,IF(Udfyldningsark!G1727=Data!$T$22,Data!$V$22,IF(Udfyldningsark!G1727=Data!$T$23,Data!$V$23,IF(Udfyldningsark!G1727=Data!$T$24,Data!$V$24,IF(Udfyldningsark!G1727=Data!$T$25,Data!$V$25,IF(Udfyldningsark!G1727=Data!$T$26,Data!$V$26,IF(Udfyldningsark!G1727=Data!$T$27,Data!$V$27,))))))))))))))))))))))</f>
        <v/>
      </c>
    </row>
    <row r="1711" spans="13:13" ht="9.6" hidden="1" customHeight="1" x14ac:dyDescent="0.2">
      <c r="M1711" s="89" t="str">
        <f>IF(Udfyldningsark!G1728="","",IF(Udfyldningsark!G1728=Data!$T$7,Data!$V$7,IF(Udfyldningsark!G1728=Data!$T$8,Data!$V$8,IF(Udfyldningsark!G1728=Data!$T$9,Data!$V$9,IF(Udfyldningsark!G1728=Data!$T$10,Data!$V$10,IF(Udfyldningsark!G1728=Data!$T$11,Data!$V$11,IF(Udfyldningsark!G1728=Data!$T$12,Data!$V$12,IF(Udfyldningsark!G1728=Data!$T$13,Data!$V$13,IF(Udfyldningsark!G1728=Data!$T$14,Data!$V$14,IF(Udfyldningsark!G1728=Data!$T$15,Data!$V$15,IF(Udfyldningsark!G1728=Data!$T$16,Data!$V$16,IF(Udfyldningsark!G1728=Data!$T$17,Data!$V$17,IF(Udfyldningsark!G1728=Data!$T$18,Data!$V$18,IF(Udfyldningsark!G1728=Data!$T$19,Data!$V$19,IF(Udfyldningsark!G1728=Data!$T$20,Data!$V$20,IF(Udfyldningsark!G1728=Data!$T$21,Data!$V$21,IF(Udfyldningsark!G1728=Data!$T$22,Data!$V$22,IF(Udfyldningsark!G1728=Data!$T$23,Data!$V$23,IF(Udfyldningsark!G1728=Data!$T$24,Data!$V$24,IF(Udfyldningsark!G1728=Data!$T$25,Data!$V$25,IF(Udfyldningsark!G1728=Data!$T$26,Data!$V$26,IF(Udfyldningsark!G1728=Data!$T$27,Data!$V$27,))))))))))))))))))))))</f>
        <v/>
      </c>
    </row>
    <row r="1712" spans="13:13" ht="9.6" hidden="1" customHeight="1" x14ac:dyDescent="0.2">
      <c r="M1712" s="89" t="str">
        <f>IF(Udfyldningsark!G1729="","",IF(Udfyldningsark!G1729=Data!$T$7,Data!$V$7,IF(Udfyldningsark!G1729=Data!$T$8,Data!$V$8,IF(Udfyldningsark!G1729=Data!$T$9,Data!$V$9,IF(Udfyldningsark!G1729=Data!$T$10,Data!$V$10,IF(Udfyldningsark!G1729=Data!$T$11,Data!$V$11,IF(Udfyldningsark!G1729=Data!$T$12,Data!$V$12,IF(Udfyldningsark!G1729=Data!$T$13,Data!$V$13,IF(Udfyldningsark!G1729=Data!$T$14,Data!$V$14,IF(Udfyldningsark!G1729=Data!$T$15,Data!$V$15,IF(Udfyldningsark!G1729=Data!$T$16,Data!$V$16,IF(Udfyldningsark!G1729=Data!$T$17,Data!$V$17,IF(Udfyldningsark!G1729=Data!$T$18,Data!$V$18,IF(Udfyldningsark!G1729=Data!$T$19,Data!$V$19,IF(Udfyldningsark!G1729=Data!$T$20,Data!$V$20,IF(Udfyldningsark!G1729=Data!$T$21,Data!$V$21,IF(Udfyldningsark!G1729=Data!$T$22,Data!$V$22,IF(Udfyldningsark!G1729=Data!$T$23,Data!$V$23,IF(Udfyldningsark!G1729=Data!$T$24,Data!$V$24,IF(Udfyldningsark!G1729=Data!$T$25,Data!$V$25,IF(Udfyldningsark!G1729=Data!$T$26,Data!$V$26,IF(Udfyldningsark!G1729=Data!$T$27,Data!$V$27,))))))))))))))))))))))</f>
        <v/>
      </c>
    </row>
    <row r="1713" spans="13:13" ht="9.6" hidden="1" customHeight="1" x14ac:dyDescent="0.2">
      <c r="M1713" s="89" t="str">
        <f>IF(Udfyldningsark!G1730="","",IF(Udfyldningsark!G1730=Data!$T$7,Data!$V$7,IF(Udfyldningsark!G1730=Data!$T$8,Data!$V$8,IF(Udfyldningsark!G1730=Data!$T$9,Data!$V$9,IF(Udfyldningsark!G1730=Data!$T$10,Data!$V$10,IF(Udfyldningsark!G1730=Data!$T$11,Data!$V$11,IF(Udfyldningsark!G1730=Data!$T$12,Data!$V$12,IF(Udfyldningsark!G1730=Data!$T$13,Data!$V$13,IF(Udfyldningsark!G1730=Data!$T$14,Data!$V$14,IF(Udfyldningsark!G1730=Data!$T$15,Data!$V$15,IF(Udfyldningsark!G1730=Data!$T$16,Data!$V$16,IF(Udfyldningsark!G1730=Data!$T$17,Data!$V$17,IF(Udfyldningsark!G1730=Data!$T$18,Data!$V$18,IF(Udfyldningsark!G1730=Data!$T$19,Data!$V$19,IF(Udfyldningsark!G1730=Data!$T$20,Data!$V$20,IF(Udfyldningsark!G1730=Data!$T$21,Data!$V$21,IF(Udfyldningsark!G1730=Data!$T$22,Data!$V$22,IF(Udfyldningsark!G1730=Data!$T$23,Data!$V$23,IF(Udfyldningsark!G1730=Data!$T$24,Data!$V$24,IF(Udfyldningsark!G1730=Data!$T$25,Data!$V$25,IF(Udfyldningsark!G1730=Data!$T$26,Data!$V$26,IF(Udfyldningsark!G1730=Data!$T$27,Data!$V$27,))))))))))))))))))))))</f>
        <v/>
      </c>
    </row>
    <row r="1714" spans="13:13" ht="9.6" hidden="1" customHeight="1" x14ac:dyDescent="0.2">
      <c r="M1714" s="89" t="str">
        <f>IF(Udfyldningsark!G1731="","",IF(Udfyldningsark!G1731=Data!$T$7,Data!$V$7,IF(Udfyldningsark!G1731=Data!$T$8,Data!$V$8,IF(Udfyldningsark!G1731=Data!$T$9,Data!$V$9,IF(Udfyldningsark!G1731=Data!$T$10,Data!$V$10,IF(Udfyldningsark!G1731=Data!$T$11,Data!$V$11,IF(Udfyldningsark!G1731=Data!$T$12,Data!$V$12,IF(Udfyldningsark!G1731=Data!$T$13,Data!$V$13,IF(Udfyldningsark!G1731=Data!$T$14,Data!$V$14,IF(Udfyldningsark!G1731=Data!$T$15,Data!$V$15,IF(Udfyldningsark!G1731=Data!$T$16,Data!$V$16,IF(Udfyldningsark!G1731=Data!$T$17,Data!$V$17,IF(Udfyldningsark!G1731=Data!$T$18,Data!$V$18,IF(Udfyldningsark!G1731=Data!$T$19,Data!$V$19,IF(Udfyldningsark!G1731=Data!$T$20,Data!$V$20,IF(Udfyldningsark!G1731=Data!$T$21,Data!$V$21,IF(Udfyldningsark!G1731=Data!$T$22,Data!$V$22,IF(Udfyldningsark!G1731=Data!$T$23,Data!$V$23,IF(Udfyldningsark!G1731=Data!$T$24,Data!$V$24,IF(Udfyldningsark!G1731=Data!$T$25,Data!$V$25,IF(Udfyldningsark!G1731=Data!$T$26,Data!$V$26,IF(Udfyldningsark!G1731=Data!$T$27,Data!$V$27,))))))))))))))))))))))</f>
        <v/>
      </c>
    </row>
    <row r="1715" spans="13:13" ht="9.6" hidden="1" customHeight="1" x14ac:dyDescent="0.2">
      <c r="M1715" s="89" t="str">
        <f>IF(Udfyldningsark!G1732="","",IF(Udfyldningsark!G1732=Data!$T$7,Data!$V$7,IF(Udfyldningsark!G1732=Data!$T$8,Data!$V$8,IF(Udfyldningsark!G1732=Data!$T$9,Data!$V$9,IF(Udfyldningsark!G1732=Data!$T$10,Data!$V$10,IF(Udfyldningsark!G1732=Data!$T$11,Data!$V$11,IF(Udfyldningsark!G1732=Data!$T$12,Data!$V$12,IF(Udfyldningsark!G1732=Data!$T$13,Data!$V$13,IF(Udfyldningsark!G1732=Data!$T$14,Data!$V$14,IF(Udfyldningsark!G1732=Data!$T$15,Data!$V$15,IF(Udfyldningsark!G1732=Data!$T$16,Data!$V$16,IF(Udfyldningsark!G1732=Data!$T$17,Data!$V$17,IF(Udfyldningsark!G1732=Data!$T$18,Data!$V$18,IF(Udfyldningsark!G1732=Data!$T$19,Data!$V$19,IF(Udfyldningsark!G1732=Data!$T$20,Data!$V$20,IF(Udfyldningsark!G1732=Data!$T$21,Data!$V$21,IF(Udfyldningsark!G1732=Data!$T$22,Data!$V$22,IF(Udfyldningsark!G1732=Data!$T$23,Data!$V$23,IF(Udfyldningsark!G1732=Data!$T$24,Data!$V$24,IF(Udfyldningsark!G1732=Data!$T$25,Data!$V$25,IF(Udfyldningsark!G1732=Data!$T$26,Data!$V$26,IF(Udfyldningsark!G1732=Data!$T$27,Data!$V$27,))))))))))))))))))))))</f>
        <v/>
      </c>
    </row>
    <row r="1716" spans="13:13" ht="9.6" hidden="1" customHeight="1" x14ac:dyDescent="0.2">
      <c r="M1716" s="89" t="str">
        <f>IF(Udfyldningsark!G1733="","",IF(Udfyldningsark!G1733=Data!$T$7,Data!$V$7,IF(Udfyldningsark!G1733=Data!$T$8,Data!$V$8,IF(Udfyldningsark!G1733=Data!$T$9,Data!$V$9,IF(Udfyldningsark!G1733=Data!$T$10,Data!$V$10,IF(Udfyldningsark!G1733=Data!$T$11,Data!$V$11,IF(Udfyldningsark!G1733=Data!$T$12,Data!$V$12,IF(Udfyldningsark!G1733=Data!$T$13,Data!$V$13,IF(Udfyldningsark!G1733=Data!$T$14,Data!$V$14,IF(Udfyldningsark!G1733=Data!$T$15,Data!$V$15,IF(Udfyldningsark!G1733=Data!$T$16,Data!$V$16,IF(Udfyldningsark!G1733=Data!$T$17,Data!$V$17,IF(Udfyldningsark!G1733=Data!$T$18,Data!$V$18,IF(Udfyldningsark!G1733=Data!$T$19,Data!$V$19,IF(Udfyldningsark!G1733=Data!$T$20,Data!$V$20,IF(Udfyldningsark!G1733=Data!$T$21,Data!$V$21,IF(Udfyldningsark!G1733=Data!$T$22,Data!$V$22,IF(Udfyldningsark!G1733=Data!$T$23,Data!$V$23,IF(Udfyldningsark!G1733=Data!$T$24,Data!$V$24,IF(Udfyldningsark!G1733=Data!$T$25,Data!$V$25,IF(Udfyldningsark!G1733=Data!$T$26,Data!$V$26,IF(Udfyldningsark!G1733=Data!$T$27,Data!$V$27,))))))))))))))))))))))</f>
        <v/>
      </c>
    </row>
    <row r="1717" spans="13:13" ht="9.6" hidden="1" customHeight="1" x14ac:dyDescent="0.2">
      <c r="M1717" s="89" t="str">
        <f>IF(Udfyldningsark!G1734="","",IF(Udfyldningsark!G1734=Data!$T$7,Data!$V$7,IF(Udfyldningsark!G1734=Data!$T$8,Data!$V$8,IF(Udfyldningsark!G1734=Data!$T$9,Data!$V$9,IF(Udfyldningsark!G1734=Data!$T$10,Data!$V$10,IF(Udfyldningsark!G1734=Data!$T$11,Data!$V$11,IF(Udfyldningsark!G1734=Data!$T$12,Data!$V$12,IF(Udfyldningsark!G1734=Data!$T$13,Data!$V$13,IF(Udfyldningsark!G1734=Data!$T$14,Data!$V$14,IF(Udfyldningsark!G1734=Data!$T$15,Data!$V$15,IF(Udfyldningsark!G1734=Data!$T$16,Data!$V$16,IF(Udfyldningsark!G1734=Data!$T$17,Data!$V$17,IF(Udfyldningsark!G1734=Data!$T$18,Data!$V$18,IF(Udfyldningsark!G1734=Data!$T$19,Data!$V$19,IF(Udfyldningsark!G1734=Data!$T$20,Data!$V$20,IF(Udfyldningsark!G1734=Data!$T$21,Data!$V$21,IF(Udfyldningsark!G1734=Data!$T$22,Data!$V$22,IF(Udfyldningsark!G1734=Data!$T$23,Data!$V$23,IF(Udfyldningsark!G1734=Data!$T$24,Data!$V$24,IF(Udfyldningsark!G1734=Data!$T$25,Data!$V$25,IF(Udfyldningsark!G1734=Data!$T$26,Data!$V$26,IF(Udfyldningsark!G1734=Data!$T$27,Data!$V$27,))))))))))))))))))))))</f>
        <v/>
      </c>
    </row>
    <row r="1718" spans="13:13" ht="9.6" hidden="1" customHeight="1" x14ac:dyDescent="0.2">
      <c r="M1718" s="89" t="str">
        <f>IF(Udfyldningsark!G1735="","",IF(Udfyldningsark!G1735=Data!$T$7,Data!$V$7,IF(Udfyldningsark!G1735=Data!$T$8,Data!$V$8,IF(Udfyldningsark!G1735=Data!$T$9,Data!$V$9,IF(Udfyldningsark!G1735=Data!$T$10,Data!$V$10,IF(Udfyldningsark!G1735=Data!$T$11,Data!$V$11,IF(Udfyldningsark!G1735=Data!$T$12,Data!$V$12,IF(Udfyldningsark!G1735=Data!$T$13,Data!$V$13,IF(Udfyldningsark!G1735=Data!$T$14,Data!$V$14,IF(Udfyldningsark!G1735=Data!$T$15,Data!$V$15,IF(Udfyldningsark!G1735=Data!$T$16,Data!$V$16,IF(Udfyldningsark!G1735=Data!$T$17,Data!$V$17,IF(Udfyldningsark!G1735=Data!$T$18,Data!$V$18,IF(Udfyldningsark!G1735=Data!$T$19,Data!$V$19,IF(Udfyldningsark!G1735=Data!$T$20,Data!$V$20,IF(Udfyldningsark!G1735=Data!$T$21,Data!$V$21,IF(Udfyldningsark!G1735=Data!$T$22,Data!$V$22,IF(Udfyldningsark!G1735=Data!$T$23,Data!$V$23,IF(Udfyldningsark!G1735=Data!$T$24,Data!$V$24,IF(Udfyldningsark!G1735=Data!$T$25,Data!$V$25,IF(Udfyldningsark!G1735=Data!$T$26,Data!$V$26,IF(Udfyldningsark!G1735=Data!$T$27,Data!$V$27,))))))))))))))))))))))</f>
        <v/>
      </c>
    </row>
    <row r="1719" spans="13:13" ht="9.6" hidden="1" customHeight="1" x14ac:dyDescent="0.2">
      <c r="M1719" s="89" t="str">
        <f>IF(Udfyldningsark!G1736="","",IF(Udfyldningsark!G1736=Data!$T$7,Data!$V$7,IF(Udfyldningsark!G1736=Data!$T$8,Data!$V$8,IF(Udfyldningsark!G1736=Data!$T$9,Data!$V$9,IF(Udfyldningsark!G1736=Data!$T$10,Data!$V$10,IF(Udfyldningsark!G1736=Data!$T$11,Data!$V$11,IF(Udfyldningsark!G1736=Data!$T$12,Data!$V$12,IF(Udfyldningsark!G1736=Data!$T$13,Data!$V$13,IF(Udfyldningsark!G1736=Data!$T$14,Data!$V$14,IF(Udfyldningsark!G1736=Data!$T$15,Data!$V$15,IF(Udfyldningsark!G1736=Data!$T$16,Data!$V$16,IF(Udfyldningsark!G1736=Data!$T$17,Data!$V$17,IF(Udfyldningsark!G1736=Data!$T$18,Data!$V$18,IF(Udfyldningsark!G1736=Data!$T$19,Data!$V$19,IF(Udfyldningsark!G1736=Data!$T$20,Data!$V$20,IF(Udfyldningsark!G1736=Data!$T$21,Data!$V$21,IF(Udfyldningsark!G1736=Data!$T$22,Data!$V$22,IF(Udfyldningsark!G1736=Data!$T$23,Data!$V$23,IF(Udfyldningsark!G1736=Data!$T$24,Data!$V$24,IF(Udfyldningsark!G1736=Data!$T$25,Data!$V$25,IF(Udfyldningsark!G1736=Data!$T$26,Data!$V$26,IF(Udfyldningsark!G1736=Data!$T$27,Data!$V$27,))))))))))))))))))))))</f>
        <v/>
      </c>
    </row>
    <row r="1720" spans="13:13" ht="9.6" hidden="1" customHeight="1" x14ac:dyDescent="0.2">
      <c r="M1720" s="89" t="str">
        <f>IF(Udfyldningsark!G1737="","",IF(Udfyldningsark!G1737=Data!$T$7,Data!$V$7,IF(Udfyldningsark!G1737=Data!$T$8,Data!$V$8,IF(Udfyldningsark!G1737=Data!$T$9,Data!$V$9,IF(Udfyldningsark!G1737=Data!$T$10,Data!$V$10,IF(Udfyldningsark!G1737=Data!$T$11,Data!$V$11,IF(Udfyldningsark!G1737=Data!$T$12,Data!$V$12,IF(Udfyldningsark!G1737=Data!$T$13,Data!$V$13,IF(Udfyldningsark!G1737=Data!$T$14,Data!$V$14,IF(Udfyldningsark!G1737=Data!$T$15,Data!$V$15,IF(Udfyldningsark!G1737=Data!$T$16,Data!$V$16,IF(Udfyldningsark!G1737=Data!$T$17,Data!$V$17,IF(Udfyldningsark!G1737=Data!$T$18,Data!$V$18,IF(Udfyldningsark!G1737=Data!$T$19,Data!$V$19,IF(Udfyldningsark!G1737=Data!$T$20,Data!$V$20,IF(Udfyldningsark!G1737=Data!$T$21,Data!$V$21,IF(Udfyldningsark!G1737=Data!$T$22,Data!$V$22,IF(Udfyldningsark!G1737=Data!$T$23,Data!$V$23,IF(Udfyldningsark!G1737=Data!$T$24,Data!$V$24,IF(Udfyldningsark!G1737=Data!$T$25,Data!$V$25,IF(Udfyldningsark!G1737=Data!$T$26,Data!$V$26,IF(Udfyldningsark!G1737=Data!$T$27,Data!$V$27,))))))))))))))))))))))</f>
        <v/>
      </c>
    </row>
    <row r="1721" spans="13:13" ht="9.6" hidden="1" customHeight="1" x14ac:dyDescent="0.2">
      <c r="M1721" s="89" t="str">
        <f>IF(Udfyldningsark!G1738="","",IF(Udfyldningsark!G1738=Data!$T$7,Data!$V$7,IF(Udfyldningsark!G1738=Data!$T$8,Data!$V$8,IF(Udfyldningsark!G1738=Data!$T$9,Data!$V$9,IF(Udfyldningsark!G1738=Data!$T$10,Data!$V$10,IF(Udfyldningsark!G1738=Data!$T$11,Data!$V$11,IF(Udfyldningsark!G1738=Data!$T$12,Data!$V$12,IF(Udfyldningsark!G1738=Data!$T$13,Data!$V$13,IF(Udfyldningsark!G1738=Data!$T$14,Data!$V$14,IF(Udfyldningsark!G1738=Data!$T$15,Data!$V$15,IF(Udfyldningsark!G1738=Data!$T$16,Data!$V$16,IF(Udfyldningsark!G1738=Data!$T$17,Data!$V$17,IF(Udfyldningsark!G1738=Data!$T$18,Data!$V$18,IF(Udfyldningsark!G1738=Data!$T$19,Data!$V$19,IF(Udfyldningsark!G1738=Data!$T$20,Data!$V$20,IF(Udfyldningsark!G1738=Data!$T$21,Data!$V$21,IF(Udfyldningsark!G1738=Data!$T$22,Data!$V$22,IF(Udfyldningsark!G1738=Data!$T$23,Data!$V$23,IF(Udfyldningsark!G1738=Data!$T$24,Data!$V$24,IF(Udfyldningsark!G1738=Data!$T$25,Data!$V$25,IF(Udfyldningsark!G1738=Data!$T$26,Data!$V$26,IF(Udfyldningsark!G1738=Data!$T$27,Data!$V$27,))))))))))))))))))))))</f>
        <v/>
      </c>
    </row>
    <row r="1722" spans="13:13" ht="9.6" hidden="1" customHeight="1" x14ac:dyDescent="0.2">
      <c r="M1722" s="89" t="str">
        <f>IF(Udfyldningsark!G1739="","",IF(Udfyldningsark!G1739=Data!$T$7,Data!$V$7,IF(Udfyldningsark!G1739=Data!$T$8,Data!$V$8,IF(Udfyldningsark!G1739=Data!$T$9,Data!$V$9,IF(Udfyldningsark!G1739=Data!$T$10,Data!$V$10,IF(Udfyldningsark!G1739=Data!$T$11,Data!$V$11,IF(Udfyldningsark!G1739=Data!$T$12,Data!$V$12,IF(Udfyldningsark!G1739=Data!$T$13,Data!$V$13,IF(Udfyldningsark!G1739=Data!$T$14,Data!$V$14,IF(Udfyldningsark!G1739=Data!$T$15,Data!$V$15,IF(Udfyldningsark!G1739=Data!$T$16,Data!$V$16,IF(Udfyldningsark!G1739=Data!$T$17,Data!$V$17,IF(Udfyldningsark!G1739=Data!$T$18,Data!$V$18,IF(Udfyldningsark!G1739=Data!$T$19,Data!$V$19,IF(Udfyldningsark!G1739=Data!$T$20,Data!$V$20,IF(Udfyldningsark!G1739=Data!$T$21,Data!$V$21,IF(Udfyldningsark!G1739=Data!$T$22,Data!$V$22,IF(Udfyldningsark!G1739=Data!$T$23,Data!$V$23,IF(Udfyldningsark!G1739=Data!$T$24,Data!$V$24,IF(Udfyldningsark!G1739=Data!$T$25,Data!$V$25,IF(Udfyldningsark!G1739=Data!$T$26,Data!$V$26,IF(Udfyldningsark!G1739=Data!$T$27,Data!$V$27,))))))))))))))))))))))</f>
        <v/>
      </c>
    </row>
    <row r="1723" spans="13:13" ht="9.6" hidden="1" customHeight="1" x14ac:dyDescent="0.2">
      <c r="M1723" s="89" t="str">
        <f>IF(Udfyldningsark!G1740="","",IF(Udfyldningsark!G1740=Data!$T$7,Data!$V$7,IF(Udfyldningsark!G1740=Data!$T$8,Data!$V$8,IF(Udfyldningsark!G1740=Data!$T$9,Data!$V$9,IF(Udfyldningsark!G1740=Data!$T$10,Data!$V$10,IF(Udfyldningsark!G1740=Data!$T$11,Data!$V$11,IF(Udfyldningsark!G1740=Data!$T$12,Data!$V$12,IF(Udfyldningsark!G1740=Data!$T$13,Data!$V$13,IF(Udfyldningsark!G1740=Data!$T$14,Data!$V$14,IF(Udfyldningsark!G1740=Data!$T$15,Data!$V$15,IF(Udfyldningsark!G1740=Data!$T$16,Data!$V$16,IF(Udfyldningsark!G1740=Data!$T$17,Data!$V$17,IF(Udfyldningsark!G1740=Data!$T$18,Data!$V$18,IF(Udfyldningsark!G1740=Data!$T$19,Data!$V$19,IF(Udfyldningsark!G1740=Data!$T$20,Data!$V$20,IF(Udfyldningsark!G1740=Data!$T$21,Data!$V$21,IF(Udfyldningsark!G1740=Data!$T$22,Data!$V$22,IF(Udfyldningsark!G1740=Data!$T$23,Data!$V$23,IF(Udfyldningsark!G1740=Data!$T$24,Data!$V$24,IF(Udfyldningsark!G1740=Data!$T$25,Data!$V$25,IF(Udfyldningsark!G1740=Data!$T$26,Data!$V$26,IF(Udfyldningsark!G1740=Data!$T$27,Data!$V$27,))))))))))))))))))))))</f>
        <v/>
      </c>
    </row>
    <row r="1724" spans="13:13" ht="9.6" hidden="1" customHeight="1" x14ac:dyDescent="0.2">
      <c r="M1724" s="89" t="str">
        <f>IF(Udfyldningsark!G1741="","",IF(Udfyldningsark!G1741=Data!$T$7,Data!$V$7,IF(Udfyldningsark!G1741=Data!$T$8,Data!$V$8,IF(Udfyldningsark!G1741=Data!$T$9,Data!$V$9,IF(Udfyldningsark!G1741=Data!$T$10,Data!$V$10,IF(Udfyldningsark!G1741=Data!$T$11,Data!$V$11,IF(Udfyldningsark!G1741=Data!$T$12,Data!$V$12,IF(Udfyldningsark!G1741=Data!$T$13,Data!$V$13,IF(Udfyldningsark!G1741=Data!$T$14,Data!$V$14,IF(Udfyldningsark!G1741=Data!$T$15,Data!$V$15,IF(Udfyldningsark!G1741=Data!$T$16,Data!$V$16,IF(Udfyldningsark!G1741=Data!$T$17,Data!$V$17,IF(Udfyldningsark!G1741=Data!$T$18,Data!$V$18,IF(Udfyldningsark!G1741=Data!$T$19,Data!$V$19,IF(Udfyldningsark!G1741=Data!$T$20,Data!$V$20,IF(Udfyldningsark!G1741=Data!$T$21,Data!$V$21,IF(Udfyldningsark!G1741=Data!$T$22,Data!$V$22,IF(Udfyldningsark!G1741=Data!$T$23,Data!$V$23,IF(Udfyldningsark!G1741=Data!$T$24,Data!$V$24,IF(Udfyldningsark!G1741=Data!$T$25,Data!$V$25,IF(Udfyldningsark!G1741=Data!$T$26,Data!$V$26,IF(Udfyldningsark!G1741=Data!$T$27,Data!$V$27,))))))))))))))))))))))</f>
        <v/>
      </c>
    </row>
    <row r="1725" spans="13:13" ht="9.6" hidden="1" customHeight="1" x14ac:dyDescent="0.2">
      <c r="M1725" s="89" t="str">
        <f>IF(Udfyldningsark!G1742="","",IF(Udfyldningsark!G1742=Data!$T$7,Data!$V$7,IF(Udfyldningsark!G1742=Data!$T$8,Data!$V$8,IF(Udfyldningsark!G1742=Data!$T$9,Data!$V$9,IF(Udfyldningsark!G1742=Data!$T$10,Data!$V$10,IF(Udfyldningsark!G1742=Data!$T$11,Data!$V$11,IF(Udfyldningsark!G1742=Data!$T$12,Data!$V$12,IF(Udfyldningsark!G1742=Data!$T$13,Data!$V$13,IF(Udfyldningsark!G1742=Data!$T$14,Data!$V$14,IF(Udfyldningsark!G1742=Data!$T$15,Data!$V$15,IF(Udfyldningsark!G1742=Data!$T$16,Data!$V$16,IF(Udfyldningsark!G1742=Data!$T$17,Data!$V$17,IF(Udfyldningsark!G1742=Data!$T$18,Data!$V$18,IF(Udfyldningsark!G1742=Data!$T$19,Data!$V$19,IF(Udfyldningsark!G1742=Data!$T$20,Data!$V$20,IF(Udfyldningsark!G1742=Data!$T$21,Data!$V$21,IF(Udfyldningsark!G1742=Data!$T$22,Data!$V$22,IF(Udfyldningsark!G1742=Data!$T$23,Data!$V$23,IF(Udfyldningsark!G1742=Data!$T$24,Data!$V$24,IF(Udfyldningsark!G1742=Data!$T$25,Data!$V$25,IF(Udfyldningsark!G1742=Data!$T$26,Data!$V$26,IF(Udfyldningsark!G1742=Data!$T$27,Data!$V$27,))))))))))))))))))))))</f>
        <v/>
      </c>
    </row>
    <row r="1726" spans="13:13" ht="9.6" hidden="1" customHeight="1" x14ac:dyDescent="0.2">
      <c r="M1726" s="89" t="str">
        <f>IF(Udfyldningsark!G1743="","",IF(Udfyldningsark!G1743=Data!$T$7,Data!$V$7,IF(Udfyldningsark!G1743=Data!$T$8,Data!$V$8,IF(Udfyldningsark!G1743=Data!$T$9,Data!$V$9,IF(Udfyldningsark!G1743=Data!$T$10,Data!$V$10,IF(Udfyldningsark!G1743=Data!$T$11,Data!$V$11,IF(Udfyldningsark!G1743=Data!$T$12,Data!$V$12,IF(Udfyldningsark!G1743=Data!$T$13,Data!$V$13,IF(Udfyldningsark!G1743=Data!$T$14,Data!$V$14,IF(Udfyldningsark!G1743=Data!$T$15,Data!$V$15,IF(Udfyldningsark!G1743=Data!$T$16,Data!$V$16,IF(Udfyldningsark!G1743=Data!$T$17,Data!$V$17,IF(Udfyldningsark!G1743=Data!$T$18,Data!$V$18,IF(Udfyldningsark!G1743=Data!$T$19,Data!$V$19,IF(Udfyldningsark!G1743=Data!$T$20,Data!$V$20,IF(Udfyldningsark!G1743=Data!$T$21,Data!$V$21,IF(Udfyldningsark!G1743=Data!$T$22,Data!$V$22,IF(Udfyldningsark!G1743=Data!$T$23,Data!$V$23,IF(Udfyldningsark!G1743=Data!$T$24,Data!$V$24,IF(Udfyldningsark!G1743=Data!$T$25,Data!$V$25,IF(Udfyldningsark!G1743=Data!$T$26,Data!$V$26,IF(Udfyldningsark!G1743=Data!$T$27,Data!$V$27,))))))))))))))))))))))</f>
        <v/>
      </c>
    </row>
    <row r="1727" spans="13:13" ht="9.6" hidden="1" customHeight="1" x14ac:dyDescent="0.2">
      <c r="M1727" s="89" t="str">
        <f>IF(Udfyldningsark!G1744="","",IF(Udfyldningsark!G1744=Data!$T$7,Data!$V$7,IF(Udfyldningsark!G1744=Data!$T$8,Data!$V$8,IF(Udfyldningsark!G1744=Data!$T$9,Data!$V$9,IF(Udfyldningsark!G1744=Data!$T$10,Data!$V$10,IF(Udfyldningsark!G1744=Data!$T$11,Data!$V$11,IF(Udfyldningsark!G1744=Data!$T$12,Data!$V$12,IF(Udfyldningsark!G1744=Data!$T$13,Data!$V$13,IF(Udfyldningsark!G1744=Data!$T$14,Data!$V$14,IF(Udfyldningsark!G1744=Data!$T$15,Data!$V$15,IF(Udfyldningsark!G1744=Data!$T$16,Data!$V$16,IF(Udfyldningsark!G1744=Data!$T$17,Data!$V$17,IF(Udfyldningsark!G1744=Data!$T$18,Data!$V$18,IF(Udfyldningsark!G1744=Data!$T$19,Data!$V$19,IF(Udfyldningsark!G1744=Data!$T$20,Data!$V$20,IF(Udfyldningsark!G1744=Data!$T$21,Data!$V$21,IF(Udfyldningsark!G1744=Data!$T$22,Data!$V$22,IF(Udfyldningsark!G1744=Data!$T$23,Data!$V$23,IF(Udfyldningsark!G1744=Data!$T$24,Data!$V$24,IF(Udfyldningsark!G1744=Data!$T$25,Data!$V$25,IF(Udfyldningsark!G1744=Data!$T$26,Data!$V$26,IF(Udfyldningsark!G1744=Data!$T$27,Data!$V$27,))))))))))))))))))))))</f>
        <v/>
      </c>
    </row>
    <row r="1728" spans="13:13" ht="9.6" hidden="1" customHeight="1" x14ac:dyDescent="0.2">
      <c r="M1728" s="89" t="str">
        <f>IF(Udfyldningsark!G1745="","",IF(Udfyldningsark!G1745=Data!$T$7,Data!$V$7,IF(Udfyldningsark!G1745=Data!$T$8,Data!$V$8,IF(Udfyldningsark!G1745=Data!$T$9,Data!$V$9,IF(Udfyldningsark!G1745=Data!$T$10,Data!$V$10,IF(Udfyldningsark!G1745=Data!$T$11,Data!$V$11,IF(Udfyldningsark!G1745=Data!$T$12,Data!$V$12,IF(Udfyldningsark!G1745=Data!$T$13,Data!$V$13,IF(Udfyldningsark!G1745=Data!$T$14,Data!$V$14,IF(Udfyldningsark!G1745=Data!$T$15,Data!$V$15,IF(Udfyldningsark!G1745=Data!$T$16,Data!$V$16,IF(Udfyldningsark!G1745=Data!$T$17,Data!$V$17,IF(Udfyldningsark!G1745=Data!$T$18,Data!$V$18,IF(Udfyldningsark!G1745=Data!$T$19,Data!$V$19,IF(Udfyldningsark!G1745=Data!$T$20,Data!$V$20,IF(Udfyldningsark!G1745=Data!$T$21,Data!$V$21,IF(Udfyldningsark!G1745=Data!$T$22,Data!$V$22,IF(Udfyldningsark!G1745=Data!$T$23,Data!$V$23,IF(Udfyldningsark!G1745=Data!$T$24,Data!$V$24,IF(Udfyldningsark!G1745=Data!$T$25,Data!$V$25,IF(Udfyldningsark!G1745=Data!$T$26,Data!$V$26,IF(Udfyldningsark!G1745=Data!$T$27,Data!$V$27,))))))))))))))))))))))</f>
        <v/>
      </c>
    </row>
    <row r="1729" spans="13:13" ht="9.6" hidden="1" customHeight="1" x14ac:dyDescent="0.2">
      <c r="M1729" s="89" t="str">
        <f>IF(Udfyldningsark!G1746="","",IF(Udfyldningsark!G1746=Data!$T$7,Data!$V$7,IF(Udfyldningsark!G1746=Data!$T$8,Data!$V$8,IF(Udfyldningsark!G1746=Data!$T$9,Data!$V$9,IF(Udfyldningsark!G1746=Data!$T$10,Data!$V$10,IF(Udfyldningsark!G1746=Data!$T$11,Data!$V$11,IF(Udfyldningsark!G1746=Data!$T$12,Data!$V$12,IF(Udfyldningsark!G1746=Data!$T$13,Data!$V$13,IF(Udfyldningsark!G1746=Data!$T$14,Data!$V$14,IF(Udfyldningsark!G1746=Data!$T$15,Data!$V$15,IF(Udfyldningsark!G1746=Data!$T$16,Data!$V$16,IF(Udfyldningsark!G1746=Data!$T$17,Data!$V$17,IF(Udfyldningsark!G1746=Data!$T$18,Data!$V$18,IF(Udfyldningsark!G1746=Data!$T$19,Data!$V$19,IF(Udfyldningsark!G1746=Data!$T$20,Data!$V$20,IF(Udfyldningsark!G1746=Data!$T$21,Data!$V$21,IF(Udfyldningsark!G1746=Data!$T$22,Data!$V$22,IF(Udfyldningsark!G1746=Data!$T$23,Data!$V$23,IF(Udfyldningsark!G1746=Data!$T$24,Data!$V$24,IF(Udfyldningsark!G1746=Data!$T$25,Data!$V$25,IF(Udfyldningsark!G1746=Data!$T$26,Data!$V$26,IF(Udfyldningsark!G1746=Data!$T$27,Data!$V$27,))))))))))))))))))))))</f>
        <v/>
      </c>
    </row>
    <row r="1730" spans="13:13" ht="9.6" hidden="1" customHeight="1" x14ac:dyDescent="0.2">
      <c r="M1730" s="89" t="str">
        <f>IF(Udfyldningsark!G1747="","",IF(Udfyldningsark!G1747=Data!$T$7,Data!$V$7,IF(Udfyldningsark!G1747=Data!$T$8,Data!$V$8,IF(Udfyldningsark!G1747=Data!$T$9,Data!$V$9,IF(Udfyldningsark!G1747=Data!$T$10,Data!$V$10,IF(Udfyldningsark!G1747=Data!$T$11,Data!$V$11,IF(Udfyldningsark!G1747=Data!$T$12,Data!$V$12,IF(Udfyldningsark!G1747=Data!$T$13,Data!$V$13,IF(Udfyldningsark!G1747=Data!$T$14,Data!$V$14,IF(Udfyldningsark!G1747=Data!$T$15,Data!$V$15,IF(Udfyldningsark!G1747=Data!$T$16,Data!$V$16,IF(Udfyldningsark!G1747=Data!$T$17,Data!$V$17,IF(Udfyldningsark!G1747=Data!$T$18,Data!$V$18,IF(Udfyldningsark!G1747=Data!$T$19,Data!$V$19,IF(Udfyldningsark!G1747=Data!$T$20,Data!$V$20,IF(Udfyldningsark!G1747=Data!$T$21,Data!$V$21,IF(Udfyldningsark!G1747=Data!$T$22,Data!$V$22,IF(Udfyldningsark!G1747=Data!$T$23,Data!$V$23,IF(Udfyldningsark!G1747=Data!$T$24,Data!$V$24,IF(Udfyldningsark!G1747=Data!$T$25,Data!$V$25,IF(Udfyldningsark!G1747=Data!$T$26,Data!$V$26,IF(Udfyldningsark!G1747=Data!$T$27,Data!$V$27,))))))))))))))))))))))</f>
        <v/>
      </c>
    </row>
    <row r="1731" spans="13:13" ht="9.6" hidden="1" customHeight="1" x14ac:dyDescent="0.2">
      <c r="M1731" s="89" t="str">
        <f>IF(Udfyldningsark!G1748="","",IF(Udfyldningsark!G1748=Data!$T$7,Data!$V$7,IF(Udfyldningsark!G1748=Data!$T$8,Data!$V$8,IF(Udfyldningsark!G1748=Data!$T$9,Data!$V$9,IF(Udfyldningsark!G1748=Data!$T$10,Data!$V$10,IF(Udfyldningsark!G1748=Data!$T$11,Data!$V$11,IF(Udfyldningsark!G1748=Data!$T$12,Data!$V$12,IF(Udfyldningsark!G1748=Data!$T$13,Data!$V$13,IF(Udfyldningsark!G1748=Data!$T$14,Data!$V$14,IF(Udfyldningsark!G1748=Data!$T$15,Data!$V$15,IF(Udfyldningsark!G1748=Data!$T$16,Data!$V$16,IF(Udfyldningsark!G1748=Data!$T$17,Data!$V$17,IF(Udfyldningsark!G1748=Data!$T$18,Data!$V$18,IF(Udfyldningsark!G1748=Data!$T$19,Data!$V$19,IF(Udfyldningsark!G1748=Data!$T$20,Data!$V$20,IF(Udfyldningsark!G1748=Data!$T$21,Data!$V$21,IF(Udfyldningsark!G1748=Data!$T$22,Data!$V$22,IF(Udfyldningsark!G1748=Data!$T$23,Data!$V$23,IF(Udfyldningsark!G1748=Data!$T$24,Data!$V$24,IF(Udfyldningsark!G1748=Data!$T$25,Data!$V$25,IF(Udfyldningsark!G1748=Data!$T$26,Data!$V$26,IF(Udfyldningsark!G1748=Data!$T$27,Data!$V$27,))))))))))))))))))))))</f>
        <v/>
      </c>
    </row>
    <row r="1732" spans="13:13" ht="9.6" hidden="1" customHeight="1" x14ac:dyDescent="0.2">
      <c r="M1732" s="89" t="str">
        <f>IF(Udfyldningsark!G1749="","",IF(Udfyldningsark!G1749=Data!$T$7,Data!$V$7,IF(Udfyldningsark!G1749=Data!$T$8,Data!$V$8,IF(Udfyldningsark!G1749=Data!$T$9,Data!$V$9,IF(Udfyldningsark!G1749=Data!$T$10,Data!$V$10,IF(Udfyldningsark!G1749=Data!$T$11,Data!$V$11,IF(Udfyldningsark!G1749=Data!$T$12,Data!$V$12,IF(Udfyldningsark!G1749=Data!$T$13,Data!$V$13,IF(Udfyldningsark!G1749=Data!$T$14,Data!$V$14,IF(Udfyldningsark!G1749=Data!$T$15,Data!$V$15,IF(Udfyldningsark!G1749=Data!$T$16,Data!$V$16,IF(Udfyldningsark!G1749=Data!$T$17,Data!$V$17,IF(Udfyldningsark!G1749=Data!$T$18,Data!$V$18,IF(Udfyldningsark!G1749=Data!$T$19,Data!$V$19,IF(Udfyldningsark!G1749=Data!$T$20,Data!$V$20,IF(Udfyldningsark!G1749=Data!$T$21,Data!$V$21,IF(Udfyldningsark!G1749=Data!$T$22,Data!$V$22,IF(Udfyldningsark!G1749=Data!$T$23,Data!$V$23,IF(Udfyldningsark!G1749=Data!$T$24,Data!$V$24,IF(Udfyldningsark!G1749=Data!$T$25,Data!$V$25,IF(Udfyldningsark!G1749=Data!$T$26,Data!$V$26,IF(Udfyldningsark!G1749=Data!$T$27,Data!$V$27,))))))))))))))))))))))</f>
        <v/>
      </c>
    </row>
    <row r="1733" spans="13:13" ht="9.6" hidden="1" customHeight="1" x14ac:dyDescent="0.2">
      <c r="M1733" s="89" t="str">
        <f>IF(Udfyldningsark!G1750="","",IF(Udfyldningsark!G1750=Data!$T$7,Data!$V$7,IF(Udfyldningsark!G1750=Data!$T$8,Data!$V$8,IF(Udfyldningsark!G1750=Data!$T$9,Data!$V$9,IF(Udfyldningsark!G1750=Data!$T$10,Data!$V$10,IF(Udfyldningsark!G1750=Data!$T$11,Data!$V$11,IF(Udfyldningsark!G1750=Data!$T$12,Data!$V$12,IF(Udfyldningsark!G1750=Data!$T$13,Data!$V$13,IF(Udfyldningsark!G1750=Data!$T$14,Data!$V$14,IF(Udfyldningsark!G1750=Data!$T$15,Data!$V$15,IF(Udfyldningsark!G1750=Data!$T$16,Data!$V$16,IF(Udfyldningsark!G1750=Data!$T$17,Data!$V$17,IF(Udfyldningsark!G1750=Data!$T$18,Data!$V$18,IF(Udfyldningsark!G1750=Data!$T$19,Data!$V$19,IF(Udfyldningsark!G1750=Data!$T$20,Data!$V$20,IF(Udfyldningsark!G1750=Data!$T$21,Data!$V$21,IF(Udfyldningsark!G1750=Data!$T$22,Data!$V$22,IF(Udfyldningsark!G1750=Data!$T$23,Data!$V$23,IF(Udfyldningsark!G1750=Data!$T$24,Data!$V$24,IF(Udfyldningsark!G1750=Data!$T$25,Data!$V$25,IF(Udfyldningsark!G1750=Data!$T$26,Data!$V$26,IF(Udfyldningsark!G1750=Data!$T$27,Data!$V$27,))))))))))))))))))))))</f>
        <v/>
      </c>
    </row>
    <row r="1734" spans="13:13" ht="9.6" hidden="1" customHeight="1" x14ac:dyDescent="0.2">
      <c r="M1734" s="89" t="str">
        <f>IF(Udfyldningsark!G1751="","",IF(Udfyldningsark!G1751=Data!$T$7,Data!$V$7,IF(Udfyldningsark!G1751=Data!$T$8,Data!$V$8,IF(Udfyldningsark!G1751=Data!$T$9,Data!$V$9,IF(Udfyldningsark!G1751=Data!$T$10,Data!$V$10,IF(Udfyldningsark!G1751=Data!$T$11,Data!$V$11,IF(Udfyldningsark!G1751=Data!$T$12,Data!$V$12,IF(Udfyldningsark!G1751=Data!$T$13,Data!$V$13,IF(Udfyldningsark!G1751=Data!$T$14,Data!$V$14,IF(Udfyldningsark!G1751=Data!$T$15,Data!$V$15,IF(Udfyldningsark!G1751=Data!$T$16,Data!$V$16,IF(Udfyldningsark!G1751=Data!$T$17,Data!$V$17,IF(Udfyldningsark!G1751=Data!$T$18,Data!$V$18,IF(Udfyldningsark!G1751=Data!$T$19,Data!$V$19,IF(Udfyldningsark!G1751=Data!$T$20,Data!$V$20,IF(Udfyldningsark!G1751=Data!$T$21,Data!$V$21,IF(Udfyldningsark!G1751=Data!$T$22,Data!$V$22,IF(Udfyldningsark!G1751=Data!$T$23,Data!$V$23,IF(Udfyldningsark!G1751=Data!$T$24,Data!$V$24,IF(Udfyldningsark!G1751=Data!$T$25,Data!$V$25,IF(Udfyldningsark!G1751=Data!$T$26,Data!$V$26,IF(Udfyldningsark!G1751=Data!$T$27,Data!$V$27,))))))))))))))))))))))</f>
        <v/>
      </c>
    </row>
    <row r="1735" spans="13:13" ht="9.6" hidden="1" customHeight="1" x14ac:dyDescent="0.2">
      <c r="M1735" s="89" t="str">
        <f>IF(Udfyldningsark!G1752="","",IF(Udfyldningsark!G1752=Data!$T$7,Data!$V$7,IF(Udfyldningsark!G1752=Data!$T$8,Data!$V$8,IF(Udfyldningsark!G1752=Data!$T$9,Data!$V$9,IF(Udfyldningsark!G1752=Data!$T$10,Data!$V$10,IF(Udfyldningsark!G1752=Data!$T$11,Data!$V$11,IF(Udfyldningsark!G1752=Data!$T$12,Data!$V$12,IF(Udfyldningsark!G1752=Data!$T$13,Data!$V$13,IF(Udfyldningsark!G1752=Data!$T$14,Data!$V$14,IF(Udfyldningsark!G1752=Data!$T$15,Data!$V$15,IF(Udfyldningsark!G1752=Data!$T$16,Data!$V$16,IF(Udfyldningsark!G1752=Data!$T$17,Data!$V$17,IF(Udfyldningsark!G1752=Data!$T$18,Data!$V$18,IF(Udfyldningsark!G1752=Data!$T$19,Data!$V$19,IF(Udfyldningsark!G1752=Data!$T$20,Data!$V$20,IF(Udfyldningsark!G1752=Data!$T$21,Data!$V$21,IF(Udfyldningsark!G1752=Data!$T$22,Data!$V$22,IF(Udfyldningsark!G1752=Data!$T$23,Data!$V$23,IF(Udfyldningsark!G1752=Data!$T$24,Data!$V$24,IF(Udfyldningsark!G1752=Data!$T$25,Data!$V$25,IF(Udfyldningsark!G1752=Data!$T$26,Data!$V$26,IF(Udfyldningsark!G1752=Data!$T$27,Data!$V$27,))))))))))))))))))))))</f>
        <v/>
      </c>
    </row>
    <row r="1736" spans="13:13" ht="9.6" hidden="1" customHeight="1" x14ac:dyDescent="0.2">
      <c r="M1736" s="89" t="str">
        <f>IF(Udfyldningsark!G1753="","",IF(Udfyldningsark!G1753=Data!$T$7,Data!$V$7,IF(Udfyldningsark!G1753=Data!$T$8,Data!$V$8,IF(Udfyldningsark!G1753=Data!$T$9,Data!$V$9,IF(Udfyldningsark!G1753=Data!$T$10,Data!$V$10,IF(Udfyldningsark!G1753=Data!$T$11,Data!$V$11,IF(Udfyldningsark!G1753=Data!$T$12,Data!$V$12,IF(Udfyldningsark!G1753=Data!$T$13,Data!$V$13,IF(Udfyldningsark!G1753=Data!$T$14,Data!$V$14,IF(Udfyldningsark!G1753=Data!$T$15,Data!$V$15,IF(Udfyldningsark!G1753=Data!$T$16,Data!$V$16,IF(Udfyldningsark!G1753=Data!$T$17,Data!$V$17,IF(Udfyldningsark!G1753=Data!$T$18,Data!$V$18,IF(Udfyldningsark!G1753=Data!$T$19,Data!$V$19,IF(Udfyldningsark!G1753=Data!$T$20,Data!$V$20,IF(Udfyldningsark!G1753=Data!$T$21,Data!$V$21,IF(Udfyldningsark!G1753=Data!$T$22,Data!$V$22,IF(Udfyldningsark!G1753=Data!$T$23,Data!$V$23,IF(Udfyldningsark!G1753=Data!$T$24,Data!$V$24,IF(Udfyldningsark!G1753=Data!$T$25,Data!$V$25,IF(Udfyldningsark!G1753=Data!$T$26,Data!$V$26,IF(Udfyldningsark!G1753=Data!$T$27,Data!$V$27,))))))))))))))))))))))</f>
        <v/>
      </c>
    </row>
    <row r="1737" spans="13:13" ht="9.6" hidden="1" customHeight="1" x14ac:dyDescent="0.2">
      <c r="M1737" s="89" t="str">
        <f>IF(Udfyldningsark!G1754="","",IF(Udfyldningsark!G1754=Data!$T$7,Data!$V$7,IF(Udfyldningsark!G1754=Data!$T$8,Data!$V$8,IF(Udfyldningsark!G1754=Data!$T$9,Data!$V$9,IF(Udfyldningsark!G1754=Data!$T$10,Data!$V$10,IF(Udfyldningsark!G1754=Data!$T$11,Data!$V$11,IF(Udfyldningsark!G1754=Data!$T$12,Data!$V$12,IF(Udfyldningsark!G1754=Data!$T$13,Data!$V$13,IF(Udfyldningsark!G1754=Data!$T$14,Data!$V$14,IF(Udfyldningsark!G1754=Data!$T$15,Data!$V$15,IF(Udfyldningsark!G1754=Data!$T$16,Data!$V$16,IF(Udfyldningsark!G1754=Data!$T$17,Data!$V$17,IF(Udfyldningsark!G1754=Data!$T$18,Data!$V$18,IF(Udfyldningsark!G1754=Data!$T$19,Data!$V$19,IF(Udfyldningsark!G1754=Data!$T$20,Data!$V$20,IF(Udfyldningsark!G1754=Data!$T$21,Data!$V$21,IF(Udfyldningsark!G1754=Data!$T$22,Data!$V$22,IF(Udfyldningsark!G1754=Data!$T$23,Data!$V$23,IF(Udfyldningsark!G1754=Data!$T$24,Data!$V$24,IF(Udfyldningsark!G1754=Data!$T$25,Data!$V$25,IF(Udfyldningsark!G1754=Data!$T$26,Data!$V$26,IF(Udfyldningsark!G1754=Data!$T$27,Data!$V$27,))))))))))))))))))))))</f>
        <v/>
      </c>
    </row>
    <row r="1738" spans="13:13" ht="9.6" hidden="1" customHeight="1" x14ac:dyDescent="0.2">
      <c r="M1738" s="89" t="str">
        <f>IF(Udfyldningsark!G1755="","",IF(Udfyldningsark!G1755=Data!$T$7,Data!$V$7,IF(Udfyldningsark!G1755=Data!$T$8,Data!$V$8,IF(Udfyldningsark!G1755=Data!$T$9,Data!$V$9,IF(Udfyldningsark!G1755=Data!$T$10,Data!$V$10,IF(Udfyldningsark!G1755=Data!$T$11,Data!$V$11,IF(Udfyldningsark!G1755=Data!$T$12,Data!$V$12,IF(Udfyldningsark!G1755=Data!$T$13,Data!$V$13,IF(Udfyldningsark!G1755=Data!$T$14,Data!$V$14,IF(Udfyldningsark!G1755=Data!$T$15,Data!$V$15,IF(Udfyldningsark!G1755=Data!$T$16,Data!$V$16,IF(Udfyldningsark!G1755=Data!$T$17,Data!$V$17,IF(Udfyldningsark!G1755=Data!$T$18,Data!$V$18,IF(Udfyldningsark!G1755=Data!$T$19,Data!$V$19,IF(Udfyldningsark!G1755=Data!$T$20,Data!$V$20,IF(Udfyldningsark!G1755=Data!$T$21,Data!$V$21,IF(Udfyldningsark!G1755=Data!$T$22,Data!$V$22,IF(Udfyldningsark!G1755=Data!$T$23,Data!$V$23,IF(Udfyldningsark!G1755=Data!$T$24,Data!$V$24,IF(Udfyldningsark!G1755=Data!$T$25,Data!$V$25,IF(Udfyldningsark!G1755=Data!$T$26,Data!$V$26,IF(Udfyldningsark!G1755=Data!$T$27,Data!$V$27,))))))))))))))))))))))</f>
        <v/>
      </c>
    </row>
    <row r="1739" spans="13:13" ht="9.6" hidden="1" customHeight="1" x14ac:dyDescent="0.2">
      <c r="M1739" s="89" t="str">
        <f>IF(Udfyldningsark!G1756="","",IF(Udfyldningsark!G1756=Data!$T$7,Data!$V$7,IF(Udfyldningsark!G1756=Data!$T$8,Data!$V$8,IF(Udfyldningsark!G1756=Data!$T$9,Data!$V$9,IF(Udfyldningsark!G1756=Data!$T$10,Data!$V$10,IF(Udfyldningsark!G1756=Data!$T$11,Data!$V$11,IF(Udfyldningsark!G1756=Data!$T$12,Data!$V$12,IF(Udfyldningsark!G1756=Data!$T$13,Data!$V$13,IF(Udfyldningsark!G1756=Data!$T$14,Data!$V$14,IF(Udfyldningsark!G1756=Data!$T$15,Data!$V$15,IF(Udfyldningsark!G1756=Data!$T$16,Data!$V$16,IF(Udfyldningsark!G1756=Data!$T$17,Data!$V$17,IF(Udfyldningsark!G1756=Data!$T$18,Data!$V$18,IF(Udfyldningsark!G1756=Data!$T$19,Data!$V$19,IF(Udfyldningsark!G1756=Data!$T$20,Data!$V$20,IF(Udfyldningsark!G1756=Data!$T$21,Data!$V$21,IF(Udfyldningsark!G1756=Data!$T$22,Data!$V$22,IF(Udfyldningsark!G1756=Data!$T$23,Data!$V$23,IF(Udfyldningsark!G1756=Data!$T$24,Data!$V$24,IF(Udfyldningsark!G1756=Data!$T$25,Data!$V$25,IF(Udfyldningsark!G1756=Data!$T$26,Data!$V$26,IF(Udfyldningsark!G1756=Data!$T$27,Data!$V$27,))))))))))))))))))))))</f>
        <v/>
      </c>
    </row>
    <row r="1740" spans="13:13" ht="9.6" hidden="1" customHeight="1" x14ac:dyDescent="0.2">
      <c r="M1740" s="89" t="str">
        <f>IF(Udfyldningsark!G1757="","",IF(Udfyldningsark!G1757=Data!$T$7,Data!$V$7,IF(Udfyldningsark!G1757=Data!$T$8,Data!$V$8,IF(Udfyldningsark!G1757=Data!$T$9,Data!$V$9,IF(Udfyldningsark!G1757=Data!$T$10,Data!$V$10,IF(Udfyldningsark!G1757=Data!$T$11,Data!$V$11,IF(Udfyldningsark!G1757=Data!$T$12,Data!$V$12,IF(Udfyldningsark!G1757=Data!$T$13,Data!$V$13,IF(Udfyldningsark!G1757=Data!$T$14,Data!$V$14,IF(Udfyldningsark!G1757=Data!$T$15,Data!$V$15,IF(Udfyldningsark!G1757=Data!$T$16,Data!$V$16,IF(Udfyldningsark!G1757=Data!$T$17,Data!$V$17,IF(Udfyldningsark!G1757=Data!$T$18,Data!$V$18,IF(Udfyldningsark!G1757=Data!$T$19,Data!$V$19,IF(Udfyldningsark!G1757=Data!$T$20,Data!$V$20,IF(Udfyldningsark!G1757=Data!$T$21,Data!$V$21,IF(Udfyldningsark!G1757=Data!$T$22,Data!$V$22,IF(Udfyldningsark!G1757=Data!$T$23,Data!$V$23,IF(Udfyldningsark!G1757=Data!$T$24,Data!$V$24,IF(Udfyldningsark!G1757=Data!$T$25,Data!$V$25,IF(Udfyldningsark!G1757=Data!$T$26,Data!$V$26,IF(Udfyldningsark!G1757=Data!$T$27,Data!$V$27,))))))))))))))))))))))</f>
        <v/>
      </c>
    </row>
    <row r="1741" spans="13:13" ht="9.6" hidden="1" customHeight="1" x14ac:dyDescent="0.2">
      <c r="M1741" s="89" t="str">
        <f>IF(Udfyldningsark!G1758="","",IF(Udfyldningsark!G1758=Data!$T$7,Data!$V$7,IF(Udfyldningsark!G1758=Data!$T$8,Data!$V$8,IF(Udfyldningsark!G1758=Data!$T$9,Data!$V$9,IF(Udfyldningsark!G1758=Data!$T$10,Data!$V$10,IF(Udfyldningsark!G1758=Data!$T$11,Data!$V$11,IF(Udfyldningsark!G1758=Data!$T$12,Data!$V$12,IF(Udfyldningsark!G1758=Data!$T$13,Data!$V$13,IF(Udfyldningsark!G1758=Data!$T$14,Data!$V$14,IF(Udfyldningsark!G1758=Data!$T$15,Data!$V$15,IF(Udfyldningsark!G1758=Data!$T$16,Data!$V$16,IF(Udfyldningsark!G1758=Data!$T$17,Data!$V$17,IF(Udfyldningsark!G1758=Data!$T$18,Data!$V$18,IF(Udfyldningsark!G1758=Data!$T$19,Data!$V$19,IF(Udfyldningsark!G1758=Data!$T$20,Data!$V$20,IF(Udfyldningsark!G1758=Data!$T$21,Data!$V$21,IF(Udfyldningsark!G1758=Data!$T$22,Data!$V$22,IF(Udfyldningsark!G1758=Data!$T$23,Data!$V$23,IF(Udfyldningsark!G1758=Data!$T$24,Data!$V$24,IF(Udfyldningsark!G1758=Data!$T$25,Data!$V$25,IF(Udfyldningsark!G1758=Data!$T$26,Data!$V$26,IF(Udfyldningsark!G1758=Data!$T$27,Data!$V$27,))))))))))))))))))))))</f>
        <v/>
      </c>
    </row>
    <row r="1742" spans="13:13" ht="9.6" hidden="1" customHeight="1" x14ac:dyDescent="0.2">
      <c r="M1742" s="89" t="str">
        <f>IF(Udfyldningsark!G1759="","",IF(Udfyldningsark!G1759=Data!$T$7,Data!$V$7,IF(Udfyldningsark!G1759=Data!$T$8,Data!$V$8,IF(Udfyldningsark!G1759=Data!$T$9,Data!$V$9,IF(Udfyldningsark!G1759=Data!$T$10,Data!$V$10,IF(Udfyldningsark!G1759=Data!$T$11,Data!$V$11,IF(Udfyldningsark!G1759=Data!$T$12,Data!$V$12,IF(Udfyldningsark!G1759=Data!$T$13,Data!$V$13,IF(Udfyldningsark!G1759=Data!$T$14,Data!$V$14,IF(Udfyldningsark!G1759=Data!$T$15,Data!$V$15,IF(Udfyldningsark!G1759=Data!$T$16,Data!$V$16,IF(Udfyldningsark!G1759=Data!$T$17,Data!$V$17,IF(Udfyldningsark!G1759=Data!$T$18,Data!$V$18,IF(Udfyldningsark!G1759=Data!$T$19,Data!$V$19,IF(Udfyldningsark!G1759=Data!$T$20,Data!$V$20,IF(Udfyldningsark!G1759=Data!$T$21,Data!$V$21,IF(Udfyldningsark!G1759=Data!$T$22,Data!$V$22,IF(Udfyldningsark!G1759=Data!$T$23,Data!$V$23,IF(Udfyldningsark!G1759=Data!$T$24,Data!$V$24,IF(Udfyldningsark!G1759=Data!$T$25,Data!$V$25,IF(Udfyldningsark!G1759=Data!$T$26,Data!$V$26,IF(Udfyldningsark!G1759=Data!$T$27,Data!$V$27,))))))))))))))))))))))</f>
        <v/>
      </c>
    </row>
    <row r="1743" spans="13:13" ht="9.6" hidden="1" customHeight="1" x14ac:dyDescent="0.2">
      <c r="M1743" s="89" t="str">
        <f>IF(Udfyldningsark!G1760="","",IF(Udfyldningsark!G1760=Data!$T$7,Data!$V$7,IF(Udfyldningsark!G1760=Data!$T$8,Data!$V$8,IF(Udfyldningsark!G1760=Data!$T$9,Data!$V$9,IF(Udfyldningsark!G1760=Data!$T$10,Data!$V$10,IF(Udfyldningsark!G1760=Data!$T$11,Data!$V$11,IF(Udfyldningsark!G1760=Data!$T$12,Data!$V$12,IF(Udfyldningsark!G1760=Data!$T$13,Data!$V$13,IF(Udfyldningsark!G1760=Data!$T$14,Data!$V$14,IF(Udfyldningsark!G1760=Data!$T$15,Data!$V$15,IF(Udfyldningsark!G1760=Data!$T$16,Data!$V$16,IF(Udfyldningsark!G1760=Data!$T$17,Data!$V$17,IF(Udfyldningsark!G1760=Data!$T$18,Data!$V$18,IF(Udfyldningsark!G1760=Data!$T$19,Data!$V$19,IF(Udfyldningsark!G1760=Data!$T$20,Data!$V$20,IF(Udfyldningsark!G1760=Data!$T$21,Data!$V$21,IF(Udfyldningsark!G1760=Data!$T$22,Data!$V$22,IF(Udfyldningsark!G1760=Data!$T$23,Data!$V$23,IF(Udfyldningsark!G1760=Data!$T$24,Data!$V$24,IF(Udfyldningsark!G1760=Data!$T$25,Data!$V$25,IF(Udfyldningsark!G1760=Data!$T$26,Data!$V$26,IF(Udfyldningsark!G1760=Data!$T$27,Data!$V$27,))))))))))))))))))))))</f>
        <v/>
      </c>
    </row>
    <row r="1744" spans="13:13" ht="9.6" hidden="1" customHeight="1" x14ac:dyDescent="0.2">
      <c r="M1744" s="89" t="str">
        <f>IF(Udfyldningsark!G1761="","",IF(Udfyldningsark!G1761=Data!$T$7,Data!$V$7,IF(Udfyldningsark!G1761=Data!$T$8,Data!$V$8,IF(Udfyldningsark!G1761=Data!$T$9,Data!$V$9,IF(Udfyldningsark!G1761=Data!$T$10,Data!$V$10,IF(Udfyldningsark!G1761=Data!$T$11,Data!$V$11,IF(Udfyldningsark!G1761=Data!$T$12,Data!$V$12,IF(Udfyldningsark!G1761=Data!$T$13,Data!$V$13,IF(Udfyldningsark!G1761=Data!$T$14,Data!$V$14,IF(Udfyldningsark!G1761=Data!$T$15,Data!$V$15,IF(Udfyldningsark!G1761=Data!$T$16,Data!$V$16,IF(Udfyldningsark!G1761=Data!$T$17,Data!$V$17,IF(Udfyldningsark!G1761=Data!$T$18,Data!$V$18,IF(Udfyldningsark!G1761=Data!$T$19,Data!$V$19,IF(Udfyldningsark!G1761=Data!$T$20,Data!$V$20,IF(Udfyldningsark!G1761=Data!$T$21,Data!$V$21,IF(Udfyldningsark!G1761=Data!$T$22,Data!$V$22,IF(Udfyldningsark!G1761=Data!$T$23,Data!$V$23,IF(Udfyldningsark!G1761=Data!$T$24,Data!$V$24,IF(Udfyldningsark!G1761=Data!$T$25,Data!$V$25,IF(Udfyldningsark!G1761=Data!$T$26,Data!$V$26,IF(Udfyldningsark!G1761=Data!$T$27,Data!$V$27,))))))))))))))))))))))</f>
        <v/>
      </c>
    </row>
    <row r="1745" spans="13:13" ht="9.6" hidden="1" customHeight="1" x14ac:dyDescent="0.2">
      <c r="M1745" s="89" t="str">
        <f>IF(Udfyldningsark!G1762="","",IF(Udfyldningsark!G1762=Data!$T$7,Data!$V$7,IF(Udfyldningsark!G1762=Data!$T$8,Data!$V$8,IF(Udfyldningsark!G1762=Data!$T$9,Data!$V$9,IF(Udfyldningsark!G1762=Data!$T$10,Data!$V$10,IF(Udfyldningsark!G1762=Data!$T$11,Data!$V$11,IF(Udfyldningsark!G1762=Data!$T$12,Data!$V$12,IF(Udfyldningsark!G1762=Data!$T$13,Data!$V$13,IF(Udfyldningsark!G1762=Data!$T$14,Data!$V$14,IF(Udfyldningsark!G1762=Data!$T$15,Data!$V$15,IF(Udfyldningsark!G1762=Data!$T$16,Data!$V$16,IF(Udfyldningsark!G1762=Data!$T$17,Data!$V$17,IF(Udfyldningsark!G1762=Data!$T$18,Data!$V$18,IF(Udfyldningsark!G1762=Data!$T$19,Data!$V$19,IF(Udfyldningsark!G1762=Data!$T$20,Data!$V$20,IF(Udfyldningsark!G1762=Data!$T$21,Data!$V$21,IF(Udfyldningsark!G1762=Data!$T$22,Data!$V$22,IF(Udfyldningsark!G1762=Data!$T$23,Data!$V$23,IF(Udfyldningsark!G1762=Data!$T$24,Data!$V$24,IF(Udfyldningsark!G1762=Data!$T$25,Data!$V$25,IF(Udfyldningsark!G1762=Data!$T$26,Data!$V$26,IF(Udfyldningsark!G1762=Data!$T$27,Data!$V$27,))))))))))))))))))))))</f>
        <v/>
      </c>
    </row>
    <row r="1746" spans="13:13" ht="9.6" hidden="1" customHeight="1" x14ac:dyDescent="0.2">
      <c r="M1746" s="89" t="str">
        <f>IF(Udfyldningsark!G1763="","",IF(Udfyldningsark!G1763=Data!$T$7,Data!$V$7,IF(Udfyldningsark!G1763=Data!$T$8,Data!$V$8,IF(Udfyldningsark!G1763=Data!$T$9,Data!$V$9,IF(Udfyldningsark!G1763=Data!$T$10,Data!$V$10,IF(Udfyldningsark!G1763=Data!$T$11,Data!$V$11,IF(Udfyldningsark!G1763=Data!$T$12,Data!$V$12,IF(Udfyldningsark!G1763=Data!$T$13,Data!$V$13,IF(Udfyldningsark!G1763=Data!$T$14,Data!$V$14,IF(Udfyldningsark!G1763=Data!$T$15,Data!$V$15,IF(Udfyldningsark!G1763=Data!$T$16,Data!$V$16,IF(Udfyldningsark!G1763=Data!$T$17,Data!$V$17,IF(Udfyldningsark!G1763=Data!$T$18,Data!$V$18,IF(Udfyldningsark!G1763=Data!$T$19,Data!$V$19,IF(Udfyldningsark!G1763=Data!$T$20,Data!$V$20,IF(Udfyldningsark!G1763=Data!$T$21,Data!$V$21,IF(Udfyldningsark!G1763=Data!$T$22,Data!$V$22,IF(Udfyldningsark!G1763=Data!$T$23,Data!$V$23,IF(Udfyldningsark!G1763=Data!$T$24,Data!$V$24,IF(Udfyldningsark!G1763=Data!$T$25,Data!$V$25,IF(Udfyldningsark!G1763=Data!$T$26,Data!$V$26,IF(Udfyldningsark!G1763=Data!$T$27,Data!$V$27,))))))))))))))))))))))</f>
        <v/>
      </c>
    </row>
    <row r="1747" spans="13:13" ht="9.6" hidden="1" customHeight="1" x14ac:dyDescent="0.2">
      <c r="M1747" s="89" t="str">
        <f>IF(Udfyldningsark!G1764="","",IF(Udfyldningsark!G1764=Data!$T$7,Data!$V$7,IF(Udfyldningsark!G1764=Data!$T$8,Data!$V$8,IF(Udfyldningsark!G1764=Data!$T$9,Data!$V$9,IF(Udfyldningsark!G1764=Data!$T$10,Data!$V$10,IF(Udfyldningsark!G1764=Data!$T$11,Data!$V$11,IF(Udfyldningsark!G1764=Data!$T$12,Data!$V$12,IF(Udfyldningsark!G1764=Data!$T$13,Data!$V$13,IF(Udfyldningsark!G1764=Data!$T$14,Data!$V$14,IF(Udfyldningsark!G1764=Data!$T$15,Data!$V$15,IF(Udfyldningsark!G1764=Data!$T$16,Data!$V$16,IF(Udfyldningsark!G1764=Data!$T$17,Data!$V$17,IF(Udfyldningsark!G1764=Data!$T$18,Data!$V$18,IF(Udfyldningsark!G1764=Data!$T$19,Data!$V$19,IF(Udfyldningsark!G1764=Data!$T$20,Data!$V$20,IF(Udfyldningsark!G1764=Data!$T$21,Data!$V$21,IF(Udfyldningsark!G1764=Data!$T$22,Data!$V$22,IF(Udfyldningsark!G1764=Data!$T$23,Data!$V$23,IF(Udfyldningsark!G1764=Data!$T$24,Data!$V$24,IF(Udfyldningsark!G1764=Data!$T$25,Data!$V$25,IF(Udfyldningsark!G1764=Data!$T$26,Data!$V$26,IF(Udfyldningsark!G1764=Data!$T$27,Data!$V$27,))))))))))))))))))))))</f>
        <v/>
      </c>
    </row>
    <row r="1748" spans="13:13" ht="9.6" hidden="1" customHeight="1" x14ac:dyDescent="0.2">
      <c r="M1748" s="89" t="str">
        <f>IF(Udfyldningsark!G1765="","",IF(Udfyldningsark!G1765=Data!$T$7,Data!$V$7,IF(Udfyldningsark!G1765=Data!$T$8,Data!$V$8,IF(Udfyldningsark!G1765=Data!$T$9,Data!$V$9,IF(Udfyldningsark!G1765=Data!$T$10,Data!$V$10,IF(Udfyldningsark!G1765=Data!$T$11,Data!$V$11,IF(Udfyldningsark!G1765=Data!$T$12,Data!$V$12,IF(Udfyldningsark!G1765=Data!$T$13,Data!$V$13,IF(Udfyldningsark!G1765=Data!$T$14,Data!$V$14,IF(Udfyldningsark!G1765=Data!$T$15,Data!$V$15,IF(Udfyldningsark!G1765=Data!$T$16,Data!$V$16,IF(Udfyldningsark!G1765=Data!$T$17,Data!$V$17,IF(Udfyldningsark!G1765=Data!$T$18,Data!$V$18,IF(Udfyldningsark!G1765=Data!$T$19,Data!$V$19,IF(Udfyldningsark!G1765=Data!$T$20,Data!$V$20,IF(Udfyldningsark!G1765=Data!$T$21,Data!$V$21,IF(Udfyldningsark!G1765=Data!$T$22,Data!$V$22,IF(Udfyldningsark!G1765=Data!$T$23,Data!$V$23,IF(Udfyldningsark!G1765=Data!$T$24,Data!$V$24,IF(Udfyldningsark!G1765=Data!$T$25,Data!$V$25,IF(Udfyldningsark!G1765=Data!$T$26,Data!$V$26,IF(Udfyldningsark!G1765=Data!$T$27,Data!$V$27,))))))))))))))))))))))</f>
        <v/>
      </c>
    </row>
    <row r="1749" spans="13:13" ht="9.6" hidden="1" customHeight="1" x14ac:dyDescent="0.2">
      <c r="M1749" s="89" t="str">
        <f>IF(Udfyldningsark!G1766="","",IF(Udfyldningsark!G1766=Data!$T$7,Data!$V$7,IF(Udfyldningsark!G1766=Data!$T$8,Data!$V$8,IF(Udfyldningsark!G1766=Data!$T$9,Data!$V$9,IF(Udfyldningsark!G1766=Data!$T$10,Data!$V$10,IF(Udfyldningsark!G1766=Data!$T$11,Data!$V$11,IF(Udfyldningsark!G1766=Data!$T$12,Data!$V$12,IF(Udfyldningsark!G1766=Data!$T$13,Data!$V$13,IF(Udfyldningsark!G1766=Data!$T$14,Data!$V$14,IF(Udfyldningsark!G1766=Data!$T$15,Data!$V$15,IF(Udfyldningsark!G1766=Data!$T$16,Data!$V$16,IF(Udfyldningsark!G1766=Data!$T$17,Data!$V$17,IF(Udfyldningsark!G1766=Data!$T$18,Data!$V$18,IF(Udfyldningsark!G1766=Data!$T$19,Data!$V$19,IF(Udfyldningsark!G1766=Data!$T$20,Data!$V$20,IF(Udfyldningsark!G1766=Data!$T$21,Data!$V$21,IF(Udfyldningsark!G1766=Data!$T$22,Data!$V$22,IF(Udfyldningsark!G1766=Data!$T$23,Data!$V$23,IF(Udfyldningsark!G1766=Data!$T$24,Data!$V$24,IF(Udfyldningsark!G1766=Data!$T$25,Data!$V$25,IF(Udfyldningsark!G1766=Data!$T$26,Data!$V$26,IF(Udfyldningsark!G1766=Data!$T$27,Data!$V$27,))))))))))))))))))))))</f>
        <v/>
      </c>
    </row>
    <row r="1750" spans="13:13" ht="9.6" hidden="1" customHeight="1" x14ac:dyDescent="0.2">
      <c r="M1750" s="89" t="str">
        <f>IF(Udfyldningsark!G1767="","",IF(Udfyldningsark!G1767=Data!$T$7,Data!$V$7,IF(Udfyldningsark!G1767=Data!$T$8,Data!$V$8,IF(Udfyldningsark!G1767=Data!$T$9,Data!$V$9,IF(Udfyldningsark!G1767=Data!$T$10,Data!$V$10,IF(Udfyldningsark!G1767=Data!$T$11,Data!$V$11,IF(Udfyldningsark!G1767=Data!$T$12,Data!$V$12,IF(Udfyldningsark!G1767=Data!$T$13,Data!$V$13,IF(Udfyldningsark!G1767=Data!$T$14,Data!$V$14,IF(Udfyldningsark!G1767=Data!$T$15,Data!$V$15,IF(Udfyldningsark!G1767=Data!$T$16,Data!$V$16,IF(Udfyldningsark!G1767=Data!$T$17,Data!$V$17,IF(Udfyldningsark!G1767=Data!$T$18,Data!$V$18,IF(Udfyldningsark!G1767=Data!$T$19,Data!$V$19,IF(Udfyldningsark!G1767=Data!$T$20,Data!$V$20,IF(Udfyldningsark!G1767=Data!$T$21,Data!$V$21,IF(Udfyldningsark!G1767=Data!$T$22,Data!$V$22,IF(Udfyldningsark!G1767=Data!$T$23,Data!$V$23,IF(Udfyldningsark!G1767=Data!$T$24,Data!$V$24,IF(Udfyldningsark!G1767=Data!$T$25,Data!$V$25,IF(Udfyldningsark!G1767=Data!$T$26,Data!$V$26,IF(Udfyldningsark!G1767=Data!$T$27,Data!$V$27,))))))))))))))))))))))</f>
        <v/>
      </c>
    </row>
    <row r="1751" spans="13:13" ht="9.6" hidden="1" customHeight="1" x14ac:dyDescent="0.2">
      <c r="M1751" s="89" t="str">
        <f>IF(Udfyldningsark!G1768="","",IF(Udfyldningsark!G1768=Data!$T$7,Data!$V$7,IF(Udfyldningsark!G1768=Data!$T$8,Data!$V$8,IF(Udfyldningsark!G1768=Data!$T$9,Data!$V$9,IF(Udfyldningsark!G1768=Data!$T$10,Data!$V$10,IF(Udfyldningsark!G1768=Data!$T$11,Data!$V$11,IF(Udfyldningsark!G1768=Data!$T$12,Data!$V$12,IF(Udfyldningsark!G1768=Data!$T$13,Data!$V$13,IF(Udfyldningsark!G1768=Data!$T$14,Data!$V$14,IF(Udfyldningsark!G1768=Data!$T$15,Data!$V$15,IF(Udfyldningsark!G1768=Data!$T$16,Data!$V$16,IF(Udfyldningsark!G1768=Data!$T$17,Data!$V$17,IF(Udfyldningsark!G1768=Data!$T$18,Data!$V$18,IF(Udfyldningsark!G1768=Data!$T$19,Data!$V$19,IF(Udfyldningsark!G1768=Data!$T$20,Data!$V$20,IF(Udfyldningsark!G1768=Data!$T$21,Data!$V$21,IF(Udfyldningsark!G1768=Data!$T$22,Data!$V$22,IF(Udfyldningsark!G1768=Data!$T$23,Data!$V$23,IF(Udfyldningsark!G1768=Data!$T$24,Data!$V$24,IF(Udfyldningsark!G1768=Data!$T$25,Data!$V$25,IF(Udfyldningsark!G1768=Data!$T$26,Data!$V$26,IF(Udfyldningsark!G1768=Data!$T$27,Data!$V$27,))))))))))))))))))))))</f>
        <v/>
      </c>
    </row>
    <row r="1752" spans="13:13" ht="9.6" hidden="1" customHeight="1" x14ac:dyDescent="0.2">
      <c r="M1752" s="89" t="str">
        <f>IF(Udfyldningsark!G1769="","",IF(Udfyldningsark!G1769=Data!$T$7,Data!$V$7,IF(Udfyldningsark!G1769=Data!$T$8,Data!$V$8,IF(Udfyldningsark!G1769=Data!$T$9,Data!$V$9,IF(Udfyldningsark!G1769=Data!$T$10,Data!$V$10,IF(Udfyldningsark!G1769=Data!$T$11,Data!$V$11,IF(Udfyldningsark!G1769=Data!$T$12,Data!$V$12,IF(Udfyldningsark!G1769=Data!$T$13,Data!$V$13,IF(Udfyldningsark!G1769=Data!$T$14,Data!$V$14,IF(Udfyldningsark!G1769=Data!$T$15,Data!$V$15,IF(Udfyldningsark!G1769=Data!$T$16,Data!$V$16,IF(Udfyldningsark!G1769=Data!$T$17,Data!$V$17,IF(Udfyldningsark!G1769=Data!$T$18,Data!$V$18,IF(Udfyldningsark!G1769=Data!$T$19,Data!$V$19,IF(Udfyldningsark!G1769=Data!$T$20,Data!$V$20,IF(Udfyldningsark!G1769=Data!$T$21,Data!$V$21,IF(Udfyldningsark!G1769=Data!$T$22,Data!$V$22,IF(Udfyldningsark!G1769=Data!$T$23,Data!$V$23,IF(Udfyldningsark!G1769=Data!$T$24,Data!$V$24,IF(Udfyldningsark!G1769=Data!$T$25,Data!$V$25,IF(Udfyldningsark!G1769=Data!$T$26,Data!$V$26,IF(Udfyldningsark!G1769=Data!$T$27,Data!$V$27,))))))))))))))))))))))</f>
        <v/>
      </c>
    </row>
    <row r="1753" spans="13:13" ht="9.6" hidden="1" customHeight="1" x14ac:dyDescent="0.2">
      <c r="M1753" s="89" t="str">
        <f>IF(Udfyldningsark!G1770="","",IF(Udfyldningsark!G1770=Data!$T$7,Data!$V$7,IF(Udfyldningsark!G1770=Data!$T$8,Data!$V$8,IF(Udfyldningsark!G1770=Data!$T$9,Data!$V$9,IF(Udfyldningsark!G1770=Data!$T$10,Data!$V$10,IF(Udfyldningsark!G1770=Data!$T$11,Data!$V$11,IF(Udfyldningsark!G1770=Data!$T$12,Data!$V$12,IF(Udfyldningsark!G1770=Data!$T$13,Data!$V$13,IF(Udfyldningsark!G1770=Data!$T$14,Data!$V$14,IF(Udfyldningsark!G1770=Data!$T$15,Data!$V$15,IF(Udfyldningsark!G1770=Data!$T$16,Data!$V$16,IF(Udfyldningsark!G1770=Data!$T$17,Data!$V$17,IF(Udfyldningsark!G1770=Data!$T$18,Data!$V$18,IF(Udfyldningsark!G1770=Data!$T$19,Data!$V$19,IF(Udfyldningsark!G1770=Data!$T$20,Data!$V$20,IF(Udfyldningsark!G1770=Data!$T$21,Data!$V$21,IF(Udfyldningsark!G1770=Data!$T$22,Data!$V$22,IF(Udfyldningsark!G1770=Data!$T$23,Data!$V$23,IF(Udfyldningsark!G1770=Data!$T$24,Data!$V$24,IF(Udfyldningsark!G1770=Data!$T$25,Data!$V$25,IF(Udfyldningsark!G1770=Data!$T$26,Data!$V$26,IF(Udfyldningsark!G1770=Data!$T$27,Data!$V$27,))))))))))))))))))))))</f>
        <v/>
      </c>
    </row>
    <row r="1754" spans="13:13" ht="9.6" hidden="1" customHeight="1" x14ac:dyDescent="0.2">
      <c r="M1754" s="89" t="str">
        <f>IF(Udfyldningsark!G1771="","",IF(Udfyldningsark!G1771=Data!$T$7,Data!$V$7,IF(Udfyldningsark!G1771=Data!$T$8,Data!$V$8,IF(Udfyldningsark!G1771=Data!$T$9,Data!$V$9,IF(Udfyldningsark!G1771=Data!$T$10,Data!$V$10,IF(Udfyldningsark!G1771=Data!$T$11,Data!$V$11,IF(Udfyldningsark!G1771=Data!$T$12,Data!$V$12,IF(Udfyldningsark!G1771=Data!$T$13,Data!$V$13,IF(Udfyldningsark!G1771=Data!$T$14,Data!$V$14,IF(Udfyldningsark!G1771=Data!$T$15,Data!$V$15,IF(Udfyldningsark!G1771=Data!$T$16,Data!$V$16,IF(Udfyldningsark!G1771=Data!$T$17,Data!$V$17,IF(Udfyldningsark!G1771=Data!$T$18,Data!$V$18,IF(Udfyldningsark!G1771=Data!$T$19,Data!$V$19,IF(Udfyldningsark!G1771=Data!$T$20,Data!$V$20,IF(Udfyldningsark!G1771=Data!$T$21,Data!$V$21,IF(Udfyldningsark!G1771=Data!$T$22,Data!$V$22,IF(Udfyldningsark!G1771=Data!$T$23,Data!$V$23,IF(Udfyldningsark!G1771=Data!$T$24,Data!$V$24,IF(Udfyldningsark!G1771=Data!$T$25,Data!$V$25,IF(Udfyldningsark!G1771=Data!$T$26,Data!$V$26,IF(Udfyldningsark!G1771=Data!$T$27,Data!$V$27,))))))))))))))))))))))</f>
        <v/>
      </c>
    </row>
    <row r="1755" spans="13:13" ht="9.6" hidden="1" customHeight="1" x14ac:dyDescent="0.2">
      <c r="M1755" s="89" t="str">
        <f>IF(Udfyldningsark!G1772="","",IF(Udfyldningsark!G1772=Data!$T$7,Data!$V$7,IF(Udfyldningsark!G1772=Data!$T$8,Data!$V$8,IF(Udfyldningsark!G1772=Data!$T$9,Data!$V$9,IF(Udfyldningsark!G1772=Data!$T$10,Data!$V$10,IF(Udfyldningsark!G1772=Data!$T$11,Data!$V$11,IF(Udfyldningsark!G1772=Data!$T$12,Data!$V$12,IF(Udfyldningsark!G1772=Data!$T$13,Data!$V$13,IF(Udfyldningsark!G1772=Data!$T$14,Data!$V$14,IF(Udfyldningsark!G1772=Data!$T$15,Data!$V$15,IF(Udfyldningsark!G1772=Data!$T$16,Data!$V$16,IF(Udfyldningsark!G1772=Data!$T$17,Data!$V$17,IF(Udfyldningsark!G1772=Data!$T$18,Data!$V$18,IF(Udfyldningsark!G1772=Data!$T$19,Data!$V$19,IF(Udfyldningsark!G1772=Data!$T$20,Data!$V$20,IF(Udfyldningsark!G1772=Data!$T$21,Data!$V$21,IF(Udfyldningsark!G1772=Data!$T$22,Data!$V$22,IF(Udfyldningsark!G1772=Data!$T$23,Data!$V$23,IF(Udfyldningsark!G1772=Data!$T$24,Data!$V$24,IF(Udfyldningsark!G1772=Data!$T$25,Data!$V$25,IF(Udfyldningsark!G1772=Data!$T$26,Data!$V$26,IF(Udfyldningsark!G1772=Data!$T$27,Data!$V$27,))))))))))))))))))))))</f>
        <v/>
      </c>
    </row>
    <row r="1756" spans="13:13" ht="9.6" hidden="1" customHeight="1" x14ac:dyDescent="0.2">
      <c r="M1756" s="89" t="str">
        <f>IF(Udfyldningsark!G1773="","",IF(Udfyldningsark!G1773=Data!$T$7,Data!$V$7,IF(Udfyldningsark!G1773=Data!$T$8,Data!$V$8,IF(Udfyldningsark!G1773=Data!$T$9,Data!$V$9,IF(Udfyldningsark!G1773=Data!$T$10,Data!$V$10,IF(Udfyldningsark!G1773=Data!$T$11,Data!$V$11,IF(Udfyldningsark!G1773=Data!$T$12,Data!$V$12,IF(Udfyldningsark!G1773=Data!$T$13,Data!$V$13,IF(Udfyldningsark!G1773=Data!$T$14,Data!$V$14,IF(Udfyldningsark!G1773=Data!$T$15,Data!$V$15,IF(Udfyldningsark!G1773=Data!$T$16,Data!$V$16,IF(Udfyldningsark!G1773=Data!$T$17,Data!$V$17,IF(Udfyldningsark!G1773=Data!$T$18,Data!$V$18,IF(Udfyldningsark!G1773=Data!$T$19,Data!$V$19,IF(Udfyldningsark!G1773=Data!$T$20,Data!$V$20,IF(Udfyldningsark!G1773=Data!$T$21,Data!$V$21,IF(Udfyldningsark!G1773=Data!$T$22,Data!$V$22,IF(Udfyldningsark!G1773=Data!$T$23,Data!$V$23,IF(Udfyldningsark!G1773=Data!$T$24,Data!$V$24,IF(Udfyldningsark!G1773=Data!$T$25,Data!$V$25,IF(Udfyldningsark!G1773=Data!$T$26,Data!$V$26,IF(Udfyldningsark!G1773=Data!$T$27,Data!$V$27,))))))))))))))))))))))</f>
        <v/>
      </c>
    </row>
    <row r="1757" spans="13:13" ht="9.6" hidden="1" customHeight="1" x14ac:dyDescent="0.2">
      <c r="M1757" s="89" t="str">
        <f>IF(Udfyldningsark!G1774="","",IF(Udfyldningsark!G1774=Data!$T$7,Data!$V$7,IF(Udfyldningsark!G1774=Data!$T$8,Data!$V$8,IF(Udfyldningsark!G1774=Data!$T$9,Data!$V$9,IF(Udfyldningsark!G1774=Data!$T$10,Data!$V$10,IF(Udfyldningsark!G1774=Data!$T$11,Data!$V$11,IF(Udfyldningsark!G1774=Data!$T$12,Data!$V$12,IF(Udfyldningsark!G1774=Data!$T$13,Data!$V$13,IF(Udfyldningsark!G1774=Data!$T$14,Data!$V$14,IF(Udfyldningsark!G1774=Data!$T$15,Data!$V$15,IF(Udfyldningsark!G1774=Data!$T$16,Data!$V$16,IF(Udfyldningsark!G1774=Data!$T$17,Data!$V$17,IF(Udfyldningsark!G1774=Data!$T$18,Data!$V$18,IF(Udfyldningsark!G1774=Data!$T$19,Data!$V$19,IF(Udfyldningsark!G1774=Data!$T$20,Data!$V$20,IF(Udfyldningsark!G1774=Data!$T$21,Data!$V$21,IF(Udfyldningsark!G1774=Data!$T$22,Data!$V$22,IF(Udfyldningsark!G1774=Data!$T$23,Data!$V$23,IF(Udfyldningsark!G1774=Data!$T$24,Data!$V$24,IF(Udfyldningsark!G1774=Data!$T$25,Data!$V$25,IF(Udfyldningsark!G1774=Data!$T$26,Data!$V$26,IF(Udfyldningsark!G1774=Data!$T$27,Data!$V$27,))))))))))))))))))))))</f>
        <v/>
      </c>
    </row>
    <row r="1758" spans="13:13" ht="9.6" hidden="1" customHeight="1" x14ac:dyDescent="0.2">
      <c r="M1758" s="89" t="str">
        <f>IF(Udfyldningsark!G1775="","",IF(Udfyldningsark!G1775=Data!$T$7,Data!$V$7,IF(Udfyldningsark!G1775=Data!$T$8,Data!$V$8,IF(Udfyldningsark!G1775=Data!$T$9,Data!$V$9,IF(Udfyldningsark!G1775=Data!$T$10,Data!$V$10,IF(Udfyldningsark!G1775=Data!$T$11,Data!$V$11,IF(Udfyldningsark!G1775=Data!$T$12,Data!$V$12,IF(Udfyldningsark!G1775=Data!$T$13,Data!$V$13,IF(Udfyldningsark!G1775=Data!$T$14,Data!$V$14,IF(Udfyldningsark!G1775=Data!$T$15,Data!$V$15,IF(Udfyldningsark!G1775=Data!$T$16,Data!$V$16,IF(Udfyldningsark!G1775=Data!$T$17,Data!$V$17,IF(Udfyldningsark!G1775=Data!$T$18,Data!$V$18,IF(Udfyldningsark!G1775=Data!$T$19,Data!$V$19,IF(Udfyldningsark!G1775=Data!$T$20,Data!$V$20,IF(Udfyldningsark!G1775=Data!$T$21,Data!$V$21,IF(Udfyldningsark!G1775=Data!$T$22,Data!$V$22,IF(Udfyldningsark!G1775=Data!$T$23,Data!$V$23,IF(Udfyldningsark!G1775=Data!$T$24,Data!$V$24,IF(Udfyldningsark!G1775=Data!$T$25,Data!$V$25,IF(Udfyldningsark!G1775=Data!$T$26,Data!$V$26,IF(Udfyldningsark!G1775=Data!$T$27,Data!$V$27,))))))))))))))))))))))</f>
        <v/>
      </c>
    </row>
    <row r="1759" spans="13:13" ht="9.6" hidden="1" customHeight="1" x14ac:dyDescent="0.2">
      <c r="M1759" s="89" t="str">
        <f>IF(Udfyldningsark!G1776="","",IF(Udfyldningsark!G1776=Data!$T$7,Data!$V$7,IF(Udfyldningsark!G1776=Data!$T$8,Data!$V$8,IF(Udfyldningsark!G1776=Data!$T$9,Data!$V$9,IF(Udfyldningsark!G1776=Data!$T$10,Data!$V$10,IF(Udfyldningsark!G1776=Data!$T$11,Data!$V$11,IF(Udfyldningsark!G1776=Data!$T$12,Data!$V$12,IF(Udfyldningsark!G1776=Data!$T$13,Data!$V$13,IF(Udfyldningsark!G1776=Data!$T$14,Data!$V$14,IF(Udfyldningsark!G1776=Data!$T$15,Data!$V$15,IF(Udfyldningsark!G1776=Data!$T$16,Data!$V$16,IF(Udfyldningsark!G1776=Data!$T$17,Data!$V$17,IF(Udfyldningsark!G1776=Data!$T$18,Data!$V$18,IF(Udfyldningsark!G1776=Data!$T$19,Data!$V$19,IF(Udfyldningsark!G1776=Data!$T$20,Data!$V$20,IF(Udfyldningsark!G1776=Data!$T$21,Data!$V$21,IF(Udfyldningsark!G1776=Data!$T$22,Data!$V$22,IF(Udfyldningsark!G1776=Data!$T$23,Data!$V$23,IF(Udfyldningsark!G1776=Data!$T$24,Data!$V$24,IF(Udfyldningsark!G1776=Data!$T$25,Data!$V$25,IF(Udfyldningsark!G1776=Data!$T$26,Data!$V$26,IF(Udfyldningsark!G1776=Data!$T$27,Data!$V$27,))))))))))))))))))))))</f>
        <v/>
      </c>
    </row>
    <row r="1760" spans="13:13" ht="9.6" hidden="1" customHeight="1" x14ac:dyDescent="0.2">
      <c r="M1760" s="89" t="str">
        <f>IF(Udfyldningsark!G1777="","",IF(Udfyldningsark!G1777=Data!$T$7,Data!$V$7,IF(Udfyldningsark!G1777=Data!$T$8,Data!$V$8,IF(Udfyldningsark!G1777=Data!$T$9,Data!$V$9,IF(Udfyldningsark!G1777=Data!$T$10,Data!$V$10,IF(Udfyldningsark!G1777=Data!$T$11,Data!$V$11,IF(Udfyldningsark!G1777=Data!$T$12,Data!$V$12,IF(Udfyldningsark!G1777=Data!$T$13,Data!$V$13,IF(Udfyldningsark!G1777=Data!$T$14,Data!$V$14,IF(Udfyldningsark!G1777=Data!$T$15,Data!$V$15,IF(Udfyldningsark!G1777=Data!$T$16,Data!$V$16,IF(Udfyldningsark!G1777=Data!$T$17,Data!$V$17,IF(Udfyldningsark!G1777=Data!$T$18,Data!$V$18,IF(Udfyldningsark!G1777=Data!$T$19,Data!$V$19,IF(Udfyldningsark!G1777=Data!$T$20,Data!$V$20,IF(Udfyldningsark!G1777=Data!$T$21,Data!$V$21,IF(Udfyldningsark!G1777=Data!$T$22,Data!$V$22,IF(Udfyldningsark!G1777=Data!$T$23,Data!$V$23,IF(Udfyldningsark!G1777=Data!$T$24,Data!$V$24,IF(Udfyldningsark!G1777=Data!$T$25,Data!$V$25,IF(Udfyldningsark!G1777=Data!$T$26,Data!$V$26,IF(Udfyldningsark!G1777=Data!$T$27,Data!$V$27,))))))))))))))))))))))</f>
        <v/>
      </c>
    </row>
    <row r="1761" spans="13:13" ht="9.6" hidden="1" customHeight="1" x14ac:dyDescent="0.2">
      <c r="M1761" s="89" t="str">
        <f>IF(Udfyldningsark!G1778="","",IF(Udfyldningsark!G1778=Data!$T$7,Data!$V$7,IF(Udfyldningsark!G1778=Data!$T$8,Data!$V$8,IF(Udfyldningsark!G1778=Data!$T$9,Data!$V$9,IF(Udfyldningsark!G1778=Data!$T$10,Data!$V$10,IF(Udfyldningsark!G1778=Data!$T$11,Data!$V$11,IF(Udfyldningsark!G1778=Data!$T$12,Data!$V$12,IF(Udfyldningsark!G1778=Data!$T$13,Data!$V$13,IF(Udfyldningsark!G1778=Data!$T$14,Data!$V$14,IF(Udfyldningsark!G1778=Data!$T$15,Data!$V$15,IF(Udfyldningsark!G1778=Data!$T$16,Data!$V$16,IF(Udfyldningsark!G1778=Data!$T$17,Data!$V$17,IF(Udfyldningsark!G1778=Data!$T$18,Data!$V$18,IF(Udfyldningsark!G1778=Data!$T$19,Data!$V$19,IF(Udfyldningsark!G1778=Data!$T$20,Data!$V$20,IF(Udfyldningsark!G1778=Data!$T$21,Data!$V$21,IF(Udfyldningsark!G1778=Data!$T$22,Data!$V$22,IF(Udfyldningsark!G1778=Data!$T$23,Data!$V$23,IF(Udfyldningsark!G1778=Data!$T$24,Data!$V$24,IF(Udfyldningsark!G1778=Data!$T$25,Data!$V$25,IF(Udfyldningsark!G1778=Data!$T$26,Data!$V$26,IF(Udfyldningsark!G1778=Data!$T$27,Data!$V$27,))))))))))))))))))))))</f>
        <v/>
      </c>
    </row>
    <row r="1762" spans="13:13" ht="9.6" hidden="1" customHeight="1" x14ac:dyDescent="0.2">
      <c r="M1762" s="89" t="str">
        <f>IF(Udfyldningsark!G1779="","",IF(Udfyldningsark!G1779=Data!$T$7,Data!$V$7,IF(Udfyldningsark!G1779=Data!$T$8,Data!$V$8,IF(Udfyldningsark!G1779=Data!$T$9,Data!$V$9,IF(Udfyldningsark!G1779=Data!$T$10,Data!$V$10,IF(Udfyldningsark!G1779=Data!$T$11,Data!$V$11,IF(Udfyldningsark!G1779=Data!$T$12,Data!$V$12,IF(Udfyldningsark!G1779=Data!$T$13,Data!$V$13,IF(Udfyldningsark!G1779=Data!$T$14,Data!$V$14,IF(Udfyldningsark!G1779=Data!$T$15,Data!$V$15,IF(Udfyldningsark!G1779=Data!$T$16,Data!$V$16,IF(Udfyldningsark!G1779=Data!$T$17,Data!$V$17,IF(Udfyldningsark!G1779=Data!$T$18,Data!$V$18,IF(Udfyldningsark!G1779=Data!$T$19,Data!$V$19,IF(Udfyldningsark!G1779=Data!$T$20,Data!$V$20,IF(Udfyldningsark!G1779=Data!$T$21,Data!$V$21,IF(Udfyldningsark!G1779=Data!$T$22,Data!$V$22,IF(Udfyldningsark!G1779=Data!$T$23,Data!$V$23,IF(Udfyldningsark!G1779=Data!$T$24,Data!$V$24,IF(Udfyldningsark!G1779=Data!$T$25,Data!$V$25,IF(Udfyldningsark!G1779=Data!$T$26,Data!$V$26,IF(Udfyldningsark!G1779=Data!$T$27,Data!$V$27,))))))))))))))))))))))</f>
        <v/>
      </c>
    </row>
    <row r="1763" spans="13:13" ht="9.6" hidden="1" customHeight="1" x14ac:dyDescent="0.2">
      <c r="M1763" s="89" t="str">
        <f>IF(Udfyldningsark!G1780="","",IF(Udfyldningsark!G1780=Data!$T$7,Data!$V$7,IF(Udfyldningsark!G1780=Data!$T$8,Data!$V$8,IF(Udfyldningsark!G1780=Data!$T$9,Data!$V$9,IF(Udfyldningsark!G1780=Data!$T$10,Data!$V$10,IF(Udfyldningsark!G1780=Data!$T$11,Data!$V$11,IF(Udfyldningsark!G1780=Data!$T$12,Data!$V$12,IF(Udfyldningsark!G1780=Data!$T$13,Data!$V$13,IF(Udfyldningsark!G1780=Data!$T$14,Data!$V$14,IF(Udfyldningsark!G1780=Data!$T$15,Data!$V$15,IF(Udfyldningsark!G1780=Data!$T$16,Data!$V$16,IF(Udfyldningsark!G1780=Data!$T$17,Data!$V$17,IF(Udfyldningsark!G1780=Data!$T$18,Data!$V$18,IF(Udfyldningsark!G1780=Data!$T$19,Data!$V$19,IF(Udfyldningsark!G1780=Data!$T$20,Data!$V$20,IF(Udfyldningsark!G1780=Data!$T$21,Data!$V$21,IF(Udfyldningsark!G1780=Data!$T$22,Data!$V$22,IF(Udfyldningsark!G1780=Data!$T$23,Data!$V$23,IF(Udfyldningsark!G1780=Data!$T$24,Data!$V$24,IF(Udfyldningsark!G1780=Data!$T$25,Data!$V$25,IF(Udfyldningsark!G1780=Data!$T$26,Data!$V$26,IF(Udfyldningsark!G1780=Data!$T$27,Data!$V$27,))))))))))))))))))))))</f>
        <v/>
      </c>
    </row>
    <row r="1764" spans="13:13" ht="9.6" hidden="1" customHeight="1" x14ac:dyDescent="0.2">
      <c r="M1764" s="89" t="str">
        <f>IF(Udfyldningsark!G1781="","",IF(Udfyldningsark!G1781=Data!$T$7,Data!$V$7,IF(Udfyldningsark!G1781=Data!$T$8,Data!$V$8,IF(Udfyldningsark!G1781=Data!$T$9,Data!$V$9,IF(Udfyldningsark!G1781=Data!$T$10,Data!$V$10,IF(Udfyldningsark!G1781=Data!$T$11,Data!$V$11,IF(Udfyldningsark!G1781=Data!$T$12,Data!$V$12,IF(Udfyldningsark!G1781=Data!$T$13,Data!$V$13,IF(Udfyldningsark!G1781=Data!$T$14,Data!$V$14,IF(Udfyldningsark!G1781=Data!$T$15,Data!$V$15,IF(Udfyldningsark!G1781=Data!$T$16,Data!$V$16,IF(Udfyldningsark!G1781=Data!$T$17,Data!$V$17,IF(Udfyldningsark!G1781=Data!$T$18,Data!$V$18,IF(Udfyldningsark!G1781=Data!$T$19,Data!$V$19,IF(Udfyldningsark!G1781=Data!$T$20,Data!$V$20,IF(Udfyldningsark!G1781=Data!$T$21,Data!$V$21,IF(Udfyldningsark!G1781=Data!$T$22,Data!$V$22,IF(Udfyldningsark!G1781=Data!$T$23,Data!$V$23,IF(Udfyldningsark!G1781=Data!$T$24,Data!$V$24,IF(Udfyldningsark!G1781=Data!$T$25,Data!$V$25,IF(Udfyldningsark!G1781=Data!$T$26,Data!$V$26,IF(Udfyldningsark!G1781=Data!$T$27,Data!$V$27,))))))))))))))))))))))</f>
        <v/>
      </c>
    </row>
    <row r="1765" spans="13:13" ht="9.6" hidden="1" customHeight="1" x14ac:dyDescent="0.2">
      <c r="M1765" s="89" t="str">
        <f>IF(Udfyldningsark!G1782="","",IF(Udfyldningsark!G1782=Data!$T$7,Data!$V$7,IF(Udfyldningsark!G1782=Data!$T$8,Data!$V$8,IF(Udfyldningsark!G1782=Data!$T$9,Data!$V$9,IF(Udfyldningsark!G1782=Data!$T$10,Data!$V$10,IF(Udfyldningsark!G1782=Data!$T$11,Data!$V$11,IF(Udfyldningsark!G1782=Data!$T$12,Data!$V$12,IF(Udfyldningsark!G1782=Data!$T$13,Data!$V$13,IF(Udfyldningsark!G1782=Data!$T$14,Data!$V$14,IF(Udfyldningsark!G1782=Data!$T$15,Data!$V$15,IF(Udfyldningsark!G1782=Data!$T$16,Data!$V$16,IF(Udfyldningsark!G1782=Data!$T$17,Data!$V$17,IF(Udfyldningsark!G1782=Data!$T$18,Data!$V$18,IF(Udfyldningsark!G1782=Data!$T$19,Data!$V$19,IF(Udfyldningsark!G1782=Data!$T$20,Data!$V$20,IF(Udfyldningsark!G1782=Data!$T$21,Data!$V$21,IF(Udfyldningsark!G1782=Data!$T$22,Data!$V$22,IF(Udfyldningsark!G1782=Data!$T$23,Data!$V$23,IF(Udfyldningsark!G1782=Data!$T$24,Data!$V$24,IF(Udfyldningsark!G1782=Data!$T$25,Data!$V$25,IF(Udfyldningsark!G1782=Data!$T$26,Data!$V$26,IF(Udfyldningsark!G1782=Data!$T$27,Data!$V$27,))))))))))))))))))))))</f>
        <v/>
      </c>
    </row>
    <row r="1766" spans="13:13" ht="9.6" hidden="1" customHeight="1" x14ac:dyDescent="0.2">
      <c r="M1766" s="89" t="str">
        <f>IF(Udfyldningsark!G1783="","",IF(Udfyldningsark!G1783=Data!$T$7,Data!$V$7,IF(Udfyldningsark!G1783=Data!$T$8,Data!$V$8,IF(Udfyldningsark!G1783=Data!$T$9,Data!$V$9,IF(Udfyldningsark!G1783=Data!$T$10,Data!$V$10,IF(Udfyldningsark!G1783=Data!$T$11,Data!$V$11,IF(Udfyldningsark!G1783=Data!$T$12,Data!$V$12,IF(Udfyldningsark!G1783=Data!$T$13,Data!$V$13,IF(Udfyldningsark!G1783=Data!$T$14,Data!$V$14,IF(Udfyldningsark!G1783=Data!$T$15,Data!$V$15,IF(Udfyldningsark!G1783=Data!$T$16,Data!$V$16,IF(Udfyldningsark!G1783=Data!$T$17,Data!$V$17,IF(Udfyldningsark!G1783=Data!$T$18,Data!$V$18,IF(Udfyldningsark!G1783=Data!$T$19,Data!$V$19,IF(Udfyldningsark!G1783=Data!$T$20,Data!$V$20,IF(Udfyldningsark!G1783=Data!$T$21,Data!$V$21,IF(Udfyldningsark!G1783=Data!$T$22,Data!$V$22,IF(Udfyldningsark!G1783=Data!$T$23,Data!$V$23,IF(Udfyldningsark!G1783=Data!$T$24,Data!$V$24,IF(Udfyldningsark!G1783=Data!$T$25,Data!$V$25,IF(Udfyldningsark!G1783=Data!$T$26,Data!$V$26,IF(Udfyldningsark!G1783=Data!$T$27,Data!$V$27,))))))))))))))))))))))</f>
        <v/>
      </c>
    </row>
    <row r="1767" spans="13:13" ht="9.6" hidden="1" customHeight="1" x14ac:dyDescent="0.2">
      <c r="M1767" s="89" t="str">
        <f>IF(Udfyldningsark!G1784="","",IF(Udfyldningsark!G1784=Data!$T$7,Data!$V$7,IF(Udfyldningsark!G1784=Data!$T$8,Data!$V$8,IF(Udfyldningsark!G1784=Data!$T$9,Data!$V$9,IF(Udfyldningsark!G1784=Data!$T$10,Data!$V$10,IF(Udfyldningsark!G1784=Data!$T$11,Data!$V$11,IF(Udfyldningsark!G1784=Data!$T$12,Data!$V$12,IF(Udfyldningsark!G1784=Data!$T$13,Data!$V$13,IF(Udfyldningsark!G1784=Data!$T$14,Data!$V$14,IF(Udfyldningsark!G1784=Data!$T$15,Data!$V$15,IF(Udfyldningsark!G1784=Data!$T$16,Data!$V$16,IF(Udfyldningsark!G1784=Data!$T$17,Data!$V$17,IF(Udfyldningsark!G1784=Data!$T$18,Data!$V$18,IF(Udfyldningsark!G1784=Data!$T$19,Data!$V$19,IF(Udfyldningsark!G1784=Data!$T$20,Data!$V$20,IF(Udfyldningsark!G1784=Data!$T$21,Data!$V$21,IF(Udfyldningsark!G1784=Data!$T$22,Data!$V$22,IF(Udfyldningsark!G1784=Data!$T$23,Data!$V$23,IF(Udfyldningsark!G1784=Data!$T$24,Data!$V$24,IF(Udfyldningsark!G1784=Data!$T$25,Data!$V$25,IF(Udfyldningsark!G1784=Data!$T$26,Data!$V$26,IF(Udfyldningsark!G1784=Data!$T$27,Data!$V$27,))))))))))))))))))))))</f>
        <v/>
      </c>
    </row>
    <row r="1768" spans="13:13" ht="9.6" hidden="1" customHeight="1" x14ac:dyDescent="0.2">
      <c r="M1768" s="89" t="str">
        <f>IF(Udfyldningsark!G1785="","",IF(Udfyldningsark!G1785=Data!$T$7,Data!$V$7,IF(Udfyldningsark!G1785=Data!$T$8,Data!$V$8,IF(Udfyldningsark!G1785=Data!$T$9,Data!$V$9,IF(Udfyldningsark!G1785=Data!$T$10,Data!$V$10,IF(Udfyldningsark!G1785=Data!$T$11,Data!$V$11,IF(Udfyldningsark!G1785=Data!$T$12,Data!$V$12,IF(Udfyldningsark!G1785=Data!$T$13,Data!$V$13,IF(Udfyldningsark!G1785=Data!$T$14,Data!$V$14,IF(Udfyldningsark!G1785=Data!$T$15,Data!$V$15,IF(Udfyldningsark!G1785=Data!$T$16,Data!$V$16,IF(Udfyldningsark!G1785=Data!$T$17,Data!$V$17,IF(Udfyldningsark!G1785=Data!$T$18,Data!$V$18,IF(Udfyldningsark!G1785=Data!$T$19,Data!$V$19,IF(Udfyldningsark!G1785=Data!$T$20,Data!$V$20,IF(Udfyldningsark!G1785=Data!$T$21,Data!$V$21,IF(Udfyldningsark!G1785=Data!$T$22,Data!$V$22,IF(Udfyldningsark!G1785=Data!$T$23,Data!$V$23,IF(Udfyldningsark!G1785=Data!$T$24,Data!$V$24,IF(Udfyldningsark!G1785=Data!$T$25,Data!$V$25,IF(Udfyldningsark!G1785=Data!$T$26,Data!$V$26,IF(Udfyldningsark!G1785=Data!$T$27,Data!$V$27,))))))))))))))))))))))</f>
        <v/>
      </c>
    </row>
    <row r="1769" spans="13:13" ht="9.6" hidden="1" customHeight="1" x14ac:dyDescent="0.2">
      <c r="M1769" s="89" t="str">
        <f>IF(Udfyldningsark!G1786="","",IF(Udfyldningsark!G1786=Data!$T$7,Data!$V$7,IF(Udfyldningsark!G1786=Data!$T$8,Data!$V$8,IF(Udfyldningsark!G1786=Data!$T$9,Data!$V$9,IF(Udfyldningsark!G1786=Data!$T$10,Data!$V$10,IF(Udfyldningsark!G1786=Data!$T$11,Data!$V$11,IF(Udfyldningsark!G1786=Data!$T$12,Data!$V$12,IF(Udfyldningsark!G1786=Data!$T$13,Data!$V$13,IF(Udfyldningsark!G1786=Data!$T$14,Data!$V$14,IF(Udfyldningsark!G1786=Data!$T$15,Data!$V$15,IF(Udfyldningsark!G1786=Data!$T$16,Data!$V$16,IF(Udfyldningsark!G1786=Data!$T$17,Data!$V$17,IF(Udfyldningsark!G1786=Data!$T$18,Data!$V$18,IF(Udfyldningsark!G1786=Data!$T$19,Data!$V$19,IF(Udfyldningsark!G1786=Data!$T$20,Data!$V$20,IF(Udfyldningsark!G1786=Data!$T$21,Data!$V$21,IF(Udfyldningsark!G1786=Data!$T$22,Data!$V$22,IF(Udfyldningsark!G1786=Data!$T$23,Data!$V$23,IF(Udfyldningsark!G1786=Data!$T$24,Data!$V$24,IF(Udfyldningsark!G1786=Data!$T$25,Data!$V$25,IF(Udfyldningsark!G1786=Data!$T$26,Data!$V$26,IF(Udfyldningsark!G1786=Data!$T$27,Data!$V$27,))))))))))))))))))))))</f>
        <v/>
      </c>
    </row>
    <row r="1770" spans="13:13" ht="9.6" hidden="1" customHeight="1" x14ac:dyDescent="0.2">
      <c r="M1770" s="89" t="str">
        <f>IF(Udfyldningsark!G1787="","",IF(Udfyldningsark!G1787=Data!$T$7,Data!$V$7,IF(Udfyldningsark!G1787=Data!$T$8,Data!$V$8,IF(Udfyldningsark!G1787=Data!$T$9,Data!$V$9,IF(Udfyldningsark!G1787=Data!$T$10,Data!$V$10,IF(Udfyldningsark!G1787=Data!$T$11,Data!$V$11,IF(Udfyldningsark!G1787=Data!$T$12,Data!$V$12,IF(Udfyldningsark!G1787=Data!$T$13,Data!$V$13,IF(Udfyldningsark!G1787=Data!$T$14,Data!$V$14,IF(Udfyldningsark!G1787=Data!$T$15,Data!$V$15,IF(Udfyldningsark!G1787=Data!$T$16,Data!$V$16,IF(Udfyldningsark!G1787=Data!$T$17,Data!$V$17,IF(Udfyldningsark!G1787=Data!$T$18,Data!$V$18,IF(Udfyldningsark!G1787=Data!$T$19,Data!$V$19,IF(Udfyldningsark!G1787=Data!$T$20,Data!$V$20,IF(Udfyldningsark!G1787=Data!$T$21,Data!$V$21,IF(Udfyldningsark!G1787=Data!$T$22,Data!$V$22,IF(Udfyldningsark!G1787=Data!$T$23,Data!$V$23,IF(Udfyldningsark!G1787=Data!$T$24,Data!$V$24,IF(Udfyldningsark!G1787=Data!$T$25,Data!$V$25,IF(Udfyldningsark!G1787=Data!$T$26,Data!$V$26,IF(Udfyldningsark!G1787=Data!$T$27,Data!$V$27,))))))))))))))))))))))</f>
        <v/>
      </c>
    </row>
    <row r="1771" spans="13:13" ht="9.6" hidden="1" customHeight="1" x14ac:dyDescent="0.2">
      <c r="M1771" s="89" t="str">
        <f>IF(Udfyldningsark!G1788="","",IF(Udfyldningsark!G1788=Data!$T$7,Data!$V$7,IF(Udfyldningsark!G1788=Data!$T$8,Data!$V$8,IF(Udfyldningsark!G1788=Data!$T$9,Data!$V$9,IF(Udfyldningsark!G1788=Data!$T$10,Data!$V$10,IF(Udfyldningsark!G1788=Data!$T$11,Data!$V$11,IF(Udfyldningsark!G1788=Data!$T$12,Data!$V$12,IF(Udfyldningsark!G1788=Data!$T$13,Data!$V$13,IF(Udfyldningsark!G1788=Data!$T$14,Data!$V$14,IF(Udfyldningsark!G1788=Data!$T$15,Data!$V$15,IF(Udfyldningsark!G1788=Data!$T$16,Data!$V$16,IF(Udfyldningsark!G1788=Data!$T$17,Data!$V$17,IF(Udfyldningsark!G1788=Data!$T$18,Data!$V$18,IF(Udfyldningsark!G1788=Data!$T$19,Data!$V$19,IF(Udfyldningsark!G1788=Data!$T$20,Data!$V$20,IF(Udfyldningsark!G1788=Data!$T$21,Data!$V$21,IF(Udfyldningsark!G1788=Data!$T$22,Data!$V$22,IF(Udfyldningsark!G1788=Data!$T$23,Data!$V$23,IF(Udfyldningsark!G1788=Data!$T$24,Data!$V$24,IF(Udfyldningsark!G1788=Data!$T$25,Data!$V$25,IF(Udfyldningsark!G1788=Data!$T$26,Data!$V$26,IF(Udfyldningsark!G1788=Data!$T$27,Data!$V$27,))))))))))))))))))))))</f>
        <v/>
      </c>
    </row>
    <row r="1772" spans="13:13" ht="9.6" hidden="1" customHeight="1" x14ac:dyDescent="0.2">
      <c r="M1772" s="89" t="str">
        <f>IF(Udfyldningsark!G1789="","",IF(Udfyldningsark!G1789=Data!$T$7,Data!$V$7,IF(Udfyldningsark!G1789=Data!$T$8,Data!$V$8,IF(Udfyldningsark!G1789=Data!$T$9,Data!$V$9,IF(Udfyldningsark!G1789=Data!$T$10,Data!$V$10,IF(Udfyldningsark!G1789=Data!$T$11,Data!$V$11,IF(Udfyldningsark!G1789=Data!$T$12,Data!$V$12,IF(Udfyldningsark!G1789=Data!$T$13,Data!$V$13,IF(Udfyldningsark!G1789=Data!$T$14,Data!$V$14,IF(Udfyldningsark!G1789=Data!$T$15,Data!$V$15,IF(Udfyldningsark!G1789=Data!$T$16,Data!$V$16,IF(Udfyldningsark!G1789=Data!$T$17,Data!$V$17,IF(Udfyldningsark!G1789=Data!$T$18,Data!$V$18,IF(Udfyldningsark!G1789=Data!$T$19,Data!$V$19,IF(Udfyldningsark!G1789=Data!$T$20,Data!$V$20,IF(Udfyldningsark!G1789=Data!$T$21,Data!$V$21,IF(Udfyldningsark!G1789=Data!$T$22,Data!$V$22,IF(Udfyldningsark!G1789=Data!$T$23,Data!$V$23,IF(Udfyldningsark!G1789=Data!$T$24,Data!$V$24,IF(Udfyldningsark!G1789=Data!$T$25,Data!$V$25,IF(Udfyldningsark!G1789=Data!$T$26,Data!$V$26,IF(Udfyldningsark!G1789=Data!$T$27,Data!$V$27,))))))))))))))))))))))</f>
        <v/>
      </c>
    </row>
    <row r="1773" spans="13:13" ht="9.6" hidden="1" customHeight="1" x14ac:dyDescent="0.2">
      <c r="M1773" s="89" t="str">
        <f>IF(Udfyldningsark!G1790="","",IF(Udfyldningsark!G1790=Data!$T$7,Data!$V$7,IF(Udfyldningsark!G1790=Data!$T$8,Data!$V$8,IF(Udfyldningsark!G1790=Data!$T$9,Data!$V$9,IF(Udfyldningsark!G1790=Data!$T$10,Data!$V$10,IF(Udfyldningsark!G1790=Data!$T$11,Data!$V$11,IF(Udfyldningsark!G1790=Data!$T$12,Data!$V$12,IF(Udfyldningsark!G1790=Data!$T$13,Data!$V$13,IF(Udfyldningsark!G1790=Data!$T$14,Data!$V$14,IF(Udfyldningsark!G1790=Data!$T$15,Data!$V$15,IF(Udfyldningsark!G1790=Data!$T$16,Data!$V$16,IF(Udfyldningsark!G1790=Data!$T$17,Data!$V$17,IF(Udfyldningsark!G1790=Data!$T$18,Data!$V$18,IF(Udfyldningsark!G1790=Data!$T$19,Data!$V$19,IF(Udfyldningsark!G1790=Data!$T$20,Data!$V$20,IF(Udfyldningsark!G1790=Data!$T$21,Data!$V$21,IF(Udfyldningsark!G1790=Data!$T$22,Data!$V$22,IF(Udfyldningsark!G1790=Data!$T$23,Data!$V$23,IF(Udfyldningsark!G1790=Data!$T$24,Data!$V$24,IF(Udfyldningsark!G1790=Data!$T$25,Data!$V$25,IF(Udfyldningsark!G1790=Data!$T$26,Data!$V$26,IF(Udfyldningsark!G1790=Data!$T$27,Data!$V$27,))))))))))))))))))))))</f>
        <v/>
      </c>
    </row>
    <row r="1774" spans="13:13" ht="9.6" hidden="1" customHeight="1" x14ac:dyDescent="0.2">
      <c r="M1774" s="89" t="str">
        <f>IF(Udfyldningsark!G1791="","",IF(Udfyldningsark!G1791=Data!$T$7,Data!$V$7,IF(Udfyldningsark!G1791=Data!$T$8,Data!$V$8,IF(Udfyldningsark!G1791=Data!$T$9,Data!$V$9,IF(Udfyldningsark!G1791=Data!$T$10,Data!$V$10,IF(Udfyldningsark!G1791=Data!$T$11,Data!$V$11,IF(Udfyldningsark!G1791=Data!$T$12,Data!$V$12,IF(Udfyldningsark!G1791=Data!$T$13,Data!$V$13,IF(Udfyldningsark!G1791=Data!$T$14,Data!$V$14,IF(Udfyldningsark!G1791=Data!$T$15,Data!$V$15,IF(Udfyldningsark!G1791=Data!$T$16,Data!$V$16,IF(Udfyldningsark!G1791=Data!$T$17,Data!$V$17,IF(Udfyldningsark!G1791=Data!$T$18,Data!$V$18,IF(Udfyldningsark!G1791=Data!$T$19,Data!$V$19,IF(Udfyldningsark!G1791=Data!$T$20,Data!$V$20,IF(Udfyldningsark!G1791=Data!$T$21,Data!$V$21,IF(Udfyldningsark!G1791=Data!$T$22,Data!$V$22,IF(Udfyldningsark!G1791=Data!$T$23,Data!$V$23,IF(Udfyldningsark!G1791=Data!$T$24,Data!$V$24,IF(Udfyldningsark!G1791=Data!$T$25,Data!$V$25,IF(Udfyldningsark!G1791=Data!$T$26,Data!$V$26,IF(Udfyldningsark!G1791=Data!$T$27,Data!$V$27,))))))))))))))))))))))</f>
        <v/>
      </c>
    </row>
    <row r="1775" spans="13:13" ht="9.6" hidden="1" customHeight="1" x14ac:dyDescent="0.2">
      <c r="M1775" s="89" t="str">
        <f>IF(Udfyldningsark!G1792="","",IF(Udfyldningsark!G1792=Data!$T$7,Data!$V$7,IF(Udfyldningsark!G1792=Data!$T$8,Data!$V$8,IF(Udfyldningsark!G1792=Data!$T$9,Data!$V$9,IF(Udfyldningsark!G1792=Data!$T$10,Data!$V$10,IF(Udfyldningsark!G1792=Data!$T$11,Data!$V$11,IF(Udfyldningsark!G1792=Data!$T$12,Data!$V$12,IF(Udfyldningsark!G1792=Data!$T$13,Data!$V$13,IF(Udfyldningsark!G1792=Data!$T$14,Data!$V$14,IF(Udfyldningsark!G1792=Data!$T$15,Data!$V$15,IF(Udfyldningsark!G1792=Data!$T$16,Data!$V$16,IF(Udfyldningsark!G1792=Data!$T$17,Data!$V$17,IF(Udfyldningsark!G1792=Data!$T$18,Data!$V$18,IF(Udfyldningsark!G1792=Data!$T$19,Data!$V$19,IF(Udfyldningsark!G1792=Data!$T$20,Data!$V$20,IF(Udfyldningsark!G1792=Data!$T$21,Data!$V$21,IF(Udfyldningsark!G1792=Data!$T$22,Data!$V$22,IF(Udfyldningsark!G1792=Data!$T$23,Data!$V$23,IF(Udfyldningsark!G1792=Data!$T$24,Data!$V$24,IF(Udfyldningsark!G1792=Data!$T$25,Data!$V$25,IF(Udfyldningsark!G1792=Data!$T$26,Data!$V$26,IF(Udfyldningsark!G1792=Data!$T$27,Data!$V$27,))))))))))))))))))))))</f>
        <v/>
      </c>
    </row>
    <row r="1776" spans="13:13" ht="9.6" hidden="1" customHeight="1" x14ac:dyDescent="0.2">
      <c r="M1776" s="89" t="str">
        <f>IF(Udfyldningsark!G1793="","",IF(Udfyldningsark!G1793=Data!$T$7,Data!$V$7,IF(Udfyldningsark!G1793=Data!$T$8,Data!$V$8,IF(Udfyldningsark!G1793=Data!$T$9,Data!$V$9,IF(Udfyldningsark!G1793=Data!$T$10,Data!$V$10,IF(Udfyldningsark!G1793=Data!$T$11,Data!$V$11,IF(Udfyldningsark!G1793=Data!$T$12,Data!$V$12,IF(Udfyldningsark!G1793=Data!$T$13,Data!$V$13,IF(Udfyldningsark!G1793=Data!$T$14,Data!$V$14,IF(Udfyldningsark!G1793=Data!$T$15,Data!$V$15,IF(Udfyldningsark!G1793=Data!$T$16,Data!$V$16,IF(Udfyldningsark!G1793=Data!$T$17,Data!$V$17,IF(Udfyldningsark!G1793=Data!$T$18,Data!$V$18,IF(Udfyldningsark!G1793=Data!$T$19,Data!$V$19,IF(Udfyldningsark!G1793=Data!$T$20,Data!$V$20,IF(Udfyldningsark!G1793=Data!$T$21,Data!$V$21,IF(Udfyldningsark!G1793=Data!$T$22,Data!$V$22,IF(Udfyldningsark!G1793=Data!$T$23,Data!$V$23,IF(Udfyldningsark!G1793=Data!$T$24,Data!$V$24,IF(Udfyldningsark!G1793=Data!$T$25,Data!$V$25,IF(Udfyldningsark!G1793=Data!$T$26,Data!$V$26,IF(Udfyldningsark!G1793=Data!$T$27,Data!$V$27,))))))))))))))))))))))</f>
        <v/>
      </c>
    </row>
    <row r="1777" spans="13:13" ht="9.6" hidden="1" customHeight="1" x14ac:dyDescent="0.2">
      <c r="M1777" s="89" t="str">
        <f>IF(Udfyldningsark!G1794="","",IF(Udfyldningsark!G1794=Data!$T$7,Data!$V$7,IF(Udfyldningsark!G1794=Data!$T$8,Data!$V$8,IF(Udfyldningsark!G1794=Data!$T$9,Data!$V$9,IF(Udfyldningsark!G1794=Data!$T$10,Data!$V$10,IF(Udfyldningsark!G1794=Data!$T$11,Data!$V$11,IF(Udfyldningsark!G1794=Data!$T$12,Data!$V$12,IF(Udfyldningsark!G1794=Data!$T$13,Data!$V$13,IF(Udfyldningsark!G1794=Data!$T$14,Data!$V$14,IF(Udfyldningsark!G1794=Data!$T$15,Data!$V$15,IF(Udfyldningsark!G1794=Data!$T$16,Data!$V$16,IF(Udfyldningsark!G1794=Data!$T$17,Data!$V$17,IF(Udfyldningsark!G1794=Data!$T$18,Data!$V$18,IF(Udfyldningsark!G1794=Data!$T$19,Data!$V$19,IF(Udfyldningsark!G1794=Data!$T$20,Data!$V$20,IF(Udfyldningsark!G1794=Data!$T$21,Data!$V$21,IF(Udfyldningsark!G1794=Data!$T$22,Data!$V$22,IF(Udfyldningsark!G1794=Data!$T$23,Data!$V$23,IF(Udfyldningsark!G1794=Data!$T$24,Data!$V$24,IF(Udfyldningsark!G1794=Data!$T$25,Data!$V$25,IF(Udfyldningsark!G1794=Data!$T$26,Data!$V$26,IF(Udfyldningsark!G1794=Data!$T$27,Data!$V$27,))))))))))))))))))))))</f>
        <v/>
      </c>
    </row>
    <row r="1778" spans="13:13" ht="9.6" hidden="1" customHeight="1" x14ac:dyDescent="0.2">
      <c r="M1778" s="89" t="str">
        <f>IF(Udfyldningsark!G1795="","",IF(Udfyldningsark!G1795=Data!$T$7,Data!$V$7,IF(Udfyldningsark!G1795=Data!$T$8,Data!$V$8,IF(Udfyldningsark!G1795=Data!$T$9,Data!$V$9,IF(Udfyldningsark!G1795=Data!$T$10,Data!$V$10,IF(Udfyldningsark!G1795=Data!$T$11,Data!$V$11,IF(Udfyldningsark!G1795=Data!$T$12,Data!$V$12,IF(Udfyldningsark!G1795=Data!$T$13,Data!$V$13,IF(Udfyldningsark!G1795=Data!$T$14,Data!$V$14,IF(Udfyldningsark!G1795=Data!$T$15,Data!$V$15,IF(Udfyldningsark!G1795=Data!$T$16,Data!$V$16,IF(Udfyldningsark!G1795=Data!$T$17,Data!$V$17,IF(Udfyldningsark!G1795=Data!$T$18,Data!$V$18,IF(Udfyldningsark!G1795=Data!$T$19,Data!$V$19,IF(Udfyldningsark!G1795=Data!$T$20,Data!$V$20,IF(Udfyldningsark!G1795=Data!$T$21,Data!$V$21,IF(Udfyldningsark!G1795=Data!$T$22,Data!$V$22,IF(Udfyldningsark!G1795=Data!$T$23,Data!$V$23,IF(Udfyldningsark!G1795=Data!$T$24,Data!$V$24,IF(Udfyldningsark!G1795=Data!$T$25,Data!$V$25,IF(Udfyldningsark!G1795=Data!$T$26,Data!$V$26,IF(Udfyldningsark!G1795=Data!$T$27,Data!$V$27,))))))))))))))))))))))</f>
        <v/>
      </c>
    </row>
    <row r="1779" spans="13:13" ht="9.6" hidden="1" customHeight="1" x14ac:dyDescent="0.2">
      <c r="M1779" s="89" t="str">
        <f>IF(Udfyldningsark!G1796="","",IF(Udfyldningsark!G1796=Data!$T$7,Data!$V$7,IF(Udfyldningsark!G1796=Data!$T$8,Data!$V$8,IF(Udfyldningsark!G1796=Data!$T$9,Data!$V$9,IF(Udfyldningsark!G1796=Data!$T$10,Data!$V$10,IF(Udfyldningsark!G1796=Data!$T$11,Data!$V$11,IF(Udfyldningsark!G1796=Data!$T$12,Data!$V$12,IF(Udfyldningsark!G1796=Data!$T$13,Data!$V$13,IF(Udfyldningsark!G1796=Data!$T$14,Data!$V$14,IF(Udfyldningsark!G1796=Data!$T$15,Data!$V$15,IF(Udfyldningsark!G1796=Data!$T$16,Data!$V$16,IF(Udfyldningsark!G1796=Data!$T$17,Data!$V$17,IF(Udfyldningsark!G1796=Data!$T$18,Data!$V$18,IF(Udfyldningsark!G1796=Data!$T$19,Data!$V$19,IF(Udfyldningsark!G1796=Data!$T$20,Data!$V$20,IF(Udfyldningsark!G1796=Data!$T$21,Data!$V$21,IF(Udfyldningsark!G1796=Data!$T$22,Data!$V$22,IF(Udfyldningsark!G1796=Data!$T$23,Data!$V$23,IF(Udfyldningsark!G1796=Data!$T$24,Data!$V$24,IF(Udfyldningsark!G1796=Data!$T$25,Data!$V$25,IF(Udfyldningsark!G1796=Data!$T$26,Data!$V$26,IF(Udfyldningsark!G1796=Data!$T$27,Data!$V$27,))))))))))))))))))))))</f>
        <v/>
      </c>
    </row>
    <row r="1780" spans="13:13" ht="9.6" hidden="1" customHeight="1" x14ac:dyDescent="0.2">
      <c r="M1780" s="89" t="str">
        <f>IF(Udfyldningsark!G1797="","",IF(Udfyldningsark!G1797=Data!$T$7,Data!$V$7,IF(Udfyldningsark!G1797=Data!$T$8,Data!$V$8,IF(Udfyldningsark!G1797=Data!$T$9,Data!$V$9,IF(Udfyldningsark!G1797=Data!$T$10,Data!$V$10,IF(Udfyldningsark!G1797=Data!$T$11,Data!$V$11,IF(Udfyldningsark!G1797=Data!$T$12,Data!$V$12,IF(Udfyldningsark!G1797=Data!$T$13,Data!$V$13,IF(Udfyldningsark!G1797=Data!$T$14,Data!$V$14,IF(Udfyldningsark!G1797=Data!$T$15,Data!$V$15,IF(Udfyldningsark!G1797=Data!$T$16,Data!$V$16,IF(Udfyldningsark!G1797=Data!$T$17,Data!$V$17,IF(Udfyldningsark!G1797=Data!$T$18,Data!$V$18,IF(Udfyldningsark!G1797=Data!$T$19,Data!$V$19,IF(Udfyldningsark!G1797=Data!$T$20,Data!$V$20,IF(Udfyldningsark!G1797=Data!$T$21,Data!$V$21,IF(Udfyldningsark!G1797=Data!$T$22,Data!$V$22,IF(Udfyldningsark!G1797=Data!$T$23,Data!$V$23,IF(Udfyldningsark!G1797=Data!$T$24,Data!$V$24,IF(Udfyldningsark!G1797=Data!$T$25,Data!$V$25,IF(Udfyldningsark!G1797=Data!$T$26,Data!$V$26,IF(Udfyldningsark!G1797=Data!$T$27,Data!$V$27,))))))))))))))))))))))</f>
        <v/>
      </c>
    </row>
    <row r="1781" spans="13:13" ht="9.6" hidden="1" customHeight="1" x14ac:dyDescent="0.2">
      <c r="M1781" s="89" t="str">
        <f>IF(Udfyldningsark!G1798="","",IF(Udfyldningsark!G1798=Data!$T$7,Data!$V$7,IF(Udfyldningsark!G1798=Data!$T$8,Data!$V$8,IF(Udfyldningsark!G1798=Data!$T$9,Data!$V$9,IF(Udfyldningsark!G1798=Data!$T$10,Data!$V$10,IF(Udfyldningsark!G1798=Data!$T$11,Data!$V$11,IF(Udfyldningsark!G1798=Data!$T$12,Data!$V$12,IF(Udfyldningsark!G1798=Data!$T$13,Data!$V$13,IF(Udfyldningsark!G1798=Data!$T$14,Data!$V$14,IF(Udfyldningsark!G1798=Data!$T$15,Data!$V$15,IF(Udfyldningsark!G1798=Data!$T$16,Data!$V$16,IF(Udfyldningsark!G1798=Data!$T$17,Data!$V$17,IF(Udfyldningsark!G1798=Data!$T$18,Data!$V$18,IF(Udfyldningsark!G1798=Data!$T$19,Data!$V$19,IF(Udfyldningsark!G1798=Data!$T$20,Data!$V$20,IF(Udfyldningsark!G1798=Data!$T$21,Data!$V$21,IF(Udfyldningsark!G1798=Data!$T$22,Data!$V$22,IF(Udfyldningsark!G1798=Data!$T$23,Data!$V$23,IF(Udfyldningsark!G1798=Data!$T$24,Data!$V$24,IF(Udfyldningsark!G1798=Data!$T$25,Data!$V$25,IF(Udfyldningsark!G1798=Data!$T$26,Data!$V$26,IF(Udfyldningsark!G1798=Data!$T$27,Data!$V$27,))))))))))))))))))))))</f>
        <v/>
      </c>
    </row>
    <row r="1782" spans="13:13" ht="9.6" hidden="1" customHeight="1" x14ac:dyDescent="0.2">
      <c r="M1782" s="89" t="str">
        <f>IF(Udfyldningsark!G1799="","",IF(Udfyldningsark!G1799=Data!$T$7,Data!$V$7,IF(Udfyldningsark!G1799=Data!$T$8,Data!$V$8,IF(Udfyldningsark!G1799=Data!$T$9,Data!$V$9,IF(Udfyldningsark!G1799=Data!$T$10,Data!$V$10,IF(Udfyldningsark!G1799=Data!$T$11,Data!$V$11,IF(Udfyldningsark!G1799=Data!$T$12,Data!$V$12,IF(Udfyldningsark!G1799=Data!$T$13,Data!$V$13,IF(Udfyldningsark!G1799=Data!$T$14,Data!$V$14,IF(Udfyldningsark!G1799=Data!$T$15,Data!$V$15,IF(Udfyldningsark!G1799=Data!$T$16,Data!$V$16,IF(Udfyldningsark!G1799=Data!$T$17,Data!$V$17,IF(Udfyldningsark!G1799=Data!$T$18,Data!$V$18,IF(Udfyldningsark!G1799=Data!$T$19,Data!$V$19,IF(Udfyldningsark!G1799=Data!$T$20,Data!$V$20,IF(Udfyldningsark!G1799=Data!$T$21,Data!$V$21,IF(Udfyldningsark!G1799=Data!$T$22,Data!$V$22,IF(Udfyldningsark!G1799=Data!$T$23,Data!$V$23,IF(Udfyldningsark!G1799=Data!$T$24,Data!$V$24,IF(Udfyldningsark!G1799=Data!$T$25,Data!$V$25,IF(Udfyldningsark!G1799=Data!$T$26,Data!$V$26,IF(Udfyldningsark!G1799=Data!$T$27,Data!$V$27,))))))))))))))))))))))</f>
        <v/>
      </c>
    </row>
    <row r="1783" spans="13:13" ht="9.6" hidden="1" customHeight="1" x14ac:dyDescent="0.2">
      <c r="M1783" s="89" t="str">
        <f>IF(Udfyldningsark!G1800="","",IF(Udfyldningsark!G1800=Data!$T$7,Data!$V$7,IF(Udfyldningsark!G1800=Data!$T$8,Data!$V$8,IF(Udfyldningsark!G1800=Data!$T$9,Data!$V$9,IF(Udfyldningsark!G1800=Data!$T$10,Data!$V$10,IF(Udfyldningsark!G1800=Data!$T$11,Data!$V$11,IF(Udfyldningsark!G1800=Data!$T$12,Data!$V$12,IF(Udfyldningsark!G1800=Data!$T$13,Data!$V$13,IF(Udfyldningsark!G1800=Data!$T$14,Data!$V$14,IF(Udfyldningsark!G1800=Data!$T$15,Data!$V$15,IF(Udfyldningsark!G1800=Data!$T$16,Data!$V$16,IF(Udfyldningsark!G1800=Data!$T$17,Data!$V$17,IF(Udfyldningsark!G1800=Data!$T$18,Data!$V$18,IF(Udfyldningsark!G1800=Data!$T$19,Data!$V$19,IF(Udfyldningsark!G1800=Data!$T$20,Data!$V$20,IF(Udfyldningsark!G1800=Data!$T$21,Data!$V$21,IF(Udfyldningsark!G1800=Data!$T$22,Data!$V$22,IF(Udfyldningsark!G1800=Data!$T$23,Data!$V$23,IF(Udfyldningsark!G1800=Data!$T$24,Data!$V$24,IF(Udfyldningsark!G1800=Data!$T$25,Data!$V$25,IF(Udfyldningsark!G1800=Data!$T$26,Data!$V$26,IF(Udfyldningsark!G1800=Data!$T$27,Data!$V$27,))))))))))))))))))))))</f>
        <v/>
      </c>
    </row>
    <row r="1784" spans="13:13" ht="9.6" hidden="1" customHeight="1" x14ac:dyDescent="0.2">
      <c r="M1784" s="89" t="str">
        <f>IF(Udfyldningsark!G1801="","",IF(Udfyldningsark!G1801=Data!$T$7,Data!$V$7,IF(Udfyldningsark!G1801=Data!$T$8,Data!$V$8,IF(Udfyldningsark!G1801=Data!$T$9,Data!$V$9,IF(Udfyldningsark!G1801=Data!$T$10,Data!$V$10,IF(Udfyldningsark!G1801=Data!$T$11,Data!$V$11,IF(Udfyldningsark!G1801=Data!$T$12,Data!$V$12,IF(Udfyldningsark!G1801=Data!$T$13,Data!$V$13,IF(Udfyldningsark!G1801=Data!$T$14,Data!$V$14,IF(Udfyldningsark!G1801=Data!$T$15,Data!$V$15,IF(Udfyldningsark!G1801=Data!$T$16,Data!$V$16,IF(Udfyldningsark!G1801=Data!$T$17,Data!$V$17,IF(Udfyldningsark!G1801=Data!$T$18,Data!$V$18,IF(Udfyldningsark!G1801=Data!$T$19,Data!$V$19,IF(Udfyldningsark!G1801=Data!$T$20,Data!$V$20,IF(Udfyldningsark!G1801=Data!$T$21,Data!$V$21,IF(Udfyldningsark!G1801=Data!$T$22,Data!$V$22,IF(Udfyldningsark!G1801=Data!$T$23,Data!$V$23,IF(Udfyldningsark!G1801=Data!$T$24,Data!$V$24,IF(Udfyldningsark!G1801=Data!$T$25,Data!$V$25,IF(Udfyldningsark!G1801=Data!$T$26,Data!$V$26,IF(Udfyldningsark!G1801=Data!$T$27,Data!$V$27,))))))))))))))))))))))</f>
        <v/>
      </c>
    </row>
    <row r="1785" spans="13:13" ht="9.6" hidden="1" customHeight="1" x14ac:dyDescent="0.2">
      <c r="M1785" s="89" t="str">
        <f>IF(Udfyldningsark!G1802="","",IF(Udfyldningsark!G1802=Data!$T$7,Data!$V$7,IF(Udfyldningsark!G1802=Data!$T$8,Data!$V$8,IF(Udfyldningsark!G1802=Data!$T$9,Data!$V$9,IF(Udfyldningsark!G1802=Data!$T$10,Data!$V$10,IF(Udfyldningsark!G1802=Data!$T$11,Data!$V$11,IF(Udfyldningsark!G1802=Data!$T$12,Data!$V$12,IF(Udfyldningsark!G1802=Data!$T$13,Data!$V$13,IF(Udfyldningsark!G1802=Data!$T$14,Data!$V$14,IF(Udfyldningsark!G1802=Data!$T$15,Data!$V$15,IF(Udfyldningsark!G1802=Data!$T$16,Data!$V$16,IF(Udfyldningsark!G1802=Data!$T$17,Data!$V$17,IF(Udfyldningsark!G1802=Data!$T$18,Data!$V$18,IF(Udfyldningsark!G1802=Data!$T$19,Data!$V$19,IF(Udfyldningsark!G1802=Data!$T$20,Data!$V$20,IF(Udfyldningsark!G1802=Data!$T$21,Data!$V$21,IF(Udfyldningsark!G1802=Data!$T$22,Data!$V$22,IF(Udfyldningsark!G1802=Data!$T$23,Data!$V$23,IF(Udfyldningsark!G1802=Data!$T$24,Data!$V$24,IF(Udfyldningsark!G1802=Data!$T$25,Data!$V$25,IF(Udfyldningsark!G1802=Data!$T$26,Data!$V$26,IF(Udfyldningsark!G1802=Data!$T$27,Data!$V$27,))))))))))))))))))))))</f>
        <v/>
      </c>
    </row>
    <row r="1786" spans="13:13" ht="9.6" hidden="1" customHeight="1" x14ac:dyDescent="0.2">
      <c r="M1786" s="89" t="str">
        <f>IF(Udfyldningsark!G1803="","",IF(Udfyldningsark!G1803=Data!$T$7,Data!$V$7,IF(Udfyldningsark!G1803=Data!$T$8,Data!$V$8,IF(Udfyldningsark!G1803=Data!$T$9,Data!$V$9,IF(Udfyldningsark!G1803=Data!$T$10,Data!$V$10,IF(Udfyldningsark!G1803=Data!$T$11,Data!$V$11,IF(Udfyldningsark!G1803=Data!$T$12,Data!$V$12,IF(Udfyldningsark!G1803=Data!$T$13,Data!$V$13,IF(Udfyldningsark!G1803=Data!$T$14,Data!$V$14,IF(Udfyldningsark!G1803=Data!$T$15,Data!$V$15,IF(Udfyldningsark!G1803=Data!$T$16,Data!$V$16,IF(Udfyldningsark!G1803=Data!$T$17,Data!$V$17,IF(Udfyldningsark!G1803=Data!$T$18,Data!$V$18,IF(Udfyldningsark!G1803=Data!$T$19,Data!$V$19,IF(Udfyldningsark!G1803=Data!$T$20,Data!$V$20,IF(Udfyldningsark!G1803=Data!$T$21,Data!$V$21,IF(Udfyldningsark!G1803=Data!$T$22,Data!$V$22,IF(Udfyldningsark!G1803=Data!$T$23,Data!$V$23,IF(Udfyldningsark!G1803=Data!$T$24,Data!$V$24,IF(Udfyldningsark!G1803=Data!$T$25,Data!$V$25,IF(Udfyldningsark!G1803=Data!$T$26,Data!$V$26,IF(Udfyldningsark!G1803=Data!$T$27,Data!$V$27,))))))))))))))))))))))</f>
        <v/>
      </c>
    </row>
    <row r="1787" spans="13:13" ht="9.6" hidden="1" customHeight="1" x14ac:dyDescent="0.2">
      <c r="M1787" s="89" t="str">
        <f>IF(Udfyldningsark!G1804="","",IF(Udfyldningsark!G1804=Data!$T$7,Data!$V$7,IF(Udfyldningsark!G1804=Data!$T$8,Data!$V$8,IF(Udfyldningsark!G1804=Data!$T$9,Data!$V$9,IF(Udfyldningsark!G1804=Data!$T$10,Data!$V$10,IF(Udfyldningsark!G1804=Data!$T$11,Data!$V$11,IF(Udfyldningsark!G1804=Data!$T$12,Data!$V$12,IF(Udfyldningsark!G1804=Data!$T$13,Data!$V$13,IF(Udfyldningsark!G1804=Data!$T$14,Data!$V$14,IF(Udfyldningsark!G1804=Data!$T$15,Data!$V$15,IF(Udfyldningsark!G1804=Data!$T$16,Data!$V$16,IF(Udfyldningsark!G1804=Data!$T$17,Data!$V$17,IF(Udfyldningsark!G1804=Data!$T$18,Data!$V$18,IF(Udfyldningsark!G1804=Data!$T$19,Data!$V$19,IF(Udfyldningsark!G1804=Data!$T$20,Data!$V$20,IF(Udfyldningsark!G1804=Data!$T$21,Data!$V$21,IF(Udfyldningsark!G1804=Data!$T$22,Data!$V$22,IF(Udfyldningsark!G1804=Data!$T$23,Data!$V$23,IF(Udfyldningsark!G1804=Data!$T$24,Data!$V$24,IF(Udfyldningsark!G1804=Data!$T$25,Data!$V$25,IF(Udfyldningsark!G1804=Data!$T$26,Data!$V$26,IF(Udfyldningsark!G1804=Data!$T$27,Data!$V$27,))))))))))))))))))))))</f>
        <v/>
      </c>
    </row>
    <row r="1788" spans="13:13" ht="9.6" hidden="1" customHeight="1" x14ac:dyDescent="0.2">
      <c r="M1788" s="89" t="str">
        <f>IF(Udfyldningsark!G1805="","",IF(Udfyldningsark!G1805=Data!$T$7,Data!$V$7,IF(Udfyldningsark!G1805=Data!$T$8,Data!$V$8,IF(Udfyldningsark!G1805=Data!$T$9,Data!$V$9,IF(Udfyldningsark!G1805=Data!$T$10,Data!$V$10,IF(Udfyldningsark!G1805=Data!$T$11,Data!$V$11,IF(Udfyldningsark!G1805=Data!$T$12,Data!$V$12,IF(Udfyldningsark!G1805=Data!$T$13,Data!$V$13,IF(Udfyldningsark!G1805=Data!$T$14,Data!$V$14,IF(Udfyldningsark!G1805=Data!$T$15,Data!$V$15,IF(Udfyldningsark!G1805=Data!$T$16,Data!$V$16,IF(Udfyldningsark!G1805=Data!$T$17,Data!$V$17,IF(Udfyldningsark!G1805=Data!$T$18,Data!$V$18,IF(Udfyldningsark!G1805=Data!$T$19,Data!$V$19,IF(Udfyldningsark!G1805=Data!$T$20,Data!$V$20,IF(Udfyldningsark!G1805=Data!$T$21,Data!$V$21,IF(Udfyldningsark!G1805=Data!$T$22,Data!$V$22,IF(Udfyldningsark!G1805=Data!$T$23,Data!$V$23,IF(Udfyldningsark!G1805=Data!$T$24,Data!$V$24,IF(Udfyldningsark!G1805=Data!$T$25,Data!$V$25,IF(Udfyldningsark!G1805=Data!$T$26,Data!$V$26,IF(Udfyldningsark!G1805=Data!$T$27,Data!$V$27,))))))))))))))))))))))</f>
        <v/>
      </c>
    </row>
    <row r="1789" spans="13:13" ht="9.6" hidden="1" customHeight="1" x14ac:dyDescent="0.2">
      <c r="M1789" s="89" t="str">
        <f>IF(Udfyldningsark!G1806="","",IF(Udfyldningsark!G1806=Data!$T$7,Data!$V$7,IF(Udfyldningsark!G1806=Data!$T$8,Data!$V$8,IF(Udfyldningsark!G1806=Data!$T$9,Data!$V$9,IF(Udfyldningsark!G1806=Data!$T$10,Data!$V$10,IF(Udfyldningsark!G1806=Data!$T$11,Data!$V$11,IF(Udfyldningsark!G1806=Data!$T$12,Data!$V$12,IF(Udfyldningsark!G1806=Data!$T$13,Data!$V$13,IF(Udfyldningsark!G1806=Data!$T$14,Data!$V$14,IF(Udfyldningsark!G1806=Data!$T$15,Data!$V$15,IF(Udfyldningsark!G1806=Data!$T$16,Data!$V$16,IF(Udfyldningsark!G1806=Data!$T$17,Data!$V$17,IF(Udfyldningsark!G1806=Data!$T$18,Data!$V$18,IF(Udfyldningsark!G1806=Data!$T$19,Data!$V$19,IF(Udfyldningsark!G1806=Data!$T$20,Data!$V$20,IF(Udfyldningsark!G1806=Data!$T$21,Data!$V$21,IF(Udfyldningsark!G1806=Data!$T$22,Data!$V$22,IF(Udfyldningsark!G1806=Data!$T$23,Data!$V$23,IF(Udfyldningsark!G1806=Data!$T$24,Data!$V$24,IF(Udfyldningsark!G1806=Data!$T$25,Data!$V$25,IF(Udfyldningsark!G1806=Data!$T$26,Data!$V$26,IF(Udfyldningsark!G1806=Data!$T$27,Data!$V$27,))))))))))))))))))))))</f>
        <v/>
      </c>
    </row>
    <row r="1790" spans="13:13" ht="9.6" hidden="1" customHeight="1" x14ac:dyDescent="0.2">
      <c r="M1790" s="89" t="str">
        <f>IF(Udfyldningsark!G1807="","",IF(Udfyldningsark!G1807=Data!$T$7,Data!$V$7,IF(Udfyldningsark!G1807=Data!$T$8,Data!$V$8,IF(Udfyldningsark!G1807=Data!$T$9,Data!$V$9,IF(Udfyldningsark!G1807=Data!$T$10,Data!$V$10,IF(Udfyldningsark!G1807=Data!$T$11,Data!$V$11,IF(Udfyldningsark!G1807=Data!$T$12,Data!$V$12,IF(Udfyldningsark!G1807=Data!$T$13,Data!$V$13,IF(Udfyldningsark!G1807=Data!$T$14,Data!$V$14,IF(Udfyldningsark!G1807=Data!$T$15,Data!$V$15,IF(Udfyldningsark!G1807=Data!$T$16,Data!$V$16,IF(Udfyldningsark!G1807=Data!$T$17,Data!$V$17,IF(Udfyldningsark!G1807=Data!$T$18,Data!$V$18,IF(Udfyldningsark!G1807=Data!$T$19,Data!$V$19,IF(Udfyldningsark!G1807=Data!$T$20,Data!$V$20,IF(Udfyldningsark!G1807=Data!$T$21,Data!$V$21,IF(Udfyldningsark!G1807=Data!$T$22,Data!$V$22,IF(Udfyldningsark!G1807=Data!$T$23,Data!$V$23,IF(Udfyldningsark!G1807=Data!$T$24,Data!$V$24,IF(Udfyldningsark!G1807=Data!$T$25,Data!$V$25,IF(Udfyldningsark!G1807=Data!$T$26,Data!$V$26,IF(Udfyldningsark!G1807=Data!$T$27,Data!$V$27,))))))))))))))))))))))</f>
        <v/>
      </c>
    </row>
    <row r="1791" spans="13:13" ht="9.6" hidden="1" customHeight="1" x14ac:dyDescent="0.2">
      <c r="M1791" s="89" t="str">
        <f>IF(Udfyldningsark!G1808="","",IF(Udfyldningsark!G1808=Data!$T$7,Data!$V$7,IF(Udfyldningsark!G1808=Data!$T$8,Data!$V$8,IF(Udfyldningsark!G1808=Data!$T$9,Data!$V$9,IF(Udfyldningsark!G1808=Data!$T$10,Data!$V$10,IF(Udfyldningsark!G1808=Data!$T$11,Data!$V$11,IF(Udfyldningsark!G1808=Data!$T$12,Data!$V$12,IF(Udfyldningsark!G1808=Data!$T$13,Data!$V$13,IF(Udfyldningsark!G1808=Data!$T$14,Data!$V$14,IF(Udfyldningsark!G1808=Data!$T$15,Data!$V$15,IF(Udfyldningsark!G1808=Data!$T$16,Data!$V$16,IF(Udfyldningsark!G1808=Data!$T$17,Data!$V$17,IF(Udfyldningsark!G1808=Data!$T$18,Data!$V$18,IF(Udfyldningsark!G1808=Data!$T$19,Data!$V$19,IF(Udfyldningsark!G1808=Data!$T$20,Data!$V$20,IF(Udfyldningsark!G1808=Data!$T$21,Data!$V$21,IF(Udfyldningsark!G1808=Data!$T$22,Data!$V$22,IF(Udfyldningsark!G1808=Data!$T$23,Data!$V$23,IF(Udfyldningsark!G1808=Data!$T$24,Data!$V$24,IF(Udfyldningsark!G1808=Data!$T$25,Data!$V$25,IF(Udfyldningsark!G1808=Data!$T$26,Data!$V$26,IF(Udfyldningsark!G1808=Data!$T$27,Data!$V$27,))))))))))))))))))))))</f>
        <v/>
      </c>
    </row>
    <row r="1792" spans="13:13" ht="9.6" hidden="1" customHeight="1" x14ac:dyDescent="0.2">
      <c r="M1792" s="89" t="str">
        <f>IF(Udfyldningsark!G1809="","",IF(Udfyldningsark!G1809=Data!$T$7,Data!$V$7,IF(Udfyldningsark!G1809=Data!$T$8,Data!$V$8,IF(Udfyldningsark!G1809=Data!$T$9,Data!$V$9,IF(Udfyldningsark!G1809=Data!$T$10,Data!$V$10,IF(Udfyldningsark!G1809=Data!$T$11,Data!$V$11,IF(Udfyldningsark!G1809=Data!$T$12,Data!$V$12,IF(Udfyldningsark!G1809=Data!$T$13,Data!$V$13,IF(Udfyldningsark!G1809=Data!$T$14,Data!$V$14,IF(Udfyldningsark!G1809=Data!$T$15,Data!$V$15,IF(Udfyldningsark!G1809=Data!$T$16,Data!$V$16,IF(Udfyldningsark!G1809=Data!$T$17,Data!$V$17,IF(Udfyldningsark!G1809=Data!$T$18,Data!$V$18,IF(Udfyldningsark!G1809=Data!$T$19,Data!$V$19,IF(Udfyldningsark!G1809=Data!$T$20,Data!$V$20,IF(Udfyldningsark!G1809=Data!$T$21,Data!$V$21,IF(Udfyldningsark!G1809=Data!$T$22,Data!$V$22,IF(Udfyldningsark!G1809=Data!$T$23,Data!$V$23,IF(Udfyldningsark!G1809=Data!$T$24,Data!$V$24,IF(Udfyldningsark!G1809=Data!$T$25,Data!$V$25,IF(Udfyldningsark!G1809=Data!$T$26,Data!$V$26,IF(Udfyldningsark!G1809=Data!$T$27,Data!$V$27,))))))))))))))))))))))</f>
        <v/>
      </c>
    </row>
    <row r="1793" spans="13:13" ht="9.6" hidden="1" customHeight="1" x14ac:dyDescent="0.2">
      <c r="M1793" s="89" t="str">
        <f>IF(Udfyldningsark!G1810="","",IF(Udfyldningsark!G1810=Data!$T$7,Data!$V$7,IF(Udfyldningsark!G1810=Data!$T$8,Data!$V$8,IF(Udfyldningsark!G1810=Data!$T$9,Data!$V$9,IF(Udfyldningsark!G1810=Data!$T$10,Data!$V$10,IF(Udfyldningsark!G1810=Data!$T$11,Data!$V$11,IF(Udfyldningsark!G1810=Data!$T$12,Data!$V$12,IF(Udfyldningsark!G1810=Data!$T$13,Data!$V$13,IF(Udfyldningsark!G1810=Data!$T$14,Data!$V$14,IF(Udfyldningsark!G1810=Data!$T$15,Data!$V$15,IF(Udfyldningsark!G1810=Data!$T$16,Data!$V$16,IF(Udfyldningsark!G1810=Data!$T$17,Data!$V$17,IF(Udfyldningsark!G1810=Data!$T$18,Data!$V$18,IF(Udfyldningsark!G1810=Data!$T$19,Data!$V$19,IF(Udfyldningsark!G1810=Data!$T$20,Data!$V$20,IF(Udfyldningsark!G1810=Data!$T$21,Data!$V$21,IF(Udfyldningsark!G1810=Data!$T$22,Data!$V$22,IF(Udfyldningsark!G1810=Data!$T$23,Data!$V$23,IF(Udfyldningsark!G1810=Data!$T$24,Data!$V$24,IF(Udfyldningsark!G1810=Data!$T$25,Data!$V$25,IF(Udfyldningsark!G1810=Data!$T$26,Data!$V$26,IF(Udfyldningsark!G1810=Data!$T$27,Data!$V$27,))))))))))))))))))))))</f>
        <v/>
      </c>
    </row>
    <row r="1794" spans="13:13" ht="9.6" hidden="1" customHeight="1" x14ac:dyDescent="0.2">
      <c r="M1794" s="89" t="str">
        <f>IF(Udfyldningsark!G1811="","",IF(Udfyldningsark!G1811=Data!$T$7,Data!$V$7,IF(Udfyldningsark!G1811=Data!$T$8,Data!$V$8,IF(Udfyldningsark!G1811=Data!$T$9,Data!$V$9,IF(Udfyldningsark!G1811=Data!$T$10,Data!$V$10,IF(Udfyldningsark!G1811=Data!$T$11,Data!$V$11,IF(Udfyldningsark!G1811=Data!$T$12,Data!$V$12,IF(Udfyldningsark!G1811=Data!$T$13,Data!$V$13,IF(Udfyldningsark!G1811=Data!$T$14,Data!$V$14,IF(Udfyldningsark!G1811=Data!$T$15,Data!$V$15,IF(Udfyldningsark!G1811=Data!$T$16,Data!$V$16,IF(Udfyldningsark!G1811=Data!$T$17,Data!$V$17,IF(Udfyldningsark!G1811=Data!$T$18,Data!$V$18,IF(Udfyldningsark!G1811=Data!$T$19,Data!$V$19,IF(Udfyldningsark!G1811=Data!$T$20,Data!$V$20,IF(Udfyldningsark!G1811=Data!$T$21,Data!$V$21,IF(Udfyldningsark!G1811=Data!$T$22,Data!$V$22,IF(Udfyldningsark!G1811=Data!$T$23,Data!$V$23,IF(Udfyldningsark!G1811=Data!$T$24,Data!$V$24,IF(Udfyldningsark!G1811=Data!$T$25,Data!$V$25,IF(Udfyldningsark!G1811=Data!$T$26,Data!$V$26,IF(Udfyldningsark!G1811=Data!$T$27,Data!$V$27,))))))))))))))))))))))</f>
        <v/>
      </c>
    </row>
    <row r="1795" spans="13:13" ht="9.6" hidden="1" customHeight="1" x14ac:dyDescent="0.2">
      <c r="M1795" s="89" t="str">
        <f>IF(Udfyldningsark!G1812="","",IF(Udfyldningsark!G1812=Data!$T$7,Data!$V$7,IF(Udfyldningsark!G1812=Data!$T$8,Data!$V$8,IF(Udfyldningsark!G1812=Data!$T$9,Data!$V$9,IF(Udfyldningsark!G1812=Data!$T$10,Data!$V$10,IF(Udfyldningsark!G1812=Data!$T$11,Data!$V$11,IF(Udfyldningsark!G1812=Data!$T$12,Data!$V$12,IF(Udfyldningsark!G1812=Data!$T$13,Data!$V$13,IF(Udfyldningsark!G1812=Data!$T$14,Data!$V$14,IF(Udfyldningsark!G1812=Data!$T$15,Data!$V$15,IF(Udfyldningsark!G1812=Data!$T$16,Data!$V$16,IF(Udfyldningsark!G1812=Data!$T$17,Data!$V$17,IF(Udfyldningsark!G1812=Data!$T$18,Data!$V$18,IF(Udfyldningsark!G1812=Data!$T$19,Data!$V$19,IF(Udfyldningsark!G1812=Data!$T$20,Data!$V$20,IF(Udfyldningsark!G1812=Data!$T$21,Data!$V$21,IF(Udfyldningsark!G1812=Data!$T$22,Data!$V$22,IF(Udfyldningsark!G1812=Data!$T$23,Data!$V$23,IF(Udfyldningsark!G1812=Data!$T$24,Data!$V$24,IF(Udfyldningsark!G1812=Data!$T$25,Data!$V$25,IF(Udfyldningsark!G1812=Data!$T$26,Data!$V$26,IF(Udfyldningsark!G1812=Data!$T$27,Data!$V$27,))))))))))))))))))))))</f>
        <v/>
      </c>
    </row>
    <row r="1796" spans="13:13" ht="9.6" hidden="1" customHeight="1" x14ac:dyDescent="0.2">
      <c r="M1796" s="89" t="str">
        <f>IF(Udfyldningsark!G1813="","",IF(Udfyldningsark!G1813=Data!$T$7,Data!$V$7,IF(Udfyldningsark!G1813=Data!$T$8,Data!$V$8,IF(Udfyldningsark!G1813=Data!$T$9,Data!$V$9,IF(Udfyldningsark!G1813=Data!$T$10,Data!$V$10,IF(Udfyldningsark!G1813=Data!$T$11,Data!$V$11,IF(Udfyldningsark!G1813=Data!$T$12,Data!$V$12,IF(Udfyldningsark!G1813=Data!$T$13,Data!$V$13,IF(Udfyldningsark!G1813=Data!$T$14,Data!$V$14,IF(Udfyldningsark!G1813=Data!$T$15,Data!$V$15,IF(Udfyldningsark!G1813=Data!$T$16,Data!$V$16,IF(Udfyldningsark!G1813=Data!$T$17,Data!$V$17,IF(Udfyldningsark!G1813=Data!$T$18,Data!$V$18,IF(Udfyldningsark!G1813=Data!$T$19,Data!$V$19,IF(Udfyldningsark!G1813=Data!$T$20,Data!$V$20,IF(Udfyldningsark!G1813=Data!$T$21,Data!$V$21,IF(Udfyldningsark!G1813=Data!$T$22,Data!$V$22,IF(Udfyldningsark!G1813=Data!$T$23,Data!$V$23,IF(Udfyldningsark!G1813=Data!$T$24,Data!$V$24,IF(Udfyldningsark!G1813=Data!$T$25,Data!$V$25,IF(Udfyldningsark!G1813=Data!$T$26,Data!$V$26,IF(Udfyldningsark!G1813=Data!$T$27,Data!$V$27,))))))))))))))))))))))</f>
        <v/>
      </c>
    </row>
    <row r="1797" spans="13:13" ht="9.6" hidden="1" customHeight="1" x14ac:dyDescent="0.2">
      <c r="M1797" s="89" t="str">
        <f>IF(Udfyldningsark!G1814="","",IF(Udfyldningsark!G1814=Data!$T$7,Data!$V$7,IF(Udfyldningsark!G1814=Data!$T$8,Data!$V$8,IF(Udfyldningsark!G1814=Data!$T$9,Data!$V$9,IF(Udfyldningsark!G1814=Data!$T$10,Data!$V$10,IF(Udfyldningsark!G1814=Data!$T$11,Data!$V$11,IF(Udfyldningsark!G1814=Data!$T$12,Data!$V$12,IF(Udfyldningsark!G1814=Data!$T$13,Data!$V$13,IF(Udfyldningsark!G1814=Data!$T$14,Data!$V$14,IF(Udfyldningsark!G1814=Data!$T$15,Data!$V$15,IF(Udfyldningsark!G1814=Data!$T$16,Data!$V$16,IF(Udfyldningsark!G1814=Data!$T$17,Data!$V$17,IF(Udfyldningsark!G1814=Data!$T$18,Data!$V$18,IF(Udfyldningsark!G1814=Data!$T$19,Data!$V$19,IF(Udfyldningsark!G1814=Data!$T$20,Data!$V$20,IF(Udfyldningsark!G1814=Data!$T$21,Data!$V$21,IF(Udfyldningsark!G1814=Data!$T$22,Data!$V$22,IF(Udfyldningsark!G1814=Data!$T$23,Data!$V$23,IF(Udfyldningsark!G1814=Data!$T$24,Data!$V$24,IF(Udfyldningsark!G1814=Data!$T$25,Data!$V$25,IF(Udfyldningsark!G1814=Data!$T$26,Data!$V$26,IF(Udfyldningsark!G1814=Data!$T$27,Data!$V$27,))))))))))))))))))))))</f>
        <v/>
      </c>
    </row>
    <row r="1798" spans="13:13" ht="9.6" hidden="1" customHeight="1" x14ac:dyDescent="0.2">
      <c r="M1798" s="89" t="str">
        <f>IF(Udfyldningsark!G1815="","",IF(Udfyldningsark!G1815=Data!$T$7,Data!$V$7,IF(Udfyldningsark!G1815=Data!$T$8,Data!$V$8,IF(Udfyldningsark!G1815=Data!$T$9,Data!$V$9,IF(Udfyldningsark!G1815=Data!$T$10,Data!$V$10,IF(Udfyldningsark!G1815=Data!$T$11,Data!$V$11,IF(Udfyldningsark!G1815=Data!$T$12,Data!$V$12,IF(Udfyldningsark!G1815=Data!$T$13,Data!$V$13,IF(Udfyldningsark!G1815=Data!$T$14,Data!$V$14,IF(Udfyldningsark!G1815=Data!$T$15,Data!$V$15,IF(Udfyldningsark!G1815=Data!$T$16,Data!$V$16,IF(Udfyldningsark!G1815=Data!$T$17,Data!$V$17,IF(Udfyldningsark!G1815=Data!$T$18,Data!$V$18,IF(Udfyldningsark!G1815=Data!$T$19,Data!$V$19,IF(Udfyldningsark!G1815=Data!$T$20,Data!$V$20,IF(Udfyldningsark!G1815=Data!$T$21,Data!$V$21,IF(Udfyldningsark!G1815=Data!$T$22,Data!$V$22,IF(Udfyldningsark!G1815=Data!$T$23,Data!$V$23,IF(Udfyldningsark!G1815=Data!$T$24,Data!$V$24,IF(Udfyldningsark!G1815=Data!$T$25,Data!$V$25,IF(Udfyldningsark!G1815=Data!$T$26,Data!$V$26,IF(Udfyldningsark!G1815=Data!$T$27,Data!$V$27,))))))))))))))))))))))</f>
        <v/>
      </c>
    </row>
    <row r="1799" spans="13:13" ht="9.6" hidden="1" customHeight="1" x14ac:dyDescent="0.2">
      <c r="M1799" s="89" t="str">
        <f>IF(Udfyldningsark!G1816="","",IF(Udfyldningsark!G1816=Data!$T$7,Data!$V$7,IF(Udfyldningsark!G1816=Data!$T$8,Data!$V$8,IF(Udfyldningsark!G1816=Data!$T$9,Data!$V$9,IF(Udfyldningsark!G1816=Data!$T$10,Data!$V$10,IF(Udfyldningsark!G1816=Data!$T$11,Data!$V$11,IF(Udfyldningsark!G1816=Data!$T$12,Data!$V$12,IF(Udfyldningsark!G1816=Data!$T$13,Data!$V$13,IF(Udfyldningsark!G1816=Data!$T$14,Data!$V$14,IF(Udfyldningsark!G1816=Data!$T$15,Data!$V$15,IF(Udfyldningsark!G1816=Data!$T$16,Data!$V$16,IF(Udfyldningsark!G1816=Data!$T$17,Data!$V$17,IF(Udfyldningsark!G1816=Data!$T$18,Data!$V$18,IF(Udfyldningsark!G1816=Data!$T$19,Data!$V$19,IF(Udfyldningsark!G1816=Data!$T$20,Data!$V$20,IF(Udfyldningsark!G1816=Data!$T$21,Data!$V$21,IF(Udfyldningsark!G1816=Data!$T$22,Data!$V$22,IF(Udfyldningsark!G1816=Data!$T$23,Data!$V$23,IF(Udfyldningsark!G1816=Data!$T$24,Data!$V$24,IF(Udfyldningsark!G1816=Data!$T$25,Data!$V$25,IF(Udfyldningsark!G1816=Data!$T$26,Data!$V$26,IF(Udfyldningsark!G1816=Data!$T$27,Data!$V$27,))))))))))))))))))))))</f>
        <v/>
      </c>
    </row>
    <row r="1800" spans="13:13" ht="9.6" hidden="1" customHeight="1" x14ac:dyDescent="0.2">
      <c r="M1800" s="89" t="str">
        <f>IF(Udfyldningsark!G1817="","",IF(Udfyldningsark!G1817=Data!$T$7,Data!$V$7,IF(Udfyldningsark!G1817=Data!$T$8,Data!$V$8,IF(Udfyldningsark!G1817=Data!$T$9,Data!$V$9,IF(Udfyldningsark!G1817=Data!$T$10,Data!$V$10,IF(Udfyldningsark!G1817=Data!$T$11,Data!$V$11,IF(Udfyldningsark!G1817=Data!$T$12,Data!$V$12,IF(Udfyldningsark!G1817=Data!$T$13,Data!$V$13,IF(Udfyldningsark!G1817=Data!$T$14,Data!$V$14,IF(Udfyldningsark!G1817=Data!$T$15,Data!$V$15,IF(Udfyldningsark!G1817=Data!$T$16,Data!$V$16,IF(Udfyldningsark!G1817=Data!$T$17,Data!$V$17,IF(Udfyldningsark!G1817=Data!$T$18,Data!$V$18,IF(Udfyldningsark!G1817=Data!$T$19,Data!$V$19,IF(Udfyldningsark!G1817=Data!$T$20,Data!$V$20,IF(Udfyldningsark!G1817=Data!$T$21,Data!$V$21,IF(Udfyldningsark!G1817=Data!$T$22,Data!$V$22,IF(Udfyldningsark!G1817=Data!$T$23,Data!$V$23,IF(Udfyldningsark!G1817=Data!$T$24,Data!$V$24,IF(Udfyldningsark!G1817=Data!$T$25,Data!$V$25,IF(Udfyldningsark!G1817=Data!$T$26,Data!$V$26,IF(Udfyldningsark!G1817=Data!$T$27,Data!$V$27,))))))))))))))))))))))</f>
        <v/>
      </c>
    </row>
    <row r="1801" spans="13:13" ht="9.6" hidden="1" customHeight="1" x14ac:dyDescent="0.2">
      <c r="M1801" s="89" t="str">
        <f>IF(Udfyldningsark!G1818="","",IF(Udfyldningsark!G1818=Data!$T$7,Data!$V$7,IF(Udfyldningsark!G1818=Data!$T$8,Data!$V$8,IF(Udfyldningsark!G1818=Data!$T$9,Data!$V$9,IF(Udfyldningsark!G1818=Data!$T$10,Data!$V$10,IF(Udfyldningsark!G1818=Data!$T$11,Data!$V$11,IF(Udfyldningsark!G1818=Data!$T$12,Data!$V$12,IF(Udfyldningsark!G1818=Data!$T$13,Data!$V$13,IF(Udfyldningsark!G1818=Data!$T$14,Data!$V$14,IF(Udfyldningsark!G1818=Data!$T$15,Data!$V$15,IF(Udfyldningsark!G1818=Data!$T$16,Data!$V$16,IF(Udfyldningsark!G1818=Data!$T$17,Data!$V$17,IF(Udfyldningsark!G1818=Data!$T$18,Data!$V$18,IF(Udfyldningsark!G1818=Data!$T$19,Data!$V$19,IF(Udfyldningsark!G1818=Data!$T$20,Data!$V$20,IF(Udfyldningsark!G1818=Data!$T$21,Data!$V$21,IF(Udfyldningsark!G1818=Data!$T$22,Data!$V$22,IF(Udfyldningsark!G1818=Data!$T$23,Data!$V$23,IF(Udfyldningsark!G1818=Data!$T$24,Data!$V$24,IF(Udfyldningsark!G1818=Data!$T$25,Data!$V$25,IF(Udfyldningsark!G1818=Data!$T$26,Data!$V$26,IF(Udfyldningsark!G1818=Data!$T$27,Data!$V$27,))))))))))))))))))))))</f>
        <v/>
      </c>
    </row>
    <row r="1802" spans="13:13" ht="9.6" hidden="1" customHeight="1" x14ac:dyDescent="0.2">
      <c r="M1802" s="89" t="str">
        <f>IF(Udfyldningsark!G1819="","",IF(Udfyldningsark!G1819=Data!$T$7,Data!$V$7,IF(Udfyldningsark!G1819=Data!$T$8,Data!$V$8,IF(Udfyldningsark!G1819=Data!$T$9,Data!$V$9,IF(Udfyldningsark!G1819=Data!$T$10,Data!$V$10,IF(Udfyldningsark!G1819=Data!$T$11,Data!$V$11,IF(Udfyldningsark!G1819=Data!$T$12,Data!$V$12,IF(Udfyldningsark!G1819=Data!$T$13,Data!$V$13,IF(Udfyldningsark!G1819=Data!$T$14,Data!$V$14,IF(Udfyldningsark!G1819=Data!$T$15,Data!$V$15,IF(Udfyldningsark!G1819=Data!$T$16,Data!$V$16,IF(Udfyldningsark!G1819=Data!$T$17,Data!$V$17,IF(Udfyldningsark!G1819=Data!$T$18,Data!$V$18,IF(Udfyldningsark!G1819=Data!$T$19,Data!$V$19,IF(Udfyldningsark!G1819=Data!$T$20,Data!$V$20,IF(Udfyldningsark!G1819=Data!$T$21,Data!$V$21,IF(Udfyldningsark!G1819=Data!$T$22,Data!$V$22,IF(Udfyldningsark!G1819=Data!$T$23,Data!$V$23,IF(Udfyldningsark!G1819=Data!$T$24,Data!$V$24,IF(Udfyldningsark!G1819=Data!$T$25,Data!$V$25,IF(Udfyldningsark!G1819=Data!$T$26,Data!$V$26,IF(Udfyldningsark!G1819=Data!$T$27,Data!$V$27,))))))))))))))))))))))</f>
        <v/>
      </c>
    </row>
    <row r="1803" spans="13:13" ht="9.6" hidden="1" customHeight="1" x14ac:dyDescent="0.2">
      <c r="M1803" s="89" t="str">
        <f>IF(Udfyldningsark!G1820="","",IF(Udfyldningsark!G1820=Data!$T$7,Data!$V$7,IF(Udfyldningsark!G1820=Data!$T$8,Data!$V$8,IF(Udfyldningsark!G1820=Data!$T$9,Data!$V$9,IF(Udfyldningsark!G1820=Data!$T$10,Data!$V$10,IF(Udfyldningsark!G1820=Data!$T$11,Data!$V$11,IF(Udfyldningsark!G1820=Data!$T$12,Data!$V$12,IF(Udfyldningsark!G1820=Data!$T$13,Data!$V$13,IF(Udfyldningsark!G1820=Data!$T$14,Data!$V$14,IF(Udfyldningsark!G1820=Data!$T$15,Data!$V$15,IF(Udfyldningsark!G1820=Data!$T$16,Data!$V$16,IF(Udfyldningsark!G1820=Data!$T$17,Data!$V$17,IF(Udfyldningsark!G1820=Data!$T$18,Data!$V$18,IF(Udfyldningsark!G1820=Data!$T$19,Data!$V$19,IF(Udfyldningsark!G1820=Data!$T$20,Data!$V$20,IF(Udfyldningsark!G1820=Data!$T$21,Data!$V$21,IF(Udfyldningsark!G1820=Data!$T$22,Data!$V$22,IF(Udfyldningsark!G1820=Data!$T$23,Data!$V$23,IF(Udfyldningsark!G1820=Data!$T$24,Data!$V$24,IF(Udfyldningsark!G1820=Data!$T$25,Data!$V$25,IF(Udfyldningsark!G1820=Data!$T$26,Data!$V$26,IF(Udfyldningsark!G1820=Data!$T$27,Data!$V$27,))))))))))))))))))))))</f>
        <v/>
      </c>
    </row>
    <row r="1804" spans="13:13" ht="9.6" hidden="1" customHeight="1" x14ac:dyDescent="0.2">
      <c r="M1804" s="89" t="str">
        <f>IF(Udfyldningsark!G1821="","",IF(Udfyldningsark!G1821=Data!$T$7,Data!$V$7,IF(Udfyldningsark!G1821=Data!$T$8,Data!$V$8,IF(Udfyldningsark!G1821=Data!$T$9,Data!$V$9,IF(Udfyldningsark!G1821=Data!$T$10,Data!$V$10,IF(Udfyldningsark!G1821=Data!$T$11,Data!$V$11,IF(Udfyldningsark!G1821=Data!$T$12,Data!$V$12,IF(Udfyldningsark!G1821=Data!$T$13,Data!$V$13,IF(Udfyldningsark!G1821=Data!$T$14,Data!$V$14,IF(Udfyldningsark!G1821=Data!$T$15,Data!$V$15,IF(Udfyldningsark!G1821=Data!$T$16,Data!$V$16,IF(Udfyldningsark!G1821=Data!$T$17,Data!$V$17,IF(Udfyldningsark!G1821=Data!$T$18,Data!$V$18,IF(Udfyldningsark!G1821=Data!$T$19,Data!$V$19,IF(Udfyldningsark!G1821=Data!$T$20,Data!$V$20,IF(Udfyldningsark!G1821=Data!$T$21,Data!$V$21,IF(Udfyldningsark!G1821=Data!$T$22,Data!$V$22,IF(Udfyldningsark!G1821=Data!$T$23,Data!$V$23,IF(Udfyldningsark!G1821=Data!$T$24,Data!$V$24,IF(Udfyldningsark!G1821=Data!$T$25,Data!$V$25,IF(Udfyldningsark!G1821=Data!$T$26,Data!$V$26,IF(Udfyldningsark!G1821=Data!$T$27,Data!$V$27,))))))))))))))))))))))</f>
        <v/>
      </c>
    </row>
    <row r="1805" spans="13:13" ht="9.6" hidden="1" customHeight="1" x14ac:dyDescent="0.2">
      <c r="M1805" s="89" t="str">
        <f>IF(Udfyldningsark!G1822="","",IF(Udfyldningsark!G1822=Data!$T$7,Data!$V$7,IF(Udfyldningsark!G1822=Data!$T$8,Data!$V$8,IF(Udfyldningsark!G1822=Data!$T$9,Data!$V$9,IF(Udfyldningsark!G1822=Data!$T$10,Data!$V$10,IF(Udfyldningsark!G1822=Data!$T$11,Data!$V$11,IF(Udfyldningsark!G1822=Data!$T$12,Data!$V$12,IF(Udfyldningsark!G1822=Data!$T$13,Data!$V$13,IF(Udfyldningsark!G1822=Data!$T$14,Data!$V$14,IF(Udfyldningsark!G1822=Data!$T$15,Data!$V$15,IF(Udfyldningsark!G1822=Data!$T$16,Data!$V$16,IF(Udfyldningsark!G1822=Data!$T$17,Data!$V$17,IF(Udfyldningsark!G1822=Data!$T$18,Data!$V$18,IF(Udfyldningsark!G1822=Data!$T$19,Data!$V$19,IF(Udfyldningsark!G1822=Data!$T$20,Data!$V$20,IF(Udfyldningsark!G1822=Data!$T$21,Data!$V$21,IF(Udfyldningsark!G1822=Data!$T$22,Data!$V$22,IF(Udfyldningsark!G1822=Data!$T$23,Data!$V$23,IF(Udfyldningsark!G1822=Data!$T$24,Data!$V$24,IF(Udfyldningsark!G1822=Data!$T$25,Data!$V$25,IF(Udfyldningsark!G1822=Data!$T$26,Data!$V$26,IF(Udfyldningsark!G1822=Data!$T$27,Data!$V$27,))))))))))))))))))))))</f>
        <v/>
      </c>
    </row>
    <row r="1806" spans="13:13" ht="9.6" hidden="1" customHeight="1" x14ac:dyDescent="0.2">
      <c r="M1806" s="89" t="str">
        <f>IF(Udfyldningsark!G1823="","",IF(Udfyldningsark!G1823=Data!$T$7,Data!$V$7,IF(Udfyldningsark!G1823=Data!$T$8,Data!$V$8,IF(Udfyldningsark!G1823=Data!$T$9,Data!$V$9,IF(Udfyldningsark!G1823=Data!$T$10,Data!$V$10,IF(Udfyldningsark!G1823=Data!$T$11,Data!$V$11,IF(Udfyldningsark!G1823=Data!$T$12,Data!$V$12,IF(Udfyldningsark!G1823=Data!$T$13,Data!$V$13,IF(Udfyldningsark!G1823=Data!$T$14,Data!$V$14,IF(Udfyldningsark!G1823=Data!$T$15,Data!$V$15,IF(Udfyldningsark!G1823=Data!$T$16,Data!$V$16,IF(Udfyldningsark!G1823=Data!$T$17,Data!$V$17,IF(Udfyldningsark!G1823=Data!$T$18,Data!$V$18,IF(Udfyldningsark!G1823=Data!$T$19,Data!$V$19,IF(Udfyldningsark!G1823=Data!$T$20,Data!$V$20,IF(Udfyldningsark!G1823=Data!$T$21,Data!$V$21,IF(Udfyldningsark!G1823=Data!$T$22,Data!$V$22,IF(Udfyldningsark!G1823=Data!$T$23,Data!$V$23,IF(Udfyldningsark!G1823=Data!$T$24,Data!$V$24,IF(Udfyldningsark!G1823=Data!$T$25,Data!$V$25,IF(Udfyldningsark!G1823=Data!$T$26,Data!$V$26,IF(Udfyldningsark!G1823=Data!$T$27,Data!$V$27,))))))))))))))))))))))</f>
        <v/>
      </c>
    </row>
    <row r="1807" spans="13:13" ht="9.6" hidden="1" customHeight="1" x14ac:dyDescent="0.2">
      <c r="M1807" s="89" t="str">
        <f>IF(Udfyldningsark!G1824="","",IF(Udfyldningsark!G1824=Data!$T$7,Data!$V$7,IF(Udfyldningsark!G1824=Data!$T$8,Data!$V$8,IF(Udfyldningsark!G1824=Data!$T$9,Data!$V$9,IF(Udfyldningsark!G1824=Data!$T$10,Data!$V$10,IF(Udfyldningsark!G1824=Data!$T$11,Data!$V$11,IF(Udfyldningsark!G1824=Data!$T$12,Data!$V$12,IF(Udfyldningsark!G1824=Data!$T$13,Data!$V$13,IF(Udfyldningsark!G1824=Data!$T$14,Data!$V$14,IF(Udfyldningsark!G1824=Data!$T$15,Data!$V$15,IF(Udfyldningsark!G1824=Data!$T$16,Data!$V$16,IF(Udfyldningsark!G1824=Data!$T$17,Data!$V$17,IF(Udfyldningsark!G1824=Data!$T$18,Data!$V$18,IF(Udfyldningsark!G1824=Data!$T$19,Data!$V$19,IF(Udfyldningsark!G1824=Data!$T$20,Data!$V$20,IF(Udfyldningsark!G1824=Data!$T$21,Data!$V$21,IF(Udfyldningsark!G1824=Data!$T$22,Data!$V$22,IF(Udfyldningsark!G1824=Data!$T$23,Data!$V$23,IF(Udfyldningsark!G1824=Data!$T$24,Data!$V$24,IF(Udfyldningsark!G1824=Data!$T$25,Data!$V$25,IF(Udfyldningsark!G1824=Data!$T$26,Data!$V$26,IF(Udfyldningsark!G1824=Data!$T$27,Data!$V$27,))))))))))))))))))))))</f>
        <v/>
      </c>
    </row>
    <row r="1808" spans="13:13" ht="9.6" hidden="1" customHeight="1" x14ac:dyDescent="0.2">
      <c r="M1808" s="89" t="str">
        <f>IF(Udfyldningsark!G1825="","",IF(Udfyldningsark!G1825=Data!$T$7,Data!$V$7,IF(Udfyldningsark!G1825=Data!$T$8,Data!$V$8,IF(Udfyldningsark!G1825=Data!$T$9,Data!$V$9,IF(Udfyldningsark!G1825=Data!$T$10,Data!$V$10,IF(Udfyldningsark!G1825=Data!$T$11,Data!$V$11,IF(Udfyldningsark!G1825=Data!$T$12,Data!$V$12,IF(Udfyldningsark!G1825=Data!$T$13,Data!$V$13,IF(Udfyldningsark!G1825=Data!$T$14,Data!$V$14,IF(Udfyldningsark!G1825=Data!$T$15,Data!$V$15,IF(Udfyldningsark!G1825=Data!$T$16,Data!$V$16,IF(Udfyldningsark!G1825=Data!$T$17,Data!$V$17,IF(Udfyldningsark!G1825=Data!$T$18,Data!$V$18,IF(Udfyldningsark!G1825=Data!$T$19,Data!$V$19,IF(Udfyldningsark!G1825=Data!$T$20,Data!$V$20,IF(Udfyldningsark!G1825=Data!$T$21,Data!$V$21,IF(Udfyldningsark!G1825=Data!$T$22,Data!$V$22,IF(Udfyldningsark!G1825=Data!$T$23,Data!$V$23,IF(Udfyldningsark!G1825=Data!$T$24,Data!$V$24,IF(Udfyldningsark!G1825=Data!$T$25,Data!$V$25,IF(Udfyldningsark!G1825=Data!$T$26,Data!$V$26,IF(Udfyldningsark!G1825=Data!$T$27,Data!$V$27,))))))))))))))))))))))</f>
        <v/>
      </c>
    </row>
    <row r="1809" spans="13:13" ht="9.6" hidden="1" customHeight="1" x14ac:dyDescent="0.2">
      <c r="M1809" s="89" t="str">
        <f>IF(Udfyldningsark!G1826="","",IF(Udfyldningsark!G1826=Data!$T$7,Data!$V$7,IF(Udfyldningsark!G1826=Data!$T$8,Data!$V$8,IF(Udfyldningsark!G1826=Data!$T$9,Data!$V$9,IF(Udfyldningsark!G1826=Data!$T$10,Data!$V$10,IF(Udfyldningsark!G1826=Data!$T$11,Data!$V$11,IF(Udfyldningsark!G1826=Data!$T$12,Data!$V$12,IF(Udfyldningsark!G1826=Data!$T$13,Data!$V$13,IF(Udfyldningsark!G1826=Data!$T$14,Data!$V$14,IF(Udfyldningsark!G1826=Data!$T$15,Data!$V$15,IF(Udfyldningsark!G1826=Data!$T$16,Data!$V$16,IF(Udfyldningsark!G1826=Data!$T$17,Data!$V$17,IF(Udfyldningsark!G1826=Data!$T$18,Data!$V$18,IF(Udfyldningsark!G1826=Data!$T$19,Data!$V$19,IF(Udfyldningsark!G1826=Data!$T$20,Data!$V$20,IF(Udfyldningsark!G1826=Data!$T$21,Data!$V$21,IF(Udfyldningsark!G1826=Data!$T$22,Data!$V$22,IF(Udfyldningsark!G1826=Data!$T$23,Data!$V$23,IF(Udfyldningsark!G1826=Data!$T$24,Data!$V$24,IF(Udfyldningsark!G1826=Data!$T$25,Data!$V$25,IF(Udfyldningsark!G1826=Data!$T$26,Data!$V$26,IF(Udfyldningsark!G1826=Data!$T$27,Data!$V$27,))))))))))))))))))))))</f>
        <v/>
      </c>
    </row>
    <row r="1810" spans="13:13" ht="9.6" hidden="1" customHeight="1" x14ac:dyDescent="0.2">
      <c r="M1810" s="89" t="str">
        <f>IF(Udfyldningsark!G1827="","",IF(Udfyldningsark!G1827=Data!$T$7,Data!$V$7,IF(Udfyldningsark!G1827=Data!$T$8,Data!$V$8,IF(Udfyldningsark!G1827=Data!$T$9,Data!$V$9,IF(Udfyldningsark!G1827=Data!$T$10,Data!$V$10,IF(Udfyldningsark!G1827=Data!$T$11,Data!$V$11,IF(Udfyldningsark!G1827=Data!$T$12,Data!$V$12,IF(Udfyldningsark!G1827=Data!$T$13,Data!$V$13,IF(Udfyldningsark!G1827=Data!$T$14,Data!$V$14,IF(Udfyldningsark!G1827=Data!$T$15,Data!$V$15,IF(Udfyldningsark!G1827=Data!$T$16,Data!$V$16,IF(Udfyldningsark!G1827=Data!$T$17,Data!$V$17,IF(Udfyldningsark!G1827=Data!$T$18,Data!$V$18,IF(Udfyldningsark!G1827=Data!$T$19,Data!$V$19,IF(Udfyldningsark!G1827=Data!$T$20,Data!$V$20,IF(Udfyldningsark!G1827=Data!$T$21,Data!$V$21,IF(Udfyldningsark!G1827=Data!$T$22,Data!$V$22,IF(Udfyldningsark!G1827=Data!$T$23,Data!$V$23,IF(Udfyldningsark!G1827=Data!$T$24,Data!$V$24,IF(Udfyldningsark!G1827=Data!$T$25,Data!$V$25,IF(Udfyldningsark!G1827=Data!$T$26,Data!$V$26,IF(Udfyldningsark!G1827=Data!$T$27,Data!$V$27,))))))))))))))))))))))</f>
        <v/>
      </c>
    </row>
    <row r="1811" spans="13:13" ht="9.6" hidden="1" customHeight="1" x14ac:dyDescent="0.2">
      <c r="M1811" s="89" t="str">
        <f>IF(Udfyldningsark!G1828="","",IF(Udfyldningsark!G1828=Data!$T$7,Data!$V$7,IF(Udfyldningsark!G1828=Data!$T$8,Data!$V$8,IF(Udfyldningsark!G1828=Data!$T$9,Data!$V$9,IF(Udfyldningsark!G1828=Data!$T$10,Data!$V$10,IF(Udfyldningsark!G1828=Data!$T$11,Data!$V$11,IF(Udfyldningsark!G1828=Data!$T$12,Data!$V$12,IF(Udfyldningsark!G1828=Data!$T$13,Data!$V$13,IF(Udfyldningsark!G1828=Data!$T$14,Data!$V$14,IF(Udfyldningsark!G1828=Data!$T$15,Data!$V$15,IF(Udfyldningsark!G1828=Data!$T$16,Data!$V$16,IF(Udfyldningsark!G1828=Data!$T$17,Data!$V$17,IF(Udfyldningsark!G1828=Data!$T$18,Data!$V$18,IF(Udfyldningsark!G1828=Data!$T$19,Data!$V$19,IF(Udfyldningsark!G1828=Data!$T$20,Data!$V$20,IF(Udfyldningsark!G1828=Data!$T$21,Data!$V$21,IF(Udfyldningsark!G1828=Data!$T$22,Data!$V$22,IF(Udfyldningsark!G1828=Data!$T$23,Data!$V$23,IF(Udfyldningsark!G1828=Data!$T$24,Data!$V$24,IF(Udfyldningsark!G1828=Data!$T$25,Data!$V$25,IF(Udfyldningsark!G1828=Data!$T$26,Data!$V$26,IF(Udfyldningsark!G1828=Data!$T$27,Data!$V$27,))))))))))))))))))))))</f>
        <v/>
      </c>
    </row>
    <row r="1812" spans="13:13" ht="9.6" hidden="1" customHeight="1" x14ac:dyDescent="0.2">
      <c r="M1812" s="89" t="str">
        <f>IF(Udfyldningsark!G1829="","",IF(Udfyldningsark!G1829=Data!$T$7,Data!$V$7,IF(Udfyldningsark!G1829=Data!$T$8,Data!$V$8,IF(Udfyldningsark!G1829=Data!$T$9,Data!$V$9,IF(Udfyldningsark!G1829=Data!$T$10,Data!$V$10,IF(Udfyldningsark!G1829=Data!$T$11,Data!$V$11,IF(Udfyldningsark!G1829=Data!$T$12,Data!$V$12,IF(Udfyldningsark!G1829=Data!$T$13,Data!$V$13,IF(Udfyldningsark!G1829=Data!$T$14,Data!$V$14,IF(Udfyldningsark!G1829=Data!$T$15,Data!$V$15,IF(Udfyldningsark!G1829=Data!$T$16,Data!$V$16,IF(Udfyldningsark!G1829=Data!$T$17,Data!$V$17,IF(Udfyldningsark!G1829=Data!$T$18,Data!$V$18,IF(Udfyldningsark!G1829=Data!$T$19,Data!$V$19,IF(Udfyldningsark!G1829=Data!$T$20,Data!$V$20,IF(Udfyldningsark!G1829=Data!$T$21,Data!$V$21,IF(Udfyldningsark!G1829=Data!$T$22,Data!$V$22,IF(Udfyldningsark!G1829=Data!$T$23,Data!$V$23,IF(Udfyldningsark!G1829=Data!$T$24,Data!$V$24,IF(Udfyldningsark!G1829=Data!$T$25,Data!$V$25,IF(Udfyldningsark!G1829=Data!$T$26,Data!$V$26,IF(Udfyldningsark!G1829=Data!$T$27,Data!$V$27,))))))))))))))))))))))</f>
        <v/>
      </c>
    </row>
    <row r="1813" spans="13:13" ht="9.6" hidden="1" customHeight="1" x14ac:dyDescent="0.2">
      <c r="M1813" s="89" t="str">
        <f>IF(Udfyldningsark!G1830="","",IF(Udfyldningsark!G1830=Data!$T$7,Data!$V$7,IF(Udfyldningsark!G1830=Data!$T$8,Data!$V$8,IF(Udfyldningsark!G1830=Data!$T$9,Data!$V$9,IF(Udfyldningsark!G1830=Data!$T$10,Data!$V$10,IF(Udfyldningsark!G1830=Data!$T$11,Data!$V$11,IF(Udfyldningsark!G1830=Data!$T$12,Data!$V$12,IF(Udfyldningsark!G1830=Data!$T$13,Data!$V$13,IF(Udfyldningsark!G1830=Data!$T$14,Data!$V$14,IF(Udfyldningsark!G1830=Data!$T$15,Data!$V$15,IF(Udfyldningsark!G1830=Data!$T$16,Data!$V$16,IF(Udfyldningsark!G1830=Data!$T$17,Data!$V$17,IF(Udfyldningsark!G1830=Data!$T$18,Data!$V$18,IF(Udfyldningsark!G1830=Data!$T$19,Data!$V$19,IF(Udfyldningsark!G1830=Data!$T$20,Data!$V$20,IF(Udfyldningsark!G1830=Data!$T$21,Data!$V$21,IF(Udfyldningsark!G1830=Data!$T$22,Data!$V$22,IF(Udfyldningsark!G1830=Data!$T$23,Data!$V$23,IF(Udfyldningsark!G1830=Data!$T$24,Data!$V$24,IF(Udfyldningsark!G1830=Data!$T$25,Data!$V$25,IF(Udfyldningsark!G1830=Data!$T$26,Data!$V$26,IF(Udfyldningsark!G1830=Data!$T$27,Data!$V$27,))))))))))))))))))))))</f>
        <v/>
      </c>
    </row>
    <row r="1814" spans="13:13" ht="9.6" hidden="1" customHeight="1" x14ac:dyDescent="0.2">
      <c r="M1814" s="89" t="str">
        <f>IF(Udfyldningsark!G1831="","",IF(Udfyldningsark!G1831=Data!$T$7,Data!$V$7,IF(Udfyldningsark!G1831=Data!$T$8,Data!$V$8,IF(Udfyldningsark!G1831=Data!$T$9,Data!$V$9,IF(Udfyldningsark!G1831=Data!$T$10,Data!$V$10,IF(Udfyldningsark!G1831=Data!$T$11,Data!$V$11,IF(Udfyldningsark!G1831=Data!$T$12,Data!$V$12,IF(Udfyldningsark!G1831=Data!$T$13,Data!$V$13,IF(Udfyldningsark!G1831=Data!$T$14,Data!$V$14,IF(Udfyldningsark!G1831=Data!$T$15,Data!$V$15,IF(Udfyldningsark!G1831=Data!$T$16,Data!$V$16,IF(Udfyldningsark!G1831=Data!$T$17,Data!$V$17,IF(Udfyldningsark!G1831=Data!$T$18,Data!$V$18,IF(Udfyldningsark!G1831=Data!$T$19,Data!$V$19,IF(Udfyldningsark!G1831=Data!$T$20,Data!$V$20,IF(Udfyldningsark!G1831=Data!$T$21,Data!$V$21,IF(Udfyldningsark!G1831=Data!$T$22,Data!$V$22,IF(Udfyldningsark!G1831=Data!$T$23,Data!$V$23,IF(Udfyldningsark!G1831=Data!$T$24,Data!$V$24,IF(Udfyldningsark!G1831=Data!$T$25,Data!$V$25,IF(Udfyldningsark!G1831=Data!$T$26,Data!$V$26,IF(Udfyldningsark!G1831=Data!$T$27,Data!$V$27,))))))))))))))))))))))</f>
        <v/>
      </c>
    </row>
    <row r="1815" spans="13:13" ht="9.6" hidden="1" customHeight="1" x14ac:dyDescent="0.2">
      <c r="M1815" s="89" t="str">
        <f>IF(Udfyldningsark!G1832="","",IF(Udfyldningsark!G1832=Data!$T$7,Data!$V$7,IF(Udfyldningsark!G1832=Data!$T$8,Data!$V$8,IF(Udfyldningsark!G1832=Data!$T$9,Data!$V$9,IF(Udfyldningsark!G1832=Data!$T$10,Data!$V$10,IF(Udfyldningsark!G1832=Data!$T$11,Data!$V$11,IF(Udfyldningsark!G1832=Data!$T$12,Data!$V$12,IF(Udfyldningsark!G1832=Data!$T$13,Data!$V$13,IF(Udfyldningsark!G1832=Data!$T$14,Data!$V$14,IF(Udfyldningsark!G1832=Data!$T$15,Data!$V$15,IF(Udfyldningsark!G1832=Data!$T$16,Data!$V$16,IF(Udfyldningsark!G1832=Data!$T$17,Data!$V$17,IF(Udfyldningsark!G1832=Data!$T$18,Data!$V$18,IF(Udfyldningsark!G1832=Data!$T$19,Data!$V$19,IF(Udfyldningsark!G1832=Data!$T$20,Data!$V$20,IF(Udfyldningsark!G1832=Data!$T$21,Data!$V$21,IF(Udfyldningsark!G1832=Data!$T$22,Data!$V$22,IF(Udfyldningsark!G1832=Data!$T$23,Data!$V$23,IF(Udfyldningsark!G1832=Data!$T$24,Data!$V$24,IF(Udfyldningsark!G1832=Data!$T$25,Data!$V$25,IF(Udfyldningsark!G1832=Data!$T$26,Data!$V$26,IF(Udfyldningsark!G1832=Data!$T$27,Data!$V$27,))))))))))))))))))))))</f>
        <v/>
      </c>
    </row>
    <row r="1816" spans="13:13" ht="9.6" hidden="1" customHeight="1" x14ac:dyDescent="0.2">
      <c r="M1816" s="89" t="str">
        <f>IF(Udfyldningsark!G1833="","",IF(Udfyldningsark!G1833=Data!$T$7,Data!$V$7,IF(Udfyldningsark!G1833=Data!$T$8,Data!$V$8,IF(Udfyldningsark!G1833=Data!$T$9,Data!$V$9,IF(Udfyldningsark!G1833=Data!$T$10,Data!$V$10,IF(Udfyldningsark!G1833=Data!$T$11,Data!$V$11,IF(Udfyldningsark!G1833=Data!$T$12,Data!$V$12,IF(Udfyldningsark!G1833=Data!$T$13,Data!$V$13,IF(Udfyldningsark!G1833=Data!$T$14,Data!$V$14,IF(Udfyldningsark!G1833=Data!$T$15,Data!$V$15,IF(Udfyldningsark!G1833=Data!$T$16,Data!$V$16,IF(Udfyldningsark!G1833=Data!$T$17,Data!$V$17,IF(Udfyldningsark!G1833=Data!$T$18,Data!$V$18,IF(Udfyldningsark!G1833=Data!$T$19,Data!$V$19,IF(Udfyldningsark!G1833=Data!$T$20,Data!$V$20,IF(Udfyldningsark!G1833=Data!$T$21,Data!$V$21,IF(Udfyldningsark!G1833=Data!$T$22,Data!$V$22,IF(Udfyldningsark!G1833=Data!$T$23,Data!$V$23,IF(Udfyldningsark!G1833=Data!$T$24,Data!$V$24,IF(Udfyldningsark!G1833=Data!$T$25,Data!$V$25,IF(Udfyldningsark!G1833=Data!$T$26,Data!$V$26,IF(Udfyldningsark!G1833=Data!$T$27,Data!$V$27,))))))))))))))))))))))</f>
        <v/>
      </c>
    </row>
    <row r="1817" spans="13:13" ht="9.6" hidden="1" customHeight="1" x14ac:dyDescent="0.2">
      <c r="M1817" s="89" t="str">
        <f>IF(Udfyldningsark!G1834="","",IF(Udfyldningsark!G1834=Data!$T$7,Data!$V$7,IF(Udfyldningsark!G1834=Data!$T$8,Data!$V$8,IF(Udfyldningsark!G1834=Data!$T$9,Data!$V$9,IF(Udfyldningsark!G1834=Data!$T$10,Data!$V$10,IF(Udfyldningsark!G1834=Data!$T$11,Data!$V$11,IF(Udfyldningsark!G1834=Data!$T$12,Data!$V$12,IF(Udfyldningsark!G1834=Data!$T$13,Data!$V$13,IF(Udfyldningsark!G1834=Data!$T$14,Data!$V$14,IF(Udfyldningsark!G1834=Data!$T$15,Data!$V$15,IF(Udfyldningsark!G1834=Data!$T$16,Data!$V$16,IF(Udfyldningsark!G1834=Data!$T$17,Data!$V$17,IF(Udfyldningsark!G1834=Data!$T$18,Data!$V$18,IF(Udfyldningsark!G1834=Data!$T$19,Data!$V$19,IF(Udfyldningsark!G1834=Data!$T$20,Data!$V$20,IF(Udfyldningsark!G1834=Data!$T$21,Data!$V$21,IF(Udfyldningsark!G1834=Data!$T$22,Data!$V$22,IF(Udfyldningsark!G1834=Data!$T$23,Data!$V$23,IF(Udfyldningsark!G1834=Data!$T$24,Data!$V$24,IF(Udfyldningsark!G1834=Data!$T$25,Data!$V$25,IF(Udfyldningsark!G1834=Data!$T$26,Data!$V$26,IF(Udfyldningsark!G1834=Data!$T$27,Data!$V$27,))))))))))))))))))))))</f>
        <v/>
      </c>
    </row>
    <row r="1818" spans="13:13" ht="9.6" hidden="1" customHeight="1" x14ac:dyDescent="0.2">
      <c r="M1818" s="89" t="str">
        <f>IF(Udfyldningsark!G1835="","",IF(Udfyldningsark!G1835=Data!$T$7,Data!$V$7,IF(Udfyldningsark!G1835=Data!$T$8,Data!$V$8,IF(Udfyldningsark!G1835=Data!$T$9,Data!$V$9,IF(Udfyldningsark!G1835=Data!$T$10,Data!$V$10,IF(Udfyldningsark!G1835=Data!$T$11,Data!$V$11,IF(Udfyldningsark!G1835=Data!$T$12,Data!$V$12,IF(Udfyldningsark!G1835=Data!$T$13,Data!$V$13,IF(Udfyldningsark!G1835=Data!$T$14,Data!$V$14,IF(Udfyldningsark!G1835=Data!$T$15,Data!$V$15,IF(Udfyldningsark!G1835=Data!$T$16,Data!$V$16,IF(Udfyldningsark!G1835=Data!$T$17,Data!$V$17,IF(Udfyldningsark!G1835=Data!$T$18,Data!$V$18,IF(Udfyldningsark!G1835=Data!$T$19,Data!$V$19,IF(Udfyldningsark!G1835=Data!$T$20,Data!$V$20,IF(Udfyldningsark!G1835=Data!$T$21,Data!$V$21,IF(Udfyldningsark!G1835=Data!$T$22,Data!$V$22,IF(Udfyldningsark!G1835=Data!$T$23,Data!$V$23,IF(Udfyldningsark!G1835=Data!$T$24,Data!$V$24,IF(Udfyldningsark!G1835=Data!$T$25,Data!$V$25,IF(Udfyldningsark!G1835=Data!$T$26,Data!$V$26,IF(Udfyldningsark!G1835=Data!$T$27,Data!$V$27,))))))))))))))))))))))</f>
        <v/>
      </c>
    </row>
    <row r="1819" spans="13:13" ht="9.6" hidden="1" customHeight="1" x14ac:dyDescent="0.2">
      <c r="M1819" s="89" t="str">
        <f>IF(Udfyldningsark!G1836="","",IF(Udfyldningsark!G1836=Data!$T$7,Data!$V$7,IF(Udfyldningsark!G1836=Data!$T$8,Data!$V$8,IF(Udfyldningsark!G1836=Data!$T$9,Data!$V$9,IF(Udfyldningsark!G1836=Data!$T$10,Data!$V$10,IF(Udfyldningsark!G1836=Data!$T$11,Data!$V$11,IF(Udfyldningsark!G1836=Data!$T$12,Data!$V$12,IF(Udfyldningsark!G1836=Data!$T$13,Data!$V$13,IF(Udfyldningsark!G1836=Data!$T$14,Data!$V$14,IF(Udfyldningsark!G1836=Data!$T$15,Data!$V$15,IF(Udfyldningsark!G1836=Data!$T$16,Data!$V$16,IF(Udfyldningsark!G1836=Data!$T$17,Data!$V$17,IF(Udfyldningsark!G1836=Data!$T$18,Data!$V$18,IF(Udfyldningsark!G1836=Data!$T$19,Data!$V$19,IF(Udfyldningsark!G1836=Data!$T$20,Data!$V$20,IF(Udfyldningsark!G1836=Data!$T$21,Data!$V$21,IF(Udfyldningsark!G1836=Data!$T$22,Data!$V$22,IF(Udfyldningsark!G1836=Data!$T$23,Data!$V$23,IF(Udfyldningsark!G1836=Data!$T$24,Data!$V$24,IF(Udfyldningsark!G1836=Data!$T$25,Data!$V$25,IF(Udfyldningsark!G1836=Data!$T$26,Data!$V$26,IF(Udfyldningsark!G1836=Data!$T$27,Data!$V$27,))))))))))))))))))))))</f>
        <v/>
      </c>
    </row>
    <row r="1820" spans="13:13" ht="9.6" hidden="1" customHeight="1" x14ac:dyDescent="0.2">
      <c r="M1820" s="89" t="str">
        <f>IF(Udfyldningsark!G1837="","",IF(Udfyldningsark!G1837=Data!$T$7,Data!$V$7,IF(Udfyldningsark!G1837=Data!$T$8,Data!$V$8,IF(Udfyldningsark!G1837=Data!$T$9,Data!$V$9,IF(Udfyldningsark!G1837=Data!$T$10,Data!$V$10,IF(Udfyldningsark!G1837=Data!$T$11,Data!$V$11,IF(Udfyldningsark!G1837=Data!$T$12,Data!$V$12,IF(Udfyldningsark!G1837=Data!$T$13,Data!$V$13,IF(Udfyldningsark!G1837=Data!$T$14,Data!$V$14,IF(Udfyldningsark!G1837=Data!$T$15,Data!$V$15,IF(Udfyldningsark!G1837=Data!$T$16,Data!$V$16,IF(Udfyldningsark!G1837=Data!$T$17,Data!$V$17,IF(Udfyldningsark!G1837=Data!$T$18,Data!$V$18,IF(Udfyldningsark!G1837=Data!$T$19,Data!$V$19,IF(Udfyldningsark!G1837=Data!$T$20,Data!$V$20,IF(Udfyldningsark!G1837=Data!$T$21,Data!$V$21,IF(Udfyldningsark!G1837=Data!$T$22,Data!$V$22,IF(Udfyldningsark!G1837=Data!$T$23,Data!$V$23,IF(Udfyldningsark!G1837=Data!$T$24,Data!$V$24,IF(Udfyldningsark!G1837=Data!$T$25,Data!$V$25,IF(Udfyldningsark!G1837=Data!$T$26,Data!$V$26,IF(Udfyldningsark!G1837=Data!$T$27,Data!$V$27,))))))))))))))))))))))</f>
        <v/>
      </c>
    </row>
    <row r="1821" spans="13:13" ht="9.6" hidden="1" customHeight="1" x14ac:dyDescent="0.2">
      <c r="M1821" s="89" t="str">
        <f>IF(Udfyldningsark!G1838="","",IF(Udfyldningsark!G1838=Data!$T$7,Data!$V$7,IF(Udfyldningsark!G1838=Data!$T$8,Data!$V$8,IF(Udfyldningsark!G1838=Data!$T$9,Data!$V$9,IF(Udfyldningsark!G1838=Data!$T$10,Data!$V$10,IF(Udfyldningsark!G1838=Data!$T$11,Data!$V$11,IF(Udfyldningsark!G1838=Data!$T$12,Data!$V$12,IF(Udfyldningsark!G1838=Data!$T$13,Data!$V$13,IF(Udfyldningsark!G1838=Data!$T$14,Data!$V$14,IF(Udfyldningsark!G1838=Data!$T$15,Data!$V$15,IF(Udfyldningsark!G1838=Data!$T$16,Data!$V$16,IF(Udfyldningsark!G1838=Data!$T$17,Data!$V$17,IF(Udfyldningsark!G1838=Data!$T$18,Data!$V$18,IF(Udfyldningsark!G1838=Data!$T$19,Data!$V$19,IF(Udfyldningsark!G1838=Data!$T$20,Data!$V$20,IF(Udfyldningsark!G1838=Data!$T$21,Data!$V$21,IF(Udfyldningsark!G1838=Data!$T$22,Data!$V$22,IF(Udfyldningsark!G1838=Data!$T$23,Data!$V$23,IF(Udfyldningsark!G1838=Data!$T$24,Data!$V$24,IF(Udfyldningsark!G1838=Data!$T$25,Data!$V$25,IF(Udfyldningsark!G1838=Data!$T$26,Data!$V$26,IF(Udfyldningsark!G1838=Data!$T$27,Data!$V$27,))))))))))))))))))))))</f>
        <v/>
      </c>
    </row>
    <row r="1822" spans="13:13" ht="9.6" hidden="1" customHeight="1" x14ac:dyDescent="0.2">
      <c r="M1822" s="89" t="str">
        <f>IF(Udfyldningsark!G1839="","",IF(Udfyldningsark!G1839=Data!$T$7,Data!$V$7,IF(Udfyldningsark!G1839=Data!$T$8,Data!$V$8,IF(Udfyldningsark!G1839=Data!$T$9,Data!$V$9,IF(Udfyldningsark!G1839=Data!$T$10,Data!$V$10,IF(Udfyldningsark!G1839=Data!$T$11,Data!$V$11,IF(Udfyldningsark!G1839=Data!$T$12,Data!$V$12,IF(Udfyldningsark!G1839=Data!$T$13,Data!$V$13,IF(Udfyldningsark!G1839=Data!$T$14,Data!$V$14,IF(Udfyldningsark!G1839=Data!$T$15,Data!$V$15,IF(Udfyldningsark!G1839=Data!$T$16,Data!$V$16,IF(Udfyldningsark!G1839=Data!$T$17,Data!$V$17,IF(Udfyldningsark!G1839=Data!$T$18,Data!$V$18,IF(Udfyldningsark!G1839=Data!$T$19,Data!$V$19,IF(Udfyldningsark!G1839=Data!$T$20,Data!$V$20,IF(Udfyldningsark!G1839=Data!$T$21,Data!$V$21,IF(Udfyldningsark!G1839=Data!$T$22,Data!$V$22,IF(Udfyldningsark!G1839=Data!$T$23,Data!$V$23,IF(Udfyldningsark!G1839=Data!$T$24,Data!$V$24,IF(Udfyldningsark!G1839=Data!$T$25,Data!$V$25,IF(Udfyldningsark!G1839=Data!$T$26,Data!$V$26,IF(Udfyldningsark!G1839=Data!$T$27,Data!$V$27,))))))))))))))))))))))</f>
        <v/>
      </c>
    </row>
    <row r="1823" spans="13:13" ht="9.6" hidden="1" customHeight="1" x14ac:dyDescent="0.2">
      <c r="M1823" s="89" t="str">
        <f>IF(Udfyldningsark!G1840="","",IF(Udfyldningsark!G1840=Data!$T$7,Data!$V$7,IF(Udfyldningsark!G1840=Data!$T$8,Data!$V$8,IF(Udfyldningsark!G1840=Data!$T$9,Data!$V$9,IF(Udfyldningsark!G1840=Data!$T$10,Data!$V$10,IF(Udfyldningsark!G1840=Data!$T$11,Data!$V$11,IF(Udfyldningsark!G1840=Data!$T$12,Data!$V$12,IF(Udfyldningsark!G1840=Data!$T$13,Data!$V$13,IF(Udfyldningsark!G1840=Data!$T$14,Data!$V$14,IF(Udfyldningsark!G1840=Data!$T$15,Data!$V$15,IF(Udfyldningsark!G1840=Data!$T$16,Data!$V$16,IF(Udfyldningsark!G1840=Data!$T$17,Data!$V$17,IF(Udfyldningsark!G1840=Data!$T$18,Data!$V$18,IF(Udfyldningsark!G1840=Data!$T$19,Data!$V$19,IF(Udfyldningsark!G1840=Data!$T$20,Data!$V$20,IF(Udfyldningsark!G1840=Data!$T$21,Data!$V$21,IF(Udfyldningsark!G1840=Data!$T$22,Data!$V$22,IF(Udfyldningsark!G1840=Data!$T$23,Data!$V$23,IF(Udfyldningsark!G1840=Data!$T$24,Data!$V$24,IF(Udfyldningsark!G1840=Data!$T$25,Data!$V$25,IF(Udfyldningsark!G1840=Data!$T$26,Data!$V$26,IF(Udfyldningsark!G1840=Data!$T$27,Data!$V$27,))))))))))))))))))))))</f>
        <v/>
      </c>
    </row>
    <row r="1824" spans="13:13" ht="9.6" hidden="1" customHeight="1" x14ac:dyDescent="0.2">
      <c r="M1824" s="89" t="str">
        <f>IF(Udfyldningsark!G1841="","",IF(Udfyldningsark!G1841=Data!$T$7,Data!$V$7,IF(Udfyldningsark!G1841=Data!$T$8,Data!$V$8,IF(Udfyldningsark!G1841=Data!$T$9,Data!$V$9,IF(Udfyldningsark!G1841=Data!$T$10,Data!$V$10,IF(Udfyldningsark!G1841=Data!$T$11,Data!$V$11,IF(Udfyldningsark!G1841=Data!$T$12,Data!$V$12,IF(Udfyldningsark!G1841=Data!$T$13,Data!$V$13,IF(Udfyldningsark!G1841=Data!$T$14,Data!$V$14,IF(Udfyldningsark!G1841=Data!$T$15,Data!$V$15,IF(Udfyldningsark!G1841=Data!$T$16,Data!$V$16,IF(Udfyldningsark!G1841=Data!$T$17,Data!$V$17,IF(Udfyldningsark!G1841=Data!$T$18,Data!$V$18,IF(Udfyldningsark!G1841=Data!$T$19,Data!$V$19,IF(Udfyldningsark!G1841=Data!$T$20,Data!$V$20,IF(Udfyldningsark!G1841=Data!$T$21,Data!$V$21,IF(Udfyldningsark!G1841=Data!$T$22,Data!$V$22,IF(Udfyldningsark!G1841=Data!$T$23,Data!$V$23,IF(Udfyldningsark!G1841=Data!$T$24,Data!$V$24,IF(Udfyldningsark!G1841=Data!$T$25,Data!$V$25,IF(Udfyldningsark!G1841=Data!$T$26,Data!$V$26,IF(Udfyldningsark!G1841=Data!$T$27,Data!$V$27,))))))))))))))))))))))</f>
        <v/>
      </c>
    </row>
    <row r="1825" spans="13:13" ht="9.6" hidden="1" customHeight="1" x14ac:dyDescent="0.2">
      <c r="M1825" s="89" t="str">
        <f>IF(Udfyldningsark!G1842="","",IF(Udfyldningsark!G1842=Data!$T$7,Data!$V$7,IF(Udfyldningsark!G1842=Data!$T$8,Data!$V$8,IF(Udfyldningsark!G1842=Data!$T$9,Data!$V$9,IF(Udfyldningsark!G1842=Data!$T$10,Data!$V$10,IF(Udfyldningsark!G1842=Data!$T$11,Data!$V$11,IF(Udfyldningsark!G1842=Data!$T$12,Data!$V$12,IF(Udfyldningsark!G1842=Data!$T$13,Data!$V$13,IF(Udfyldningsark!G1842=Data!$T$14,Data!$V$14,IF(Udfyldningsark!G1842=Data!$T$15,Data!$V$15,IF(Udfyldningsark!G1842=Data!$T$16,Data!$V$16,IF(Udfyldningsark!G1842=Data!$T$17,Data!$V$17,IF(Udfyldningsark!G1842=Data!$T$18,Data!$V$18,IF(Udfyldningsark!G1842=Data!$T$19,Data!$V$19,IF(Udfyldningsark!G1842=Data!$T$20,Data!$V$20,IF(Udfyldningsark!G1842=Data!$T$21,Data!$V$21,IF(Udfyldningsark!G1842=Data!$T$22,Data!$V$22,IF(Udfyldningsark!G1842=Data!$T$23,Data!$V$23,IF(Udfyldningsark!G1842=Data!$T$24,Data!$V$24,IF(Udfyldningsark!G1842=Data!$T$25,Data!$V$25,IF(Udfyldningsark!G1842=Data!$T$26,Data!$V$26,IF(Udfyldningsark!G1842=Data!$T$27,Data!$V$27,))))))))))))))))))))))</f>
        <v/>
      </c>
    </row>
    <row r="1826" spans="13:13" ht="9.6" hidden="1" customHeight="1" x14ac:dyDescent="0.2">
      <c r="M1826" s="89" t="str">
        <f>IF(Udfyldningsark!G1843="","",IF(Udfyldningsark!G1843=Data!$T$7,Data!$V$7,IF(Udfyldningsark!G1843=Data!$T$8,Data!$V$8,IF(Udfyldningsark!G1843=Data!$T$9,Data!$V$9,IF(Udfyldningsark!G1843=Data!$T$10,Data!$V$10,IF(Udfyldningsark!G1843=Data!$T$11,Data!$V$11,IF(Udfyldningsark!G1843=Data!$T$12,Data!$V$12,IF(Udfyldningsark!G1843=Data!$T$13,Data!$V$13,IF(Udfyldningsark!G1843=Data!$T$14,Data!$V$14,IF(Udfyldningsark!G1843=Data!$T$15,Data!$V$15,IF(Udfyldningsark!G1843=Data!$T$16,Data!$V$16,IF(Udfyldningsark!G1843=Data!$T$17,Data!$V$17,IF(Udfyldningsark!G1843=Data!$T$18,Data!$V$18,IF(Udfyldningsark!G1843=Data!$T$19,Data!$V$19,IF(Udfyldningsark!G1843=Data!$T$20,Data!$V$20,IF(Udfyldningsark!G1843=Data!$T$21,Data!$V$21,IF(Udfyldningsark!G1843=Data!$T$22,Data!$V$22,IF(Udfyldningsark!G1843=Data!$T$23,Data!$V$23,IF(Udfyldningsark!G1843=Data!$T$24,Data!$V$24,IF(Udfyldningsark!G1843=Data!$T$25,Data!$V$25,IF(Udfyldningsark!G1843=Data!$T$26,Data!$V$26,IF(Udfyldningsark!G1843=Data!$T$27,Data!$V$27,))))))))))))))))))))))</f>
        <v/>
      </c>
    </row>
    <row r="1827" spans="13:13" ht="9.6" hidden="1" customHeight="1" x14ac:dyDescent="0.2">
      <c r="M1827" s="89" t="str">
        <f>IF(Udfyldningsark!G1844="","",IF(Udfyldningsark!G1844=Data!$T$7,Data!$V$7,IF(Udfyldningsark!G1844=Data!$T$8,Data!$V$8,IF(Udfyldningsark!G1844=Data!$T$9,Data!$V$9,IF(Udfyldningsark!G1844=Data!$T$10,Data!$V$10,IF(Udfyldningsark!G1844=Data!$T$11,Data!$V$11,IF(Udfyldningsark!G1844=Data!$T$12,Data!$V$12,IF(Udfyldningsark!G1844=Data!$T$13,Data!$V$13,IF(Udfyldningsark!G1844=Data!$T$14,Data!$V$14,IF(Udfyldningsark!G1844=Data!$T$15,Data!$V$15,IF(Udfyldningsark!G1844=Data!$T$16,Data!$V$16,IF(Udfyldningsark!G1844=Data!$T$17,Data!$V$17,IF(Udfyldningsark!G1844=Data!$T$18,Data!$V$18,IF(Udfyldningsark!G1844=Data!$T$19,Data!$V$19,IF(Udfyldningsark!G1844=Data!$T$20,Data!$V$20,IF(Udfyldningsark!G1844=Data!$T$21,Data!$V$21,IF(Udfyldningsark!G1844=Data!$T$22,Data!$V$22,IF(Udfyldningsark!G1844=Data!$T$23,Data!$V$23,IF(Udfyldningsark!G1844=Data!$T$24,Data!$V$24,IF(Udfyldningsark!G1844=Data!$T$25,Data!$V$25,IF(Udfyldningsark!G1844=Data!$T$26,Data!$V$26,IF(Udfyldningsark!G1844=Data!$T$27,Data!$V$27,))))))))))))))))))))))</f>
        <v/>
      </c>
    </row>
    <row r="1828" spans="13:13" ht="9.6" hidden="1" customHeight="1" x14ac:dyDescent="0.2">
      <c r="M1828" s="89" t="str">
        <f>IF(Udfyldningsark!G1845="","",IF(Udfyldningsark!G1845=Data!$T$7,Data!$V$7,IF(Udfyldningsark!G1845=Data!$T$8,Data!$V$8,IF(Udfyldningsark!G1845=Data!$T$9,Data!$V$9,IF(Udfyldningsark!G1845=Data!$T$10,Data!$V$10,IF(Udfyldningsark!G1845=Data!$T$11,Data!$V$11,IF(Udfyldningsark!G1845=Data!$T$12,Data!$V$12,IF(Udfyldningsark!G1845=Data!$T$13,Data!$V$13,IF(Udfyldningsark!G1845=Data!$T$14,Data!$V$14,IF(Udfyldningsark!G1845=Data!$T$15,Data!$V$15,IF(Udfyldningsark!G1845=Data!$T$16,Data!$V$16,IF(Udfyldningsark!G1845=Data!$T$17,Data!$V$17,IF(Udfyldningsark!G1845=Data!$T$18,Data!$V$18,IF(Udfyldningsark!G1845=Data!$T$19,Data!$V$19,IF(Udfyldningsark!G1845=Data!$T$20,Data!$V$20,IF(Udfyldningsark!G1845=Data!$T$21,Data!$V$21,IF(Udfyldningsark!G1845=Data!$T$22,Data!$V$22,IF(Udfyldningsark!G1845=Data!$T$23,Data!$V$23,IF(Udfyldningsark!G1845=Data!$T$24,Data!$V$24,IF(Udfyldningsark!G1845=Data!$T$25,Data!$V$25,IF(Udfyldningsark!G1845=Data!$T$26,Data!$V$26,IF(Udfyldningsark!G1845=Data!$T$27,Data!$V$27,))))))))))))))))))))))</f>
        <v/>
      </c>
    </row>
    <row r="1829" spans="13:13" ht="9.6" hidden="1" customHeight="1" x14ac:dyDescent="0.2">
      <c r="M1829" s="89" t="str">
        <f>IF(Udfyldningsark!G1846="","",IF(Udfyldningsark!G1846=Data!$T$7,Data!$V$7,IF(Udfyldningsark!G1846=Data!$T$8,Data!$V$8,IF(Udfyldningsark!G1846=Data!$T$9,Data!$V$9,IF(Udfyldningsark!G1846=Data!$T$10,Data!$V$10,IF(Udfyldningsark!G1846=Data!$T$11,Data!$V$11,IF(Udfyldningsark!G1846=Data!$T$12,Data!$V$12,IF(Udfyldningsark!G1846=Data!$T$13,Data!$V$13,IF(Udfyldningsark!G1846=Data!$T$14,Data!$V$14,IF(Udfyldningsark!G1846=Data!$T$15,Data!$V$15,IF(Udfyldningsark!G1846=Data!$T$16,Data!$V$16,IF(Udfyldningsark!G1846=Data!$T$17,Data!$V$17,IF(Udfyldningsark!G1846=Data!$T$18,Data!$V$18,IF(Udfyldningsark!G1846=Data!$T$19,Data!$V$19,IF(Udfyldningsark!G1846=Data!$T$20,Data!$V$20,IF(Udfyldningsark!G1846=Data!$T$21,Data!$V$21,IF(Udfyldningsark!G1846=Data!$T$22,Data!$V$22,IF(Udfyldningsark!G1846=Data!$T$23,Data!$V$23,IF(Udfyldningsark!G1846=Data!$T$24,Data!$V$24,IF(Udfyldningsark!G1846=Data!$T$25,Data!$V$25,IF(Udfyldningsark!G1846=Data!$T$26,Data!$V$26,IF(Udfyldningsark!G1846=Data!$T$27,Data!$V$27,))))))))))))))))))))))</f>
        <v/>
      </c>
    </row>
    <row r="1830" spans="13:13" ht="9.6" hidden="1" customHeight="1" x14ac:dyDescent="0.2">
      <c r="M1830" s="89" t="str">
        <f>IF(Udfyldningsark!G1847="","",IF(Udfyldningsark!G1847=Data!$T$7,Data!$V$7,IF(Udfyldningsark!G1847=Data!$T$8,Data!$V$8,IF(Udfyldningsark!G1847=Data!$T$9,Data!$V$9,IF(Udfyldningsark!G1847=Data!$T$10,Data!$V$10,IF(Udfyldningsark!G1847=Data!$T$11,Data!$V$11,IF(Udfyldningsark!G1847=Data!$T$12,Data!$V$12,IF(Udfyldningsark!G1847=Data!$T$13,Data!$V$13,IF(Udfyldningsark!G1847=Data!$T$14,Data!$V$14,IF(Udfyldningsark!G1847=Data!$T$15,Data!$V$15,IF(Udfyldningsark!G1847=Data!$T$16,Data!$V$16,IF(Udfyldningsark!G1847=Data!$T$17,Data!$V$17,IF(Udfyldningsark!G1847=Data!$T$18,Data!$V$18,IF(Udfyldningsark!G1847=Data!$T$19,Data!$V$19,IF(Udfyldningsark!G1847=Data!$T$20,Data!$V$20,IF(Udfyldningsark!G1847=Data!$T$21,Data!$V$21,IF(Udfyldningsark!G1847=Data!$T$22,Data!$V$22,IF(Udfyldningsark!G1847=Data!$T$23,Data!$V$23,IF(Udfyldningsark!G1847=Data!$T$24,Data!$V$24,IF(Udfyldningsark!G1847=Data!$T$25,Data!$V$25,IF(Udfyldningsark!G1847=Data!$T$26,Data!$V$26,IF(Udfyldningsark!G1847=Data!$T$27,Data!$V$27,))))))))))))))))))))))</f>
        <v/>
      </c>
    </row>
    <row r="1831" spans="13:13" ht="9.6" hidden="1" customHeight="1" x14ac:dyDescent="0.2">
      <c r="M1831" s="89" t="str">
        <f>IF(Udfyldningsark!G1848="","",IF(Udfyldningsark!G1848=Data!$T$7,Data!$V$7,IF(Udfyldningsark!G1848=Data!$T$8,Data!$V$8,IF(Udfyldningsark!G1848=Data!$T$9,Data!$V$9,IF(Udfyldningsark!G1848=Data!$T$10,Data!$V$10,IF(Udfyldningsark!G1848=Data!$T$11,Data!$V$11,IF(Udfyldningsark!G1848=Data!$T$12,Data!$V$12,IF(Udfyldningsark!G1848=Data!$T$13,Data!$V$13,IF(Udfyldningsark!G1848=Data!$T$14,Data!$V$14,IF(Udfyldningsark!G1848=Data!$T$15,Data!$V$15,IF(Udfyldningsark!G1848=Data!$T$16,Data!$V$16,IF(Udfyldningsark!G1848=Data!$T$17,Data!$V$17,IF(Udfyldningsark!G1848=Data!$T$18,Data!$V$18,IF(Udfyldningsark!G1848=Data!$T$19,Data!$V$19,IF(Udfyldningsark!G1848=Data!$T$20,Data!$V$20,IF(Udfyldningsark!G1848=Data!$T$21,Data!$V$21,IF(Udfyldningsark!G1848=Data!$T$22,Data!$V$22,IF(Udfyldningsark!G1848=Data!$T$23,Data!$V$23,IF(Udfyldningsark!G1848=Data!$T$24,Data!$V$24,IF(Udfyldningsark!G1848=Data!$T$25,Data!$V$25,IF(Udfyldningsark!G1848=Data!$T$26,Data!$V$26,IF(Udfyldningsark!G1848=Data!$T$27,Data!$V$27,))))))))))))))))))))))</f>
        <v/>
      </c>
    </row>
    <row r="1832" spans="13:13" ht="9.6" hidden="1" customHeight="1" x14ac:dyDescent="0.2">
      <c r="M1832" s="89" t="str">
        <f>IF(Udfyldningsark!G1849="","",IF(Udfyldningsark!G1849=Data!$T$7,Data!$V$7,IF(Udfyldningsark!G1849=Data!$T$8,Data!$V$8,IF(Udfyldningsark!G1849=Data!$T$9,Data!$V$9,IF(Udfyldningsark!G1849=Data!$T$10,Data!$V$10,IF(Udfyldningsark!G1849=Data!$T$11,Data!$V$11,IF(Udfyldningsark!G1849=Data!$T$12,Data!$V$12,IF(Udfyldningsark!G1849=Data!$T$13,Data!$V$13,IF(Udfyldningsark!G1849=Data!$T$14,Data!$V$14,IF(Udfyldningsark!G1849=Data!$T$15,Data!$V$15,IF(Udfyldningsark!G1849=Data!$T$16,Data!$V$16,IF(Udfyldningsark!G1849=Data!$T$17,Data!$V$17,IF(Udfyldningsark!G1849=Data!$T$18,Data!$V$18,IF(Udfyldningsark!G1849=Data!$T$19,Data!$V$19,IF(Udfyldningsark!G1849=Data!$T$20,Data!$V$20,IF(Udfyldningsark!G1849=Data!$T$21,Data!$V$21,IF(Udfyldningsark!G1849=Data!$T$22,Data!$V$22,IF(Udfyldningsark!G1849=Data!$T$23,Data!$V$23,IF(Udfyldningsark!G1849=Data!$T$24,Data!$V$24,IF(Udfyldningsark!G1849=Data!$T$25,Data!$V$25,IF(Udfyldningsark!G1849=Data!$T$26,Data!$V$26,IF(Udfyldningsark!G1849=Data!$T$27,Data!$V$27,))))))))))))))))))))))</f>
        <v/>
      </c>
    </row>
    <row r="1833" spans="13:13" ht="9.6" hidden="1" customHeight="1" x14ac:dyDescent="0.2">
      <c r="M1833" s="89" t="str">
        <f>IF(Udfyldningsark!G1850="","",IF(Udfyldningsark!G1850=Data!$T$7,Data!$V$7,IF(Udfyldningsark!G1850=Data!$T$8,Data!$V$8,IF(Udfyldningsark!G1850=Data!$T$9,Data!$V$9,IF(Udfyldningsark!G1850=Data!$T$10,Data!$V$10,IF(Udfyldningsark!G1850=Data!$T$11,Data!$V$11,IF(Udfyldningsark!G1850=Data!$T$12,Data!$V$12,IF(Udfyldningsark!G1850=Data!$T$13,Data!$V$13,IF(Udfyldningsark!G1850=Data!$T$14,Data!$V$14,IF(Udfyldningsark!G1850=Data!$T$15,Data!$V$15,IF(Udfyldningsark!G1850=Data!$T$16,Data!$V$16,IF(Udfyldningsark!G1850=Data!$T$17,Data!$V$17,IF(Udfyldningsark!G1850=Data!$T$18,Data!$V$18,IF(Udfyldningsark!G1850=Data!$T$19,Data!$V$19,IF(Udfyldningsark!G1850=Data!$T$20,Data!$V$20,IF(Udfyldningsark!G1850=Data!$T$21,Data!$V$21,IF(Udfyldningsark!G1850=Data!$T$22,Data!$V$22,IF(Udfyldningsark!G1850=Data!$T$23,Data!$V$23,IF(Udfyldningsark!G1850=Data!$T$24,Data!$V$24,IF(Udfyldningsark!G1850=Data!$T$25,Data!$V$25,IF(Udfyldningsark!G1850=Data!$T$26,Data!$V$26,IF(Udfyldningsark!G1850=Data!$T$27,Data!$V$27,))))))))))))))))))))))</f>
        <v/>
      </c>
    </row>
    <row r="1834" spans="13:13" ht="9.6" hidden="1" customHeight="1" x14ac:dyDescent="0.2">
      <c r="M1834" s="89" t="str">
        <f>IF(Udfyldningsark!G1851="","",IF(Udfyldningsark!G1851=Data!$T$7,Data!$V$7,IF(Udfyldningsark!G1851=Data!$T$8,Data!$V$8,IF(Udfyldningsark!G1851=Data!$T$9,Data!$V$9,IF(Udfyldningsark!G1851=Data!$T$10,Data!$V$10,IF(Udfyldningsark!G1851=Data!$T$11,Data!$V$11,IF(Udfyldningsark!G1851=Data!$T$12,Data!$V$12,IF(Udfyldningsark!G1851=Data!$T$13,Data!$V$13,IF(Udfyldningsark!G1851=Data!$T$14,Data!$V$14,IF(Udfyldningsark!G1851=Data!$T$15,Data!$V$15,IF(Udfyldningsark!G1851=Data!$T$16,Data!$V$16,IF(Udfyldningsark!G1851=Data!$T$17,Data!$V$17,IF(Udfyldningsark!G1851=Data!$T$18,Data!$V$18,IF(Udfyldningsark!G1851=Data!$T$19,Data!$V$19,IF(Udfyldningsark!G1851=Data!$T$20,Data!$V$20,IF(Udfyldningsark!G1851=Data!$T$21,Data!$V$21,IF(Udfyldningsark!G1851=Data!$T$22,Data!$V$22,IF(Udfyldningsark!G1851=Data!$T$23,Data!$V$23,IF(Udfyldningsark!G1851=Data!$T$24,Data!$V$24,IF(Udfyldningsark!G1851=Data!$T$25,Data!$V$25,IF(Udfyldningsark!G1851=Data!$T$26,Data!$V$26,IF(Udfyldningsark!G1851=Data!$T$27,Data!$V$27,))))))))))))))))))))))</f>
        <v/>
      </c>
    </row>
    <row r="1835" spans="13:13" ht="9.6" hidden="1" customHeight="1" x14ac:dyDescent="0.2">
      <c r="M1835" s="89" t="str">
        <f>IF(Udfyldningsark!G1852="","",IF(Udfyldningsark!G1852=Data!$T$7,Data!$V$7,IF(Udfyldningsark!G1852=Data!$T$8,Data!$V$8,IF(Udfyldningsark!G1852=Data!$T$9,Data!$V$9,IF(Udfyldningsark!G1852=Data!$T$10,Data!$V$10,IF(Udfyldningsark!G1852=Data!$T$11,Data!$V$11,IF(Udfyldningsark!G1852=Data!$T$12,Data!$V$12,IF(Udfyldningsark!G1852=Data!$T$13,Data!$V$13,IF(Udfyldningsark!G1852=Data!$T$14,Data!$V$14,IF(Udfyldningsark!G1852=Data!$T$15,Data!$V$15,IF(Udfyldningsark!G1852=Data!$T$16,Data!$V$16,IF(Udfyldningsark!G1852=Data!$T$17,Data!$V$17,IF(Udfyldningsark!G1852=Data!$T$18,Data!$V$18,IF(Udfyldningsark!G1852=Data!$T$19,Data!$V$19,IF(Udfyldningsark!G1852=Data!$T$20,Data!$V$20,IF(Udfyldningsark!G1852=Data!$T$21,Data!$V$21,IF(Udfyldningsark!G1852=Data!$T$22,Data!$V$22,IF(Udfyldningsark!G1852=Data!$T$23,Data!$V$23,IF(Udfyldningsark!G1852=Data!$T$24,Data!$V$24,IF(Udfyldningsark!G1852=Data!$T$25,Data!$V$25,IF(Udfyldningsark!G1852=Data!$T$26,Data!$V$26,IF(Udfyldningsark!G1852=Data!$T$27,Data!$V$27,))))))))))))))))))))))</f>
        <v/>
      </c>
    </row>
    <row r="1836" spans="13:13" ht="9.6" hidden="1" customHeight="1" x14ac:dyDescent="0.2">
      <c r="M1836" s="89" t="str">
        <f>IF(Udfyldningsark!G1853="","",IF(Udfyldningsark!G1853=Data!$T$7,Data!$V$7,IF(Udfyldningsark!G1853=Data!$T$8,Data!$V$8,IF(Udfyldningsark!G1853=Data!$T$9,Data!$V$9,IF(Udfyldningsark!G1853=Data!$T$10,Data!$V$10,IF(Udfyldningsark!G1853=Data!$T$11,Data!$V$11,IF(Udfyldningsark!G1853=Data!$T$12,Data!$V$12,IF(Udfyldningsark!G1853=Data!$T$13,Data!$V$13,IF(Udfyldningsark!G1853=Data!$T$14,Data!$V$14,IF(Udfyldningsark!G1853=Data!$T$15,Data!$V$15,IF(Udfyldningsark!G1853=Data!$T$16,Data!$V$16,IF(Udfyldningsark!G1853=Data!$T$17,Data!$V$17,IF(Udfyldningsark!G1853=Data!$T$18,Data!$V$18,IF(Udfyldningsark!G1853=Data!$T$19,Data!$V$19,IF(Udfyldningsark!G1853=Data!$T$20,Data!$V$20,IF(Udfyldningsark!G1853=Data!$T$21,Data!$V$21,IF(Udfyldningsark!G1853=Data!$T$22,Data!$V$22,IF(Udfyldningsark!G1853=Data!$T$23,Data!$V$23,IF(Udfyldningsark!G1853=Data!$T$24,Data!$V$24,IF(Udfyldningsark!G1853=Data!$T$25,Data!$V$25,IF(Udfyldningsark!G1853=Data!$T$26,Data!$V$26,IF(Udfyldningsark!G1853=Data!$T$27,Data!$V$27,))))))))))))))))))))))</f>
        <v/>
      </c>
    </row>
    <row r="1837" spans="13:13" ht="9.6" hidden="1" customHeight="1" x14ac:dyDescent="0.2">
      <c r="M1837" s="89" t="str">
        <f>IF(Udfyldningsark!G1854="","",IF(Udfyldningsark!G1854=Data!$T$7,Data!$V$7,IF(Udfyldningsark!G1854=Data!$T$8,Data!$V$8,IF(Udfyldningsark!G1854=Data!$T$9,Data!$V$9,IF(Udfyldningsark!G1854=Data!$T$10,Data!$V$10,IF(Udfyldningsark!G1854=Data!$T$11,Data!$V$11,IF(Udfyldningsark!G1854=Data!$T$12,Data!$V$12,IF(Udfyldningsark!G1854=Data!$T$13,Data!$V$13,IF(Udfyldningsark!G1854=Data!$T$14,Data!$V$14,IF(Udfyldningsark!G1854=Data!$T$15,Data!$V$15,IF(Udfyldningsark!G1854=Data!$T$16,Data!$V$16,IF(Udfyldningsark!G1854=Data!$T$17,Data!$V$17,IF(Udfyldningsark!G1854=Data!$T$18,Data!$V$18,IF(Udfyldningsark!G1854=Data!$T$19,Data!$V$19,IF(Udfyldningsark!G1854=Data!$T$20,Data!$V$20,IF(Udfyldningsark!G1854=Data!$T$21,Data!$V$21,IF(Udfyldningsark!G1854=Data!$T$22,Data!$V$22,IF(Udfyldningsark!G1854=Data!$T$23,Data!$V$23,IF(Udfyldningsark!G1854=Data!$T$24,Data!$V$24,IF(Udfyldningsark!G1854=Data!$T$25,Data!$V$25,IF(Udfyldningsark!G1854=Data!$T$26,Data!$V$26,IF(Udfyldningsark!G1854=Data!$T$27,Data!$V$27,))))))))))))))))))))))</f>
        <v/>
      </c>
    </row>
    <row r="1838" spans="13:13" ht="9.6" hidden="1" customHeight="1" x14ac:dyDescent="0.2">
      <c r="M1838" s="89" t="str">
        <f>IF(Udfyldningsark!G1855="","",IF(Udfyldningsark!G1855=Data!$T$7,Data!$V$7,IF(Udfyldningsark!G1855=Data!$T$8,Data!$V$8,IF(Udfyldningsark!G1855=Data!$T$9,Data!$V$9,IF(Udfyldningsark!G1855=Data!$T$10,Data!$V$10,IF(Udfyldningsark!G1855=Data!$T$11,Data!$V$11,IF(Udfyldningsark!G1855=Data!$T$12,Data!$V$12,IF(Udfyldningsark!G1855=Data!$T$13,Data!$V$13,IF(Udfyldningsark!G1855=Data!$T$14,Data!$V$14,IF(Udfyldningsark!G1855=Data!$T$15,Data!$V$15,IF(Udfyldningsark!G1855=Data!$T$16,Data!$V$16,IF(Udfyldningsark!G1855=Data!$T$17,Data!$V$17,IF(Udfyldningsark!G1855=Data!$T$18,Data!$V$18,IF(Udfyldningsark!G1855=Data!$T$19,Data!$V$19,IF(Udfyldningsark!G1855=Data!$T$20,Data!$V$20,IF(Udfyldningsark!G1855=Data!$T$21,Data!$V$21,IF(Udfyldningsark!G1855=Data!$T$22,Data!$V$22,IF(Udfyldningsark!G1855=Data!$T$23,Data!$V$23,IF(Udfyldningsark!G1855=Data!$T$24,Data!$V$24,IF(Udfyldningsark!G1855=Data!$T$25,Data!$V$25,IF(Udfyldningsark!G1855=Data!$T$26,Data!$V$26,IF(Udfyldningsark!G1855=Data!$T$27,Data!$V$27,))))))))))))))))))))))</f>
        <v/>
      </c>
    </row>
    <row r="1839" spans="13:13" ht="9.6" hidden="1" customHeight="1" x14ac:dyDescent="0.2">
      <c r="M1839" s="89" t="str">
        <f>IF(Udfyldningsark!G1856="","",IF(Udfyldningsark!G1856=Data!$T$7,Data!$V$7,IF(Udfyldningsark!G1856=Data!$T$8,Data!$V$8,IF(Udfyldningsark!G1856=Data!$T$9,Data!$V$9,IF(Udfyldningsark!G1856=Data!$T$10,Data!$V$10,IF(Udfyldningsark!G1856=Data!$T$11,Data!$V$11,IF(Udfyldningsark!G1856=Data!$T$12,Data!$V$12,IF(Udfyldningsark!G1856=Data!$T$13,Data!$V$13,IF(Udfyldningsark!G1856=Data!$T$14,Data!$V$14,IF(Udfyldningsark!G1856=Data!$T$15,Data!$V$15,IF(Udfyldningsark!G1856=Data!$T$16,Data!$V$16,IF(Udfyldningsark!G1856=Data!$T$17,Data!$V$17,IF(Udfyldningsark!G1856=Data!$T$18,Data!$V$18,IF(Udfyldningsark!G1856=Data!$T$19,Data!$V$19,IF(Udfyldningsark!G1856=Data!$T$20,Data!$V$20,IF(Udfyldningsark!G1856=Data!$T$21,Data!$V$21,IF(Udfyldningsark!G1856=Data!$T$22,Data!$V$22,IF(Udfyldningsark!G1856=Data!$T$23,Data!$V$23,IF(Udfyldningsark!G1856=Data!$T$24,Data!$V$24,IF(Udfyldningsark!G1856=Data!$T$25,Data!$V$25,IF(Udfyldningsark!G1856=Data!$T$26,Data!$V$26,IF(Udfyldningsark!G1856=Data!$T$27,Data!$V$27,))))))))))))))))))))))</f>
        <v/>
      </c>
    </row>
    <row r="1840" spans="13:13" ht="9.6" hidden="1" customHeight="1" x14ac:dyDescent="0.2">
      <c r="M1840" s="89" t="str">
        <f>IF(Udfyldningsark!G1857="","",IF(Udfyldningsark!G1857=Data!$T$7,Data!$V$7,IF(Udfyldningsark!G1857=Data!$T$8,Data!$V$8,IF(Udfyldningsark!G1857=Data!$T$9,Data!$V$9,IF(Udfyldningsark!G1857=Data!$T$10,Data!$V$10,IF(Udfyldningsark!G1857=Data!$T$11,Data!$V$11,IF(Udfyldningsark!G1857=Data!$T$12,Data!$V$12,IF(Udfyldningsark!G1857=Data!$T$13,Data!$V$13,IF(Udfyldningsark!G1857=Data!$T$14,Data!$V$14,IF(Udfyldningsark!G1857=Data!$T$15,Data!$V$15,IF(Udfyldningsark!G1857=Data!$T$16,Data!$V$16,IF(Udfyldningsark!G1857=Data!$T$17,Data!$V$17,IF(Udfyldningsark!G1857=Data!$T$18,Data!$V$18,IF(Udfyldningsark!G1857=Data!$T$19,Data!$V$19,IF(Udfyldningsark!G1857=Data!$T$20,Data!$V$20,IF(Udfyldningsark!G1857=Data!$T$21,Data!$V$21,IF(Udfyldningsark!G1857=Data!$T$22,Data!$V$22,IF(Udfyldningsark!G1857=Data!$T$23,Data!$V$23,IF(Udfyldningsark!G1857=Data!$T$24,Data!$V$24,IF(Udfyldningsark!G1857=Data!$T$25,Data!$V$25,IF(Udfyldningsark!G1857=Data!$T$26,Data!$V$26,IF(Udfyldningsark!G1857=Data!$T$27,Data!$V$27,))))))))))))))))))))))</f>
        <v/>
      </c>
    </row>
    <row r="1841" spans="13:13" ht="9.6" hidden="1" customHeight="1" x14ac:dyDescent="0.2">
      <c r="M1841" s="89" t="str">
        <f>IF(Udfyldningsark!G1858="","",IF(Udfyldningsark!G1858=Data!$T$7,Data!$V$7,IF(Udfyldningsark!G1858=Data!$T$8,Data!$V$8,IF(Udfyldningsark!G1858=Data!$T$9,Data!$V$9,IF(Udfyldningsark!G1858=Data!$T$10,Data!$V$10,IF(Udfyldningsark!G1858=Data!$T$11,Data!$V$11,IF(Udfyldningsark!G1858=Data!$T$12,Data!$V$12,IF(Udfyldningsark!G1858=Data!$T$13,Data!$V$13,IF(Udfyldningsark!G1858=Data!$T$14,Data!$V$14,IF(Udfyldningsark!G1858=Data!$T$15,Data!$V$15,IF(Udfyldningsark!G1858=Data!$T$16,Data!$V$16,IF(Udfyldningsark!G1858=Data!$T$17,Data!$V$17,IF(Udfyldningsark!G1858=Data!$T$18,Data!$V$18,IF(Udfyldningsark!G1858=Data!$T$19,Data!$V$19,IF(Udfyldningsark!G1858=Data!$T$20,Data!$V$20,IF(Udfyldningsark!G1858=Data!$T$21,Data!$V$21,IF(Udfyldningsark!G1858=Data!$T$22,Data!$V$22,IF(Udfyldningsark!G1858=Data!$T$23,Data!$V$23,IF(Udfyldningsark!G1858=Data!$T$24,Data!$V$24,IF(Udfyldningsark!G1858=Data!$T$25,Data!$V$25,IF(Udfyldningsark!G1858=Data!$T$26,Data!$V$26,IF(Udfyldningsark!G1858=Data!$T$27,Data!$V$27,))))))))))))))))))))))</f>
        <v/>
      </c>
    </row>
    <row r="1842" spans="13:13" ht="9.6" hidden="1" customHeight="1" x14ac:dyDescent="0.2">
      <c r="M1842" s="89" t="str">
        <f>IF(Udfyldningsark!G1859="","",IF(Udfyldningsark!G1859=Data!$T$7,Data!$V$7,IF(Udfyldningsark!G1859=Data!$T$8,Data!$V$8,IF(Udfyldningsark!G1859=Data!$T$9,Data!$V$9,IF(Udfyldningsark!G1859=Data!$T$10,Data!$V$10,IF(Udfyldningsark!G1859=Data!$T$11,Data!$V$11,IF(Udfyldningsark!G1859=Data!$T$12,Data!$V$12,IF(Udfyldningsark!G1859=Data!$T$13,Data!$V$13,IF(Udfyldningsark!G1859=Data!$T$14,Data!$V$14,IF(Udfyldningsark!G1859=Data!$T$15,Data!$V$15,IF(Udfyldningsark!G1859=Data!$T$16,Data!$V$16,IF(Udfyldningsark!G1859=Data!$T$17,Data!$V$17,IF(Udfyldningsark!G1859=Data!$T$18,Data!$V$18,IF(Udfyldningsark!G1859=Data!$T$19,Data!$V$19,IF(Udfyldningsark!G1859=Data!$T$20,Data!$V$20,IF(Udfyldningsark!G1859=Data!$T$21,Data!$V$21,IF(Udfyldningsark!G1859=Data!$T$22,Data!$V$22,IF(Udfyldningsark!G1859=Data!$T$23,Data!$V$23,IF(Udfyldningsark!G1859=Data!$T$24,Data!$V$24,IF(Udfyldningsark!G1859=Data!$T$25,Data!$V$25,IF(Udfyldningsark!G1859=Data!$T$26,Data!$V$26,IF(Udfyldningsark!G1859=Data!$T$27,Data!$V$27,))))))))))))))))))))))</f>
        <v/>
      </c>
    </row>
    <row r="1843" spans="13:13" ht="9.6" hidden="1" customHeight="1" x14ac:dyDescent="0.2">
      <c r="M1843" s="89" t="str">
        <f>IF(Udfyldningsark!G1860="","",IF(Udfyldningsark!G1860=Data!$T$7,Data!$V$7,IF(Udfyldningsark!G1860=Data!$T$8,Data!$V$8,IF(Udfyldningsark!G1860=Data!$T$9,Data!$V$9,IF(Udfyldningsark!G1860=Data!$T$10,Data!$V$10,IF(Udfyldningsark!G1860=Data!$T$11,Data!$V$11,IF(Udfyldningsark!G1860=Data!$T$12,Data!$V$12,IF(Udfyldningsark!G1860=Data!$T$13,Data!$V$13,IF(Udfyldningsark!G1860=Data!$T$14,Data!$V$14,IF(Udfyldningsark!G1860=Data!$T$15,Data!$V$15,IF(Udfyldningsark!G1860=Data!$T$16,Data!$V$16,IF(Udfyldningsark!G1860=Data!$T$17,Data!$V$17,IF(Udfyldningsark!G1860=Data!$T$18,Data!$V$18,IF(Udfyldningsark!G1860=Data!$T$19,Data!$V$19,IF(Udfyldningsark!G1860=Data!$T$20,Data!$V$20,IF(Udfyldningsark!G1860=Data!$T$21,Data!$V$21,IF(Udfyldningsark!G1860=Data!$T$22,Data!$V$22,IF(Udfyldningsark!G1860=Data!$T$23,Data!$V$23,IF(Udfyldningsark!G1860=Data!$T$24,Data!$V$24,IF(Udfyldningsark!G1860=Data!$T$25,Data!$V$25,IF(Udfyldningsark!G1860=Data!$T$26,Data!$V$26,IF(Udfyldningsark!G1860=Data!$T$27,Data!$V$27,))))))))))))))))))))))</f>
        <v/>
      </c>
    </row>
    <row r="1844" spans="13:13" ht="9.6" hidden="1" customHeight="1" x14ac:dyDescent="0.2">
      <c r="M1844" s="89" t="str">
        <f>IF(Udfyldningsark!G1861="","",IF(Udfyldningsark!G1861=Data!$T$7,Data!$V$7,IF(Udfyldningsark!G1861=Data!$T$8,Data!$V$8,IF(Udfyldningsark!G1861=Data!$T$9,Data!$V$9,IF(Udfyldningsark!G1861=Data!$T$10,Data!$V$10,IF(Udfyldningsark!G1861=Data!$T$11,Data!$V$11,IF(Udfyldningsark!G1861=Data!$T$12,Data!$V$12,IF(Udfyldningsark!G1861=Data!$T$13,Data!$V$13,IF(Udfyldningsark!G1861=Data!$T$14,Data!$V$14,IF(Udfyldningsark!G1861=Data!$T$15,Data!$V$15,IF(Udfyldningsark!G1861=Data!$T$16,Data!$V$16,IF(Udfyldningsark!G1861=Data!$T$17,Data!$V$17,IF(Udfyldningsark!G1861=Data!$T$18,Data!$V$18,IF(Udfyldningsark!G1861=Data!$T$19,Data!$V$19,IF(Udfyldningsark!G1861=Data!$T$20,Data!$V$20,IF(Udfyldningsark!G1861=Data!$T$21,Data!$V$21,IF(Udfyldningsark!G1861=Data!$T$22,Data!$V$22,IF(Udfyldningsark!G1861=Data!$T$23,Data!$V$23,IF(Udfyldningsark!G1861=Data!$T$24,Data!$V$24,IF(Udfyldningsark!G1861=Data!$T$25,Data!$V$25,IF(Udfyldningsark!G1861=Data!$T$26,Data!$V$26,IF(Udfyldningsark!G1861=Data!$T$27,Data!$V$27,))))))))))))))))))))))</f>
        <v/>
      </c>
    </row>
    <row r="1845" spans="13:13" ht="9.6" hidden="1" customHeight="1" x14ac:dyDescent="0.2">
      <c r="M1845" s="89" t="str">
        <f>IF(Udfyldningsark!G1862="","",IF(Udfyldningsark!G1862=Data!$T$7,Data!$V$7,IF(Udfyldningsark!G1862=Data!$T$8,Data!$V$8,IF(Udfyldningsark!G1862=Data!$T$9,Data!$V$9,IF(Udfyldningsark!G1862=Data!$T$10,Data!$V$10,IF(Udfyldningsark!G1862=Data!$T$11,Data!$V$11,IF(Udfyldningsark!G1862=Data!$T$12,Data!$V$12,IF(Udfyldningsark!G1862=Data!$T$13,Data!$V$13,IF(Udfyldningsark!G1862=Data!$T$14,Data!$V$14,IF(Udfyldningsark!G1862=Data!$T$15,Data!$V$15,IF(Udfyldningsark!G1862=Data!$T$16,Data!$V$16,IF(Udfyldningsark!G1862=Data!$T$17,Data!$V$17,IF(Udfyldningsark!G1862=Data!$T$18,Data!$V$18,IF(Udfyldningsark!G1862=Data!$T$19,Data!$V$19,IF(Udfyldningsark!G1862=Data!$T$20,Data!$V$20,IF(Udfyldningsark!G1862=Data!$T$21,Data!$V$21,IF(Udfyldningsark!G1862=Data!$T$22,Data!$V$22,IF(Udfyldningsark!G1862=Data!$T$23,Data!$V$23,IF(Udfyldningsark!G1862=Data!$T$24,Data!$V$24,IF(Udfyldningsark!G1862=Data!$T$25,Data!$V$25,IF(Udfyldningsark!G1862=Data!$T$26,Data!$V$26,IF(Udfyldningsark!G1862=Data!$T$27,Data!$V$27,))))))))))))))))))))))</f>
        <v/>
      </c>
    </row>
    <row r="1846" spans="13:13" ht="9.6" hidden="1" customHeight="1" x14ac:dyDescent="0.2">
      <c r="M1846" s="89" t="str">
        <f>IF(Udfyldningsark!G1863="","",IF(Udfyldningsark!G1863=Data!$T$7,Data!$V$7,IF(Udfyldningsark!G1863=Data!$T$8,Data!$V$8,IF(Udfyldningsark!G1863=Data!$T$9,Data!$V$9,IF(Udfyldningsark!G1863=Data!$T$10,Data!$V$10,IF(Udfyldningsark!G1863=Data!$T$11,Data!$V$11,IF(Udfyldningsark!G1863=Data!$T$12,Data!$V$12,IF(Udfyldningsark!G1863=Data!$T$13,Data!$V$13,IF(Udfyldningsark!G1863=Data!$T$14,Data!$V$14,IF(Udfyldningsark!G1863=Data!$T$15,Data!$V$15,IF(Udfyldningsark!G1863=Data!$T$16,Data!$V$16,IF(Udfyldningsark!G1863=Data!$T$17,Data!$V$17,IF(Udfyldningsark!G1863=Data!$T$18,Data!$V$18,IF(Udfyldningsark!G1863=Data!$T$19,Data!$V$19,IF(Udfyldningsark!G1863=Data!$T$20,Data!$V$20,IF(Udfyldningsark!G1863=Data!$T$21,Data!$V$21,IF(Udfyldningsark!G1863=Data!$T$22,Data!$V$22,IF(Udfyldningsark!G1863=Data!$T$23,Data!$V$23,IF(Udfyldningsark!G1863=Data!$T$24,Data!$V$24,IF(Udfyldningsark!G1863=Data!$T$25,Data!$V$25,IF(Udfyldningsark!G1863=Data!$T$26,Data!$V$26,IF(Udfyldningsark!G1863=Data!$T$27,Data!$V$27,))))))))))))))))))))))</f>
        <v/>
      </c>
    </row>
    <row r="1847" spans="13:13" ht="9.6" hidden="1" customHeight="1" x14ac:dyDescent="0.2">
      <c r="M1847" s="89" t="str">
        <f>IF(Udfyldningsark!G1864="","",IF(Udfyldningsark!G1864=Data!$T$7,Data!$V$7,IF(Udfyldningsark!G1864=Data!$T$8,Data!$V$8,IF(Udfyldningsark!G1864=Data!$T$9,Data!$V$9,IF(Udfyldningsark!G1864=Data!$T$10,Data!$V$10,IF(Udfyldningsark!G1864=Data!$T$11,Data!$V$11,IF(Udfyldningsark!G1864=Data!$T$12,Data!$V$12,IF(Udfyldningsark!G1864=Data!$T$13,Data!$V$13,IF(Udfyldningsark!G1864=Data!$T$14,Data!$V$14,IF(Udfyldningsark!G1864=Data!$T$15,Data!$V$15,IF(Udfyldningsark!G1864=Data!$T$16,Data!$V$16,IF(Udfyldningsark!G1864=Data!$T$17,Data!$V$17,IF(Udfyldningsark!G1864=Data!$T$18,Data!$V$18,IF(Udfyldningsark!G1864=Data!$T$19,Data!$V$19,IF(Udfyldningsark!G1864=Data!$T$20,Data!$V$20,IF(Udfyldningsark!G1864=Data!$T$21,Data!$V$21,IF(Udfyldningsark!G1864=Data!$T$22,Data!$V$22,IF(Udfyldningsark!G1864=Data!$T$23,Data!$V$23,IF(Udfyldningsark!G1864=Data!$T$24,Data!$V$24,IF(Udfyldningsark!G1864=Data!$T$25,Data!$V$25,IF(Udfyldningsark!G1864=Data!$T$26,Data!$V$26,IF(Udfyldningsark!G1864=Data!$T$27,Data!$V$27,))))))))))))))))))))))</f>
        <v/>
      </c>
    </row>
    <row r="1848" spans="13:13" ht="9.6" hidden="1" customHeight="1" x14ac:dyDescent="0.2">
      <c r="M1848" s="89" t="str">
        <f>IF(Udfyldningsark!G1865="","",IF(Udfyldningsark!G1865=Data!$T$7,Data!$V$7,IF(Udfyldningsark!G1865=Data!$T$8,Data!$V$8,IF(Udfyldningsark!G1865=Data!$T$9,Data!$V$9,IF(Udfyldningsark!G1865=Data!$T$10,Data!$V$10,IF(Udfyldningsark!G1865=Data!$T$11,Data!$V$11,IF(Udfyldningsark!G1865=Data!$T$12,Data!$V$12,IF(Udfyldningsark!G1865=Data!$T$13,Data!$V$13,IF(Udfyldningsark!G1865=Data!$T$14,Data!$V$14,IF(Udfyldningsark!G1865=Data!$T$15,Data!$V$15,IF(Udfyldningsark!G1865=Data!$T$16,Data!$V$16,IF(Udfyldningsark!G1865=Data!$T$17,Data!$V$17,IF(Udfyldningsark!G1865=Data!$T$18,Data!$V$18,IF(Udfyldningsark!G1865=Data!$T$19,Data!$V$19,IF(Udfyldningsark!G1865=Data!$T$20,Data!$V$20,IF(Udfyldningsark!G1865=Data!$T$21,Data!$V$21,IF(Udfyldningsark!G1865=Data!$T$22,Data!$V$22,IF(Udfyldningsark!G1865=Data!$T$23,Data!$V$23,IF(Udfyldningsark!G1865=Data!$T$24,Data!$V$24,IF(Udfyldningsark!G1865=Data!$T$25,Data!$V$25,IF(Udfyldningsark!G1865=Data!$T$26,Data!$V$26,IF(Udfyldningsark!G1865=Data!$T$27,Data!$V$27,))))))))))))))))))))))</f>
        <v/>
      </c>
    </row>
    <row r="1849" spans="13:13" ht="9.6" hidden="1" customHeight="1" x14ac:dyDescent="0.2">
      <c r="M1849" s="89" t="str">
        <f>IF(Udfyldningsark!G1866="","",IF(Udfyldningsark!G1866=Data!$T$7,Data!$V$7,IF(Udfyldningsark!G1866=Data!$T$8,Data!$V$8,IF(Udfyldningsark!G1866=Data!$T$9,Data!$V$9,IF(Udfyldningsark!G1866=Data!$T$10,Data!$V$10,IF(Udfyldningsark!G1866=Data!$T$11,Data!$V$11,IF(Udfyldningsark!G1866=Data!$T$12,Data!$V$12,IF(Udfyldningsark!G1866=Data!$T$13,Data!$V$13,IF(Udfyldningsark!G1866=Data!$T$14,Data!$V$14,IF(Udfyldningsark!G1866=Data!$T$15,Data!$V$15,IF(Udfyldningsark!G1866=Data!$T$16,Data!$V$16,IF(Udfyldningsark!G1866=Data!$T$17,Data!$V$17,IF(Udfyldningsark!G1866=Data!$T$18,Data!$V$18,IF(Udfyldningsark!G1866=Data!$T$19,Data!$V$19,IF(Udfyldningsark!G1866=Data!$T$20,Data!$V$20,IF(Udfyldningsark!G1866=Data!$T$21,Data!$V$21,IF(Udfyldningsark!G1866=Data!$T$22,Data!$V$22,IF(Udfyldningsark!G1866=Data!$T$23,Data!$V$23,IF(Udfyldningsark!G1866=Data!$T$24,Data!$V$24,IF(Udfyldningsark!G1866=Data!$T$25,Data!$V$25,IF(Udfyldningsark!G1866=Data!$T$26,Data!$V$26,IF(Udfyldningsark!G1866=Data!$T$27,Data!$V$27,))))))))))))))))))))))</f>
        <v/>
      </c>
    </row>
    <row r="1850" spans="13:13" ht="9.6" hidden="1" customHeight="1" x14ac:dyDescent="0.2">
      <c r="M1850" s="89" t="str">
        <f>IF(Udfyldningsark!G1867="","",IF(Udfyldningsark!G1867=Data!$T$7,Data!$V$7,IF(Udfyldningsark!G1867=Data!$T$8,Data!$V$8,IF(Udfyldningsark!G1867=Data!$T$9,Data!$V$9,IF(Udfyldningsark!G1867=Data!$T$10,Data!$V$10,IF(Udfyldningsark!G1867=Data!$T$11,Data!$V$11,IF(Udfyldningsark!G1867=Data!$T$12,Data!$V$12,IF(Udfyldningsark!G1867=Data!$T$13,Data!$V$13,IF(Udfyldningsark!G1867=Data!$T$14,Data!$V$14,IF(Udfyldningsark!G1867=Data!$T$15,Data!$V$15,IF(Udfyldningsark!G1867=Data!$T$16,Data!$V$16,IF(Udfyldningsark!G1867=Data!$T$17,Data!$V$17,IF(Udfyldningsark!G1867=Data!$T$18,Data!$V$18,IF(Udfyldningsark!G1867=Data!$T$19,Data!$V$19,IF(Udfyldningsark!G1867=Data!$T$20,Data!$V$20,IF(Udfyldningsark!G1867=Data!$T$21,Data!$V$21,IF(Udfyldningsark!G1867=Data!$T$22,Data!$V$22,IF(Udfyldningsark!G1867=Data!$T$23,Data!$V$23,IF(Udfyldningsark!G1867=Data!$T$24,Data!$V$24,IF(Udfyldningsark!G1867=Data!$T$25,Data!$V$25,IF(Udfyldningsark!G1867=Data!$T$26,Data!$V$26,IF(Udfyldningsark!G1867=Data!$T$27,Data!$V$27,))))))))))))))))))))))</f>
        <v/>
      </c>
    </row>
    <row r="1851" spans="13:13" ht="9.6" hidden="1" customHeight="1" x14ac:dyDescent="0.2">
      <c r="M1851" s="89" t="str">
        <f>IF(Udfyldningsark!G1868="","",IF(Udfyldningsark!G1868=Data!$T$7,Data!$V$7,IF(Udfyldningsark!G1868=Data!$T$8,Data!$V$8,IF(Udfyldningsark!G1868=Data!$T$9,Data!$V$9,IF(Udfyldningsark!G1868=Data!$T$10,Data!$V$10,IF(Udfyldningsark!G1868=Data!$T$11,Data!$V$11,IF(Udfyldningsark!G1868=Data!$T$12,Data!$V$12,IF(Udfyldningsark!G1868=Data!$T$13,Data!$V$13,IF(Udfyldningsark!G1868=Data!$T$14,Data!$V$14,IF(Udfyldningsark!G1868=Data!$T$15,Data!$V$15,IF(Udfyldningsark!G1868=Data!$T$16,Data!$V$16,IF(Udfyldningsark!G1868=Data!$T$17,Data!$V$17,IF(Udfyldningsark!G1868=Data!$T$18,Data!$V$18,IF(Udfyldningsark!G1868=Data!$T$19,Data!$V$19,IF(Udfyldningsark!G1868=Data!$T$20,Data!$V$20,IF(Udfyldningsark!G1868=Data!$T$21,Data!$V$21,IF(Udfyldningsark!G1868=Data!$T$22,Data!$V$22,IF(Udfyldningsark!G1868=Data!$T$23,Data!$V$23,IF(Udfyldningsark!G1868=Data!$T$24,Data!$V$24,IF(Udfyldningsark!G1868=Data!$T$25,Data!$V$25,IF(Udfyldningsark!G1868=Data!$T$26,Data!$V$26,IF(Udfyldningsark!G1868=Data!$T$27,Data!$V$27,))))))))))))))))))))))</f>
        <v/>
      </c>
    </row>
    <row r="1852" spans="13:13" ht="9.6" hidden="1" customHeight="1" x14ac:dyDescent="0.2">
      <c r="M1852" s="89" t="str">
        <f>IF(Udfyldningsark!G1869="","",IF(Udfyldningsark!G1869=Data!$T$7,Data!$V$7,IF(Udfyldningsark!G1869=Data!$T$8,Data!$V$8,IF(Udfyldningsark!G1869=Data!$T$9,Data!$V$9,IF(Udfyldningsark!G1869=Data!$T$10,Data!$V$10,IF(Udfyldningsark!G1869=Data!$T$11,Data!$V$11,IF(Udfyldningsark!G1869=Data!$T$12,Data!$V$12,IF(Udfyldningsark!G1869=Data!$T$13,Data!$V$13,IF(Udfyldningsark!G1869=Data!$T$14,Data!$V$14,IF(Udfyldningsark!G1869=Data!$T$15,Data!$V$15,IF(Udfyldningsark!G1869=Data!$T$16,Data!$V$16,IF(Udfyldningsark!G1869=Data!$T$17,Data!$V$17,IF(Udfyldningsark!G1869=Data!$T$18,Data!$V$18,IF(Udfyldningsark!G1869=Data!$T$19,Data!$V$19,IF(Udfyldningsark!G1869=Data!$T$20,Data!$V$20,IF(Udfyldningsark!G1869=Data!$T$21,Data!$V$21,IF(Udfyldningsark!G1869=Data!$T$22,Data!$V$22,IF(Udfyldningsark!G1869=Data!$T$23,Data!$V$23,IF(Udfyldningsark!G1869=Data!$T$24,Data!$V$24,IF(Udfyldningsark!G1869=Data!$T$25,Data!$V$25,IF(Udfyldningsark!G1869=Data!$T$26,Data!$V$26,IF(Udfyldningsark!G1869=Data!$T$27,Data!$V$27,))))))))))))))))))))))</f>
        <v/>
      </c>
    </row>
    <row r="1853" spans="13:13" ht="9.6" hidden="1" customHeight="1" x14ac:dyDescent="0.2">
      <c r="M1853" s="89" t="str">
        <f>IF(Udfyldningsark!G1870="","",IF(Udfyldningsark!G1870=Data!$T$7,Data!$V$7,IF(Udfyldningsark!G1870=Data!$T$8,Data!$V$8,IF(Udfyldningsark!G1870=Data!$T$9,Data!$V$9,IF(Udfyldningsark!G1870=Data!$T$10,Data!$V$10,IF(Udfyldningsark!G1870=Data!$T$11,Data!$V$11,IF(Udfyldningsark!G1870=Data!$T$12,Data!$V$12,IF(Udfyldningsark!G1870=Data!$T$13,Data!$V$13,IF(Udfyldningsark!G1870=Data!$T$14,Data!$V$14,IF(Udfyldningsark!G1870=Data!$T$15,Data!$V$15,IF(Udfyldningsark!G1870=Data!$T$16,Data!$V$16,IF(Udfyldningsark!G1870=Data!$T$17,Data!$V$17,IF(Udfyldningsark!G1870=Data!$T$18,Data!$V$18,IF(Udfyldningsark!G1870=Data!$T$19,Data!$V$19,IF(Udfyldningsark!G1870=Data!$T$20,Data!$V$20,IF(Udfyldningsark!G1870=Data!$T$21,Data!$V$21,IF(Udfyldningsark!G1870=Data!$T$22,Data!$V$22,IF(Udfyldningsark!G1870=Data!$T$23,Data!$V$23,IF(Udfyldningsark!G1870=Data!$T$24,Data!$V$24,IF(Udfyldningsark!G1870=Data!$T$25,Data!$V$25,IF(Udfyldningsark!G1870=Data!$T$26,Data!$V$26,IF(Udfyldningsark!G1870=Data!$T$27,Data!$V$27,))))))))))))))))))))))</f>
        <v/>
      </c>
    </row>
    <row r="1854" spans="13:13" ht="9.6" hidden="1" customHeight="1" x14ac:dyDescent="0.2">
      <c r="M1854" s="89" t="str">
        <f>IF(Udfyldningsark!G1871="","",IF(Udfyldningsark!G1871=Data!$T$7,Data!$V$7,IF(Udfyldningsark!G1871=Data!$T$8,Data!$V$8,IF(Udfyldningsark!G1871=Data!$T$9,Data!$V$9,IF(Udfyldningsark!G1871=Data!$T$10,Data!$V$10,IF(Udfyldningsark!G1871=Data!$T$11,Data!$V$11,IF(Udfyldningsark!G1871=Data!$T$12,Data!$V$12,IF(Udfyldningsark!G1871=Data!$T$13,Data!$V$13,IF(Udfyldningsark!G1871=Data!$T$14,Data!$V$14,IF(Udfyldningsark!G1871=Data!$T$15,Data!$V$15,IF(Udfyldningsark!G1871=Data!$T$16,Data!$V$16,IF(Udfyldningsark!G1871=Data!$T$17,Data!$V$17,IF(Udfyldningsark!G1871=Data!$T$18,Data!$V$18,IF(Udfyldningsark!G1871=Data!$T$19,Data!$V$19,IF(Udfyldningsark!G1871=Data!$T$20,Data!$V$20,IF(Udfyldningsark!G1871=Data!$T$21,Data!$V$21,IF(Udfyldningsark!G1871=Data!$T$22,Data!$V$22,IF(Udfyldningsark!G1871=Data!$T$23,Data!$V$23,IF(Udfyldningsark!G1871=Data!$T$24,Data!$V$24,IF(Udfyldningsark!G1871=Data!$T$25,Data!$V$25,IF(Udfyldningsark!G1871=Data!$T$26,Data!$V$26,IF(Udfyldningsark!G1871=Data!$T$27,Data!$V$27,))))))))))))))))))))))</f>
        <v/>
      </c>
    </row>
    <row r="1855" spans="13:13" ht="9.6" hidden="1" customHeight="1" x14ac:dyDescent="0.2">
      <c r="M1855" s="89" t="str">
        <f>IF(Udfyldningsark!G1872="","",IF(Udfyldningsark!G1872=Data!$T$7,Data!$V$7,IF(Udfyldningsark!G1872=Data!$T$8,Data!$V$8,IF(Udfyldningsark!G1872=Data!$T$9,Data!$V$9,IF(Udfyldningsark!G1872=Data!$T$10,Data!$V$10,IF(Udfyldningsark!G1872=Data!$T$11,Data!$V$11,IF(Udfyldningsark!G1872=Data!$T$12,Data!$V$12,IF(Udfyldningsark!G1872=Data!$T$13,Data!$V$13,IF(Udfyldningsark!G1872=Data!$T$14,Data!$V$14,IF(Udfyldningsark!G1872=Data!$T$15,Data!$V$15,IF(Udfyldningsark!G1872=Data!$T$16,Data!$V$16,IF(Udfyldningsark!G1872=Data!$T$17,Data!$V$17,IF(Udfyldningsark!G1872=Data!$T$18,Data!$V$18,IF(Udfyldningsark!G1872=Data!$T$19,Data!$V$19,IF(Udfyldningsark!G1872=Data!$T$20,Data!$V$20,IF(Udfyldningsark!G1872=Data!$T$21,Data!$V$21,IF(Udfyldningsark!G1872=Data!$T$22,Data!$V$22,IF(Udfyldningsark!G1872=Data!$T$23,Data!$V$23,IF(Udfyldningsark!G1872=Data!$T$24,Data!$V$24,IF(Udfyldningsark!G1872=Data!$T$25,Data!$V$25,IF(Udfyldningsark!G1872=Data!$T$26,Data!$V$26,IF(Udfyldningsark!G1872=Data!$T$27,Data!$V$27,))))))))))))))))))))))</f>
        <v/>
      </c>
    </row>
    <row r="1856" spans="13:13" ht="9.6" hidden="1" customHeight="1" x14ac:dyDescent="0.2">
      <c r="M1856" s="89" t="str">
        <f>IF(Udfyldningsark!G1873="","",IF(Udfyldningsark!G1873=Data!$T$7,Data!$V$7,IF(Udfyldningsark!G1873=Data!$T$8,Data!$V$8,IF(Udfyldningsark!G1873=Data!$T$9,Data!$V$9,IF(Udfyldningsark!G1873=Data!$T$10,Data!$V$10,IF(Udfyldningsark!G1873=Data!$T$11,Data!$V$11,IF(Udfyldningsark!G1873=Data!$T$12,Data!$V$12,IF(Udfyldningsark!G1873=Data!$T$13,Data!$V$13,IF(Udfyldningsark!G1873=Data!$T$14,Data!$V$14,IF(Udfyldningsark!G1873=Data!$T$15,Data!$V$15,IF(Udfyldningsark!G1873=Data!$T$16,Data!$V$16,IF(Udfyldningsark!G1873=Data!$T$17,Data!$V$17,IF(Udfyldningsark!G1873=Data!$T$18,Data!$V$18,IF(Udfyldningsark!G1873=Data!$T$19,Data!$V$19,IF(Udfyldningsark!G1873=Data!$T$20,Data!$V$20,IF(Udfyldningsark!G1873=Data!$T$21,Data!$V$21,IF(Udfyldningsark!G1873=Data!$T$22,Data!$V$22,IF(Udfyldningsark!G1873=Data!$T$23,Data!$V$23,IF(Udfyldningsark!G1873=Data!$T$24,Data!$V$24,IF(Udfyldningsark!G1873=Data!$T$25,Data!$V$25,IF(Udfyldningsark!G1873=Data!$T$26,Data!$V$26,IF(Udfyldningsark!G1873=Data!$T$27,Data!$V$27,))))))))))))))))))))))</f>
        <v/>
      </c>
    </row>
    <row r="1857" spans="13:13" ht="9.6" hidden="1" customHeight="1" x14ac:dyDescent="0.2">
      <c r="M1857" s="89" t="str">
        <f>IF(Udfyldningsark!G1874="","",IF(Udfyldningsark!G1874=Data!$T$7,Data!$V$7,IF(Udfyldningsark!G1874=Data!$T$8,Data!$V$8,IF(Udfyldningsark!G1874=Data!$T$9,Data!$V$9,IF(Udfyldningsark!G1874=Data!$T$10,Data!$V$10,IF(Udfyldningsark!G1874=Data!$T$11,Data!$V$11,IF(Udfyldningsark!G1874=Data!$T$12,Data!$V$12,IF(Udfyldningsark!G1874=Data!$T$13,Data!$V$13,IF(Udfyldningsark!G1874=Data!$T$14,Data!$V$14,IF(Udfyldningsark!G1874=Data!$T$15,Data!$V$15,IF(Udfyldningsark!G1874=Data!$T$16,Data!$V$16,IF(Udfyldningsark!G1874=Data!$T$17,Data!$V$17,IF(Udfyldningsark!G1874=Data!$T$18,Data!$V$18,IF(Udfyldningsark!G1874=Data!$T$19,Data!$V$19,IF(Udfyldningsark!G1874=Data!$T$20,Data!$V$20,IF(Udfyldningsark!G1874=Data!$T$21,Data!$V$21,IF(Udfyldningsark!G1874=Data!$T$22,Data!$V$22,IF(Udfyldningsark!G1874=Data!$T$23,Data!$V$23,IF(Udfyldningsark!G1874=Data!$T$24,Data!$V$24,IF(Udfyldningsark!G1874=Data!$T$25,Data!$V$25,IF(Udfyldningsark!G1874=Data!$T$26,Data!$V$26,IF(Udfyldningsark!G1874=Data!$T$27,Data!$V$27,))))))))))))))))))))))</f>
        <v/>
      </c>
    </row>
    <row r="1858" spans="13:13" ht="9.6" hidden="1" customHeight="1" x14ac:dyDescent="0.2">
      <c r="M1858" s="89" t="str">
        <f>IF(Udfyldningsark!G1875="","",IF(Udfyldningsark!G1875=Data!$T$7,Data!$V$7,IF(Udfyldningsark!G1875=Data!$T$8,Data!$V$8,IF(Udfyldningsark!G1875=Data!$T$9,Data!$V$9,IF(Udfyldningsark!G1875=Data!$T$10,Data!$V$10,IF(Udfyldningsark!G1875=Data!$T$11,Data!$V$11,IF(Udfyldningsark!G1875=Data!$T$12,Data!$V$12,IF(Udfyldningsark!G1875=Data!$T$13,Data!$V$13,IF(Udfyldningsark!G1875=Data!$T$14,Data!$V$14,IF(Udfyldningsark!G1875=Data!$T$15,Data!$V$15,IF(Udfyldningsark!G1875=Data!$T$16,Data!$V$16,IF(Udfyldningsark!G1875=Data!$T$17,Data!$V$17,IF(Udfyldningsark!G1875=Data!$T$18,Data!$V$18,IF(Udfyldningsark!G1875=Data!$T$19,Data!$V$19,IF(Udfyldningsark!G1875=Data!$T$20,Data!$V$20,IF(Udfyldningsark!G1875=Data!$T$21,Data!$V$21,IF(Udfyldningsark!G1875=Data!$T$22,Data!$V$22,IF(Udfyldningsark!G1875=Data!$T$23,Data!$V$23,IF(Udfyldningsark!G1875=Data!$T$24,Data!$V$24,IF(Udfyldningsark!G1875=Data!$T$25,Data!$V$25,IF(Udfyldningsark!G1875=Data!$T$26,Data!$V$26,IF(Udfyldningsark!G1875=Data!$T$27,Data!$V$27,))))))))))))))))))))))</f>
        <v/>
      </c>
    </row>
    <row r="1859" spans="13:13" ht="9.6" hidden="1" customHeight="1" x14ac:dyDescent="0.2">
      <c r="M1859" s="89" t="str">
        <f>IF(Udfyldningsark!G1876="","",IF(Udfyldningsark!G1876=Data!$T$7,Data!$V$7,IF(Udfyldningsark!G1876=Data!$T$8,Data!$V$8,IF(Udfyldningsark!G1876=Data!$T$9,Data!$V$9,IF(Udfyldningsark!G1876=Data!$T$10,Data!$V$10,IF(Udfyldningsark!G1876=Data!$T$11,Data!$V$11,IF(Udfyldningsark!G1876=Data!$T$12,Data!$V$12,IF(Udfyldningsark!G1876=Data!$T$13,Data!$V$13,IF(Udfyldningsark!G1876=Data!$T$14,Data!$V$14,IF(Udfyldningsark!G1876=Data!$T$15,Data!$V$15,IF(Udfyldningsark!G1876=Data!$T$16,Data!$V$16,IF(Udfyldningsark!G1876=Data!$T$17,Data!$V$17,IF(Udfyldningsark!G1876=Data!$T$18,Data!$V$18,IF(Udfyldningsark!G1876=Data!$T$19,Data!$V$19,IF(Udfyldningsark!G1876=Data!$T$20,Data!$V$20,IF(Udfyldningsark!G1876=Data!$T$21,Data!$V$21,IF(Udfyldningsark!G1876=Data!$T$22,Data!$V$22,IF(Udfyldningsark!G1876=Data!$T$23,Data!$V$23,IF(Udfyldningsark!G1876=Data!$T$24,Data!$V$24,IF(Udfyldningsark!G1876=Data!$T$25,Data!$V$25,IF(Udfyldningsark!G1876=Data!$T$26,Data!$V$26,IF(Udfyldningsark!G1876=Data!$T$27,Data!$V$27,))))))))))))))))))))))</f>
        <v/>
      </c>
    </row>
    <row r="1860" spans="13:13" ht="9.6" hidden="1" customHeight="1" x14ac:dyDescent="0.2">
      <c r="M1860" s="89" t="str">
        <f>IF(Udfyldningsark!G1877="","",IF(Udfyldningsark!G1877=Data!$T$7,Data!$V$7,IF(Udfyldningsark!G1877=Data!$T$8,Data!$V$8,IF(Udfyldningsark!G1877=Data!$T$9,Data!$V$9,IF(Udfyldningsark!G1877=Data!$T$10,Data!$V$10,IF(Udfyldningsark!G1877=Data!$T$11,Data!$V$11,IF(Udfyldningsark!G1877=Data!$T$12,Data!$V$12,IF(Udfyldningsark!G1877=Data!$T$13,Data!$V$13,IF(Udfyldningsark!G1877=Data!$T$14,Data!$V$14,IF(Udfyldningsark!G1877=Data!$T$15,Data!$V$15,IF(Udfyldningsark!G1877=Data!$T$16,Data!$V$16,IF(Udfyldningsark!G1877=Data!$T$17,Data!$V$17,IF(Udfyldningsark!G1877=Data!$T$18,Data!$V$18,IF(Udfyldningsark!G1877=Data!$T$19,Data!$V$19,IF(Udfyldningsark!G1877=Data!$T$20,Data!$V$20,IF(Udfyldningsark!G1877=Data!$T$21,Data!$V$21,IF(Udfyldningsark!G1877=Data!$T$22,Data!$V$22,IF(Udfyldningsark!G1877=Data!$T$23,Data!$V$23,IF(Udfyldningsark!G1877=Data!$T$24,Data!$V$24,IF(Udfyldningsark!G1877=Data!$T$25,Data!$V$25,IF(Udfyldningsark!G1877=Data!$T$26,Data!$V$26,IF(Udfyldningsark!G1877=Data!$T$27,Data!$V$27,))))))))))))))))))))))</f>
        <v/>
      </c>
    </row>
    <row r="1861" spans="13:13" ht="9.6" hidden="1" customHeight="1" x14ac:dyDescent="0.2">
      <c r="M1861" s="89" t="str">
        <f>IF(Udfyldningsark!G1878="","",IF(Udfyldningsark!G1878=Data!$T$7,Data!$V$7,IF(Udfyldningsark!G1878=Data!$T$8,Data!$V$8,IF(Udfyldningsark!G1878=Data!$T$9,Data!$V$9,IF(Udfyldningsark!G1878=Data!$T$10,Data!$V$10,IF(Udfyldningsark!G1878=Data!$T$11,Data!$V$11,IF(Udfyldningsark!G1878=Data!$T$12,Data!$V$12,IF(Udfyldningsark!G1878=Data!$T$13,Data!$V$13,IF(Udfyldningsark!G1878=Data!$T$14,Data!$V$14,IF(Udfyldningsark!G1878=Data!$T$15,Data!$V$15,IF(Udfyldningsark!G1878=Data!$T$16,Data!$V$16,IF(Udfyldningsark!G1878=Data!$T$17,Data!$V$17,IF(Udfyldningsark!G1878=Data!$T$18,Data!$V$18,IF(Udfyldningsark!G1878=Data!$T$19,Data!$V$19,IF(Udfyldningsark!G1878=Data!$T$20,Data!$V$20,IF(Udfyldningsark!G1878=Data!$T$21,Data!$V$21,IF(Udfyldningsark!G1878=Data!$T$22,Data!$V$22,IF(Udfyldningsark!G1878=Data!$T$23,Data!$V$23,IF(Udfyldningsark!G1878=Data!$T$24,Data!$V$24,IF(Udfyldningsark!G1878=Data!$T$25,Data!$V$25,IF(Udfyldningsark!G1878=Data!$T$26,Data!$V$26,IF(Udfyldningsark!G1878=Data!$T$27,Data!$V$27,))))))))))))))))))))))</f>
        <v/>
      </c>
    </row>
    <row r="1862" spans="13:13" ht="9.6" hidden="1" customHeight="1" x14ac:dyDescent="0.2">
      <c r="M1862" s="89" t="str">
        <f>IF(Udfyldningsark!G1879="","",IF(Udfyldningsark!G1879=Data!$T$7,Data!$V$7,IF(Udfyldningsark!G1879=Data!$T$8,Data!$V$8,IF(Udfyldningsark!G1879=Data!$T$9,Data!$V$9,IF(Udfyldningsark!G1879=Data!$T$10,Data!$V$10,IF(Udfyldningsark!G1879=Data!$T$11,Data!$V$11,IF(Udfyldningsark!G1879=Data!$T$12,Data!$V$12,IF(Udfyldningsark!G1879=Data!$T$13,Data!$V$13,IF(Udfyldningsark!G1879=Data!$T$14,Data!$V$14,IF(Udfyldningsark!G1879=Data!$T$15,Data!$V$15,IF(Udfyldningsark!G1879=Data!$T$16,Data!$V$16,IF(Udfyldningsark!G1879=Data!$T$17,Data!$V$17,IF(Udfyldningsark!G1879=Data!$T$18,Data!$V$18,IF(Udfyldningsark!G1879=Data!$T$19,Data!$V$19,IF(Udfyldningsark!G1879=Data!$T$20,Data!$V$20,IF(Udfyldningsark!G1879=Data!$T$21,Data!$V$21,IF(Udfyldningsark!G1879=Data!$T$22,Data!$V$22,IF(Udfyldningsark!G1879=Data!$T$23,Data!$V$23,IF(Udfyldningsark!G1879=Data!$T$24,Data!$V$24,IF(Udfyldningsark!G1879=Data!$T$25,Data!$V$25,IF(Udfyldningsark!G1879=Data!$T$26,Data!$V$26,IF(Udfyldningsark!G1879=Data!$T$27,Data!$V$27,))))))))))))))))))))))</f>
        <v/>
      </c>
    </row>
    <row r="1863" spans="13:13" ht="9.6" hidden="1" customHeight="1" x14ac:dyDescent="0.2">
      <c r="M1863" s="89" t="str">
        <f>IF(Udfyldningsark!G1880="","",IF(Udfyldningsark!G1880=Data!$T$7,Data!$V$7,IF(Udfyldningsark!G1880=Data!$T$8,Data!$V$8,IF(Udfyldningsark!G1880=Data!$T$9,Data!$V$9,IF(Udfyldningsark!G1880=Data!$T$10,Data!$V$10,IF(Udfyldningsark!G1880=Data!$T$11,Data!$V$11,IF(Udfyldningsark!G1880=Data!$T$12,Data!$V$12,IF(Udfyldningsark!G1880=Data!$T$13,Data!$V$13,IF(Udfyldningsark!G1880=Data!$T$14,Data!$V$14,IF(Udfyldningsark!G1880=Data!$T$15,Data!$V$15,IF(Udfyldningsark!G1880=Data!$T$16,Data!$V$16,IF(Udfyldningsark!G1880=Data!$T$17,Data!$V$17,IF(Udfyldningsark!G1880=Data!$T$18,Data!$V$18,IF(Udfyldningsark!G1880=Data!$T$19,Data!$V$19,IF(Udfyldningsark!G1880=Data!$T$20,Data!$V$20,IF(Udfyldningsark!G1880=Data!$T$21,Data!$V$21,IF(Udfyldningsark!G1880=Data!$T$22,Data!$V$22,IF(Udfyldningsark!G1880=Data!$T$23,Data!$V$23,IF(Udfyldningsark!G1880=Data!$T$24,Data!$V$24,IF(Udfyldningsark!G1880=Data!$T$25,Data!$V$25,IF(Udfyldningsark!G1880=Data!$T$26,Data!$V$26,IF(Udfyldningsark!G1880=Data!$T$27,Data!$V$27,))))))))))))))))))))))</f>
        <v/>
      </c>
    </row>
    <row r="1864" spans="13:13" ht="9.6" hidden="1" customHeight="1" x14ac:dyDescent="0.2">
      <c r="M1864" s="89" t="str">
        <f>IF(Udfyldningsark!G1881="","",IF(Udfyldningsark!G1881=Data!$T$7,Data!$V$7,IF(Udfyldningsark!G1881=Data!$T$8,Data!$V$8,IF(Udfyldningsark!G1881=Data!$T$9,Data!$V$9,IF(Udfyldningsark!G1881=Data!$T$10,Data!$V$10,IF(Udfyldningsark!G1881=Data!$T$11,Data!$V$11,IF(Udfyldningsark!G1881=Data!$T$12,Data!$V$12,IF(Udfyldningsark!G1881=Data!$T$13,Data!$V$13,IF(Udfyldningsark!G1881=Data!$T$14,Data!$V$14,IF(Udfyldningsark!G1881=Data!$T$15,Data!$V$15,IF(Udfyldningsark!G1881=Data!$T$16,Data!$V$16,IF(Udfyldningsark!G1881=Data!$T$17,Data!$V$17,IF(Udfyldningsark!G1881=Data!$T$18,Data!$V$18,IF(Udfyldningsark!G1881=Data!$T$19,Data!$V$19,IF(Udfyldningsark!G1881=Data!$T$20,Data!$V$20,IF(Udfyldningsark!G1881=Data!$T$21,Data!$V$21,IF(Udfyldningsark!G1881=Data!$T$22,Data!$V$22,IF(Udfyldningsark!G1881=Data!$T$23,Data!$V$23,IF(Udfyldningsark!G1881=Data!$T$24,Data!$V$24,IF(Udfyldningsark!G1881=Data!$T$25,Data!$V$25,IF(Udfyldningsark!G1881=Data!$T$26,Data!$V$26,IF(Udfyldningsark!G1881=Data!$T$27,Data!$V$27,))))))))))))))))))))))</f>
        <v/>
      </c>
    </row>
    <row r="1865" spans="13:13" ht="9.6" hidden="1" customHeight="1" x14ac:dyDescent="0.2">
      <c r="M1865" s="89" t="str">
        <f>IF(Udfyldningsark!G1882="","",IF(Udfyldningsark!G1882=Data!$T$7,Data!$V$7,IF(Udfyldningsark!G1882=Data!$T$8,Data!$V$8,IF(Udfyldningsark!G1882=Data!$T$9,Data!$V$9,IF(Udfyldningsark!G1882=Data!$T$10,Data!$V$10,IF(Udfyldningsark!G1882=Data!$T$11,Data!$V$11,IF(Udfyldningsark!G1882=Data!$T$12,Data!$V$12,IF(Udfyldningsark!G1882=Data!$T$13,Data!$V$13,IF(Udfyldningsark!G1882=Data!$T$14,Data!$V$14,IF(Udfyldningsark!G1882=Data!$T$15,Data!$V$15,IF(Udfyldningsark!G1882=Data!$T$16,Data!$V$16,IF(Udfyldningsark!G1882=Data!$T$17,Data!$V$17,IF(Udfyldningsark!G1882=Data!$T$18,Data!$V$18,IF(Udfyldningsark!G1882=Data!$T$19,Data!$V$19,IF(Udfyldningsark!G1882=Data!$T$20,Data!$V$20,IF(Udfyldningsark!G1882=Data!$T$21,Data!$V$21,IF(Udfyldningsark!G1882=Data!$T$22,Data!$V$22,IF(Udfyldningsark!G1882=Data!$T$23,Data!$V$23,IF(Udfyldningsark!G1882=Data!$T$24,Data!$V$24,IF(Udfyldningsark!G1882=Data!$T$25,Data!$V$25,IF(Udfyldningsark!G1882=Data!$T$26,Data!$V$26,IF(Udfyldningsark!G1882=Data!$T$27,Data!$V$27,))))))))))))))))))))))</f>
        <v/>
      </c>
    </row>
    <row r="1866" spans="13:13" ht="9.6" hidden="1" customHeight="1" x14ac:dyDescent="0.2">
      <c r="M1866" s="89" t="str">
        <f>IF(Udfyldningsark!G1883="","",IF(Udfyldningsark!G1883=Data!$T$7,Data!$V$7,IF(Udfyldningsark!G1883=Data!$T$8,Data!$V$8,IF(Udfyldningsark!G1883=Data!$T$9,Data!$V$9,IF(Udfyldningsark!G1883=Data!$T$10,Data!$V$10,IF(Udfyldningsark!G1883=Data!$T$11,Data!$V$11,IF(Udfyldningsark!G1883=Data!$T$12,Data!$V$12,IF(Udfyldningsark!G1883=Data!$T$13,Data!$V$13,IF(Udfyldningsark!G1883=Data!$T$14,Data!$V$14,IF(Udfyldningsark!G1883=Data!$T$15,Data!$V$15,IF(Udfyldningsark!G1883=Data!$T$16,Data!$V$16,IF(Udfyldningsark!G1883=Data!$T$17,Data!$V$17,IF(Udfyldningsark!G1883=Data!$T$18,Data!$V$18,IF(Udfyldningsark!G1883=Data!$T$19,Data!$V$19,IF(Udfyldningsark!G1883=Data!$T$20,Data!$V$20,IF(Udfyldningsark!G1883=Data!$T$21,Data!$V$21,IF(Udfyldningsark!G1883=Data!$T$22,Data!$V$22,IF(Udfyldningsark!G1883=Data!$T$23,Data!$V$23,IF(Udfyldningsark!G1883=Data!$T$24,Data!$V$24,IF(Udfyldningsark!G1883=Data!$T$25,Data!$V$25,IF(Udfyldningsark!G1883=Data!$T$26,Data!$V$26,IF(Udfyldningsark!G1883=Data!$T$27,Data!$V$27,))))))))))))))))))))))</f>
        <v/>
      </c>
    </row>
    <row r="1867" spans="13:13" ht="9.6" hidden="1" customHeight="1" x14ac:dyDescent="0.2">
      <c r="M1867" s="89" t="str">
        <f>IF(Udfyldningsark!G1884="","",IF(Udfyldningsark!G1884=Data!$T$7,Data!$V$7,IF(Udfyldningsark!G1884=Data!$T$8,Data!$V$8,IF(Udfyldningsark!G1884=Data!$T$9,Data!$V$9,IF(Udfyldningsark!G1884=Data!$T$10,Data!$V$10,IF(Udfyldningsark!G1884=Data!$T$11,Data!$V$11,IF(Udfyldningsark!G1884=Data!$T$12,Data!$V$12,IF(Udfyldningsark!G1884=Data!$T$13,Data!$V$13,IF(Udfyldningsark!G1884=Data!$T$14,Data!$V$14,IF(Udfyldningsark!G1884=Data!$T$15,Data!$V$15,IF(Udfyldningsark!G1884=Data!$T$16,Data!$V$16,IF(Udfyldningsark!G1884=Data!$T$17,Data!$V$17,IF(Udfyldningsark!G1884=Data!$T$18,Data!$V$18,IF(Udfyldningsark!G1884=Data!$T$19,Data!$V$19,IF(Udfyldningsark!G1884=Data!$T$20,Data!$V$20,IF(Udfyldningsark!G1884=Data!$T$21,Data!$V$21,IF(Udfyldningsark!G1884=Data!$T$22,Data!$V$22,IF(Udfyldningsark!G1884=Data!$T$23,Data!$V$23,IF(Udfyldningsark!G1884=Data!$T$24,Data!$V$24,IF(Udfyldningsark!G1884=Data!$T$25,Data!$V$25,IF(Udfyldningsark!G1884=Data!$T$26,Data!$V$26,IF(Udfyldningsark!G1884=Data!$T$27,Data!$V$27,))))))))))))))))))))))</f>
        <v/>
      </c>
    </row>
    <row r="1868" spans="13:13" ht="9.6" hidden="1" customHeight="1" x14ac:dyDescent="0.2">
      <c r="M1868" s="89" t="str">
        <f>IF(Udfyldningsark!G1885="","",IF(Udfyldningsark!G1885=Data!$T$7,Data!$V$7,IF(Udfyldningsark!G1885=Data!$T$8,Data!$V$8,IF(Udfyldningsark!G1885=Data!$T$9,Data!$V$9,IF(Udfyldningsark!G1885=Data!$T$10,Data!$V$10,IF(Udfyldningsark!G1885=Data!$T$11,Data!$V$11,IF(Udfyldningsark!G1885=Data!$T$12,Data!$V$12,IF(Udfyldningsark!G1885=Data!$T$13,Data!$V$13,IF(Udfyldningsark!G1885=Data!$T$14,Data!$V$14,IF(Udfyldningsark!G1885=Data!$T$15,Data!$V$15,IF(Udfyldningsark!G1885=Data!$T$16,Data!$V$16,IF(Udfyldningsark!G1885=Data!$T$17,Data!$V$17,IF(Udfyldningsark!G1885=Data!$T$18,Data!$V$18,IF(Udfyldningsark!G1885=Data!$T$19,Data!$V$19,IF(Udfyldningsark!G1885=Data!$T$20,Data!$V$20,IF(Udfyldningsark!G1885=Data!$T$21,Data!$V$21,IF(Udfyldningsark!G1885=Data!$T$22,Data!$V$22,IF(Udfyldningsark!G1885=Data!$T$23,Data!$V$23,IF(Udfyldningsark!G1885=Data!$T$24,Data!$V$24,IF(Udfyldningsark!G1885=Data!$T$25,Data!$V$25,IF(Udfyldningsark!G1885=Data!$T$26,Data!$V$26,IF(Udfyldningsark!G1885=Data!$T$27,Data!$V$27,))))))))))))))))))))))</f>
        <v/>
      </c>
    </row>
    <row r="1869" spans="13:13" ht="9.6" hidden="1" customHeight="1" x14ac:dyDescent="0.2">
      <c r="M1869" s="89" t="str">
        <f>IF(Udfyldningsark!G1886="","",IF(Udfyldningsark!G1886=Data!$T$7,Data!$V$7,IF(Udfyldningsark!G1886=Data!$T$8,Data!$V$8,IF(Udfyldningsark!G1886=Data!$T$9,Data!$V$9,IF(Udfyldningsark!G1886=Data!$T$10,Data!$V$10,IF(Udfyldningsark!G1886=Data!$T$11,Data!$V$11,IF(Udfyldningsark!G1886=Data!$T$12,Data!$V$12,IF(Udfyldningsark!G1886=Data!$T$13,Data!$V$13,IF(Udfyldningsark!G1886=Data!$T$14,Data!$V$14,IF(Udfyldningsark!G1886=Data!$T$15,Data!$V$15,IF(Udfyldningsark!G1886=Data!$T$16,Data!$V$16,IF(Udfyldningsark!G1886=Data!$T$17,Data!$V$17,IF(Udfyldningsark!G1886=Data!$T$18,Data!$V$18,IF(Udfyldningsark!G1886=Data!$T$19,Data!$V$19,IF(Udfyldningsark!G1886=Data!$T$20,Data!$V$20,IF(Udfyldningsark!G1886=Data!$T$21,Data!$V$21,IF(Udfyldningsark!G1886=Data!$T$22,Data!$V$22,IF(Udfyldningsark!G1886=Data!$T$23,Data!$V$23,IF(Udfyldningsark!G1886=Data!$T$24,Data!$V$24,IF(Udfyldningsark!G1886=Data!$T$25,Data!$V$25,IF(Udfyldningsark!G1886=Data!$T$26,Data!$V$26,IF(Udfyldningsark!G1886=Data!$T$27,Data!$V$27,))))))))))))))))))))))</f>
        <v/>
      </c>
    </row>
    <row r="1870" spans="13:13" ht="9.6" hidden="1" customHeight="1" x14ac:dyDescent="0.2">
      <c r="M1870" s="89" t="str">
        <f>IF(Udfyldningsark!G1887="","",IF(Udfyldningsark!G1887=Data!$T$7,Data!$V$7,IF(Udfyldningsark!G1887=Data!$T$8,Data!$V$8,IF(Udfyldningsark!G1887=Data!$T$9,Data!$V$9,IF(Udfyldningsark!G1887=Data!$T$10,Data!$V$10,IF(Udfyldningsark!G1887=Data!$T$11,Data!$V$11,IF(Udfyldningsark!G1887=Data!$T$12,Data!$V$12,IF(Udfyldningsark!G1887=Data!$T$13,Data!$V$13,IF(Udfyldningsark!G1887=Data!$T$14,Data!$V$14,IF(Udfyldningsark!G1887=Data!$T$15,Data!$V$15,IF(Udfyldningsark!G1887=Data!$T$16,Data!$V$16,IF(Udfyldningsark!G1887=Data!$T$17,Data!$V$17,IF(Udfyldningsark!G1887=Data!$T$18,Data!$V$18,IF(Udfyldningsark!G1887=Data!$T$19,Data!$V$19,IF(Udfyldningsark!G1887=Data!$T$20,Data!$V$20,IF(Udfyldningsark!G1887=Data!$T$21,Data!$V$21,IF(Udfyldningsark!G1887=Data!$T$22,Data!$V$22,IF(Udfyldningsark!G1887=Data!$T$23,Data!$V$23,IF(Udfyldningsark!G1887=Data!$T$24,Data!$V$24,IF(Udfyldningsark!G1887=Data!$T$25,Data!$V$25,IF(Udfyldningsark!G1887=Data!$T$26,Data!$V$26,IF(Udfyldningsark!G1887=Data!$T$27,Data!$V$27,))))))))))))))))))))))</f>
        <v/>
      </c>
    </row>
    <row r="1871" spans="13:13" ht="9.6" hidden="1" customHeight="1" x14ac:dyDescent="0.2">
      <c r="M1871" s="89" t="str">
        <f>IF(Udfyldningsark!G1888="","",IF(Udfyldningsark!G1888=Data!$T$7,Data!$V$7,IF(Udfyldningsark!G1888=Data!$T$8,Data!$V$8,IF(Udfyldningsark!G1888=Data!$T$9,Data!$V$9,IF(Udfyldningsark!G1888=Data!$T$10,Data!$V$10,IF(Udfyldningsark!G1888=Data!$T$11,Data!$V$11,IF(Udfyldningsark!G1888=Data!$T$12,Data!$V$12,IF(Udfyldningsark!G1888=Data!$T$13,Data!$V$13,IF(Udfyldningsark!G1888=Data!$T$14,Data!$V$14,IF(Udfyldningsark!G1888=Data!$T$15,Data!$V$15,IF(Udfyldningsark!G1888=Data!$T$16,Data!$V$16,IF(Udfyldningsark!G1888=Data!$T$17,Data!$V$17,IF(Udfyldningsark!G1888=Data!$T$18,Data!$V$18,IF(Udfyldningsark!G1888=Data!$T$19,Data!$V$19,IF(Udfyldningsark!G1888=Data!$T$20,Data!$V$20,IF(Udfyldningsark!G1888=Data!$T$21,Data!$V$21,IF(Udfyldningsark!G1888=Data!$T$22,Data!$V$22,IF(Udfyldningsark!G1888=Data!$T$23,Data!$V$23,IF(Udfyldningsark!G1888=Data!$T$24,Data!$V$24,IF(Udfyldningsark!G1888=Data!$T$25,Data!$V$25,IF(Udfyldningsark!G1888=Data!$T$26,Data!$V$26,IF(Udfyldningsark!G1888=Data!$T$27,Data!$V$27,))))))))))))))))))))))</f>
        <v/>
      </c>
    </row>
    <row r="1872" spans="13:13" ht="9.6" hidden="1" customHeight="1" x14ac:dyDescent="0.2">
      <c r="M1872" s="89" t="str">
        <f>IF(Udfyldningsark!G1889="","",IF(Udfyldningsark!G1889=Data!$T$7,Data!$V$7,IF(Udfyldningsark!G1889=Data!$T$8,Data!$V$8,IF(Udfyldningsark!G1889=Data!$T$9,Data!$V$9,IF(Udfyldningsark!G1889=Data!$T$10,Data!$V$10,IF(Udfyldningsark!G1889=Data!$T$11,Data!$V$11,IF(Udfyldningsark!G1889=Data!$T$12,Data!$V$12,IF(Udfyldningsark!G1889=Data!$T$13,Data!$V$13,IF(Udfyldningsark!G1889=Data!$T$14,Data!$V$14,IF(Udfyldningsark!G1889=Data!$T$15,Data!$V$15,IF(Udfyldningsark!G1889=Data!$T$16,Data!$V$16,IF(Udfyldningsark!G1889=Data!$T$17,Data!$V$17,IF(Udfyldningsark!G1889=Data!$T$18,Data!$V$18,IF(Udfyldningsark!G1889=Data!$T$19,Data!$V$19,IF(Udfyldningsark!G1889=Data!$T$20,Data!$V$20,IF(Udfyldningsark!G1889=Data!$T$21,Data!$V$21,IF(Udfyldningsark!G1889=Data!$T$22,Data!$V$22,IF(Udfyldningsark!G1889=Data!$T$23,Data!$V$23,IF(Udfyldningsark!G1889=Data!$T$24,Data!$V$24,IF(Udfyldningsark!G1889=Data!$T$25,Data!$V$25,IF(Udfyldningsark!G1889=Data!$T$26,Data!$V$26,IF(Udfyldningsark!G1889=Data!$T$27,Data!$V$27,))))))))))))))))))))))</f>
        <v/>
      </c>
    </row>
    <row r="1873" spans="13:13" ht="9.6" hidden="1" customHeight="1" x14ac:dyDescent="0.2">
      <c r="M1873" s="89" t="str">
        <f>IF(Udfyldningsark!G1890="","",IF(Udfyldningsark!G1890=Data!$T$7,Data!$V$7,IF(Udfyldningsark!G1890=Data!$T$8,Data!$V$8,IF(Udfyldningsark!G1890=Data!$T$9,Data!$V$9,IF(Udfyldningsark!G1890=Data!$T$10,Data!$V$10,IF(Udfyldningsark!G1890=Data!$T$11,Data!$V$11,IF(Udfyldningsark!G1890=Data!$T$12,Data!$V$12,IF(Udfyldningsark!G1890=Data!$T$13,Data!$V$13,IF(Udfyldningsark!G1890=Data!$T$14,Data!$V$14,IF(Udfyldningsark!G1890=Data!$T$15,Data!$V$15,IF(Udfyldningsark!G1890=Data!$T$16,Data!$V$16,IF(Udfyldningsark!G1890=Data!$T$17,Data!$V$17,IF(Udfyldningsark!G1890=Data!$T$18,Data!$V$18,IF(Udfyldningsark!G1890=Data!$T$19,Data!$V$19,IF(Udfyldningsark!G1890=Data!$T$20,Data!$V$20,IF(Udfyldningsark!G1890=Data!$T$21,Data!$V$21,IF(Udfyldningsark!G1890=Data!$T$22,Data!$V$22,IF(Udfyldningsark!G1890=Data!$T$23,Data!$V$23,IF(Udfyldningsark!G1890=Data!$T$24,Data!$V$24,IF(Udfyldningsark!G1890=Data!$T$25,Data!$V$25,IF(Udfyldningsark!G1890=Data!$T$26,Data!$V$26,IF(Udfyldningsark!G1890=Data!$T$27,Data!$V$27,))))))))))))))))))))))</f>
        <v/>
      </c>
    </row>
    <row r="1874" spans="13:13" ht="9.6" hidden="1" customHeight="1" x14ac:dyDescent="0.2">
      <c r="M1874" s="89" t="str">
        <f>IF(Udfyldningsark!G1891="","",IF(Udfyldningsark!G1891=Data!$T$7,Data!$V$7,IF(Udfyldningsark!G1891=Data!$T$8,Data!$V$8,IF(Udfyldningsark!G1891=Data!$T$9,Data!$V$9,IF(Udfyldningsark!G1891=Data!$T$10,Data!$V$10,IF(Udfyldningsark!G1891=Data!$T$11,Data!$V$11,IF(Udfyldningsark!G1891=Data!$T$12,Data!$V$12,IF(Udfyldningsark!G1891=Data!$T$13,Data!$V$13,IF(Udfyldningsark!G1891=Data!$T$14,Data!$V$14,IF(Udfyldningsark!G1891=Data!$T$15,Data!$V$15,IF(Udfyldningsark!G1891=Data!$T$16,Data!$V$16,IF(Udfyldningsark!G1891=Data!$T$17,Data!$V$17,IF(Udfyldningsark!G1891=Data!$T$18,Data!$V$18,IF(Udfyldningsark!G1891=Data!$T$19,Data!$V$19,IF(Udfyldningsark!G1891=Data!$T$20,Data!$V$20,IF(Udfyldningsark!G1891=Data!$T$21,Data!$V$21,IF(Udfyldningsark!G1891=Data!$T$22,Data!$V$22,IF(Udfyldningsark!G1891=Data!$T$23,Data!$V$23,IF(Udfyldningsark!G1891=Data!$T$24,Data!$V$24,IF(Udfyldningsark!G1891=Data!$T$25,Data!$V$25,IF(Udfyldningsark!G1891=Data!$T$26,Data!$V$26,IF(Udfyldningsark!G1891=Data!$T$27,Data!$V$27,))))))))))))))))))))))</f>
        <v/>
      </c>
    </row>
    <row r="1875" spans="13:13" ht="9.6" hidden="1" customHeight="1" x14ac:dyDescent="0.2">
      <c r="M1875" s="89" t="str">
        <f>IF(Udfyldningsark!G1892="","",IF(Udfyldningsark!G1892=Data!$T$7,Data!$V$7,IF(Udfyldningsark!G1892=Data!$T$8,Data!$V$8,IF(Udfyldningsark!G1892=Data!$T$9,Data!$V$9,IF(Udfyldningsark!G1892=Data!$T$10,Data!$V$10,IF(Udfyldningsark!G1892=Data!$T$11,Data!$V$11,IF(Udfyldningsark!G1892=Data!$T$12,Data!$V$12,IF(Udfyldningsark!G1892=Data!$T$13,Data!$V$13,IF(Udfyldningsark!G1892=Data!$T$14,Data!$V$14,IF(Udfyldningsark!G1892=Data!$T$15,Data!$V$15,IF(Udfyldningsark!G1892=Data!$T$16,Data!$V$16,IF(Udfyldningsark!G1892=Data!$T$17,Data!$V$17,IF(Udfyldningsark!G1892=Data!$T$18,Data!$V$18,IF(Udfyldningsark!G1892=Data!$T$19,Data!$V$19,IF(Udfyldningsark!G1892=Data!$T$20,Data!$V$20,IF(Udfyldningsark!G1892=Data!$T$21,Data!$V$21,IF(Udfyldningsark!G1892=Data!$T$22,Data!$V$22,IF(Udfyldningsark!G1892=Data!$T$23,Data!$V$23,IF(Udfyldningsark!G1892=Data!$T$24,Data!$V$24,IF(Udfyldningsark!G1892=Data!$T$25,Data!$V$25,IF(Udfyldningsark!G1892=Data!$T$26,Data!$V$26,IF(Udfyldningsark!G1892=Data!$T$27,Data!$V$27,))))))))))))))))))))))</f>
        <v/>
      </c>
    </row>
    <row r="1876" spans="13:13" ht="9.6" hidden="1" customHeight="1" x14ac:dyDescent="0.2">
      <c r="M1876" s="89" t="str">
        <f>IF(Udfyldningsark!G1893="","",IF(Udfyldningsark!G1893=Data!$T$7,Data!$V$7,IF(Udfyldningsark!G1893=Data!$T$8,Data!$V$8,IF(Udfyldningsark!G1893=Data!$T$9,Data!$V$9,IF(Udfyldningsark!G1893=Data!$T$10,Data!$V$10,IF(Udfyldningsark!G1893=Data!$T$11,Data!$V$11,IF(Udfyldningsark!G1893=Data!$T$12,Data!$V$12,IF(Udfyldningsark!G1893=Data!$T$13,Data!$V$13,IF(Udfyldningsark!G1893=Data!$T$14,Data!$V$14,IF(Udfyldningsark!G1893=Data!$T$15,Data!$V$15,IF(Udfyldningsark!G1893=Data!$T$16,Data!$V$16,IF(Udfyldningsark!G1893=Data!$T$17,Data!$V$17,IF(Udfyldningsark!G1893=Data!$T$18,Data!$V$18,IF(Udfyldningsark!G1893=Data!$T$19,Data!$V$19,IF(Udfyldningsark!G1893=Data!$T$20,Data!$V$20,IF(Udfyldningsark!G1893=Data!$T$21,Data!$V$21,IF(Udfyldningsark!G1893=Data!$T$22,Data!$V$22,IF(Udfyldningsark!G1893=Data!$T$23,Data!$V$23,IF(Udfyldningsark!G1893=Data!$T$24,Data!$V$24,IF(Udfyldningsark!G1893=Data!$T$25,Data!$V$25,IF(Udfyldningsark!G1893=Data!$T$26,Data!$V$26,IF(Udfyldningsark!G1893=Data!$T$27,Data!$V$27,))))))))))))))))))))))</f>
        <v/>
      </c>
    </row>
    <row r="1877" spans="13:13" ht="9.6" hidden="1" customHeight="1" x14ac:dyDescent="0.2">
      <c r="M1877" s="89" t="str">
        <f>IF(Udfyldningsark!G1894="","",IF(Udfyldningsark!G1894=Data!$T$7,Data!$V$7,IF(Udfyldningsark!G1894=Data!$T$8,Data!$V$8,IF(Udfyldningsark!G1894=Data!$T$9,Data!$V$9,IF(Udfyldningsark!G1894=Data!$T$10,Data!$V$10,IF(Udfyldningsark!G1894=Data!$T$11,Data!$V$11,IF(Udfyldningsark!G1894=Data!$T$12,Data!$V$12,IF(Udfyldningsark!G1894=Data!$T$13,Data!$V$13,IF(Udfyldningsark!G1894=Data!$T$14,Data!$V$14,IF(Udfyldningsark!G1894=Data!$T$15,Data!$V$15,IF(Udfyldningsark!G1894=Data!$T$16,Data!$V$16,IF(Udfyldningsark!G1894=Data!$T$17,Data!$V$17,IF(Udfyldningsark!G1894=Data!$T$18,Data!$V$18,IF(Udfyldningsark!G1894=Data!$T$19,Data!$V$19,IF(Udfyldningsark!G1894=Data!$T$20,Data!$V$20,IF(Udfyldningsark!G1894=Data!$T$21,Data!$V$21,IF(Udfyldningsark!G1894=Data!$T$22,Data!$V$22,IF(Udfyldningsark!G1894=Data!$T$23,Data!$V$23,IF(Udfyldningsark!G1894=Data!$T$24,Data!$V$24,IF(Udfyldningsark!G1894=Data!$T$25,Data!$V$25,IF(Udfyldningsark!G1894=Data!$T$26,Data!$V$26,IF(Udfyldningsark!G1894=Data!$T$27,Data!$V$27,))))))))))))))))))))))</f>
        <v/>
      </c>
    </row>
    <row r="1878" spans="13:13" ht="9.6" hidden="1" customHeight="1" x14ac:dyDescent="0.2">
      <c r="M1878" s="89" t="str">
        <f>IF(Udfyldningsark!G1895="","",IF(Udfyldningsark!G1895=Data!$T$7,Data!$V$7,IF(Udfyldningsark!G1895=Data!$T$8,Data!$V$8,IF(Udfyldningsark!G1895=Data!$T$9,Data!$V$9,IF(Udfyldningsark!G1895=Data!$T$10,Data!$V$10,IF(Udfyldningsark!G1895=Data!$T$11,Data!$V$11,IF(Udfyldningsark!G1895=Data!$T$12,Data!$V$12,IF(Udfyldningsark!G1895=Data!$T$13,Data!$V$13,IF(Udfyldningsark!G1895=Data!$T$14,Data!$V$14,IF(Udfyldningsark!G1895=Data!$T$15,Data!$V$15,IF(Udfyldningsark!G1895=Data!$T$16,Data!$V$16,IF(Udfyldningsark!G1895=Data!$T$17,Data!$V$17,IF(Udfyldningsark!G1895=Data!$T$18,Data!$V$18,IF(Udfyldningsark!G1895=Data!$T$19,Data!$V$19,IF(Udfyldningsark!G1895=Data!$T$20,Data!$V$20,IF(Udfyldningsark!G1895=Data!$T$21,Data!$V$21,IF(Udfyldningsark!G1895=Data!$T$22,Data!$V$22,IF(Udfyldningsark!G1895=Data!$T$23,Data!$V$23,IF(Udfyldningsark!G1895=Data!$T$24,Data!$V$24,IF(Udfyldningsark!G1895=Data!$T$25,Data!$V$25,IF(Udfyldningsark!G1895=Data!$T$26,Data!$V$26,IF(Udfyldningsark!G1895=Data!$T$27,Data!$V$27,))))))))))))))))))))))</f>
        <v/>
      </c>
    </row>
    <row r="1879" spans="13:13" ht="9.6" hidden="1" customHeight="1" x14ac:dyDescent="0.2">
      <c r="M1879" s="89" t="str">
        <f>IF(Udfyldningsark!G1896="","",IF(Udfyldningsark!G1896=Data!$T$7,Data!$V$7,IF(Udfyldningsark!G1896=Data!$T$8,Data!$V$8,IF(Udfyldningsark!G1896=Data!$T$9,Data!$V$9,IF(Udfyldningsark!G1896=Data!$T$10,Data!$V$10,IF(Udfyldningsark!G1896=Data!$T$11,Data!$V$11,IF(Udfyldningsark!G1896=Data!$T$12,Data!$V$12,IF(Udfyldningsark!G1896=Data!$T$13,Data!$V$13,IF(Udfyldningsark!G1896=Data!$T$14,Data!$V$14,IF(Udfyldningsark!G1896=Data!$T$15,Data!$V$15,IF(Udfyldningsark!G1896=Data!$T$16,Data!$V$16,IF(Udfyldningsark!G1896=Data!$T$17,Data!$V$17,IF(Udfyldningsark!G1896=Data!$T$18,Data!$V$18,IF(Udfyldningsark!G1896=Data!$T$19,Data!$V$19,IF(Udfyldningsark!G1896=Data!$T$20,Data!$V$20,IF(Udfyldningsark!G1896=Data!$T$21,Data!$V$21,IF(Udfyldningsark!G1896=Data!$T$22,Data!$V$22,IF(Udfyldningsark!G1896=Data!$T$23,Data!$V$23,IF(Udfyldningsark!G1896=Data!$T$24,Data!$V$24,IF(Udfyldningsark!G1896=Data!$T$25,Data!$V$25,IF(Udfyldningsark!G1896=Data!$T$26,Data!$V$26,IF(Udfyldningsark!G1896=Data!$T$27,Data!$V$27,))))))))))))))))))))))</f>
        <v/>
      </c>
    </row>
    <row r="1880" spans="13:13" ht="9.6" hidden="1" customHeight="1" x14ac:dyDescent="0.2">
      <c r="M1880" s="89" t="str">
        <f>IF(Udfyldningsark!G1897="","",IF(Udfyldningsark!G1897=Data!$T$7,Data!$V$7,IF(Udfyldningsark!G1897=Data!$T$8,Data!$V$8,IF(Udfyldningsark!G1897=Data!$T$9,Data!$V$9,IF(Udfyldningsark!G1897=Data!$T$10,Data!$V$10,IF(Udfyldningsark!G1897=Data!$T$11,Data!$V$11,IF(Udfyldningsark!G1897=Data!$T$12,Data!$V$12,IF(Udfyldningsark!G1897=Data!$T$13,Data!$V$13,IF(Udfyldningsark!G1897=Data!$T$14,Data!$V$14,IF(Udfyldningsark!G1897=Data!$T$15,Data!$V$15,IF(Udfyldningsark!G1897=Data!$T$16,Data!$V$16,IF(Udfyldningsark!G1897=Data!$T$17,Data!$V$17,IF(Udfyldningsark!G1897=Data!$T$18,Data!$V$18,IF(Udfyldningsark!G1897=Data!$T$19,Data!$V$19,IF(Udfyldningsark!G1897=Data!$T$20,Data!$V$20,IF(Udfyldningsark!G1897=Data!$T$21,Data!$V$21,IF(Udfyldningsark!G1897=Data!$T$22,Data!$V$22,IF(Udfyldningsark!G1897=Data!$T$23,Data!$V$23,IF(Udfyldningsark!G1897=Data!$T$24,Data!$V$24,IF(Udfyldningsark!G1897=Data!$T$25,Data!$V$25,IF(Udfyldningsark!G1897=Data!$T$26,Data!$V$26,IF(Udfyldningsark!G1897=Data!$T$27,Data!$V$27,))))))))))))))))))))))</f>
        <v/>
      </c>
    </row>
    <row r="1881" spans="13:13" ht="9.6" hidden="1" customHeight="1" x14ac:dyDescent="0.2">
      <c r="M1881" s="89" t="str">
        <f>IF(Udfyldningsark!G1898="","",IF(Udfyldningsark!G1898=Data!$T$7,Data!$V$7,IF(Udfyldningsark!G1898=Data!$T$8,Data!$V$8,IF(Udfyldningsark!G1898=Data!$T$9,Data!$V$9,IF(Udfyldningsark!G1898=Data!$T$10,Data!$V$10,IF(Udfyldningsark!G1898=Data!$T$11,Data!$V$11,IF(Udfyldningsark!G1898=Data!$T$12,Data!$V$12,IF(Udfyldningsark!G1898=Data!$T$13,Data!$V$13,IF(Udfyldningsark!G1898=Data!$T$14,Data!$V$14,IF(Udfyldningsark!G1898=Data!$T$15,Data!$V$15,IF(Udfyldningsark!G1898=Data!$T$16,Data!$V$16,IF(Udfyldningsark!G1898=Data!$T$17,Data!$V$17,IF(Udfyldningsark!G1898=Data!$T$18,Data!$V$18,IF(Udfyldningsark!G1898=Data!$T$19,Data!$V$19,IF(Udfyldningsark!G1898=Data!$T$20,Data!$V$20,IF(Udfyldningsark!G1898=Data!$T$21,Data!$V$21,IF(Udfyldningsark!G1898=Data!$T$22,Data!$V$22,IF(Udfyldningsark!G1898=Data!$T$23,Data!$V$23,IF(Udfyldningsark!G1898=Data!$T$24,Data!$V$24,IF(Udfyldningsark!G1898=Data!$T$25,Data!$V$25,IF(Udfyldningsark!G1898=Data!$T$26,Data!$V$26,IF(Udfyldningsark!G1898=Data!$T$27,Data!$V$27,))))))))))))))))))))))</f>
        <v/>
      </c>
    </row>
    <row r="1882" spans="13:13" ht="9.6" hidden="1" customHeight="1" x14ac:dyDescent="0.2">
      <c r="M1882" s="89" t="str">
        <f>IF(Udfyldningsark!G1899="","",IF(Udfyldningsark!G1899=Data!$T$7,Data!$V$7,IF(Udfyldningsark!G1899=Data!$T$8,Data!$V$8,IF(Udfyldningsark!G1899=Data!$T$9,Data!$V$9,IF(Udfyldningsark!G1899=Data!$T$10,Data!$V$10,IF(Udfyldningsark!G1899=Data!$T$11,Data!$V$11,IF(Udfyldningsark!G1899=Data!$T$12,Data!$V$12,IF(Udfyldningsark!G1899=Data!$T$13,Data!$V$13,IF(Udfyldningsark!G1899=Data!$T$14,Data!$V$14,IF(Udfyldningsark!G1899=Data!$T$15,Data!$V$15,IF(Udfyldningsark!G1899=Data!$T$16,Data!$V$16,IF(Udfyldningsark!G1899=Data!$T$17,Data!$V$17,IF(Udfyldningsark!G1899=Data!$T$18,Data!$V$18,IF(Udfyldningsark!G1899=Data!$T$19,Data!$V$19,IF(Udfyldningsark!G1899=Data!$T$20,Data!$V$20,IF(Udfyldningsark!G1899=Data!$T$21,Data!$V$21,IF(Udfyldningsark!G1899=Data!$T$22,Data!$V$22,IF(Udfyldningsark!G1899=Data!$T$23,Data!$V$23,IF(Udfyldningsark!G1899=Data!$T$24,Data!$V$24,IF(Udfyldningsark!G1899=Data!$T$25,Data!$V$25,IF(Udfyldningsark!G1899=Data!$T$26,Data!$V$26,IF(Udfyldningsark!G1899=Data!$T$27,Data!$V$27,))))))))))))))))))))))</f>
        <v/>
      </c>
    </row>
    <row r="1883" spans="13:13" ht="9.6" hidden="1" customHeight="1" x14ac:dyDescent="0.2">
      <c r="M1883" s="89" t="str">
        <f>IF(Udfyldningsark!G1900="","",IF(Udfyldningsark!G1900=Data!$T$7,Data!$V$7,IF(Udfyldningsark!G1900=Data!$T$8,Data!$V$8,IF(Udfyldningsark!G1900=Data!$T$9,Data!$V$9,IF(Udfyldningsark!G1900=Data!$T$10,Data!$V$10,IF(Udfyldningsark!G1900=Data!$T$11,Data!$V$11,IF(Udfyldningsark!G1900=Data!$T$12,Data!$V$12,IF(Udfyldningsark!G1900=Data!$T$13,Data!$V$13,IF(Udfyldningsark!G1900=Data!$T$14,Data!$V$14,IF(Udfyldningsark!G1900=Data!$T$15,Data!$V$15,IF(Udfyldningsark!G1900=Data!$T$16,Data!$V$16,IF(Udfyldningsark!G1900=Data!$T$17,Data!$V$17,IF(Udfyldningsark!G1900=Data!$T$18,Data!$V$18,IF(Udfyldningsark!G1900=Data!$T$19,Data!$V$19,IF(Udfyldningsark!G1900=Data!$T$20,Data!$V$20,IF(Udfyldningsark!G1900=Data!$T$21,Data!$V$21,IF(Udfyldningsark!G1900=Data!$T$22,Data!$V$22,IF(Udfyldningsark!G1900=Data!$T$23,Data!$V$23,IF(Udfyldningsark!G1900=Data!$T$24,Data!$V$24,IF(Udfyldningsark!G1900=Data!$T$25,Data!$V$25,IF(Udfyldningsark!G1900=Data!$T$26,Data!$V$26,IF(Udfyldningsark!G1900=Data!$T$27,Data!$V$27,))))))))))))))))))))))</f>
        <v/>
      </c>
    </row>
    <row r="1884" spans="13:13" ht="9.6" hidden="1" customHeight="1" x14ac:dyDescent="0.2">
      <c r="M1884" s="89" t="str">
        <f>IF(Udfyldningsark!G1901="","",IF(Udfyldningsark!G1901=Data!$T$7,Data!$V$7,IF(Udfyldningsark!G1901=Data!$T$8,Data!$V$8,IF(Udfyldningsark!G1901=Data!$T$9,Data!$V$9,IF(Udfyldningsark!G1901=Data!$T$10,Data!$V$10,IF(Udfyldningsark!G1901=Data!$T$11,Data!$V$11,IF(Udfyldningsark!G1901=Data!$T$12,Data!$V$12,IF(Udfyldningsark!G1901=Data!$T$13,Data!$V$13,IF(Udfyldningsark!G1901=Data!$T$14,Data!$V$14,IF(Udfyldningsark!G1901=Data!$T$15,Data!$V$15,IF(Udfyldningsark!G1901=Data!$T$16,Data!$V$16,IF(Udfyldningsark!G1901=Data!$T$17,Data!$V$17,IF(Udfyldningsark!G1901=Data!$T$18,Data!$V$18,IF(Udfyldningsark!G1901=Data!$T$19,Data!$V$19,IF(Udfyldningsark!G1901=Data!$T$20,Data!$V$20,IF(Udfyldningsark!G1901=Data!$T$21,Data!$V$21,IF(Udfyldningsark!G1901=Data!$T$22,Data!$V$22,IF(Udfyldningsark!G1901=Data!$T$23,Data!$V$23,IF(Udfyldningsark!G1901=Data!$T$24,Data!$V$24,IF(Udfyldningsark!G1901=Data!$T$25,Data!$V$25,IF(Udfyldningsark!G1901=Data!$T$26,Data!$V$26,IF(Udfyldningsark!G1901=Data!$T$27,Data!$V$27,))))))))))))))))))))))</f>
        <v/>
      </c>
    </row>
    <row r="1885" spans="13:13" ht="9.6" hidden="1" customHeight="1" x14ac:dyDescent="0.2">
      <c r="M1885" s="89" t="str">
        <f>IF(Udfyldningsark!G1902="","",IF(Udfyldningsark!G1902=Data!$T$7,Data!$V$7,IF(Udfyldningsark!G1902=Data!$T$8,Data!$V$8,IF(Udfyldningsark!G1902=Data!$T$9,Data!$V$9,IF(Udfyldningsark!G1902=Data!$T$10,Data!$V$10,IF(Udfyldningsark!G1902=Data!$T$11,Data!$V$11,IF(Udfyldningsark!G1902=Data!$T$12,Data!$V$12,IF(Udfyldningsark!G1902=Data!$T$13,Data!$V$13,IF(Udfyldningsark!G1902=Data!$T$14,Data!$V$14,IF(Udfyldningsark!G1902=Data!$T$15,Data!$V$15,IF(Udfyldningsark!G1902=Data!$T$16,Data!$V$16,IF(Udfyldningsark!G1902=Data!$T$17,Data!$V$17,IF(Udfyldningsark!G1902=Data!$T$18,Data!$V$18,IF(Udfyldningsark!G1902=Data!$T$19,Data!$V$19,IF(Udfyldningsark!G1902=Data!$T$20,Data!$V$20,IF(Udfyldningsark!G1902=Data!$T$21,Data!$V$21,IF(Udfyldningsark!G1902=Data!$T$22,Data!$V$22,IF(Udfyldningsark!G1902=Data!$T$23,Data!$V$23,IF(Udfyldningsark!G1902=Data!$T$24,Data!$V$24,IF(Udfyldningsark!G1902=Data!$T$25,Data!$V$25,IF(Udfyldningsark!G1902=Data!$T$26,Data!$V$26,IF(Udfyldningsark!G1902=Data!$T$27,Data!$V$27,))))))))))))))))))))))</f>
        <v/>
      </c>
    </row>
    <row r="1886" spans="13:13" ht="9.6" hidden="1" customHeight="1" x14ac:dyDescent="0.2">
      <c r="M1886" s="89" t="str">
        <f>IF(Udfyldningsark!G1903="","",IF(Udfyldningsark!G1903=Data!$T$7,Data!$V$7,IF(Udfyldningsark!G1903=Data!$T$8,Data!$V$8,IF(Udfyldningsark!G1903=Data!$T$9,Data!$V$9,IF(Udfyldningsark!G1903=Data!$T$10,Data!$V$10,IF(Udfyldningsark!G1903=Data!$T$11,Data!$V$11,IF(Udfyldningsark!G1903=Data!$T$12,Data!$V$12,IF(Udfyldningsark!G1903=Data!$T$13,Data!$V$13,IF(Udfyldningsark!G1903=Data!$T$14,Data!$V$14,IF(Udfyldningsark!G1903=Data!$T$15,Data!$V$15,IF(Udfyldningsark!G1903=Data!$T$16,Data!$V$16,IF(Udfyldningsark!G1903=Data!$T$17,Data!$V$17,IF(Udfyldningsark!G1903=Data!$T$18,Data!$V$18,IF(Udfyldningsark!G1903=Data!$T$19,Data!$V$19,IF(Udfyldningsark!G1903=Data!$T$20,Data!$V$20,IF(Udfyldningsark!G1903=Data!$T$21,Data!$V$21,IF(Udfyldningsark!G1903=Data!$T$22,Data!$V$22,IF(Udfyldningsark!G1903=Data!$T$23,Data!$V$23,IF(Udfyldningsark!G1903=Data!$T$24,Data!$V$24,IF(Udfyldningsark!G1903=Data!$T$25,Data!$V$25,IF(Udfyldningsark!G1903=Data!$T$26,Data!$V$26,IF(Udfyldningsark!G1903=Data!$T$27,Data!$V$27,))))))))))))))))))))))</f>
        <v/>
      </c>
    </row>
    <row r="1887" spans="13:13" ht="9.6" hidden="1" customHeight="1" x14ac:dyDescent="0.2">
      <c r="M1887" s="89" t="str">
        <f>IF(Udfyldningsark!G1904="","",IF(Udfyldningsark!G1904=Data!$T$7,Data!$V$7,IF(Udfyldningsark!G1904=Data!$T$8,Data!$V$8,IF(Udfyldningsark!G1904=Data!$T$9,Data!$V$9,IF(Udfyldningsark!G1904=Data!$T$10,Data!$V$10,IF(Udfyldningsark!G1904=Data!$T$11,Data!$V$11,IF(Udfyldningsark!G1904=Data!$T$12,Data!$V$12,IF(Udfyldningsark!G1904=Data!$T$13,Data!$V$13,IF(Udfyldningsark!G1904=Data!$T$14,Data!$V$14,IF(Udfyldningsark!G1904=Data!$T$15,Data!$V$15,IF(Udfyldningsark!G1904=Data!$T$16,Data!$V$16,IF(Udfyldningsark!G1904=Data!$T$17,Data!$V$17,IF(Udfyldningsark!G1904=Data!$T$18,Data!$V$18,IF(Udfyldningsark!G1904=Data!$T$19,Data!$V$19,IF(Udfyldningsark!G1904=Data!$T$20,Data!$V$20,IF(Udfyldningsark!G1904=Data!$T$21,Data!$V$21,IF(Udfyldningsark!G1904=Data!$T$22,Data!$V$22,IF(Udfyldningsark!G1904=Data!$T$23,Data!$V$23,IF(Udfyldningsark!G1904=Data!$T$24,Data!$V$24,IF(Udfyldningsark!G1904=Data!$T$25,Data!$V$25,IF(Udfyldningsark!G1904=Data!$T$26,Data!$V$26,IF(Udfyldningsark!G1904=Data!$T$27,Data!$V$27,))))))))))))))))))))))</f>
        <v/>
      </c>
    </row>
    <row r="1888" spans="13:13" ht="9.6" hidden="1" customHeight="1" x14ac:dyDescent="0.2">
      <c r="M1888" s="89" t="str">
        <f>IF(Udfyldningsark!G1905="","",IF(Udfyldningsark!G1905=Data!$T$7,Data!$V$7,IF(Udfyldningsark!G1905=Data!$T$8,Data!$V$8,IF(Udfyldningsark!G1905=Data!$T$9,Data!$V$9,IF(Udfyldningsark!G1905=Data!$T$10,Data!$V$10,IF(Udfyldningsark!G1905=Data!$T$11,Data!$V$11,IF(Udfyldningsark!G1905=Data!$T$12,Data!$V$12,IF(Udfyldningsark!G1905=Data!$T$13,Data!$V$13,IF(Udfyldningsark!G1905=Data!$T$14,Data!$V$14,IF(Udfyldningsark!G1905=Data!$T$15,Data!$V$15,IF(Udfyldningsark!G1905=Data!$T$16,Data!$V$16,IF(Udfyldningsark!G1905=Data!$T$17,Data!$V$17,IF(Udfyldningsark!G1905=Data!$T$18,Data!$V$18,IF(Udfyldningsark!G1905=Data!$T$19,Data!$V$19,IF(Udfyldningsark!G1905=Data!$T$20,Data!$V$20,IF(Udfyldningsark!G1905=Data!$T$21,Data!$V$21,IF(Udfyldningsark!G1905=Data!$T$22,Data!$V$22,IF(Udfyldningsark!G1905=Data!$T$23,Data!$V$23,IF(Udfyldningsark!G1905=Data!$T$24,Data!$V$24,IF(Udfyldningsark!G1905=Data!$T$25,Data!$V$25,IF(Udfyldningsark!G1905=Data!$T$26,Data!$V$26,IF(Udfyldningsark!G1905=Data!$T$27,Data!$V$27,))))))))))))))))))))))</f>
        <v/>
      </c>
    </row>
    <row r="1889" spans="13:13" ht="9.6" hidden="1" customHeight="1" x14ac:dyDescent="0.2">
      <c r="M1889" s="89" t="str">
        <f>IF(Udfyldningsark!G1906="","",IF(Udfyldningsark!G1906=Data!$T$7,Data!$V$7,IF(Udfyldningsark!G1906=Data!$T$8,Data!$V$8,IF(Udfyldningsark!G1906=Data!$T$9,Data!$V$9,IF(Udfyldningsark!G1906=Data!$T$10,Data!$V$10,IF(Udfyldningsark!G1906=Data!$T$11,Data!$V$11,IF(Udfyldningsark!G1906=Data!$T$12,Data!$V$12,IF(Udfyldningsark!G1906=Data!$T$13,Data!$V$13,IF(Udfyldningsark!G1906=Data!$T$14,Data!$V$14,IF(Udfyldningsark!G1906=Data!$T$15,Data!$V$15,IF(Udfyldningsark!G1906=Data!$T$16,Data!$V$16,IF(Udfyldningsark!G1906=Data!$T$17,Data!$V$17,IF(Udfyldningsark!G1906=Data!$T$18,Data!$V$18,IF(Udfyldningsark!G1906=Data!$T$19,Data!$V$19,IF(Udfyldningsark!G1906=Data!$T$20,Data!$V$20,IF(Udfyldningsark!G1906=Data!$T$21,Data!$V$21,IF(Udfyldningsark!G1906=Data!$T$22,Data!$V$22,IF(Udfyldningsark!G1906=Data!$T$23,Data!$V$23,IF(Udfyldningsark!G1906=Data!$T$24,Data!$V$24,IF(Udfyldningsark!G1906=Data!$T$25,Data!$V$25,IF(Udfyldningsark!G1906=Data!$T$26,Data!$V$26,IF(Udfyldningsark!G1906=Data!$T$27,Data!$V$27,))))))))))))))))))))))</f>
        <v/>
      </c>
    </row>
    <row r="1890" spans="13:13" ht="9.6" hidden="1" customHeight="1" x14ac:dyDescent="0.2">
      <c r="M1890" s="89" t="str">
        <f>IF(Udfyldningsark!G1907="","",IF(Udfyldningsark!G1907=Data!$T$7,Data!$V$7,IF(Udfyldningsark!G1907=Data!$T$8,Data!$V$8,IF(Udfyldningsark!G1907=Data!$T$9,Data!$V$9,IF(Udfyldningsark!G1907=Data!$T$10,Data!$V$10,IF(Udfyldningsark!G1907=Data!$T$11,Data!$V$11,IF(Udfyldningsark!G1907=Data!$T$12,Data!$V$12,IF(Udfyldningsark!G1907=Data!$T$13,Data!$V$13,IF(Udfyldningsark!G1907=Data!$T$14,Data!$V$14,IF(Udfyldningsark!G1907=Data!$T$15,Data!$V$15,IF(Udfyldningsark!G1907=Data!$T$16,Data!$V$16,IF(Udfyldningsark!G1907=Data!$T$17,Data!$V$17,IF(Udfyldningsark!G1907=Data!$T$18,Data!$V$18,IF(Udfyldningsark!G1907=Data!$T$19,Data!$V$19,IF(Udfyldningsark!G1907=Data!$T$20,Data!$V$20,IF(Udfyldningsark!G1907=Data!$T$21,Data!$V$21,IF(Udfyldningsark!G1907=Data!$T$22,Data!$V$22,IF(Udfyldningsark!G1907=Data!$T$23,Data!$V$23,IF(Udfyldningsark!G1907=Data!$T$24,Data!$V$24,IF(Udfyldningsark!G1907=Data!$T$25,Data!$V$25,IF(Udfyldningsark!G1907=Data!$T$26,Data!$V$26,IF(Udfyldningsark!G1907=Data!$T$27,Data!$V$27,))))))))))))))))))))))</f>
        <v/>
      </c>
    </row>
    <row r="1891" spans="13:13" ht="9.6" hidden="1" customHeight="1" x14ac:dyDescent="0.2">
      <c r="M1891" s="89" t="str">
        <f>IF(Udfyldningsark!G1908="","",IF(Udfyldningsark!G1908=Data!$T$7,Data!$V$7,IF(Udfyldningsark!G1908=Data!$T$8,Data!$V$8,IF(Udfyldningsark!G1908=Data!$T$9,Data!$V$9,IF(Udfyldningsark!G1908=Data!$T$10,Data!$V$10,IF(Udfyldningsark!G1908=Data!$T$11,Data!$V$11,IF(Udfyldningsark!G1908=Data!$T$12,Data!$V$12,IF(Udfyldningsark!G1908=Data!$T$13,Data!$V$13,IF(Udfyldningsark!G1908=Data!$T$14,Data!$V$14,IF(Udfyldningsark!G1908=Data!$T$15,Data!$V$15,IF(Udfyldningsark!G1908=Data!$T$16,Data!$V$16,IF(Udfyldningsark!G1908=Data!$T$17,Data!$V$17,IF(Udfyldningsark!G1908=Data!$T$18,Data!$V$18,IF(Udfyldningsark!G1908=Data!$T$19,Data!$V$19,IF(Udfyldningsark!G1908=Data!$T$20,Data!$V$20,IF(Udfyldningsark!G1908=Data!$T$21,Data!$V$21,IF(Udfyldningsark!G1908=Data!$T$22,Data!$V$22,IF(Udfyldningsark!G1908=Data!$T$23,Data!$V$23,IF(Udfyldningsark!G1908=Data!$T$24,Data!$V$24,IF(Udfyldningsark!G1908=Data!$T$25,Data!$V$25,IF(Udfyldningsark!G1908=Data!$T$26,Data!$V$26,IF(Udfyldningsark!G1908=Data!$T$27,Data!$V$27,))))))))))))))))))))))</f>
        <v/>
      </c>
    </row>
    <row r="1892" spans="13:13" ht="9.6" hidden="1" customHeight="1" x14ac:dyDescent="0.2">
      <c r="M1892" s="89" t="str">
        <f>IF(Udfyldningsark!G1909="","",IF(Udfyldningsark!G1909=Data!$T$7,Data!$V$7,IF(Udfyldningsark!G1909=Data!$T$8,Data!$V$8,IF(Udfyldningsark!G1909=Data!$T$9,Data!$V$9,IF(Udfyldningsark!G1909=Data!$T$10,Data!$V$10,IF(Udfyldningsark!G1909=Data!$T$11,Data!$V$11,IF(Udfyldningsark!G1909=Data!$T$12,Data!$V$12,IF(Udfyldningsark!G1909=Data!$T$13,Data!$V$13,IF(Udfyldningsark!G1909=Data!$T$14,Data!$V$14,IF(Udfyldningsark!G1909=Data!$T$15,Data!$V$15,IF(Udfyldningsark!G1909=Data!$T$16,Data!$V$16,IF(Udfyldningsark!G1909=Data!$T$17,Data!$V$17,IF(Udfyldningsark!G1909=Data!$T$18,Data!$V$18,IF(Udfyldningsark!G1909=Data!$T$19,Data!$V$19,IF(Udfyldningsark!G1909=Data!$T$20,Data!$V$20,IF(Udfyldningsark!G1909=Data!$T$21,Data!$V$21,IF(Udfyldningsark!G1909=Data!$T$22,Data!$V$22,IF(Udfyldningsark!G1909=Data!$T$23,Data!$V$23,IF(Udfyldningsark!G1909=Data!$T$24,Data!$V$24,IF(Udfyldningsark!G1909=Data!$T$25,Data!$V$25,IF(Udfyldningsark!G1909=Data!$T$26,Data!$V$26,IF(Udfyldningsark!G1909=Data!$T$27,Data!$V$27,))))))))))))))))))))))</f>
        <v/>
      </c>
    </row>
    <row r="1893" spans="13:13" ht="9.6" hidden="1" customHeight="1" x14ac:dyDescent="0.2">
      <c r="M1893" s="89" t="str">
        <f>IF(Udfyldningsark!G1910="","",IF(Udfyldningsark!G1910=Data!$T$7,Data!$V$7,IF(Udfyldningsark!G1910=Data!$T$8,Data!$V$8,IF(Udfyldningsark!G1910=Data!$T$9,Data!$V$9,IF(Udfyldningsark!G1910=Data!$T$10,Data!$V$10,IF(Udfyldningsark!G1910=Data!$T$11,Data!$V$11,IF(Udfyldningsark!G1910=Data!$T$12,Data!$V$12,IF(Udfyldningsark!G1910=Data!$T$13,Data!$V$13,IF(Udfyldningsark!G1910=Data!$T$14,Data!$V$14,IF(Udfyldningsark!G1910=Data!$T$15,Data!$V$15,IF(Udfyldningsark!G1910=Data!$T$16,Data!$V$16,IF(Udfyldningsark!G1910=Data!$T$17,Data!$V$17,IF(Udfyldningsark!G1910=Data!$T$18,Data!$V$18,IF(Udfyldningsark!G1910=Data!$T$19,Data!$V$19,IF(Udfyldningsark!G1910=Data!$T$20,Data!$V$20,IF(Udfyldningsark!G1910=Data!$T$21,Data!$V$21,IF(Udfyldningsark!G1910=Data!$T$22,Data!$V$22,IF(Udfyldningsark!G1910=Data!$T$23,Data!$V$23,IF(Udfyldningsark!G1910=Data!$T$24,Data!$V$24,IF(Udfyldningsark!G1910=Data!$T$25,Data!$V$25,IF(Udfyldningsark!G1910=Data!$T$26,Data!$V$26,IF(Udfyldningsark!G1910=Data!$T$27,Data!$V$27,))))))))))))))))))))))</f>
        <v/>
      </c>
    </row>
    <row r="1894" spans="13:13" ht="9.6" hidden="1" customHeight="1" x14ac:dyDescent="0.2">
      <c r="M1894" s="89" t="str">
        <f>IF(Udfyldningsark!G1911="","",IF(Udfyldningsark!G1911=Data!$T$7,Data!$V$7,IF(Udfyldningsark!G1911=Data!$T$8,Data!$V$8,IF(Udfyldningsark!G1911=Data!$T$9,Data!$V$9,IF(Udfyldningsark!G1911=Data!$T$10,Data!$V$10,IF(Udfyldningsark!G1911=Data!$T$11,Data!$V$11,IF(Udfyldningsark!G1911=Data!$T$12,Data!$V$12,IF(Udfyldningsark!G1911=Data!$T$13,Data!$V$13,IF(Udfyldningsark!G1911=Data!$T$14,Data!$V$14,IF(Udfyldningsark!G1911=Data!$T$15,Data!$V$15,IF(Udfyldningsark!G1911=Data!$T$16,Data!$V$16,IF(Udfyldningsark!G1911=Data!$T$17,Data!$V$17,IF(Udfyldningsark!G1911=Data!$T$18,Data!$V$18,IF(Udfyldningsark!G1911=Data!$T$19,Data!$V$19,IF(Udfyldningsark!G1911=Data!$T$20,Data!$V$20,IF(Udfyldningsark!G1911=Data!$T$21,Data!$V$21,IF(Udfyldningsark!G1911=Data!$T$22,Data!$V$22,IF(Udfyldningsark!G1911=Data!$T$23,Data!$V$23,IF(Udfyldningsark!G1911=Data!$T$24,Data!$V$24,IF(Udfyldningsark!G1911=Data!$T$25,Data!$V$25,IF(Udfyldningsark!G1911=Data!$T$26,Data!$V$26,IF(Udfyldningsark!G1911=Data!$T$27,Data!$V$27,))))))))))))))))))))))</f>
        <v/>
      </c>
    </row>
    <row r="1895" spans="13:13" ht="9.6" hidden="1" customHeight="1" x14ac:dyDescent="0.2">
      <c r="M1895" s="89" t="str">
        <f>IF(Udfyldningsark!G1912="","",IF(Udfyldningsark!G1912=Data!$T$7,Data!$V$7,IF(Udfyldningsark!G1912=Data!$T$8,Data!$V$8,IF(Udfyldningsark!G1912=Data!$T$9,Data!$V$9,IF(Udfyldningsark!G1912=Data!$T$10,Data!$V$10,IF(Udfyldningsark!G1912=Data!$T$11,Data!$V$11,IF(Udfyldningsark!G1912=Data!$T$12,Data!$V$12,IF(Udfyldningsark!G1912=Data!$T$13,Data!$V$13,IF(Udfyldningsark!G1912=Data!$T$14,Data!$V$14,IF(Udfyldningsark!G1912=Data!$T$15,Data!$V$15,IF(Udfyldningsark!G1912=Data!$T$16,Data!$V$16,IF(Udfyldningsark!G1912=Data!$T$17,Data!$V$17,IF(Udfyldningsark!G1912=Data!$T$18,Data!$V$18,IF(Udfyldningsark!G1912=Data!$T$19,Data!$V$19,IF(Udfyldningsark!G1912=Data!$T$20,Data!$V$20,IF(Udfyldningsark!G1912=Data!$T$21,Data!$V$21,IF(Udfyldningsark!G1912=Data!$T$22,Data!$V$22,IF(Udfyldningsark!G1912=Data!$T$23,Data!$V$23,IF(Udfyldningsark!G1912=Data!$T$24,Data!$V$24,IF(Udfyldningsark!G1912=Data!$T$25,Data!$V$25,IF(Udfyldningsark!G1912=Data!$T$26,Data!$V$26,IF(Udfyldningsark!G1912=Data!$T$27,Data!$V$27,))))))))))))))))))))))</f>
        <v/>
      </c>
    </row>
    <row r="1896" spans="13:13" ht="9.6" hidden="1" customHeight="1" x14ac:dyDescent="0.2">
      <c r="M1896" s="89" t="str">
        <f>IF(Udfyldningsark!G1913="","",IF(Udfyldningsark!G1913=Data!$T$7,Data!$V$7,IF(Udfyldningsark!G1913=Data!$T$8,Data!$V$8,IF(Udfyldningsark!G1913=Data!$T$9,Data!$V$9,IF(Udfyldningsark!G1913=Data!$T$10,Data!$V$10,IF(Udfyldningsark!G1913=Data!$T$11,Data!$V$11,IF(Udfyldningsark!G1913=Data!$T$12,Data!$V$12,IF(Udfyldningsark!G1913=Data!$T$13,Data!$V$13,IF(Udfyldningsark!G1913=Data!$T$14,Data!$V$14,IF(Udfyldningsark!G1913=Data!$T$15,Data!$V$15,IF(Udfyldningsark!G1913=Data!$T$16,Data!$V$16,IF(Udfyldningsark!G1913=Data!$T$17,Data!$V$17,IF(Udfyldningsark!G1913=Data!$T$18,Data!$V$18,IF(Udfyldningsark!G1913=Data!$T$19,Data!$V$19,IF(Udfyldningsark!G1913=Data!$T$20,Data!$V$20,IF(Udfyldningsark!G1913=Data!$T$21,Data!$V$21,IF(Udfyldningsark!G1913=Data!$T$22,Data!$V$22,IF(Udfyldningsark!G1913=Data!$T$23,Data!$V$23,IF(Udfyldningsark!G1913=Data!$T$24,Data!$V$24,IF(Udfyldningsark!G1913=Data!$T$25,Data!$V$25,IF(Udfyldningsark!G1913=Data!$T$26,Data!$V$26,IF(Udfyldningsark!G1913=Data!$T$27,Data!$V$27,))))))))))))))))))))))</f>
        <v/>
      </c>
    </row>
    <row r="1897" spans="13:13" ht="9.6" hidden="1" customHeight="1" x14ac:dyDescent="0.2">
      <c r="M1897" s="89" t="str">
        <f>IF(Udfyldningsark!G1914="","",IF(Udfyldningsark!G1914=Data!$T$7,Data!$V$7,IF(Udfyldningsark!G1914=Data!$T$8,Data!$V$8,IF(Udfyldningsark!G1914=Data!$T$9,Data!$V$9,IF(Udfyldningsark!G1914=Data!$T$10,Data!$V$10,IF(Udfyldningsark!G1914=Data!$T$11,Data!$V$11,IF(Udfyldningsark!G1914=Data!$T$12,Data!$V$12,IF(Udfyldningsark!G1914=Data!$T$13,Data!$V$13,IF(Udfyldningsark!G1914=Data!$T$14,Data!$V$14,IF(Udfyldningsark!G1914=Data!$T$15,Data!$V$15,IF(Udfyldningsark!G1914=Data!$T$16,Data!$V$16,IF(Udfyldningsark!G1914=Data!$T$17,Data!$V$17,IF(Udfyldningsark!G1914=Data!$T$18,Data!$V$18,IF(Udfyldningsark!G1914=Data!$T$19,Data!$V$19,IF(Udfyldningsark!G1914=Data!$T$20,Data!$V$20,IF(Udfyldningsark!G1914=Data!$T$21,Data!$V$21,IF(Udfyldningsark!G1914=Data!$T$22,Data!$V$22,IF(Udfyldningsark!G1914=Data!$T$23,Data!$V$23,IF(Udfyldningsark!G1914=Data!$T$24,Data!$V$24,IF(Udfyldningsark!G1914=Data!$T$25,Data!$V$25,IF(Udfyldningsark!G1914=Data!$T$26,Data!$V$26,IF(Udfyldningsark!G1914=Data!$T$27,Data!$V$27,))))))))))))))))))))))</f>
        <v/>
      </c>
    </row>
    <row r="1898" spans="13:13" ht="9.6" hidden="1" customHeight="1" x14ac:dyDescent="0.2">
      <c r="M1898" s="89" t="str">
        <f>IF(Udfyldningsark!G1915="","",IF(Udfyldningsark!G1915=Data!$T$7,Data!$V$7,IF(Udfyldningsark!G1915=Data!$T$8,Data!$V$8,IF(Udfyldningsark!G1915=Data!$T$9,Data!$V$9,IF(Udfyldningsark!G1915=Data!$T$10,Data!$V$10,IF(Udfyldningsark!G1915=Data!$T$11,Data!$V$11,IF(Udfyldningsark!G1915=Data!$T$12,Data!$V$12,IF(Udfyldningsark!G1915=Data!$T$13,Data!$V$13,IF(Udfyldningsark!G1915=Data!$T$14,Data!$V$14,IF(Udfyldningsark!G1915=Data!$T$15,Data!$V$15,IF(Udfyldningsark!G1915=Data!$T$16,Data!$V$16,IF(Udfyldningsark!G1915=Data!$T$17,Data!$V$17,IF(Udfyldningsark!G1915=Data!$T$18,Data!$V$18,IF(Udfyldningsark!G1915=Data!$T$19,Data!$V$19,IF(Udfyldningsark!G1915=Data!$T$20,Data!$V$20,IF(Udfyldningsark!G1915=Data!$T$21,Data!$V$21,IF(Udfyldningsark!G1915=Data!$T$22,Data!$V$22,IF(Udfyldningsark!G1915=Data!$T$23,Data!$V$23,IF(Udfyldningsark!G1915=Data!$T$24,Data!$V$24,IF(Udfyldningsark!G1915=Data!$T$25,Data!$V$25,IF(Udfyldningsark!G1915=Data!$T$26,Data!$V$26,IF(Udfyldningsark!G1915=Data!$T$27,Data!$V$27,))))))))))))))))))))))</f>
        <v/>
      </c>
    </row>
    <row r="1899" spans="13:13" ht="9.6" hidden="1" customHeight="1" x14ac:dyDescent="0.2">
      <c r="M1899" s="89" t="str">
        <f>IF(Udfyldningsark!G1916="","",IF(Udfyldningsark!G1916=Data!$T$7,Data!$V$7,IF(Udfyldningsark!G1916=Data!$T$8,Data!$V$8,IF(Udfyldningsark!G1916=Data!$T$9,Data!$V$9,IF(Udfyldningsark!G1916=Data!$T$10,Data!$V$10,IF(Udfyldningsark!G1916=Data!$T$11,Data!$V$11,IF(Udfyldningsark!G1916=Data!$T$12,Data!$V$12,IF(Udfyldningsark!G1916=Data!$T$13,Data!$V$13,IF(Udfyldningsark!G1916=Data!$T$14,Data!$V$14,IF(Udfyldningsark!G1916=Data!$T$15,Data!$V$15,IF(Udfyldningsark!G1916=Data!$T$16,Data!$V$16,IF(Udfyldningsark!G1916=Data!$T$17,Data!$V$17,IF(Udfyldningsark!G1916=Data!$T$18,Data!$V$18,IF(Udfyldningsark!G1916=Data!$T$19,Data!$V$19,IF(Udfyldningsark!G1916=Data!$T$20,Data!$V$20,IF(Udfyldningsark!G1916=Data!$T$21,Data!$V$21,IF(Udfyldningsark!G1916=Data!$T$22,Data!$V$22,IF(Udfyldningsark!G1916=Data!$T$23,Data!$V$23,IF(Udfyldningsark!G1916=Data!$T$24,Data!$V$24,IF(Udfyldningsark!G1916=Data!$T$25,Data!$V$25,IF(Udfyldningsark!G1916=Data!$T$26,Data!$V$26,IF(Udfyldningsark!G1916=Data!$T$27,Data!$V$27,))))))))))))))))))))))</f>
        <v/>
      </c>
    </row>
    <row r="1900" spans="13:13" ht="9.6" hidden="1" customHeight="1" x14ac:dyDescent="0.2">
      <c r="M1900" s="89" t="str">
        <f>IF(Udfyldningsark!G1917="","",IF(Udfyldningsark!G1917=Data!$T$7,Data!$V$7,IF(Udfyldningsark!G1917=Data!$T$8,Data!$V$8,IF(Udfyldningsark!G1917=Data!$T$9,Data!$V$9,IF(Udfyldningsark!G1917=Data!$T$10,Data!$V$10,IF(Udfyldningsark!G1917=Data!$T$11,Data!$V$11,IF(Udfyldningsark!G1917=Data!$T$12,Data!$V$12,IF(Udfyldningsark!G1917=Data!$T$13,Data!$V$13,IF(Udfyldningsark!G1917=Data!$T$14,Data!$V$14,IF(Udfyldningsark!G1917=Data!$T$15,Data!$V$15,IF(Udfyldningsark!G1917=Data!$T$16,Data!$V$16,IF(Udfyldningsark!G1917=Data!$T$17,Data!$V$17,IF(Udfyldningsark!G1917=Data!$T$18,Data!$V$18,IF(Udfyldningsark!G1917=Data!$T$19,Data!$V$19,IF(Udfyldningsark!G1917=Data!$T$20,Data!$V$20,IF(Udfyldningsark!G1917=Data!$T$21,Data!$V$21,IF(Udfyldningsark!G1917=Data!$T$22,Data!$V$22,IF(Udfyldningsark!G1917=Data!$T$23,Data!$V$23,IF(Udfyldningsark!G1917=Data!$T$24,Data!$V$24,IF(Udfyldningsark!G1917=Data!$T$25,Data!$V$25,IF(Udfyldningsark!G1917=Data!$T$26,Data!$V$26,IF(Udfyldningsark!G1917=Data!$T$27,Data!$V$27,))))))))))))))))))))))</f>
        <v/>
      </c>
    </row>
    <row r="1901" spans="13:13" ht="9.6" hidden="1" customHeight="1" x14ac:dyDescent="0.2">
      <c r="M1901" s="89" t="str">
        <f>IF(Udfyldningsark!G1918="","",IF(Udfyldningsark!G1918=Data!$T$7,Data!$V$7,IF(Udfyldningsark!G1918=Data!$T$8,Data!$V$8,IF(Udfyldningsark!G1918=Data!$T$9,Data!$V$9,IF(Udfyldningsark!G1918=Data!$T$10,Data!$V$10,IF(Udfyldningsark!G1918=Data!$T$11,Data!$V$11,IF(Udfyldningsark!G1918=Data!$T$12,Data!$V$12,IF(Udfyldningsark!G1918=Data!$T$13,Data!$V$13,IF(Udfyldningsark!G1918=Data!$T$14,Data!$V$14,IF(Udfyldningsark!G1918=Data!$T$15,Data!$V$15,IF(Udfyldningsark!G1918=Data!$T$16,Data!$V$16,IF(Udfyldningsark!G1918=Data!$T$17,Data!$V$17,IF(Udfyldningsark!G1918=Data!$T$18,Data!$V$18,IF(Udfyldningsark!G1918=Data!$T$19,Data!$V$19,IF(Udfyldningsark!G1918=Data!$T$20,Data!$V$20,IF(Udfyldningsark!G1918=Data!$T$21,Data!$V$21,IF(Udfyldningsark!G1918=Data!$T$22,Data!$V$22,IF(Udfyldningsark!G1918=Data!$T$23,Data!$V$23,IF(Udfyldningsark!G1918=Data!$T$24,Data!$V$24,IF(Udfyldningsark!G1918=Data!$T$25,Data!$V$25,IF(Udfyldningsark!G1918=Data!$T$26,Data!$V$26,IF(Udfyldningsark!G1918=Data!$T$27,Data!$V$27,))))))))))))))))))))))</f>
        <v/>
      </c>
    </row>
    <row r="1902" spans="13:13" ht="9.6" hidden="1" customHeight="1" x14ac:dyDescent="0.2">
      <c r="M1902" s="89" t="str">
        <f>IF(Udfyldningsark!G1919="","",IF(Udfyldningsark!G1919=Data!$T$7,Data!$V$7,IF(Udfyldningsark!G1919=Data!$T$8,Data!$V$8,IF(Udfyldningsark!G1919=Data!$T$9,Data!$V$9,IF(Udfyldningsark!G1919=Data!$T$10,Data!$V$10,IF(Udfyldningsark!G1919=Data!$T$11,Data!$V$11,IF(Udfyldningsark!G1919=Data!$T$12,Data!$V$12,IF(Udfyldningsark!G1919=Data!$T$13,Data!$V$13,IF(Udfyldningsark!G1919=Data!$T$14,Data!$V$14,IF(Udfyldningsark!G1919=Data!$T$15,Data!$V$15,IF(Udfyldningsark!G1919=Data!$T$16,Data!$V$16,IF(Udfyldningsark!G1919=Data!$T$17,Data!$V$17,IF(Udfyldningsark!G1919=Data!$T$18,Data!$V$18,IF(Udfyldningsark!G1919=Data!$T$19,Data!$V$19,IF(Udfyldningsark!G1919=Data!$T$20,Data!$V$20,IF(Udfyldningsark!G1919=Data!$T$21,Data!$V$21,IF(Udfyldningsark!G1919=Data!$T$22,Data!$V$22,IF(Udfyldningsark!G1919=Data!$T$23,Data!$V$23,IF(Udfyldningsark!G1919=Data!$T$24,Data!$V$24,IF(Udfyldningsark!G1919=Data!$T$25,Data!$V$25,IF(Udfyldningsark!G1919=Data!$T$26,Data!$V$26,IF(Udfyldningsark!G1919=Data!$T$27,Data!$V$27,))))))))))))))))))))))</f>
        <v/>
      </c>
    </row>
    <row r="1903" spans="13:13" ht="9.6" hidden="1" customHeight="1" x14ac:dyDescent="0.2">
      <c r="M1903" s="89" t="str">
        <f>IF(Udfyldningsark!G1920="","",IF(Udfyldningsark!G1920=Data!$T$7,Data!$V$7,IF(Udfyldningsark!G1920=Data!$T$8,Data!$V$8,IF(Udfyldningsark!G1920=Data!$T$9,Data!$V$9,IF(Udfyldningsark!G1920=Data!$T$10,Data!$V$10,IF(Udfyldningsark!G1920=Data!$T$11,Data!$V$11,IF(Udfyldningsark!G1920=Data!$T$12,Data!$V$12,IF(Udfyldningsark!G1920=Data!$T$13,Data!$V$13,IF(Udfyldningsark!G1920=Data!$T$14,Data!$V$14,IF(Udfyldningsark!G1920=Data!$T$15,Data!$V$15,IF(Udfyldningsark!G1920=Data!$T$16,Data!$V$16,IF(Udfyldningsark!G1920=Data!$T$17,Data!$V$17,IF(Udfyldningsark!G1920=Data!$T$18,Data!$V$18,IF(Udfyldningsark!G1920=Data!$T$19,Data!$V$19,IF(Udfyldningsark!G1920=Data!$T$20,Data!$V$20,IF(Udfyldningsark!G1920=Data!$T$21,Data!$V$21,IF(Udfyldningsark!G1920=Data!$T$22,Data!$V$22,IF(Udfyldningsark!G1920=Data!$T$23,Data!$V$23,IF(Udfyldningsark!G1920=Data!$T$24,Data!$V$24,IF(Udfyldningsark!G1920=Data!$T$25,Data!$V$25,IF(Udfyldningsark!G1920=Data!$T$26,Data!$V$26,IF(Udfyldningsark!G1920=Data!$T$27,Data!$V$27,))))))))))))))))))))))</f>
        <v/>
      </c>
    </row>
    <row r="1904" spans="13:13" ht="9.6" hidden="1" customHeight="1" x14ac:dyDescent="0.2">
      <c r="M1904" s="89" t="str">
        <f>IF(Udfyldningsark!G1921="","",IF(Udfyldningsark!G1921=Data!$T$7,Data!$V$7,IF(Udfyldningsark!G1921=Data!$T$8,Data!$V$8,IF(Udfyldningsark!G1921=Data!$T$9,Data!$V$9,IF(Udfyldningsark!G1921=Data!$T$10,Data!$V$10,IF(Udfyldningsark!G1921=Data!$T$11,Data!$V$11,IF(Udfyldningsark!G1921=Data!$T$12,Data!$V$12,IF(Udfyldningsark!G1921=Data!$T$13,Data!$V$13,IF(Udfyldningsark!G1921=Data!$T$14,Data!$V$14,IF(Udfyldningsark!G1921=Data!$T$15,Data!$V$15,IF(Udfyldningsark!G1921=Data!$T$16,Data!$V$16,IF(Udfyldningsark!G1921=Data!$T$17,Data!$V$17,IF(Udfyldningsark!G1921=Data!$T$18,Data!$V$18,IF(Udfyldningsark!G1921=Data!$T$19,Data!$V$19,IF(Udfyldningsark!G1921=Data!$T$20,Data!$V$20,IF(Udfyldningsark!G1921=Data!$T$21,Data!$V$21,IF(Udfyldningsark!G1921=Data!$T$22,Data!$V$22,IF(Udfyldningsark!G1921=Data!$T$23,Data!$V$23,IF(Udfyldningsark!G1921=Data!$T$24,Data!$V$24,IF(Udfyldningsark!G1921=Data!$T$25,Data!$V$25,IF(Udfyldningsark!G1921=Data!$T$26,Data!$V$26,IF(Udfyldningsark!G1921=Data!$T$27,Data!$V$27,))))))))))))))))))))))</f>
        <v/>
      </c>
    </row>
    <row r="1905" spans="13:13" ht="9.6" hidden="1" customHeight="1" x14ac:dyDescent="0.2">
      <c r="M1905" s="89" t="str">
        <f>IF(Udfyldningsark!G1922="","",IF(Udfyldningsark!G1922=Data!$T$7,Data!$V$7,IF(Udfyldningsark!G1922=Data!$T$8,Data!$V$8,IF(Udfyldningsark!G1922=Data!$T$9,Data!$V$9,IF(Udfyldningsark!G1922=Data!$T$10,Data!$V$10,IF(Udfyldningsark!G1922=Data!$T$11,Data!$V$11,IF(Udfyldningsark!G1922=Data!$T$12,Data!$V$12,IF(Udfyldningsark!G1922=Data!$T$13,Data!$V$13,IF(Udfyldningsark!G1922=Data!$T$14,Data!$V$14,IF(Udfyldningsark!G1922=Data!$T$15,Data!$V$15,IF(Udfyldningsark!G1922=Data!$T$16,Data!$V$16,IF(Udfyldningsark!G1922=Data!$T$17,Data!$V$17,IF(Udfyldningsark!G1922=Data!$T$18,Data!$V$18,IF(Udfyldningsark!G1922=Data!$T$19,Data!$V$19,IF(Udfyldningsark!G1922=Data!$T$20,Data!$V$20,IF(Udfyldningsark!G1922=Data!$T$21,Data!$V$21,IF(Udfyldningsark!G1922=Data!$T$22,Data!$V$22,IF(Udfyldningsark!G1922=Data!$T$23,Data!$V$23,IF(Udfyldningsark!G1922=Data!$T$24,Data!$V$24,IF(Udfyldningsark!G1922=Data!$T$25,Data!$V$25,IF(Udfyldningsark!G1922=Data!$T$26,Data!$V$26,IF(Udfyldningsark!G1922=Data!$T$27,Data!$V$27,))))))))))))))))))))))</f>
        <v/>
      </c>
    </row>
    <row r="1906" spans="13:13" ht="9.6" hidden="1" customHeight="1" x14ac:dyDescent="0.2">
      <c r="M1906" s="89" t="str">
        <f>IF(Udfyldningsark!G1923="","",IF(Udfyldningsark!G1923=Data!$T$7,Data!$V$7,IF(Udfyldningsark!G1923=Data!$T$8,Data!$V$8,IF(Udfyldningsark!G1923=Data!$T$9,Data!$V$9,IF(Udfyldningsark!G1923=Data!$T$10,Data!$V$10,IF(Udfyldningsark!G1923=Data!$T$11,Data!$V$11,IF(Udfyldningsark!G1923=Data!$T$12,Data!$V$12,IF(Udfyldningsark!G1923=Data!$T$13,Data!$V$13,IF(Udfyldningsark!G1923=Data!$T$14,Data!$V$14,IF(Udfyldningsark!G1923=Data!$T$15,Data!$V$15,IF(Udfyldningsark!G1923=Data!$T$16,Data!$V$16,IF(Udfyldningsark!G1923=Data!$T$17,Data!$V$17,IF(Udfyldningsark!G1923=Data!$T$18,Data!$V$18,IF(Udfyldningsark!G1923=Data!$T$19,Data!$V$19,IF(Udfyldningsark!G1923=Data!$T$20,Data!$V$20,IF(Udfyldningsark!G1923=Data!$T$21,Data!$V$21,IF(Udfyldningsark!G1923=Data!$T$22,Data!$V$22,IF(Udfyldningsark!G1923=Data!$T$23,Data!$V$23,IF(Udfyldningsark!G1923=Data!$T$24,Data!$V$24,IF(Udfyldningsark!G1923=Data!$T$25,Data!$V$25,IF(Udfyldningsark!G1923=Data!$T$26,Data!$V$26,IF(Udfyldningsark!G1923=Data!$T$27,Data!$V$27,))))))))))))))))))))))</f>
        <v/>
      </c>
    </row>
    <row r="1907" spans="13:13" ht="9.6" hidden="1" customHeight="1" x14ac:dyDescent="0.2">
      <c r="M1907" s="89" t="str">
        <f>IF(Udfyldningsark!G1924="","",IF(Udfyldningsark!G1924=Data!$T$7,Data!$V$7,IF(Udfyldningsark!G1924=Data!$T$8,Data!$V$8,IF(Udfyldningsark!G1924=Data!$T$9,Data!$V$9,IF(Udfyldningsark!G1924=Data!$T$10,Data!$V$10,IF(Udfyldningsark!G1924=Data!$T$11,Data!$V$11,IF(Udfyldningsark!G1924=Data!$T$12,Data!$V$12,IF(Udfyldningsark!G1924=Data!$T$13,Data!$V$13,IF(Udfyldningsark!G1924=Data!$T$14,Data!$V$14,IF(Udfyldningsark!G1924=Data!$T$15,Data!$V$15,IF(Udfyldningsark!G1924=Data!$T$16,Data!$V$16,IF(Udfyldningsark!G1924=Data!$T$17,Data!$V$17,IF(Udfyldningsark!G1924=Data!$T$18,Data!$V$18,IF(Udfyldningsark!G1924=Data!$T$19,Data!$V$19,IF(Udfyldningsark!G1924=Data!$T$20,Data!$V$20,IF(Udfyldningsark!G1924=Data!$T$21,Data!$V$21,IF(Udfyldningsark!G1924=Data!$T$22,Data!$V$22,IF(Udfyldningsark!G1924=Data!$T$23,Data!$V$23,IF(Udfyldningsark!G1924=Data!$T$24,Data!$V$24,IF(Udfyldningsark!G1924=Data!$T$25,Data!$V$25,IF(Udfyldningsark!G1924=Data!$T$26,Data!$V$26,IF(Udfyldningsark!G1924=Data!$T$27,Data!$V$27,))))))))))))))))))))))</f>
        <v/>
      </c>
    </row>
    <row r="1908" spans="13:13" ht="9.6" hidden="1" customHeight="1" x14ac:dyDescent="0.2">
      <c r="M1908" s="89" t="str">
        <f>IF(Udfyldningsark!G1925="","",IF(Udfyldningsark!G1925=Data!$T$7,Data!$V$7,IF(Udfyldningsark!G1925=Data!$T$8,Data!$V$8,IF(Udfyldningsark!G1925=Data!$T$9,Data!$V$9,IF(Udfyldningsark!G1925=Data!$T$10,Data!$V$10,IF(Udfyldningsark!G1925=Data!$T$11,Data!$V$11,IF(Udfyldningsark!G1925=Data!$T$12,Data!$V$12,IF(Udfyldningsark!G1925=Data!$T$13,Data!$V$13,IF(Udfyldningsark!G1925=Data!$T$14,Data!$V$14,IF(Udfyldningsark!G1925=Data!$T$15,Data!$V$15,IF(Udfyldningsark!G1925=Data!$T$16,Data!$V$16,IF(Udfyldningsark!G1925=Data!$T$17,Data!$V$17,IF(Udfyldningsark!G1925=Data!$T$18,Data!$V$18,IF(Udfyldningsark!G1925=Data!$T$19,Data!$V$19,IF(Udfyldningsark!G1925=Data!$T$20,Data!$V$20,IF(Udfyldningsark!G1925=Data!$T$21,Data!$V$21,IF(Udfyldningsark!G1925=Data!$T$22,Data!$V$22,IF(Udfyldningsark!G1925=Data!$T$23,Data!$V$23,IF(Udfyldningsark!G1925=Data!$T$24,Data!$V$24,IF(Udfyldningsark!G1925=Data!$T$25,Data!$V$25,IF(Udfyldningsark!G1925=Data!$T$26,Data!$V$26,IF(Udfyldningsark!G1925=Data!$T$27,Data!$V$27,))))))))))))))))))))))</f>
        <v/>
      </c>
    </row>
    <row r="1909" spans="13:13" ht="9.6" hidden="1" customHeight="1" x14ac:dyDescent="0.2">
      <c r="M1909" s="89" t="str">
        <f>IF(Udfyldningsark!G1926="","",IF(Udfyldningsark!G1926=Data!$T$7,Data!$V$7,IF(Udfyldningsark!G1926=Data!$T$8,Data!$V$8,IF(Udfyldningsark!G1926=Data!$T$9,Data!$V$9,IF(Udfyldningsark!G1926=Data!$T$10,Data!$V$10,IF(Udfyldningsark!G1926=Data!$T$11,Data!$V$11,IF(Udfyldningsark!G1926=Data!$T$12,Data!$V$12,IF(Udfyldningsark!G1926=Data!$T$13,Data!$V$13,IF(Udfyldningsark!G1926=Data!$T$14,Data!$V$14,IF(Udfyldningsark!G1926=Data!$T$15,Data!$V$15,IF(Udfyldningsark!G1926=Data!$T$16,Data!$V$16,IF(Udfyldningsark!G1926=Data!$T$17,Data!$V$17,IF(Udfyldningsark!G1926=Data!$T$18,Data!$V$18,IF(Udfyldningsark!G1926=Data!$T$19,Data!$V$19,IF(Udfyldningsark!G1926=Data!$T$20,Data!$V$20,IF(Udfyldningsark!G1926=Data!$T$21,Data!$V$21,IF(Udfyldningsark!G1926=Data!$T$22,Data!$V$22,IF(Udfyldningsark!G1926=Data!$T$23,Data!$V$23,IF(Udfyldningsark!G1926=Data!$T$24,Data!$V$24,IF(Udfyldningsark!G1926=Data!$T$25,Data!$V$25,IF(Udfyldningsark!G1926=Data!$T$26,Data!$V$26,IF(Udfyldningsark!G1926=Data!$T$27,Data!$V$27,))))))))))))))))))))))</f>
        <v/>
      </c>
    </row>
    <row r="1910" spans="13:13" ht="9.6" hidden="1" customHeight="1" x14ac:dyDescent="0.2">
      <c r="M1910" s="89" t="str">
        <f>IF(Udfyldningsark!G1927="","",IF(Udfyldningsark!G1927=Data!$T$7,Data!$V$7,IF(Udfyldningsark!G1927=Data!$T$8,Data!$V$8,IF(Udfyldningsark!G1927=Data!$T$9,Data!$V$9,IF(Udfyldningsark!G1927=Data!$T$10,Data!$V$10,IF(Udfyldningsark!G1927=Data!$T$11,Data!$V$11,IF(Udfyldningsark!G1927=Data!$T$12,Data!$V$12,IF(Udfyldningsark!G1927=Data!$T$13,Data!$V$13,IF(Udfyldningsark!G1927=Data!$T$14,Data!$V$14,IF(Udfyldningsark!G1927=Data!$T$15,Data!$V$15,IF(Udfyldningsark!G1927=Data!$T$16,Data!$V$16,IF(Udfyldningsark!G1927=Data!$T$17,Data!$V$17,IF(Udfyldningsark!G1927=Data!$T$18,Data!$V$18,IF(Udfyldningsark!G1927=Data!$T$19,Data!$V$19,IF(Udfyldningsark!G1927=Data!$T$20,Data!$V$20,IF(Udfyldningsark!G1927=Data!$T$21,Data!$V$21,IF(Udfyldningsark!G1927=Data!$T$22,Data!$V$22,IF(Udfyldningsark!G1927=Data!$T$23,Data!$V$23,IF(Udfyldningsark!G1927=Data!$T$24,Data!$V$24,IF(Udfyldningsark!G1927=Data!$T$25,Data!$V$25,IF(Udfyldningsark!G1927=Data!$T$26,Data!$V$26,IF(Udfyldningsark!G1927=Data!$T$27,Data!$V$27,))))))))))))))))))))))</f>
        <v/>
      </c>
    </row>
    <row r="1911" spans="13:13" ht="9.6" hidden="1" customHeight="1" x14ac:dyDescent="0.2">
      <c r="M1911" s="89" t="str">
        <f>IF(Udfyldningsark!G1928="","",IF(Udfyldningsark!G1928=Data!$T$7,Data!$V$7,IF(Udfyldningsark!G1928=Data!$T$8,Data!$V$8,IF(Udfyldningsark!G1928=Data!$T$9,Data!$V$9,IF(Udfyldningsark!G1928=Data!$T$10,Data!$V$10,IF(Udfyldningsark!G1928=Data!$T$11,Data!$V$11,IF(Udfyldningsark!G1928=Data!$T$12,Data!$V$12,IF(Udfyldningsark!G1928=Data!$T$13,Data!$V$13,IF(Udfyldningsark!G1928=Data!$T$14,Data!$V$14,IF(Udfyldningsark!G1928=Data!$T$15,Data!$V$15,IF(Udfyldningsark!G1928=Data!$T$16,Data!$V$16,IF(Udfyldningsark!G1928=Data!$T$17,Data!$V$17,IF(Udfyldningsark!G1928=Data!$T$18,Data!$V$18,IF(Udfyldningsark!G1928=Data!$T$19,Data!$V$19,IF(Udfyldningsark!G1928=Data!$T$20,Data!$V$20,IF(Udfyldningsark!G1928=Data!$T$21,Data!$V$21,IF(Udfyldningsark!G1928=Data!$T$22,Data!$V$22,IF(Udfyldningsark!G1928=Data!$T$23,Data!$V$23,IF(Udfyldningsark!G1928=Data!$T$24,Data!$V$24,IF(Udfyldningsark!G1928=Data!$T$25,Data!$V$25,IF(Udfyldningsark!G1928=Data!$T$26,Data!$V$26,IF(Udfyldningsark!G1928=Data!$T$27,Data!$V$27,))))))))))))))))))))))</f>
        <v/>
      </c>
    </row>
    <row r="1912" spans="13:13" ht="9.6" hidden="1" customHeight="1" x14ac:dyDescent="0.2">
      <c r="M1912" s="89" t="str">
        <f>IF(Udfyldningsark!G1929="","",IF(Udfyldningsark!G1929=Data!$T$7,Data!$V$7,IF(Udfyldningsark!G1929=Data!$T$8,Data!$V$8,IF(Udfyldningsark!G1929=Data!$T$9,Data!$V$9,IF(Udfyldningsark!G1929=Data!$T$10,Data!$V$10,IF(Udfyldningsark!G1929=Data!$T$11,Data!$V$11,IF(Udfyldningsark!G1929=Data!$T$12,Data!$V$12,IF(Udfyldningsark!G1929=Data!$T$13,Data!$V$13,IF(Udfyldningsark!G1929=Data!$T$14,Data!$V$14,IF(Udfyldningsark!G1929=Data!$T$15,Data!$V$15,IF(Udfyldningsark!G1929=Data!$T$16,Data!$V$16,IF(Udfyldningsark!G1929=Data!$T$17,Data!$V$17,IF(Udfyldningsark!G1929=Data!$T$18,Data!$V$18,IF(Udfyldningsark!G1929=Data!$T$19,Data!$V$19,IF(Udfyldningsark!G1929=Data!$T$20,Data!$V$20,IF(Udfyldningsark!G1929=Data!$T$21,Data!$V$21,IF(Udfyldningsark!G1929=Data!$T$22,Data!$V$22,IF(Udfyldningsark!G1929=Data!$T$23,Data!$V$23,IF(Udfyldningsark!G1929=Data!$T$24,Data!$V$24,IF(Udfyldningsark!G1929=Data!$T$25,Data!$V$25,IF(Udfyldningsark!G1929=Data!$T$26,Data!$V$26,IF(Udfyldningsark!G1929=Data!$T$27,Data!$V$27,))))))))))))))))))))))</f>
        <v/>
      </c>
    </row>
    <row r="1913" spans="13:13" ht="9.6" hidden="1" customHeight="1" x14ac:dyDescent="0.2">
      <c r="M1913" s="89" t="str">
        <f>IF(Udfyldningsark!G1930="","",IF(Udfyldningsark!G1930=Data!$T$7,Data!$V$7,IF(Udfyldningsark!G1930=Data!$T$8,Data!$V$8,IF(Udfyldningsark!G1930=Data!$T$9,Data!$V$9,IF(Udfyldningsark!G1930=Data!$T$10,Data!$V$10,IF(Udfyldningsark!G1930=Data!$T$11,Data!$V$11,IF(Udfyldningsark!G1930=Data!$T$12,Data!$V$12,IF(Udfyldningsark!G1930=Data!$T$13,Data!$V$13,IF(Udfyldningsark!G1930=Data!$T$14,Data!$V$14,IF(Udfyldningsark!G1930=Data!$T$15,Data!$V$15,IF(Udfyldningsark!G1930=Data!$T$16,Data!$V$16,IF(Udfyldningsark!G1930=Data!$T$17,Data!$V$17,IF(Udfyldningsark!G1930=Data!$T$18,Data!$V$18,IF(Udfyldningsark!G1930=Data!$T$19,Data!$V$19,IF(Udfyldningsark!G1930=Data!$T$20,Data!$V$20,IF(Udfyldningsark!G1930=Data!$T$21,Data!$V$21,IF(Udfyldningsark!G1930=Data!$T$22,Data!$V$22,IF(Udfyldningsark!G1930=Data!$T$23,Data!$V$23,IF(Udfyldningsark!G1930=Data!$T$24,Data!$V$24,IF(Udfyldningsark!G1930=Data!$T$25,Data!$V$25,IF(Udfyldningsark!G1930=Data!$T$26,Data!$V$26,IF(Udfyldningsark!G1930=Data!$T$27,Data!$V$27,))))))))))))))))))))))</f>
        <v/>
      </c>
    </row>
    <row r="1914" spans="13:13" ht="9.6" hidden="1" customHeight="1" x14ac:dyDescent="0.2">
      <c r="M1914" s="89" t="str">
        <f>IF(Udfyldningsark!G1931="","",IF(Udfyldningsark!G1931=Data!$T$7,Data!$V$7,IF(Udfyldningsark!G1931=Data!$T$8,Data!$V$8,IF(Udfyldningsark!G1931=Data!$T$9,Data!$V$9,IF(Udfyldningsark!G1931=Data!$T$10,Data!$V$10,IF(Udfyldningsark!G1931=Data!$T$11,Data!$V$11,IF(Udfyldningsark!G1931=Data!$T$12,Data!$V$12,IF(Udfyldningsark!G1931=Data!$T$13,Data!$V$13,IF(Udfyldningsark!G1931=Data!$T$14,Data!$V$14,IF(Udfyldningsark!G1931=Data!$T$15,Data!$V$15,IF(Udfyldningsark!G1931=Data!$T$16,Data!$V$16,IF(Udfyldningsark!G1931=Data!$T$17,Data!$V$17,IF(Udfyldningsark!G1931=Data!$T$18,Data!$V$18,IF(Udfyldningsark!G1931=Data!$T$19,Data!$V$19,IF(Udfyldningsark!G1931=Data!$T$20,Data!$V$20,IF(Udfyldningsark!G1931=Data!$T$21,Data!$V$21,IF(Udfyldningsark!G1931=Data!$T$22,Data!$V$22,IF(Udfyldningsark!G1931=Data!$T$23,Data!$V$23,IF(Udfyldningsark!G1931=Data!$T$24,Data!$V$24,IF(Udfyldningsark!G1931=Data!$T$25,Data!$V$25,IF(Udfyldningsark!G1931=Data!$T$26,Data!$V$26,IF(Udfyldningsark!G1931=Data!$T$27,Data!$V$27,))))))))))))))))))))))</f>
        <v/>
      </c>
    </row>
    <row r="1915" spans="13:13" ht="9.6" hidden="1" customHeight="1" x14ac:dyDescent="0.2">
      <c r="M1915" s="89" t="str">
        <f>IF(Udfyldningsark!G1932="","",IF(Udfyldningsark!G1932=Data!$T$7,Data!$V$7,IF(Udfyldningsark!G1932=Data!$T$8,Data!$V$8,IF(Udfyldningsark!G1932=Data!$T$9,Data!$V$9,IF(Udfyldningsark!G1932=Data!$T$10,Data!$V$10,IF(Udfyldningsark!G1932=Data!$T$11,Data!$V$11,IF(Udfyldningsark!G1932=Data!$T$12,Data!$V$12,IF(Udfyldningsark!G1932=Data!$T$13,Data!$V$13,IF(Udfyldningsark!G1932=Data!$T$14,Data!$V$14,IF(Udfyldningsark!G1932=Data!$T$15,Data!$V$15,IF(Udfyldningsark!G1932=Data!$T$16,Data!$V$16,IF(Udfyldningsark!G1932=Data!$T$17,Data!$V$17,IF(Udfyldningsark!G1932=Data!$T$18,Data!$V$18,IF(Udfyldningsark!G1932=Data!$T$19,Data!$V$19,IF(Udfyldningsark!G1932=Data!$T$20,Data!$V$20,IF(Udfyldningsark!G1932=Data!$T$21,Data!$V$21,IF(Udfyldningsark!G1932=Data!$T$22,Data!$V$22,IF(Udfyldningsark!G1932=Data!$T$23,Data!$V$23,IF(Udfyldningsark!G1932=Data!$T$24,Data!$V$24,IF(Udfyldningsark!G1932=Data!$T$25,Data!$V$25,IF(Udfyldningsark!G1932=Data!$T$26,Data!$V$26,IF(Udfyldningsark!G1932=Data!$T$27,Data!$V$27,))))))))))))))))))))))</f>
        <v/>
      </c>
    </row>
    <row r="1916" spans="13:13" ht="9.6" hidden="1" customHeight="1" x14ac:dyDescent="0.2">
      <c r="M1916" s="89" t="str">
        <f>IF(Udfyldningsark!G1933="","",IF(Udfyldningsark!G1933=Data!$T$7,Data!$V$7,IF(Udfyldningsark!G1933=Data!$T$8,Data!$V$8,IF(Udfyldningsark!G1933=Data!$T$9,Data!$V$9,IF(Udfyldningsark!G1933=Data!$T$10,Data!$V$10,IF(Udfyldningsark!G1933=Data!$T$11,Data!$V$11,IF(Udfyldningsark!G1933=Data!$T$12,Data!$V$12,IF(Udfyldningsark!G1933=Data!$T$13,Data!$V$13,IF(Udfyldningsark!G1933=Data!$T$14,Data!$V$14,IF(Udfyldningsark!G1933=Data!$T$15,Data!$V$15,IF(Udfyldningsark!G1933=Data!$T$16,Data!$V$16,IF(Udfyldningsark!G1933=Data!$T$17,Data!$V$17,IF(Udfyldningsark!G1933=Data!$T$18,Data!$V$18,IF(Udfyldningsark!G1933=Data!$T$19,Data!$V$19,IF(Udfyldningsark!G1933=Data!$T$20,Data!$V$20,IF(Udfyldningsark!G1933=Data!$T$21,Data!$V$21,IF(Udfyldningsark!G1933=Data!$T$22,Data!$V$22,IF(Udfyldningsark!G1933=Data!$T$23,Data!$V$23,IF(Udfyldningsark!G1933=Data!$T$24,Data!$V$24,IF(Udfyldningsark!G1933=Data!$T$25,Data!$V$25,IF(Udfyldningsark!G1933=Data!$T$26,Data!$V$26,IF(Udfyldningsark!G1933=Data!$T$27,Data!$V$27,))))))))))))))))))))))</f>
        <v/>
      </c>
    </row>
    <row r="1917" spans="13:13" ht="9.6" hidden="1" customHeight="1" x14ac:dyDescent="0.2">
      <c r="M1917" s="89" t="str">
        <f>IF(Udfyldningsark!G1934="","",IF(Udfyldningsark!G1934=Data!$T$7,Data!$V$7,IF(Udfyldningsark!G1934=Data!$T$8,Data!$V$8,IF(Udfyldningsark!G1934=Data!$T$9,Data!$V$9,IF(Udfyldningsark!G1934=Data!$T$10,Data!$V$10,IF(Udfyldningsark!G1934=Data!$T$11,Data!$V$11,IF(Udfyldningsark!G1934=Data!$T$12,Data!$V$12,IF(Udfyldningsark!G1934=Data!$T$13,Data!$V$13,IF(Udfyldningsark!G1934=Data!$T$14,Data!$V$14,IF(Udfyldningsark!G1934=Data!$T$15,Data!$V$15,IF(Udfyldningsark!G1934=Data!$T$16,Data!$V$16,IF(Udfyldningsark!G1934=Data!$T$17,Data!$V$17,IF(Udfyldningsark!G1934=Data!$T$18,Data!$V$18,IF(Udfyldningsark!G1934=Data!$T$19,Data!$V$19,IF(Udfyldningsark!G1934=Data!$T$20,Data!$V$20,IF(Udfyldningsark!G1934=Data!$T$21,Data!$V$21,IF(Udfyldningsark!G1934=Data!$T$22,Data!$V$22,IF(Udfyldningsark!G1934=Data!$T$23,Data!$V$23,IF(Udfyldningsark!G1934=Data!$T$24,Data!$V$24,IF(Udfyldningsark!G1934=Data!$T$25,Data!$V$25,IF(Udfyldningsark!G1934=Data!$T$26,Data!$V$26,IF(Udfyldningsark!G1934=Data!$T$27,Data!$V$27,))))))))))))))))))))))</f>
        <v/>
      </c>
    </row>
    <row r="1918" spans="13:13" ht="9.6" hidden="1" customHeight="1" x14ac:dyDescent="0.2">
      <c r="M1918" s="89" t="str">
        <f>IF(Udfyldningsark!G1935="","",IF(Udfyldningsark!G1935=Data!$T$7,Data!$V$7,IF(Udfyldningsark!G1935=Data!$T$8,Data!$V$8,IF(Udfyldningsark!G1935=Data!$T$9,Data!$V$9,IF(Udfyldningsark!G1935=Data!$T$10,Data!$V$10,IF(Udfyldningsark!G1935=Data!$T$11,Data!$V$11,IF(Udfyldningsark!G1935=Data!$T$12,Data!$V$12,IF(Udfyldningsark!G1935=Data!$T$13,Data!$V$13,IF(Udfyldningsark!G1935=Data!$T$14,Data!$V$14,IF(Udfyldningsark!G1935=Data!$T$15,Data!$V$15,IF(Udfyldningsark!G1935=Data!$T$16,Data!$V$16,IF(Udfyldningsark!G1935=Data!$T$17,Data!$V$17,IF(Udfyldningsark!G1935=Data!$T$18,Data!$V$18,IF(Udfyldningsark!G1935=Data!$T$19,Data!$V$19,IF(Udfyldningsark!G1935=Data!$T$20,Data!$V$20,IF(Udfyldningsark!G1935=Data!$T$21,Data!$V$21,IF(Udfyldningsark!G1935=Data!$T$22,Data!$V$22,IF(Udfyldningsark!G1935=Data!$T$23,Data!$V$23,IF(Udfyldningsark!G1935=Data!$T$24,Data!$V$24,IF(Udfyldningsark!G1935=Data!$T$25,Data!$V$25,IF(Udfyldningsark!G1935=Data!$T$26,Data!$V$26,IF(Udfyldningsark!G1935=Data!$T$27,Data!$V$27,))))))))))))))))))))))</f>
        <v/>
      </c>
    </row>
    <row r="1919" spans="13:13" ht="9.6" hidden="1" customHeight="1" x14ac:dyDescent="0.2">
      <c r="M1919" s="89" t="str">
        <f>IF(Udfyldningsark!G1936="","",IF(Udfyldningsark!G1936=Data!$T$7,Data!$V$7,IF(Udfyldningsark!G1936=Data!$T$8,Data!$V$8,IF(Udfyldningsark!G1936=Data!$T$9,Data!$V$9,IF(Udfyldningsark!G1936=Data!$T$10,Data!$V$10,IF(Udfyldningsark!G1936=Data!$T$11,Data!$V$11,IF(Udfyldningsark!G1936=Data!$T$12,Data!$V$12,IF(Udfyldningsark!G1936=Data!$T$13,Data!$V$13,IF(Udfyldningsark!G1936=Data!$T$14,Data!$V$14,IF(Udfyldningsark!G1936=Data!$T$15,Data!$V$15,IF(Udfyldningsark!G1936=Data!$T$16,Data!$V$16,IF(Udfyldningsark!G1936=Data!$T$17,Data!$V$17,IF(Udfyldningsark!G1936=Data!$T$18,Data!$V$18,IF(Udfyldningsark!G1936=Data!$T$19,Data!$V$19,IF(Udfyldningsark!G1936=Data!$T$20,Data!$V$20,IF(Udfyldningsark!G1936=Data!$T$21,Data!$V$21,IF(Udfyldningsark!G1936=Data!$T$22,Data!$V$22,IF(Udfyldningsark!G1936=Data!$T$23,Data!$V$23,IF(Udfyldningsark!G1936=Data!$T$24,Data!$V$24,IF(Udfyldningsark!G1936=Data!$T$25,Data!$V$25,IF(Udfyldningsark!G1936=Data!$T$26,Data!$V$26,IF(Udfyldningsark!G1936=Data!$T$27,Data!$V$27,))))))))))))))))))))))</f>
        <v/>
      </c>
    </row>
    <row r="1920" spans="13:13" ht="9.6" hidden="1" customHeight="1" x14ac:dyDescent="0.2">
      <c r="M1920" s="89" t="str">
        <f>IF(Udfyldningsark!G1937="","",IF(Udfyldningsark!G1937=Data!$T$7,Data!$V$7,IF(Udfyldningsark!G1937=Data!$T$8,Data!$V$8,IF(Udfyldningsark!G1937=Data!$T$9,Data!$V$9,IF(Udfyldningsark!G1937=Data!$T$10,Data!$V$10,IF(Udfyldningsark!G1937=Data!$T$11,Data!$V$11,IF(Udfyldningsark!G1937=Data!$T$12,Data!$V$12,IF(Udfyldningsark!G1937=Data!$T$13,Data!$V$13,IF(Udfyldningsark!G1937=Data!$T$14,Data!$V$14,IF(Udfyldningsark!G1937=Data!$T$15,Data!$V$15,IF(Udfyldningsark!G1937=Data!$T$16,Data!$V$16,IF(Udfyldningsark!G1937=Data!$T$17,Data!$V$17,IF(Udfyldningsark!G1937=Data!$T$18,Data!$V$18,IF(Udfyldningsark!G1937=Data!$T$19,Data!$V$19,IF(Udfyldningsark!G1937=Data!$T$20,Data!$V$20,IF(Udfyldningsark!G1937=Data!$T$21,Data!$V$21,IF(Udfyldningsark!G1937=Data!$T$22,Data!$V$22,IF(Udfyldningsark!G1937=Data!$T$23,Data!$V$23,IF(Udfyldningsark!G1937=Data!$T$24,Data!$V$24,IF(Udfyldningsark!G1937=Data!$T$25,Data!$V$25,IF(Udfyldningsark!G1937=Data!$T$26,Data!$V$26,IF(Udfyldningsark!G1937=Data!$T$27,Data!$V$27,))))))))))))))))))))))</f>
        <v/>
      </c>
    </row>
    <row r="1921" spans="13:13" ht="9.6" hidden="1" customHeight="1" x14ac:dyDescent="0.2">
      <c r="M1921" s="89" t="str">
        <f>IF(Udfyldningsark!G1938="","",IF(Udfyldningsark!G1938=Data!$T$7,Data!$V$7,IF(Udfyldningsark!G1938=Data!$T$8,Data!$V$8,IF(Udfyldningsark!G1938=Data!$T$9,Data!$V$9,IF(Udfyldningsark!G1938=Data!$T$10,Data!$V$10,IF(Udfyldningsark!G1938=Data!$T$11,Data!$V$11,IF(Udfyldningsark!G1938=Data!$T$12,Data!$V$12,IF(Udfyldningsark!G1938=Data!$T$13,Data!$V$13,IF(Udfyldningsark!G1938=Data!$T$14,Data!$V$14,IF(Udfyldningsark!G1938=Data!$T$15,Data!$V$15,IF(Udfyldningsark!G1938=Data!$T$16,Data!$V$16,IF(Udfyldningsark!G1938=Data!$T$17,Data!$V$17,IF(Udfyldningsark!G1938=Data!$T$18,Data!$V$18,IF(Udfyldningsark!G1938=Data!$T$19,Data!$V$19,IF(Udfyldningsark!G1938=Data!$T$20,Data!$V$20,IF(Udfyldningsark!G1938=Data!$T$21,Data!$V$21,IF(Udfyldningsark!G1938=Data!$T$22,Data!$V$22,IF(Udfyldningsark!G1938=Data!$T$23,Data!$V$23,IF(Udfyldningsark!G1938=Data!$T$24,Data!$V$24,IF(Udfyldningsark!G1938=Data!$T$25,Data!$V$25,IF(Udfyldningsark!G1938=Data!$T$26,Data!$V$26,IF(Udfyldningsark!G1938=Data!$T$27,Data!$V$27,))))))))))))))))))))))</f>
        <v/>
      </c>
    </row>
    <row r="1922" spans="13:13" ht="9.6" hidden="1" customHeight="1" x14ac:dyDescent="0.2">
      <c r="M1922" s="89" t="str">
        <f>IF(Udfyldningsark!G1939="","",IF(Udfyldningsark!G1939=Data!$T$7,Data!$V$7,IF(Udfyldningsark!G1939=Data!$T$8,Data!$V$8,IF(Udfyldningsark!G1939=Data!$T$9,Data!$V$9,IF(Udfyldningsark!G1939=Data!$T$10,Data!$V$10,IF(Udfyldningsark!G1939=Data!$T$11,Data!$V$11,IF(Udfyldningsark!G1939=Data!$T$12,Data!$V$12,IF(Udfyldningsark!G1939=Data!$T$13,Data!$V$13,IF(Udfyldningsark!G1939=Data!$T$14,Data!$V$14,IF(Udfyldningsark!G1939=Data!$T$15,Data!$V$15,IF(Udfyldningsark!G1939=Data!$T$16,Data!$V$16,IF(Udfyldningsark!G1939=Data!$T$17,Data!$V$17,IF(Udfyldningsark!G1939=Data!$T$18,Data!$V$18,IF(Udfyldningsark!G1939=Data!$T$19,Data!$V$19,IF(Udfyldningsark!G1939=Data!$T$20,Data!$V$20,IF(Udfyldningsark!G1939=Data!$T$21,Data!$V$21,IF(Udfyldningsark!G1939=Data!$T$22,Data!$V$22,IF(Udfyldningsark!G1939=Data!$T$23,Data!$V$23,IF(Udfyldningsark!G1939=Data!$T$24,Data!$V$24,IF(Udfyldningsark!G1939=Data!$T$25,Data!$V$25,IF(Udfyldningsark!G1939=Data!$T$26,Data!$V$26,IF(Udfyldningsark!G1939=Data!$T$27,Data!$V$27,))))))))))))))))))))))</f>
        <v/>
      </c>
    </row>
    <row r="1923" spans="13:13" ht="9.6" hidden="1" customHeight="1" x14ac:dyDescent="0.2">
      <c r="M1923" s="89" t="str">
        <f>IF(Udfyldningsark!G1940="","",IF(Udfyldningsark!G1940=Data!$T$7,Data!$V$7,IF(Udfyldningsark!G1940=Data!$T$8,Data!$V$8,IF(Udfyldningsark!G1940=Data!$T$9,Data!$V$9,IF(Udfyldningsark!G1940=Data!$T$10,Data!$V$10,IF(Udfyldningsark!G1940=Data!$T$11,Data!$V$11,IF(Udfyldningsark!G1940=Data!$T$12,Data!$V$12,IF(Udfyldningsark!G1940=Data!$T$13,Data!$V$13,IF(Udfyldningsark!G1940=Data!$T$14,Data!$V$14,IF(Udfyldningsark!G1940=Data!$T$15,Data!$V$15,IF(Udfyldningsark!G1940=Data!$T$16,Data!$V$16,IF(Udfyldningsark!G1940=Data!$T$17,Data!$V$17,IF(Udfyldningsark!G1940=Data!$T$18,Data!$V$18,IF(Udfyldningsark!G1940=Data!$T$19,Data!$V$19,IF(Udfyldningsark!G1940=Data!$T$20,Data!$V$20,IF(Udfyldningsark!G1940=Data!$T$21,Data!$V$21,IF(Udfyldningsark!G1940=Data!$T$22,Data!$V$22,IF(Udfyldningsark!G1940=Data!$T$23,Data!$V$23,IF(Udfyldningsark!G1940=Data!$T$24,Data!$V$24,IF(Udfyldningsark!G1940=Data!$T$25,Data!$V$25,IF(Udfyldningsark!G1940=Data!$T$26,Data!$V$26,IF(Udfyldningsark!G1940=Data!$T$27,Data!$V$27,))))))))))))))))))))))</f>
        <v/>
      </c>
    </row>
    <row r="1924" spans="13:13" ht="9.6" hidden="1" customHeight="1" x14ac:dyDescent="0.2">
      <c r="M1924" s="89" t="str">
        <f>IF(Udfyldningsark!G1941="","",IF(Udfyldningsark!G1941=Data!$T$7,Data!$V$7,IF(Udfyldningsark!G1941=Data!$T$8,Data!$V$8,IF(Udfyldningsark!G1941=Data!$T$9,Data!$V$9,IF(Udfyldningsark!G1941=Data!$T$10,Data!$V$10,IF(Udfyldningsark!G1941=Data!$T$11,Data!$V$11,IF(Udfyldningsark!G1941=Data!$T$12,Data!$V$12,IF(Udfyldningsark!G1941=Data!$T$13,Data!$V$13,IF(Udfyldningsark!G1941=Data!$T$14,Data!$V$14,IF(Udfyldningsark!G1941=Data!$T$15,Data!$V$15,IF(Udfyldningsark!G1941=Data!$T$16,Data!$V$16,IF(Udfyldningsark!G1941=Data!$T$17,Data!$V$17,IF(Udfyldningsark!G1941=Data!$T$18,Data!$V$18,IF(Udfyldningsark!G1941=Data!$T$19,Data!$V$19,IF(Udfyldningsark!G1941=Data!$T$20,Data!$V$20,IF(Udfyldningsark!G1941=Data!$T$21,Data!$V$21,IF(Udfyldningsark!G1941=Data!$T$22,Data!$V$22,IF(Udfyldningsark!G1941=Data!$T$23,Data!$V$23,IF(Udfyldningsark!G1941=Data!$T$24,Data!$V$24,IF(Udfyldningsark!G1941=Data!$T$25,Data!$V$25,IF(Udfyldningsark!G1941=Data!$T$26,Data!$V$26,IF(Udfyldningsark!G1941=Data!$T$27,Data!$V$27,))))))))))))))))))))))</f>
        <v/>
      </c>
    </row>
    <row r="1925" spans="13:13" ht="9.6" hidden="1" customHeight="1" x14ac:dyDescent="0.2">
      <c r="M1925" s="89" t="str">
        <f>IF(Udfyldningsark!G1942="","",IF(Udfyldningsark!G1942=Data!$T$7,Data!$V$7,IF(Udfyldningsark!G1942=Data!$T$8,Data!$V$8,IF(Udfyldningsark!G1942=Data!$T$9,Data!$V$9,IF(Udfyldningsark!G1942=Data!$T$10,Data!$V$10,IF(Udfyldningsark!G1942=Data!$T$11,Data!$V$11,IF(Udfyldningsark!G1942=Data!$T$12,Data!$V$12,IF(Udfyldningsark!G1942=Data!$T$13,Data!$V$13,IF(Udfyldningsark!G1942=Data!$T$14,Data!$V$14,IF(Udfyldningsark!G1942=Data!$T$15,Data!$V$15,IF(Udfyldningsark!G1942=Data!$T$16,Data!$V$16,IF(Udfyldningsark!G1942=Data!$T$17,Data!$V$17,IF(Udfyldningsark!G1942=Data!$T$18,Data!$V$18,IF(Udfyldningsark!G1942=Data!$T$19,Data!$V$19,IF(Udfyldningsark!G1942=Data!$T$20,Data!$V$20,IF(Udfyldningsark!G1942=Data!$T$21,Data!$V$21,IF(Udfyldningsark!G1942=Data!$T$22,Data!$V$22,IF(Udfyldningsark!G1942=Data!$T$23,Data!$V$23,IF(Udfyldningsark!G1942=Data!$T$24,Data!$V$24,IF(Udfyldningsark!G1942=Data!$T$25,Data!$V$25,IF(Udfyldningsark!G1942=Data!$T$26,Data!$V$26,IF(Udfyldningsark!G1942=Data!$T$27,Data!$V$27,))))))))))))))))))))))</f>
        <v/>
      </c>
    </row>
    <row r="1926" spans="13:13" ht="9.6" hidden="1" customHeight="1" x14ac:dyDescent="0.2">
      <c r="M1926" s="89" t="str">
        <f>IF(Udfyldningsark!G1943="","",IF(Udfyldningsark!G1943=Data!$T$7,Data!$V$7,IF(Udfyldningsark!G1943=Data!$T$8,Data!$V$8,IF(Udfyldningsark!G1943=Data!$T$9,Data!$V$9,IF(Udfyldningsark!G1943=Data!$T$10,Data!$V$10,IF(Udfyldningsark!G1943=Data!$T$11,Data!$V$11,IF(Udfyldningsark!G1943=Data!$T$12,Data!$V$12,IF(Udfyldningsark!G1943=Data!$T$13,Data!$V$13,IF(Udfyldningsark!G1943=Data!$T$14,Data!$V$14,IF(Udfyldningsark!G1943=Data!$T$15,Data!$V$15,IF(Udfyldningsark!G1943=Data!$T$16,Data!$V$16,IF(Udfyldningsark!G1943=Data!$T$17,Data!$V$17,IF(Udfyldningsark!G1943=Data!$T$18,Data!$V$18,IF(Udfyldningsark!G1943=Data!$T$19,Data!$V$19,IF(Udfyldningsark!G1943=Data!$T$20,Data!$V$20,IF(Udfyldningsark!G1943=Data!$T$21,Data!$V$21,IF(Udfyldningsark!G1943=Data!$T$22,Data!$V$22,IF(Udfyldningsark!G1943=Data!$T$23,Data!$V$23,IF(Udfyldningsark!G1943=Data!$T$24,Data!$V$24,IF(Udfyldningsark!G1943=Data!$T$25,Data!$V$25,IF(Udfyldningsark!G1943=Data!$T$26,Data!$V$26,IF(Udfyldningsark!G1943=Data!$T$27,Data!$V$27,))))))))))))))))))))))</f>
        <v/>
      </c>
    </row>
    <row r="1927" spans="13:13" ht="9.6" hidden="1" customHeight="1" x14ac:dyDescent="0.2">
      <c r="M1927" s="89" t="str">
        <f>IF(Udfyldningsark!G1944="","",IF(Udfyldningsark!G1944=Data!$T$7,Data!$V$7,IF(Udfyldningsark!G1944=Data!$T$8,Data!$V$8,IF(Udfyldningsark!G1944=Data!$T$9,Data!$V$9,IF(Udfyldningsark!G1944=Data!$T$10,Data!$V$10,IF(Udfyldningsark!G1944=Data!$T$11,Data!$V$11,IF(Udfyldningsark!G1944=Data!$T$12,Data!$V$12,IF(Udfyldningsark!G1944=Data!$T$13,Data!$V$13,IF(Udfyldningsark!G1944=Data!$T$14,Data!$V$14,IF(Udfyldningsark!G1944=Data!$T$15,Data!$V$15,IF(Udfyldningsark!G1944=Data!$T$16,Data!$V$16,IF(Udfyldningsark!G1944=Data!$T$17,Data!$V$17,IF(Udfyldningsark!G1944=Data!$T$18,Data!$V$18,IF(Udfyldningsark!G1944=Data!$T$19,Data!$V$19,IF(Udfyldningsark!G1944=Data!$T$20,Data!$V$20,IF(Udfyldningsark!G1944=Data!$T$21,Data!$V$21,IF(Udfyldningsark!G1944=Data!$T$22,Data!$V$22,IF(Udfyldningsark!G1944=Data!$T$23,Data!$V$23,IF(Udfyldningsark!G1944=Data!$T$24,Data!$V$24,IF(Udfyldningsark!G1944=Data!$T$25,Data!$V$25,IF(Udfyldningsark!G1944=Data!$T$26,Data!$V$26,IF(Udfyldningsark!G1944=Data!$T$27,Data!$V$27,))))))))))))))))))))))</f>
        <v/>
      </c>
    </row>
    <row r="1928" spans="13:13" ht="9.6" hidden="1" customHeight="1" x14ac:dyDescent="0.2">
      <c r="M1928" s="89" t="str">
        <f>IF(Udfyldningsark!G1945="","",IF(Udfyldningsark!G1945=Data!$T$7,Data!$V$7,IF(Udfyldningsark!G1945=Data!$T$8,Data!$V$8,IF(Udfyldningsark!G1945=Data!$T$9,Data!$V$9,IF(Udfyldningsark!G1945=Data!$T$10,Data!$V$10,IF(Udfyldningsark!G1945=Data!$T$11,Data!$V$11,IF(Udfyldningsark!G1945=Data!$T$12,Data!$V$12,IF(Udfyldningsark!G1945=Data!$T$13,Data!$V$13,IF(Udfyldningsark!G1945=Data!$T$14,Data!$V$14,IF(Udfyldningsark!G1945=Data!$T$15,Data!$V$15,IF(Udfyldningsark!G1945=Data!$T$16,Data!$V$16,IF(Udfyldningsark!G1945=Data!$T$17,Data!$V$17,IF(Udfyldningsark!G1945=Data!$T$18,Data!$V$18,IF(Udfyldningsark!G1945=Data!$T$19,Data!$V$19,IF(Udfyldningsark!G1945=Data!$T$20,Data!$V$20,IF(Udfyldningsark!G1945=Data!$T$21,Data!$V$21,IF(Udfyldningsark!G1945=Data!$T$22,Data!$V$22,IF(Udfyldningsark!G1945=Data!$T$23,Data!$V$23,IF(Udfyldningsark!G1945=Data!$T$24,Data!$V$24,IF(Udfyldningsark!G1945=Data!$T$25,Data!$V$25,IF(Udfyldningsark!G1945=Data!$T$26,Data!$V$26,IF(Udfyldningsark!G1945=Data!$T$27,Data!$V$27,))))))))))))))))))))))</f>
        <v/>
      </c>
    </row>
    <row r="1929" spans="13:13" ht="9.6" hidden="1" customHeight="1" x14ac:dyDescent="0.2">
      <c r="M1929" s="89" t="str">
        <f>IF(Udfyldningsark!G1946="","",IF(Udfyldningsark!G1946=Data!$T$7,Data!$V$7,IF(Udfyldningsark!G1946=Data!$T$8,Data!$V$8,IF(Udfyldningsark!G1946=Data!$T$9,Data!$V$9,IF(Udfyldningsark!G1946=Data!$T$10,Data!$V$10,IF(Udfyldningsark!G1946=Data!$T$11,Data!$V$11,IF(Udfyldningsark!G1946=Data!$T$12,Data!$V$12,IF(Udfyldningsark!G1946=Data!$T$13,Data!$V$13,IF(Udfyldningsark!G1946=Data!$T$14,Data!$V$14,IF(Udfyldningsark!G1946=Data!$T$15,Data!$V$15,IF(Udfyldningsark!G1946=Data!$T$16,Data!$V$16,IF(Udfyldningsark!G1946=Data!$T$17,Data!$V$17,IF(Udfyldningsark!G1946=Data!$T$18,Data!$V$18,IF(Udfyldningsark!G1946=Data!$T$19,Data!$V$19,IF(Udfyldningsark!G1946=Data!$T$20,Data!$V$20,IF(Udfyldningsark!G1946=Data!$T$21,Data!$V$21,IF(Udfyldningsark!G1946=Data!$T$22,Data!$V$22,IF(Udfyldningsark!G1946=Data!$T$23,Data!$V$23,IF(Udfyldningsark!G1946=Data!$T$24,Data!$V$24,IF(Udfyldningsark!G1946=Data!$T$25,Data!$V$25,IF(Udfyldningsark!G1946=Data!$T$26,Data!$V$26,IF(Udfyldningsark!G1946=Data!$T$27,Data!$V$27,))))))))))))))))))))))</f>
        <v/>
      </c>
    </row>
    <row r="1930" spans="13:13" ht="9.6" hidden="1" customHeight="1" x14ac:dyDescent="0.2">
      <c r="M1930" s="89" t="str">
        <f>IF(Udfyldningsark!G1947="","",IF(Udfyldningsark!G1947=Data!$T$7,Data!$V$7,IF(Udfyldningsark!G1947=Data!$T$8,Data!$V$8,IF(Udfyldningsark!G1947=Data!$T$9,Data!$V$9,IF(Udfyldningsark!G1947=Data!$T$10,Data!$V$10,IF(Udfyldningsark!G1947=Data!$T$11,Data!$V$11,IF(Udfyldningsark!G1947=Data!$T$12,Data!$V$12,IF(Udfyldningsark!G1947=Data!$T$13,Data!$V$13,IF(Udfyldningsark!G1947=Data!$T$14,Data!$V$14,IF(Udfyldningsark!G1947=Data!$T$15,Data!$V$15,IF(Udfyldningsark!G1947=Data!$T$16,Data!$V$16,IF(Udfyldningsark!G1947=Data!$T$17,Data!$V$17,IF(Udfyldningsark!G1947=Data!$T$18,Data!$V$18,IF(Udfyldningsark!G1947=Data!$T$19,Data!$V$19,IF(Udfyldningsark!G1947=Data!$T$20,Data!$V$20,IF(Udfyldningsark!G1947=Data!$T$21,Data!$V$21,IF(Udfyldningsark!G1947=Data!$T$22,Data!$V$22,IF(Udfyldningsark!G1947=Data!$T$23,Data!$V$23,IF(Udfyldningsark!G1947=Data!$T$24,Data!$V$24,IF(Udfyldningsark!G1947=Data!$T$25,Data!$V$25,IF(Udfyldningsark!G1947=Data!$T$26,Data!$V$26,IF(Udfyldningsark!G1947=Data!$T$27,Data!$V$27,))))))))))))))))))))))</f>
        <v/>
      </c>
    </row>
    <row r="1931" spans="13:13" ht="9.6" hidden="1" customHeight="1" x14ac:dyDescent="0.2">
      <c r="M1931" s="89" t="str">
        <f>IF(Udfyldningsark!G1948="","",IF(Udfyldningsark!G1948=Data!$T$7,Data!$V$7,IF(Udfyldningsark!G1948=Data!$T$8,Data!$V$8,IF(Udfyldningsark!G1948=Data!$T$9,Data!$V$9,IF(Udfyldningsark!G1948=Data!$T$10,Data!$V$10,IF(Udfyldningsark!G1948=Data!$T$11,Data!$V$11,IF(Udfyldningsark!G1948=Data!$T$12,Data!$V$12,IF(Udfyldningsark!G1948=Data!$T$13,Data!$V$13,IF(Udfyldningsark!G1948=Data!$T$14,Data!$V$14,IF(Udfyldningsark!G1948=Data!$T$15,Data!$V$15,IF(Udfyldningsark!G1948=Data!$T$16,Data!$V$16,IF(Udfyldningsark!G1948=Data!$T$17,Data!$V$17,IF(Udfyldningsark!G1948=Data!$T$18,Data!$V$18,IF(Udfyldningsark!G1948=Data!$T$19,Data!$V$19,IF(Udfyldningsark!G1948=Data!$T$20,Data!$V$20,IF(Udfyldningsark!G1948=Data!$T$21,Data!$V$21,IF(Udfyldningsark!G1948=Data!$T$22,Data!$V$22,IF(Udfyldningsark!G1948=Data!$T$23,Data!$V$23,IF(Udfyldningsark!G1948=Data!$T$24,Data!$V$24,IF(Udfyldningsark!G1948=Data!$T$25,Data!$V$25,IF(Udfyldningsark!G1948=Data!$T$26,Data!$V$26,IF(Udfyldningsark!G1948=Data!$T$27,Data!$V$27,))))))))))))))))))))))</f>
        <v/>
      </c>
    </row>
    <row r="1932" spans="13:13" ht="9.6" hidden="1" customHeight="1" x14ac:dyDescent="0.2">
      <c r="M1932" s="89" t="str">
        <f>IF(Udfyldningsark!G1949="","",IF(Udfyldningsark!G1949=Data!$T$7,Data!$V$7,IF(Udfyldningsark!G1949=Data!$T$8,Data!$V$8,IF(Udfyldningsark!G1949=Data!$T$9,Data!$V$9,IF(Udfyldningsark!G1949=Data!$T$10,Data!$V$10,IF(Udfyldningsark!G1949=Data!$T$11,Data!$V$11,IF(Udfyldningsark!G1949=Data!$T$12,Data!$V$12,IF(Udfyldningsark!G1949=Data!$T$13,Data!$V$13,IF(Udfyldningsark!G1949=Data!$T$14,Data!$V$14,IF(Udfyldningsark!G1949=Data!$T$15,Data!$V$15,IF(Udfyldningsark!G1949=Data!$T$16,Data!$V$16,IF(Udfyldningsark!G1949=Data!$T$17,Data!$V$17,IF(Udfyldningsark!G1949=Data!$T$18,Data!$V$18,IF(Udfyldningsark!G1949=Data!$T$19,Data!$V$19,IF(Udfyldningsark!G1949=Data!$T$20,Data!$V$20,IF(Udfyldningsark!G1949=Data!$T$21,Data!$V$21,IF(Udfyldningsark!G1949=Data!$T$22,Data!$V$22,IF(Udfyldningsark!G1949=Data!$T$23,Data!$V$23,IF(Udfyldningsark!G1949=Data!$T$24,Data!$V$24,IF(Udfyldningsark!G1949=Data!$T$25,Data!$V$25,IF(Udfyldningsark!G1949=Data!$T$26,Data!$V$26,IF(Udfyldningsark!G1949=Data!$T$27,Data!$V$27,))))))))))))))))))))))</f>
        <v/>
      </c>
    </row>
    <row r="1933" spans="13:13" ht="9.6" hidden="1" customHeight="1" x14ac:dyDescent="0.2">
      <c r="M1933" s="89" t="str">
        <f>IF(Udfyldningsark!G1950="","",IF(Udfyldningsark!G1950=Data!$T$7,Data!$V$7,IF(Udfyldningsark!G1950=Data!$T$8,Data!$V$8,IF(Udfyldningsark!G1950=Data!$T$9,Data!$V$9,IF(Udfyldningsark!G1950=Data!$T$10,Data!$V$10,IF(Udfyldningsark!G1950=Data!$T$11,Data!$V$11,IF(Udfyldningsark!G1950=Data!$T$12,Data!$V$12,IF(Udfyldningsark!G1950=Data!$T$13,Data!$V$13,IF(Udfyldningsark!G1950=Data!$T$14,Data!$V$14,IF(Udfyldningsark!G1950=Data!$T$15,Data!$V$15,IF(Udfyldningsark!G1950=Data!$T$16,Data!$V$16,IF(Udfyldningsark!G1950=Data!$T$17,Data!$V$17,IF(Udfyldningsark!G1950=Data!$T$18,Data!$V$18,IF(Udfyldningsark!G1950=Data!$T$19,Data!$V$19,IF(Udfyldningsark!G1950=Data!$T$20,Data!$V$20,IF(Udfyldningsark!G1950=Data!$T$21,Data!$V$21,IF(Udfyldningsark!G1950=Data!$T$22,Data!$V$22,IF(Udfyldningsark!G1950=Data!$T$23,Data!$V$23,IF(Udfyldningsark!G1950=Data!$T$24,Data!$V$24,IF(Udfyldningsark!G1950=Data!$T$25,Data!$V$25,IF(Udfyldningsark!G1950=Data!$T$26,Data!$V$26,IF(Udfyldningsark!G1950=Data!$T$27,Data!$V$27,))))))))))))))))))))))</f>
        <v/>
      </c>
    </row>
    <row r="1934" spans="13:13" ht="9.6" hidden="1" customHeight="1" x14ac:dyDescent="0.2">
      <c r="M1934" s="89" t="str">
        <f>IF(Udfyldningsark!G1951="","",IF(Udfyldningsark!G1951=Data!$T$7,Data!$V$7,IF(Udfyldningsark!G1951=Data!$T$8,Data!$V$8,IF(Udfyldningsark!G1951=Data!$T$9,Data!$V$9,IF(Udfyldningsark!G1951=Data!$T$10,Data!$V$10,IF(Udfyldningsark!G1951=Data!$T$11,Data!$V$11,IF(Udfyldningsark!G1951=Data!$T$12,Data!$V$12,IF(Udfyldningsark!G1951=Data!$T$13,Data!$V$13,IF(Udfyldningsark!G1951=Data!$T$14,Data!$V$14,IF(Udfyldningsark!G1951=Data!$T$15,Data!$V$15,IF(Udfyldningsark!G1951=Data!$T$16,Data!$V$16,IF(Udfyldningsark!G1951=Data!$T$17,Data!$V$17,IF(Udfyldningsark!G1951=Data!$T$18,Data!$V$18,IF(Udfyldningsark!G1951=Data!$T$19,Data!$V$19,IF(Udfyldningsark!G1951=Data!$T$20,Data!$V$20,IF(Udfyldningsark!G1951=Data!$T$21,Data!$V$21,IF(Udfyldningsark!G1951=Data!$T$22,Data!$V$22,IF(Udfyldningsark!G1951=Data!$T$23,Data!$V$23,IF(Udfyldningsark!G1951=Data!$T$24,Data!$V$24,IF(Udfyldningsark!G1951=Data!$T$25,Data!$V$25,IF(Udfyldningsark!G1951=Data!$T$26,Data!$V$26,IF(Udfyldningsark!G1951=Data!$T$27,Data!$V$27,))))))))))))))))))))))</f>
        <v/>
      </c>
    </row>
    <row r="1935" spans="13:13" ht="9.6" hidden="1" customHeight="1" x14ac:dyDescent="0.2">
      <c r="M1935" s="89" t="str">
        <f>IF(Udfyldningsark!G1952="","",IF(Udfyldningsark!G1952=Data!$T$7,Data!$V$7,IF(Udfyldningsark!G1952=Data!$T$8,Data!$V$8,IF(Udfyldningsark!G1952=Data!$T$9,Data!$V$9,IF(Udfyldningsark!G1952=Data!$T$10,Data!$V$10,IF(Udfyldningsark!G1952=Data!$T$11,Data!$V$11,IF(Udfyldningsark!G1952=Data!$T$12,Data!$V$12,IF(Udfyldningsark!G1952=Data!$T$13,Data!$V$13,IF(Udfyldningsark!G1952=Data!$T$14,Data!$V$14,IF(Udfyldningsark!G1952=Data!$T$15,Data!$V$15,IF(Udfyldningsark!G1952=Data!$T$16,Data!$V$16,IF(Udfyldningsark!G1952=Data!$T$17,Data!$V$17,IF(Udfyldningsark!G1952=Data!$T$18,Data!$V$18,IF(Udfyldningsark!G1952=Data!$T$19,Data!$V$19,IF(Udfyldningsark!G1952=Data!$T$20,Data!$V$20,IF(Udfyldningsark!G1952=Data!$T$21,Data!$V$21,IF(Udfyldningsark!G1952=Data!$T$22,Data!$V$22,IF(Udfyldningsark!G1952=Data!$T$23,Data!$V$23,IF(Udfyldningsark!G1952=Data!$T$24,Data!$V$24,IF(Udfyldningsark!G1952=Data!$T$25,Data!$V$25,IF(Udfyldningsark!G1952=Data!$T$26,Data!$V$26,IF(Udfyldningsark!G1952=Data!$T$27,Data!$V$27,))))))))))))))))))))))</f>
        <v/>
      </c>
    </row>
    <row r="1936" spans="13:13" ht="9.6" hidden="1" customHeight="1" x14ac:dyDescent="0.2">
      <c r="M1936" s="89" t="str">
        <f>IF(Udfyldningsark!G1953="","",IF(Udfyldningsark!G1953=Data!$T$7,Data!$V$7,IF(Udfyldningsark!G1953=Data!$T$8,Data!$V$8,IF(Udfyldningsark!G1953=Data!$T$9,Data!$V$9,IF(Udfyldningsark!G1953=Data!$T$10,Data!$V$10,IF(Udfyldningsark!G1953=Data!$T$11,Data!$V$11,IF(Udfyldningsark!G1953=Data!$T$12,Data!$V$12,IF(Udfyldningsark!G1953=Data!$T$13,Data!$V$13,IF(Udfyldningsark!G1953=Data!$T$14,Data!$V$14,IF(Udfyldningsark!G1953=Data!$T$15,Data!$V$15,IF(Udfyldningsark!G1953=Data!$T$16,Data!$V$16,IF(Udfyldningsark!G1953=Data!$T$17,Data!$V$17,IF(Udfyldningsark!G1953=Data!$T$18,Data!$V$18,IF(Udfyldningsark!G1953=Data!$T$19,Data!$V$19,IF(Udfyldningsark!G1953=Data!$T$20,Data!$V$20,IF(Udfyldningsark!G1953=Data!$T$21,Data!$V$21,IF(Udfyldningsark!G1953=Data!$T$22,Data!$V$22,IF(Udfyldningsark!G1953=Data!$T$23,Data!$V$23,IF(Udfyldningsark!G1953=Data!$T$24,Data!$V$24,IF(Udfyldningsark!G1953=Data!$T$25,Data!$V$25,IF(Udfyldningsark!G1953=Data!$T$26,Data!$V$26,IF(Udfyldningsark!G1953=Data!$T$27,Data!$V$27,))))))))))))))))))))))</f>
        <v/>
      </c>
    </row>
    <row r="1937" spans="13:13" ht="9.6" hidden="1" customHeight="1" x14ac:dyDescent="0.2">
      <c r="M1937" s="89" t="str">
        <f>IF(Udfyldningsark!G1954="","",IF(Udfyldningsark!G1954=Data!$T$7,Data!$V$7,IF(Udfyldningsark!G1954=Data!$T$8,Data!$V$8,IF(Udfyldningsark!G1954=Data!$T$9,Data!$V$9,IF(Udfyldningsark!G1954=Data!$T$10,Data!$V$10,IF(Udfyldningsark!G1954=Data!$T$11,Data!$V$11,IF(Udfyldningsark!G1954=Data!$T$12,Data!$V$12,IF(Udfyldningsark!G1954=Data!$T$13,Data!$V$13,IF(Udfyldningsark!G1954=Data!$T$14,Data!$V$14,IF(Udfyldningsark!G1954=Data!$T$15,Data!$V$15,IF(Udfyldningsark!G1954=Data!$T$16,Data!$V$16,IF(Udfyldningsark!G1954=Data!$T$17,Data!$V$17,IF(Udfyldningsark!G1954=Data!$T$18,Data!$V$18,IF(Udfyldningsark!G1954=Data!$T$19,Data!$V$19,IF(Udfyldningsark!G1954=Data!$T$20,Data!$V$20,IF(Udfyldningsark!G1954=Data!$T$21,Data!$V$21,IF(Udfyldningsark!G1954=Data!$T$22,Data!$V$22,IF(Udfyldningsark!G1954=Data!$T$23,Data!$V$23,IF(Udfyldningsark!G1954=Data!$T$24,Data!$V$24,IF(Udfyldningsark!G1954=Data!$T$25,Data!$V$25,IF(Udfyldningsark!G1954=Data!$T$26,Data!$V$26,IF(Udfyldningsark!G1954=Data!$T$27,Data!$V$27,))))))))))))))))))))))</f>
        <v/>
      </c>
    </row>
    <row r="1938" spans="13:13" ht="9.6" hidden="1" customHeight="1" x14ac:dyDescent="0.2">
      <c r="M1938" s="89" t="str">
        <f>IF(Udfyldningsark!G1955="","",IF(Udfyldningsark!G1955=Data!$T$7,Data!$V$7,IF(Udfyldningsark!G1955=Data!$T$8,Data!$V$8,IF(Udfyldningsark!G1955=Data!$T$9,Data!$V$9,IF(Udfyldningsark!G1955=Data!$T$10,Data!$V$10,IF(Udfyldningsark!G1955=Data!$T$11,Data!$V$11,IF(Udfyldningsark!G1955=Data!$T$12,Data!$V$12,IF(Udfyldningsark!G1955=Data!$T$13,Data!$V$13,IF(Udfyldningsark!G1955=Data!$T$14,Data!$V$14,IF(Udfyldningsark!G1955=Data!$T$15,Data!$V$15,IF(Udfyldningsark!G1955=Data!$T$16,Data!$V$16,IF(Udfyldningsark!G1955=Data!$T$17,Data!$V$17,IF(Udfyldningsark!G1955=Data!$T$18,Data!$V$18,IF(Udfyldningsark!G1955=Data!$T$19,Data!$V$19,IF(Udfyldningsark!G1955=Data!$T$20,Data!$V$20,IF(Udfyldningsark!G1955=Data!$T$21,Data!$V$21,IF(Udfyldningsark!G1955=Data!$T$22,Data!$V$22,IF(Udfyldningsark!G1955=Data!$T$23,Data!$V$23,IF(Udfyldningsark!G1955=Data!$T$24,Data!$V$24,IF(Udfyldningsark!G1955=Data!$T$25,Data!$V$25,IF(Udfyldningsark!G1955=Data!$T$26,Data!$V$26,IF(Udfyldningsark!G1955=Data!$T$27,Data!$V$27,))))))))))))))))))))))</f>
        <v/>
      </c>
    </row>
    <row r="1939" spans="13:13" ht="9.6" hidden="1" customHeight="1" x14ac:dyDescent="0.2">
      <c r="M1939" s="89" t="str">
        <f>IF(Udfyldningsark!G1956="","",IF(Udfyldningsark!G1956=Data!$T$7,Data!$V$7,IF(Udfyldningsark!G1956=Data!$T$8,Data!$V$8,IF(Udfyldningsark!G1956=Data!$T$9,Data!$V$9,IF(Udfyldningsark!G1956=Data!$T$10,Data!$V$10,IF(Udfyldningsark!G1956=Data!$T$11,Data!$V$11,IF(Udfyldningsark!G1956=Data!$T$12,Data!$V$12,IF(Udfyldningsark!G1956=Data!$T$13,Data!$V$13,IF(Udfyldningsark!G1956=Data!$T$14,Data!$V$14,IF(Udfyldningsark!G1956=Data!$T$15,Data!$V$15,IF(Udfyldningsark!G1956=Data!$T$16,Data!$V$16,IF(Udfyldningsark!G1956=Data!$T$17,Data!$V$17,IF(Udfyldningsark!G1956=Data!$T$18,Data!$V$18,IF(Udfyldningsark!G1956=Data!$T$19,Data!$V$19,IF(Udfyldningsark!G1956=Data!$T$20,Data!$V$20,IF(Udfyldningsark!G1956=Data!$T$21,Data!$V$21,IF(Udfyldningsark!G1956=Data!$T$22,Data!$V$22,IF(Udfyldningsark!G1956=Data!$T$23,Data!$V$23,IF(Udfyldningsark!G1956=Data!$T$24,Data!$V$24,IF(Udfyldningsark!G1956=Data!$T$25,Data!$V$25,IF(Udfyldningsark!G1956=Data!$T$26,Data!$V$26,IF(Udfyldningsark!G1956=Data!$T$27,Data!$V$27,))))))))))))))))))))))</f>
        <v/>
      </c>
    </row>
    <row r="1940" spans="13:13" ht="9.6" hidden="1" customHeight="1" x14ac:dyDescent="0.2">
      <c r="M1940" s="89" t="str">
        <f>IF(Udfyldningsark!G1957="","",IF(Udfyldningsark!G1957=Data!$T$7,Data!$V$7,IF(Udfyldningsark!G1957=Data!$T$8,Data!$V$8,IF(Udfyldningsark!G1957=Data!$T$9,Data!$V$9,IF(Udfyldningsark!G1957=Data!$T$10,Data!$V$10,IF(Udfyldningsark!G1957=Data!$T$11,Data!$V$11,IF(Udfyldningsark!G1957=Data!$T$12,Data!$V$12,IF(Udfyldningsark!G1957=Data!$T$13,Data!$V$13,IF(Udfyldningsark!G1957=Data!$T$14,Data!$V$14,IF(Udfyldningsark!G1957=Data!$T$15,Data!$V$15,IF(Udfyldningsark!G1957=Data!$T$16,Data!$V$16,IF(Udfyldningsark!G1957=Data!$T$17,Data!$V$17,IF(Udfyldningsark!G1957=Data!$T$18,Data!$V$18,IF(Udfyldningsark!G1957=Data!$T$19,Data!$V$19,IF(Udfyldningsark!G1957=Data!$T$20,Data!$V$20,IF(Udfyldningsark!G1957=Data!$T$21,Data!$V$21,IF(Udfyldningsark!G1957=Data!$T$22,Data!$V$22,IF(Udfyldningsark!G1957=Data!$T$23,Data!$V$23,IF(Udfyldningsark!G1957=Data!$T$24,Data!$V$24,IF(Udfyldningsark!G1957=Data!$T$25,Data!$V$25,IF(Udfyldningsark!G1957=Data!$T$26,Data!$V$26,IF(Udfyldningsark!G1957=Data!$T$27,Data!$V$27,))))))))))))))))))))))</f>
        <v/>
      </c>
    </row>
    <row r="1941" spans="13:13" ht="9.6" hidden="1" customHeight="1" x14ac:dyDescent="0.2">
      <c r="M1941" s="89" t="str">
        <f>IF(Udfyldningsark!G1958="","",IF(Udfyldningsark!G1958=Data!$T$7,Data!$V$7,IF(Udfyldningsark!G1958=Data!$T$8,Data!$V$8,IF(Udfyldningsark!G1958=Data!$T$9,Data!$V$9,IF(Udfyldningsark!G1958=Data!$T$10,Data!$V$10,IF(Udfyldningsark!G1958=Data!$T$11,Data!$V$11,IF(Udfyldningsark!G1958=Data!$T$12,Data!$V$12,IF(Udfyldningsark!G1958=Data!$T$13,Data!$V$13,IF(Udfyldningsark!G1958=Data!$T$14,Data!$V$14,IF(Udfyldningsark!G1958=Data!$T$15,Data!$V$15,IF(Udfyldningsark!G1958=Data!$T$16,Data!$V$16,IF(Udfyldningsark!G1958=Data!$T$17,Data!$V$17,IF(Udfyldningsark!G1958=Data!$T$18,Data!$V$18,IF(Udfyldningsark!G1958=Data!$T$19,Data!$V$19,IF(Udfyldningsark!G1958=Data!$T$20,Data!$V$20,IF(Udfyldningsark!G1958=Data!$T$21,Data!$V$21,IF(Udfyldningsark!G1958=Data!$T$22,Data!$V$22,IF(Udfyldningsark!G1958=Data!$T$23,Data!$V$23,IF(Udfyldningsark!G1958=Data!$T$24,Data!$V$24,IF(Udfyldningsark!G1958=Data!$T$25,Data!$V$25,IF(Udfyldningsark!G1958=Data!$T$26,Data!$V$26,IF(Udfyldningsark!G1958=Data!$T$27,Data!$V$27,))))))))))))))))))))))</f>
        <v/>
      </c>
    </row>
    <row r="1942" spans="13:13" ht="9.6" hidden="1" customHeight="1" x14ac:dyDescent="0.2">
      <c r="M1942" s="89" t="str">
        <f>IF(Udfyldningsark!G1959="","",IF(Udfyldningsark!G1959=Data!$T$7,Data!$V$7,IF(Udfyldningsark!G1959=Data!$T$8,Data!$V$8,IF(Udfyldningsark!G1959=Data!$T$9,Data!$V$9,IF(Udfyldningsark!G1959=Data!$T$10,Data!$V$10,IF(Udfyldningsark!G1959=Data!$T$11,Data!$V$11,IF(Udfyldningsark!G1959=Data!$T$12,Data!$V$12,IF(Udfyldningsark!G1959=Data!$T$13,Data!$V$13,IF(Udfyldningsark!G1959=Data!$T$14,Data!$V$14,IF(Udfyldningsark!G1959=Data!$T$15,Data!$V$15,IF(Udfyldningsark!G1959=Data!$T$16,Data!$V$16,IF(Udfyldningsark!G1959=Data!$T$17,Data!$V$17,IF(Udfyldningsark!G1959=Data!$T$18,Data!$V$18,IF(Udfyldningsark!G1959=Data!$T$19,Data!$V$19,IF(Udfyldningsark!G1959=Data!$T$20,Data!$V$20,IF(Udfyldningsark!G1959=Data!$T$21,Data!$V$21,IF(Udfyldningsark!G1959=Data!$T$22,Data!$V$22,IF(Udfyldningsark!G1959=Data!$T$23,Data!$V$23,IF(Udfyldningsark!G1959=Data!$T$24,Data!$V$24,IF(Udfyldningsark!G1959=Data!$T$25,Data!$V$25,IF(Udfyldningsark!G1959=Data!$T$26,Data!$V$26,IF(Udfyldningsark!G1959=Data!$T$27,Data!$V$27,))))))))))))))))))))))</f>
        <v/>
      </c>
    </row>
    <row r="1943" spans="13:13" ht="9.6" hidden="1" customHeight="1" x14ac:dyDescent="0.2">
      <c r="M1943" s="89" t="str">
        <f>IF(Udfyldningsark!G1960="","",IF(Udfyldningsark!G1960=Data!$T$7,Data!$V$7,IF(Udfyldningsark!G1960=Data!$T$8,Data!$V$8,IF(Udfyldningsark!G1960=Data!$T$9,Data!$V$9,IF(Udfyldningsark!G1960=Data!$T$10,Data!$V$10,IF(Udfyldningsark!G1960=Data!$T$11,Data!$V$11,IF(Udfyldningsark!G1960=Data!$T$12,Data!$V$12,IF(Udfyldningsark!G1960=Data!$T$13,Data!$V$13,IF(Udfyldningsark!G1960=Data!$T$14,Data!$V$14,IF(Udfyldningsark!G1960=Data!$T$15,Data!$V$15,IF(Udfyldningsark!G1960=Data!$T$16,Data!$V$16,IF(Udfyldningsark!G1960=Data!$T$17,Data!$V$17,IF(Udfyldningsark!G1960=Data!$T$18,Data!$V$18,IF(Udfyldningsark!G1960=Data!$T$19,Data!$V$19,IF(Udfyldningsark!G1960=Data!$T$20,Data!$V$20,IF(Udfyldningsark!G1960=Data!$T$21,Data!$V$21,IF(Udfyldningsark!G1960=Data!$T$22,Data!$V$22,IF(Udfyldningsark!G1960=Data!$T$23,Data!$V$23,IF(Udfyldningsark!G1960=Data!$T$24,Data!$V$24,IF(Udfyldningsark!G1960=Data!$T$25,Data!$V$25,IF(Udfyldningsark!G1960=Data!$T$26,Data!$V$26,IF(Udfyldningsark!G1960=Data!$T$27,Data!$V$27,))))))))))))))))))))))</f>
        <v/>
      </c>
    </row>
    <row r="1944" spans="13:13" ht="9.6" hidden="1" customHeight="1" x14ac:dyDescent="0.2">
      <c r="M1944" s="89" t="str">
        <f>IF(Udfyldningsark!G1961="","",IF(Udfyldningsark!G1961=Data!$T$7,Data!$V$7,IF(Udfyldningsark!G1961=Data!$T$8,Data!$V$8,IF(Udfyldningsark!G1961=Data!$T$9,Data!$V$9,IF(Udfyldningsark!G1961=Data!$T$10,Data!$V$10,IF(Udfyldningsark!G1961=Data!$T$11,Data!$V$11,IF(Udfyldningsark!G1961=Data!$T$12,Data!$V$12,IF(Udfyldningsark!G1961=Data!$T$13,Data!$V$13,IF(Udfyldningsark!G1961=Data!$T$14,Data!$V$14,IF(Udfyldningsark!G1961=Data!$T$15,Data!$V$15,IF(Udfyldningsark!G1961=Data!$T$16,Data!$V$16,IF(Udfyldningsark!G1961=Data!$T$17,Data!$V$17,IF(Udfyldningsark!G1961=Data!$T$18,Data!$V$18,IF(Udfyldningsark!G1961=Data!$T$19,Data!$V$19,IF(Udfyldningsark!G1961=Data!$T$20,Data!$V$20,IF(Udfyldningsark!G1961=Data!$T$21,Data!$V$21,IF(Udfyldningsark!G1961=Data!$T$22,Data!$V$22,IF(Udfyldningsark!G1961=Data!$T$23,Data!$V$23,IF(Udfyldningsark!G1961=Data!$T$24,Data!$V$24,IF(Udfyldningsark!G1961=Data!$T$25,Data!$V$25,IF(Udfyldningsark!G1961=Data!$T$26,Data!$V$26,IF(Udfyldningsark!G1961=Data!$T$27,Data!$V$27,))))))))))))))))))))))</f>
        <v/>
      </c>
    </row>
    <row r="1945" spans="13:13" ht="9.6" hidden="1" customHeight="1" x14ac:dyDescent="0.2">
      <c r="M1945" s="89" t="str">
        <f>IF(Udfyldningsark!G1962="","",IF(Udfyldningsark!G1962=Data!$T$7,Data!$V$7,IF(Udfyldningsark!G1962=Data!$T$8,Data!$V$8,IF(Udfyldningsark!G1962=Data!$T$9,Data!$V$9,IF(Udfyldningsark!G1962=Data!$T$10,Data!$V$10,IF(Udfyldningsark!G1962=Data!$T$11,Data!$V$11,IF(Udfyldningsark!G1962=Data!$T$12,Data!$V$12,IF(Udfyldningsark!G1962=Data!$T$13,Data!$V$13,IF(Udfyldningsark!G1962=Data!$T$14,Data!$V$14,IF(Udfyldningsark!G1962=Data!$T$15,Data!$V$15,IF(Udfyldningsark!G1962=Data!$T$16,Data!$V$16,IF(Udfyldningsark!G1962=Data!$T$17,Data!$V$17,IF(Udfyldningsark!G1962=Data!$T$18,Data!$V$18,IF(Udfyldningsark!G1962=Data!$T$19,Data!$V$19,IF(Udfyldningsark!G1962=Data!$T$20,Data!$V$20,IF(Udfyldningsark!G1962=Data!$T$21,Data!$V$21,IF(Udfyldningsark!G1962=Data!$T$22,Data!$V$22,IF(Udfyldningsark!G1962=Data!$T$23,Data!$V$23,IF(Udfyldningsark!G1962=Data!$T$24,Data!$V$24,IF(Udfyldningsark!G1962=Data!$T$25,Data!$V$25,IF(Udfyldningsark!G1962=Data!$T$26,Data!$V$26,IF(Udfyldningsark!G1962=Data!$T$27,Data!$V$27,))))))))))))))))))))))</f>
        <v/>
      </c>
    </row>
    <row r="1946" spans="13:13" ht="9.6" hidden="1" customHeight="1" x14ac:dyDescent="0.2">
      <c r="M1946" s="89" t="str">
        <f>IF(Udfyldningsark!G1963="","",IF(Udfyldningsark!G1963=Data!$T$7,Data!$V$7,IF(Udfyldningsark!G1963=Data!$T$8,Data!$V$8,IF(Udfyldningsark!G1963=Data!$T$9,Data!$V$9,IF(Udfyldningsark!G1963=Data!$T$10,Data!$V$10,IF(Udfyldningsark!G1963=Data!$T$11,Data!$V$11,IF(Udfyldningsark!G1963=Data!$T$12,Data!$V$12,IF(Udfyldningsark!G1963=Data!$T$13,Data!$V$13,IF(Udfyldningsark!G1963=Data!$T$14,Data!$V$14,IF(Udfyldningsark!G1963=Data!$T$15,Data!$V$15,IF(Udfyldningsark!G1963=Data!$T$16,Data!$V$16,IF(Udfyldningsark!G1963=Data!$T$17,Data!$V$17,IF(Udfyldningsark!G1963=Data!$T$18,Data!$V$18,IF(Udfyldningsark!G1963=Data!$T$19,Data!$V$19,IF(Udfyldningsark!G1963=Data!$T$20,Data!$V$20,IF(Udfyldningsark!G1963=Data!$T$21,Data!$V$21,IF(Udfyldningsark!G1963=Data!$T$22,Data!$V$22,IF(Udfyldningsark!G1963=Data!$T$23,Data!$V$23,IF(Udfyldningsark!G1963=Data!$T$24,Data!$V$24,IF(Udfyldningsark!G1963=Data!$T$25,Data!$V$25,IF(Udfyldningsark!G1963=Data!$T$26,Data!$V$26,IF(Udfyldningsark!G1963=Data!$T$27,Data!$V$27,))))))))))))))))))))))</f>
        <v/>
      </c>
    </row>
    <row r="1947" spans="13:13" ht="9.6" hidden="1" customHeight="1" x14ac:dyDescent="0.2">
      <c r="M1947" s="89" t="str">
        <f>IF(Udfyldningsark!G1964="","",IF(Udfyldningsark!G1964=Data!$T$7,Data!$V$7,IF(Udfyldningsark!G1964=Data!$T$8,Data!$V$8,IF(Udfyldningsark!G1964=Data!$T$9,Data!$V$9,IF(Udfyldningsark!G1964=Data!$T$10,Data!$V$10,IF(Udfyldningsark!G1964=Data!$T$11,Data!$V$11,IF(Udfyldningsark!G1964=Data!$T$12,Data!$V$12,IF(Udfyldningsark!G1964=Data!$T$13,Data!$V$13,IF(Udfyldningsark!G1964=Data!$T$14,Data!$V$14,IF(Udfyldningsark!G1964=Data!$T$15,Data!$V$15,IF(Udfyldningsark!G1964=Data!$T$16,Data!$V$16,IF(Udfyldningsark!G1964=Data!$T$17,Data!$V$17,IF(Udfyldningsark!G1964=Data!$T$18,Data!$V$18,IF(Udfyldningsark!G1964=Data!$T$19,Data!$V$19,IF(Udfyldningsark!G1964=Data!$T$20,Data!$V$20,IF(Udfyldningsark!G1964=Data!$T$21,Data!$V$21,IF(Udfyldningsark!G1964=Data!$T$22,Data!$V$22,IF(Udfyldningsark!G1964=Data!$T$23,Data!$V$23,IF(Udfyldningsark!G1964=Data!$T$24,Data!$V$24,IF(Udfyldningsark!G1964=Data!$T$25,Data!$V$25,IF(Udfyldningsark!G1964=Data!$T$26,Data!$V$26,IF(Udfyldningsark!G1964=Data!$T$27,Data!$V$27,))))))))))))))))))))))</f>
        <v/>
      </c>
    </row>
    <row r="1948" spans="13:13" ht="9.6" hidden="1" customHeight="1" x14ac:dyDescent="0.2">
      <c r="M1948" s="89" t="str">
        <f>IF(Udfyldningsark!G1965="","",IF(Udfyldningsark!G1965=Data!$T$7,Data!$V$7,IF(Udfyldningsark!G1965=Data!$T$8,Data!$V$8,IF(Udfyldningsark!G1965=Data!$T$9,Data!$V$9,IF(Udfyldningsark!G1965=Data!$T$10,Data!$V$10,IF(Udfyldningsark!G1965=Data!$T$11,Data!$V$11,IF(Udfyldningsark!G1965=Data!$T$12,Data!$V$12,IF(Udfyldningsark!G1965=Data!$T$13,Data!$V$13,IF(Udfyldningsark!G1965=Data!$T$14,Data!$V$14,IF(Udfyldningsark!G1965=Data!$T$15,Data!$V$15,IF(Udfyldningsark!G1965=Data!$T$16,Data!$V$16,IF(Udfyldningsark!G1965=Data!$T$17,Data!$V$17,IF(Udfyldningsark!G1965=Data!$T$18,Data!$V$18,IF(Udfyldningsark!G1965=Data!$T$19,Data!$V$19,IF(Udfyldningsark!G1965=Data!$T$20,Data!$V$20,IF(Udfyldningsark!G1965=Data!$T$21,Data!$V$21,IF(Udfyldningsark!G1965=Data!$T$22,Data!$V$22,IF(Udfyldningsark!G1965=Data!$T$23,Data!$V$23,IF(Udfyldningsark!G1965=Data!$T$24,Data!$V$24,IF(Udfyldningsark!G1965=Data!$T$25,Data!$V$25,IF(Udfyldningsark!G1965=Data!$T$26,Data!$V$26,IF(Udfyldningsark!G1965=Data!$T$27,Data!$V$27,))))))))))))))))))))))</f>
        <v/>
      </c>
    </row>
    <row r="1949" spans="13:13" ht="9.6" hidden="1" customHeight="1" x14ac:dyDescent="0.2">
      <c r="M1949" s="89" t="str">
        <f>IF(Udfyldningsark!G1966="","",IF(Udfyldningsark!G1966=Data!$T$7,Data!$V$7,IF(Udfyldningsark!G1966=Data!$T$8,Data!$V$8,IF(Udfyldningsark!G1966=Data!$T$9,Data!$V$9,IF(Udfyldningsark!G1966=Data!$T$10,Data!$V$10,IF(Udfyldningsark!G1966=Data!$T$11,Data!$V$11,IF(Udfyldningsark!G1966=Data!$T$12,Data!$V$12,IF(Udfyldningsark!G1966=Data!$T$13,Data!$V$13,IF(Udfyldningsark!G1966=Data!$T$14,Data!$V$14,IF(Udfyldningsark!G1966=Data!$T$15,Data!$V$15,IF(Udfyldningsark!G1966=Data!$T$16,Data!$V$16,IF(Udfyldningsark!G1966=Data!$T$17,Data!$V$17,IF(Udfyldningsark!G1966=Data!$T$18,Data!$V$18,IF(Udfyldningsark!G1966=Data!$T$19,Data!$V$19,IF(Udfyldningsark!G1966=Data!$T$20,Data!$V$20,IF(Udfyldningsark!G1966=Data!$T$21,Data!$V$21,IF(Udfyldningsark!G1966=Data!$T$22,Data!$V$22,IF(Udfyldningsark!G1966=Data!$T$23,Data!$V$23,IF(Udfyldningsark!G1966=Data!$T$24,Data!$V$24,IF(Udfyldningsark!G1966=Data!$T$25,Data!$V$25,IF(Udfyldningsark!G1966=Data!$T$26,Data!$V$26,IF(Udfyldningsark!G1966=Data!$T$27,Data!$V$27,))))))))))))))))))))))</f>
        <v/>
      </c>
    </row>
    <row r="1950" spans="13:13" ht="9.6" hidden="1" customHeight="1" x14ac:dyDescent="0.2">
      <c r="M1950" s="89" t="str">
        <f>IF(Udfyldningsark!G1967="","",IF(Udfyldningsark!G1967=Data!$T$7,Data!$V$7,IF(Udfyldningsark!G1967=Data!$T$8,Data!$V$8,IF(Udfyldningsark!G1967=Data!$T$9,Data!$V$9,IF(Udfyldningsark!G1967=Data!$T$10,Data!$V$10,IF(Udfyldningsark!G1967=Data!$T$11,Data!$V$11,IF(Udfyldningsark!G1967=Data!$T$12,Data!$V$12,IF(Udfyldningsark!G1967=Data!$T$13,Data!$V$13,IF(Udfyldningsark!G1967=Data!$T$14,Data!$V$14,IF(Udfyldningsark!G1967=Data!$T$15,Data!$V$15,IF(Udfyldningsark!G1967=Data!$T$16,Data!$V$16,IF(Udfyldningsark!G1967=Data!$T$17,Data!$V$17,IF(Udfyldningsark!G1967=Data!$T$18,Data!$V$18,IF(Udfyldningsark!G1967=Data!$T$19,Data!$V$19,IF(Udfyldningsark!G1967=Data!$T$20,Data!$V$20,IF(Udfyldningsark!G1967=Data!$T$21,Data!$V$21,IF(Udfyldningsark!G1967=Data!$T$22,Data!$V$22,IF(Udfyldningsark!G1967=Data!$T$23,Data!$V$23,IF(Udfyldningsark!G1967=Data!$T$24,Data!$V$24,IF(Udfyldningsark!G1967=Data!$T$25,Data!$V$25,IF(Udfyldningsark!G1967=Data!$T$26,Data!$V$26,IF(Udfyldningsark!G1967=Data!$T$27,Data!$V$27,))))))))))))))))))))))</f>
        <v/>
      </c>
    </row>
    <row r="1951" spans="13:13" ht="9.6" hidden="1" customHeight="1" x14ac:dyDescent="0.2">
      <c r="M1951" s="89" t="str">
        <f>IF(Udfyldningsark!G1968="","",IF(Udfyldningsark!G1968=Data!$T$7,Data!$V$7,IF(Udfyldningsark!G1968=Data!$T$8,Data!$V$8,IF(Udfyldningsark!G1968=Data!$T$9,Data!$V$9,IF(Udfyldningsark!G1968=Data!$T$10,Data!$V$10,IF(Udfyldningsark!G1968=Data!$T$11,Data!$V$11,IF(Udfyldningsark!G1968=Data!$T$12,Data!$V$12,IF(Udfyldningsark!G1968=Data!$T$13,Data!$V$13,IF(Udfyldningsark!G1968=Data!$T$14,Data!$V$14,IF(Udfyldningsark!G1968=Data!$T$15,Data!$V$15,IF(Udfyldningsark!G1968=Data!$T$16,Data!$V$16,IF(Udfyldningsark!G1968=Data!$T$17,Data!$V$17,IF(Udfyldningsark!G1968=Data!$T$18,Data!$V$18,IF(Udfyldningsark!G1968=Data!$T$19,Data!$V$19,IF(Udfyldningsark!G1968=Data!$T$20,Data!$V$20,IF(Udfyldningsark!G1968=Data!$T$21,Data!$V$21,IF(Udfyldningsark!G1968=Data!$T$22,Data!$V$22,IF(Udfyldningsark!G1968=Data!$T$23,Data!$V$23,IF(Udfyldningsark!G1968=Data!$T$24,Data!$V$24,IF(Udfyldningsark!G1968=Data!$T$25,Data!$V$25,IF(Udfyldningsark!G1968=Data!$T$26,Data!$V$26,IF(Udfyldningsark!G1968=Data!$T$27,Data!$V$27,))))))))))))))))))))))</f>
        <v/>
      </c>
    </row>
    <row r="1952" spans="13:13" ht="9.6" hidden="1" customHeight="1" x14ac:dyDescent="0.2">
      <c r="M1952" s="89" t="str">
        <f>IF(Udfyldningsark!G1969="","",IF(Udfyldningsark!G1969=Data!$T$7,Data!$V$7,IF(Udfyldningsark!G1969=Data!$T$8,Data!$V$8,IF(Udfyldningsark!G1969=Data!$T$9,Data!$V$9,IF(Udfyldningsark!G1969=Data!$T$10,Data!$V$10,IF(Udfyldningsark!G1969=Data!$T$11,Data!$V$11,IF(Udfyldningsark!G1969=Data!$T$12,Data!$V$12,IF(Udfyldningsark!G1969=Data!$T$13,Data!$V$13,IF(Udfyldningsark!G1969=Data!$T$14,Data!$V$14,IF(Udfyldningsark!G1969=Data!$T$15,Data!$V$15,IF(Udfyldningsark!G1969=Data!$T$16,Data!$V$16,IF(Udfyldningsark!G1969=Data!$T$17,Data!$V$17,IF(Udfyldningsark!G1969=Data!$T$18,Data!$V$18,IF(Udfyldningsark!G1969=Data!$T$19,Data!$V$19,IF(Udfyldningsark!G1969=Data!$T$20,Data!$V$20,IF(Udfyldningsark!G1969=Data!$T$21,Data!$V$21,IF(Udfyldningsark!G1969=Data!$T$22,Data!$V$22,IF(Udfyldningsark!G1969=Data!$T$23,Data!$V$23,IF(Udfyldningsark!G1969=Data!$T$24,Data!$V$24,IF(Udfyldningsark!G1969=Data!$T$25,Data!$V$25,IF(Udfyldningsark!G1969=Data!$T$26,Data!$V$26,IF(Udfyldningsark!G1969=Data!$T$27,Data!$V$27,))))))))))))))))))))))</f>
        <v/>
      </c>
    </row>
    <row r="1953" spans="13:13" ht="9.6" hidden="1" customHeight="1" x14ac:dyDescent="0.2">
      <c r="M1953" s="89" t="str">
        <f>IF(Udfyldningsark!G1970="","",IF(Udfyldningsark!G1970=Data!$T$7,Data!$V$7,IF(Udfyldningsark!G1970=Data!$T$8,Data!$V$8,IF(Udfyldningsark!G1970=Data!$T$9,Data!$V$9,IF(Udfyldningsark!G1970=Data!$T$10,Data!$V$10,IF(Udfyldningsark!G1970=Data!$T$11,Data!$V$11,IF(Udfyldningsark!G1970=Data!$T$12,Data!$V$12,IF(Udfyldningsark!G1970=Data!$T$13,Data!$V$13,IF(Udfyldningsark!G1970=Data!$T$14,Data!$V$14,IF(Udfyldningsark!G1970=Data!$T$15,Data!$V$15,IF(Udfyldningsark!G1970=Data!$T$16,Data!$V$16,IF(Udfyldningsark!G1970=Data!$T$17,Data!$V$17,IF(Udfyldningsark!G1970=Data!$T$18,Data!$V$18,IF(Udfyldningsark!G1970=Data!$T$19,Data!$V$19,IF(Udfyldningsark!G1970=Data!$T$20,Data!$V$20,IF(Udfyldningsark!G1970=Data!$T$21,Data!$V$21,IF(Udfyldningsark!G1970=Data!$T$22,Data!$V$22,IF(Udfyldningsark!G1970=Data!$T$23,Data!$V$23,IF(Udfyldningsark!G1970=Data!$T$24,Data!$V$24,IF(Udfyldningsark!G1970=Data!$T$25,Data!$V$25,IF(Udfyldningsark!G1970=Data!$T$26,Data!$V$26,IF(Udfyldningsark!G1970=Data!$T$27,Data!$V$27,))))))))))))))))))))))</f>
        <v/>
      </c>
    </row>
    <row r="1954" spans="13:13" ht="9.6" hidden="1" customHeight="1" x14ac:dyDescent="0.2">
      <c r="M1954" s="89" t="str">
        <f>IF(Udfyldningsark!G1971="","",IF(Udfyldningsark!G1971=Data!$T$7,Data!$V$7,IF(Udfyldningsark!G1971=Data!$T$8,Data!$V$8,IF(Udfyldningsark!G1971=Data!$T$9,Data!$V$9,IF(Udfyldningsark!G1971=Data!$T$10,Data!$V$10,IF(Udfyldningsark!G1971=Data!$T$11,Data!$V$11,IF(Udfyldningsark!G1971=Data!$T$12,Data!$V$12,IF(Udfyldningsark!G1971=Data!$T$13,Data!$V$13,IF(Udfyldningsark!G1971=Data!$T$14,Data!$V$14,IF(Udfyldningsark!G1971=Data!$T$15,Data!$V$15,IF(Udfyldningsark!G1971=Data!$T$16,Data!$V$16,IF(Udfyldningsark!G1971=Data!$T$17,Data!$V$17,IF(Udfyldningsark!G1971=Data!$T$18,Data!$V$18,IF(Udfyldningsark!G1971=Data!$T$19,Data!$V$19,IF(Udfyldningsark!G1971=Data!$T$20,Data!$V$20,IF(Udfyldningsark!G1971=Data!$T$21,Data!$V$21,IF(Udfyldningsark!G1971=Data!$T$22,Data!$V$22,IF(Udfyldningsark!G1971=Data!$T$23,Data!$V$23,IF(Udfyldningsark!G1971=Data!$T$24,Data!$V$24,IF(Udfyldningsark!G1971=Data!$T$25,Data!$V$25,IF(Udfyldningsark!G1971=Data!$T$26,Data!$V$26,IF(Udfyldningsark!G1971=Data!$T$27,Data!$V$27,))))))))))))))))))))))</f>
        <v/>
      </c>
    </row>
    <row r="1955" spans="13:13" ht="9.6" hidden="1" customHeight="1" x14ac:dyDescent="0.2">
      <c r="M1955" s="89" t="str">
        <f>IF(Udfyldningsark!G1972="","",IF(Udfyldningsark!G1972=Data!$T$7,Data!$V$7,IF(Udfyldningsark!G1972=Data!$T$8,Data!$V$8,IF(Udfyldningsark!G1972=Data!$T$9,Data!$V$9,IF(Udfyldningsark!G1972=Data!$T$10,Data!$V$10,IF(Udfyldningsark!G1972=Data!$T$11,Data!$V$11,IF(Udfyldningsark!G1972=Data!$T$12,Data!$V$12,IF(Udfyldningsark!G1972=Data!$T$13,Data!$V$13,IF(Udfyldningsark!G1972=Data!$T$14,Data!$V$14,IF(Udfyldningsark!G1972=Data!$T$15,Data!$V$15,IF(Udfyldningsark!G1972=Data!$T$16,Data!$V$16,IF(Udfyldningsark!G1972=Data!$T$17,Data!$V$17,IF(Udfyldningsark!G1972=Data!$T$18,Data!$V$18,IF(Udfyldningsark!G1972=Data!$T$19,Data!$V$19,IF(Udfyldningsark!G1972=Data!$T$20,Data!$V$20,IF(Udfyldningsark!G1972=Data!$T$21,Data!$V$21,IF(Udfyldningsark!G1972=Data!$T$22,Data!$V$22,IF(Udfyldningsark!G1972=Data!$T$23,Data!$V$23,IF(Udfyldningsark!G1972=Data!$T$24,Data!$V$24,IF(Udfyldningsark!G1972=Data!$T$25,Data!$V$25,IF(Udfyldningsark!G1972=Data!$T$26,Data!$V$26,IF(Udfyldningsark!G1972=Data!$T$27,Data!$V$27,))))))))))))))))))))))</f>
        <v/>
      </c>
    </row>
    <row r="1956" spans="13:13" ht="9.6" hidden="1" customHeight="1" x14ac:dyDescent="0.2">
      <c r="M1956" s="89" t="str">
        <f>IF(Udfyldningsark!G1973="","",IF(Udfyldningsark!G1973=Data!$T$7,Data!$V$7,IF(Udfyldningsark!G1973=Data!$T$8,Data!$V$8,IF(Udfyldningsark!G1973=Data!$T$9,Data!$V$9,IF(Udfyldningsark!G1973=Data!$T$10,Data!$V$10,IF(Udfyldningsark!G1973=Data!$T$11,Data!$V$11,IF(Udfyldningsark!G1973=Data!$T$12,Data!$V$12,IF(Udfyldningsark!G1973=Data!$T$13,Data!$V$13,IF(Udfyldningsark!G1973=Data!$T$14,Data!$V$14,IF(Udfyldningsark!G1973=Data!$T$15,Data!$V$15,IF(Udfyldningsark!G1973=Data!$T$16,Data!$V$16,IF(Udfyldningsark!G1973=Data!$T$17,Data!$V$17,IF(Udfyldningsark!G1973=Data!$T$18,Data!$V$18,IF(Udfyldningsark!G1973=Data!$T$19,Data!$V$19,IF(Udfyldningsark!G1973=Data!$T$20,Data!$V$20,IF(Udfyldningsark!G1973=Data!$T$21,Data!$V$21,IF(Udfyldningsark!G1973=Data!$T$22,Data!$V$22,IF(Udfyldningsark!G1973=Data!$T$23,Data!$V$23,IF(Udfyldningsark!G1973=Data!$T$24,Data!$V$24,IF(Udfyldningsark!G1973=Data!$T$25,Data!$V$25,IF(Udfyldningsark!G1973=Data!$T$26,Data!$V$26,IF(Udfyldningsark!G1973=Data!$T$27,Data!$V$27,))))))))))))))))))))))</f>
        <v/>
      </c>
    </row>
    <row r="1957" spans="13:13" ht="9.6" hidden="1" customHeight="1" x14ac:dyDescent="0.2">
      <c r="M1957" s="89" t="str">
        <f>IF(Udfyldningsark!G1974="","",IF(Udfyldningsark!G1974=Data!$T$7,Data!$V$7,IF(Udfyldningsark!G1974=Data!$T$8,Data!$V$8,IF(Udfyldningsark!G1974=Data!$T$9,Data!$V$9,IF(Udfyldningsark!G1974=Data!$T$10,Data!$V$10,IF(Udfyldningsark!G1974=Data!$T$11,Data!$V$11,IF(Udfyldningsark!G1974=Data!$T$12,Data!$V$12,IF(Udfyldningsark!G1974=Data!$T$13,Data!$V$13,IF(Udfyldningsark!G1974=Data!$T$14,Data!$V$14,IF(Udfyldningsark!G1974=Data!$T$15,Data!$V$15,IF(Udfyldningsark!G1974=Data!$T$16,Data!$V$16,IF(Udfyldningsark!G1974=Data!$T$17,Data!$V$17,IF(Udfyldningsark!G1974=Data!$T$18,Data!$V$18,IF(Udfyldningsark!G1974=Data!$T$19,Data!$V$19,IF(Udfyldningsark!G1974=Data!$T$20,Data!$V$20,IF(Udfyldningsark!G1974=Data!$T$21,Data!$V$21,IF(Udfyldningsark!G1974=Data!$T$22,Data!$V$22,IF(Udfyldningsark!G1974=Data!$T$23,Data!$V$23,IF(Udfyldningsark!G1974=Data!$T$24,Data!$V$24,IF(Udfyldningsark!G1974=Data!$T$25,Data!$V$25,IF(Udfyldningsark!G1974=Data!$T$26,Data!$V$26,IF(Udfyldningsark!G1974=Data!$T$27,Data!$V$27,))))))))))))))))))))))</f>
        <v/>
      </c>
    </row>
    <row r="1958" spans="13:13" ht="9.6" hidden="1" customHeight="1" x14ac:dyDescent="0.2">
      <c r="M1958" s="89" t="str">
        <f>IF(Udfyldningsark!G1975="","",IF(Udfyldningsark!G1975=Data!$T$7,Data!$V$7,IF(Udfyldningsark!G1975=Data!$T$8,Data!$V$8,IF(Udfyldningsark!G1975=Data!$T$9,Data!$V$9,IF(Udfyldningsark!G1975=Data!$T$10,Data!$V$10,IF(Udfyldningsark!G1975=Data!$T$11,Data!$V$11,IF(Udfyldningsark!G1975=Data!$T$12,Data!$V$12,IF(Udfyldningsark!G1975=Data!$T$13,Data!$V$13,IF(Udfyldningsark!G1975=Data!$T$14,Data!$V$14,IF(Udfyldningsark!G1975=Data!$T$15,Data!$V$15,IF(Udfyldningsark!G1975=Data!$T$16,Data!$V$16,IF(Udfyldningsark!G1975=Data!$T$17,Data!$V$17,IF(Udfyldningsark!G1975=Data!$T$18,Data!$V$18,IF(Udfyldningsark!G1975=Data!$T$19,Data!$V$19,IF(Udfyldningsark!G1975=Data!$T$20,Data!$V$20,IF(Udfyldningsark!G1975=Data!$T$21,Data!$V$21,IF(Udfyldningsark!G1975=Data!$T$22,Data!$V$22,IF(Udfyldningsark!G1975=Data!$T$23,Data!$V$23,IF(Udfyldningsark!G1975=Data!$T$24,Data!$V$24,IF(Udfyldningsark!G1975=Data!$T$25,Data!$V$25,IF(Udfyldningsark!G1975=Data!$T$26,Data!$V$26,IF(Udfyldningsark!G1975=Data!$T$27,Data!$V$27,))))))))))))))))))))))</f>
        <v/>
      </c>
    </row>
    <row r="1959" spans="13:13" ht="9.6" hidden="1" customHeight="1" x14ac:dyDescent="0.2">
      <c r="M1959" s="89" t="str">
        <f>IF(Udfyldningsark!G1976="","",IF(Udfyldningsark!G1976=Data!$T$7,Data!$V$7,IF(Udfyldningsark!G1976=Data!$T$8,Data!$V$8,IF(Udfyldningsark!G1976=Data!$T$9,Data!$V$9,IF(Udfyldningsark!G1976=Data!$T$10,Data!$V$10,IF(Udfyldningsark!G1976=Data!$T$11,Data!$V$11,IF(Udfyldningsark!G1976=Data!$T$12,Data!$V$12,IF(Udfyldningsark!G1976=Data!$T$13,Data!$V$13,IF(Udfyldningsark!G1976=Data!$T$14,Data!$V$14,IF(Udfyldningsark!G1976=Data!$T$15,Data!$V$15,IF(Udfyldningsark!G1976=Data!$T$16,Data!$V$16,IF(Udfyldningsark!G1976=Data!$T$17,Data!$V$17,IF(Udfyldningsark!G1976=Data!$T$18,Data!$V$18,IF(Udfyldningsark!G1976=Data!$T$19,Data!$V$19,IF(Udfyldningsark!G1976=Data!$T$20,Data!$V$20,IF(Udfyldningsark!G1976=Data!$T$21,Data!$V$21,IF(Udfyldningsark!G1976=Data!$T$22,Data!$V$22,IF(Udfyldningsark!G1976=Data!$T$23,Data!$V$23,IF(Udfyldningsark!G1976=Data!$T$24,Data!$V$24,IF(Udfyldningsark!G1976=Data!$T$25,Data!$V$25,IF(Udfyldningsark!G1976=Data!$T$26,Data!$V$26,IF(Udfyldningsark!G1976=Data!$T$27,Data!$V$27,))))))))))))))))))))))</f>
        <v/>
      </c>
    </row>
    <row r="1960" spans="13:13" ht="9.6" hidden="1" customHeight="1" x14ac:dyDescent="0.2">
      <c r="M1960" s="89" t="str">
        <f>IF(Udfyldningsark!G1977="","",IF(Udfyldningsark!G1977=Data!$T$7,Data!$V$7,IF(Udfyldningsark!G1977=Data!$T$8,Data!$V$8,IF(Udfyldningsark!G1977=Data!$T$9,Data!$V$9,IF(Udfyldningsark!G1977=Data!$T$10,Data!$V$10,IF(Udfyldningsark!G1977=Data!$T$11,Data!$V$11,IF(Udfyldningsark!G1977=Data!$T$12,Data!$V$12,IF(Udfyldningsark!G1977=Data!$T$13,Data!$V$13,IF(Udfyldningsark!G1977=Data!$T$14,Data!$V$14,IF(Udfyldningsark!G1977=Data!$T$15,Data!$V$15,IF(Udfyldningsark!G1977=Data!$T$16,Data!$V$16,IF(Udfyldningsark!G1977=Data!$T$17,Data!$V$17,IF(Udfyldningsark!G1977=Data!$T$18,Data!$V$18,IF(Udfyldningsark!G1977=Data!$T$19,Data!$V$19,IF(Udfyldningsark!G1977=Data!$T$20,Data!$V$20,IF(Udfyldningsark!G1977=Data!$T$21,Data!$V$21,IF(Udfyldningsark!G1977=Data!$T$22,Data!$V$22,IF(Udfyldningsark!G1977=Data!$T$23,Data!$V$23,IF(Udfyldningsark!G1977=Data!$T$24,Data!$V$24,IF(Udfyldningsark!G1977=Data!$T$25,Data!$V$25,IF(Udfyldningsark!G1977=Data!$T$26,Data!$V$26,IF(Udfyldningsark!G1977=Data!$T$27,Data!$V$27,))))))))))))))))))))))</f>
        <v/>
      </c>
    </row>
    <row r="1961" spans="13:13" ht="9.6" hidden="1" customHeight="1" x14ac:dyDescent="0.2">
      <c r="M1961" s="89" t="str">
        <f>IF(Udfyldningsark!G1978="","",IF(Udfyldningsark!G1978=Data!$T$7,Data!$V$7,IF(Udfyldningsark!G1978=Data!$T$8,Data!$V$8,IF(Udfyldningsark!G1978=Data!$T$9,Data!$V$9,IF(Udfyldningsark!G1978=Data!$T$10,Data!$V$10,IF(Udfyldningsark!G1978=Data!$T$11,Data!$V$11,IF(Udfyldningsark!G1978=Data!$T$12,Data!$V$12,IF(Udfyldningsark!G1978=Data!$T$13,Data!$V$13,IF(Udfyldningsark!G1978=Data!$T$14,Data!$V$14,IF(Udfyldningsark!G1978=Data!$T$15,Data!$V$15,IF(Udfyldningsark!G1978=Data!$T$16,Data!$V$16,IF(Udfyldningsark!G1978=Data!$T$17,Data!$V$17,IF(Udfyldningsark!G1978=Data!$T$18,Data!$V$18,IF(Udfyldningsark!G1978=Data!$T$19,Data!$V$19,IF(Udfyldningsark!G1978=Data!$T$20,Data!$V$20,IF(Udfyldningsark!G1978=Data!$T$21,Data!$V$21,IF(Udfyldningsark!G1978=Data!$T$22,Data!$V$22,IF(Udfyldningsark!G1978=Data!$T$23,Data!$V$23,IF(Udfyldningsark!G1978=Data!$T$24,Data!$V$24,IF(Udfyldningsark!G1978=Data!$T$25,Data!$V$25,IF(Udfyldningsark!G1978=Data!$T$26,Data!$V$26,IF(Udfyldningsark!G1978=Data!$T$27,Data!$V$27,))))))))))))))))))))))</f>
        <v/>
      </c>
    </row>
    <row r="1962" spans="13:13" ht="9.6" hidden="1" customHeight="1" x14ac:dyDescent="0.2">
      <c r="M1962" s="89" t="str">
        <f>IF(Udfyldningsark!G1979="","",IF(Udfyldningsark!G1979=Data!$T$7,Data!$V$7,IF(Udfyldningsark!G1979=Data!$T$8,Data!$V$8,IF(Udfyldningsark!G1979=Data!$T$9,Data!$V$9,IF(Udfyldningsark!G1979=Data!$T$10,Data!$V$10,IF(Udfyldningsark!G1979=Data!$T$11,Data!$V$11,IF(Udfyldningsark!G1979=Data!$T$12,Data!$V$12,IF(Udfyldningsark!G1979=Data!$T$13,Data!$V$13,IF(Udfyldningsark!G1979=Data!$T$14,Data!$V$14,IF(Udfyldningsark!G1979=Data!$T$15,Data!$V$15,IF(Udfyldningsark!G1979=Data!$T$16,Data!$V$16,IF(Udfyldningsark!G1979=Data!$T$17,Data!$V$17,IF(Udfyldningsark!G1979=Data!$T$18,Data!$V$18,IF(Udfyldningsark!G1979=Data!$T$19,Data!$V$19,IF(Udfyldningsark!G1979=Data!$T$20,Data!$V$20,IF(Udfyldningsark!G1979=Data!$T$21,Data!$V$21,IF(Udfyldningsark!G1979=Data!$T$22,Data!$V$22,IF(Udfyldningsark!G1979=Data!$T$23,Data!$V$23,IF(Udfyldningsark!G1979=Data!$T$24,Data!$V$24,IF(Udfyldningsark!G1979=Data!$T$25,Data!$V$25,IF(Udfyldningsark!G1979=Data!$T$26,Data!$V$26,IF(Udfyldningsark!G1979=Data!$T$27,Data!$V$27,))))))))))))))))))))))</f>
        <v/>
      </c>
    </row>
    <row r="1963" spans="13:13" ht="9.6" hidden="1" customHeight="1" x14ac:dyDescent="0.2">
      <c r="M1963" s="89" t="str">
        <f>IF(Udfyldningsark!G1980="","",IF(Udfyldningsark!G1980=Data!$T$7,Data!$V$7,IF(Udfyldningsark!G1980=Data!$T$8,Data!$V$8,IF(Udfyldningsark!G1980=Data!$T$9,Data!$V$9,IF(Udfyldningsark!G1980=Data!$T$10,Data!$V$10,IF(Udfyldningsark!G1980=Data!$T$11,Data!$V$11,IF(Udfyldningsark!G1980=Data!$T$12,Data!$V$12,IF(Udfyldningsark!G1980=Data!$T$13,Data!$V$13,IF(Udfyldningsark!G1980=Data!$T$14,Data!$V$14,IF(Udfyldningsark!G1980=Data!$T$15,Data!$V$15,IF(Udfyldningsark!G1980=Data!$T$16,Data!$V$16,IF(Udfyldningsark!G1980=Data!$T$17,Data!$V$17,IF(Udfyldningsark!G1980=Data!$T$18,Data!$V$18,IF(Udfyldningsark!G1980=Data!$T$19,Data!$V$19,IF(Udfyldningsark!G1980=Data!$T$20,Data!$V$20,IF(Udfyldningsark!G1980=Data!$T$21,Data!$V$21,IF(Udfyldningsark!G1980=Data!$T$22,Data!$V$22,IF(Udfyldningsark!G1980=Data!$T$23,Data!$V$23,IF(Udfyldningsark!G1980=Data!$T$24,Data!$V$24,IF(Udfyldningsark!G1980=Data!$T$25,Data!$V$25,IF(Udfyldningsark!G1980=Data!$T$26,Data!$V$26,IF(Udfyldningsark!G1980=Data!$T$27,Data!$V$27,))))))))))))))))))))))</f>
        <v/>
      </c>
    </row>
    <row r="1964" spans="13:13" ht="9.6" hidden="1" customHeight="1" x14ac:dyDescent="0.2">
      <c r="M1964" s="89" t="str">
        <f>IF(Udfyldningsark!G1981="","",IF(Udfyldningsark!G1981=Data!$T$7,Data!$V$7,IF(Udfyldningsark!G1981=Data!$T$8,Data!$V$8,IF(Udfyldningsark!G1981=Data!$T$9,Data!$V$9,IF(Udfyldningsark!G1981=Data!$T$10,Data!$V$10,IF(Udfyldningsark!G1981=Data!$T$11,Data!$V$11,IF(Udfyldningsark!G1981=Data!$T$12,Data!$V$12,IF(Udfyldningsark!G1981=Data!$T$13,Data!$V$13,IF(Udfyldningsark!G1981=Data!$T$14,Data!$V$14,IF(Udfyldningsark!G1981=Data!$T$15,Data!$V$15,IF(Udfyldningsark!G1981=Data!$T$16,Data!$V$16,IF(Udfyldningsark!G1981=Data!$T$17,Data!$V$17,IF(Udfyldningsark!G1981=Data!$T$18,Data!$V$18,IF(Udfyldningsark!G1981=Data!$T$19,Data!$V$19,IF(Udfyldningsark!G1981=Data!$T$20,Data!$V$20,IF(Udfyldningsark!G1981=Data!$T$21,Data!$V$21,IF(Udfyldningsark!G1981=Data!$T$22,Data!$V$22,IF(Udfyldningsark!G1981=Data!$T$23,Data!$V$23,IF(Udfyldningsark!G1981=Data!$T$24,Data!$V$24,IF(Udfyldningsark!G1981=Data!$T$25,Data!$V$25,IF(Udfyldningsark!G1981=Data!$T$26,Data!$V$26,IF(Udfyldningsark!G1981=Data!$T$27,Data!$V$27,))))))))))))))))))))))</f>
        <v/>
      </c>
    </row>
    <row r="1965" spans="13:13" ht="9.6" hidden="1" customHeight="1" x14ac:dyDescent="0.2">
      <c r="M1965" s="89" t="str">
        <f>IF(Udfyldningsark!G1982="","",IF(Udfyldningsark!G1982=Data!$T$7,Data!$V$7,IF(Udfyldningsark!G1982=Data!$T$8,Data!$V$8,IF(Udfyldningsark!G1982=Data!$T$9,Data!$V$9,IF(Udfyldningsark!G1982=Data!$T$10,Data!$V$10,IF(Udfyldningsark!G1982=Data!$T$11,Data!$V$11,IF(Udfyldningsark!G1982=Data!$T$12,Data!$V$12,IF(Udfyldningsark!G1982=Data!$T$13,Data!$V$13,IF(Udfyldningsark!G1982=Data!$T$14,Data!$V$14,IF(Udfyldningsark!G1982=Data!$T$15,Data!$V$15,IF(Udfyldningsark!G1982=Data!$T$16,Data!$V$16,IF(Udfyldningsark!G1982=Data!$T$17,Data!$V$17,IF(Udfyldningsark!G1982=Data!$T$18,Data!$V$18,IF(Udfyldningsark!G1982=Data!$T$19,Data!$V$19,IF(Udfyldningsark!G1982=Data!$T$20,Data!$V$20,IF(Udfyldningsark!G1982=Data!$T$21,Data!$V$21,IF(Udfyldningsark!G1982=Data!$T$22,Data!$V$22,IF(Udfyldningsark!G1982=Data!$T$23,Data!$V$23,IF(Udfyldningsark!G1982=Data!$T$24,Data!$V$24,IF(Udfyldningsark!G1982=Data!$T$25,Data!$V$25,IF(Udfyldningsark!G1982=Data!$T$26,Data!$V$26,IF(Udfyldningsark!G1982=Data!$T$27,Data!$V$27,))))))))))))))))))))))</f>
        <v/>
      </c>
    </row>
    <row r="1966" spans="13:13" ht="9.6" hidden="1" customHeight="1" x14ac:dyDescent="0.2">
      <c r="M1966" s="89" t="str">
        <f>IF(Udfyldningsark!G1983="","",IF(Udfyldningsark!G1983=Data!$T$7,Data!$V$7,IF(Udfyldningsark!G1983=Data!$T$8,Data!$V$8,IF(Udfyldningsark!G1983=Data!$T$9,Data!$V$9,IF(Udfyldningsark!G1983=Data!$T$10,Data!$V$10,IF(Udfyldningsark!G1983=Data!$T$11,Data!$V$11,IF(Udfyldningsark!G1983=Data!$T$12,Data!$V$12,IF(Udfyldningsark!G1983=Data!$T$13,Data!$V$13,IF(Udfyldningsark!G1983=Data!$T$14,Data!$V$14,IF(Udfyldningsark!G1983=Data!$T$15,Data!$V$15,IF(Udfyldningsark!G1983=Data!$T$16,Data!$V$16,IF(Udfyldningsark!G1983=Data!$T$17,Data!$V$17,IF(Udfyldningsark!G1983=Data!$T$18,Data!$V$18,IF(Udfyldningsark!G1983=Data!$T$19,Data!$V$19,IF(Udfyldningsark!G1983=Data!$T$20,Data!$V$20,IF(Udfyldningsark!G1983=Data!$T$21,Data!$V$21,IF(Udfyldningsark!G1983=Data!$T$22,Data!$V$22,IF(Udfyldningsark!G1983=Data!$T$23,Data!$V$23,IF(Udfyldningsark!G1983=Data!$T$24,Data!$V$24,IF(Udfyldningsark!G1983=Data!$T$25,Data!$V$25,IF(Udfyldningsark!G1983=Data!$T$26,Data!$V$26,IF(Udfyldningsark!G1983=Data!$T$27,Data!$V$27,))))))))))))))))))))))</f>
        <v/>
      </c>
    </row>
    <row r="1967" spans="13:13" ht="9.6" hidden="1" customHeight="1" x14ac:dyDescent="0.2">
      <c r="M1967" s="89" t="str">
        <f>IF(Udfyldningsark!G1984="","",IF(Udfyldningsark!G1984=Data!$T$7,Data!$V$7,IF(Udfyldningsark!G1984=Data!$T$8,Data!$V$8,IF(Udfyldningsark!G1984=Data!$T$9,Data!$V$9,IF(Udfyldningsark!G1984=Data!$T$10,Data!$V$10,IF(Udfyldningsark!G1984=Data!$T$11,Data!$V$11,IF(Udfyldningsark!G1984=Data!$T$12,Data!$V$12,IF(Udfyldningsark!G1984=Data!$T$13,Data!$V$13,IF(Udfyldningsark!G1984=Data!$T$14,Data!$V$14,IF(Udfyldningsark!G1984=Data!$T$15,Data!$V$15,IF(Udfyldningsark!G1984=Data!$T$16,Data!$V$16,IF(Udfyldningsark!G1984=Data!$T$17,Data!$V$17,IF(Udfyldningsark!G1984=Data!$T$18,Data!$V$18,IF(Udfyldningsark!G1984=Data!$T$19,Data!$V$19,IF(Udfyldningsark!G1984=Data!$T$20,Data!$V$20,IF(Udfyldningsark!G1984=Data!$T$21,Data!$V$21,IF(Udfyldningsark!G1984=Data!$T$22,Data!$V$22,IF(Udfyldningsark!G1984=Data!$T$23,Data!$V$23,IF(Udfyldningsark!G1984=Data!$T$24,Data!$V$24,IF(Udfyldningsark!G1984=Data!$T$25,Data!$V$25,IF(Udfyldningsark!G1984=Data!$T$26,Data!$V$26,IF(Udfyldningsark!G1984=Data!$T$27,Data!$V$27,))))))))))))))))))))))</f>
        <v/>
      </c>
    </row>
    <row r="1968" spans="13:13" ht="9.6" hidden="1" customHeight="1" x14ac:dyDescent="0.2">
      <c r="M1968" s="89" t="str">
        <f>IF(Udfyldningsark!G1985="","",IF(Udfyldningsark!G1985=Data!$T$7,Data!$V$7,IF(Udfyldningsark!G1985=Data!$T$8,Data!$V$8,IF(Udfyldningsark!G1985=Data!$T$9,Data!$V$9,IF(Udfyldningsark!G1985=Data!$T$10,Data!$V$10,IF(Udfyldningsark!G1985=Data!$T$11,Data!$V$11,IF(Udfyldningsark!G1985=Data!$T$12,Data!$V$12,IF(Udfyldningsark!G1985=Data!$T$13,Data!$V$13,IF(Udfyldningsark!G1985=Data!$T$14,Data!$V$14,IF(Udfyldningsark!G1985=Data!$T$15,Data!$V$15,IF(Udfyldningsark!G1985=Data!$T$16,Data!$V$16,IF(Udfyldningsark!G1985=Data!$T$17,Data!$V$17,IF(Udfyldningsark!G1985=Data!$T$18,Data!$V$18,IF(Udfyldningsark!G1985=Data!$T$19,Data!$V$19,IF(Udfyldningsark!G1985=Data!$T$20,Data!$V$20,IF(Udfyldningsark!G1985=Data!$T$21,Data!$V$21,IF(Udfyldningsark!G1985=Data!$T$22,Data!$V$22,IF(Udfyldningsark!G1985=Data!$T$23,Data!$V$23,IF(Udfyldningsark!G1985=Data!$T$24,Data!$V$24,IF(Udfyldningsark!G1985=Data!$T$25,Data!$V$25,IF(Udfyldningsark!G1985=Data!$T$26,Data!$V$26,IF(Udfyldningsark!G1985=Data!$T$27,Data!$V$27,))))))))))))))))))))))</f>
        <v/>
      </c>
    </row>
    <row r="1969" spans="13:13" ht="9.6" hidden="1" customHeight="1" x14ac:dyDescent="0.2">
      <c r="M1969" s="89" t="str">
        <f>IF(Udfyldningsark!G1986="","",IF(Udfyldningsark!G1986=Data!$T$7,Data!$V$7,IF(Udfyldningsark!G1986=Data!$T$8,Data!$V$8,IF(Udfyldningsark!G1986=Data!$T$9,Data!$V$9,IF(Udfyldningsark!G1986=Data!$T$10,Data!$V$10,IF(Udfyldningsark!G1986=Data!$T$11,Data!$V$11,IF(Udfyldningsark!G1986=Data!$T$12,Data!$V$12,IF(Udfyldningsark!G1986=Data!$T$13,Data!$V$13,IF(Udfyldningsark!G1986=Data!$T$14,Data!$V$14,IF(Udfyldningsark!G1986=Data!$T$15,Data!$V$15,IF(Udfyldningsark!G1986=Data!$T$16,Data!$V$16,IF(Udfyldningsark!G1986=Data!$T$17,Data!$V$17,IF(Udfyldningsark!G1986=Data!$T$18,Data!$V$18,IF(Udfyldningsark!G1986=Data!$T$19,Data!$V$19,IF(Udfyldningsark!G1986=Data!$T$20,Data!$V$20,IF(Udfyldningsark!G1986=Data!$T$21,Data!$V$21,IF(Udfyldningsark!G1986=Data!$T$22,Data!$V$22,IF(Udfyldningsark!G1986=Data!$T$23,Data!$V$23,IF(Udfyldningsark!G1986=Data!$T$24,Data!$V$24,IF(Udfyldningsark!G1986=Data!$T$25,Data!$V$25,IF(Udfyldningsark!G1986=Data!$T$26,Data!$V$26,IF(Udfyldningsark!G1986=Data!$T$27,Data!$V$27,))))))))))))))))))))))</f>
        <v/>
      </c>
    </row>
    <row r="1970" spans="13:13" ht="9.6" hidden="1" customHeight="1" x14ac:dyDescent="0.2">
      <c r="M1970" s="89" t="str">
        <f>IF(Udfyldningsark!G1987="","",IF(Udfyldningsark!G1987=Data!$T$7,Data!$V$7,IF(Udfyldningsark!G1987=Data!$T$8,Data!$V$8,IF(Udfyldningsark!G1987=Data!$T$9,Data!$V$9,IF(Udfyldningsark!G1987=Data!$T$10,Data!$V$10,IF(Udfyldningsark!G1987=Data!$T$11,Data!$V$11,IF(Udfyldningsark!G1987=Data!$T$12,Data!$V$12,IF(Udfyldningsark!G1987=Data!$T$13,Data!$V$13,IF(Udfyldningsark!G1987=Data!$T$14,Data!$V$14,IF(Udfyldningsark!G1987=Data!$T$15,Data!$V$15,IF(Udfyldningsark!G1987=Data!$T$16,Data!$V$16,IF(Udfyldningsark!G1987=Data!$T$17,Data!$V$17,IF(Udfyldningsark!G1987=Data!$T$18,Data!$V$18,IF(Udfyldningsark!G1987=Data!$T$19,Data!$V$19,IF(Udfyldningsark!G1987=Data!$T$20,Data!$V$20,IF(Udfyldningsark!G1987=Data!$T$21,Data!$V$21,IF(Udfyldningsark!G1987=Data!$T$22,Data!$V$22,IF(Udfyldningsark!G1987=Data!$T$23,Data!$V$23,IF(Udfyldningsark!G1987=Data!$T$24,Data!$V$24,IF(Udfyldningsark!G1987=Data!$T$25,Data!$V$25,IF(Udfyldningsark!G1987=Data!$T$26,Data!$V$26,IF(Udfyldningsark!G1987=Data!$T$27,Data!$V$27,))))))))))))))))))))))</f>
        <v/>
      </c>
    </row>
    <row r="1971" spans="13:13" ht="9.6" hidden="1" customHeight="1" x14ac:dyDescent="0.2">
      <c r="M1971" s="89" t="str">
        <f>IF(Udfyldningsark!G1988="","",IF(Udfyldningsark!G1988=Data!$T$7,Data!$V$7,IF(Udfyldningsark!G1988=Data!$T$8,Data!$V$8,IF(Udfyldningsark!G1988=Data!$T$9,Data!$V$9,IF(Udfyldningsark!G1988=Data!$T$10,Data!$V$10,IF(Udfyldningsark!G1988=Data!$T$11,Data!$V$11,IF(Udfyldningsark!G1988=Data!$T$12,Data!$V$12,IF(Udfyldningsark!G1988=Data!$T$13,Data!$V$13,IF(Udfyldningsark!G1988=Data!$T$14,Data!$V$14,IF(Udfyldningsark!G1988=Data!$T$15,Data!$V$15,IF(Udfyldningsark!G1988=Data!$T$16,Data!$V$16,IF(Udfyldningsark!G1988=Data!$T$17,Data!$V$17,IF(Udfyldningsark!G1988=Data!$T$18,Data!$V$18,IF(Udfyldningsark!G1988=Data!$T$19,Data!$V$19,IF(Udfyldningsark!G1988=Data!$T$20,Data!$V$20,IF(Udfyldningsark!G1988=Data!$T$21,Data!$V$21,IF(Udfyldningsark!G1988=Data!$T$22,Data!$V$22,IF(Udfyldningsark!G1988=Data!$T$23,Data!$V$23,IF(Udfyldningsark!G1988=Data!$T$24,Data!$V$24,IF(Udfyldningsark!G1988=Data!$T$25,Data!$V$25,IF(Udfyldningsark!G1988=Data!$T$26,Data!$V$26,IF(Udfyldningsark!G1988=Data!$T$27,Data!$V$27,))))))))))))))))))))))</f>
        <v/>
      </c>
    </row>
    <row r="1972" spans="13:13" ht="9.6" hidden="1" customHeight="1" x14ac:dyDescent="0.2">
      <c r="M1972" s="89" t="str">
        <f>IF(Udfyldningsark!G1989="","",IF(Udfyldningsark!G1989=Data!$T$7,Data!$V$7,IF(Udfyldningsark!G1989=Data!$T$8,Data!$V$8,IF(Udfyldningsark!G1989=Data!$T$9,Data!$V$9,IF(Udfyldningsark!G1989=Data!$T$10,Data!$V$10,IF(Udfyldningsark!G1989=Data!$T$11,Data!$V$11,IF(Udfyldningsark!G1989=Data!$T$12,Data!$V$12,IF(Udfyldningsark!G1989=Data!$T$13,Data!$V$13,IF(Udfyldningsark!G1989=Data!$T$14,Data!$V$14,IF(Udfyldningsark!G1989=Data!$T$15,Data!$V$15,IF(Udfyldningsark!G1989=Data!$T$16,Data!$V$16,IF(Udfyldningsark!G1989=Data!$T$17,Data!$V$17,IF(Udfyldningsark!G1989=Data!$T$18,Data!$V$18,IF(Udfyldningsark!G1989=Data!$T$19,Data!$V$19,IF(Udfyldningsark!G1989=Data!$T$20,Data!$V$20,IF(Udfyldningsark!G1989=Data!$T$21,Data!$V$21,IF(Udfyldningsark!G1989=Data!$T$22,Data!$V$22,IF(Udfyldningsark!G1989=Data!$T$23,Data!$V$23,IF(Udfyldningsark!G1989=Data!$T$24,Data!$V$24,IF(Udfyldningsark!G1989=Data!$T$25,Data!$V$25,IF(Udfyldningsark!G1989=Data!$T$26,Data!$V$26,IF(Udfyldningsark!G1989=Data!$T$27,Data!$V$27,))))))))))))))))))))))</f>
        <v/>
      </c>
    </row>
    <row r="1973" spans="13:13" ht="9.6" hidden="1" customHeight="1" x14ac:dyDescent="0.2">
      <c r="M1973" s="89" t="str">
        <f>IF(Udfyldningsark!G1990="","",IF(Udfyldningsark!G1990=Data!$T$7,Data!$V$7,IF(Udfyldningsark!G1990=Data!$T$8,Data!$V$8,IF(Udfyldningsark!G1990=Data!$T$9,Data!$V$9,IF(Udfyldningsark!G1990=Data!$T$10,Data!$V$10,IF(Udfyldningsark!G1990=Data!$T$11,Data!$V$11,IF(Udfyldningsark!G1990=Data!$T$12,Data!$V$12,IF(Udfyldningsark!G1990=Data!$T$13,Data!$V$13,IF(Udfyldningsark!G1990=Data!$T$14,Data!$V$14,IF(Udfyldningsark!G1990=Data!$T$15,Data!$V$15,IF(Udfyldningsark!G1990=Data!$T$16,Data!$V$16,IF(Udfyldningsark!G1990=Data!$T$17,Data!$V$17,IF(Udfyldningsark!G1990=Data!$T$18,Data!$V$18,IF(Udfyldningsark!G1990=Data!$T$19,Data!$V$19,IF(Udfyldningsark!G1990=Data!$T$20,Data!$V$20,IF(Udfyldningsark!G1990=Data!$T$21,Data!$V$21,IF(Udfyldningsark!G1990=Data!$T$22,Data!$V$22,IF(Udfyldningsark!G1990=Data!$T$23,Data!$V$23,IF(Udfyldningsark!G1990=Data!$T$24,Data!$V$24,IF(Udfyldningsark!G1990=Data!$T$25,Data!$V$25,IF(Udfyldningsark!G1990=Data!$T$26,Data!$V$26,IF(Udfyldningsark!G1990=Data!$T$27,Data!$V$27,))))))))))))))))))))))</f>
        <v/>
      </c>
    </row>
    <row r="1974" spans="13:13" ht="9.6" hidden="1" customHeight="1" x14ac:dyDescent="0.2">
      <c r="M1974" s="89" t="str">
        <f>IF(Udfyldningsark!G1991="","",IF(Udfyldningsark!G1991=Data!$T$7,Data!$V$7,IF(Udfyldningsark!G1991=Data!$T$8,Data!$V$8,IF(Udfyldningsark!G1991=Data!$T$9,Data!$V$9,IF(Udfyldningsark!G1991=Data!$T$10,Data!$V$10,IF(Udfyldningsark!G1991=Data!$T$11,Data!$V$11,IF(Udfyldningsark!G1991=Data!$T$12,Data!$V$12,IF(Udfyldningsark!G1991=Data!$T$13,Data!$V$13,IF(Udfyldningsark!G1991=Data!$T$14,Data!$V$14,IF(Udfyldningsark!G1991=Data!$T$15,Data!$V$15,IF(Udfyldningsark!G1991=Data!$T$16,Data!$V$16,IF(Udfyldningsark!G1991=Data!$T$17,Data!$V$17,IF(Udfyldningsark!G1991=Data!$T$18,Data!$V$18,IF(Udfyldningsark!G1991=Data!$T$19,Data!$V$19,IF(Udfyldningsark!G1991=Data!$T$20,Data!$V$20,IF(Udfyldningsark!G1991=Data!$T$21,Data!$V$21,IF(Udfyldningsark!G1991=Data!$T$22,Data!$V$22,IF(Udfyldningsark!G1991=Data!$T$23,Data!$V$23,IF(Udfyldningsark!G1991=Data!$T$24,Data!$V$24,IF(Udfyldningsark!G1991=Data!$T$25,Data!$V$25,IF(Udfyldningsark!G1991=Data!$T$26,Data!$V$26,IF(Udfyldningsark!G1991=Data!$T$27,Data!$V$27,))))))))))))))))))))))</f>
        <v/>
      </c>
    </row>
    <row r="1975" spans="13:13" ht="9.6" hidden="1" customHeight="1" x14ac:dyDescent="0.2">
      <c r="M1975" s="89" t="str">
        <f>IF(Udfyldningsark!G1992="","",IF(Udfyldningsark!G1992=Data!$T$7,Data!$V$7,IF(Udfyldningsark!G1992=Data!$T$8,Data!$V$8,IF(Udfyldningsark!G1992=Data!$T$9,Data!$V$9,IF(Udfyldningsark!G1992=Data!$T$10,Data!$V$10,IF(Udfyldningsark!G1992=Data!$T$11,Data!$V$11,IF(Udfyldningsark!G1992=Data!$T$12,Data!$V$12,IF(Udfyldningsark!G1992=Data!$T$13,Data!$V$13,IF(Udfyldningsark!G1992=Data!$T$14,Data!$V$14,IF(Udfyldningsark!G1992=Data!$T$15,Data!$V$15,IF(Udfyldningsark!G1992=Data!$T$16,Data!$V$16,IF(Udfyldningsark!G1992=Data!$T$17,Data!$V$17,IF(Udfyldningsark!G1992=Data!$T$18,Data!$V$18,IF(Udfyldningsark!G1992=Data!$T$19,Data!$V$19,IF(Udfyldningsark!G1992=Data!$T$20,Data!$V$20,IF(Udfyldningsark!G1992=Data!$T$21,Data!$V$21,IF(Udfyldningsark!G1992=Data!$T$22,Data!$V$22,IF(Udfyldningsark!G1992=Data!$T$23,Data!$V$23,IF(Udfyldningsark!G1992=Data!$T$24,Data!$V$24,IF(Udfyldningsark!G1992=Data!$T$25,Data!$V$25,IF(Udfyldningsark!G1992=Data!$T$26,Data!$V$26,IF(Udfyldningsark!G1992=Data!$T$27,Data!$V$27,))))))))))))))))))))))</f>
        <v/>
      </c>
    </row>
    <row r="1976" spans="13:13" ht="9.6" hidden="1" customHeight="1" x14ac:dyDescent="0.2">
      <c r="M1976" s="89" t="str">
        <f>IF(Udfyldningsark!G1993="","",IF(Udfyldningsark!G1993=Data!$T$7,Data!$V$7,IF(Udfyldningsark!G1993=Data!$T$8,Data!$V$8,IF(Udfyldningsark!G1993=Data!$T$9,Data!$V$9,IF(Udfyldningsark!G1993=Data!$T$10,Data!$V$10,IF(Udfyldningsark!G1993=Data!$T$11,Data!$V$11,IF(Udfyldningsark!G1993=Data!$T$12,Data!$V$12,IF(Udfyldningsark!G1993=Data!$T$13,Data!$V$13,IF(Udfyldningsark!G1993=Data!$T$14,Data!$V$14,IF(Udfyldningsark!G1993=Data!$T$15,Data!$V$15,IF(Udfyldningsark!G1993=Data!$T$16,Data!$V$16,IF(Udfyldningsark!G1993=Data!$T$17,Data!$V$17,IF(Udfyldningsark!G1993=Data!$T$18,Data!$V$18,IF(Udfyldningsark!G1993=Data!$T$19,Data!$V$19,IF(Udfyldningsark!G1993=Data!$T$20,Data!$V$20,IF(Udfyldningsark!G1993=Data!$T$21,Data!$V$21,IF(Udfyldningsark!G1993=Data!$T$22,Data!$V$22,IF(Udfyldningsark!G1993=Data!$T$23,Data!$V$23,IF(Udfyldningsark!G1993=Data!$T$24,Data!$V$24,IF(Udfyldningsark!G1993=Data!$T$25,Data!$V$25,IF(Udfyldningsark!G1993=Data!$T$26,Data!$V$26,IF(Udfyldningsark!G1993=Data!$T$27,Data!$V$27,))))))))))))))))))))))</f>
        <v/>
      </c>
    </row>
    <row r="1977" spans="13:13" ht="9.6" hidden="1" customHeight="1" x14ac:dyDescent="0.2">
      <c r="M1977" s="89" t="str">
        <f>IF(Udfyldningsark!G1994="","",IF(Udfyldningsark!G1994=Data!$T$7,Data!$V$7,IF(Udfyldningsark!G1994=Data!$T$8,Data!$V$8,IF(Udfyldningsark!G1994=Data!$T$9,Data!$V$9,IF(Udfyldningsark!G1994=Data!$T$10,Data!$V$10,IF(Udfyldningsark!G1994=Data!$T$11,Data!$V$11,IF(Udfyldningsark!G1994=Data!$T$12,Data!$V$12,IF(Udfyldningsark!G1994=Data!$T$13,Data!$V$13,IF(Udfyldningsark!G1994=Data!$T$14,Data!$V$14,IF(Udfyldningsark!G1994=Data!$T$15,Data!$V$15,IF(Udfyldningsark!G1994=Data!$T$16,Data!$V$16,IF(Udfyldningsark!G1994=Data!$T$17,Data!$V$17,IF(Udfyldningsark!G1994=Data!$T$18,Data!$V$18,IF(Udfyldningsark!G1994=Data!$T$19,Data!$V$19,IF(Udfyldningsark!G1994=Data!$T$20,Data!$V$20,IF(Udfyldningsark!G1994=Data!$T$21,Data!$V$21,IF(Udfyldningsark!G1994=Data!$T$22,Data!$V$22,IF(Udfyldningsark!G1994=Data!$T$23,Data!$V$23,IF(Udfyldningsark!G1994=Data!$T$24,Data!$V$24,IF(Udfyldningsark!G1994=Data!$T$25,Data!$V$25,IF(Udfyldningsark!G1994=Data!$T$26,Data!$V$26,IF(Udfyldningsark!G1994=Data!$T$27,Data!$V$27,))))))))))))))))))))))</f>
        <v/>
      </c>
    </row>
    <row r="1978" spans="13:13" ht="9.6" hidden="1" customHeight="1" x14ac:dyDescent="0.2">
      <c r="M1978" s="89" t="str">
        <f>IF(Udfyldningsark!G1995="","",IF(Udfyldningsark!G1995=Data!$T$7,Data!$V$7,IF(Udfyldningsark!G1995=Data!$T$8,Data!$V$8,IF(Udfyldningsark!G1995=Data!$T$9,Data!$V$9,IF(Udfyldningsark!G1995=Data!$T$10,Data!$V$10,IF(Udfyldningsark!G1995=Data!$T$11,Data!$V$11,IF(Udfyldningsark!G1995=Data!$T$12,Data!$V$12,IF(Udfyldningsark!G1995=Data!$T$13,Data!$V$13,IF(Udfyldningsark!G1995=Data!$T$14,Data!$V$14,IF(Udfyldningsark!G1995=Data!$T$15,Data!$V$15,IF(Udfyldningsark!G1995=Data!$T$16,Data!$V$16,IF(Udfyldningsark!G1995=Data!$T$17,Data!$V$17,IF(Udfyldningsark!G1995=Data!$T$18,Data!$V$18,IF(Udfyldningsark!G1995=Data!$T$19,Data!$V$19,IF(Udfyldningsark!G1995=Data!$T$20,Data!$V$20,IF(Udfyldningsark!G1995=Data!$T$21,Data!$V$21,IF(Udfyldningsark!G1995=Data!$T$22,Data!$V$22,IF(Udfyldningsark!G1995=Data!$T$23,Data!$V$23,IF(Udfyldningsark!G1995=Data!$T$24,Data!$V$24,IF(Udfyldningsark!G1995=Data!$T$25,Data!$V$25,IF(Udfyldningsark!G1995=Data!$T$26,Data!$V$26,IF(Udfyldningsark!G1995=Data!$T$27,Data!$V$27,))))))))))))))))))))))</f>
        <v/>
      </c>
    </row>
    <row r="1979" spans="13:13" ht="9.6" hidden="1" customHeight="1" x14ac:dyDescent="0.2">
      <c r="M1979" s="89" t="str">
        <f>IF(Udfyldningsark!G1996="","",IF(Udfyldningsark!G1996=Data!$T$7,Data!$V$7,IF(Udfyldningsark!G1996=Data!$T$8,Data!$V$8,IF(Udfyldningsark!G1996=Data!$T$9,Data!$V$9,IF(Udfyldningsark!G1996=Data!$T$10,Data!$V$10,IF(Udfyldningsark!G1996=Data!$T$11,Data!$V$11,IF(Udfyldningsark!G1996=Data!$T$12,Data!$V$12,IF(Udfyldningsark!G1996=Data!$T$13,Data!$V$13,IF(Udfyldningsark!G1996=Data!$T$14,Data!$V$14,IF(Udfyldningsark!G1996=Data!$T$15,Data!$V$15,IF(Udfyldningsark!G1996=Data!$T$16,Data!$V$16,IF(Udfyldningsark!G1996=Data!$T$17,Data!$V$17,IF(Udfyldningsark!G1996=Data!$T$18,Data!$V$18,IF(Udfyldningsark!G1996=Data!$T$19,Data!$V$19,IF(Udfyldningsark!G1996=Data!$T$20,Data!$V$20,IF(Udfyldningsark!G1996=Data!$T$21,Data!$V$21,IF(Udfyldningsark!G1996=Data!$T$22,Data!$V$22,IF(Udfyldningsark!G1996=Data!$T$23,Data!$V$23,IF(Udfyldningsark!G1996=Data!$T$24,Data!$V$24,IF(Udfyldningsark!G1996=Data!$T$25,Data!$V$25,IF(Udfyldningsark!G1996=Data!$T$26,Data!$V$26,IF(Udfyldningsark!G1996=Data!$T$27,Data!$V$27,))))))))))))))))))))))</f>
        <v/>
      </c>
    </row>
    <row r="1980" spans="13:13" ht="9.6" hidden="1" customHeight="1" x14ac:dyDescent="0.2">
      <c r="M1980" s="89" t="str">
        <f>IF(Udfyldningsark!G1997="","",IF(Udfyldningsark!G1997=Data!$T$7,Data!$V$7,IF(Udfyldningsark!G1997=Data!$T$8,Data!$V$8,IF(Udfyldningsark!G1997=Data!$T$9,Data!$V$9,IF(Udfyldningsark!G1997=Data!$T$10,Data!$V$10,IF(Udfyldningsark!G1997=Data!$T$11,Data!$V$11,IF(Udfyldningsark!G1997=Data!$T$12,Data!$V$12,IF(Udfyldningsark!G1997=Data!$T$13,Data!$V$13,IF(Udfyldningsark!G1997=Data!$T$14,Data!$V$14,IF(Udfyldningsark!G1997=Data!$T$15,Data!$V$15,IF(Udfyldningsark!G1997=Data!$T$16,Data!$V$16,IF(Udfyldningsark!G1997=Data!$T$17,Data!$V$17,IF(Udfyldningsark!G1997=Data!$T$18,Data!$V$18,IF(Udfyldningsark!G1997=Data!$T$19,Data!$V$19,IF(Udfyldningsark!G1997=Data!$T$20,Data!$V$20,IF(Udfyldningsark!G1997=Data!$T$21,Data!$V$21,IF(Udfyldningsark!G1997=Data!$T$22,Data!$V$22,IF(Udfyldningsark!G1997=Data!$T$23,Data!$V$23,IF(Udfyldningsark!G1997=Data!$T$24,Data!$V$24,IF(Udfyldningsark!G1997=Data!$T$25,Data!$V$25,IF(Udfyldningsark!G1997=Data!$T$26,Data!$V$26,IF(Udfyldningsark!G1997=Data!$T$27,Data!$V$27,))))))))))))))))))))))</f>
        <v/>
      </c>
    </row>
    <row r="1981" spans="13:13" ht="9.6" hidden="1" customHeight="1" x14ac:dyDescent="0.2">
      <c r="M1981" s="89" t="str">
        <f>IF(Udfyldningsark!G1998="","",IF(Udfyldningsark!G1998=Data!$T$7,Data!$V$7,IF(Udfyldningsark!G1998=Data!$T$8,Data!$V$8,IF(Udfyldningsark!G1998=Data!$T$9,Data!$V$9,IF(Udfyldningsark!G1998=Data!$T$10,Data!$V$10,IF(Udfyldningsark!G1998=Data!$T$11,Data!$V$11,IF(Udfyldningsark!G1998=Data!$T$12,Data!$V$12,IF(Udfyldningsark!G1998=Data!$T$13,Data!$V$13,IF(Udfyldningsark!G1998=Data!$T$14,Data!$V$14,IF(Udfyldningsark!G1998=Data!$T$15,Data!$V$15,IF(Udfyldningsark!G1998=Data!$T$16,Data!$V$16,IF(Udfyldningsark!G1998=Data!$T$17,Data!$V$17,IF(Udfyldningsark!G1998=Data!$T$18,Data!$V$18,IF(Udfyldningsark!G1998=Data!$T$19,Data!$V$19,IF(Udfyldningsark!G1998=Data!$T$20,Data!$V$20,IF(Udfyldningsark!G1998=Data!$T$21,Data!$V$21,IF(Udfyldningsark!G1998=Data!$T$22,Data!$V$22,IF(Udfyldningsark!G1998=Data!$T$23,Data!$V$23,IF(Udfyldningsark!G1998=Data!$T$24,Data!$V$24,IF(Udfyldningsark!G1998=Data!$T$25,Data!$V$25,IF(Udfyldningsark!G1998=Data!$T$26,Data!$V$26,IF(Udfyldningsark!G1998=Data!$T$27,Data!$V$27,))))))))))))))))))))))</f>
        <v/>
      </c>
    </row>
    <row r="1982" spans="13:13" ht="9.6" hidden="1" customHeight="1" x14ac:dyDescent="0.2">
      <c r="M1982" s="89" t="str">
        <f>IF(Udfyldningsark!G1999="","",IF(Udfyldningsark!G1999=Data!$T$7,Data!$V$7,IF(Udfyldningsark!G1999=Data!$T$8,Data!$V$8,IF(Udfyldningsark!G1999=Data!$T$9,Data!$V$9,IF(Udfyldningsark!G1999=Data!$T$10,Data!$V$10,IF(Udfyldningsark!G1999=Data!$T$11,Data!$V$11,IF(Udfyldningsark!G1999=Data!$T$12,Data!$V$12,IF(Udfyldningsark!G1999=Data!$T$13,Data!$V$13,IF(Udfyldningsark!G1999=Data!$T$14,Data!$V$14,IF(Udfyldningsark!G1999=Data!$T$15,Data!$V$15,IF(Udfyldningsark!G1999=Data!$T$16,Data!$V$16,IF(Udfyldningsark!G1999=Data!$T$17,Data!$V$17,IF(Udfyldningsark!G1999=Data!$T$18,Data!$V$18,IF(Udfyldningsark!G1999=Data!$T$19,Data!$V$19,IF(Udfyldningsark!G1999=Data!$T$20,Data!$V$20,IF(Udfyldningsark!G1999=Data!$T$21,Data!$V$21,IF(Udfyldningsark!G1999=Data!$T$22,Data!$V$22,IF(Udfyldningsark!G1999=Data!$T$23,Data!$V$23,IF(Udfyldningsark!G1999=Data!$T$24,Data!$V$24,IF(Udfyldningsark!G1999=Data!$T$25,Data!$V$25,IF(Udfyldningsark!G1999=Data!$T$26,Data!$V$26,IF(Udfyldningsark!G1999=Data!$T$27,Data!$V$27,))))))))))))))))))))))</f>
        <v/>
      </c>
    </row>
    <row r="1983" spans="13:13" ht="9.6" hidden="1" customHeight="1" x14ac:dyDescent="0.2">
      <c r="M1983" s="89" t="str">
        <f>IF(Udfyldningsark!G2000="","",IF(Udfyldningsark!G2000=Data!$T$7,Data!$V$7,IF(Udfyldningsark!G2000=Data!$T$8,Data!$V$8,IF(Udfyldningsark!G2000=Data!$T$9,Data!$V$9,IF(Udfyldningsark!G2000=Data!$T$10,Data!$V$10,IF(Udfyldningsark!G2000=Data!$T$11,Data!$V$11,IF(Udfyldningsark!G2000=Data!$T$12,Data!$V$12,IF(Udfyldningsark!G2000=Data!$T$13,Data!$V$13,IF(Udfyldningsark!G2000=Data!$T$14,Data!$V$14,IF(Udfyldningsark!G2000=Data!$T$15,Data!$V$15,IF(Udfyldningsark!G2000=Data!$T$16,Data!$V$16,IF(Udfyldningsark!G2000=Data!$T$17,Data!$V$17,IF(Udfyldningsark!G2000=Data!$T$18,Data!$V$18,IF(Udfyldningsark!G2000=Data!$T$19,Data!$V$19,IF(Udfyldningsark!G2000=Data!$T$20,Data!$V$20,IF(Udfyldningsark!G2000=Data!$T$21,Data!$V$21,IF(Udfyldningsark!G2000=Data!$T$22,Data!$V$22,IF(Udfyldningsark!G2000=Data!$T$23,Data!$V$23,IF(Udfyldningsark!G2000=Data!$T$24,Data!$V$24,IF(Udfyldningsark!G2000=Data!$T$25,Data!$V$25,IF(Udfyldningsark!G2000=Data!$T$26,Data!$V$26,IF(Udfyldningsark!G2000=Data!$T$27,Data!$V$27,))))))))))))))))))))))</f>
        <v/>
      </c>
    </row>
    <row r="1984" spans="13:13" ht="9.6" hidden="1" customHeight="1" x14ac:dyDescent="0.2">
      <c r="M1984" s="89" t="str">
        <f>IF(Udfyldningsark!G2001="","",IF(Udfyldningsark!G2001=Data!$T$7,Data!$V$7,IF(Udfyldningsark!G2001=Data!$T$8,Data!$V$8,IF(Udfyldningsark!G2001=Data!$T$9,Data!$V$9,IF(Udfyldningsark!G2001=Data!$T$10,Data!$V$10,IF(Udfyldningsark!G2001=Data!$T$11,Data!$V$11,IF(Udfyldningsark!G2001=Data!$T$12,Data!$V$12,IF(Udfyldningsark!G2001=Data!$T$13,Data!$V$13,IF(Udfyldningsark!G2001=Data!$T$14,Data!$V$14,IF(Udfyldningsark!G2001=Data!$T$15,Data!$V$15,IF(Udfyldningsark!G2001=Data!$T$16,Data!$V$16,IF(Udfyldningsark!G2001=Data!$T$17,Data!$V$17,IF(Udfyldningsark!G2001=Data!$T$18,Data!$V$18,IF(Udfyldningsark!G2001=Data!$T$19,Data!$V$19,IF(Udfyldningsark!G2001=Data!$T$20,Data!$V$20,IF(Udfyldningsark!G2001=Data!$T$21,Data!$V$21,IF(Udfyldningsark!G2001=Data!$T$22,Data!$V$22,IF(Udfyldningsark!G2001=Data!$T$23,Data!$V$23,IF(Udfyldningsark!G2001=Data!$T$24,Data!$V$24,IF(Udfyldningsark!G2001=Data!$T$25,Data!$V$25,IF(Udfyldningsark!G2001=Data!$T$26,Data!$V$26,IF(Udfyldningsark!G2001=Data!$T$27,Data!$V$27,))))))))))))))))))))))</f>
        <v/>
      </c>
    </row>
    <row r="1985" spans="13:13" ht="9.6" hidden="1" customHeight="1" x14ac:dyDescent="0.2">
      <c r="M1985" s="89" t="str">
        <f>IF(Udfyldningsark!G2002="","",IF(Udfyldningsark!G2002=Data!$T$7,Data!$V$7,IF(Udfyldningsark!G2002=Data!$T$8,Data!$V$8,IF(Udfyldningsark!G2002=Data!$T$9,Data!$V$9,IF(Udfyldningsark!G2002=Data!$T$10,Data!$V$10,IF(Udfyldningsark!G2002=Data!$T$11,Data!$V$11,IF(Udfyldningsark!G2002=Data!$T$12,Data!$V$12,IF(Udfyldningsark!G2002=Data!$T$13,Data!$V$13,IF(Udfyldningsark!G2002=Data!$T$14,Data!$V$14,IF(Udfyldningsark!G2002=Data!$T$15,Data!$V$15,IF(Udfyldningsark!G2002=Data!$T$16,Data!$V$16,IF(Udfyldningsark!G2002=Data!$T$17,Data!$V$17,IF(Udfyldningsark!G2002=Data!$T$18,Data!$V$18,IF(Udfyldningsark!G2002=Data!$T$19,Data!$V$19,IF(Udfyldningsark!G2002=Data!$T$20,Data!$V$20,IF(Udfyldningsark!G2002=Data!$T$21,Data!$V$21,IF(Udfyldningsark!G2002=Data!$T$22,Data!$V$22,IF(Udfyldningsark!G2002=Data!$T$23,Data!$V$23,IF(Udfyldningsark!G2002=Data!$T$24,Data!$V$24,IF(Udfyldningsark!G2002=Data!$T$25,Data!$V$25,IF(Udfyldningsark!G2002=Data!$T$26,Data!$V$26,IF(Udfyldningsark!G2002=Data!$T$27,Data!$V$27,))))))))))))))))))))))</f>
        <v/>
      </c>
    </row>
    <row r="1986" spans="13:13" ht="9.6" hidden="1" customHeight="1" x14ac:dyDescent="0.2">
      <c r="M1986" s="89" t="str">
        <f>IF(Udfyldningsark!G2003="","",IF(Udfyldningsark!G2003=Data!$T$7,Data!$V$7,IF(Udfyldningsark!G2003=Data!$T$8,Data!$V$8,IF(Udfyldningsark!G2003=Data!$T$9,Data!$V$9,IF(Udfyldningsark!G2003=Data!$T$10,Data!$V$10,IF(Udfyldningsark!G2003=Data!$T$11,Data!$V$11,IF(Udfyldningsark!G2003=Data!$T$12,Data!$V$12,IF(Udfyldningsark!G2003=Data!$T$13,Data!$V$13,IF(Udfyldningsark!G2003=Data!$T$14,Data!$V$14,IF(Udfyldningsark!G2003=Data!$T$15,Data!$V$15,IF(Udfyldningsark!G2003=Data!$T$16,Data!$V$16,IF(Udfyldningsark!G2003=Data!$T$17,Data!$V$17,IF(Udfyldningsark!G2003=Data!$T$18,Data!$V$18,IF(Udfyldningsark!G2003=Data!$T$19,Data!$V$19,IF(Udfyldningsark!G2003=Data!$T$20,Data!$V$20,IF(Udfyldningsark!G2003=Data!$T$21,Data!$V$21,IF(Udfyldningsark!G2003=Data!$T$22,Data!$V$22,IF(Udfyldningsark!G2003=Data!$T$23,Data!$V$23,IF(Udfyldningsark!G2003=Data!$T$24,Data!$V$24,IF(Udfyldningsark!G2003=Data!$T$25,Data!$V$25,IF(Udfyldningsark!G2003=Data!$T$26,Data!$V$26,IF(Udfyldningsark!G2003=Data!$T$27,Data!$V$27,))))))))))))))))))))))</f>
        <v/>
      </c>
    </row>
    <row r="1987" spans="13:13" ht="9.6" hidden="1" customHeight="1" x14ac:dyDescent="0.2">
      <c r="M1987" s="89" t="str">
        <f>IF(Udfyldningsark!G2004="","",IF(Udfyldningsark!G2004=Data!$T$7,Data!$V$7,IF(Udfyldningsark!G2004=Data!$T$8,Data!$V$8,IF(Udfyldningsark!G2004=Data!$T$9,Data!$V$9,IF(Udfyldningsark!G2004=Data!$T$10,Data!$V$10,IF(Udfyldningsark!G2004=Data!$T$11,Data!$V$11,IF(Udfyldningsark!G2004=Data!$T$12,Data!$V$12,IF(Udfyldningsark!G2004=Data!$T$13,Data!$V$13,IF(Udfyldningsark!G2004=Data!$T$14,Data!$V$14,IF(Udfyldningsark!G2004=Data!$T$15,Data!$V$15,IF(Udfyldningsark!G2004=Data!$T$16,Data!$V$16,IF(Udfyldningsark!G2004=Data!$T$17,Data!$V$17,IF(Udfyldningsark!G2004=Data!$T$18,Data!$V$18,IF(Udfyldningsark!G2004=Data!$T$19,Data!$V$19,IF(Udfyldningsark!G2004=Data!$T$20,Data!$V$20,IF(Udfyldningsark!G2004=Data!$T$21,Data!$V$21,IF(Udfyldningsark!G2004=Data!$T$22,Data!$V$22,IF(Udfyldningsark!G2004=Data!$T$23,Data!$V$23,IF(Udfyldningsark!G2004=Data!$T$24,Data!$V$24,IF(Udfyldningsark!G2004=Data!$T$25,Data!$V$25,IF(Udfyldningsark!G2004=Data!$T$26,Data!$V$26,IF(Udfyldningsark!G2004=Data!$T$27,Data!$V$27,))))))))))))))))))))))</f>
        <v/>
      </c>
    </row>
    <row r="1988" spans="13:13" ht="9.6" hidden="1" customHeight="1" x14ac:dyDescent="0.2">
      <c r="M1988" s="89" t="str">
        <f>IF(Udfyldningsark!G2005="","",IF(Udfyldningsark!G2005=Data!$T$7,Data!$V$7,IF(Udfyldningsark!G2005=Data!$T$8,Data!$V$8,IF(Udfyldningsark!G2005=Data!$T$9,Data!$V$9,IF(Udfyldningsark!G2005=Data!$T$10,Data!$V$10,IF(Udfyldningsark!G2005=Data!$T$11,Data!$V$11,IF(Udfyldningsark!G2005=Data!$T$12,Data!$V$12,IF(Udfyldningsark!G2005=Data!$T$13,Data!$V$13,IF(Udfyldningsark!G2005=Data!$T$14,Data!$V$14,IF(Udfyldningsark!G2005=Data!$T$15,Data!$V$15,IF(Udfyldningsark!G2005=Data!$T$16,Data!$V$16,IF(Udfyldningsark!G2005=Data!$T$17,Data!$V$17,IF(Udfyldningsark!G2005=Data!$T$18,Data!$V$18,IF(Udfyldningsark!G2005=Data!$T$19,Data!$V$19,IF(Udfyldningsark!G2005=Data!$T$20,Data!$V$20,IF(Udfyldningsark!G2005=Data!$T$21,Data!$V$21,IF(Udfyldningsark!G2005=Data!$T$22,Data!$V$22,IF(Udfyldningsark!G2005=Data!$T$23,Data!$V$23,IF(Udfyldningsark!G2005=Data!$T$24,Data!$V$24,IF(Udfyldningsark!G2005=Data!$T$25,Data!$V$25,IF(Udfyldningsark!G2005=Data!$T$26,Data!$V$26,IF(Udfyldningsark!G2005=Data!$T$27,Data!$V$27,))))))))))))))))))))))</f>
        <v/>
      </c>
    </row>
    <row r="1989" spans="13:13" ht="9.6" hidden="1" customHeight="1" x14ac:dyDescent="0.2">
      <c r="M1989" s="89" t="str">
        <f>IF(Udfyldningsark!G2006="","",IF(Udfyldningsark!G2006=Data!$T$7,Data!$V$7,IF(Udfyldningsark!G2006=Data!$T$8,Data!$V$8,IF(Udfyldningsark!G2006=Data!$T$9,Data!$V$9,IF(Udfyldningsark!G2006=Data!$T$10,Data!$V$10,IF(Udfyldningsark!G2006=Data!$T$11,Data!$V$11,IF(Udfyldningsark!G2006=Data!$T$12,Data!$V$12,IF(Udfyldningsark!G2006=Data!$T$13,Data!$V$13,IF(Udfyldningsark!G2006=Data!$T$14,Data!$V$14,IF(Udfyldningsark!G2006=Data!$T$15,Data!$V$15,IF(Udfyldningsark!G2006=Data!$T$16,Data!$V$16,IF(Udfyldningsark!G2006=Data!$T$17,Data!$V$17,IF(Udfyldningsark!G2006=Data!$T$18,Data!$V$18,IF(Udfyldningsark!G2006=Data!$T$19,Data!$V$19,IF(Udfyldningsark!G2006=Data!$T$20,Data!$V$20,IF(Udfyldningsark!G2006=Data!$T$21,Data!$V$21,IF(Udfyldningsark!G2006=Data!$T$22,Data!$V$22,IF(Udfyldningsark!G2006=Data!$T$23,Data!$V$23,IF(Udfyldningsark!G2006=Data!$T$24,Data!$V$24,IF(Udfyldningsark!G2006=Data!$T$25,Data!$V$25,IF(Udfyldningsark!G2006=Data!$T$26,Data!$V$26,IF(Udfyldningsark!G2006=Data!$T$27,Data!$V$27,))))))))))))))))))))))</f>
        <v/>
      </c>
    </row>
    <row r="1990" spans="13:13" ht="9.6" hidden="1" customHeight="1" x14ac:dyDescent="0.2">
      <c r="M1990" s="89" t="str">
        <f>IF(Udfyldningsark!G2007="","",IF(Udfyldningsark!G2007=Data!$T$7,Data!$V$7,IF(Udfyldningsark!G2007=Data!$T$8,Data!$V$8,IF(Udfyldningsark!G2007=Data!$T$9,Data!$V$9,IF(Udfyldningsark!G2007=Data!$T$10,Data!$V$10,IF(Udfyldningsark!G2007=Data!$T$11,Data!$V$11,IF(Udfyldningsark!G2007=Data!$T$12,Data!$V$12,IF(Udfyldningsark!G2007=Data!$T$13,Data!$V$13,IF(Udfyldningsark!G2007=Data!$T$14,Data!$V$14,IF(Udfyldningsark!G2007=Data!$T$15,Data!$V$15,IF(Udfyldningsark!G2007=Data!$T$16,Data!$V$16,IF(Udfyldningsark!G2007=Data!$T$17,Data!$V$17,IF(Udfyldningsark!G2007=Data!$T$18,Data!$V$18,IF(Udfyldningsark!G2007=Data!$T$19,Data!$V$19,IF(Udfyldningsark!G2007=Data!$T$20,Data!$V$20,IF(Udfyldningsark!G2007=Data!$T$21,Data!$V$21,IF(Udfyldningsark!G2007=Data!$T$22,Data!$V$22,IF(Udfyldningsark!G2007=Data!$T$23,Data!$V$23,IF(Udfyldningsark!G2007=Data!$T$24,Data!$V$24,IF(Udfyldningsark!G2007=Data!$T$25,Data!$V$25,IF(Udfyldningsark!G2007=Data!$T$26,Data!$V$26,IF(Udfyldningsark!G2007=Data!$T$27,Data!$V$27,))))))))))))))))))))))</f>
        <v/>
      </c>
    </row>
    <row r="1991" spans="13:13" ht="9.6" hidden="1" customHeight="1" x14ac:dyDescent="0.2">
      <c r="M1991" s="89" t="str">
        <f>IF(Udfyldningsark!G2008="","",IF(Udfyldningsark!G2008=Data!$T$7,Data!$V$7,IF(Udfyldningsark!G2008=Data!$T$8,Data!$V$8,IF(Udfyldningsark!G2008=Data!$T$9,Data!$V$9,IF(Udfyldningsark!G2008=Data!$T$10,Data!$V$10,IF(Udfyldningsark!G2008=Data!$T$11,Data!$V$11,IF(Udfyldningsark!G2008=Data!$T$12,Data!$V$12,IF(Udfyldningsark!G2008=Data!$T$13,Data!$V$13,IF(Udfyldningsark!G2008=Data!$T$14,Data!$V$14,IF(Udfyldningsark!G2008=Data!$T$15,Data!$V$15,IF(Udfyldningsark!G2008=Data!$T$16,Data!$V$16,IF(Udfyldningsark!G2008=Data!$T$17,Data!$V$17,IF(Udfyldningsark!G2008=Data!$T$18,Data!$V$18,IF(Udfyldningsark!G2008=Data!$T$19,Data!$V$19,IF(Udfyldningsark!G2008=Data!$T$20,Data!$V$20,IF(Udfyldningsark!G2008=Data!$T$21,Data!$V$21,IF(Udfyldningsark!G2008=Data!$T$22,Data!$V$22,IF(Udfyldningsark!G2008=Data!$T$23,Data!$V$23,IF(Udfyldningsark!G2008=Data!$T$24,Data!$V$24,IF(Udfyldningsark!G2008=Data!$T$25,Data!$V$25,IF(Udfyldningsark!G2008=Data!$T$26,Data!$V$26,IF(Udfyldningsark!G2008=Data!$T$27,Data!$V$27,))))))))))))))))))))))</f>
        <v/>
      </c>
    </row>
    <row r="1992" spans="13:13" ht="9.6" hidden="1" customHeight="1" x14ac:dyDescent="0.2">
      <c r="M1992" s="89" t="str">
        <f>IF(Udfyldningsark!G2009="","",IF(Udfyldningsark!G2009=Data!$T$7,Data!$V$7,IF(Udfyldningsark!G2009=Data!$T$8,Data!$V$8,IF(Udfyldningsark!G2009=Data!$T$9,Data!$V$9,IF(Udfyldningsark!G2009=Data!$T$10,Data!$V$10,IF(Udfyldningsark!G2009=Data!$T$11,Data!$V$11,IF(Udfyldningsark!G2009=Data!$T$12,Data!$V$12,IF(Udfyldningsark!G2009=Data!$T$13,Data!$V$13,IF(Udfyldningsark!G2009=Data!$T$14,Data!$V$14,IF(Udfyldningsark!G2009=Data!$T$15,Data!$V$15,IF(Udfyldningsark!G2009=Data!$T$16,Data!$V$16,IF(Udfyldningsark!G2009=Data!$T$17,Data!$V$17,IF(Udfyldningsark!G2009=Data!$T$18,Data!$V$18,IF(Udfyldningsark!G2009=Data!$T$19,Data!$V$19,IF(Udfyldningsark!G2009=Data!$T$20,Data!$V$20,IF(Udfyldningsark!G2009=Data!$T$21,Data!$V$21,IF(Udfyldningsark!G2009=Data!$T$22,Data!$V$22,IF(Udfyldningsark!G2009=Data!$T$23,Data!$V$23,IF(Udfyldningsark!G2009=Data!$T$24,Data!$V$24,IF(Udfyldningsark!G2009=Data!$T$25,Data!$V$25,IF(Udfyldningsark!G2009=Data!$T$26,Data!$V$26,IF(Udfyldningsark!G2009=Data!$T$27,Data!$V$27,))))))))))))))))))))))</f>
        <v/>
      </c>
    </row>
    <row r="1993" spans="13:13" ht="9.6" hidden="1" customHeight="1" x14ac:dyDescent="0.2">
      <c r="M1993" s="89" t="str">
        <f>IF(Udfyldningsark!G2010="","",IF(Udfyldningsark!G2010=Data!$T$7,Data!$V$7,IF(Udfyldningsark!G2010=Data!$T$8,Data!$V$8,IF(Udfyldningsark!G2010=Data!$T$9,Data!$V$9,IF(Udfyldningsark!G2010=Data!$T$10,Data!$V$10,IF(Udfyldningsark!G2010=Data!$T$11,Data!$V$11,IF(Udfyldningsark!G2010=Data!$T$12,Data!$V$12,IF(Udfyldningsark!G2010=Data!$T$13,Data!$V$13,IF(Udfyldningsark!G2010=Data!$T$14,Data!$V$14,IF(Udfyldningsark!G2010=Data!$T$15,Data!$V$15,IF(Udfyldningsark!G2010=Data!$T$16,Data!$V$16,IF(Udfyldningsark!G2010=Data!$T$17,Data!$V$17,IF(Udfyldningsark!G2010=Data!$T$18,Data!$V$18,IF(Udfyldningsark!G2010=Data!$T$19,Data!$V$19,IF(Udfyldningsark!G2010=Data!$T$20,Data!$V$20,IF(Udfyldningsark!G2010=Data!$T$21,Data!$V$21,IF(Udfyldningsark!G2010=Data!$T$22,Data!$V$22,IF(Udfyldningsark!G2010=Data!$T$23,Data!$V$23,IF(Udfyldningsark!G2010=Data!$T$24,Data!$V$24,IF(Udfyldningsark!G2010=Data!$T$25,Data!$V$25,IF(Udfyldningsark!G2010=Data!$T$26,Data!$V$26,IF(Udfyldningsark!G2010=Data!$T$27,Data!$V$27,))))))))))))))))))))))</f>
        <v/>
      </c>
    </row>
    <row r="1994" spans="13:13" ht="9.6" hidden="1" customHeight="1" x14ac:dyDescent="0.2">
      <c r="M1994" s="89" t="str">
        <f>IF(Udfyldningsark!G2011="","",IF(Udfyldningsark!G2011=Data!$T$7,Data!$V$7,IF(Udfyldningsark!G2011=Data!$T$8,Data!$V$8,IF(Udfyldningsark!G2011=Data!$T$9,Data!$V$9,IF(Udfyldningsark!G2011=Data!$T$10,Data!$V$10,IF(Udfyldningsark!G2011=Data!$T$11,Data!$V$11,IF(Udfyldningsark!G2011=Data!$T$12,Data!$V$12,IF(Udfyldningsark!G2011=Data!$T$13,Data!$V$13,IF(Udfyldningsark!G2011=Data!$T$14,Data!$V$14,IF(Udfyldningsark!G2011=Data!$T$15,Data!$V$15,IF(Udfyldningsark!G2011=Data!$T$16,Data!$V$16,IF(Udfyldningsark!G2011=Data!$T$17,Data!$V$17,IF(Udfyldningsark!G2011=Data!$T$18,Data!$V$18,IF(Udfyldningsark!G2011=Data!$T$19,Data!$V$19,IF(Udfyldningsark!G2011=Data!$T$20,Data!$V$20,IF(Udfyldningsark!G2011=Data!$T$21,Data!$V$21,IF(Udfyldningsark!G2011=Data!$T$22,Data!$V$22,IF(Udfyldningsark!G2011=Data!$T$23,Data!$V$23,IF(Udfyldningsark!G2011=Data!$T$24,Data!$V$24,IF(Udfyldningsark!G2011=Data!$T$25,Data!$V$25,IF(Udfyldningsark!G2011=Data!$T$26,Data!$V$26,IF(Udfyldningsark!G2011=Data!$T$27,Data!$V$27,))))))))))))))))))))))</f>
        <v/>
      </c>
    </row>
    <row r="1995" spans="13:13" ht="9.6" hidden="1" customHeight="1" x14ac:dyDescent="0.2">
      <c r="M1995" s="89" t="str">
        <f>IF(Udfyldningsark!G2012="","",IF(Udfyldningsark!G2012=Data!$T$7,Data!$V$7,IF(Udfyldningsark!G2012=Data!$T$8,Data!$V$8,IF(Udfyldningsark!G2012=Data!$T$9,Data!$V$9,IF(Udfyldningsark!G2012=Data!$T$10,Data!$V$10,IF(Udfyldningsark!G2012=Data!$T$11,Data!$V$11,IF(Udfyldningsark!G2012=Data!$T$12,Data!$V$12,IF(Udfyldningsark!G2012=Data!$T$13,Data!$V$13,IF(Udfyldningsark!G2012=Data!$T$14,Data!$V$14,IF(Udfyldningsark!G2012=Data!$T$15,Data!$V$15,IF(Udfyldningsark!G2012=Data!$T$16,Data!$V$16,IF(Udfyldningsark!G2012=Data!$T$17,Data!$V$17,IF(Udfyldningsark!G2012=Data!$T$18,Data!$V$18,IF(Udfyldningsark!G2012=Data!$T$19,Data!$V$19,IF(Udfyldningsark!G2012=Data!$T$20,Data!$V$20,IF(Udfyldningsark!G2012=Data!$T$21,Data!$V$21,IF(Udfyldningsark!G2012=Data!$T$22,Data!$V$22,IF(Udfyldningsark!G2012=Data!$T$23,Data!$V$23,IF(Udfyldningsark!G2012=Data!$T$24,Data!$V$24,IF(Udfyldningsark!G2012=Data!$T$25,Data!$V$25,IF(Udfyldningsark!G2012=Data!$T$26,Data!$V$26,IF(Udfyldningsark!G2012=Data!$T$27,Data!$V$27,))))))))))))))))))))))</f>
        <v/>
      </c>
    </row>
    <row r="1996" spans="13:13" ht="9.6" hidden="1" customHeight="1" x14ac:dyDescent="0.2">
      <c r="M1996" s="89" t="str">
        <f>IF(Udfyldningsark!G2013="","",IF(Udfyldningsark!G2013=Data!$T$7,Data!$V$7,IF(Udfyldningsark!G2013=Data!$T$8,Data!$V$8,IF(Udfyldningsark!G2013=Data!$T$9,Data!$V$9,IF(Udfyldningsark!G2013=Data!$T$10,Data!$V$10,IF(Udfyldningsark!G2013=Data!$T$11,Data!$V$11,IF(Udfyldningsark!G2013=Data!$T$12,Data!$V$12,IF(Udfyldningsark!G2013=Data!$T$13,Data!$V$13,IF(Udfyldningsark!G2013=Data!$T$14,Data!$V$14,IF(Udfyldningsark!G2013=Data!$T$15,Data!$V$15,IF(Udfyldningsark!G2013=Data!$T$16,Data!$V$16,IF(Udfyldningsark!G2013=Data!$T$17,Data!$V$17,IF(Udfyldningsark!G2013=Data!$T$18,Data!$V$18,IF(Udfyldningsark!G2013=Data!$T$19,Data!$V$19,IF(Udfyldningsark!G2013=Data!$T$20,Data!$V$20,IF(Udfyldningsark!G2013=Data!$T$21,Data!$V$21,IF(Udfyldningsark!G2013=Data!$T$22,Data!$V$22,IF(Udfyldningsark!G2013=Data!$T$23,Data!$V$23,IF(Udfyldningsark!G2013=Data!$T$24,Data!$V$24,IF(Udfyldningsark!G2013=Data!$T$25,Data!$V$25,IF(Udfyldningsark!G2013=Data!$T$26,Data!$V$26,IF(Udfyldningsark!G2013=Data!$T$27,Data!$V$27,))))))))))))))))))))))</f>
        <v/>
      </c>
    </row>
    <row r="1997" spans="13:13" ht="9.6" hidden="1" customHeight="1" x14ac:dyDescent="0.2">
      <c r="M1997" s="89" t="str">
        <f>IF(Udfyldningsark!G2014="","",IF(Udfyldningsark!G2014=Data!$T$7,Data!$V$7,IF(Udfyldningsark!G2014=Data!$T$8,Data!$V$8,IF(Udfyldningsark!G2014=Data!$T$9,Data!$V$9,IF(Udfyldningsark!G2014=Data!$T$10,Data!$V$10,IF(Udfyldningsark!G2014=Data!$T$11,Data!$V$11,IF(Udfyldningsark!G2014=Data!$T$12,Data!$V$12,IF(Udfyldningsark!G2014=Data!$T$13,Data!$V$13,IF(Udfyldningsark!G2014=Data!$T$14,Data!$V$14,IF(Udfyldningsark!G2014=Data!$T$15,Data!$V$15,IF(Udfyldningsark!G2014=Data!$T$16,Data!$V$16,IF(Udfyldningsark!G2014=Data!$T$17,Data!$V$17,IF(Udfyldningsark!G2014=Data!$T$18,Data!$V$18,IF(Udfyldningsark!G2014=Data!$T$19,Data!$V$19,IF(Udfyldningsark!G2014=Data!$T$20,Data!$V$20,IF(Udfyldningsark!G2014=Data!$T$21,Data!$V$21,IF(Udfyldningsark!G2014=Data!$T$22,Data!$V$22,IF(Udfyldningsark!G2014=Data!$T$23,Data!$V$23,IF(Udfyldningsark!G2014=Data!$T$24,Data!$V$24,IF(Udfyldningsark!G2014=Data!$T$25,Data!$V$25,IF(Udfyldningsark!G2014=Data!$T$26,Data!$V$26,IF(Udfyldningsark!G2014=Data!$T$27,Data!$V$27,))))))))))))))))))))))</f>
        <v/>
      </c>
    </row>
    <row r="1998" spans="13:13" ht="9.6" hidden="1" customHeight="1" x14ac:dyDescent="0.2">
      <c r="M1998" s="89" t="str">
        <f>IF(Udfyldningsark!G2015="","",IF(Udfyldningsark!G2015=Data!$T$7,Data!$V$7,IF(Udfyldningsark!G2015=Data!$T$8,Data!$V$8,IF(Udfyldningsark!G2015=Data!$T$9,Data!$V$9,IF(Udfyldningsark!G2015=Data!$T$10,Data!$V$10,IF(Udfyldningsark!G2015=Data!$T$11,Data!$V$11,IF(Udfyldningsark!G2015=Data!$T$12,Data!$V$12,IF(Udfyldningsark!G2015=Data!$T$13,Data!$V$13,IF(Udfyldningsark!G2015=Data!$T$14,Data!$V$14,IF(Udfyldningsark!G2015=Data!$T$15,Data!$V$15,IF(Udfyldningsark!G2015=Data!$T$16,Data!$V$16,IF(Udfyldningsark!G2015=Data!$T$17,Data!$V$17,IF(Udfyldningsark!G2015=Data!$T$18,Data!$V$18,IF(Udfyldningsark!G2015=Data!$T$19,Data!$V$19,IF(Udfyldningsark!G2015=Data!$T$20,Data!$V$20,IF(Udfyldningsark!G2015=Data!$T$21,Data!$V$21,IF(Udfyldningsark!G2015=Data!$T$22,Data!$V$22,IF(Udfyldningsark!G2015=Data!$T$23,Data!$V$23,IF(Udfyldningsark!G2015=Data!$T$24,Data!$V$24,IF(Udfyldningsark!G2015=Data!$T$25,Data!$V$25,IF(Udfyldningsark!G2015=Data!$T$26,Data!$V$26,IF(Udfyldningsark!G2015=Data!$T$27,Data!$V$27,))))))))))))))))))))))</f>
        <v/>
      </c>
    </row>
    <row r="1999" spans="13:13" ht="9.6" hidden="1" customHeight="1" x14ac:dyDescent="0.2">
      <c r="M1999" s="89" t="str">
        <f>IF(Udfyldningsark!G2016="","",IF(Udfyldningsark!G2016=Data!$T$7,Data!$V$7,IF(Udfyldningsark!G2016=Data!$T$8,Data!$V$8,IF(Udfyldningsark!G2016=Data!$T$9,Data!$V$9,IF(Udfyldningsark!G2016=Data!$T$10,Data!$V$10,IF(Udfyldningsark!G2016=Data!$T$11,Data!$V$11,IF(Udfyldningsark!G2016=Data!$T$12,Data!$V$12,IF(Udfyldningsark!G2016=Data!$T$13,Data!$V$13,IF(Udfyldningsark!G2016=Data!$T$14,Data!$V$14,IF(Udfyldningsark!G2016=Data!$T$15,Data!$V$15,IF(Udfyldningsark!G2016=Data!$T$16,Data!$V$16,IF(Udfyldningsark!G2016=Data!$T$17,Data!$V$17,IF(Udfyldningsark!G2016=Data!$T$18,Data!$V$18,IF(Udfyldningsark!G2016=Data!$T$19,Data!$V$19,IF(Udfyldningsark!G2016=Data!$T$20,Data!$V$20,IF(Udfyldningsark!G2016=Data!$T$21,Data!$V$21,IF(Udfyldningsark!G2016=Data!$T$22,Data!$V$22,IF(Udfyldningsark!G2016=Data!$T$23,Data!$V$23,IF(Udfyldningsark!G2016=Data!$T$24,Data!$V$24,IF(Udfyldningsark!G2016=Data!$T$25,Data!$V$25,IF(Udfyldningsark!G2016=Data!$T$26,Data!$V$26,IF(Udfyldningsark!G2016=Data!$T$27,Data!$V$27,))))))))))))))))))))))</f>
        <v/>
      </c>
    </row>
    <row r="2000" spans="13:13" ht="9.6" hidden="1" customHeight="1" x14ac:dyDescent="0.2">
      <c r="M2000" s="89" t="str">
        <f>IF(Udfyldningsark!G2017="","",IF(Udfyldningsark!G2017=Data!$T$7,Data!$V$7,IF(Udfyldningsark!G2017=Data!$T$8,Data!$V$8,IF(Udfyldningsark!G2017=Data!$T$9,Data!$V$9,IF(Udfyldningsark!G2017=Data!$T$10,Data!$V$10,IF(Udfyldningsark!G2017=Data!$T$11,Data!$V$11,IF(Udfyldningsark!G2017=Data!$T$12,Data!$V$12,IF(Udfyldningsark!G2017=Data!$T$13,Data!$V$13,IF(Udfyldningsark!G2017=Data!$T$14,Data!$V$14,IF(Udfyldningsark!G2017=Data!$T$15,Data!$V$15,IF(Udfyldningsark!G2017=Data!$T$16,Data!$V$16,IF(Udfyldningsark!G2017=Data!$T$17,Data!$V$17,IF(Udfyldningsark!G2017=Data!$T$18,Data!$V$18,IF(Udfyldningsark!G2017=Data!$T$19,Data!$V$19,IF(Udfyldningsark!G2017=Data!$T$20,Data!$V$20,IF(Udfyldningsark!G2017=Data!$T$21,Data!$V$21,IF(Udfyldningsark!G2017=Data!$T$22,Data!$V$22,IF(Udfyldningsark!G2017=Data!$T$23,Data!$V$23,IF(Udfyldningsark!G2017=Data!$T$24,Data!$V$24,IF(Udfyldningsark!G2017=Data!$T$25,Data!$V$25,IF(Udfyldningsark!G2017=Data!$T$26,Data!$V$26,IF(Udfyldningsark!G2017=Data!$T$27,Data!$V$27,))))))))))))))))))))))</f>
        <v/>
      </c>
    </row>
    <row r="2001" spans="13:13" ht="9.6" hidden="1" customHeight="1" x14ac:dyDescent="0.2">
      <c r="M2001" s="89" t="str">
        <f>IF(Udfyldningsark!G2018="","",IF(Udfyldningsark!G2018=Data!$T$7,Data!$V$7,IF(Udfyldningsark!G2018=Data!$T$8,Data!$V$8,IF(Udfyldningsark!G2018=Data!$T$9,Data!$V$9,IF(Udfyldningsark!G2018=Data!$T$10,Data!$V$10,IF(Udfyldningsark!G2018=Data!$T$11,Data!$V$11,IF(Udfyldningsark!G2018=Data!$T$12,Data!$V$12,IF(Udfyldningsark!G2018=Data!$T$13,Data!$V$13,IF(Udfyldningsark!G2018=Data!$T$14,Data!$V$14,IF(Udfyldningsark!G2018=Data!$T$15,Data!$V$15,IF(Udfyldningsark!G2018=Data!$T$16,Data!$V$16,IF(Udfyldningsark!G2018=Data!$T$17,Data!$V$17,IF(Udfyldningsark!G2018=Data!$T$18,Data!$V$18,IF(Udfyldningsark!G2018=Data!$T$19,Data!$V$19,IF(Udfyldningsark!G2018=Data!$T$20,Data!$V$20,IF(Udfyldningsark!G2018=Data!$T$21,Data!$V$21,IF(Udfyldningsark!G2018=Data!$T$22,Data!$V$22,IF(Udfyldningsark!G2018=Data!$T$23,Data!$V$23,IF(Udfyldningsark!G2018=Data!$T$24,Data!$V$24,IF(Udfyldningsark!G2018=Data!$T$25,Data!$V$25,IF(Udfyldningsark!G2018=Data!$T$26,Data!$V$26,IF(Udfyldningsark!G2018=Data!$T$27,Data!$V$27,))))))))))))))))))))))</f>
        <v/>
      </c>
    </row>
    <row r="2002" spans="13:13" ht="9.6" hidden="1" customHeight="1" x14ac:dyDescent="0.2">
      <c r="M2002" s="89" t="str">
        <f>IF(Udfyldningsark!G2019="","",IF(Udfyldningsark!G2019=Data!$T$7,Data!$V$7,IF(Udfyldningsark!G2019=Data!$T$8,Data!$V$8,IF(Udfyldningsark!G2019=Data!$T$9,Data!$V$9,IF(Udfyldningsark!G2019=Data!$T$10,Data!$V$10,IF(Udfyldningsark!G2019=Data!$T$11,Data!$V$11,IF(Udfyldningsark!G2019=Data!$T$12,Data!$V$12,IF(Udfyldningsark!G2019=Data!$T$13,Data!$V$13,IF(Udfyldningsark!G2019=Data!$T$14,Data!$V$14,IF(Udfyldningsark!G2019=Data!$T$15,Data!$V$15,IF(Udfyldningsark!G2019=Data!$T$16,Data!$V$16,IF(Udfyldningsark!G2019=Data!$T$17,Data!$V$17,IF(Udfyldningsark!G2019=Data!$T$18,Data!$V$18,IF(Udfyldningsark!G2019=Data!$T$19,Data!$V$19,IF(Udfyldningsark!G2019=Data!$T$20,Data!$V$20,IF(Udfyldningsark!G2019=Data!$T$21,Data!$V$21,IF(Udfyldningsark!G2019=Data!$T$22,Data!$V$22,IF(Udfyldningsark!G2019=Data!$T$23,Data!$V$23,IF(Udfyldningsark!G2019=Data!$T$24,Data!$V$24,IF(Udfyldningsark!G2019=Data!$T$25,Data!$V$25,IF(Udfyldningsark!G2019=Data!$T$26,Data!$V$26,IF(Udfyldningsark!G2019=Data!$T$27,Data!$V$27,))))))))))))))))))))))</f>
        <v/>
      </c>
    </row>
    <row r="2003" spans="13:13" ht="9.6" hidden="1" customHeight="1" x14ac:dyDescent="0.2">
      <c r="M2003" s="89" t="str">
        <f>IF(Udfyldningsark!G2020="","",IF(Udfyldningsark!G2020=Data!$T$7,Data!$V$7,IF(Udfyldningsark!G2020=Data!$T$8,Data!$V$8,IF(Udfyldningsark!G2020=Data!$T$9,Data!$V$9,IF(Udfyldningsark!G2020=Data!$T$10,Data!$V$10,IF(Udfyldningsark!G2020=Data!$T$11,Data!$V$11,IF(Udfyldningsark!G2020=Data!$T$12,Data!$V$12,IF(Udfyldningsark!G2020=Data!$T$13,Data!$V$13,IF(Udfyldningsark!G2020=Data!$T$14,Data!$V$14,IF(Udfyldningsark!G2020=Data!$T$15,Data!$V$15,IF(Udfyldningsark!G2020=Data!$T$16,Data!$V$16,IF(Udfyldningsark!G2020=Data!$T$17,Data!$V$17,IF(Udfyldningsark!G2020=Data!$T$18,Data!$V$18,IF(Udfyldningsark!G2020=Data!$T$19,Data!$V$19,IF(Udfyldningsark!G2020=Data!$T$20,Data!$V$20,IF(Udfyldningsark!G2020=Data!$T$21,Data!$V$21,IF(Udfyldningsark!G2020=Data!$T$22,Data!$V$22,IF(Udfyldningsark!G2020=Data!$T$23,Data!$V$23,IF(Udfyldningsark!G2020=Data!$T$24,Data!$V$24,IF(Udfyldningsark!G2020=Data!$T$25,Data!$V$25,IF(Udfyldningsark!G2020=Data!$T$26,Data!$V$26,IF(Udfyldningsark!G2020=Data!$T$27,Data!$V$27,))))))))))))))))))))))</f>
        <v/>
      </c>
    </row>
    <row r="2004" spans="13:13" ht="9.6" hidden="1" customHeight="1" x14ac:dyDescent="0.2">
      <c r="M2004" s="89" t="str">
        <f>IF(Udfyldningsark!G2021="","",IF(Udfyldningsark!G2021=Data!$T$7,Data!$V$7,IF(Udfyldningsark!G2021=Data!$T$8,Data!$V$8,IF(Udfyldningsark!G2021=Data!$T$9,Data!$V$9,IF(Udfyldningsark!G2021=Data!$T$10,Data!$V$10,IF(Udfyldningsark!G2021=Data!$T$11,Data!$V$11,IF(Udfyldningsark!G2021=Data!$T$12,Data!$V$12,IF(Udfyldningsark!G2021=Data!$T$13,Data!$V$13,IF(Udfyldningsark!G2021=Data!$T$14,Data!$V$14,IF(Udfyldningsark!G2021=Data!$T$15,Data!$V$15,IF(Udfyldningsark!G2021=Data!$T$16,Data!$V$16,IF(Udfyldningsark!G2021=Data!$T$17,Data!$V$17,IF(Udfyldningsark!G2021=Data!$T$18,Data!$V$18,IF(Udfyldningsark!G2021=Data!$T$19,Data!$V$19,IF(Udfyldningsark!G2021=Data!$T$20,Data!$V$20,IF(Udfyldningsark!G2021=Data!$T$21,Data!$V$21,IF(Udfyldningsark!G2021=Data!$T$22,Data!$V$22,IF(Udfyldningsark!G2021=Data!$T$23,Data!$V$23,IF(Udfyldningsark!G2021=Data!$T$24,Data!$V$24,IF(Udfyldningsark!G2021=Data!$T$25,Data!$V$25,IF(Udfyldningsark!G2021=Data!$T$26,Data!$V$26,IF(Udfyldningsark!G2021=Data!$T$27,Data!$V$27,))))))))))))))))))))))</f>
        <v/>
      </c>
    </row>
    <row r="2005" spans="13:13" ht="9.6" hidden="1" customHeight="1" x14ac:dyDescent="0.2">
      <c r="M2005" s="89" t="str">
        <f>IF(Udfyldningsark!G2022="","",IF(Udfyldningsark!G2022=Data!$T$7,Data!$V$7,IF(Udfyldningsark!G2022=Data!$T$8,Data!$V$8,IF(Udfyldningsark!G2022=Data!$T$9,Data!$V$9,IF(Udfyldningsark!G2022=Data!$T$10,Data!$V$10,IF(Udfyldningsark!G2022=Data!$T$11,Data!$V$11,IF(Udfyldningsark!G2022=Data!$T$12,Data!$V$12,IF(Udfyldningsark!G2022=Data!$T$13,Data!$V$13,IF(Udfyldningsark!G2022=Data!$T$14,Data!$V$14,IF(Udfyldningsark!G2022=Data!$T$15,Data!$V$15,IF(Udfyldningsark!G2022=Data!$T$16,Data!$V$16,IF(Udfyldningsark!G2022=Data!$T$17,Data!$V$17,IF(Udfyldningsark!G2022=Data!$T$18,Data!$V$18,IF(Udfyldningsark!G2022=Data!$T$19,Data!$V$19,IF(Udfyldningsark!G2022=Data!$T$20,Data!$V$20,IF(Udfyldningsark!G2022=Data!$T$21,Data!$V$21,IF(Udfyldningsark!G2022=Data!$T$22,Data!$V$22,IF(Udfyldningsark!G2022=Data!$T$23,Data!$V$23,IF(Udfyldningsark!G2022=Data!$T$24,Data!$V$24,IF(Udfyldningsark!G2022=Data!$T$25,Data!$V$25,IF(Udfyldningsark!G2022=Data!$T$26,Data!$V$26,IF(Udfyldningsark!G2022=Data!$T$27,Data!$V$27,))))))))))))))))))))))</f>
        <v/>
      </c>
    </row>
    <row r="2006" spans="13:13" ht="9.6" hidden="1" customHeight="1" x14ac:dyDescent="0.2">
      <c r="M2006" s="89" t="str">
        <f>IF(Udfyldningsark!G2023="","",IF(Udfyldningsark!G2023=Data!$T$7,Data!$V$7,IF(Udfyldningsark!G2023=Data!$T$8,Data!$V$8,IF(Udfyldningsark!G2023=Data!$T$9,Data!$V$9,IF(Udfyldningsark!G2023=Data!$T$10,Data!$V$10,IF(Udfyldningsark!G2023=Data!$T$11,Data!$V$11,IF(Udfyldningsark!G2023=Data!$T$12,Data!$V$12,IF(Udfyldningsark!G2023=Data!$T$13,Data!$V$13,IF(Udfyldningsark!G2023=Data!$T$14,Data!$V$14,IF(Udfyldningsark!G2023=Data!$T$15,Data!$V$15,IF(Udfyldningsark!G2023=Data!$T$16,Data!$V$16,IF(Udfyldningsark!G2023=Data!$T$17,Data!$V$17,IF(Udfyldningsark!G2023=Data!$T$18,Data!$V$18,IF(Udfyldningsark!G2023=Data!$T$19,Data!$V$19,IF(Udfyldningsark!G2023=Data!$T$20,Data!$V$20,IF(Udfyldningsark!G2023=Data!$T$21,Data!$V$21,IF(Udfyldningsark!G2023=Data!$T$22,Data!$V$22,IF(Udfyldningsark!G2023=Data!$T$23,Data!$V$23,IF(Udfyldningsark!G2023=Data!$T$24,Data!$V$24,IF(Udfyldningsark!G2023=Data!$T$25,Data!$V$25,IF(Udfyldningsark!G2023=Data!$T$26,Data!$V$26,IF(Udfyldningsark!G2023=Data!$T$27,Data!$V$27,))))))))))))))))))))))</f>
        <v/>
      </c>
    </row>
    <row r="2007" spans="13:13" ht="9.6" hidden="1" customHeight="1" x14ac:dyDescent="0.2">
      <c r="M2007" s="89" t="str">
        <f>IF(Udfyldningsark!G2024="","",IF(Udfyldningsark!G2024=Data!$T$7,Data!$V$7,IF(Udfyldningsark!G2024=Data!$T$8,Data!$V$8,IF(Udfyldningsark!G2024=Data!$T$9,Data!$V$9,IF(Udfyldningsark!G2024=Data!$T$10,Data!$V$10,IF(Udfyldningsark!G2024=Data!$T$11,Data!$V$11,IF(Udfyldningsark!G2024=Data!$T$12,Data!$V$12,IF(Udfyldningsark!G2024=Data!$T$13,Data!$V$13,IF(Udfyldningsark!G2024=Data!$T$14,Data!$V$14,IF(Udfyldningsark!G2024=Data!$T$15,Data!$V$15,IF(Udfyldningsark!G2024=Data!$T$16,Data!$V$16,IF(Udfyldningsark!G2024=Data!$T$17,Data!$V$17,IF(Udfyldningsark!G2024=Data!$T$18,Data!$V$18,IF(Udfyldningsark!G2024=Data!$T$19,Data!$V$19,IF(Udfyldningsark!G2024=Data!$T$20,Data!$V$20,IF(Udfyldningsark!G2024=Data!$T$21,Data!$V$21,IF(Udfyldningsark!G2024=Data!$T$22,Data!$V$22,IF(Udfyldningsark!G2024=Data!$T$23,Data!$V$23,IF(Udfyldningsark!G2024=Data!$T$24,Data!$V$24,IF(Udfyldningsark!G2024=Data!$T$25,Data!$V$25,IF(Udfyldningsark!G2024=Data!$T$26,Data!$V$26,IF(Udfyldningsark!G2024=Data!$T$27,Data!$V$27,))))))))))))))))))))))</f>
        <v/>
      </c>
    </row>
    <row r="2008" spans="13:13" ht="9.6" hidden="1" customHeight="1" x14ac:dyDescent="0.2">
      <c r="M2008" s="89" t="str">
        <f>IF(Udfyldningsark!G2025="","",IF(Udfyldningsark!G2025=Data!$T$7,Data!$V$7,IF(Udfyldningsark!G2025=Data!$T$8,Data!$V$8,IF(Udfyldningsark!G2025=Data!$T$9,Data!$V$9,IF(Udfyldningsark!G2025=Data!$T$10,Data!$V$10,IF(Udfyldningsark!G2025=Data!$T$11,Data!$V$11,IF(Udfyldningsark!G2025=Data!$T$12,Data!$V$12,IF(Udfyldningsark!G2025=Data!$T$13,Data!$V$13,IF(Udfyldningsark!G2025=Data!$T$14,Data!$V$14,IF(Udfyldningsark!G2025=Data!$T$15,Data!$V$15,IF(Udfyldningsark!G2025=Data!$T$16,Data!$V$16,IF(Udfyldningsark!G2025=Data!$T$17,Data!$V$17,IF(Udfyldningsark!G2025=Data!$T$18,Data!$V$18,IF(Udfyldningsark!G2025=Data!$T$19,Data!$V$19,IF(Udfyldningsark!G2025=Data!$T$20,Data!$V$20,IF(Udfyldningsark!G2025=Data!$T$21,Data!$V$21,IF(Udfyldningsark!G2025=Data!$T$22,Data!$V$22,IF(Udfyldningsark!G2025=Data!$T$23,Data!$V$23,IF(Udfyldningsark!G2025=Data!$T$24,Data!$V$24,IF(Udfyldningsark!G2025=Data!$T$25,Data!$V$25,IF(Udfyldningsark!G2025=Data!$T$26,Data!$V$26,IF(Udfyldningsark!G2025=Data!$T$27,Data!$V$27,))))))))))))))))))))))</f>
        <v/>
      </c>
    </row>
    <row r="2009" spans="13:13" ht="9.6" hidden="1" customHeight="1" x14ac:dyDescent="0.2">
      <c r="M2009" s="89" t="str">
        <f>IF(Udfyldningsark!G2026="","",IF(Udfyldningsark!G2026=Data!$T$7,Data!$V$7,IF(Udfyldningsark!G2026=Data!$T$8,Data!$V$8,IF(Udfyldningsark!G2026=Data!$T$9,Data!$V$9,IF(Udfyldningsark!G2026=Data!$T$10,Data!$V$10,IF(Udfyldningsark!G2026=Data!$T$11,Data!$V$11,IF(Udfyldningsark!G2026=Data!$T$12,Data!$V$12,IF(Udfyldningsark!G2026=Data!$T$13,Data!$V$13,IF(Udfyldningsark!G2026=Data!$T$14,Data!$V$14,IF(Udfyldningsark!G2026=Data!$T$15,Data!$V$15,IF(Udfyldningsark!G2026=Data!$T$16,Data!$V$16,IF(Udfyldningsark!G2026=Data!$T$17,Data!$V$17,IF(Udfyldningsark!G2026=Data!$T$18,Data!$V$18,IF(Udfyldningsark!G2026=Data!$T$19,Data!$V$19,IF(Udfyldningsark!G2026=Data!$T$20,Data!$V$20,IF(Udfyldningsark!G2026=Data!$T$21,Data!$V$21,IF(Udfyldningsark!G2026=Data!$T$22,Data!$V$22,IF(Udfyldningsark!G2026=Data!$T$23,Data!$V$23,IF(Udfyldningsark!G2026=Data!$T$24,Data!$V$24,IF(Udfyldningsark!G2026=Data!$T$25,Data!$V$25,IF(Udfyldningsark!G2026=Data!$T$26,Data!$V$26,IF(Udfyldningsark!G2026=Data!$T$27,Data!$V$27,))))))))))))))))))))))</f>
        <v/>
      </c>
    </row>
    <row r="2010" spans="13:13" ht="9.6" hidden="1" customHeight="1" x14ac:dyDescent="0.2">
      <c r="M2010" s="89" t="str">
        <f>IF(Udfyldningsark!G2027="","",IF(Udfyldningsark!G2027=Data!$T$7,Data!$V$7,IF(Udfyldningsark!G2027=Data!$T$8,Data!$V$8,IF(Udfyldningsark!G2027=Data!$T$9,Data!$V$9,IF(Udfyldningsark!G2027=Data!$T$10,Data!$V$10,IF(Udfyldningsark!G2027=Data!$T$11,Data!$V$11,IF(Udfyldningsark!G2027=Data!$T$12,Data!$V$12,IF(Udfyldningsark!G2027=Data!$T$13,Data!$V$13,IF(Udfyldningsark!G2027=Data!$T$14,Data!$V$14,IF(Udfyldningsark!G2027=Data!$T$15,Data!$V$15,IF(Udfyldningsark!G2027=Data!$T$16,Data!$V$16,IF(Udfyldningsark!G2027=Data!$T$17,Data!$V$17,IF(Udfyldningsark!G2027=Data!$T$18,Data!$V$18,IF(Udfyldningsark!G2027=Data!$T$19,Data!$V$19,IF(Udfyldningsark!G2027=Data!$T$20,Data!$V$20,IF(Udfyldningsark!G2027=Data!$T$21,Data!$V$21,IF(Udfyldningsark!G2027=Data!$T$22,Data!$V$22,IF(Udfyldningsark!G2027=Data!$T$23,Data!$V$23,IF(Udfyldningsark!G2027=Data!$T$24,Data!$V$24,IF(Udfyldningsark!G2027=Data!$T$25,Data!$V$25,IF(Udfyldningsark!G2027=Data!$T$26,Data!$V$26,IF(Udfyldningsark!G2027=Data!$T$27,Data!$V$27,))))))))))))))))))))))</f>
        <v/>
      </c>
    </row>
    <row r="2011" spans="13:13" ht="9.6" hidden="1" customHeight="1" x14ac:dyDescent="0.2">
      <c r="M2011" s="89" t="str">
        <f>IF(Udfyldningsark!G2028="","",IF(Udfyldningsark!G2028=Data!$T$7,Data!$V$7,IF(Udfyldningsark!G2028=Data!$T$8,Data!$V$8,IF(Udfyldningsark!G2028=Data!$T$9,Data!$V$9,IF(Udfyldningsark!G2028=Data!$T$10,Data!$V$10,IF(Udfyldningsark!G2028=Data!$T$11,Data!$V$11,IF(Udfyldningsark!G2028=Data!$T$12,Data!$V$12,IF(Udfyldningsark!G2028=Data!$T$13,Data!$V$13,IF(Udfyldningsark!G2028=Data!$T$14,Data!$V$14,IF(Udfyldningsark!G2028=Data!$T$15,Data!$V$15,IF(Udfyldningsark!G2028=Data!$T$16,Data!$V$16,IF(Udfyldningsark!G2028=Data!$T$17,Data!$V$17,IF(Udfyldningsark!G2028=Data!$T$18,Data!$V$18,IF(Udfyldningsark!G2028=Data!$T$19,Data!$V$19,IF(Udfyldningsark!G2028=Data!$T$20,Data!$V$20,IF(Udfyldningsark!G2028=Data!$T$21,Data!$V$21,IF(Udfyldningsark!G2028=Data!$T$22,Data!$V$22,IF(Udfyldningsark!G2028=Data!$T$23,Data!$V$23,IF(Udfyldningsark!G2028=Data!$T$24,Data!$V$24,IF(Udfyldningsark!G2028=Data!$T$25,Data!$V$25,IF(Udfyldningsark!G2028=Data!$T$26,Data!$V$26,IF(Udfyldningsark!G2028=Data!$T$27,Data!$V$27,))))))))))))))))))))))</f>
        <v/>
      </c>
    </row>
    <row r="2012" spans="13:13" ht="9.6" hidden="1" customHeight="1" x14ac:dyDescent="0.2">
      <c r="M2012" s="89" t="str">
        <f>IF(Udfyldningsark!G2029="","",IF(Udfyldningsark!G2029=Data!$T$7,Data!$V$7,IF(Udfyldningsark!G2029=Data!$T$8,Data!$V$8,IF(Udfyldningsark!G2029=Data!$T$9,Data!$V$9,IF(Udfyldningsark!G2029=Data!$T$10,Data!$V$10,IF(Udfyldningsark!G2029=Data!$T$11,Data!$V$11,IF(Udfyldningsark!G2029=Data!$T$12,Data!$V$12,IF(Udfyldningsark!G2029=Data!$T$13,Data!$V$13,IF(Udfyldningsark!G2029=Data!$T$14,Data!$V$14,IF(Udfyldningsark!G2029=Data!$T$15,Data!$V$15,IF(Udfyldningsark!G2029=Data!$T$16,Data!$V$16,IF(Udfyldningsark!G2029=Data!$T$17,Data!$V$17,IF(Udfyldningsark!G2029=Data!$T$18,Data!$V$18,IF(Udfyldningsark!G2029=Data!$T$19,Data!$V$19,IF(Udfyldningsark!G2029=Data!$T$20,Data!$V$20,IF(Udfyldningsark!G2029=Data!$T$21,Data!$V$21,IF(Udfyldningsark!G2029=Data!$T$22,Data!$V$22,IF(Udfyldningsark!G2029=Data!$T$23,Data!$V$23,IF(Udfyldningsark!G2029=Data!$T$24,Data!$V$24,IF(Udfyldningsark!G2029=Data!$T$25,Data!$V$25,IF(Udfyldningsark!G2029=Data!$T$26,Data!$V$26,IF(Udfyldningsark!G2029=Data!$T$27,Data!$V$27,))))))))))))))))))))))</f>
        <v/>
      </c>
    </row>
    <row r="2013" spans="13:13" ht="9.6" hidden="1" customHeight="1" x14ac:dyDescent="0.2">
      <c r="M2013" s="89" t="str">
        <f>IF(Udfyldningsark!G2030="","",IF(Udfyldningsark!G2030=Data!$T$7,Data!$V$7,IF(Udfyldningsark!G2030=Data!$T$8,Data!$V$8,IF(Udfyldningsark!G2030=Data!$T$9,Data!$V$9,IF(Udfyldningsark!G2030=Data!$T$10,Data!$V$10,IF(Udfyldningsark!G2030=Data!$T$11,Data!$V$11,IF(Udfyldningsark!G2030=Data!$T$12,Data!$V$12,IF(Udfyldningsark!G2030=Data!$T$13,Data!$V$13,IF(Udfyldningsark!G2030=Data!$T$14,Data!$V$14,IF(Udfyldningsark!G2030=Data!$T$15,Data!$V$15,IF(Udfyldningsark!G2030=Data!$T$16,Data!$V$16,IF(Udfyldningsark!G2030=Data!$T$17,Data!$V$17,IF(Udfyldningsark!G2030=Data!$T$18,Data!$V$18,IF(Udfyldningsark!G2030=Data!$T$19,Data!$V$19,IF(Udfyldningsark!G2030=Data!$T$20,Data!$V$20,IF(Udfyldningsark!G2030=Data!$T$21,Data!$V$21,IF(Udfyldningsark!G2030=Data!$T$22,Data!$V$22,IF(Udfyldningsark!G2030=Data!$T$23,Data!$V$23,IF(Udfyldningsark!G2030=Data!$T$24,Data!$V$24,IF(Udfyldningsark!G2030=Data!$T$25,Data!$V$25,IF(Udfyldningsark!G2030=Data!$T$26,Data!$V$26,IF(Udfyldningsark!G2030=Data!$T$27,Data!$V$27,))))))))))))))))))))))</f>
        <v/>
      </c>
    </row>
    <row r="2014" spans="13:13" ht="9.6" hidden="1" customHeight="1" x14ac:dyDescent="0.2">
      <c r="M2014" s="89" t="str">
        <f>IF(Udfyldningsark!G2031="","",IF(Udfyldningsark!G2031=Data!$T$7,Data!$V$7,IF(Udfyldningsark!G2031=Data!$T$8,Data!$V$8,IF(Udfyldningsark!G2031=Data!$T$9,Data!$V$9,IF(Udfyldningsark!G2031=Data!$T$10,Data!$V$10,IF(Udfyldningsark!G2031=Data!$T$11,Data!$V$11,IF(Udfyldningsark!G2031=Data!$T$12,Data!$V$12,IF(Udfyldningsark!G2031=Data!$T$13,Data!$V$13,IF(Udfyldningsark!G2031=Data!$T$14,Data!$V$14,IF(Udfyldningsark!G2031=Data!$T$15,Data!$V$15,IF(Udfyldningsark!G2031=Data!$T$16,Data!$V$16,IF(Udfyldningsark!G2031=Data!$T$17,Data!$V$17,IF(Udfyldningsark!G2031=Data!$T$18,Data!$V$18,IF(Udfyldningsark!G2031=Data!$T$19,Data!$V$19,IF(Udfyldningsark!G2031=Data!$T$20,Data!$V$20,IF(Udfyldningsark!G2031=Data!$T$21,Data!$V$21,IF(Udfyldningsark!G2031=Data!$T$22,Data!$V$22,IF(Udfyldningsark!G2031=Data!$T$23,Data!$V$23,IF(Udfyldningsark!G2031=Data!$T$24,Data!$V$24,IF(Udfyldningsark!G2031=Data!$T$25,Data!$V$25,IF(Udfyldningsark!G2031=Data!$T$26,Data!$V$26,IF(Udfyldningsark!G2031=Data!$T$27,Data!$V$27,))))))))))))))))))))))</f>
        <v/>
      </c>
    </row>
    <row r="2015" spans="13:13" ht="9.6" hidden="1" customHeight="1" x14ac:dyDescent="0.2">
      <c r="M2015" s="89" t="str">
        <f>IF(Udfyldningsark!G2032="","",IF(Udfyldningsark!G2032=Data!$T$7,Data!$V$7,IF(Udfyldningsark!G2032=Data!$T$8,Data!$V$8,IF(Udfyldningsark!G2032=Data!$T$9,Data!$V$9,IF(Udfyldningsark!G2032=Data!$T$10,Data!$V$10,IF(Udfyldningsark!G2032=Data!$T$11,Data!$V$11,IF(Udfyldningsark!G2032=Data!$T$12,Data!$V$12,IF(Udfyldningsark!G2032=Data!$T$13,Data!$V$13,IF(Udfyldningsark!G2032=Data!$T$14,Data!$V$14,IF(Udfyldningsark!G2032=Data!$T$15,Data!$V$15,IF(Udfyldningsark!G2032=Data!$T$16,Data!$V$16,IF(Udfyldningsark!G2032=Data!$T$17,Data!$V$17,IF(Udfyldningsark!G2032=Data!$T$18,Data!$V$18,IF(Udfyldningsark!G2032=Data!$T$19,Data!$V$19,IF(Udfyldningsark!G2032=Data!$T$20,Data!$V$20,IF(Udfyldningsark!G2032=Data!$T$21,Data!$V$21,IF(Udfyldningsark!G2032=Data!$T$22,Data!$V$22,IF(Udfyldningsark!G2032=Data!$T$23,Data!$V$23,IF(Udfyldningsark!G2032=Data!$T$24,Data!$V$24,IF(Udfyldningsark!G2032=Data!$T$25,Data!$V$25,IF(Udfyldningsark!G2032=Data!$T$26,Data!$V$26,IF(Udfyldningsark!G2032=Data!$T$27,Data!$V$27,))))))))))))))))))))))</f>
        <v/>
      </c>
    </row>
    <row r="2016" spans="13:13" ht="9.6" hidden="1" customHeight="1" x14ac:dyDescent="0.2">
      <c r="M2016" s="89" t="str">
        <f>IF(Udfyldningsark!G2033="","",IF(Udfyldningsark!G2033=Data!$T$7,Data!$V$7,IF(Udfyldningsark!G2033=Data!$T$8,Data!$V$8,IF(Udfyldningsark!G2033=Data!$T$9,Data!$V$9,IF(Udfyldningsark!G2033=Data!$T$10,Data!$V$10,IF(Udfyldningsark!G2033=Data!$T$11,Data!$V$11,IF(Udfyldningsark!G2033=Data!$T$12,Data!$V$12,IF(Udfyldningsark!G2033=Data!$T$13,Data!$V$13,IF(Udfyldningsark!G2033=Data!$T$14,Data!$V$14,IF(Udfyldningsark!G2033=Data!$T$15,Data!$V$15,IF(Udfyldningsark!G2033=Data!$T$16,Data!$V$16,IF(Udfyldningsark!G2033=Data!$T$17,Data!$V$17,IF(Udfyldningsark!G2033=Data!$T$18,Data!$V$18,IF(Udfyldningsark!G2033=Data!$T$19,Data!$V$19,IF(Udfyldningsark!G2033=Data!$T$20,Data!$V$20,IF(Udfyldningsark!G2033=Data!$T$21,Data!$V$21,IF(Udfyldningsark!G2033=Data!$T$22,Data!$V$22,IF(Udfyldningsark!G2033=Data!$T$23,Data!$V$23,IF(Udfyldningsark!G2033=Data!$T$24,Data!$V$24,IF(Udfyldningsark!G2033=Data!$T$25,Data!$V$25,IF(Udfyldningsark!G2033=Data!$T$26,Data!$V$26,IF(Udfyldningsark!G2033=Data!$T$27,Data!$V$27,))))))))))))))))))))))</f>
        <v/>
      </c>
    </row>
    <row r="2017" spans="13:13" ht="9.6" hidden="1" customHeight="1" x14ac:dyDescent="0.2">
      <c r="M2017" s="89" t="str">
        <f>IF(Udfyldningsark!G2034="","",IF(Udfyldningsark!G2034=Data!$T$7,Data!$V$7,IF(Udfyldningsark!G2034=Data!$T$8,Data!$V$8,IF(Udfyldningsark!G2034=Data!$T$9,Data!$V$9,IF(Udfyldningsark!G2034=Data!$T$10,Data!$V$10,IF(Udfyldningsark!G2034=Data!$T$11,Data!$V$11,IF(Udfyldningsark!G2034=Data!$T$12,Data!$V$12,IF(Udfyldningsark!G2034=Data!$T$13,Data!$V$13,IF(Udfyldningsark!G2034=Data!$T$14,Data!$V$14,IF(Udfyldningsark!G2034=Data!$T$15,Data!$V$15,IF(Udfyldningsark!G2034=Data!$T$16,Data!$V$16,IF(Udfyldningsark!G2034=Data!$T$17,Data!$V$17,IF(Udfyldningsark!G2034=Data!$T$18,Data!$V$18,IF(Udfyldningsark!G2034=Data!$T$19,Data!$V$19,IF(Udfyldningsark!G2034=Data!$T$20,Data!$V$20,IF(Udfyldningsark!G2034=Data!$T$21,Data!$V$21,IF(Udfyldningsark!G2034=Data!$T$22,Data!$V$22,IF(Udfyldningsark!G2034=Data!$T$23,Data!$V$23,IF(Udfyldningsark!G2034=Data!$T$24,Data!$V$24,IF(Udfyldningsark!G2034=Data!$T$25,Data!$V$25,IF(Udfyldningsark!G2034=Data!$T$26,Data!$V$26,IF(Udfyldningsark!G2034=Data!$T$27,Data!$V$27,))))))))))))))))))))))</f>
        <v/>
      </c>
    </row>
    <row r="2018" spans="13:13" ht="9.6" hidden="1" customHeight="1" x14ac:dyDescent="0.2">
      <c r="M2018" s="89" t="str">
        <f>IF(Udfyldningsark!G2035="","",IF(Udfyldningsark!G2035=Data!$T$7,Data!$V$7,IF(Udfyldningsark!G2035=Data!$T$8,Data!$V$8,IF(Udfyldningsark!G2035=Data!$T$9,Data!$V$9,IF(Udfyldningsark!G2035=Data!$T$10,Data!$V$10,IF(Udfyldningsark!G2035=Data!$T$11,Data!$V$11,IF(Udfyldningsark!G2035=Data!$T$12,Data!$V$12,IF(Udfyldningsark!G2035=Data!$T$13,Data!$V$13,IF(Udfyldningsark!G2035=Data!$T$14,Data!$V$14,IF(Udfyldningsark!G2035=Data!$T$15,Data!$V$15,IF(Udfyldningsark!G2035=Data!$T$16,Data!$V$16,IF(Udfyldningsark!G2035=Data!$T$17,Data!$V$17,IF(Udfyldningsark!G2035=Data!$T$18,Data!$V$18,IF(Udfyldningsark!G2035=Data!$T$19,Data!$V$19,IF(Udfyldningsark!G2035=Data!$T$20,Data!$V$20,IF(Udfyldningsark!G2035=Data!$T$21,Data!$V$21,IF(Udfyldningsark!G2035=Data!$T$22,Data!$V$22,IF(Udfyldningsark!G2035=Data!$T$23,Data!$V$23,IF(Udfyldningsark!G2035=Data!$T$24,Data!$V$24,IF(Udfyldningsark!G2035=Data!$T$25,Data!$V$25,IF(Udfyldningsark!G2035=Data!$T$26,Data!$V$26,IF(Udfyldningsark!G2035=Data!$T$27,Data!$V$27,))))))))))))))))))))))</f>
        <v/>
      </c>
    </row>
    <row r="2019" spans="13:13" ht="9.6" hidden="1" customHeight="1" x14ac:dyDescent="0.2">
      <c r="M2019" s="89" t="str">
        <f>IF(Udfyldningsark!G2036="","",IF(Udfyldningsark!G2036=Data!$T$7,Data!$V$7,IF(Udfyldningsark!G2036=Data!$T$8,Data!$V$8,IF(Udfyldningsark!G2036=Data!$T$9,Data!$V$9,IF(Udfyldningsark!G2036=Data!$T$10,Data!$V$10,IF(Udfyldningsark!G2036=Data!$T$11,Data!$V$11,IF(Udfyldningsark!G2036=Data!$T$12,Data!$V$12,IF(Udfyldningsark!G2036=Data!$T$13,Data!$V$13,IF(Udfyldningsark!G2036=Data!$T$14,Data!$V$14,IF(Udfyldningsark!G2036=Data!$T$15,Data!$V$15,IF(Udfyldningsark!G2036=Data!$T$16,Data!$V$16,IF(Udfyldningsark!G2036=Data!$T$17,Data!$V$17,IF(Udfyldningsark!G2036=Data!$T$18,Data!$V$18,IF(Udfyldningsark!G2036=Data!$T$19,Data!$V$19,IF(Udfyldningsark!G2036=Data!$T$20,Data!$V$20,IF(Udfyldningsark!G2036=Data!$T$21,Data!$V$21,IF(Udfyldningsark!G2036=Data!$T$22,Data!$V$22,IF(Udfyldningsark!G2036=Data!$T$23,Data!$V$23,IF(Udfyldningsark!G2036=Data!$T$24,Data!$V$24,IF(Udfyldningsark!G2036=Data!$T$25,Data!$V$25,IF(Udfyldningsark!G2036=Data!$T$26,Data!$V$26,IF(Udfyldningsark!G2036=Data!$T$27,Data!$V$27,))))))))))))))))))))))</f>
        <v/>
      </c>
    </row>
    <row r="2020" spans="13:13" ht="9.6" hidden="1" customHeight="1" x14ac:dyDescent="0.2">
      <c r="M2020" s="89" t="str">
        <f>IF(Udfyldningsark!G2037="","",IF(Udfyldningsark!G2037=Data!$T$7,Data!$V$7,IF(Udfyldningsark!G2037=Data!$T$8,Data!$V$8,IF(Udfyldningsark!G2037=Data!$T$9,Data!$V$9,IF(Udfyldningsark!G2037=Data!$T$10,Data!$V$10,IF(Udfyldningsark!G2037=Data!$T$11,Data!$V$11,IF(Udfyldningsark!G2037=Data!$T$12,Data!$V$12,IF(Udfyldningsark!G2037=Data!$T$13,Data!$V$13,IF(Udfyldningsark!G2037=Data!$T$14,Data!$V$14,IF(Udfyldningsark!G2037=Data!$T$15,Data!$V$15,IF(Udfyldningsark!G2037=Data!$T$16,Data!$V$16,IF(Udfyldningsark!G2037=Data!$T$17,Data!$V$17,IF(Udfyldningsark!G2037=Data!$T$18,Data!$V$18,IF(Udfyldningsark!G2037=Data!$T$19,Data!$V$19,IF(Udfyldningsark!G2037=Data!$T$20,Data!$V$20,IF(Udfyldningsark!G2037=Data!$T$21,Data!$V$21,IF(Udfyldningsark!G2037=Data!$T$22,Data!$V$22,IF(Udfyldningsark!G2037=Data!$T$23,Data!$V$23,IF(Udfyldningsark!G2037=Data!$T$24,Data!$V$24,IF(Udfyldningsark!G2037=Data!$T$25,Data!$V$25,IF(Udfyldningsark!G2037=Data!$T$26,Data!$V$26,IF(Udfyldningsark!G2037=Data!$T$27,Data!$V$27,))))))))))))))))))))))</f>
        <v/>
      </c>
    </row>
    <row r="2021" spans="13:13" ht="9.6" hidden="1" customHeight="1" x14ac:dyDescent="0.2">
      <c r="M2021" s="89" t="str">
        <f>IF(Udfyldningsark!G2038="","",IF(Udfyldningsark!G2038=Data!$T$7,Data!$V$7,IF(Udfyldningsark!G2038=Data!$T$8,Data!$V$8,IF(Udfyldningsark!G2038=Data!$T$9,Data!$V$9,IF(Udfyldningsark!G2038=Data!$T$10,Data!$V$10,IF(Udfyldningsark!G2038=Data!$T$11,Data!$V$11,IF(Udfyldningsark!G2038=Data!$T$12,Data!$V$12,IF(Udfyldningsark!G2038=Data!$T$13,Data!$V$13,IF(Udfyldningsark!G2038=Data!$T$14,Data!$V$14,IF(Udfyldningsark!G2038=Data!$T$15,Data!$V$15,IF(Udfyldningsark!G2038=Data!$T$16,Data!$V$16,IF(Udfyldningsark!G2038=Data!$T$17,Data!$V$17,IF(Udfyldningsark!G2038=Data!$T$18,Data!$V$18,IF(Udfyldningsark!G2038=Data!$T$19,Data!$V$19,IF(Udfyldningsark!G2038=Data!$T$20,Data!$V$20,IF(Udfyldningsark!G2038=Data!$T$21,Data!$V$21,IF(Udfyldningsark!G2038=Data!$T$22,Data!$V$22,IF(Udfyldningsark!G2038=Data!$T$23,Data!$V$23,IF(Udfyldningsark!G2038=Data!$T$24,Data!$V$24,IF(Udfyldningsark!G2038=Data!$T$25,Data!$V$25,IF(Udfyldningsark!G2038=Data!$T$26,Data!$V$26,IF(Udfyldningsark!G2038=Data!$T$27,Data!$V$27,))))))))))))))))))))))</f>
        <v/>
      </c>
    </row>
    <row r="2022" spans="13:13" ht="9.6" hidden="1" customHeight="1" x14ac:dyDescent="0.2">
      <c r="M2022" s="89" t="str">
        <f>IF(Udfyldningsark!G2039="","",IF(Udfyldningsark!G2039=Data!$T$7,Data!$V$7,IF(Udfyldningsark!G2039=Data!$T$8,Data!$V$8,IF(Udfyldningsark!G2039=Data!$T$9,Data!$V$9,IF(Udfyldningsark!G2039=Data!$T$10,Data!$V$10,IF(Udfyldningsark!G2039=Data!$T$11,Data!$V$11,IF(Udfyldningsark!G2039=Data!$T$12,Data!$V$12,IF(Udfyldningsark!G2039=Data!$T$13,Data!$V$13,IF(Udfyldningsark!G2039=Data!$T$14,Data!$V$14,IF(Udfyldningsark!G2039=Data!$T$15,Data!$V$15,IF(Udfyldningsark!G2039=Data!$T$16,Data!$V$16,IF(Udfyldningsark!G2039=Data!$T$17,Data!$V$17,IF(Udfyldningsark!G2039=Data!$T$18,Data!$V$18,IF(Udfyldningsark!G2039=Data!$T$19,Data!$V$19,IF(Udfyldningsark!G2039=Data!$T$20,Data!$V$20,IF(Udfyldningsark!G2039=Data!$T$21,Data!$V$21,IF(Udfyldningsark!G2039=Data!$T$22,Data!$V$22,IF(Udfyldningsark!G2039=Data!$T$23,Data!$V$23,IF(Udfyldningsark!G2039=Data!$T$24,Data!$V$24,IF(Udfyldningsark!G2039=Data!$T$25,Data!$V$25,IF(Udfyldningsark!G2039=Data!$T$26,Data!$V$26,IF(Udfyldningsark!G2039=Data!$T$27,Data!$V$27,))))))))))))))))))))))</f>
        <v/>
      </c>
    </row>
    <row r="2023" spans="13:13" ht="9.6" hidden="1" customHeight="1" x14ac:dyDescent="0.2">
      <c r="M2023" s="89" t="str">
        <f>IF(Udfyldningsark!G2040="","",IF(Udfyldningsark!G2040=Data!$T$7,Data!$V$7,IF(Udfyldningsark!G2040=Data!$T$8,Data!$V$8,IF(Udfyldningsark!G2040=Data!$T$9,Data!$V$9,IF(Udfyldningsark!G2040=Data!$T$10,Data!$V$10,IF(Udfyldningsark!G2040=Data!$T$11,Data!$V$11,IF(Udfyldningsark!G2040=Data!$T$12,Data!$V$12,IF(Udfyldningsark!G2040=Data!$T$13,Data!$V$13,IF(Udfyldningsark!G2040=Data!$T$14,Data!$V$14,IF(Udfyldningsark!G2040=Data!$T$15,Data!$V$15,IF(Udfyldningsark!G2040=Data!$T$16,Data!$V$16,IF(Udfyldningsark!G2040=Data!$T$17,Data!$V$17,IF(Udfyldningsark!G2040=Data!$T$18,Data!$V$18,IF(Udfyldningsark!G2040=Data!$T$19,Data!$V$19,IF(Udfyldningsark!G2040=Data!$T$20,Data!$V$20,IF(Udfyldningsark!G2040=Data!$T$21,Data!$V$21,IF(Udfyldningsark!G2040=Data!$T$22,Data!$V$22,IF(Udfyldningsark!G2040=Data!$T$23,Data!$V$23,IF(Udfyldningsark!G2040=Data!$T$24,Data!$V$24,IF(Udfyldningsark!G2040=Data!$T$25,Data!$V$25,IF(Udfyldningsark!G2040=Data!$T$26,Data!$V$26,IF(Udfyldningsark!G2040=Data!$T$27,Data!$V$27,))))))))))))))))))))))</f>
        <v/>
      </c>
    </row>
    <row r="2024" spans="13:13" ht="9.6" hidden="1" customHeight="1" x14ac:dyDescent="0.2">
      <c r="M2024" s="89" t="str">
        <f>IF(Udfyldningsark!G2041="","",IF(Udfyldningsark!G2041=Data!$T$7,Data!$V$7,IF(Udfyldningsark!G2041=Data!$T$8,Data!$V$8,IF(Udfyldningsark!G2041=Data!$T$9,Data!$V$9,IF(Udfyldningsark!G2041=Data!$T$10,Data!$V$10,IF(Udfyldningsark!G2041=Data!$T$11,Data!$V$11,IF(Udfyldningsark!G2041=Data!$T$12,Data!$V$12,IF(Udfyldningsark!G2041=Data!$T$13,Data!$V$13,IF(Udfyldningsark!G2041=Data!$T$14,Data!$V$14,IF(Udfyldningsark!G2041=Data!$T$15,Data!$V$15,IF(Udfyldningsark!G2041=Data!$T$16,Data!$V$16,IF(Udfyldningsark!G2041=Data!$T$17,Data!$V$17,IF(Udfyldningsark!G2041=Data!$T$18,Data!$V$18,IF(Udfyldningsark!G2041=Data!$T$19,Data!$V$19,IF(Udfyldningsark!G2041=Data!$T$20,Data!$V$20,IF(Udfyldningsark!G2041=Data!$T$21,Data!$V$21,IF(Udfyldningsark!G2041=Data!$T$22,Data!$V$22,IF(Udfyldningsark!G2041=Data!$T$23,Data!$V$23,IF(Udfyldningsark!G2041=Data!$T$24,Data!$V$24,IF(Udfyldningsark!G2041=Data!$T$25,Data!$V$25,IF(Udfyldningsark!G2041=Data!$T$26,Data!$V$26,IF(Udfyldningsark!G2041=Data!$T$27,Data!$V$27,))))))))))))))))))))))</f>
        <v/>
      </c>
    </row>
    <row r="2025" spans="13:13" ht="9.6" hidden="1" customHeight="1" x14ac:dyDescent="0.2">
      <c r="M2025" s="89" t="str">
        <f>IF(Udfyldningsark!G2042="","",IF(Udfyldningsark!G2042=Data!$T$7,Data!$V$7,IF(Udfyldningsark!G2042=Data!$T$8,Data!$V$8,IF(Udfyldningsark!G2042=Data!$T$9,Data!$V$9,IF(Udfyldningsark!G2042=Data!$T$10,Data!$V$10,IF(Udfyldningsark!G2042=Data!$T$11,Data!$V$11,IF(Udfyldningsark!G2042=Data!$T$12,Data!$V$12,IF(Udfyldningsark!G2042=Data!$T$13,Data!$V$13,IF(Udfyldningsark!G2042=Data!$T$14,Data!$V$14,IF(Udfyldningsark!G2042=Data!$T$15,Data!$V$15,IF(Udfyldningsark!G2042=Data!$T$16,Data!$V$16,IF(Udfyldningsark!G2042=Data!$T$17,Data!$V$17,IF(Udfyldningsark!G2042=Data!$T$18,Data!$V$18,IF(Udfyldningsark!G2042=Data!$T$19,Data!$V$19,IF(Udfyldningsark!G2042=Data!$T$20,Data!$V$20,IF(Udfyldningsark!G2042=Data!$T$21,Data!$V$21,IF(Udfyldningsark!G2042=Data!$T$22,Data!$V$22,IF(Udfyldningsark!G2042=Data!$T$23,Data!$V$23,IF(Udfyldningsark!G2042=Data!$T$24,Data!$V$24,IF(Udfyldningsark!G2042=Data!$T$25,Data!$V$25,IF(Udfyldningsark!G2042=Data!$T$26,Data!$V$26,IF(Udfyldningsark!G2042=Data!$T$27,Data!$V$27,))))))))))))))))))))))</f>
        <v/>
      </c>
    </row>
    <row r="2026" spans="13:13" ht="9.6" hidden="1" customHeight="1" x14ac:dyDescent="0.2">
      <c r="M2026" s="89" t="str">
        <f>IF(Udfyldningsark!G2043="","",IF(Udfyldningsark!G2043=Data!$T$7,Data!$V$7,IF(Udfyldningsark!G2043=Data!$T$8,Data!$V$8,IF(Udfyldningsark!G2043=Data!$T$9,Data!$V$9,IF(Udfyldningsark!G2043=Data!$T$10,Data!$V$10,IF(Udfyldningsark!G2043=Data!$T$11,Data!$V$11,IF(Udfyldningsark!G2043=Data!$T$12,Data!$V$12,IF(Udfyldningsark!G2043=Data!$T$13,Data!$V$13,IF(Udfyldningsark!G2043=Data!$T$14,Data!$V$14,IF(Udfyldningsark!G2043=Data!$T$15,Data!$V$15,IF(Udfyldningsark!G2043=Data!$T$16,Data!$V$16,IF(Udfyldningsark!G2043=Data!$T$17,Data!$V$17,IF(Udfyldningsark!G2043=Data!$T$18,Data!$V$18,IF(Udfyldningsark!G2043=Data!$T$19,Data!$V$19,IF(Udfyldningsark!G2043=Data!$T$20,Data!$V$20,IF(Udfyldningsark!G2043=Data!$T$21,Data!$V$21,IF(Udfyldningsark!G2043=Data!$T$22,Data!$V$22,IF(Udfyldningsark!G2043=Data!$T$23,Data!$V$23,IF(Udfyldningsark!G2043=Data!$T$24,Data!$V$24,IF(Udfyldningsark!G2043=Data!$T$25,Data!$V$25,IF(Udfyldningsark!G2043=Data!$T$26,Data!$V$26,IF(Udfyldningsark!G2043=Data!$T$27,Data!$V$27,))))))))))))))))))))))</f>
        <v/>
      </c>
    </row>
    <row r="2027" spans="13:13" ht="9.6" hidden="1" customHeight="1" x14ac:dyDescent="0.2">
      <c r="M2027" s="89" t="str">
        <f>IF(Udfyldningsark!G2044="","",IF(Udfyldningsark!G2044=Data!$T$7,Data!$V$7,IF(Udfyldningsark!G2044=Data!$T$8,Data!$V$8,IF(Udfyldningsark!G2044=Data!$T$9,Data!$V$9,IF(Udfyldningsark!G2044=Data!$T$10,Data!$V$10,IF(Udfyldningsark!G2044=Data!$T$11,Data!$V$11,IF(Udfyldningsark!G2044=Data!$T$12,Data!$V$12,IF(Udfyldningsark!G2044=Data!$T$13,Data!$V$13,IF(Udfyldningsark!G2044=Data!$T$14,Data!$V$14,IF(Udfyldningsark!G2044=Data!$T$15,Data!$V$15,IF(Udfyldningsark!G2044=Data!$T$16,Data!$V$16,IF(Udfyldningsark!G2044=Data!$T$17,Data!$V$17,IF(Udfyldningsark!G2044=Data!$T$18,Data!$V$18,IF(Udfyldningsark!G2044=Data!$T$19,Data!$V$19,IF(Udfyldningsark!G2044=Data!$T$20,Data!$V$20,IF(Udfyldningsark!G2044=Data!$T$21,Data!$V$21,IF(Udfyldningsark!G2044=Data!$T$22,Data!$V$22,IF(Udfyldningsark!G2044=Data!$T$23,Data!$V$23,IF(Udfyldningsark!G2044=Data!$T$24,Data!$V$24,IF(Udfyldningsark!G2044=Data!$T$25,Data!$V$25,IF(Udfyldningsark!G2044=Data!$T$26,Data!$V$26,IF(Udfyldningsark!G2044=Data!$T$27,Data!$V$27,))))))))))))))))))))))</f>
        <v/>
      </c>
    </row>
    <row r="2028" spans="13:13" ht="9.6" hidden="1" customHeight="1" x14ac:dyDescent="0.2">
      <c r="M2028" s="89" t="str">
        <f>IF(Udfyldningsark!G2045="","",IF(Udfyldningsark!G2045=Data!$T$7,Data!$V$7,IF(Udfyldningsark!G2045=Data!$T$8,Data!$V$8,IF(Udfyldningsark!G2045=Data!$T$9,Data!$V$9,IF(Udfyldningsark!G2045=Data!$T$10,Data!$V$10,IF(Udfyldningsark!G2045=Data!$T$11,Data!$V$11,IF(Udfyldningsark!G2045=Data!$T$12,Data!$V$12,IF(Udfyldningsark!G2045=Data!$T$13,Data!$V$13,IF(Udfyldningsark!G2045=Data!$T$14,Data!$V$14,IF(Udfyldningsark!G2045=Data!$T$15,Data!$V$15,IF(Udfyldningsark!G2045=Data!$T$16,Data!$V$16,IF(Udfyldningsark!G2045=Data!$T$17,Data!$V$17,IF(Udfyldningsark!G2045=Data!$T$18,Data!$V$18,IF(Udfyldningsark!G2045=Data!$T$19,Data!$V$19,IF(Udfyldningsark!G2045=Data!$T$20,Data!$V$20,IF(Udfyldningsark!G2045=Data!$T$21,Data!$V$21,IF(Udfyldningsark!G2045=Data!$T$22,Data!$V$22,IF(Udfyldningsark!G2045=Data!$T$23,Data!$V$23,IF(Udfyldningsark!G2045=Data!$T$24,Data!$V$24,IF(Udfyldningsark!G2045=Data!$T$25,Data!$V$25,IF(Udfyldningsark!G2045=Data!$T$26,Data!$V$26,IF(Udfyldningsark!G2045=Data!$T$27,Data!$V$27,))))))))))))))))))))))</f>
        <v/>
      </c>
    </row>
    <row r="2029" spans="13:13" ht="9.6" hidden="1" customHeight="1" x14ac:dyDescent="0.2">
      <c r="M2029" s="89" t="str">
        <f>IF(Udfyldningsark!G2046="","",IF(Udfyldningsark!G2046=Data!$T$7,Data!$V$7,IF(Udfyldningsark!G2046=Data!$T$8,Data!$V$8,IF(Udfyldningsark!G2046=Data!$T$9,Data!$V$9,IF(Udfyldningsark!G2046=Data!$T$10,Data!$V$10,IF(Udfyldningsark!G2046=Data!$T$11,Data!$V$11,IF(Udfyldningsark!G2046=Data!$T$12,Data!$V$12,IF(Udfyldningsark!G2046=Data!$T$13,Data!$V$13,IF(Udfyldningsark!G2046=Data!$T$14,Data!$V$14,IF(Udfyldningsark!G2046=Data!$T$15,Data!$V$15,IF(Udfyldningsark!G2046=Data!$T$16,Data!$V$16,IF(Udfyldningsark!G2046=Data!$T$17,Data!$V$17,IF(Udfyldningsark!G2046=Data!$T$18,Data!$V$18,IF(Udfyldningsark!G2046=Data!$T$19,Data!$V$19,IF(Udfyldningsark!G2046=Data!$T$20,Data!$V$20,IF(Udfyldningsark!G2046=Data!$T$21,Data!$V$21,IF(Udfyldningsark!G2046=Data!$T$22,Data!$V$22,IF(Udfyldningsark!G2046=Data!$T$23,Data!$V$23,IF(Udfyldningsark!G2046=Data!$T$24,Data!$V$24,IF(Udfyldningsark!G2046=Data!$T$25,Data!$V$25,IF(Udfyldningsark!G2046=Data!$T$26,Data!$V$26,IF(Udfyldningsark!G2046=Data!$T$27,Data!$V$27,))))))))))))))))))))))</f>
        <v/>
      </c>
    </row>
    <row r="2030" spans="13:13" ht="9.6" hidden="1" customHeight="1" x14ac:dyDescent="0.2">
      <c r="M2030" s="89" t="str">
        <f>IF(Udfyldningsark!G2047="","",IF(Udfyldningsark!G2047=Data!$T$7,Data!$V$7,IF(Udfyldningsark!G2047=Data!$T$8,Data!$V$8,IF(Udfyldningsark!G2047=Data!$T$9,Data!$V$9,IF(Udfyldningsark!G2047=Data!$T$10,Data!$V$10,IF(Udfyldningsark!G2047=Data!$T$11,Data!$V$11,IF(Udfyldningsark!G2047=Data!$T$12,Data!$V$12,IF(Udfyldningsark!G2047=Data!$T$13,Data!$V$13,IF(Udfyldningsark!G2047=Data!$T$14,Data!$V$14,IF(Udfyldningsark!G2047=Data!$T$15,Data!$V$15,IF(Udfyldningsark!G2047=Data!$T$16,Data!$V$16,IF(Udfyldningsark!G2047=Data!$T$17,Data!$V$17,IF(Udfyldningsark!G2047=Data!$T$18,Data!$V$18,IF(Udfyldningsark!G2047=Data!$T$19,Data!$V$19,IF(Udfyldningsark!G2047=Data!$T$20,Data!$V$20,IF(Udfyldningsark!G2047=Data!$T$21,Data!$V$21,IF(Udfyldningsark!G2047=Data!$T$22,Data!$V$22,IF(Udfyldningsark!G2047=Data!$T$23,Data!$V$23,IF(Udfyldningsark!G2047=Data!$T$24,Data!$V$24,IF(Udfyldningsark!G2047=Data!$T$25,Data!$V$25,IF(Udfyldningsark!G2047=Data!$T$26,Data!$V$26,IF(Udfyldningsark!G2047=Data!$T$27,Data!$V$27,))))))))))))))))))))))</f>
        <v/>
      </c>
    </row>
    <row r="2031" spans="13:13" ht="9.6" hidden="1" customHeight="1" x14ac:dyDescent="0.2">
      <c r="M2031" s="89" t="str">
        <f>IF(Udfyldningsark!G2048="","",IF(Udfyldningsark!G2048=Data!$T$7,Data!$V$7,IF(Udfyldningsark!G2048=Data!$T$8,Data!$V$8,IF(Udfyldningsark!G2048=Data!$T$9,Data!$V$9,IF(Udfyldningsark!G2048=Data!$T$10,Data!$V$10,IF(Udfyldningsark!G2048=Data!$T$11,Data!$V$11,IF(Udfyldningsark!G2048=Data!$T$12,Data!$V$12,IF(Udfyldningsark!G2048=Data!$T$13,Data!$V$13,IF(Udfyldningsark!G2048=Data!$T$14,Data!$V$14,IF(Udfyldningsark!G2048=Data!$T$15,Data!$V$15,IF(Udfyldningsark!G2048=Data!$T$16,Data!$V$16,IF(Udfyldningsark!G2048=Data!$T$17,Data!$V$17,IF(Udfyldningsark!G2048=Data!$T$18,Data!$V$18,IF(Udfyldningsark!G2048=Data!$T$19,Data!$V$19,IF(Udfyldningsark!G2048=Data!$T$20,Data!$V$20,IF(Udfyldningsark!G2048=Data!$T$21,Data!$V$21,IF(Udfyldningsark!G2048=Data!$T$22,Data!$V$22,IF(Udfyldningsark!G2048=Data!$T$23,Data!$V$23,IF(Udfyldningsark!G2048=Data!$T$24,Data!$V$24,IF(Udfyldningsark!G2048=Data!$T$25,Data!$V$25,IF(Udfyldningsark!G2048=Data!$T$26,Data!$V$26,IF(Udfyldningsark!G2048=Data!$T$27,Data!$V$27,))))))))))))))))))))))</f>
        <v/>
      </c>
    </row>
    <row r="2032" spans="13:13" ht="9.6" hidden="1" customHeight="1" x14ac:dyDescent="0.2">
      <c r="M2032" s="89" t="str">
        <f>IF(Udfyldningsark!G2049="","",IF(Udfyldningsark!G2049=Data!$T$7,Data!$V$7,IF(Udfyldningsark!G2049=Data!$T$8,Data!$V$8,IF(Udfyldningsark!G2049=Data!$T$9,Data!$V$9,IF(Udfyldningsark!G2049=Data!$T$10,Data!$V$10,IF(Udfyldningsark!G2049=Data!$T$11,Data!$V$11,IF(Udfyldningsark!G2049=Data!$T$12,Data!$V$12,IF(Udfyldningsark!G2049=Data!$T$13,Data!$V$13,IF(Udfyldningsark!G2049=Data!$T$14,Data!$V$14,IF(Udfyldningsark!G2049=Data!$T$15,Data!$V$15,IF(Udfyldningsark!G2049=Data!$T$16,Data!$V$16,IF(Udfyldningsark!G2049=Data!$T$17,Data!$V$17,IF(Udfyldningsark!G2049=Data!$T$18,Data!$V$18,IF(Udfyldningsark!G2049=Data!$T$19,Data!$V$19,IF(Udfyldningsark!G2049=Data!$T$20,Data!$V$20,IF(Udfyldningsark!G2049=Data!$T$21,Data!$V$21,IF(Udfyldningsark!G2049=Data!$T$22,Data!$V$22,IF(Udfyldningsark!G2049=Data!$T$23,Data!$V$23,IF(Udfyldningsark!G2049=Data!$T$24,Data!$V$24,IF(Udfyldningsark!G2049=Data!$T$25,Data!$V$25,IF(Udfyldningsark!G2049=Data!$T$26,Data!$V$26,IF(Udfyldningsark!G2049=Data!$T$27,Data!$V$27,))))))))))))))))))))))</f>
        <v/>
      </c>
    </row>
    <row r="2033" spans="13:13" ht="9.6" hidden="1" customHeight="1" x14ac:dyDescent="0.2">
      <c r="M2033" s="89" t="str">
        <f>IF(Udfyldningsark!G2050="","",IF(Udfyldningsark!G2050=Data!$T$7,Data!$V$7,IF(Udfyldningsark!G2050=Data!$T$8,Data!$V$8,IF(Udfyldningsark!G2050=Data!$T$9,Data!$V$9,IF(Udfyldningsark!G2050=Data!$T$10,Data!$V$10,IF(Udfyldningsark!G2050=Data!$T$11,Data!$V$11,IF(Udfyldningsark!G2050=Data!$T$12,Data!$V$12,IF(Udfyldningsark!G2050=Data!$T$13,Data!$V$13,IF(Udfyldningsark!G2050=Data!$T$14,Data!$V$14,IF(Udfyldningsark!G2050=Data!$T$15,Data!$V$15,IF(Udfyldningsark!G2050=Data!$T$16,Data!$V$16,IF(Udfyldningsark!G2050=Data!$T$17,Data!$V$17,IF(Udfyldningsark!G2050=Data!$T$18,Data!$V$18,IF(Udfyldningsark!G2050=Data!$T$19,Data!$V$19,IF(Udfyldningsark!G2050=Data!$T$20,Data!$V$20,IF(Udfyldningsark!G2050=Data!$T$21,Data!$V$21,IF(Udfyldningsark!G2050=Data!$T$22,Data!$V$22,IF(Udfyldningsark!G2050=Data!$T$23,Data!$V$23,IF(Udfyldningsark!G2050=Data!$T$24,Data!$V$24,IF(Udfyldningsark!G2050=Data!$T$25,Data!$V$25,IF(Udfyldningsark!G2050=Data!$T$26,Data!$V$26,IF(Udfyldningsark!G2050=Data!$T$27,Data!$V$27,))))))))))))))))))))))</f>
        <v/>
      </c>
    </row>
    <row r="2034" spans="13:13" ht="9.6" hidden="1" customHeight="1" x14ac:dyDescent="0.2">
      <c r="M2034" s="89" t="str">
        <f>IF(Udfyldningsark!G2051="","",IF(Udfyldningsark!G2051=Data!$T$7,Data!$V$7,IF(Udfyldningsark!G2051=Data!$T$8,Data!$V$8,IF(Udfyldningsark!G2051=Data!$T$9,Data!$V$9,IF(Udfyldningsark!G2051=Data!$T$10,Data!$V$10,IF(Udfyldningsark!G2051=Data!$T$11,Data!$V$11,IF(Udfyldningsark!G2051=Data!$T$12,Data!$V$12,IF(Udfyldningsark!G2051=Data!$T$13,Data!$V$13,IF(Udfyldningsark!G2051=Data!$T$14,Data!$V$14,IF(Udfyldningsark!G2051=Data!$T$15,Data!$V$15,IF(Udfyldningsark!G2051=Data!$T$16,Data!$V$16,IF(Udfyldningsark!G2051=Data!$T$17,Data!$V$17,IF(Udfyldningsark!G2051=Data!$T$18,Data!$V$18,IF(Udfyldningsark!G2051=Data!$T$19,Data!$V$19,IF(Udfyldningsark!G2051=Data!$T$20,Data!$V$20,IF(Udfyldningsark!G2051=Data!$T$21,Data!$V$21,IF(Udfyldningsark!G2051=Data!$T$22,Data!$V$22,IF(Udfyldningsark!G2051=Data!$T$23,Data!$V$23,IF(Udfyldningsark!G2051=Data!$T$24,Data!$V$24,IF(Udfyldningsark!G2051=Data!$T$25,Data!$V$25,IF(Udfyldningsark!G2051=Data!$T$26,Data!$V$26,IF(Udfyldningsark!G2051=Data!$T$27,Data!$V$27,))))))))))))))))))))))</f>
        <v/>
      </c>
    </row>
    <row r="2035" spans="13:13" ht="9.6" hidden="1" customHeight="1" x14ac:dyDescent="0.2">
      <c r="M2035" s="89" t="str">
        <f>IF(Udfyldningsark!G2052="","",IF(Udfyldningsark!G2052=Data!$T$7,Data!$V$7,IF(Udfyldningsark!G2052=Data!$T$8,Data!$V$8,IF(Udfyldningsark!G2052=Data!$T$9,Data!$V$9,IF(Udfyldningsark!G2052=Data!$T$10,Data!$V$10,IF(Udfyldningsark!G2052=Data!$T$11,Data!$V$11,IF(Udfyldningsark!G2052=Data!$T$12,Data!$V$12,IF(Udfyldningsark!G2052=Data!$T$13,Data!$V$13,IF(Udfyldningsark!G2052=Data!$T$14,Data!$V$14,IF(Udfyldningsark!G2052=Data!$T$15,Data!$V$15,IF(Udfyldningsark!G2052=Data!$T$16,Data!$V$16,IF(Udfyldningsark!G2052=Data!$T$17,Data!$V$17,IF(Udfyldningsark!G2052=Data!$T$18,Data!$V$18,IF(Udfyldningsark!G2052=Data!$T$19,Data!$V$19,IF(Udfyldningsark!G2052=Data!$T$20,Data!$V$20,IF(Udfyldningsark!G2052=Data!$T$21,Data!$V$21,IF(Udfyldningsark!G2052=Data!$T$22,Data!$V$22,IF(Udfyldningsark!G2052=Data!$T$23,Data!$V$23,IF(Udfyldningsark!G2052=Data!$T$24,Data!$V$24,IF(Udfyldningsark!G2052=Data!$T$25,Data!$V$25,IF(Udfyldningsark!G2052=Data!$T$26,Data!$V$26,IF(Udfyldningsark!G2052=Data!$T$27,Data!$V$27,))))))))))))))))))))))</f>
        <v/>
      </c>
    </row>
    <row r="2036" spans="13:13" ht="9.6" hidden="1" customHeight="1" x14ac:dyDescent="0.2">
      <c r="M2036" s="89" t="str">
        <f>IF(Udfyldningsark!G2053="","",IF(Udfyldningsark!G2053=Data!$T$7,Data!$V$7,IF(Udfyldningsark!G2053=Data!$T$8,Data!$V$8,IF(Udfyldningsark!G2053=Data!$T$9,Data!$V$9,IF(Udfyldningsark!G2053=Data!$T$10,Data!$V$10,IF(Udfyldningsark!G2053=Data!$T$11,Data!$V$11,IF(Udfyldningsark!G2053=Data!$T$12,Data!$V$12,IF(Udfyldningsark!G2053=Data!$T$13,Data!$V$13,IF(Udfyldningsark!G2053=Data!$T$14,Data!$V$14,IF(Udfyldningsark!G2053=Data!$T$15,Data!$V$15,IF(Udfyldningsark!G2053=Data!$T$16,Data!$V$16,IF(Udfyldningsark!G2053=Data!$T$17,Data!$V$17,IF(Udfyldningsark!G2053=Data!$T$18,Data!$V$18,IF(Udfyldningsark!G2053=Data!$T$19,Data!$V$19,IF(Udfyldningsark!G2053=Data!$T$20,Data!$V$20,IF(Udfyldningsark!G2053=Data!$T$21,Data!$V$21,IF(Udfyldningsark!G2053=Data!$T$22,Data!$V$22,IF(Udfyldningsark!G2053=Data!$T$23,Data!$V$23,IF(Udfyldningsark!G2053=Data!$T$24,Data!$V$24,IF(Udfyldningsark!G2053=Data!$T$25,Data!$V$25,IF(Udfyldningsark!G2053=Data!$T$26,Data!$V$26,IF(Udfyldningsark!G2053=Data!$T$27,Data!$V$27,))))))))))))))))))))))</f>
        <v/>
      </c>
    </row>
    <row r="2037" spans="13:13" ht="9.6" hidden="1" customHeight="1" x14ac:dyDescent="0.2">
      <c r="M2037" s="89" t="str">
        <f>IF(Udfyldningsark!G2054="","",IF(Udfyldningsark!G2054=Data!$T$7,Data!$V$7,IF(Udfyldningsark!G2054=Data!$T$8,Data!$V$8,IF(Udfyldningsark!G2054=Data!$T$9,Data!$V$9,IF(Udfyldningsark!G2054=Data!$T$10,Data!$V$10,IF(Udfyldningsark!G2054=Data!$T$11,Data!$V$11,IF(Udfyldningsark!G2054=Data!$T$12,Data!$V$12,IF(Udfyldningsark!G2054=Data!$T$13,Data!$V$13,IF(Udfyldningsark!G2054=Data!$T$14,Data!$V$14,IF(Udfyldningsark!G2054=Data!$T$15,Data!$V$15,IF(Udfyldningsark!G2054=Data!$T$16,Data!$V$16,IF(Udfyldningsark!G2054=Data!$T$17,Data!$V$17,IF(Udfyldningsark!G2054=Data!$T$18,Data!$V$18,IF(Udfyldningsark!G2054=Data!$T$19,Data!$V$19,IF(Udfyldningsark!G2054=Data!$T$20,Data!$V$20,IF(Udfyldningsark!G2054=Data!$T$21,Data!$V$21,IF(Udfyldningsark!G2054=Data!$T$22,Data!$V$22,IF(Udfyldningsark!G2054=Data!$T$23,Data!$V$23,IF(Udfyldningsark!G2054=Data!$T$24,Data!$V$24,IF(Udfyldningsark!G2054=Data!$T$25,Data!$V$25,IF(Udfyldningsark!G2054=Data!$T$26,Data!$V$26,IF(Udfyldningsark!G2054=Data!$T$27,Data!$V$27,))))))))))))))))))))))</f>
        <v/>
      </c>
    </row>
    <row r="2038" spans="13:13" ht="9.6" hidden="1" customHeight="1" x14ac:dyDescent="0.2">
      <c r="M2038" s="89" t="str">
        <f>IF(Udfyldningsark!G2055="","",IF(Udfyldningsark!G2055=Data!$T$7,Data!$V$7,IF(Udfyldningsark!G2055=Data!$T$8,Data!$V$8,IF(Udfyldningsark!G2055=Data!$T$9,Data!$V$9,IF(Udfyldningsark!G2055=Data!$T$10,Data!$V$10,IF(Udfyldningsark!G2055=Data!$T$11,Data!$V$11,IF(Udfyldningsark!G2055=Data!$T$12,Data!$V$12,IF(Udfyldningsark!G2055=Data!$T$13,Data!$V$13,IF(Udfyldningsark!G2055=Data!$T$14,Data!$V$14,IF(Udfyldningsark!G2055=Data!$T$15,Data!$V$15,IF(Udfyldningsark!G2055=Data!$T$16,Data!$V$16,IF(Udfyldningsark!G2055=Data!$T$17,Data!$V$17,IF(Udfyldningsark!G2055=Data!$T$18,Data!$V$18,IF(Udfyldningsark!G2055=Data!$T$19,Data!$V$19,IF(Udfyldningsark!G2055=Data!$T$20,Data!$V$20,IF(Udfyldningsark!G2055=Data!$T$21,Data!$V$21,IF(Udfyldningsark!G2055=Data!$T$22,Data!$V$22,IF(Udfyldningsark!G2055=Data!$T$23,Data!$V$23,IF(Udfyldningsark!G2055=Data!$T$24,Data!$V$24,IF(Udfyldningsark!G2055=Data!$T$25,Data!$V$25,IF(Udfyldningsark!G2055=Data!$T$26,Data!$V$26,IF(Udfyldningsark!G2055=Data!$T$27,Data!$V$27,))))))))))))))))))))))</f>
        <v/>
      </c>
    </row>
    <row r="2039" spans="13:13" ht="9.6" hidden="1" customHeight="1" x14ac:dyDescent="0.2">
      <c r="M2039" s="89" t="str">
        <f>IF(Udfyldningsark!G2056="","",IF(Udfyldningsark!G2056=Data!$T$7,Data!$V$7,IF(Udfyldningsark!G2056=Data!$T$8,Data!$V$8,IF(Udfyldningsark!G2056=Data!$T$9,Data!$V$9,IF(Udfyldningsark!G2056=Data!$T$10,Data!$V$10,IF(Udfyldningsark!G2056=Data!$T$11,Data!$V$11,IF(Udfyldningsark!G2056=Data!$T$12,Data!$V$12,IF(Udfyldningsark!G2056=Data!$T$13,Data!$V$13,IF(Udfyldningsark!G2056=Data!$T$14,Data!$V$14,IF(Udfyldningsark!G2056=Data!$T$15,Data!$V$15,IF(Udfyldningsark!G2056=Data!$T$16,Data!$V$16,IF(Udfyldningsark!G2056=Data!$T$17,Data!$V$17,IF(Udfyldningsark!G2056=Data!$T$18,Data!$V$18,IF(Udfyldningsark!G2056=Data!$T$19,Data!$V$19,IF(Udfyldningsark!G2056=Data!$T$20,Data!$V$20,IF(Udfyldningsark!G2056=Data!$T$21,Data!$V$21,IF(Udfyldningsark!G2056=Data!$T$22,Data!$V$22,IF(Udfyldningsark!G2056=Data!$T$23,Data!$V$23,IF(Udfyldningsark!G2056=Data!$T$24,Data!$V$24,IF(Udfyldningsark!G2056=Data!$T$25,Data!$V$25,IF(Udfyldningsark!G2056=Data!$T$26,Data!$V$26,IF(Udfyldningsark!G2056=Data!$T$27,Data!$V$27,))))))))))))))))))))))</f>
        <v/>
      </c>
    </row>
    <row r="2040" spans="13:13" ht="9.6" hidden="1" customHeight="1" x14ac:dyDescent="0.2">
      <c r="M2040" s="89" t="str">
        <f>IF(Udfyldningsark!G2057="","",IF(Udfyldningsark!G2057=Data!$T$7,Data!$V$7,IF(Udfyldningsark!G2057=Data!$T$8,Data!$V$8,IF(Udfyldningsark!G2057=Data!$T$9,Data!$V$9,IF(Udfyldningsark!G2057=Data!$T$10,Data!$V$10,IF(Udfyldningsark!G2057=Data!$T$11,Data!$V$11,IF(Udfyldningsark!G2057=Data!$T$12,Data!$V$12,IF(Udfyldningsark!G2057=Data!$T$13,Data!$V$13,IF(Udfyldningsark!G2057=Data!$T$14,Data!$V$14,IF(Udfyldningsark!G2057=Data!$T$15,Data!$V$15,IF(Udfyldningsark!G2057=Data!$T$16,Data!$V$16,IF(Udfyldningsark!G2057=Data!$T$17,Data!$V$17,IF(Udfyldningsark!G2057=Data!$T$18,Data!$V$18,IF(Udfyldningsark!G2057=Data!$T$19,Data!$V$19,IF(Udfyldningsark!G2057=Data!$T$20,Data!$V$20,IF(Udfyldningsark!G2057=Data!$T$21,Data!$V$21,IF(Udfyldningsark!G2057=Data!$T$22,Data!$V$22,IF(Udfyldningsark!G2057=Data!$T$23,Data!$V$23,IF(Udfyldningsark!G2057=Data!$T$24,Data!$V$24,IF(Udfyldningsark!G2057=Data!$T$25,Data!$V$25,IF(Udfyldningsark!G2057=Data!$T$26,Data!$V$26,IF(Udfyldningsark!G2057=Data!$T$27,Data!$V$27,))))))))))))))))))))))</f>
        <v/>
      </c>
    </row>
    <row r="2041" spans="13:13" ht="9.6" hidden="1" customHeight="1" x14ac:dyDescent="0.2">
      <c r="M2041" s="89" t="str">
        <f>IF(Udfyldningsark!G2058="","",IF(Udfyldningsark!G2058=Data!$T$7,Data!$V$7,IF(Udfyldningsark!G2058=Data!$T$8,Data!$V$8,IF(Udfyldningsark!G2058=Data!$T$9,Data!$V$9,IF(Udfyldningsark!G2058=Data!$T$10,Data!$V$10,IF(Udfyldningsark!G2058=Data!$T$11,Data!$V$11,IF(Udfyldningsark!G2058=Data!$T$12,Data!$V$12,IF(Udfyldningsark!G2058=Data!$T$13,Data!$V$13,IF(Udfyldningsark!G2058=Data!$T$14,Data!$V$14,IF(Udfyldningsark!G2058=Data!$T$15,Data!$V$15,IF(Udfyldningsark!G2058=Data!$T$16,Data!$V$16,IF(Udfyldningsark!G2058=Data!$T$17,Data!$V$17,IF(Udfyldningsark!G2058=Data!$T$18,Data!$V$18,IF(Udfyldningsark!G2058=Data!$T$19,Data!$V$19,IF(Udfyldningsark!G2058=Data!$T$20,Data!$V$20,IF(Udfyldningsark!G2058=Data!$T$21,Data!$V$21,IF(Udfyldningsark!G2058=Data!$T$22,Data!$V$22,IF(Udfyldningsark!G2058=Data!$T$23,Data!$V$23,IF(Udfyldningsark!G2058=Data!$T$24,Data!$V$24,IF(Udfyldningsark!G2058=Data!$T$25,Data!$V$25,IF(Udfyldningsark!G2058=Data!$T$26,Data!$V$26,IF(Udfyldningsark!G2058=Data!$T$27,Data!$V$27,))))))))))))))))))))))</f>
        <v/>
      </c>
    </row>
    <row r="2042" spans="13:13" ht="9.6" hidden="1" customHeight="1" x14ac:dyDescent="0.2">
      <c r="M2042" s="89" t="str">
        <f>IF(Udfyldningsark!G2059="","",IF(Udfyldningsark!G2059=Data!$T$7,Data!$V$7,IF(Udfyldningsark!G2059=Data!$T$8,Data!$V$8,IF(Udfyldningsark!G2059=Data!$T$9,Data!$V$9,IF(Udfyldningsark!G2059=Data!$T$10,Data!$V$10,IF(Udfyldningsark!G2059=Data!$T$11,Data!$V$11,IF(Udfyldningsark!G2059=Data!$T$12,Data!$V$12,IF(Udfyldningsark!G2059=Data!$T$13,Data!$V$13,IF(Udfyldningsark!G2059=Data!$T$14,Data!$V$14,IF(Udfyldningsark!G2059=Data!$T$15,Data!$V$15,IF(Udfyldningsark!G2059=Data!$T$16,Data!$V$16,IF(Udfyldningsark!G2059=Data!$T$17,Data!$V$17,IF(Udfyldningsark!G2059=Data!$T$18,Data!$V$18,IF(Udfyldningsark!G2059=Data!$T$19,Data!$V$19,IF(Udfyldningsark!G2059=Data!$T$20,Data!$V$20,IF(Udfyldningsark!G2059=Data!$T$21,Data!$V$21,IF(Udfyldningsark!G2059=Data!$T$22,Data!$V$22,IF(Udfyldningsark!G2059=Data!$T$23,Data!$V$23,IF(Udfyldningsark!G2059=Data!$T$24,Data!$V$24,IF(Udfyldningsark!G2059=Data!$T$25,Data!$V$25,IF(Udfyldningsark!G2059=Data!$T$26,Data!$V$26,IF(Udfyldningsark!G2059=Data!$T$27,Data!$V$27,))))))))))))))))))))))</f>
        <v/>
      </c>
    </row>
    <row r="2043" spans="13:13" ht="9.6" hidden="1" customHeight="1" x14ac:dyDescent="0.2">
      <c r="M2043" s="89" t="str">
        <f>IF(Udfyldningsark!G2060="","",IF(Udfyldningsark!G2060=Data!$T$7,Data!$V$7,IF(Udfyldningsark!G2060=Data!$T$8,Data!$V$8,IF(Udfyldningsark!G2060=Data!$T$9,Data!$V$9,IF(Udfyldningsark!G2060=Data!$T$10,Data!$V$10,IF(Udfyldningsark!G2060=Data!$T$11,Data!$V$11,IF(Udfyldningsark!G2060=Data!$T$12,Data!$V$12,IF(Udfyldningsark!G2060=Data!$T$13,Data!$V$13,IF(Udfyldningsark!G2060=Data!$T$14,Data!$V$14,IF(Udfyldningsark!G2060=Data!$T$15,Data!$V$15,IF(Udfyldningsark!G2060=Data!$T$16,Data!$V$16,IF(Udfyldningsark!G2060=Data!$T$17,Data!$V$17,IF(Udfyldningsark!G2060=Data!$T$18,Data!$V$18,IF(Udfyldningsark!G2060=Data!$T$19,Data!$V$19,IF(Udfyldningsark!G2060=Data!$T$20,Data!$V$20,IF(Udfyldningsark!G2060=Data!$T$21,Data!$V$21,IF(Udfyldningsark!G2060=Data!$T$22,Data!$V$22,IF(Udfyldningsark!G2060=Data!$T$23,Data!$V$23,IF(Udfyldningsark!G2060=Data!$T$24,Data!$V$24,IF(Udfyldningsark!G2060=Data!$T$25,Data!$V$25,IF(Udfyldningsark!G2060=Data!$T$26,Data!$V$26,IF(Udfyldningsark!G2060=Data!$T$27,Data!$V$27,))))))))))))))))))))))</f>
        <v/>
      </c>
    </row>
    <row r="2044" spans="13:13" ht="9.6" hidden="1" customHeight="1" x14ac:dyDescent="0.2">
      <c r="M2044" s="89" t="str">
        <f>IF(Udfyldningsark!G2061="","",IF(Udfyldningsark!G2061=Data!$T$7,Data!$V$7,IF(Udfyldningsark!G2061=Data!$T$8,Data!$V$8,IF(Udfyldningsark!G2061=Data!$T$9,Data!$V$9,IF(Udfyldningsark!G2061=Data!$T$10,Data!$V$10,IF(Udfyldningsark!G2061=Data!$T$11,Data!$V$11,IF(Udfyldningsark!G2061=Data!$T$12,Data!$V$12,IF(Udfyldningsark!G2061=Data!$T$13,Data!$V$13,IF(Udfyldningsark!G2061=Data!$T$14,Data!$V$14,IF(Udfyldningsark!G2061=Data!$T$15,Data!$V$15,IF(Udfyldningsark!G2061=Data!$T$16,Data!$V$16,IF(Udfyldningsark!G2061=Data!$T$17,Data!$V$17,IF(Udfyldningsark!G2061=Data!$T$18,Data!$V$18,IF(Udfyldningsark!G2061=Data!$T$19,Data!$V$19,IF(Udfyldningsark!G2061=Data!$T$20,Data!$V$20,IF(Udfyldningsark!G2061=Data!$T$21,Data!$V$21,IF(Udfyldningsark!G2061=Data!$T$22,Data!$V$22,IF(Udfyldningsark!G2061=Data!$T$23,Data!$V$23,IF(Udfyldningsark!G2061=Data!$T$24,Data!$V$24,IF(Udfyldningsark!G2061=Data!$T$25,Data!$V$25,IF(Udfyldningsark!G2061=Data!$T$26,Data!$V$26,IF(Udfyldningsark!G2061=Data!$T$27,Data!$V$27,))))))))))))))))))))))</f>
        <v/>
      </c>
    </row>
    <row r="2045" spans="13:13" ht="9.6" hidden="1" customHeight="1" x14ac:dyDescent="0.2">
      <c r="M2045" s="89" t="str">
        <f>IF(Udfyldningsark!G2062="","",IF(Udfyldningsark!G2062=Data!$T$7,Data!$V$7,IF(Udfyldningsark!G2062=Data!$T$8,Data!$V$8,IF(Udfyldningsark!G2062=Data!$T$9,Data!$V$9,IF(Udfyldningsark!G2062=Data!$T$10,Data!$V$10,IF(Udfyldningsark!G2062=Data!$T$11,Data!$V$11,IF(Udfyldningsark!G2062=Data!$T$12,Data!$V$12,IF(Udfyldningsark!G2062=Data!$T$13,Data!$V$13,IF(Udfyldningsark!G2062=Data!$T$14,Data!$V$14,IF(Udfyldningsark!G2062=Data!$T$15,Data!$V$15,IF(Udfyldningsark!G2062=Data!$T$16,Data!$V$16,IF(Udfyldningsark!G2062=Data!$T$17,Data!$V$17,IF(Udfyldningsark!G2062=Data!$T$18,Data!$V$18,IF(Udfyldningsark!G2062=Data!$T$19,Data!$V$19,IF(Udfyldningsark!G2062=Data!$T$20,Data!$V$20,IF(Udfyldningsark!G2062=Data!$T$21,Data!$V$21,IF(Udfyldningsark!G2062=Data!$T$22,Data!$V$22,IF(Udfyldningsark!G2062=Data!$T$23,Data!$V$23,IF(Udfyldningsark!G2062=Data!$T$24,Data!$V$24,IF(Udfyldningsark!G2062=Data!$T$25,Data!$V$25,IF(Udfyldningsark!G2062=Data!$T$26,Data!$V$26,IF(Udfyldningsark!G2062=Data!$T$27,Data!$V$27,))))))))))))))))))))))</f>
        <v/>
      </c>
    </row>
    <row r="2046" spans="13:13" ht="9.6" hidden="1" customHeight="1" x14ac:dyDescent="0.2">
      <c r="M2046" s="89" t="str">
        <f>IF(Udfyldningsark!G2063="","",IF(Udfyldningsark!G2063=Data!$T$7,Data!$V$7,IF(Udfyldningsark!G2063=Data!$T$8,Data!$V$8,IF(Udfyldningsark!G2063=Data!$T$9,Data!$V$9,IF(Udfyldningsark!G2063=Data!$T$10,Data!$V$10,IF(Udfyldningsark!G2063=Data!$T$11,Data!$V$11,IF(Udfyldningsark!G2063=Data!$T$12,Data!$V$12,IF(Udfyldningsark!G2063=Data!$T$13,Data!$V$13,IF(Udfyldningsark!G2063=Data!$T$14,Data!$V$14,IF(Udfyldningsark!G2063=Data!$T$15,Data!$V$15,IF(Udfyldningsark!G2063=Data!$T$16,Data!$V$16,IF(Udfyldningsark!G2063=Data!$T$17,Data!$V$17,IF(Udfyldningsark!G2063=Data!$T$18,Data!$V$18,IF(Udfyldningsark!G2063=Data!$T$19,Data!$V$19,IF(Udfyldningsark!G2063=Data!$T$20,Data!$V$20,IF(Udfyldningsark!G2063=Data!$T$21,Data!$V$21,IF(Udfyldningsark!G2063=Data!$T$22,Data!$V$22,IF(Udfyldningsark!G2063=Data!$T$23,Data!$V$23,IF(Udfyldningsark!G2063=Data!$T$24,Data!$V$24,IF(Udfyldningsark!G2063=Data!$T$25,Data!$V$25,IF(Udfyldningsark!G2063=Data!$T$26,Data!$V$26,IF(Udfyldningsark!G2063=Data!$T$27,Data!$V$27,))))))))))))))))))))))</f>
        <v/>
      </c>
    </row>
    <row r="2047" spans="13:13" ht="9.6" hidden="1" customHeight="1" x14ac:dyDescent="0.2">
      <c r="M2047" s="89" t="str">
        <f>IF(Udfyldningsark!G2064="","",IF(Udfyldningsark!G2064=Data!$T$7,Data!$V$7,IF(Udfyldningsark!G2064=Data!$T$8,Data!$V$8,IF(Udfyldningsark!G2064=Data!$T$9,Data!$V$9,IF(Udfyldningsark!G2064=Data!$T$10,Data!$V$10,IF(Udfyldningsark!G2064=Data!$T$11,Data!$V$11,IF(Udfyldningsark!G2064=Data!$T$12,Data!$V$12,IF(Udfyldningsark!G2064=Data!$T$13,Data!$V$13,IF(Udfyldningsark!G2064=Data!$T$14,Data!$V$14,IF(Udfyldningsark!G2064=Data!$T$15,Data!$V$15,IF(Udfyldningsark!G2064=Data!$T$16,Data!$V$16,IF(Udfyldningsark!G2064=Data!$T$17,Data!$V$17,IF(Udfyldningsark!G2064=Data!$T$18,Data!$V$18,IF(Udfyldningsark!G2064=Data!$T$19,Data!$V$19,IF(Udfyldningsark!G2064=Data!$T$20,Data!$V$20,IF(Udfyldningsark!G2064=Data!$T$21,Data!$V$21,IF(Udfyldningsark!G2064=Data!$T$22,Data!$V$22,IF(Udfyldningsark!G2064=Data!$T$23,Data!$V$23,IF(Udfyldningsark!G2064=Data!$T$24,Data!$V$24,IF(Udfyldningsark!G2064=Data!$T$25,Data!$V$25,IF(Udfyldningsark!G2064=Data!$T$26,Data!$V$26,IF(Udfyldningsark!G2064=Data!$T$27,Data!$V$27,))))))))))))))))))))))</f>
        <v/>
      </c>
    </row>
    <row r="2048" spans="13:13" ht="9.6" hidden="1" customHeight="1" x14ac:dyDescent="0.2">
      <c r="M2048" s="89" t="str">
        <f>IF(Udfyldningsark!G2065="","",IF(Udfyldningsark!G2065=Data!$T$7,Data!$V$7,IF(Udfyldningsark!G2065=Data!$T$8,Data!$V$8,IF(Udfyldningsark!G2065=Data!$T$9,Data!$V$9,IF(Udfyldningsark!G2065=Data!$T$10,Data!$V$10,IF(Udfyldningsark!G2065=Data!$T$11,Data!$V$11,IF(Udfyldningsark!G2065=Data!$T$12,Data!$V$12,IF(Udfyldningsark!G2065=Data!$T$13,Data!$V$13,IF(Udfyldningsark!G2065=Data!$T$14,Data!$V$14,IF(Udfyldningsark!G2065=Data!$T$15,Data!$V$15,IF(Udfyldningsark!G2065=Data!$T$16,Data!$V$16,IF(Udfyldningsark!G2065=Data!$T$17,Data!$V$17,IF(Udfyldningsark!G2065=Data!$T$18,Data!$V$18,IF(Udfyldningsark!G2065=Data!$T$19,Data!$V$19,IF(Udfyldningsark!G2065=Data!$T$20,Data!$V$20,IF(Udfyldningsark!G2065=Data!$T$21,Data!$V$21,IF(Udfyldningsark!G2065=Data!$T$22,Data!$V$22,IF(Udfyldningsark!G2065=Data!$T$23,Data!$V$23,IF(Udfyldningsark!G2065=Data!$T$24,Data!$V$24,IF(Udfyldningsark!G2065=Data!$T$25,Data!$V$25,IF(Udfyldningsark!G2065=Data!$T$26,Data!$V$26,IF(Udfyldningsark!G2065=Data!$T$27,Data!$V$27,))))))))))))))))))))))</f>
        <v/>
      </c>
    </row>
    <row r="2049" spans="13:13" ht="9.6" hidden="1" customHeight="1" x14ac:dyDescent="0.2">
      <c r="M2049" s="89" t="str">
        <f>IF(Udfyldningsark!G2066="","",IF(Udfyldningsark!G2066=Data!$T$7,Data!$V$7,IF(Udfyldningsark!G2066=Data!$T$8,Data!$V$8,IF(Udfyldningsark!G2066=Data!$T$9,Data!$V$9,IF(Udfyldningsark!G2066=Data!$T$10,Data!$V$10,IF(Udfyldningsark!G2066=Data!$T$11,Data!$V$11,IF(Udfyldningsark!G2066=Data!$T$12,Data!$V$12,IF(Udfyldningsark!G2066=Data!$T$13,Data!$V$13,IF(Udfyldningsark!G2066=Data!$T$14,Data!$V$14,IF(Udfyldningsark!G2066=Data!$T$15,Data!$V$15,IF(Udfyldningsark!G2066=Data!$T$16,Data!$V$16,IF(Udfyldningsark!G2066=Data!$T$17,Data!$V$17,IF(Udfyldningsark!G2066=Data!$T$18,Data!$V$18,IF(Udfyldningsark!G2066=Data!$T$19,Data!$V$19,IF(Udfyldningsark!G2066=Data!$T$20,Data!$V$20,IF(Udfyldningsark!G2066=Data!$T$21,Data!$V$21,IF(Udfyldningsark!G2066=Data!$T$22,Data!$V$22,IF(Udfyldningsark!G2066=Data!$T$23,Data!$V$23,IF(Udfyldningsark!G2066=Data!$T$24,Data!$V$24,IF(Udfyldningsark!G2066=Data!$T$25,Data!$V$25,IF(Udfyldningsark!G2066=Data!$T$26,Data!$V$26,IF(Udfyldningsark!G2066=Data!$T$27,Data!$V$27,))))))))))))))))))))))</f>
        <v/>
      </c>
    </row>
    <row r="2050" spans="13:13" ht="9.6" hidden="1" customHeight="1" x14ac:dyDescent="0.2">
      <c r="M2050" s="89" t="str">
        <f>IF(Udfyldningsark!G2067="","",IF(Udfyldningsark!G2067=Data!$T$7,Data!$V$7,IF(Udfyldningsark!G2067=Data!$T$8,Data!$V$8,IF(Udfyldningsark!G2067=Data!$T$9,Data!$V$9,IF(Udfyldningsark!G2067=Data!$T$10,Data!$V$10,IF(Udfyldningsark!G2067=Data!$T$11,Data!$V$11,IF(Udfyldningsark!G2067=Data!$T$12,Data!$V$12,IF(Udfyldningsark!G2067=Data!$T$13,Data!$V$13,IF(Udfyldningsark!G2067=Data!$T$14,Data!$V$14,IF(Udfyldningsark!G2067=Data!$T$15,Data!$V$15,IF(Udfyldningsark!G2067=Data!$T$16,Data!$V$16,IF(Udfyldningsark!G2067=Data!$T$17,Data!$V$17,IF(Udfyldningsark!G2067=Data!$T$18,Data!$V$18,IF(Udfyldningsark!G2067=Data!$T$19,Data!$V$19,IF(Udfyldningsark!G2067=Data!$T$20,Data!$V$20,IF(Udfyldningsark!G2067=Data!$T$21,Data!$V$21,IF(Udfyldningsark!G2067=Data!$T$22,Data!$V$22,IF(Udfyldningsark!G2067=Data!$T$23,Data!$V$23,IF(Udfyldningsark!G2067=Data!$T$24,Data!$V$24,IF(Udfyldningsark!G2067=Data!$T$25,Data!$V$25,IF(Udfyldningsark!G2067=Data!$T$26,Data!$V$26,IF(Udfyldningsark!G2067=Data!$T$27,Data!$V$27,))))))))))))))))))))))</f>
        <v/>
      </c>
    </row>
    <row r="2051" spans="13:13" ht="9.6" hidden="1" customHeight="1" x14ac:dyDescent="0.2">
      <c r="M2051" s="89" t="str">
        <f>IF(Udfyldningsark!G2068="","",IF(Udfyldningsark!G2068=Data!$T$7,Data!$V$7,IF(Udfyldningsark!G2068=Data!$T$8,Data!$V$8,IF(Udfyldningsark!G2068=Data!$T$9,Data!$V$9,IF(Udfyldningsark!G2068=Data!$T$10,Data!$V$10,IF(Udfyldningsark!G2068=Data!$T$11,Data!$V$11,IF(Udfyldningsark!G2068=Data!$T$12,Data!$V$12,IF(Udfyldningsark!G2068=Data!$T$13,Data!$V$13,IF(Udfyldningsark!G2068=Data!$T$14,Data!$V$14,IF(Udfyldningsark!G2068=Data!$T$15,Data!$V$15,IF(Udfyldningsark!G2068=Data!$T$16,Data!$V$16,IF(Udfyldningsark!G2068=Data!$T$17,Data!$V$17,IF(Udfyldningsark!G2068=Data!$T$18,Data!$V$18,IF(Udfyldningsark!G2068=Data!$T$19,Data!$V$19,IF(Udfyldningsark!G2068=Data!$T$20,Data!$V$20,IF(Udfyldningsark!G2068=Data!$T$21,Data!$V$21,IF(Udfyldningsark!G2068=Data!$T$22,Data!$V$22,IF(Udfyldningsark!G2068=Data!$T$23,Data!$V$23,IF(Udfyldningsark!G2068=Data!$T$24,Data!$V$24,IF(Udfyldningsark!G2068=Data!$T$25,Data!$V$25,IF(Udfyldningsark!G2068=Data!$T$26,Data!$V$26,IF(Udfyldningsark!G2068=Data!$T$27,Data!$V$27,))))))))))))))))))))))</f>
        <v/>
      </c>
    </row>
    <row r="2052" spans="13:13" ht="9.6" hidden="1" customHeight="1" x14ac:dyDescent="0.2">
      <c r="M2052" s="89" t="str">
        <f>IF(Udfyldningsark!G2069="","",IF(Udfyldningsark!G2069=Data!$T$7,Data!$V$7,IF(Udfyldningsark!G2069=Data!$T$8,Data!$V$8,IF(Udfyldningsark!G2069=Data!$T$9,Data!$V$9,IF(Udfyldningsark!G2069=Data!$T$10,Data!$V$10,IF(Udfyldningsark!G2069=Data!$T$11,Data!$V$11,IF(Udfyldningsark!G2069=Data!$T$12,Data!$V$12,IF(Udfyldningsark!G2069=Data!$T$13,Data!$V$13,IF(Udfyldningsark!G2069=Data!$T$14,Data!$V$14,IF(Udfyldningsark!G2069=Data!$T$15,Data!$V$15,IF(Udfyldningsark!G2069=Data!$T$16,Data!$V$16,IF(Udfyldningsark!G2069=Data!$T$17,Data!$V$17,IF(Udfyldningsark!G2069=Data!$T$18,Data!$V$18,IF(Udfyldningsark!G2069=Data!$T$19,Data!$V$19,IF(Udfyldningsark!G2069=Data!$T$20,Data!$V$20,IF(Udfyldningsark!G2069=Data!$T$21,Data!$V$21,IF(Udfyldningsark!G2069=Data!$T$22,Data!$V$22,IF(Udfyldningsark!G2069=Data!$T$23,Data!$V$23,IF(Udfyldningsark!G2069=Data!$T$24,Data!$V$24,IF(Udfyldningsark!G2069=Data!$T$25,Data!$V$25,IF(Udfyldningsark!G2069=Data!$T$26,Data!$V$26,IF(Udfyldningsark!G2069=Data!$T$27,Data!$V$27,))))))))))))))))))))))</f>
        <v/>
      </c>
    </row>
    <row r="2053" spans="13:13" ht="9.6" hidden="1" customHeight="1" x14ac:dyDescent="0.2">
      <c r="M2053" s="89" t="str">
        <f>IF(Udfyldningsark!G2070="","",IF(Udfyldningsark!G2070=Data!$T$7,Data!$V$7,IF(Udfyldningsark!G2070=Data!$T$8,Data!$V$8,IF(Udfyldningsark!G2070=Data!$T$9,Data!$V$9,IF(Udfyldningsark!G2070=Data!$T$10,Data!$V$10,IF(Udfyldningsark!G2070=Data!$T$11,Data!$V$11,IF(Udfyldningsark!G2070=Data!$T$12,Data!$V$12,IF(Udfyldningsark!G2070=Data!$T$13,Data!$V$13,IF(Udfyldningsark!G2070=Data!$T$14,Data!$V$14,IF(Udfyldningsark!G2070=Data!$T$15,Data!$V$15,IF(Udfyldningsark!G2070=Data!$T$16,Data!$V$16,IF(Udfyldningsark!G2070=Data!$T$17,Data!$V$17,IF(Udfyldningsark!G2070=Data!$T$18,Data!$V$18,IF(Udfyldningsark!G2070=Data!$T$19,Data!$V$19,IF(Udfyldningsark!G2070=Data!$T$20,Data!$V$20,IF(Udfyldningsark!G2070=Data!$T$21,Data!$V$21,IF(Udfyldningsark!G2070=Data!$T$22,Data!$V$22,IF(Udfyldningsark!G2070=Data!$T$23,Data!$V$23,IF(Udfyldningsark!G2070=Data!$T$24,Data!$V$24,IF(Udfyldningsark!G2070=Data!$T$25,Data!$V$25,IF(Udfyldningsark!G2070=Data!$T$26,Data!$V$26,IF(Udfyldningsark!G2070=Data!$T$27,Data!$V$27,))))))))))))))))))))))</f>
        <v/>
      </c>
    </row>
    <row r="2054" spans="13:13" ht="9.6" hidden="1" customHeight="1" x14ac:dyDescent="0.2">
      <c r="M2054" s="89" t="str">
        <f>IF(Udfyldningsark!G2071="","",IF(Udfyldningsark!G2071=Data!$T$7,Data!$V$7,IF(Udfyldningsark!G2071=Data!$T$8,Data!$V$8,IF(Udfyldningsark!G2071=Data!$T$9,Data!$V$9,IF(Udfyldningsark!G2071=Data!$T$10,Data!$V$10,IF(Udfyldningsark!G2071=Data!$T$11,Data!$V$11,IF(Udfyldningsark!G2071=Data!$T$12,Data!$V$12,IF(Udfyldningsark!G2071=Data!$T$13,Data!$V$13,IF(Udfyldningsark!G2071=Data!$T$14,Data!$V$14,IF(Udfyldningsark!G2071=Data!$T$15,Data!$V$15,IF(Udfyldningsark!G2071=Data!$T$16,Data!$V$16,IF(Udfyldningsark!G2071=Data!$T$17,Data!$V$17,IF(Udfyldningsark!G2071=Data!$T$18,Data!$V$18,IF(Udfyldningsark!G2071=Data!$T$19,Data!$V$19,IF(Udfyldningsark!G2071=Data!$T$20,Data!$V$20,IF(Udfyldningsark!G2071=Data!$T$21,Data!$V$21,IF(Udfyldningsark!G2071=Data!$T$22,Data!$V$22,IF(Udfyldningsark!G2071=Data!$T$23,Data!$V$23,IF(Udfyldningsark!G2071=Data!$T$24,Data!$V$24,IF(Udfyldningsark!G2071=Data!$T$25,Data!$V$25,IF(Udfyldningsark!G2071=Data!$T$26,Data!$V$26,IF(Udfyldningsark!G2071=Data!$T$27,Data!$V$27,))))))))))))))))))))))</f>
        <v/>
      </c>
    </row>
    <row r="2055" spans="13:13" ht="9.6" hidden="1" customHeight="1" x14ac:dyDescent="0.2">
      <c r="M2055" s="89" t="str">
        <f>IF(Udfyldningsark!G2072="","",IF(Udfyldningsark!G2072=Data!$T$7,Data!$V$7,IF(Udfyldningsark!G2072=Data!$T$8,Data!$V$8,IF(Udfyldningsark!G2072=Data!$T$9,Data!$V$9,IF(Udfyldningsark!G2072=Data!$T$10,Data!$V$10,IF(Udfyldningsark!G2072=Data!$T$11,Data!$V$11,IF(Udfyldningsark!G2072=Data!$T$12,Data!$V$12,IF(Udfyldningsark!G2072=Data!$T$13,Data!$V$13,IF(Udfyldningsark!G2072=Data!$T$14,Data!$V$14,IF(Udfyldningsark!G2072=Data!$T$15,Data!$V$15,IF(Udfyldningsark!G2072=Data!$T$16,Data!$V$16,IF(Udfyldningsark!G2072=Data!$T$17,Data!$V$17,IF(Udfyldningsark!G2072=Data!$T$18,Data!$V$18,IF(Udfyldningsark!G2072=Data!$T$19,Data!$V$19,IF(Udfyldningsark!G2072=Data!$T$20,Data!$V$20,IF(Udfyldningsark!G2072=Data!$T$21,Data!$V$21,IF(Udfyldningsark!G2072=Data!$T$22,Data!$V$22,IF(Udfyldningsark!G2072=Data!$T$23,Data!$V$23,IF(Udfyldningsark!G2072=Data!$T$24,Data!$V$24,IF(Udfyldningsark!G2072=Data!$T$25,Data!$V$25,IF(Udfyldningsark!G2072=Data!$T$26,Data!$V$26,IF(Udfyldningsark!G2072=Data!$T$27,Data!$V$27,))))))))))))))))))))))</f>
        <v/>
      </c>
    </row>
    <row r="2056" spans="13:13" ht="9.6" hidden="1" customHeight="1" x14ac:dyDescent="0.2">
      <c r="M2056" s="89" t="str">
        <f>IF(Udfyldningsark!G2073="","",IF(Udfyldningsark!G2073=Data!$T$7,Data!$V$7,IF(Udfyldningsark!G2073=Data!$T$8,Data!$V$8,IF(Udfyldningsark!G2073=Data!$T$9,Data!$V$9,IF(Udfyldningsark!G2073=Data!$T$10,Data!$V$10,IF(Udfyldningsark!G2073=Data!$T$11,Data!$V$11,IF(Udfyldningsark!G2073=Data!$T$12,Data!$V$12,IF(Udfyldningsark!G2073=Data!$T$13,Data!$V$13,IF(Udfyldningsark!G2073=Data!$T$14,Data!$V$14,IF(Udfyldningsark!G2073=Data!$T$15,Data!$V$15,IF(Udfyldningsark!G2073=Data!$T$16,Data!$V$16,IF(Udfyldningsark!G2073=Data!$T$17,Data!$V$17,IF(Udfyldningsark!G2073=Data!$T$18,Data!$V$18,IF(Udfyldningsark!G2073=Data!$T$19,Data!$V$19,IF(Udfyldningsark!G2073=Data!$T$20,Data!$V$20,IF(Udfyldningsark!G2073=Data!$T$21,Data!$V$21,IF(Udfyldningsark!G2073=Data!$T$22,Data!$V$22,IF(Udfyldningsark!G2073=Data!$T$23,Data!$V$23,IF(Udfyldningsark!G2073=Data!$T$24,Data!$V$24,IF(Udfyldningsark!G2073=Data!$T$25,Data!$V$25,IF(Udfyldningsark!G2073=Data!$T$26,Data!$V$26,IF(Udfyldningsark!G2073=Data!$T$27,Data!$V$27,))))))))))))))))))))))</f>
        <v/>
      </c>
    </row>
    <row r="2057" spans="13:13" ht="9.6" hidden="1" customHeight="1" x14ac:dyDescent="0.2">
      <c r="M2057" s="89" t="str">
        <f>IF(Udfyldningsark!G2074="","",IF(Udfyldningsark!G2074=Data!$T$7,Data!$V$7,IF(Udfyldningsark!G2074=Data!$T$8,Data!$V$8,IF(Udfyldningsark!G2074=Data!$T$9,Data!$V$9,IF(Udfyldningsark!G2074=Data!$T$10,Data!$V$10,IF(Udfyldningsark!G2074=Data!$T$11,Data!$V$11,IF(Udfyldningsark!G2074=Data!$T$12,Data!$V$12,IF(Udfyldningsark!G2074=Data!$T$13,Data!$V$13,IF(Udfyldningsark!G2074=Data!$T$14,Data!$V$14,IF(Udfyldningsark!G2074=Data!$T$15,Data!$V$15,IF(Udfyldningsark!G2074=Data!$T$16,Data!$V$16,IF(Udfyldningsark!G2074=Data!$T$17,Data!$V$17,IF(Udfyldningsark!G2074=Data!$T$18,Data!$V$18,IF(Udfyldningsark!G2074=Data!$T$19,Data!$V$19,IF(Udfyldningsark!G2074=Data!$T$20,Data!$V$20,IF(Udfyldningsark!G2074=Data!$T$21,Data!$V$21,IF(Udfyldningsark!G2074=Data!$T$22,Data!$V$22,IF(Udfyldningsark!G2074=Data!$T$23,Data!$V$23,IF(Udfyldningsark!G2074=Data!$T$24,Data!$V$24,IF(Udfyldningsark!G2074=Data!$T$25,Data!$V$25,IF(Udfyldningsark!G2074=Data!$T$26,Data!$V$26,IF(Udfyldningsark!G2074=Data!$T$27,Data!$V$27,))))))))))))))))))))))</f>
        <v/>
      </c>
    </row>
    <row r="2058" spans="13:13" ht="9.6" hidden="1" customHeight="1" x14ac:dyDescent="0.2">
      <c r="M2058" s="89" t="str">
        <f>IF(Udfyldningsark!G2075="","",IF(Udfyldningsark!G2075=Data!$T$7,Data!$V$7,IF(Udfyldningsark!G2075=Data!$T$8,Data!$V$8,IF(Udfyldningsark!G2075=Data!$T$9,Data!$V$9,IF(Udfyldningsark!G2075=Data!$T$10,Data!$V$10,IF(Udfyldningsark!G2075=Data!$T$11,Data!$V$11,IF(Udfyldningsark!G2075=Data!$T$12,Data!$V$12,IF(Udfyldningsark!G2075=Data!$T$13,Data!$V$13,IF(Udfyldningsark!G2075=Data!$T$14,Data!$V$14,IF(Udfyldningsark!G2075=Data!$T$15,Data!$V$15,IF(Udfyldningsark!G2075=Data!$T$16,Data!$V$16,IF(Udfyldningsark!G2075=Data!$T$17,Data!$V$17,IF(Udfyldningsark!G2075=Data!$T$18,Data!$V$18,IF(Udfyldningsark!G2075=Data!$T$19,Data!$V$19,IF(Udfyldningsark!G2075=Data!$T$20,Data!$V$20,IF(Udfyldningsark!G2075=Data!$T$21,Data!$V$21,IF(Udfyldningsark!G2075=Data!$T$22,Data!$V$22,IF(Udfyldningsark!G2075=Data!$T$23,Data!$V$23,IF(Udfyldningsark!G2075=Data!$T$24,Data!$V$24,IF(Udfyldningsark!G2075=Data!$T$25,Data!$V$25,IF(Udfyldningsark!G2075=Data!$T$26,Data!$V$26,IF(Udfyldningsark!G2075=Data!$T$27,Data!$V$27,))))))))))))))))))))))</f>
        <v/>
      </c>
    </row>
    <row r="2059" spans="13:13" ht="9.6" hidden="1" customHeight="1" x14ac:dyDescent="0.2">
      <c r="M2059" s="89" t="str">
        <f>IF(Udfyldningsark!G2076="","",IF(Udfyldningsark!G2076=Data!$T$7,Data!$V$7,IF(Udfyldningsark!G2076=Data!$T$8,Data!$V$8,IF(Udfyldningsark!G2076=Data!$T$9,Data!$V$9,IF(Udfyldningsark!G2076=Data!$T$10,Data!$V$10,IF(Udfyldningsark!G2076=Data!$T$11,Data!$V$11,IF(Udfyldningsark!G2076=Data!$T$12,Data!$V$12,IF(Udfyldningsark!G2076=Data!$T$13,Data!$V$13,IF(Udfyldningsark!G2076=Data!$T$14,Data!$V$14,IF(Udfyldningsark!G2076=Data!$T$15,Data!$V$15,IF(Udfyldningsark!G2076=Data!$T$16,Data!$V$16,IF(Udfyldningsark!G2076=Data!$T$17,Data!$V$17,IF(Udfyldningsark!G2076=Data!$T$18,Data!$V$18,IF(Udfyldningsark!G2076=Data!$T$19,Data!$V$19,IF(Udfyldningsark!G2076=Data!$T$20,Data!$V$20,IF(Udfyldningsark!G2076=Data!$T$21,Data!$V$21,IF(Udfyldningsark!G2076=Data!$T$22,Data!$V$22,IF(Udfyldningsark!G2076=Data!$T$23,Data!$V$23,IF(Udfyldningsark!G2076=Data!$T$24,Data!$V$24,IF(Udfyldningsark!G2076=Data!$T$25,Data!$V$25,IF(Udfyldningsark!G2076=Data!$T$26,Data!$V$26,IF(Udfyldningsark!G2076=Data!$T$27,Data!$V$27,))))))))))))))))))))))</f>
        <v/>
      </c>
    </row>
    <row r="2060" spans="13:13" ht="9.6" hidden="1" customHeight="1" x14ac:dyDescent="0.2">
      <c r="M2060" s="89" t="str">
        <f>IF(Udfyldningsark!G2077="","",IF(Udfyldningsark!G2077=Data!$T$7,Data!$V$7,IF(Udfyldningsark!G2077=Data!$T$8,Data!$V$8,IF(Udfyldningsark!G2077=Data!$T$9,Data!$V$9,IF(Udfyldningsark!G2077=Data!$T$10,Data!$V$10,IF(Udfyldningsark!G2077=Data!$T$11,Data!$V$11,IF(Udfyldningsark!G2077=Data!$T$12,Data!$V$12,IF(Udfyldningsark!G2077=Data!$T$13,Data!$V$13,IF(Udfyldningsark!G2077=Data!$T$14,Data!$V$14,IF(Udfyldningsark!G2077=Data!$T$15,Data!$V$15,IF(Udfyldningsark!G2077=Data!$T$16,Data!$V$16,IF(Udfyldningsark!G2077=Data!$T$17,Data!$V$17,IF(Udfyldningsark!G2077=Data!$T$18,Data!$V$18,IF(Udfyldningsark!G2077=Data!$T$19,Data!$V$19,IF(Udfyldningsark!G2077=Data!$T$20,Data!$V$20,IF(Udfyldningsark!G2077=Data!$T$21,Data!$V$21,IF(Udfyldningsark!G2077=Data!$T$22,Data!$V$22,IF(Udfyldningsark!G2077=Data!$T$23,Data!$V$23,IF(Udfyldningsark!G2077=Data!$T$24,Data!$V$24,IF(Udfyldningsark!G2077=Data!$T$25,Data!$V$25,IF(Udfyldningsark!G2077=Data!$T$26,Data!$V$26,IF(Udfyldningsark!G2077=Data!$T$27,Data!$V$27,))))))))))))))))))))))</f>
        <v/>
      </c>
    </row>
    <row r="2061" spans="13:13" ht="9.6" hidden="1" customHeight="1" x14ac:dyDescent="0.2">
      <c r="M2061" s="89" t="str">
        <f>IF(Udfyldningsark!G2078="","",IF(Udfyldningsark!G2078=Data!$T$7,Data!$V$7,IF(Udfyldningsark!G2078=Data!$T$8,Data!$V$8,IF(Udfyldningsark!G2078=Data!$T$9,Data!$V$9,IF(Udfyldningsark!G2078=Data!$T$10,Data!$V$10,IF(Udfyldningsark!G2078=Data!$T$11,Data!$V$11,IF(Udfyldningsark!G2078=Data!$T$12,Data!$V$12,IF(Udfyldningsark!G2078=Data!$T$13,Data!$V$13,IF(Udfyldningsark!G2078=Data!$T$14,Data!$V$14,IF(Udfyldningsark!G2078=Data!$T$15,Data!$V$15,IF(Udfyldningsark!G2078=Data!$T$16,Data!$V$16,IF(Udfyldningsark!G2078=Data!$T$17,Data!$V$17,IF(Udfyldningsark!G2078=Data!$T$18,Data!$V$18,IF(Udfyldningsark!G2078=Data!$T$19,Data!$V$19,IF(Udfyldningsark!G2078=Data!$T$20,Data!$V$20,IF(Udfyldningsark!G2078=Data!$T$21,Data!$V$21,IF(Udfyldningsark!G2078=Data!$T$22,Data!$V$22,IF(Udfyldningsark!G2078=Data!$T$23,Data!$V$23,IF(Udfyldningsark!G2078=Data!$T$24,Data!$V$24,IF(Udfyldningsark!G2078=Data!$T$25,Data!$V$25,IF(Udfyldningsark!G2078=Data!$T$26,Data!$V$26,IF(Udfyldningsark!G2078=Data!$T$27,Data!$V$27,))))))))))))))))))))))</f>
        <v/>
      </c>
    </row>
    <row r="2062" spans="13:13" ht="9.6" hidden="1" customHeight="1" x14ac:dyDescent="0.2">
      <c r="M2062" s="89" t="str">
        <f>IF(Udfyldningsark!G2079="","",IF(Udfyldningsark!G2079=Data!$T$7,Data!$V$7,IF(Udfyldningsark!G2079=Data!$T$8,Data!$V$8,IF(Udfyldningsark!G2079=Data!$T$9,Data!$V$9,IF(Udfyldningsark!G2079=Data!$T$10,Data!$V$10,IF(Udfyldningsark!G2079=Data!$T$11,Data!$V$11,IF(Udfyldningsark!G2079=Data!$T$12,Data!$V$12,IF(Udfyldningsark!G2079=Data!$T$13,Data!$V$13,IF(Udfyldningsark!G2079=Data!$T$14,Data!$V$14,IF(Udfyldningsark!G2079=Data!$T$15,Data!$V$15,IF(Udfyldningsark!G2079=Data!$T$16,Data!$V$16,IF(Udfyldningsark!G2079=Data!$T$17,Data!$V$17,IF(Udfyldningsark!G2079=Data!$T$18,Data!$V$18,IF(Udfyldningsark!G2079=Data!$T$19,Data!$V$19,IF(Udfyldningsark!G2079=Data!$T$20,Data!$V$20,IF(Udfyldningsark!G2079=Data!$T$21,Data!$V$21,IF(Udfyldningsark!G2079=Data!$T$22,Data!$V$22,IF(Udfyldningsark!G2079=Data!$T$23,Data!$V$23,IF(Udfyldningsark!G2079=Data!$T$24,Data!$V$24,IF(Udfyldningsark!G2079=Data!$T$25,Data!$V$25,IF(Udfyldningsark!G2079=Data!$T$26,Data!$V$26,IF(Udfyldningsark!G2079=Data!$T$27,Data!$V$27,))))))))))))))))))))))</f>
        <v/>
      </c>
    </row>
    <row r="2063" spans="13:13" ht="9.6" hidden="1" customHeight="1" x14ac:dyDescent="0.2">
      <c r="M2063" s="89" t="str">
        <f>IF(Udfyldningsark!G2080="","",IF(Udfyldningsark!G2080=Data!$T$7,Data!$V$7,IF(Udfyldningsark!G2080=Data!$T$8,Data!$V$8,IF(Udfyldningsark!G2080=Data!$T$9,Data!$V$9,IF(Udfyldningsark!G2080=Data!$T$10,Data!$V$10,IF(Udfyldningsark!G2080=Data!$T$11,Data!$V$11,IF(Udfyldningsark!G2080=Data!$T$12,Data!$V$12,IF(Udfyldningsark!G2080=Data!$T$13,Data!$V$13,IF(Udfyldningsark!G2080=Data!$T$14,Data!$V$14,IF(Udfyldningsark!G2080=Data!$T$15,Data!$V$15,IF(Udfyldningsark!G2080=Data!$T$16,Data!$V$16,IF(Udfyldningsark!G2080=Data!$T$17,Data!$V$17,IF(Udfyldningsark!G2080=Data!$T$18,Data!$V$18,IF(Udfyldningsark!G2080=Data!$T$19,Data!$V$19,IF(Udfyldningsark!G2080=Data!$T$20,Data!$V$20,IF(Udfyldningsark!G2080=Data!$T$21,Data!$V$21,IF(Udfyldningsark!G2080=Data!$T$22,Data!$V$22,IF(Udfyldningsark!G2080=Data!$T$23,Data!$V$23,IF(Udfyldningsark!G2080=Data!$T$24,Data!$V$24,IF(Udfyldningsark!G2080=Data!$T$25,Data!$V$25,IF(Udfyldningsark!G2080=Data!$T$26,Data!$V$26,IF(Udfyldningsark!G2080=Data!$T$27,Data!$V$27,))))))))))))))))))))))</f>
        <v/>
      </c>
    </row>
    <row r="2064" spans="13:13" ht="9.6" hidden="1" customHeight="1" x14ac:dyDescent="0.2">
      <c r="M2064" s="89" t="str">
        <f>IF(Udfyldningsark!G2081="","",IF(Udfyldningsark!G2081=Data!$T$7,Data!$V$7,IF(Udfyldningsark!G2081=Data!$T$8,Data!$V$8,IF(Udfyldningsark!G2081=Data!$T$9,Data!$V$9,IF(Udfyldningsark!G2081=Data!$T$10,Data!$V$10,IF(Udfyldningsark!G2081=Data!$T$11,Data!$V$11,IF(Udfyldningsark!G2081=Data!$T$12,Data!$V$12,IF(Udfyldningsark!G2081=Data!$T$13,Data!$V$13,IF(Udfyldningsark!G2081=Data!$T$14,Data!$V$14,IF(Udfyldningsark!G2081=Data!$T$15,Data!$V$15,IF(Udfyldningsark!G2081=Data!$T$16,Data!$V$16,IF(Udfyldningsark!G2081=Data!$T$17,Data!$V$17,IF(Udfyldningsark!G2081=Data!$T$18,Data!$V$18,IF(Udfyldningsark!G2081=Data!$T$19,Data!$V$19,IF(Udfyldningsark!G2081=Data!$T$20,Data!$V$20,IF(Udfyldningsark!G2081=Data!$T$21,Data!$V$21,IF(Udfyldningsark!G2081=Data!$T$22,Data!$V$22,IF(Udfyldningsark!G2081=Data!$T$23,Data!$V$23,IF(Udfyldningsark!G2081=Data!$T$24,Data!$V$24,IF(Udfyldningsark!G2081=Data!$T$25,Data!$V$25,IF(Udfyldningsark!G2081=Data!$T$26,Data!$V$26,IF(Udfyldningsark!G2081=Data!$T$27,Data!$V$27,))))))))))))))))))))))</f>
        <v/>
      </c>
    </row>
    <row r="2065" spans="13:13" ht="9.6" hidden="1" customHeight="1" x14ac:dyDescent="0.2">
      <c r="M2065" s="89" t="str">
        <f>IF(Udfyldningsark!G2082="","",IF(Udfyldningsark!G2082=Data!$T$7,Data!$V$7,IF(Udfyldningsark!G2082=Data!$T$8,Data!$V$8,IF(Udfyldningsark!G2082=Data!$T$9,Data!$V$9,IF(Udfyldningsark!G2082=Data!$T$10,Data!$V$10,IF(Udfyldningsark!G2082=Data!$T$11,Data!$V$11,IF(Udfyldningsark!G2082=Data!$T$12,Data!$V$12,IF(Udfyldningsark!G2082=Data!$T$13,Data!$V$13,IF(Udfyldningsark!G2082=Data!$T$14,Data!$V$14,IF(Udfyldningsark!G2082=Data!$T$15,Data!$V$15,IF(Udfyldningsark!G2082=Data!$T$16,Data!$V$16,IF(Udfyldningsark!G2082=Data!$T$17,Data!$V$17,IF(Udfyldningsark!G2082=Data!$T$18,Data!$V$18,IF(Udfyldningsark!G2082=Data!$T$19,Data!$V$19,IF(Udfyldningsark!G2082=Data!$T$20,Data!$V$20,IF(Udfyldningsark!G2082=Data!$T$21,Data!$V$21,IF(Udfyldningsark!G2082=Data!$T$22,Data!$V$22,IF(Udfyldningsark!G2082=Data!$T$23,Data!$V$23,IF(Udfyldningsark!G2082=Data!$T$24,Data!$V$24,IF(Udfyldningsark!G2082=Data!$T$25,Data!$V$25,IF(Udfyldningsark!G2082=Data!$T$26,Data!$V$26,IF(Udfyldningsark!G2082=Data!$T$27,Data!$V$27,))))))))))))))))))))))</f>
        <v/>
      </c>
    </row>
    <row r="2066" spans="13:13" ht="9.6" hidden="1" customHeight="1" x14ac:dyDescent="0.2">
      <c r="M2066" s="89" t="str">
        <f>IF(Udfyldningsark!G2083="","",IF(Udfyldningsark!G2083=Data!$T$7,Data!$V$7,IF(Udfyldningsark!G2083=Data!$T$8,Data!$V$8,IF(Udfyldningsark!G2083=Data!$T$9,Data!$V$9,IF(Udfyldningsark!G2083=Data!$T$10,Data!$V$10,IF(Udfyldningsark!G2083=Data!$T$11,Data!$V$11,IF(Udfyldningsark!G2083=Data!$T$12,Data!$V$12,IF(Udfyldningsark!G2083=Data!$T$13,Data!$V$13,IF(Udfyldningsark!G2083=Data!$T$14,Data!$V$14,IF(Udfyldningsark!G2083=Data!$T$15,Data!$V$15,IF(Udfyldningsark!G2083=Data!$T$16,Data!$V$16,IF(Udfyldningsark!G2083=Data!$T$17,Data!$V$17,IF(Udfyldningsark!G2083=Data!$T$18,Data!$V$18,IF(Udfyldningsark!G2083=Data!$T$19,Data!$V$19,IF(Udfyldningsark!G2083=Data!$T$20,Data!$V$20,IF(Udfyldningsark!G2083=Data!$T$21,Data!$V$21,IF(Udfyldningsark!G2083=Data!$T$22,Data!$V$22,IF(Udfyldningsark!G2083=Data!$T$23,Data!$V$23,IF(Udfyldningsark!G2083=Data!$T$24,Data!$V$24,IF(Udfyldningsark!G2083=Data!$T$25,Data!$V$25,IF(Udfyldningsark!G2083=Data!$T$26,Data!$V$26,IF(Udfyldningsark!G2083=Data!$T$27,Data!$V$27,))))))))))))))))))))))</f>
        <v/>
      </c>
    </row>
    <row r="2067" spans="13:13" ht="9.6" hidden="1" customHeight="1" x14ac:dyDescent="0.2">
      <c r="M2067" s="89" t="str">
        <f>IF(Udfyldningsark!G2084="","",IF(Udfyldningsark!G2084=Data!$T$7,Data!$V$7,IF(Udfyldningsark!G2084=Data!$T$8,Data!$V$8,IF(Udfyldningsark!G2084=Data!$T$9,Data!$V$9,IF(Udfyldningsark!G2084=Data!$T$10,Data!$V$10,IF(Udfyldningsark!G2084=Data!$T$11,Data!$V$11,IF(Udfyldningsark!G2084=Data!$T$12,Data!$V$12,IF(Udfyldningsark!G2084=Data!$T$13,Data!$V$13,IF(Udfyldningsark!G2084=Data!$T$14,Data!$V$14,IF(Udfyldningsark!G2084=Data!$T$15,Data!$V$15,IF(Udfyldningsark!G2084=Data!$T$16,Data!$V$16,IF(Udfyldningsark!G2084=Data!$T$17,Data!$V$17,IF(Udfyldningsark!G2084=Data!$T$18,Data!$V$18,IF(Udfyldningsark!G2084=Data!$T$19,Data!$V$19,IF(Udfyldningsark!G2084=Data!$T$20,Data!$V$20,IF(Udfyldningsark!G2084=Data!$T$21,Data!$V$21,IF(Udfyldningsark!G2084=Data!$T$22,Data!$V$22,IF(Udfyldningsark!G2084=Data!$T$23,Data!$V$23,IF(Udfyldningsark!G2084=Data!$T$24,Data!$V$24,IF(Udfyldningsark!G2084=Data!$T$25,Data!$V$25,IF(Udfyldningsark!G2084=Data!$T$26,Data!$V$26,IF(Udfyldningsark!G2084=Data!$T$27,Data!$V$27,))))))))))))))))))))))</f>
        <v/>
      </c>
    </row>
    <row r="2068" spans="13:13" ht="9.6" hidden="1" customHeight="1" x14ac:dyDescent="0.2">
      <c r="M2068" s="89" t="str">
        <f>IF(Udfyldningsark!G2085="","",IF(Udfyldningsark!G2085=Data!$T$7,Data!$V$7,IF(Udfyldningsark!G2085=Data!$T$8,Data!$V$8,IF(Udfyldningsark!G2085=Data!$T$9,Data!$V$9,IF(Udfyldningsark!G2085=Data!$T$10,Data!$V$10,IF(Udfyldningsark!G2085=Data!$T$11,Data!$V$11,IF(Udfyldningsark!G2085=Data!$T$12,Data!$V$12,IF(Udfyldningsark!G2085=Data!$T$13,Data!$V$13,IF(Udfyldningsark!G2085=Data!$T$14,Data!$V$14,IF(Udfyldningsark!G2085=Data!$T$15,Data!$V$15,IF(Udfyldningsark!G2085=Data!$T$16,Data!$V$16,IF(Udfyldningsark!G2085=Data!$T$17,Data!$V$17,IF(Udfyldningsark!G2085=Data!$T$18,Data!$V$18,IF(Udfyldningsark!G2085=Data!$T$19,Data!$V$19,IF(Udfyldningsark!G2085=Data!$T$20,Data!$V$20,IF(Udfyldningsark!G2085=Data!$T$21,Data!$V$21,IF(Udfyldningsark!G2085=Data!$T$22,Data!$V$22,IF(Udfyldningsark!G2085=Data!$T$23,Data!$V$23,IF(Udfyldningsark!G2085=Data!$T$24,Data!$V$24,IF(Udfyldningsark!G2085=Data!$T$25,Data!$V$25,IF(Udfyldningsark!G2085=Data!$T$26,Data!$V$26,IF(Udfyldningsark!G2085=Data!$T$27,Data!$V$27,))))))))))))))))))))))</f>
        <v/>
      </c>
    </row>
    <row r="2069" spans="13:13" ht="9.6" hidden="1" customHeight="1" x14ac:dyDescent="0.2">
      <c r="M2069" s="89" t="str">
        <f>IF(Udfyldningsark!G2086="","",IF(Udfyldningsark!G2086=Data!$T$7,Data!$V$7,IF(Udfyldningsark!G2086=Data!$T$8,Data!$V$8,IF(Udfyldningsark!G2086=Data!$T$9,Data!$V$9,IF(Udfyldningsark!G2086=Data!$T$10,Data!$V$10,IF(Udfyldningsark!G2086=Data!$T$11,Data!$V$11,IF(Udfyldningsark!G2086=Data!$T$12,Data!$V$12,IF(Udfyldningsark!G2086=Data!$T$13,Data!$V$13,IF(Udfyldningsark!G2086=Data!$T$14,Data!$V$14,IF(Udfyldningsark!G2086=Data!$T$15,Data!$V$15,IF(Udfyldningsark!G2086=Data!$T$16,Data!$V$16,IF(Udfyldningsark!G2086=Data!$T$17,Data!$V$17,IF(Udfyldningsark!G2086=Data!$T$18,Data!$V$18,IF(Udfyldningsark!G2086=Data!$T$19,Data!$V$19,IF(Udfyldningsark!G2086=Data!$T$20,Data!$V$20,IF(Udfyldningsark!G2086=Data!$T$21,Data!$V$21,IF(Udfyldningsark!G2086=Data!$T$22,Data!$V$22,IF(Udfyldningsark!G2086=Data!$T$23,Data!$V$23,IF(Udfyldningsark!G2086=Data!$T$24,Data!$V$24,IF(Udfyldningsark!G2086=Data!$T$25,Data!$V$25,IF(Udfyldningsark!G2086=Data!$T$26,Data!$V$26,IF(Udfyldningsark!G2086=Data!$T$27,Data!$V$27,))))))))))))))))))))))</f>
        <v/>
      </c>
    </row>
    <row r="2070" spans="13:13" ht="9.6" hidden="1" customHeight="1" x14ac:dyDescent="0.2">
      <c r="M2070" s="89" t="str">
        <f>IF(Udfyldningsark!G2087="","",IF(Udfyldningsark!G2087=Data!$T$7,Data!$V$7,IF(Udfyldningsark!G2087=Data!$T$8,Data!$V$8,IF(Udfyldningsark!G2087=Data!$T$9,Data!$V$9,IF(Udfyldningsark!G2087=Data!$T$10,Data!$V$10,IF(Udfyldningsark!G2087=Data!$T$11,Data!$V$11,IF(Udfyldningsark!G2087=Data!$T$12,Data!$V$12,IF(Udfyldningsark!G2087=Data!$T$13,Data!$V$13,IF(Udfyldningsark!G2087=Data!$T$14,Data!$V$14,IF(Udfyldningsark!G2087=Data!$T$15,Data!$V$15,IF(Udfyldningsark!G2087=Data!$T$16,Data!$V$16,IF(Udfyldningsark!G2087=Data!$T$17,Data!$V$17,IF(Udfyldningsark!G2087=Data!$T$18,Data!$V$18,IF(Udfyldningsark!G2087=Data!$T$19,Data!$V$19,IF(Udfyldningsark!G2087=Data!$T$20,Data!$V$20,IF(Udfyldningsark!G2087=Data!$T$21,Data!$V$21,IF(Udfyldningsark!G2087=Data!$T$22,Data!$V$22,IF(Udfyldningsark!G2087=Data!$T$23,Data!$V$23,IF(Udfyldningsark!G2087=Data!$T$24,Data!$V$24,IF(Udfyldningsark!G2087=Data!$T$25,Data!$V$25,IF(Udfyldningsark!G2087=Data!$T$26,Data!$V$26,IF(Udfyldningsark!G2087=Data!$T$27,Data!$V$27,))))))))))))))))))))))</f>
        <v/>
      </c>
    </row>
    <row r="2071" spans="13:13" ht="9.6" hidden="1" customHeight="1" x14ac:dyDescent="0.2">
      <c r="M2071" s="89" t="str">
        <f>IF(Udfyldningsark!G2088="","",IF(Udfyldningsark!G2088=Data!$T$7,Data!$V$7,IF(Udfyldningsark!G2088=Data!$T$8,Data!$V$8,IF(Udfyldningsark!G2088=Data!$T$9,Data!$V$9,IF(Udfyldningsark!G2088=Data!$T$10,Data!$V$10,IF(Udfyldningsark!G2088=Data!$T$11,Data!$V$11,IF(Udfyldningsark!G2088=Data!$T$12,Data!$V$12,IF(Udfyldningsark!G2088=Data!$T$13,Data!$V$13,IF(Udfyldningsark!G2088=Data!$T$14,Data!$V$14,IF(Udfyldningsark!G2088=Data!$T$15,Data!$V$15,IF(Udfyldningsark!G2088=Data!$T$16,Data!$V$16,IF(Udfyldningsark!G2088=Data!$T$17,Data!$V$17,IF(Udfyldningsark!G2088=Data!$T$18,Data!$V$18,IF(Udfyldningsark!G2088=Data!$T$19,Data!$V$19,IF(Udfyldningsark!G2088=Data!$T$20,Data!$V$20,IF(Udfyldningsark!G2088=Data!$T$21,Data!$V$21,IF(Udfyldningsark!G2088=Data!$T$22,Data!$V$22,IF(Udfyldningsark!G2088=Data!$T$23,Data!$V$23,IF(Udfyldningsark!G2088=Data!$T$24,Data!$V$24,IF(Udfyldningsark!G2088=Data!$T$25,Data!$V$25,IF(Udfyldningsark!G2088=Data!$T$26,Data!$V$26,IF(Udfyldningsark!G2088=Data!$T$27,Data!$V$27,))))))))))))))))))))))</f>
        <v/>
      </c>
    </row>
    <row r="2072" spans="13:13" ht="9.6" hidden="1" customHeight="1" x14ac:dyDescent="0.2">
      <c r="M2072" s="89" t="str">
        <f>IF(Udfyldningsark!G2089="","",IF(Udfyldningsark!G2089=Data!$T$7,Data!$V$7,IF(Udfyldningsark!G2089=Data!$T$8,Data!$V$8,IF(Udfyldningsark!G2089=Data!$T$9,Data!$V$9,IF(Udfyldningsark!G2089=Data!$T$10,Data!$V$10,IF(Udfyldningsark!G2089=Data!$T$11,Data!$V$11,IF(Udfyldningsark!G2089=Data!$T$12,Data!$V$12,IF(Udfyldningsark!G2089=Data!$T$13,Data!$V$13,IF(Udfyldningsark!G2089=Data!$T$14,Data!$V$14,IF(Udfyldningsark!G2089=Data!$T$15,Data!$V$15,IF(Udfyldningsark!G2089=Data!$T$16,Data!$V$16,IF(Udfyldningsark!G2089=Data!$T$17,Data!$V$17,IF(Udfyldningsark!G2089=Data!$T$18,Data!$V$18,IF(Udfyldningsark!G2089=Data!$T$19,Data!$V$19,IF(Udfyldningsark!G2089=Data!$T$20,Data!$V$20,IF(Udfyldningsark!G2089=Data!$T$21,Data!$V$21,IF(Udfyldningsark!G2089=Data!$T$22,Data!$V$22,IF(Udfyldningsark!G2089=Data!$T$23,Data!$V$23,IF(Udfyldningsark!G2089=Data!$T$24,Data!$V$24,IF(Udfyldningsark!G2089=Data!$T$25,Data!$V$25,IF(Udfyldningsark!G2089=Data!$T$26,Data!$V$26,IF(Udfyldningsark!G2089=Data!$T$27,Data!$V$27,))))))))))))))))))))))</f>
        <v/>
      </c>
    </row>
    <row r="2073" spans="13:13" ht="9.6" hidden="1" customHeight="1" x14ac:dyDescent="0.2">
      <c r="M2073" s="89" t="str">
        <f>IF(Udfyldningsark!G2090="","",IF(Udfyldningsark!G2090=Data!$T$7,Data!$V$7,IF(Udfyldningsark!G2090=Data!$T$8,Data!$V$8,IF(Udfyldningsark!G2090=Data!$T$9,Data!$V$9,IF(Udfyldningsark!G2090=Data!$T$10,Data!$V$10,IF(Udfyldningsark!G2090=Data!$T$11,Data!$V$11,IF(Udfyldningsark!G2090=Data!$T$12,Data!$V$12,IF(Udfyldningsark!G2090=Data!$T$13,Data!$V$13,IF(Udfyldningsark!G2090=Data!$T$14,Data!$V$14,IF(Udfyldningsark!G2090=Data!$T$15,Data!$V$15,IF(Udfyldningsark!G2090=Data!$T$16,Data!$V$16,IF(Udfyldningsark!G2090=Data!$T$17,Data!$V$17,IF(Udfyldningsark!G2090=Data!$T$18,Data!$V$18,IF(Udfyldningsark!G2090=Data!$T$19,Data!$V$19,IF(Udfyldningsark!G2090=Data!$T$20,Data!$V$20,IF(Udfyldningsark!G2090=Data!$T$21,Data!$V$21,IF(Udfyldningsark!G2090=Data!$T$22,Data!$V$22,IF(Udfyldningsark!G2090=Data!$T$23,Data!$V$23,IF(Udfyldningsark!G2090=Data!$T$24,Data!$V$24,IF(Udfyldningsark!G2090=Data!$T$25,Data!$V$25,IF(Udfyldningsark!G2090=Data!$T$26,Data!$V$26,IF(Udfyldningsark!G2090=Data!$T$27,Data!$V$27,))))))))))))))))))))))</f>
        <v/>
      </c>
    </row>
    <row r="2074" spans="13:13" ht="9.6" hidden="1" customHeight="1" x14ac:dyDescent="0.2">
      <c r="M2074" s="89" t="str">
        <f>IF(Udfyldningsark!G2091="","",IF(Udfyldningsark!G2091=Data!$T$7,Data!$V$7,IF(Udfyldningsark!G2091=Data!$T$8,Data!$V$8,IF(Udfyldningsark!G2091=Data!$T$9,Data!$V$9,IF(Udfyldningsark!G2091=Data!$T$10,Data!$V$10,IF(Udfyldningsark!G2091=Data!$T$11,Data!$V$11,IF(Udfyldningsark!G2091=Data!$T$12,Data!$V$12,IF(Udfyldningsark!G2091=Data!$T$13,Data!$V$13,IF(Udfyldningsark!G2091=Data!$T$14,Data!$V$14,IF(Udfyldningsark!G2091=Data!$T$15,Data!$V$15,IF(Udfyldningsark!G2091=Data!$T$16,Data!$V$16,IF(Udfyldningsark!G2091=Data!$T$17,Data!$V$17,IF(Udfyldningsark!G2091=Data!$T$18,Data!$V$18,IF(Udfyldningsark!G2091=Data!$T$19,Data!$V$19,IF(Udfyldningsark!G2091=Data!$T$20,Data!$V$20,IF(Udfyldningsark!G2091=Data!$T$21,Data!$V$21,IF(Udfyldningsark!G2091=Data!$T$22,Data!$V$22,IF(Udfyldningsark!G2091=Data!$T$23,Data!$V$23,IF(Udfyldningsark!G2091=Data!$T$24,Data!$V$24,IF(Udfyldningsark!G2091=Data!$T$25,Data!$V$25,IF(Udfyldningsark!G2091=Data!$T$26,Data!$V$26,IF(Udfyldningsark!G2091=Data!$T$27,Data!$V$27,))))))))))))))))))))))</f>
        <v/>
      </c>
    </row>
    <row r="2075" spans="13:13" ht="9.6" hidden="1" customHeight="1" x14ac:dyDescent="0.2">
      <c r="M2075" s="89" t="str">
        <f>IF(Udfyldningsark!G2092="","",IF(Udfyldningsark!G2092=Data!$T$7,Data!$V$7,IF(Udfyldningsark!G2092=Data!$T$8,Data!$V$8,IF(Udfyldningsark!G2092=Data!$T$9,Data!$V$9,IF(Udfyldningsark!G2092=Data!$T$10,Data!$V$10,IF(Udfyldningsark!G2092=Data!$T$11,Data!$V$11,IF(Udfyldningsark!G2092=Data!$T$12,Data!$V$12,IF(Udfyldningsark!G2092=Data!$T$13,Data!$V$13,IF(Udfyldningsark!G2092=Data!$T$14,Data!$V$14,IF(Udfyldningsark!G2092=Data!$T$15,Data!$V$15,IF(Udfyldningsark!G2092=Data!$T$16,Data!$V$16,IF(Udfyldningsark!G2092=Data!$T$17,Data!$V$17,IF(Udfyldningsark!G2092=Data!$T$18,Data!$V$18,IF(Udfyldningsark!G2092=Data!$T$19,Data!$V$19,IF(Udfyldningsark!G2092=Data!$T$20,Data!$V$20,IF(Udfyldningsark!G2092=Data!$T$21,Data!$V$21,IF(Udfyldningsark!G2092=Data!$T$22,Data!$V$22,IF(Udfyldningsark!G2092=Data!$T$23,Data!$V$23,IF(Udfyldningsark!G2092=Data!$T$24,Data!$V$24,IF(Udfyldningsark!G2092=Data!$T$25,Data!$V$25,IF(Udfyldningsark!G2092=Data!$T$26,Data!$V$26,IF(Udfyldningsark!G2092=Data!$T$27,Data!$V$27,))))))))))))))))))))))</f>
        <v/>
      </c>
    </row>
    <row r="2076" spans="13:13" ht="9.6" hidden="1" customHeight="1" x14ac:dyDescent="0.2">
      <c r="M2076" s="89" t="str">
        <f>IF(Udfyldningsark!G2093="","",IF(Udfyldningsark!G2093=Data!$T$7,Data!$V$7,IF(Udfyldningsark!G2093=Data!$T$8,Data!$V$8,IF(Udfyldningsark!G2093=Data!$T$9,Data!$V$9,IF(Udfyldningsark!G2093=Data!$T$10,Data!$V$10,IF(Udfyldningsark!G2093=Data!$T$11,Data!$V$11,IF(Udfyldningsark!G2093=Data!$T$12,Data!$V$12,IF(Udfyldningsark!G2093=Data!$T$13,Data!$V$13,IF(Udfyldningsark!G2093=Data!$T$14,Data!$V$14,IF(Udfyldningsark!G2093=Data!$T$15,Data!$V$15,IF(Udfyldningsark!G2093=Data!$T$16,Data!$V$16,IF(Udfyldningsark!G2093=Data!$T$17,Data!$V$17,IF(Udfyldningsark!G2093=Data!$T$18,Data!$V$18,IF(Udfyldningsark!G2093=Data!$T$19,Data!$V$19,IF(Udfyldningsark!G2093=Data!$T$20,Data!$V$20,IF(Udfyldningsark!G2093=Data!$T$21,Data!$V$21,IF(Udfyldningsark!G2093=Data!$T$22,Data!$V$22,IF(Udfyldningsark!G2093=Data!$T$23,Data!$V$23,IF(Udfyldningsark!G2093=Data!$T$24,Data!$V$24,IF(Udfyldningsark!G2093=Data!$T$25,Data!$V$25,IF(Udfyldningsark!G2093=Data!$T$26,Data!$V$26,IF(Udfyldningsark!G2093=Data!$T$27,Data!$V$27,))))))))))))))))))))))</f>
        <v/>
      </c>
    </row>
    <row r="2077" spans="13:13" ht="9.6" hidden="1" customHeight="1" x14ac:dyDescent="0.2">
      <c r="M2077" s="89" t="str">
        <f>IF(Udfyldningsark!G2094="","",IF(Udfyldningsark!G2094=Data!$T$7,Data!$V$7,IF(Udfyldningsark!G2094=Data!$T$8,Data!$V$8,IF(Udfyldningsark!G2094=Data!$T$9,Data!$V$9,IF(Udfyldningsark!G2094=Data!$T$10,Data!$V$10,IF(Udfyldningsark!G2094=Data!$T$11,Data!$V$11,IF(Udfyldningsark!G2094=Data!$T$12,Data!$V$12,IF(Udfyldningsark!G2094=Data!$T$13,Data!$V$13,IF(Udfyldningsark!G2094=Data!$T$14,Data!$V$14,IF(Udfyldningsark!G2094=Data!$T$15,Data!$V$15,IF(Udfyldningsark!G2094=Data!$T$16,Data!$V$16,IF(Udfyldningsark!G2094=Data!$T$17,Data!$V$17,IF(Udfyldningsark!G2094=Data!$T$18,Data!$V$18,IF(Udfyldningsark!G2094=Data!$T$19,Data!$V$19,IF(Udfyldningsark!G2094=Data!$T$20,Data!$V$20,IF(Udfyldningsark!G2094=Data!$T$21,Data!$V$21,IF(Udfyldningsark!G2094=Data!$T$22,Data!$V$22,IF(Udfyldningsark!G2094=Data!$T$23,Data!$V$23,IF(Udfyldningsark!G2094=Data!$T$24,Data!$V$24,IF(Udfyldningsark!G2094=Data!$T$25,Data!$V$25,IF(Udfyldningsark!G2094=Data!$T$26,Data!$V$26,IF(Udfyldningsark!G2094=Data!$T$27,Data!$V$27,))))))))))))))))))))))</f>
        <v/>
      </c>
    </row>
    <row r="2078" spans="13:13" ht="9.6" hidden="1" customHeight="1" x14ac:dyDescent="0.2">
      <c r="M2078" s="89" t="str">
        <f>IF(Udfyldningsark!G2095="","",IF(Udfyldningsark!G2095=Data!$T$7,Data!$V$7,IF(Udfyldningsark!G2095=Data!$T$8,Data!$V$8,IF(Udfyldningsark!G2095=Data!$T$9,Data!$V$9,IF(Udfyldningsark!G2095=Data!$T$10,Data!$V$10,IF(Udfyldningsark!G2095=Data!$T$11,Data!$V$11,IF(Udfyldningsark!G2095=Data!$T$12,Data!$V$12,IF(Udfyldningsark!G2095=Data!$T$13,Data!$V$13,IF(Udfyldningsark!G2095=Data!$T$14,Data!$V$14,IF(Udfyldningsark!G2095=Data!$T$15,Data!$V$15,IF(Udfyldningsark!G2095=Data!$T$16,Data!$V$16,IF(Udfyldningsark!G2095=Data!$T$17,Data!$V$17,IF(Udfyldningsark!G2095=Data!$T$18,Data!$V$18,IF(Udfyldningsark!G2095=Data!$T$19,Data!$V$19,IF(Udfyldningsark!G2095=Data!$T$20,Data!$V$20,IF(Udfyldningsark!G2095=Data!$T$21,Data!$V$21,IF(Udfyldningsark!G2095=Data!$T$22,Data!$V$22,IF(Udfyldningsark!G2095=Data!$T$23,Data!$V$23,IF(Udfyldningsark!G2095=Data!$T$24,Data!$V$24,IF(Udfyldningsark!G2095=Data!$T$25,Data!$V$25,IF(Udfyldningsark!G2095=Data!$T$26,Data!$V$26,IF(Udfyldningsark!G2095=Data!$T$27,Data!$V$27,))))))))))))))))))))))</f>
        <v/>
      </c>
    </row>
    <row r="2079" spans="13:13" ht="9.6" hidden="1" customHeight="1" x14ac:dyDescent="0.2">
      <c r="M2079" s="89" t="str">
        <f>IF(Udfyldningsark!G2096="","",IF(Udfyldningsark!G2096=Data!$T$7,Data!$V$7,IF(Udfyldningsark!G2096=Data!$T$8,Data!$V$8,IF(Udfyldningsark!G2096=Data!$T$9,Data!$V$9,IF(Udfyldningsark!G2096=Data!$T$10,Data!$V$10,IF(Udfyldningsark!G2096=Data!$T$11,Data!$V$11,IF(Udfyldningsark!G2096=Data!$T$12,Data!$V$12,IF(Udfyldningsark!G2096=Data!$T$13,Data!$V$13,IF(Udfyldningsark!G2096=Data!$T$14,Data!$V$14,IF(Udfyldningsark!G2096=Data!$T$15,Data!$V$15,IF(Udfyldningsark!G2096=Data!$T$16,Data!$V$16,IF(Udfyldningsark!G2096=Data!$T$17,Data!$V$17,IF(Udfyldningsark!G2096=Data!$T$18,Data!$V$18,IF(Udfyldningsark!G2096=Data!$T$19,Data!$V$19,IF(Udfyldningsark!G2096=Data!$T$20,Data!$V$20,IF(Udfyldningsark!G2096=Data!$T$21,Data!$V$21,IF(Udfyldningsark!G2096=Data!$T$22,Data!$V$22,IF(Udfyldningsark!G2096=Data!$T$23,Data!$V$23,IF(Udfyldningsark!G2096=Data!$T$24,Data!$V$24,IF(Udfyldningsark!G2096=Data!$T$25,Data!$V$25,IF(Udfyldningsark!G2096=Data!$T$26,Data!$V$26,IF(Udfyldningsark!G2096=Data!$T$27,Data!$V$27,))))))))))))))))))))))</f>
        <v/>
      </c>
    </row>
    <row r="2080" spans="13:13" ht="9.6" hidden="1" customHeight="1" x14ac:dyDescent="0.2">
      <c r="M2080" s="89" t="str">
        <f>IF(Udfyldningsark!G2097="","",IF(Udfyldningsark!G2097=Data!$T$7,Data!$V$7,IF(Udfyldningsark!G2097=Data!$T$8,Data!$V$8,IF(Udfyldningsark!G2097=Data!$T$9,Data!$V$9,IF(Udfyldningsark!G2097=Data!$T$10,Data!$V$10,IF(Udfyldningsark!G2097=Data!$T$11,Data!$V$11,IF(Udfyldningsark!G2097=Data!$T$12,Data!$V$12,IF(Udfyldningsark!G2097=Data!$T$13,Data!$V$13,IF(Udfyldningsark!G2097=Data!$T$14,Data!$V$14,IF(Udfyldningsark!G2097=Data!$T$15,Data!$V$15,IF(Udfyldningsark!G2097=Data!$T$16,Data!$V$16,IF(Udfyldningsark!G2097=Data!$T$17,Data!$V$17,IF(Udfyldningsark!G2097=Data!$T$18,Data!$V$18,IF(Udfyldningsark!G2097=Data!$T$19,Data!$V$19,IF(Udfyldningsark!G2097=Data!$T$20,Data!$V$20,IF(Udfyldningsark!G2097=Data!$T$21,Data!$V$21,IF(Udfyldningsark!G2097=Data!$T$22,Data!$V$22,IF(Udfyldningsark!G2097=Data!$T$23,Data!$V$23,IF(Udfyldningsark!G2097=Data!$T$24,Data!$V$24,IF(Udfyldningsark!G2097=Data!$T$25,Data!$V$25,IF(Udfyldningsark!G2097=Data!$T$26,Data!$V$26,IF(Udfyldningsark!G2097=Data!$T$27,Data!$V$27,))))))))))))))))))))))</f>
        <v/>
      </c>
    </row>
    <row r="2081" spans="13:13" ht="9.6" hidden="1" customHeight="1" x14ac:dyDescent="0.2">
      <c r="M2081" s="89" t="str">
        <f>IF(Udfyldningsark!G2098="","",IF(Udfyldningsark!G2098=Data!$T$7,Data!$V$7,IF(Udfyldningsark!G2098=Data!$T$8,Data!$V$8,IF(Udfyldningsark!G2098=Data!$T$9,Data!$V$9,IF(Udfyldningsark!G2098=Data!$T$10,Data!$V$10,IF(Udfyldningsark!G2098=Data!$T$11,Data!$V$11,IF(Udfyldningsark!G2098=Data!$T$12,Data!$V$12,IF(Udfyldningsark!G2098=Data!$T$13,Data!$V$13,IF(Udfyldningsark!G2098=Data!$T$14,Data!$V$14,IF(Udfyldningsark!G2098=Data!$T$15,Data!$V$15,IF(Udfyldningsark!G2098=Data!$T$16,Data!$V$16,IF(Udfyldningsark!G2098=Data!$T$17,Data!$V$17,IF(Udfyldningsark!G2098=Data!$T$18,Data!$V$18,IF(Udfyldningsark!G2098=Data!$T$19,Data!$V$19,IF(Udfyldningsark!G2098=Data!$T$20,Data!$V$20,IF(Udfyldningsark!G2098=Data!$T$21,Data!$V$21,IF(Udfyldningsark!G2098=Data!$T$22,Data!$V$22,IF(Udfyldningsark!G2098=Data!$T$23,Data!$V$23,IF(Udfyldningsark!G2098=Data!$T$24,Data!$V$24,IF(Udfyldningsark!G2098=Data!$T$25,Data!$V$25,IF(Udfyldningsark!G2098=Data!$T$26,Data!$V$26,IF(Udfyldningsark!G2098=Data!$T$27,Data!$V$27,))))))))))))))))))))))</f>
        <v/>
      </c>
    </row>
    <row r="2082" spans="13:13" ht="9.6" hidden="1" customHeight="1" x14ac:dyDescent="0.2">
      <c r="M2082" s="89" t="str">
        <f>IF(Udfyldningsark!G2099="","",IF(Udfyldningsark!G2099=Data!$T$7,Data!$V$7,IF(Udfyldningsark!G2099=Data!$T$8,Data!$V$8,IF(Udfyldningsark!G2099=Data!$T$9,Data!$V$9,IF(Udfyldningsark!G2099=Data!$T$10,Data!$V$10,IF(Udfyldningsark!G2099=Data!$T$11,Data!$V$11,IF(Udfyldningsark!G2099=Data!$T$12,Data!$V$12,IF(Udfyldningsark!G2099=Data!$T$13,Data!$V$13,IF(Udfyldningsark!G2099=Data!$T$14,Data!$V$14,IF(Udfyldningsark!G2099=Data!$T$15,Data!$V$15,IF(Udfyldningsark!G2099=Data!$T$16,Data!$V$16,IF(Udfyldningsark!G2099=Data!$T$17,Data!$V$17,IF(Udfyldningsark!G2099=Data!$T$18,Data!$V$18,IF(Udfyldningsark!G2099=Data!$T$19,Data!$V$19,IF(Udfyldningsark!G2099=Data!$T$20,Data!$V$20,IF(Udfyldningsark!G2099=Data!$T$21,Data!$V$21,IF(Udfyldningsark!G2099=Data!$T$22,Data!$V$22,IF(Udfyldningsark!G2099=Data!$T$23,Data!$V$23,IF(Udfyldningsark!G2099=Data!$T$24,Data!$V$24,IF(Udfyldningsark!G2099=Data!$T$25,Data!$V$25,IF(Udfyldningsark!G2099=Data!$T$26,Data!$V$26,IF(Udfyldningsark!G2099=Data!$T$27,Data!$V$27,))))))))))))))))))))))</f>
        <v/>
      </c>
    </row>
    <row r="2083" spans="13:13" ht="9.6" hidden="1" customHeight="1" x14ac:dyDescent="0.2">
      <c r="M2083" s="89" t="str">
        <f>IF(Udfyldningsark!G2100="","",IF(Udfyldningsark!G2100=Data!$T$7,Data!$V$7,IF(Udfyldningsark!G2100=Data!$T$8,Data!$V$8,IF(Udfyldningsark!G2100=Data!$T$9,Data!$V$9,IF(Udfyldningsark!G2100=Data!$T$10,Data!$V$10,IF(Udfyldningsark!G2100=Data!$T$11,Data!$V$11,IF(Udfyldningsark!G2100=Data!$T$12,Data!$V$12,IF(Udfyldningsark!G2100=Data!$T$13,Data!$V$13,IF(Udfyldningsark!G2100=Data!$T$14,Data!$V$14,IF(Udfyldningsark!G2100=Data!$T$15,Data!$V$15,IF(Udfyldningsark!G2100=Data!$T$16,Data!$V$16,IF(Udfyldningsark!G2100=Data!$T$17,Data!$V$17,IF(Udfyldningsark!G2100=Data!$T$18,Data!$V$18,IF(Udfyldningsark!G2100=Data!$T$19,Data!$V$19,IF(Udfyldningsark!G2100=Data!$T$20,Data!$V$20,IF(Udfyldningsark!G2100=Data!$T$21,Data!$V$21,IF(Udfyldningsark!G2100=Data!$T$22,Data!$V$22,IF(Udfyldningsark!G2100=Data!$T$23,Data!$V$23,IF(Udfyldningsark!G2100=Data!$T$24,Data!$V$24,IF(Udfyldningsark!G2100=Data!$T$25,Data!$V$25,IF(Udfyldningsark!G2100=Data!$T$26,Data!$V$26,IF(Udfyldningsark!G2100=Data!$T$27,Data!$V$27,))))))))))))))))))))))</f>
        <v/>
      </c>
    </row>
    <row r="2084" spans="13:13" ht="9.6" hidden="1" customHeight="1" x14ac:dyDescent="0.2">
      <c r="M2084" s="89" t="str">
        <f>IF(Udfyldningsark!G2101="","",IF(Udfyldningsark!G2101=Data!$T$7,Data!$V$7,IF(Udfyldningsark!G2101=Data!$T$8,Data!$V$8,IF(Udfyldningsark!G2101=Data!$T$9,Data!$V$9,IF(Udfyldningsark!G2101=Data!$T$10,Data!$V$10,IF(Udfyldningsark!G2101=Data!$T$11,Data!$V$11,IF(Udfyldningsark!G2101=Data!$T$12,Data!$V$12,IF(Udfyldningsark!G2101=Data!$T$13,Data!$V$13,IF(Udfyldningsark!G2101=Data!$T$14,Data!$V$14,IF(Udfyldningsark!G2101=Data!$T$15,Data!$V$15,IF(Udfyldningsark!G2101=Data!$T$16,Data!$V$16,IF(Udfyldningsark!G2101=Data!$T$17,Data!$V$17,IF(Udfyldningsark!G2101=Data!$T$18,Data!$V$18,IF(Udfyldningsark!G2101=Data!$T$19,Data!$V$19,IF(Udfyldningsark!G2101=Data!$T$20,Data!$V$20,IF(Udfyldningsark!G2101=Data!$T$21,Data!$V$21,IF(Udfyldningsark!G2101=Data!$T$22,Data!$V$22,IF(Udfyldningsark!G2101=Data!$T$23,Data!$V$23,IF(Udfyldningsark!G2101=Data!$T$24,Data!$V$24,IF(Udfyldningsark!G2101=Data!$T$25,Data!$V$25,IF(Udfyldningsark!G2101=Data!$T$26,Data!$V$26,IF(Udfyldningsark!G2101=Data!$T$27,Data!$V$27,))))))))))))))))))))))</f>
        <v/>
      </c>
    </row>
    <row r="2085" spans="13:13" ht="9.6" hidden="1" customHeight="1" x14ac:dyDescent="0.2">
      <c r="M2085" s="89" t="str">
        <f>IF(Udfyldningsark!G2102="","",IF(Udfyldningsark!G2102=Data!$T$7,Data!$V$7,IF(Udfyldningsark!G2102=Data!$T$8,Data!$V$8,IF(Udfyldningsark!G2102=Data!$T$9,Data!$V$9,IF(Udfyldningsark!G2102=Data!$T$10,Data!$V$10,IF(Udfyldningsark!G2102=Data!$T$11,Data!$V$11,IF(Udfyldningsark!G2102=Data!$T$12,Data!$V$12,IF(Udfyldningsark!G2102=Data!$T$13,Data!$V$13,IF(Udfyldningsark!G2102=Data!$T$14,Data!$V$14,IF(Udfyldningsark!G2102=Data!$T$15,Data!$V$15,IF(Udfyldningsark!G2102=Data!$T$16,Data!$V$16,IF(Udfyldningsark!G2102=Data!$T$17,Data!$V$17,IF(Udfyldningsark!G2102=Data!$T$18,Data!$V$18,IF(Udfyldningsark!G2102=Data!$T$19,Data!$V$19,IF(Udfyldningsark!G2102=Data!$T$20,Data!$V$20,IF(Udfyldningsark!G2102=Data!$T$21,Data!$V$21,IF(Udfyldningsark!G2102=Data!$T$22,Data!$V$22,IF(Udfyldningsark!G2102=Data!$T$23,Data!$V$23,IF(Udfyldningsark!G2102=Data!$T$24,Data!$V$24,IF(Udfyldningsark!G2102=Data!$T$25,Data!$V$25,IF(Udfyldningsark!G2102=Data!$T$26,Data!$V$26,IF(Udfyldningsark!G2102=Data!$T$27,Data!$V$27,))))))))))))))))))))))</f>
        <v/>
      </c>
    </row>
    <row r="2086" spans="13:13" ht="9.6" hidden="1" customHeight="1" x14ac:dyDescent="0.2">
      <c r="M2086" s="89" t="str">
        <f>IF(Udfyldningsark!G2103="","",IF(Udfyldningsark!G2103=Data!$T$7,Data!$V$7,IF(Udfyldningsark!G2103=Data!$T$8,Data!$V$8,IF(Udfyldningsark!G2103=Data!$T$9,Data!$V$9,IF(Udfyldningsark!G2103=Data!$T$10,Data!$V$10,IF(Udfyldningsark!G2103=Data!$T$11,Data!$V$11,IF(Udfyldningsark!G2103=Data!$T$12,Data!$V$12,IF(Udfyldningsark!G2103=Data!$T$13,Data!$V$13,IF(Udfyldningsark!G2103=Data!$T$14,Data!$V$14,IF(Udfyldningsark!G2103=Data!$T$15,Data!$V$15,IF(Udfyldningsark!G2103=Data!$T$16,Data!$V$16,IF(Udfyldningsark!G2103=Data!$T$17,Data!$V$17,IF(Udfyldningsark!G2103=Data!$T$18,Data!$V$18,IF(Udfyldningsark!G2103=Data!$T$19,Data!$V$19,IF(Udfyldningsark!G2103=Data!$T$20,Data!$V$20,IF(Udfyldningsark!G2103=Data!$T$21,Data!$V$21,IF(Udfyldningsark!G2103=Data!$T$22,Data!$V$22,IF(Udfyldningsark!G2103=Data!$T$23,Data!$V$23,IF(Udfyldningsark!G2103=Data!$T$24,Data!$V$24,IF(Udfyldningsark!G2103=Data!$T$25,Data!$V$25,IF(Udfyldningsark!G2103=Data!$T$26,Data!$V$26,IF(Udfyldningsark!G2103=Data!$T$27,Data!$V$27,))))))))))))))))))))))</f>
        <v/>
      </c>
    </row>
    <row r="2087" spans="13:13" ht="9.6" hidden="1" customHeight="1" x14ac:dyDescent="0.2">
      <c r="M2087" s="89" t="str">
        <f>IF(Udfyldningsark!G2104="","",IF(Udfyldningsark!G2104=Data!$T$7,Data!$V$7,IF(Udfyldningsark!G2104=Data!$T$8,Data!$V$8,IF(Udfyldningsark!G2104=Data!$T$9,Data!$V$9,IF(Udfyldningsark!G2104=Data!$T$10,Data!$V$10,IF(Udfyldningsark!G2104=Data!$T$11,Data!$V$11,IF(Udfyldningsark!G2104=Data!$T$12,Data!$V$12,IF(Udfyldningsark!G2104=Data!$T$13,Data!$V$13,IF(Udfyldningsark!G2104=Data!$T$14,Data!$V$14,IF(Udfyldningsark!G2104=Data!$T$15,Data!$V$15,IF(Udfyldningsark!G2104=Data!$T$16,Data!$V$16,IF(Udfyldningsark!G2104=Data!$T$17,Data!$V$17,IF(Udfyldningsark!G2104=Data!$T$18,Data!$V$18,IF(Udfyldningsark!G2104=Data!$T$19,Data!$V$19,IF(Udfyldningsark!G2104=Data!$T$20,Data!$V$20,IF(Udfyldningsark!G2104=Data!$T$21,Data!$V$21,IF(Udfyldningsark!G2104=Data!$T$22,Data!$V$22,IF(Udfyldningsark!G2104=Data!$T$23,Data!$V$23,IF(Udfyldningsark!G2104=Data!$T$24,Data!$V$24,IF(Udfyldningsark!G2104=Data!$T$25,Data!$V$25,IF(Udfyldningsark!G2104=Data!$T$26,Data!$V$26,IF(Udfyldningsark!G2104=Data!$T$27,Data!$V$27,))))))))))))))))))))))</f>
        <v/>
      </c>
    </row>
    <row r="2088" spans="13:13" ht="9.6" hidden="1" customHeight="1" x14ac:dyDescent="0.2">
      <c r="M2088" s="89" t="str">
        <f>IF(Udfyldningsark!G2105="","",IF(Udfyldningsark!G2105=Data!$T$7,Data!$V$7,IF(Udfyldningsark!G2105=Data!$T$8,Data!$V$8,IF(Udfyldningsark!G2105=Data!$T$9,Data!$V$9,IF(Udfyldningsark!G2105=Data!$T$10,Data!$V$10,IF(Udfyldningsark!G2105=Data!$T$11,Data!$V$11,IF(Udfyldningsark!G2105=Data!$T$12,Data!$V$12,IF(Udfyldningsark!G2105=Data!$T$13,Data!$V$13,IF(Udfyldningsark!G2105=Data!$T$14,Data!$V$14,IF(Udfyldningsark!G2105=Data!$T$15,Data!$V$15,IF(Udfyldningsark!G2105=Data!$T$16,Data!$V$16,IF(Udfyldningsark!G2105=Data!$T$17,Data!$V$17,IF(Udfyldningsark!G2105=Data!$T$18,Data!$V$18,IF(Udfyldningsark!G2105=Data!$T$19,Data!$V$19,IF(Udfyldningsark!G2105=Data!$T$20,Data!$V$20,IF(Udfyldningsark!G2105=Data!$T$21,Data!$V$21,IF(Udfyldningsark!G2105=Data!$T$22,Data!$V$22,IF(Udfyldningsark!G2105=Data!$T$23,Data!$V$23,IF(Udfyldningsark!G2105=Data!$T$24,Data!$V$24,IF(Udfyldningsark!G2105=Data!$T$25,Data!$V$25,IF(Udfyldningsark!G2105=Data!$T$26,Data!$V$26,IF(Udfyldningsark!G2105=Data!$T$27,Data!$V$27,))))))))))))))))))))))</f>
        <v/>
      </c>
    </row>
    <row r="2089" spans="13:13" ht="9.6" hidden="1" customHeight="1" x14ac:dyDescent="0.2">
      <c r="M2089" s="89" t="str">
        <f>IF(Udfyldningsark!G2106="","",IF(Udfyldningsark!G2106=Data!$T$7,Data!$V$7,IF(Udfyldningsark!G2106=Data!$T$8,Data!$V$8,IF(Udfyldningsark!G2106=Data!$T$9,Data!$V$9,IF(Udfyldningsark!G2106=Data!$T$10,Data!$V$10,IF(Udfyldningsark!G2106=Data!$T$11,Data!$V$11,IF(Udfyldningsark!G2106=Data!$T$12,Data!$V$12,IF(Udfyldningsark!G2106=Data!$T$13,Data!$V$13,IF(Udfyldningsark!G2106=Data!$T$14,Data!$V$14,IF(Udfyldningsark!G2106=Data!$T$15,Data!$V$15,IF(Udfyldningsark!G2106=Data!$T$16,Data!$V$16,IF(Udfyldningsark!G2106=Data!$T$17,Data!$V$17,IF(Udfyldningsark!G2106=Data!$T$18,Data!$V$18,IF(Udfyldningsark!G2106=Data!$T$19,Data!$V$19,IF(Udfyldningsark!G2106=Data!$T$20,Data!$V$20,IF(Udfyldningsark!G2106=Data!$T$21,Data!$V$21,IF(Udfyldningsark!G2106=Data!$T$22,Data!$V$22,IF(Udfyldningsark!G2106=Data!$T$23,Data!$V$23,IF(Udfyldningsark!G2106=Data!$T$24,Data!$V$24,IF(Udfyldningsark!G2106=Data!$T$25,Data!$V$25,IF(Udfyldningsark!G2106=Data!$T$26,Data!$V$26,IF(Udfyldningsark!G2106=Data!$T$27,Data!$V$27,))))))))))))))))))))))</f>
        <v/>
      </c>
    </row>
    <row r="2090" spans="13:13" ht="9.6" hidden="1" customHeight="1" x14ac:dyDescent="0.2">
      <c r="M2090" s="89" t="str">
        <f>IF(Udfyldningsark!G2107="","",IF(Udfyldningsark!G2107=Data!$T$7,Data!$V$7,IF(Udfyldningsark!G2107=Data!$T$8,Data!$V$8,IF(Udfyldningsark!G2107=Data!$T$9,Data!$V$9,IF(Udfyldningsark!G2107=Data!$T$10,Data!$V$10,IF(Udfyldningsark!G2107=Data!$T$11,Data!$V$11,IF(Udfyldningsark!G2107=Data!$T$12,Data!$V$12,IF(Udfyldningsark!G2107=Data!$T$13,Data!$V$13,IF(Udfyldningsark!G2107=Data!$T$14,Data!$V$14,IF(Udfyldningsark!G2107=Data!$T$15,Data!$V$15,IF(Udfyldningsark!G2107=Data!$T$16,Data!$V$16,IF(Udfyldningsark!G2107=Data!$T$17,Data!$V$17,IF(Udfyldningsark!G2107=Data!$T$18,Data!$V$18,IF(Udfyldningsark!G2107=Data!$T$19,Data!$V$19,IF(Udfyldningsark!G2107=Data!$T$20,Data!$V$20,IF(Udfyldningsark!G2107=Data!$T$21,Data!$V$21,IF(Udfyldningsark!G2107=Data!$T$22,Data!$V$22,IF(Udfyldningsark!G2107=Data!$T$23,Data!$V$23,IF(Udfyldningsark!G2107=Data!$T$24,Data!$V$24,IF(Udfyldningsark!G2107=Data!$T$25,Data!$V$25,IF(Udfyldningsark!G2107=Data!$T$26,Data!$V$26,IF(Udfyldningsark!G2107=Data!$T$27,Data!$V$27,))))))))))))))))))))))</f>
        <v/>
      </c>
    </row>
    <row r="2091" spans="13:13" ht="9.6" hidden="1" customHeight="1" x14ac:dyDescent="0.2">
      <c r="M2091" s="89" t="str">
        <f>IF(Udfyldningsark!G2108="","",IF(Udfyldningsark!G2108=Data!$T$7,Data!$V$7,IF(Udfyldningsark!G2108=Data!$T$8,Data!$V$8,IF(Udfyldningsark!G2108=Data!$T$9,Data!$V$9,IF(Udfyldningsark!G2108=Data!$T$10,Data!$V$10,IF(Udfyldningsark!G2108=Data!$T$11,Data!$V$11,IF(Udfyldningsark!G2108=Data!$T$12,Data!$V$12,IF(Udfyldningsark!G2108=Data!$T$13,Data!$V$13,IF(Udfyldningsark!G2108=Data!$T$14,Data!$V$14,IF(Udfyldningsark!G2108=Data!$T$15,Data!$V$15,IF(Udfyldningsark!G2108=Data!$T$16,Data!$V$16,IF(Udfyldningsark!G2108=Data!$T$17,Data!$V$17,IF(Udfyldningsark!G2108=Data!$T$18,Data!$V$18,IF(Udfyldningsark!G2108=Data!$T$19,Data!$V$19,IF(Udfyldningsark!G2108=Data!$T$20,Data!$V$20,IF(Udfyldningsark!G2108=Data!$T$21,Data!$V$21,IF(Udfyldningsark!G2108=Data!$T$22,Data!$V$22,IF(Udfyldningsark!G2108=Data!$T$23,Data!$V$23,IF(Udfyldningsark!G2108=Data!$T$24,Data!$V$24,IF(Udfyldningsark!G2108=Data!$T$25,Data!$V$25,IF(Udfyldningsark!G2108=Data!$T$26,Data!$V$26,IF(Udfyldningsark!G2108=Data!$T$27,Data!$V$27,))))))))))))))))))))))</f>
        <v/>
      </c>
    </row>
    <row r="2092" spans="13:13" ht="9.6" hidden="1" customHeight="1" x14ac:dyDescent="0.2">
      <c r="M2092" s="89" t="str">
        <f>IF(Udfyldningsark!G2109="","",IF(Udfyldningsark!G2109=Data!$T$7,Data!$V$7,IF(Udfyldningsark!G2109=Data!$T$8,Data!$V$8,IF(Udfyldningsark!G2109=Data!$T$9,Data!$V$9,IF(Udfyldningsark!G2109=Data!$T$10,Data!$V$10,IF(Udfyldningsark!G2109=Data!$T$11,Data!$V$11,IF(Udfyldningsark!G2109=Data!$T$12,Data!$V$12,IF(Udfyldningsark!G2109=Data!$T$13,Data!$V$13,IF(Udfyldningsark!G2109=Data!$T$14,Data!$V$14,IF(Udfyldningsark!G2109=Data!$T$15,Data!$V$15,IF(Udfyldningsark!G2109=Data!$T$16,Data!$V$16,IF(Udfyldningsark!G2109=Data!$T$17,Data!$V$17,IF(Udfyldningsark!G2109=Data!$T$18,Data!$V$18,IF(Udfyldningsark!G2109=Data!$T$19,Data!$V$19,IF(Udfyldningsark!G2109=Data!$T$20,Data!$V$20,IF(Udfyldningsark!G2109=Data!$T$21,Data!$V$21,IF(Udfyldningsark!G2109=Data!$T$22,Data!$V$22,IF(Udfyldningsark!G2109=Data!$T$23,Data!$V$23,IF(Udfyldningsark!G2109=Data!$T$24,Data!$V$24,IF(Udfyldningsark!G2109=Data!$T$25,Data!$V$25,IF(Udfyldningsark!G2109=Data!$T$26,Data!$V$26,IF(Udfyldningsark!G2109=Data!$T$27,Data!$V$27,))))))))))))))))))))))</f>
        <v/>
      </c>
    </row>
    <row r="2093" spans="13:13" ht="9.6" hidden="1" customHeight="1" x14ac:dyDescent="0.2">
      <c r="M2093" s="89" t="str">
        <f>IF(Udfyldningsark!G2110="","",IF(Udfyldningsark!G2110=Data!$T$7,Data!$V$7,IF(Udfyldningsark!G2110=Data!$T$8,Data!$V$8,IF(Udfyldningsark!G2110=Data!$T$9,Data!$V$9,IF(Udfyldningsark!G2110=Data!$T$10,Data!$V$10,IF(Udfyldningsark!G2110=Data!$T$11,Data!$V$11,IF(Udfyldningsark!G2110=Data!$T$12,Data!$V$12,IF(Udfyldningsark!G2110=Data!$T$13,Data!$V$13,IF(Udfyldningsark!G2110=Data!$T$14,Data!$V$14,IF(Udfyldningsark!G2110=Data!$T$15,Data!$V$15,IF(Udfyldningsark!G2110=Data!$T$16,Data!$V$16,IF(Udfyldningsark!G2110=Data!$T$17,Data!$V$17,IF(Udfyldningsark!G2110=Data!$T$18,Data!$V$18,IF(Udfyldningsark!G2110=Data!$T$19,Data!$V$19,IF(Udfyldningsark!G2110=Data!$T$20,Data!$V$20,IF(Udfyldningsark!G2110=Data!$T$21,Data!$V$21,IF(Udfyldningsark!G2110=Data!$T$22,Data!$V$22,IF(Udfyldningsark!G2110=Data!$T$23,Data!$V$23,IF(Udfyldningsark!G2110=Data!$T$24,Data!$V$24,IF(Udfyldningsark!G2110=Data!$T$25,Data!$V$25,IF(Udfyldningsark!G2110=Data!$T$26,Data!$V$26,IF(Udfyldningsark!G2110=Data!$T$27,Data!$V$27,))))))))))))))))))))))</f>
        <v/>
      </c>
    </row>
    <row r="2094" spans="13:13" ht="9.6" hidden="1" customHeight="1" x14ac:dyDescent="0.2">
      <c r="M2094" s="89" t="str">
        <f>IF(Udfyldningsark!G2111="","",IF(Udfyldningsark!G2111=Data!$T$7,Data!$V$7,IF(Udfyldningsark!G2111=Data!$T$8,Data!$V$8,IF(Udfyldningsark!G2111=Data!$T$9,Data!$V$9,IF(Udfyldningsark!G2111=Data!$T$10,Data!$V$10,IF(Udfyldningsark!G2111=Data!$T$11,Data!$V$11,IF(Udfyldningsark!G2111=Data!$T$12,Data!$V$12,IF(Udfyldningsark!G2111=Data!$T$13,Data!$V$13,IF(Udfyldningsark!G2111=Data!$T$14,Data!$V$14,IF(Udfyldningsark!G2111=Data!$T$15,Data!$V$15,IF(Udfyldningsark!G2111=Data!$T$16,Data!$V$16,IF(Udfyldningsark!G2111=Data!$T$17,Data!$V$17,IF(Udfyldningsark!G2111=Data!$T$18,Data!$V$18,IF(Udfyldningsark!G2111=Data!$T$19,Data!$V$19,IF(Udfyldningsark!G2111=Data!$T$20,Data!$V$20,IF(Udfyldningsark!G2111=Data!$T$21,Data!$V$21,IF(Udfyldningsark!G2111=Data!$T$22,Data!$V$22,IF(Udfyldningsark!G2111=Data!$T$23,Data!$V$23,IF(Udfyldningsark!G2111=Data!$T$24,Data!$V$24,IF(Udfyldningsark!G2111=Data!$T$25,Data!$V$25,IF(Udfyldningsark!G2111=Data!$T$26,Data!$V$26,IF(Udfyldningsark!G2111=Data!$T$27,Data!$V$27,))))))))))))))))))))))</f>
        <v/>
      </c>
    </row>
    <row r="2095" spans="13:13" ht="9.6" hidden="1" customHeight="1" x14ac:dyDescent="0.2">
      <c r="M2095" s="89" t="str">
        <f>IF(Udfyldningsark!G2112="","",IF(Udfyldningsark!G2112=Data!$T$7,Data!$V$7,IF(Udfyldningsark!G2112=Data!$T$8,Data!$V$8,IF(Udfyldningsark!G2112=Data!$T$9,Data!$V$9,IF(Udfyldningsark!G2112=Data!$T$10,Data!$V$10,IF(Udfyldningsark!G2112=Data!$T$11,Data!$V$11,IF(Udfyldningsark!G2112=Data!$T$12,Data!$V$12,IF(Udfyldningsark!G2112=Data!$T$13,Data!$V$13,IF(Udfyldningsark!G2112=Data!$T$14,Data!$V$14,IF(Udfyldningsark!G2112=Data!$T$15,Data!$V$15,IF(Udfyldningsark!G2112=Data!$T$16,Data!$V$16,IF(Udfyldningsark!G2112=Data!$T$17,Data!$V$17,IF(Udfyldningsark!G2112=Data!$T$18,Data!$V$18,IF(Udfyldningsark!G2112=Data!$T$19,Data!$V$19,IF(Udfyldningsark!G2112=Data!$T$20,Data!$V$20,IF(Udfyldningsark!G2112=Data!$T$21,Data!$V$21,IF(Udfyldningsark!G2112=Data!$T$22,Data!$V$22,IF(Udfyldningsark!G2112=Data!$T$23,Data!$V$23,IF(Udfyldningsark!G2112=Data!$T$24,Data!$V$24,IF(Udfyldningsark!G2112=Data!$T$25,Data!$V$25,IF(Udfyldningsark!G2112=Data!$T$26,Data!$V$26,IF(Udfyldningsark!G2112=Data!$T$27,Data!$V$27,))))))))))))))))))))))</f>
        <v/>
      </c>
    </row>
    <row r="2096" spans="13:13" ht="9.6" hidden="1" customHeight="1" x14ac:dyDescent="0.2">
      <c r="M2096" s="89" t="str">
        <f>IF(Udfyldningsark!G2113="","",IF(Udfyldningsark!G2113=Data!$T$7,Data!$V$7,IF(Udfyldningsark!G2113=Data!$T$8,Data!$V$8,IF(Udfyldningsark!G2113=Data!$T$9,Data!$V$9,IF(Udfyldningsark!G2113=Data!$T$10,Data!$V$10,IF(Udfyldningsark!G2113=Data!$T$11,Data!$V$11,IF(Udfyldningsark!G2113=Data!$T$12,Data!$V$12,IF(Udfyldningsark!G2113=Data!$T$13,Data!$V$13,IF(Udfyldningsark!G2113=Data!$T$14,Data!$V$14,IF(Udfyldningsark!G2113=Data!$T$15,Data!$V$15,IF(Udfyldningsark!G2113=Data!$T$16,Data!$V$16,IF(Udfyldningsark!G2113=Data!$T$17,Data!$V$17,IF(Udfyldningsark!G2113=Data!$T$18,Data!$V$18,IF(Udfyldningsark!G2113=Data!$T$19,Data!$V$19,IF(Udfyldningsark!G2113=Data!$T$20,Data!$V$20,IF(Udfyldningsark!G2113=Data!$T$21,Data!$V$21,IF(Udfyldningsark!G2113=Data!$T$22,Data!$V$22,IF(Udfyldningsark!G2113=Data!$T$23,Data!$V$23,IF(Udfyldningsark!G2113=Data!$T$24,Data!$V$24,IF(Udfyldningsark!G2113=Data!$T$25,Data!$V$25,IF(Udfyldningsark!G2113=Data!$T$26,Data!$V$26,IF(Udfyldningsark!G2113=Data!$T$27,Data!$V$27,))))))))))))))))))))))</f>
        <v/>
      </c>
    </row>
    <row r="2097" spans="13:13" ht="9.6" hidden="1" customHeight="1" x14ac:dyDescent="0.2">
      <c r="M2097" s="89" t="str">
        <f>IF(Udfyldningsark!G2114="","",IF(Udfyldningsark!G2114=Data!$T$7,Data!$V$7,IF(Udfyldningsark!G2114=Data!$T$8,Data!$V$8,IF(Udfyldningsark!G2114=Data!$T$9,Data!$V$9,IF(Udfyldningsark!G2114=Data!$T$10,Data!$V$10,IF(Udfyldningsark!G2114=Data!$T$11,Data!$V$11,IF(Udfyldningsark!G2114=Data!$T$12,Data!$V$12,IF(Udfyldningsark!G2114=Data!$T$13,Data!$V$13,IF(Udfyldningsark!G2114=Data!$T$14,Data!$V$14,IF(Udfyldningsark!G2114=Data!$T$15,Data!$V$15,IF(Udfyldningsark!G2114=Data!$T$16,Data!$V$16,IF(Udfyldningsark!G2114=Data!$T$17,Data!$V$17,IF(Udfyldningsark!G2114=Data!$T$18,Data!$V$18,IF(Udfyldningsark!G2114=Data!$T$19,Data!$V$19,IF(Udfyldningsark!G2114=Data!$T$20,Data!$V$20,IF(Udfyldningsark!G2114=Data!$T$21,Data!$V$21,IF(Udfyldningsark!G2114=Data!$T$22,Data!$V$22,IF(Udfyldningsark!G2114=Data!$T$23,Data!$V$23,IF(Udfyldningsark!G2114=Data!$T$24,Data!$V$24,IF(Udfyldningsark!G2114=Data!$T$25,Data!$V$25,IF(Udfyldningsark!G2114=Data!$T$26,Data!$V$26,IF(Udfyldningsark!G2114=Data!$T$27,Data!$V$27,))))))))))))))))))))))</f>
        <v/>
      </c>
    </row>
    <row r="2098" spans="13:13" ht="9.6" hidden="1" customHeight="1" x14ac:dyDescent="0.2">
      <c r="M2098" s="89" t="str">
        <f>IF(Udfyldningsark!G2115="","",IF(Udfyldningsark!G2115=Data!$T$7,Data!$V$7,IF(Udfyldningsark!G2115=Data!$T$8,Data!$V$8,IF(Udfyldningsark!G2115=Data!$T$9,Data!$V$9,IF(Udfyldningsark!G2115=Data!$T$10,Data!$V$10,IF(Udfyldningsark!G2115=Data!$T$11,Data!$V$11,IF(Udfyldningsark!G2115=Data!$T$12,Data!$V$12,IF(Udfyldningsark!G2115=Data!$T$13,Data!$V$13,IF(Udfyldningsark!G2115=Data!$T$14,Data!$V$14,IF(Udfyldningsark!G2115=Data!$T$15,Data!$V$15,IF(Udfyldningsark!G2115=Data!$T$16,Data!$V$16,IF(Udfyldningsark!G2115=Data!$T$17,Data!$V$17,IF(Udfyldningsark!G2115=Data!$T$18,Data!$V$18,IF(Udfyldningsark!G2115=Data!$T$19,Data!$V$19,IF(Udfyldningsark!G2115=Data!$T$20,Data!$V$20,IF(Udfyldningsark!G2115=Data!$T$21,Data!$V$21,IF(Udfyldningsark!G2115=Data!$T$22,Data!$V$22,IF(Udfyldningsark!G2115=Data!$T$23,Data!$V$23,IF(Udfyldningsark!G2115=Data!$T$24,Data!$V$24,IF(Udfyldningsark!G2115=Data!$T$25,Data!$V$25,IF(Udfyldningsark!G2115=Data!$T$26,Data!$V$26,IF(Udfyldningsark!G2115=Data!$T$27,Data!$V$27,))))))))))))))))))))))</f>
        <v/>
      </c>
    </row>
    <row r="2099" spans="13:13" ht="9.6" hidden="1" customHeight="1" x14ac:dyDescent="0.2">
      <c r="M2099" s="89" t="str">
        <f>IF(Udfyldningsark!G2116="","",IF(Udfyldningsark!G2116=Data!$T$7,Data!$V$7,IF(Udfyldningsark!G2116=Data!$T$8,Data!$V$8,IF(Udfyldningsark!G2116=Data!$T$9,Data!$V$9,IF(Udfyldningsark!G2116=Data!$T$10,Data!$V$10,IF(Udfyldningsark!G2116=Data!$T$11,Data!$V$11,IF(Udfyldningsark!G2116=Data!$T$12,Data!$V$12,IF(Udfyldningsark!G2116=Data!$T$13,Data!$V$13,IF(Udfyldningsark!G2116=Data!$T$14,Data!$V$14,IF(Udfyldningsark!G2116=Data!$T$15,Data!$V$15,IF(Udfyldningsark!G2116=Data!$T$16,Data!$V$16,IF(Udfyldningsark!G2116=Data!$T$17,Data!$V$17,IF(Udfyldningsark!G2116=Data!$T$18,Data!$V$18,IF(Udfyldningsark!G2116=Data!$T$19,Data!$V$19,IF(Udfyldningsark!G2116=Data!$T$20,Data!$V$20,IF(Udfyldningsark!G2116=Data!$T$21,Data!$V$21,IF(Udfyldningsark!G2116=Data!$T$22,Data!$V$22,IF(Udfyldningsark!G2116=Data!$T$23,Data!$V$23,IF(Udfyldningsark!G2116=Data!$T$24,Data!$V$24,IF(Udfyldningsark!G2116=Data!$T$25,Data!$V$25,IF(Udfyldningsark!G2116=Data!$T$26,Data!$V$26,IF(Udfyldningsark!G2116=Data!$T$27,Data!$V$27,))))))))))))))))))))))</f>
        <v/>
      </c>
    </row>
    <row r="2100" spans="13:13" ht="9.6" hidden="1" customHeight="1" x14ac:dyDescent="0.2">
      <c r="M2100" s="89" t="str">
        <f>IF(Udfyldningsark!G2117="","",IF(Udfyldningsark!G2117=Data!$T$7,Data!$V$7,IF(Udfyldningsark!G2117=Data!$T$8,Data!$V$8,IF(Udfyldningsark!G2117=Data!$T$9,Data!$V$9,IF(Udfyldningsark!G2117=Data!$T$10,Data!$V$10,IF(Udfyldningsark!G2117=Data!$T$11,Data!$V$11,IF(Udfyldningsark!G2117=Data!$T$12,Data!$V$12,IF(Udfyldningsark!G2117=Data!$T$13,Data!$V$13,IF(Udfyldningsark!G2117=Data!$T$14,Data!$V$14,IF(Udfyldningsark!G2117=Data!$T$15,Data!$V$15,IF(Udfyldningsark!G2117=Data!$T$16,Data!$V$16,IF(Udfyldningsark!G2117=Data!$T$17,Data!$V$17,IF(Udfyldningsark!G2117=Data!$T$18,Data!$V$18,IF(Udfyldningsark!G2117=Data!$T$19,Data!$V$19,IF(Udfyldningsark!G2117=Data!$T$20,Data!$V$20,IF(Udfyldningsark!G2117=Data!$T$21,Data!$V$21,IF(Udfyldningsark!G2117=Data!$T$22,Data!$V$22,IF(Udfyldningsark!G2117=Data!$T$23,Data!$V$23,IF(Udfyldningsark!G2117=Data!$T$24,Data!$V$24,IF(Udfyldningsark!G2117=Data!$T$25,Data!$V$25,IF(Udfyldningsark!G2117=Data!$T$26,Data!$V$26,IF(Udfyldningsark!G2117=Data!$T$27,Data!$V$27,))))))))))))))))))))))</f>
        <v/>
      </c>
    </row>
    <row r="2101" spans="13:13" ht="9.6" hidden="1" customHeight="1" x14ac:dyDescent="0.2">
      <c r="M2101" s="89" t="str">
        <f>IF(Udfyldningsark!G2118="","",IF(Udfyldningsark!G2118=Data!$T$7,Data!$V$7,IF(Udfyldningsark!G2118=Data!$T$8,Data!$V$8,IF(Udfyldningsark!G2118=Data!$T$9,Data!$V$9,IF(Udfyldningsark!G2118=Data!$T$10,Data!$V$10,IF(Udfyldningsark!G2118=Data!$T$11,Data!$V$11,IF(Udfyldningsark!G2118=Data!$T$12,Data!$V$12,IF(Udfyldningsark!G2118=Data!$T$13,Data!$V$13,IF(Udfyldningsark!G2118=Data!$T$14,Data!$V$14,IF(Udfyldningsark!G2118=Data!$T$15,Data!$V$15,IF(Udfyldningsark!G2118=Data!$T$16,Data!$V$16,IF(Udfyldningsark!G2118=Data!$T$17,Data!$V$17,IF(Udfyldningsark!G2118=Data!$T$18,Data!$V$18,IF(Udfyldningsark!G2118=Data!$T$19,Data!$V$19,IF(Udfyldningsark!G2118=Data!$T$20,Data!$V$20,IF(Udfyldningsark!G2118=Data!$T$21,Data!$V$21,IF(Udfyldningsark!G2118=Data!$T$22,Data!$V$22,IF(Udfyldningsark!G2118=Data!$T$23,Data!$V$23,IF(Udfyldningsark!G2118=Data!$T$24,Data!$V$24,IF(Udfyldningsark!G2118=Data!$T$25,Data!$V$25,IF(Udfyldningsark!G2118=Data!$T$26,Data!$V$26,IF(Udfyldningsark!G2118=Data!$T$27,Data!$V$27,))))))))))))))))))))))</f>
        <v/>
      </c>
    </row>
    <row r="2102" spans="13:13" ht="9.6" hidden="1" customHeight="1" x14ac:dyDescent="0.2">
      <c r="M2102" s="89" t="str">
        <f>IF(Udfyldningsark!G2119="","",IF(Udfyldningsark!G2119=Data!$T$7,Data!$V$7,IF(Udfyldningsark!G2119=Data!$T$8,Data!$V$8,IF(Udfyldningsark!G2119=Data!$T$9,Data!$V$9,IF(Udfyldningsark!G2119=Data!$T$10,Data!$V$10,IF(Udfyldningsark!G2119=Data!$T$11,Data!$V$11,IF(Udfyldningsark!G2119=Data!$T$12,Data!$V$12,IF(Udfyldningsark!G2119=Data!$T$13,Data!$V$13,IF(Udfyldningsark!G2119=Data!$T$14,Data!$V$14,IF(Udfyldningsark!G2119=Data!$T$15,Data!$V$15,IF(Udfyldningsark!G2119=Data!$T$16,Data!$V$16,IF(Udfyldningsark!G2119=Data!$T$17,Data!$V$17,IF(Udfyldningsark!G2119=Data!$T$18,Data!$V$18,IF(Udfyldningsark!G2119=Data!$T$19,Data!$V$19,IF(Udfyldningsark!G2119=Data!$T$20,Data!$V$20,IF(Udfyldningsark!G2119=Data!$T$21,Data!$V$21,IF(Udfyldningsark!G2119=Data!$T$22,Data!$V$22,IF(Udfyldningsark!G2119=Data!$T$23,Data!$V$23,IF(Udfyldningsark!G2119=Data!$T$24,Data!$V$24,IF(Udfyldningsark!G2119=Data!$T$25,Data!$V$25,IF(Udfyldningsark!G2119=Data!$T$26,Data!$V$26,IF(Udfyldningsark!G2119=Data!$T$27,Data!$V$27,))))))))))))))))))))))</f>
        <v/>
      </c>
    </row>
    <row r="2103" spans="13:13" ht="9.6" hidden="1" customHeight="1" x14ac:dyDescent="0.2">
      <c r="M2103" s="89" t="str">
        <f>IF(Udfyldningsark!G2120="","",IF(Udfyldningsark!G2120=Data!$T$7,Data!$V$7,IF(Udfyldningsark!G2120=Data!$T$8,Data!$V$8,IF(Udfyldningsark!G2120=Data!$T$9,Data!$V$9,IF(Udfyldningsark!G2120=Data!$T$10,Data!$V$10,IF(Udfyldningsark!G2120=Data!$T$11,Data!$V$11,IF(Udfyldningsark!G2120=Data!$T$12,Data!$V$12,IF(Udfyldningsark!G2120=Data!$T$13,Data!$V$13,IF(Udfyldningsark!G2120=Data!$T$14,Data!$V$14,IF(Udfyldningsark!G2120=Data!$T$15,Data!$V$15,IF(Udfyldningsark!G2120=Data!$T$16,Data!$V$16,IF(Udfyldningsark!G2120=Data!$T$17,Data!$V$17,IF(Udfyldningsark!G2120=Data!$T$18,Data!$V$18,IF(Udfyldningsark!G2120=Data!$T$19,Data!$V$19,IF(Udfyldningsark!G2120=Data!$T$20,Data!$V$20,IF(Udfyldningsark!G2120=Data!$T$21,Data!$V$21,IF(Udfyldningsark!G2120=Data!$T$22,Data!$V$22,IF(Udfyldningsark!G2120=Data!$T$23,Data!$V$23,IF(Udfyldningsark!G2120=Data!$T$24,Data!$V$24,IF(Udfyldningsark!G2120=Data!$T$25,Data!$V$25,IF(Udfyldningsark!G2120=Data!$T$26,Data!$V$26,IF(Udfyldningsark!G2120=Data!$T$27,Data!$V$27,))))))))))))))))))))))</f>
        <v/>
      </c>
    </row>
    <row r="2104" spans="13:13" ht="9.6" hidden="1" customHeight="1" x14ac:dyDescent="0.2">
      <c r="M2104" s="89" t="str">
        <f>IF(Udfyldningsark!G2121="","",IF(Udfyldningsark!G2121=Data!$T$7,Data!$V$7,IF(Udfyldningsark!G2121=Data!$T$8,Data!$V$8,IF(Udfyldningsark!G2121=Data!$T$9,Data!$V$9,IF(Udfyldningsark!G2121=Data!$T$10,Data!$V$10,IF(Udfyldningsark!G2121=Data!$T$11,Data!$V$11,IF(Udfyldningsark!G2121=Data!$T$12,Data!$V$12,IF(Udfyldningsark!G2121=Data!$T$13,Data!$V$13,IF(Udfyldningsark!G2121=Data!$T$14,Data!$V$14,IF(Udfyldningsark!G2121=Data!$T$15,Data!$V$15,IF(Udfyldningsark!G2121=Data!$T$16,Data!$V$16,IF(Udfyldningsark!G2121=Data!$T$17,Data!$V$17,IF(Udfyldningsark!G2121=Data!$T$18,Data!$V$18,IF(Udfyldningsark!G2121=Data!$T$19,Data!$V$19,IF(Udfyldningsark!G2121=Data!$T$20,Data!$V$20,IF(Udfyldningsark!G2121=Data!$T$21,Data!$V$21,IF(Udfyldningsark!G2121=Data!$T$22,Data!$V$22,IF(Udfyldningsark!G2121=Data!$T$23,Data!$V$23,IF(Udfyldningsark!G2121=Data!$T$24,Data!$V$24,IF(Udfyldningsark!G2121=Data!$T$25,Data!$V$25,IF(Udfyldningsark!G2121=Data!$T$26,Data!$V$26,IF(Udfyldningsark!G2121=Data!$T$27,Data!$V$27,))))))))))))))))))))))</f>
        <v/>
      </c>
    </row>
    <row r="2105" spans="13:13" ht="9.6" hidden="1" customHeight="1" x14ac:dyDescent="0.2">
      <c r="M2105" s="89" t="str">
        <f>IF(Udfyldningsark!G2122="","",IF(Udfyldningsark!G2122=Data!$T$7,Data!$V$7,IF(Udfyldningsark!G2122=Data!$T$8,Data!$V$8,IF(Udfyldningsark!G2122=Data!$T$9,Data!$V$9,IF(Udfyldningsark!G2122=Data!$T$10,Data!$V$10,IF(Udfyldningsark!G2122=Data!$T$11,Data!$V$11,IF(Udfyldningsark!G2122=Data!$T$12,Data!$V$12,IF(Udfyldningsark!G2122=Data!$T$13,Data!$V$13,IF(Udfyldningsark!G2122=Data!$T$14,Data!$V$14,IF(Udfyldningsark!G2122=Data!$T$15,Data!$V$15,IF(Udfyldningsark!G2122=Data!$T$16,Data!$V$16,IF(Udfyldningsark!G2122=Data!$T$17,Data!$V$17,IF(Udfyldningsark!G2122=Data!$T$18,Data!$V$18,IF(Udfyldningsark!G2122=Data!$T$19,Data!$V$19,IF(Udfyldningsark!G2122=Data!$T$20,Data!$V$20,IF(Udfyldningsark!G2122=Data!$T$21,Data!$V$21,IF(Udfyldningsark!G2122=Data!$T$22,Data!$V$22,IF(Udfyldningsark!G2122=Data!$T$23,Data!$V$23,IF(Udfyldningsark!G2122=Data!$T$24,Data!$V$24,IF(Udfyldningsark!G2122=Data!$T$25,Data!$V$25,IF(Udfyldningsark!G2122=Data!$T$26,Data!$V$26,IF(Udfyldningsark!G2122=Data!$T$27,Data!$V$27,))))))))))))))))))))))</f>
        <v/>
      </c>
    </row>
    <row r="2106" spans="13:13" ht="9.6" hidden="1" customHeight="1" x14ac:dyDescent="0.2">
      <c r="M2106" s="89" t="str">
        <f>IF(Udfyldningsark!G2123="","",IF(Udfyldningsark!G2123=Data!$T$7,Data!$V$7,IF(Udfyldningsark!G2123=Data!$T$8,Data!$V$8,IF(Udfyldningsark!G2123=Data!$T$9,Data!$V$9,IF(Udfyldningsark!G2123=Data!$T$10,Data!$V$10,IF(Udfyldningsark!G2123=Data!$T$11,Data!$V$11,IF(Udfyldningsark!G2123=Data!$T$12,Data!$V$12,IF(Udfyldningsark!G2123=Data!$T$13,Data!$V$13,IF(Udfyldningsark!G2123=Data!$T$14,Data!$V$14,IF(Udfyldningsark!G2123=Data!$T$15,Data!$V$15,IF(Udfyldningsark!G2123=Data!$T$16,Data!$V$16,IF(Udfyldningsark!G2123=Data!$T$17,Data!$V$17,IF(Udfyldningsark!G2123=Data!$T$18,Data!$V$18,IF(Udfyldningsark!G2123=Data!$T$19,Data!$V$19,IF(Udfyldningsark!G2123=Data!$T$20,Data!$V$20,IF(Udfyldningsark!G2123=Data!$T$21,Data!$V$21,IF(Udfyldningsark!G2123=Data!$T$22,Data!$V$22,IF(Udfyldningsark!G2123=Data!$T$23,Data!$V$23,IF(Udfyldningsark!G2123=Data!$T$24,Data!$V$24,IF(Udfyldningsark!G2123=Data!$T$25,Data!$V$25,IF(Udfyldningsark!G2123=Data!$T$26,Data!$V$26,IF(Udfyldningsark!G2123=Data!$T$27,Data!$V$27,))))))))))))))))))))))</f>
        <v/>
      </c>
    </row>
    <row r="2107" spans="13:13" ht="9.6" hidden="1" customHeight="1" x14ac:dyDescent="0.2">
      <c r="M2107" s="89" t="str">
        <f>IF(Udfyldningsark!G2124="","",IF(Udfyldningsark!G2124=Data!$T$7,Data!$V$7,IF(Udfyldningsark!G2124=Data!$T$8,Data!$V$8,IF(Udfyldningsark!G2124=Data!$T$9,Data!$V$9,IF(Udfyldningsark!G2124=Data!$T$10,Data!$V$10,IF(Udfyldningsark!G2124=Data!$T$11,Data!$V$11,IF(Udfyldningsark!G2124=Data!$T$12,Data!$V$12,IF(Udfyldningsark!G2124=Data!$T$13,Data!$V$13,IF(Udfyldningsark!G2124=Data!$T$14,Data!$V$14,IF(Udfyldningsark!G2124=Data!$T$15,Data!$V$15,IF(Udfyldningsark!G2124=Data!$T$16,Data!$V$16,IF(Udfyldningsark!G2124=Data!$T$17,Data!$V$17,IF(Udfyldningsark!G2124=Data!$T$18,Data!$V$18,IF(Udfyldningsark!G2124=Data!$T$19,Data!$V$19,IF(Udfyldningsark!G2124=Data!$T$20,Data!$V$20,IF(Udfyldningsark!G2124=Data!$T$21,Data!$V$21,IF(Udfyldningsark!G2124=Data!$T$22,Data!$V$22,IF(Udfyldningsark!G2124=Data!$T$23,Data!$V$23,IF(Udfyldningsark!G2124=Data!$T$24,Data!$V$24,IF(Udfyldningsark!G2124=Data!$T$25,Data!$V$25,IF(Udfyldningsark!G2124=Data!$T$26,Data!$V$26,IF(Udfyldningsark!G2124=Data!$T$27,Data!$V$27,))))))))))))))))))))))</f>
        <v/>
      </c>
    </row>
    <row r="2108" spans="13:13" ht="9.6" hidden="1" customHeight="1" x14ac:dyDescent="0.2">
      <c r="M2108" s="89" t="str">
        <f>IF(Udfyldningsark!G2125="","",IF(Udfyldningsark!G2125=Data!$T$7,Data!$V$7,IF(Udfyldningsark!G2125=Data!$T$8,Data!$V$8,IF(Udfyldningsark!G2125=Data!$T$9,Data!$V$9,IF(Udfyldningsark!G2125=Data!$T$10,Data!$V$10,IF(Udfyldningsark!G2125=Data!$T$11,Data!$V$11,IF(Udfyldningsark!G2125=Data!$T$12,Data!$V$12,IF(Udfyldningsark!G2125=Data!$T$13,Data!$V$13,IF(Udfyldningsark!G2125=Data!$T$14,Data!$V$14,IF(Udfyldningsark!G2125=Data!$T$15,Data!$V$15,IF(Udfyldningsark!G2125=Data!$T$16,Data!$V$16,IF(Udfyldningsark!G2125=Data!$T$17,Data!$V$17,IF(Udfyldningsark!G2125=Data!$T$18,Data!$V$18,IF(Udfyldningsark!G2125=Data!$T$19,Data!$V$19,IF(Udfyldningsark!G2125=Data!$T$20,Data!$V$20,IF(Udfyldningsark!G2125=Data!$T$21,Data!$V$21,IF(Udfyldningsark!G2125=Data!$T$22,Data!$V$22,IF(Udfyldningsark!G2125=Data!$T$23,Data!$V$23,IF(Udfyldningsark!G2125=Data!$T$24,Data!$V$24,IF(Udfyldningsark!G2125=Data!$T$25,Data!$V$25,IF(Udfyldningsark!G2125=Data!$T$26,Data!$V$26,IF(Udfyldningsark!G2125=Data!$T$27,Data!$V$27,))))))))))))))))))))))</f>
        <v/>
      </c>
    </row>
    <row r="2109" spans="13:13" ht="9.6" hidden="1" customHeight="1" x14ac:dyDescent="0.2">
      <c r="M2109" s="89" t="str">
        <f>IF(Udfyldningsark!G2126="","",IF(Udfyldningsark!G2126=Data!$T$7,Data!$V$7,IF(Udfyldningsark!G2126=Data!$T$8,Data!$V$8,IF(Udfyldningsark!G2126=Data!$T$9,Data!$V$9,IF(Udfyldningsark!G2126=Data!$T$10,Data!$V$10,IF(Udfyldningsark!G2126=Data!$T$11,Data!$V$11,IF(Udfyldningsark!G2126=Data!$T$12,Data!$V$12,IF(Udfyldningsark!G2126=Data!$T$13,Data!$V$13,IF(Udfyldningsark!G2126=Data!$T$14,Data!$V$14,IF(Udfyldningsark!G2126=Data!$T$15,Data!$V$15,IF(Udfyldningsark!G2126=Data!$T$16,Data!$V$16,IF(Udfyldningsark!G2126=Data!$T$17,Data!$V$17,IF(Udfyldningsark!G2126=Data!$T$18,Data!$V$18,IF(Udfyldningsark!G2126=Data!$T$19,Data!$V$19,IF(Udfyldningsark!G2126=Data!$T$20,Data!$V$20,IF(Udfyldningsark!G2126=Data!$T$21,Data!$V$21,IF(Udfyldningsark!G2126=Data!$T$22,Data!$V$22,IF(Udfyldningsark!G2126=Data!$T$23,Data!$V$23,IF(Udfyldningsark!G2126=Data!$T$24,Data!$V$24,IF(Udfyldningsark!G2126=Data!$T$25,Data!$V$25,IF(Udfyldningsark!G2126=Data!$T$26,Data!$V$26,IF(Udfyldningsark!G2126=Data!$T$27,Data!$V$27,))))))))))))))))))))))</f>
        <v/>
      </c>
    </row>
    <row r="2110" spans="13:13" ht="9.6" hidden="1" customHeight="1" x14ac:dyDescent="0.2">
      <c r="M2110" s="89" t="str">
        <f>IF(Udfyldningsark!G2127="","",IF(Udfyldningsark!G2127=Data!$T$7,Data!$V$7,IF(Udfyldningsark!G2127=Data!$T$8,Data!$V$8,IF(Udfyldningsark!G2127=Data!$T$9,Data!$V$9,IF(Udfyldningsark!G2127=Data!$T$10,Data!$V$10,IF(Udfyldningsark!G2127=Data!$T$11,Data!$V$11,IF(Udfyldningsark!G2127=Data!$T$12,Data!$V$12,IF(Udfyldningsark!G2127=Data!$T$13,Data!$V$13,IF(Udfyldningsark!G2127=Data!$T$14,Data!$V$14,IF(Udfyldningsark!G2127=Data!$T$15,Data!$V$15,IF(Udfyldningsark!G2127=Data!$T$16,Data!$V$16,IF(Udfyldningsark!G2127=Data!$T$17,Data!$V$17,IF(Udfyldningsark!G2127=Data!$T$18,Data!$V$18,IF(Udfyldningsark!G2127=Data!$T$19,Data!$V$19,IF(Udfyldningsark!G2127=Data!$T$20,Data!$V$20,IF(Udfyldningsark!G2127=Data!$T$21,Data!$V$21,IF(Udfyldningsark!G2127=Data!$T$22,Data!$V$22,IF(Udfyldningsark!G2127=Data!$T$23,Data!$V$23,IF(Udfyldningsark!G2127=Data!$T$24,Data!$V$24,IF(Udfyldningsark!G2127=Data!$T$25,Data!$V$25,IF(Udfyldningsark!G2127=Data!$T$26,Data!$V$26,IF(Udfyldningsark!G2127=Data!$T$27,Data!$V$27,))))))))))))))))))))))</f>
        <v/>
      </c>
    </row>
    <row r="2111" spans="13:13" ht="9.6" hidden="1" customHeight="1" x14ac:dyDescent="0.2">
      <c r="M2111" s="89" t="str">
        <f>IF(Udfyldningsark!G2128="","",IF(Udfyldningsark!G2128=Data!$T$7,Data!$V$7,IF(Udfyldningsark!G2128=Data!$T$8,Data!$V$8,IF(Udfyldningsark!G2128=Data!$T$9,Data!$V$9,IF(Udfyldningsark!G2128=Data!$T$10,Data!$V$10,IF(Udfyldningsark!G2128=Data!$T$11,Data!$V$11,IF(Udfyldningsark!G2128=Data!$T$12,Data!$V$12,IF(Udfyldningsark!G2128=Data!$T$13,Data!$V$13,IF(Udfyldningsark!G2128=Data!$T$14,Data!$V$14,IF(Udfyldningsark!G2128=Data!$T$15,Data!$V$15,IF(Udfyldningsark!G2128=Data!$T$16,Data!$V$16,IF(Udfyldningsark!G2128=Data!$T$17,Data!$V$17,IF(Udfyldningsark!G2128=Data!$T$18,Data!$V$18,IF(Udfyldningsark!G2128=Data!$T$19,Data!$V$19,IF(Udfyldningsark!G2128=Data!$T$20,Data!$V$20,IF(Udfyldningsark!G2128=Data!$T$21,Data!$V$21,IF(Udfyldningsark!G2128=Data!$T$22,Data!$V$22,IF(Udfyldningsark!G2128=Data!$T$23,Data!$V$23,IF(Udfyldningsark!G2128=Data!$T$24,Data!$V$24,IF(Udfyldningsark!G2128=Data!$T$25,Data!$V$25,IF(Udfyldningsark!G2128=Data!$T$26,Data!$V$26,IF(Udfyldningsark!G2128=Data!$T$27,Data!$V$27,))))))))))))))))))))))</f>
        <v/>
      </c>
    </row>
    <row r="2112" spans="13:13" ht="9.6" hidden="1" customHeight="1" x14ac:dyDescent="0.2">
      <c r="M2112" s="89" t="str">
        <f>IF(Udfyldningsark!G2129="","",IF(Udfyldningsark!G2129=Data!$T$7,Data!$V$7,IF(Udfyldningsark!G2129=Data!$T$8,Data!$V$8,IF(Udfyldningsark!G2129=Data!$T$9,Data!$V$9,IF(Udfyldningsark!G2129=Data!$T$10,Data!$V$10,IF(Udfyldningsark!G2129=Data!$T$11,Data!$V$11,IF(Udfyldningsark!G2129=Data!$T$12,Data!$V$12,IF(Udfyldningsark!G2129=Data!$T$13,Data!$V$13,IF(Udfyldningsark!G2129=Data!$T$14,Data!$V$14,IF(Udfyldningsark!G2129=Data!$T$15,Data!$V$15,IF(Udfyldningsark!G2129=Data!$T$16,Data!$V$16,IF(Udfyldningsark!G2129=Data!$T$17,Data!$V$17,IF(Udfyldningsark!G2129=Data!$T$18,Data!$V$18,IF(Udfyldningsark!G2129=Data!$T$19,Data!$V$19,IF(Udfyldningsark!G2129=Data!$T$20,Data!$V$20,IF(Udfyldningsark!G2129=Data!$T$21,Data!$V$21,IF(Udfyldningsark!G2129=Data!$T$22,Data!$V$22,IF(Udfyldningsark!G2129=Data!$T$23,Data!$V$23,IF(Udfyldningsark!G2129=Data!$T$24,Data!$V$24,IF(Udfyldningsark!G2129=Data!$T$25,Data!$V$25,IF(Udfyldningsark!G2129=Data!$T$26,Data!$V$26,IF(Udfyldningsark!G2129=Data!$T$27,Data!$V$27,))))))))))))))))))))))</f>
        <v/>
      </c>
    </row>
    <row r="2113" spans="13:13" ht="9.6" hidden="1" customHeight="1" x14ac:dyDescent="0.2">
      <c r="M2113" s="89" t="str">
        <f>IF(Udfyldningsark!G2130="","",IF(Udfyldningsark!G2130=Data!$T$7,Data!$V$7,IF(Udfyldningsark!G2130=Data!$T$8,Data!$V$8,IF(Udfyldningsark!G2130=Data!$T$9,Data!$V$9,IF(Udfyldningsark!G2130=Data!$T$10,Data!$V$10,IF(Udfyldningsark!G2130=Data!$T$11,Data!$V$11,IF(Udfyldningsark!G2130=Data!$T$12,Data!$V$12,IF(Udfyldningsark!G2130=Data!$T$13,Data!$V$13,IF(Udfyldningsark!G2130=Data!$T$14,Data!$V$14,IF(Udfyldningsark!G2130=Data!$T$15,Data!$V$15,IF(Udfyldningsark!G2130=Data!$T$16,Data!$V$16,IF(Udfyldningsark!G2130=Data!$T$17,Data!$V$17,IF(Udfyldningsark!G2130=Data!$T$18,Data!$V$18,IF(Udfyldningsark!G2130=Data!$T$19,Data!$V$19,IF(Udfyldningsark!G2130=Data!$T$20,Data!$V$20,IF(Udfyldningsark!G2130=Data!$T$21,Data!$V$21,IF(Udfyldningsark!G2130=Data!$T$22,Data!$V$22,IF(Udfyldningsark!G2130=Data!$T$23,Data!$V$23,IF(Udfyldningsark!G2130=Data!$T$24,Data!$V$24,IF(Udfyldningsark!G2130=Data!$T$25,Data!$V$25,IF(Udfyldningsark!G2130=Data!$T$26,Data!$V$26,IF(Udfyldningsark!G2130=Data!$T$27,Data!$V$27,))))))))))))))))))))))</f>
        <v/>
      </c>
    </row>
    <row r="2114" spans="13:13" ht="9.6" hidden="1" customHeight="1" x14ac:dyDescent="0.2">
      <c r="M2114" s="89" t="str">
        <f>IF(Udfyldningsark!G2131="","",IF(Udfyldningsark!G2131=Data!$T$7,Data!$V$7,IF(Udfyldningsark!G2131=Data!$T$8,Data!$V$8,IF(Udfyldningsark!G2131=Data!$T$9,Data!$V$9,IF(Udfyldningsark!G2131=Data!$T$10,Data!$V$10,IF(Udfyldningsark!G2131=Data!$T$11,Data!$V$11,IF(Udfyldningsark!G2131=Data!$T$12,Data!$V$12,IF(Udfyldningsark!G2131=Data!$T$13,Data!$V$13,IF(Udfyldningsark!G2131=Data!$T$14,Data!$V$14,IF(Udfyldningsark!G2131=Data!$T$15,Data!$V$15,IF(Udfyldningsark!G2131=Data!$T$16,Data!$V$16,IF(Udfyldningsark!G2131=Data!$T$17,Data!$V$17,IF(Udfyldningsark!G2131=Data!$T$18,Data!$V$18,IF(Udfyldningsark!G2131=Data!$T$19,Data!$V$19,IF(Udfyldningsark!G2131=Data!$T$20,Data!$V$20,IF(Udfyldningsark!G2131=Data!$T$21,Data!$V$21,IF(Udfyldningsark!G2131=Data!$T$22,Data!$V$22,IF(Udfyldningsark!G2131=Data!$T$23,Data!$V$23,IF(Udfyldningsark!G2131=Data!$T$24,Data!$V$24,IF(Udfyldningsark!G2131=Data!$T$25,Data!$V$25,IF(Udfyldningsark!G2131=Data!$T$26,Data!$V$26,IF(Udfyldningsark!G2131=Data!$T$27,Data!$V$27,))))))))))))))))))))))</f>
        <v/>
      </c>
    </row>
    <row r="2115" spans="13:13" ht="9.6" hidden="1" customHeight="1" x14ac:dyDescent="0.2">
      <c r="M2115" s="89" t="str">
        <f>IF(Udfyldningsark!G2132="","",IF(Udfyldningsark!G2132=Data!$T$7,Data!$V$7,IF(Udfyldningsark!G2132=Data!$T$8,Data!$V$8,IF(Udfyldningsark!G2132=Data!$T$9,Data!$V$9,IF(Udfyldningsark!G2132=Data!$T$10,Data!$V$10,IF(Udfyldningsark!G2132=Data!$T$11,Data!$V$11,IF(Udfyldningsark!G2132=Data!$T$12,Data!$V$12,IF(Udfyldningsark!G2132=Data!$T$13,Data!$V$13,IF(Udfyldningsark!G2132=Data!$T$14,Data!$V$14,IF(Udfyldningsark!G2132=Data!$T$15,Data!$V$15,IF(Udfyldningsark!G2132=Data!$T$16,Data!$V$16,IF(Udfyldningsark!G2132=Data!$T$17,Data!$V$17,IF(Udfyldningsark!G2132=Data!$T$18,Data!$V$18,IF(Udfyldningsark!G2132=Data!$T$19,Data!$V$19,IF(Udfyldningsark!G2132=Data!$T$20,Data!$V$20,IF(Udfyldningsark!G2132=Data!$T$21,Data!$V$21,IF(Udfyldningsark!G2132=Data!$T$22,Data!$V$22,IF(Udfyldningsark!G2132=Data!$T$23,Data!$V$23,IF(Udfyldningsark!G2132=Data!$T$24,Data!$V$24,IF(Udfyldningsark!G2132=Data!$T$25,Data!$V$25,IF(Udfyldningsark!G2132=Data!$T$26,Data!$V$26,IF(Udfyldningsark!G2132=Data!$T$27,Data!$V$27,))))))))))))))))))))))</f>
        <v/>
      </c>
    </row>
    <row r="2116" spans="13:13" ht="9.6" hidden="1" customHeight="1" x14ac:dyDescent="0.2">
      <c r="M2116" s="89" t="str">
        <f>IF(Udfyldningsark!G2133="","",IF(Udfyldningsark!G2133=Data!$T$7,Data!$V$7,IF(Udfyldningsark!G2133=Data!$T$8,Data!$V$8,IF(Udfyldningsark!G2133=Data!$T$9,Data!$V$9,IF(Udfyldningsark!G2133=Data!$T$10,Data!$V$10,IF(Udfyldningsark!G2133=Data!$T$11,Data!$V$11,IF(Udfyldningsark!G2133=Data!$T$12,Data!$V$12,IF(Udfyldningsark!G2133=Data!$T$13,Data!$V$13,IF(Udfyldningsark!G2133=Data!$T$14,Data!$V$14,IF(Udfyldningsark!G2133=Data!$T$15,Data!$V$15,IF(Udfyldningsark!G2133=Data!$T$16,Data!$V$16,IF(Udfyldningsark!G2133=Data!$T$17,Data!$V$17,IF(Udfyldningsark!G2133=Data!$T$18,Data!$V$18,IF(Udfyldningsark!G2133=Data!$T$19,Data!$V$19,IF(Udfyldningsark!G2133=Data!$T$20,Data!$V$20,IF(Udfyldningsark!G2133=Data!$T$21,Data!$V$21,IF(Udfyldningsark!G2133=Data!$T$22,Data!$V$22,IF(Udfyldningsark!G2133=Data!$T$23,Data!$V$23,IF(Udfyldningsark!G2133=Data!$T$24,Data!$V$24,IF(Udfyldningsark!G2133=Data!$T$25,Data!$V$25,IF(Udfyldningsark!G2133=Data!$T$26,Data!$V$26,IF(Udfyldningsark!G2133=Data!$T$27,Data!$V$27,))))))))))))))))))))))</f>
        <v/>
      </c>
    </row>
    <row r="2117" spans="13:13" ht="9.6" hidden="1" customHeight="1" x14ac:dyDescent="0.2">
      <c r="M2117" s="89" t="str">
        <f>IF(Udfyldningsark!G2134="","",IF(Udfyldningsark!G2134=Data!$T$7,Data!$V$7,IF(Udfyldningsark!G2134=Data!$T$8,Data!$V$8,IF(Udfyldningsark!G2134=Data!$T$9,Data!$V$9,IF(Udfyldningsark!G2134=Data!$T$10,Data!$V$10,IF(Udfyldningsark!G2134=Data!$T$11,Data!$V$11,IF(Udfyldningsark!G2134=Data!$T$12,Data!$V$12,IF(Udfyldningsark!G2134=Data!$T$13,Data!$V$13,IF(Udfyldningsark!G2134=Data!$T$14,Data!$V$14,IF(Udfyldningsark!G2134=Data!$T$15,Data!$V$15,IF(Udfyldningsark!G2134=Data!$T$16,Data!$V$16,IF(Udfyldningsark!G2134=Data!$T$17,Data!$V$17,IF(Udfyldningsark!G2134=Data!$T$18,Data!$V$18,IF(Udfyldningsark!G2134=Data!$T$19,Data!$V$19,IF(Udfyldningsark!G2134=Data!$T$20,Data!$V$20,IF(Udfyldningsark!G2134=Data!$T$21,Data!$V$21,IF(Udfyldningsark!G2134=Data!$T$22,Data!$V$22,IF(Udfyldningsark!G2134=Data!$T$23,Data!$V$23,IF(Udfyldningsark!G2134=Data!$T$24,Data!$V$24,IF(Udfyldningsark!G2134=Data!$T$25,Data!$V$25,IF(Udfyldningsark!G2134=Data!$T$26,Data!$V$26,IF(Udfyldningsark!G2134=Data!$T$27,Data!$V$27,))))))))))))))))))))))</f>
        <v/>
      </c>
    </row>
    <row r="2118" spans="13:13" ht="9.6" hidden="1" customHeight="1" x14ac:dyDescent="0.2">
      <c r="M2118" s="89" t="str">
        <f>IF(Udfyldningsark!G2135="","",IF(Udfyldningsark!G2135=Data!$T$7,Data!$V$7,IF(Udfyldningsark!G2135=Data!$T$8,Data!$V$8,IF(Udfyldningsark!G2135=Data!$T$9,Data!$V$9,IF(Udfyldningsark!G2135=Data!$T$10,Data!$V$10,IF(Udfyldningsark!G2135=Data!$T$11,Data!$V$11,IF(Udfyldningsark!G2135=Data!$T$12,Data!$V$12,IF(Udfyldningsark!G2135=Data!$T$13,Data!$V$13,IF(Udfyldningsark!G2135=Data!$T$14,Data!$V$14,IF(Udfyldningsark!G2135=Data!$T$15,Data!$V$15,IF(Udfyldningsark!G2135=Data!$T$16,Data!$V$16,IF(Udfyldningsark!G2135=Data!$T$17,Data!$V$17,IF(Udfyldningsark!G2135=Data!$T$18,Data!$V$18,IF(Udfyldningsark!G2135=Data!$T$19,Data!$V$19,IF(Udfyldningsark!G2135=Data!$T$20,Data!$V$20,IF(Udfyldningsark!G2135=Data!$T$21,Data!$V$21,IF(Udfyldningsark!G2135=Data!$T$22,Data!$V$22,IF(Udfyldningsark!G2135=Data!$T$23,Data!$V$23,IF(Udfyldningsark!G2135=Data!$T$24,Data!$V$24,IF(Udfyldningsark!G2135=Data!$T$25,Data!$V$25,IF(Udfyldningsark!G2135=Data!$T$26,Data!$V$26,IF(Udfyldningsark!G2135=Data!$T$27,Data!$V$27,))))))))))))))))))))))</f>
        <v/>
      </c>
    </row>
    <row r="2119" spans="13:13" ht="9.6" hidden="1" customHeight="1" x14ac:dyDescent="0.2">
      <c r="M2119" s="89" t="str">
        <f>IF(Udfyldningsark!G2136="","",IF(Udfyldningsark!G2136=Data!$T$7,Data!$V$7,IF(Udfyldningsark!G2136=Data!$T$8,Data!$V$8,IF(Udfyldningsark!G2136=Data!$T$9,Data!$V$9,IF(Udfyldningsark!G2136=Data!$T$10,Data!$V$10,IF(Udfyldningsark!G2136=Data!$T$11,Data!$V$11,IF(Udfyldningsark!G2136=Data!$T$12,Data!$V$12,IF(Udfyldningsark!G2136=Data!$T$13,Data!$V$13,IF(Udfyldningsark!G2136=Data!$T$14,Data!$V$14,IF(Udfyldningsark!G2136=Data!$T$15,Data!$V$15,IF(Udfyldningsark!G2136=Data!$T$16,Data!$V$16,IF(Udfyldningsark!G2136=Data!$T$17,Data!$V$17,IF(Udfyldningsark!G2136=Data!$T$18,Data!$V$18,IF(Udfyldningsark!G2136=Data!$T$19,Data!$V$19,IF(Udfyldningsark!G2136=Data!$T$20,Data!$V$20,IF(Udfyldningsark!G2136=Data!$T$21,Data!$V$21,IF(Udfyldningsark!G2136=Data!$T$22,Data!$V$22,IF(Udfyldningsark!G2136=Data!$T$23,Data!$V$23,IF(Udfyldningsark!G2136=Data!$T$24,Data!$V$24,IF(Udfyldningsark!G2136=Data!$T$25,Data!$V$25,IF(Udfyldningsark!G2136=Data!$T$26,Data!$V$26,IF(Udfyldningsark!G2136=Data!$T$27,Data!$V$27,))))))))))))))))))))))</f>
        <v/>
      </c>
    </row>
    <row r="2120" spans="13:13" ht="9.6" hidden="1" customHeight="1" x14ac:dyDescent="0.2">
      <c r="M2120" s="89" t="str">
        <f>IF(Udfyldningsark!G2137="","",IF(Udfyldningsark!G2137=Data!$T$7,Data!$V$7,IF(Udfyldningsark!G2137=Data!$T$8,Data!$V$8,IF(Udfyldningsark!G2137=Data!$T$9,Data!$V$9,IF(Udfyldningsark!G2137=Data!$T$10,Data!$V$10,IF(Udfyldningsark!G2137=Data!$T$11,Data!$V$11,IF(Udfyldningsark!G2137=Data!$T$12,Data!$V$12,IF(Udfyldningsark!G2137=Data!$T$13,Data!$V$13,IF(Udfyldningsark!G2137=Data!$T$14,Data!$V$14,IF(Udfyldningsark!G2137=Data!$T$15,Data!$V$15,IF(Udfyldningsark!G2137=Data!$T$16,Data!$V$16,IF(Udfyldningsark!G2137=Data!$T$17,Data!$V$17,IF(Udfyldningsark!G2137=Data!$T$18,Data!$V$18,IF(Udfyldningsark!G2137=Data!$T$19,Data!$V$19,IF(Udfyldningsark!G2137=Data!$T$20,Data!$V$20,IF(Udfyldningsark!G2137=Data!$T$21,Data!$V$21,IF(Udfyldningsark!G2137=Data!$T$22,Data!$V$22,IF(Udfyldningsark!G2137=Data!$T$23,Data!$V$23,IF(Udfyldningsark!G2137=Data!$T$24,Data!$V$24,IF(Udfyldningsark!G2137=Data!$T$25,Data!$V$25,IF(Udfyldningsark!G2137=Data!$T$26,Data!$V$26,IF(Udfyldningsark!G2137=Data!$T$27,Data!$V$27,))))))))))))))))))))))</f>
        <v/>
      </c>
    </row>
    <row r="2121" spans="13:13" ht="9.6" hidden="1" customHeight="1" x14ac:dyDescent="0.2">
      <c r="M2121" s="89" t="str">
        <f>IF(Udfyldningsark!G2138="","",IF(Udfyldningsark!G2138=Data!$T$7,Data!$V$7,IF(Udfyldningsark!G2138=Data!$T$8,Data!$V$8,IF(Udfyldningsark!G2138=Data!$T$9,Data!$V$9,IF(Udfyldningsark!G2138=Data!$T$10,Data!$V$10,IF(Udfyldningsark!G2138=Data!$T$11,Data!$V$11,IF(Udfyldningsark!G2138=Data!$T$12,Data!$V$12,IF(Udfyldningsark!G2138=Data!$T$13,Data!$V$13,IF(Udfyldningsark!G2138=Data!$T$14,Data!$V$14,IF(Udfyldningsark!G2138=Data!$T$15,Data!$V$15,IF(Udfyldningsark!G2138=Data!$T$16,Data!$V$16,IF(Udfyldningsark!G2138=Data!$T$17,Data!$V$17,IF(Udfyldningsark!G2138=Data!$T$18,Data!$V$18,IF(Udfyldningsark!G2138=Data!$T$19,Data!$V$19,IF(Udfyldningsark!G2138=Data!$T$20,Data!$V$20,IF(Udfyldningsark!G2138=Data!$T$21,Data!$V$21,IF(Udfyldningsark!G2138=Data!$T$22,Data!$V$22,IF(Udfyldningsark!G2138=Data!$T$23,Data!$V$23,IF(Udfyldningsark!G2138=Data!$T$24,Data!$V$24,IF(Udfyldningsark!G2138=Data!$T$25,Data!$V$25,IF(Udfyldningsark!G2138=Data!$T$26,Data!$V$26,IF(Udfyldningsark!G2138=Data!$T$27,Data!$V$27,))))))))))))))))))))))</f>
        <v/>
      </c>
    </row>
    <row r="2122" spans="13:13" ht="9.6" hidden="1" customHeight="1" x14ac:dyDescent="0.2">
      <c r="M2122" s="89" t="str">
        <f>IF(Udfyldningsark!G2139="","",IF(Udfyldningsark!G2139=Data!$T$7,Data!$V$7,IF(Udfyldningsark!G2139=Data!$T$8,Data!$V$8,IF(Udfyldningsark!G2139=Data!$T$9,Data!$V$9,IF(Udfyldningsark!G2139=Data!$T$10,Data!$V$10,IF(Udfyldningsark!G2139=Data!$T$11,Data!$V$11,IF(Udfyldningsark!G2139=Data!$T$12,Data!$V$12,IF(Udfyldningsark!G2139=Data!$T$13,Data!$V$13,IF(Udfyldningsark!G2139=Data!$T$14,Data!$V$14,IF(Udfyldningsark!G2139=Data!$T$15,Data!$V$15,IF(Udfyldningsark!G2139=Data!$T$16,Data!$V$16,IF(Udfyldningsark!G2139=Data!$T$17,Data!$V$17,IF(Udfyldningsark!G2139=Data!$T$18,Data!$V$18,IF(Udfyldningsark!G2139=Data!$T$19,Data!$V$19,IF(Udfyldningsark!G2139=Data!$T$20,Data!$V$20,IF(Udfyldningsark!G2139=Data!$T$21,Data!$V$21,IF(Udfyldningsark!G2139=Data!$T$22,Data!$V$22,IF(Udfyldningsark!G2139=Data!$T$23,Data!$V$23,IF(Udfyldningsark!G2139=Data!$T$24,Data!$V$24,IF(Udfyldningsark!G2139=Data!$T$25,Data!$V$25,IF(Udfyldningsark!G2139=Data!$T$26,Data!$V$26,IF(Udfyldningsark!G2139=Data!$T$27,Data!$V$27,))))))))))))))))))))))</f>
        <v/>
      </c>
    </row>
    <row r="2123" spans="13:13" ht="9.6" hidden="1" customHeight="1" x14ac:dyDescent="0.2">
      <c r="M2123" s="89" t="str">
        <f>IF(Udfyldningsark!G2140="","",IF(Udfyldningsark!G2140=Data!$T$7,Data!$V$7,IF(Udfyldningsark!G2140=Data!$T$8,Data!$V$8,IF(Udfyldningsark!G2140=Data!$T$9,Data!$V$9,IF(Udfyldningsark!G2140=Data!$T$10,Data!$V$10,IF(Udfyldningsark!G2140=Data!$T$11,Data!$V$11,IF(Udfyldningsark!G2140=Data!$T$12,Data!$V$12,IF(Udfyldningsark!G2140=Data!$T$13,Data!$V$13,IF(Udfyldningsark!G2140=Data!$T$14,Data!$V$14,IF(Udfyldningsark!G2140=Data!$T$15,Data!$V$15,IF(Udfyldningsark!G2140=Data!$T$16,Data!$V$16,IF(Udfyldningsark!G2140=Data!$T$17,Data!$V$17,IF(Udfyldningsark!G2140=Data!$T$18,Data!$V$18,IF(Udfyldningsark!G2140=Data!$T$19,Data!$V$19,IF(Udfyldningsark!G2140=Data!$T$20,Data!$V$20,IF(Udfyldningsark!G2140=Data!$T$21,Data!$V$21,IF(Udfyldningsark!G2140=Data!$T$22,Data!$V$22,IF(Udfyldningsark!G2140=Data!$T$23,Data!$V$23,IF(Udfyldningsark!G2140=Data!$T$24,Data!$V$24,IF(Udfyldningsark!G2140=Data!$T$25,Data!$V$25,IF(Udfyldningsark!G2140=Data!$T$26,Data!$V$26,IF(Udfyldningsark!G2140=Data!$T$27,Data!$V$27,))))))))))))))))))))))</f>
        <v/>
      </c>
    </row>
    <row r="2124" spans="13:13" ht="9.6" hidden="1" customHeight="1" x14ac:dyDescent="0.2">
      <c r="M2124" s="89" t="str">
        <f>IF(Udfyldningsark!G2141="","",IF(Udfyldningsark!G2141=Data!$T$7,Data!$V$7,IF(Udfyldningsark!G2141=Data!$T$8,Data!$V$8,IF(Udfyldningsark!G2141=Data!$T$9,Data!$V$9,IF(Udfyldningsark!G2141=Data!$T$10,Data!$V$10,IF(Udfyldningsark!G2141=Data!$T$11,Data!$V$11,IF(Udfyldningsark!G2141=Data!$T$12,Data!$V$12,IF(Udfyldningsark!G2141=Data!$T$13,Data!$V$13,IF(Udfyldningsark!G2141=Data!$T$14,Data!$V$14,IF(Udfyldningsark!G2141=Data!$T$15,Data!$V$15,IF(Udfyldningsark!G2141=Data!$T$16,Data!$V$16,IF(Udfyldningsark!G2141=Data!$T$17,Data!$V$17,IF(Udfyldningsark!G2141=Data!$T$18,Data!$V$18,IF(Udfyldningsark!G2141=Data!$T$19,Data!$V$19,IF(Udfyldningsark!G2141=Data!$T$20,Data!$V$20,IF(Udfyldningsark!G2141=Data!$T$21,Data!$V$21,IF(Udfyldningsark!G2141=Data!$T$22,Data!$V$22,IF(Udfyldningsark!G2141=Data!$T$23,Data!$V$23,IF(Udfyldningsark!G2141=Data!$T$24,Data!$V$24,IF(Udfyldningsark!G2141=Data!$T$25,Data!$V$25,IF(Udfyldningsark!G2141=Data!$T$26,Data!$V$26,IF(Udfyldningsark!G2141=Data!$T$27,Data!$V$27,))))))))))))))))))))))</f>
        <v/>
      </c>
    </row>
    <row r="2125" spans="13:13" ht="9.6" hidden="1" customHeight="1" x14ac:dyDescent="0.2">
      <c r="M2125" s="89" t="str">
        <f>IF(Udfyldningsark!G2142="","",IF(Udfyldningsark!G2142=Data!$T$7,Data!$V$7,IF(Udfyldningsark!G2142=Data!$T$8,Data!$V$8,IF(Udfyldningsark!G2142=Data!$T$9,Data!$V$9,IF(Udfyldningsark!G2142=Data!$T$10,Data!$V$10,IF(Udfyldningsark!G2142=Data!$T$11,Data!$V$11,IF(Udfyldningsark!G2142=Data!$T$12,Data!$V$12,IF(Udfyldningsark!G2142=Data!$T$13,Data!$V$13,IF(Udfyldningsark!G2142=Data!$T$14,Data!$V$14,IF(Udfyldningsark!G2142=Data!$T$15,Data!$V$15,IF(Udfyldningsark!G2142=Data!$T$16,Data!$V$16,IF(Udfyldningsark!G2142=Data!$T$17,Data!$V$17,IF(Udfyldningsark!G2142=Data!$T$18,Data!$V$18,IF(Udfyldningsark!G2142=Data!$T$19,Data!$V$19,IF(Udfyldningsark!G2142=Data!$T$20,Data!$V$20,IF(Udfyldningsark!G2142=Data!$T$21,Data!$V$21,IF(Udfyldningsark!G2142=Data!$T$22,Data!$V$22,IF(Udfyldningsark!G2142=Data!$T$23,Data!$V$23,IF(Udfyldningsark!G2142=Data!$T$24,Data!$V$24,IF(Udfyldningsark!G2142=Data!$T$25,Data!$V$25,IF(Udfyldningsark!G2142=Data!$T$26,Data!$V$26,IF(Udfyldningsark!G2142=Data!$T$27,Data!$V$27,))))))))))))))))))))))</f>
        <v/>
      </c>
    </row>
    <row r="2126" spans="13:13" ht="9.6" hidden="1" customHeight="1" x14ac:dyDescent="0.2">
      <c r="M2126" s="89" t="str">
        <f>IF(Udfyldningsark!G2143="","",IF(Udfyldningsark!G2143=Data!$T$7,Data!$V$7,IF(Udfyldningsark!G2143=Data!$T$8,Data!$V$8,IF(Udfyldningsark!G2143=Data!$T$9,Data!$V$9,IF(Udfyldningsark!G2143=Data!$T$10,Data!$V$10,IF(Udfyldningsark!G2143=Data!$T$11,Data!$V$11,IF(Udfyldningsark!G2143=Data!$T$12,Data!$V$12,IF(Udfyldningsark!G2143=Data!$T$13,Data!$V$13,IF(Udfyldningsark!G2143=Data!$T$14,Data!$V$14,IF(Udfyldningsark!G2143=Data!$T$15,Data!$V$15,IF(Udfyldningsark!G2143=Data!$T$16,Data!$V$16,IF(Udfyldningsark!G2143=Data!$T$17,Data!$V$17,IF(Udfyldningsark!G2143=Data!$T$18,Data!$V$18,IF(Udfyldningsark!G2143=Data!$T$19,Data!$V$19,IF(Udfyldningsark!G2143=Data!$T$20,Data!$V$20,IF(Udfyldningsark!G2143=Data!$T$21,Data!$V$21,IF(Udfyldningsark!G2143=Data!$T$22,Data!$V$22,IF(Udfyldningsark!G2143=Data!$T$23,Data!$V$23,IF(Udfyldningsark!G2143=Data!$T$24,Data!$V$24,IF(Udfyldningsark!G2143=Data!$T$25,Data!$V$25,IF(Udfyldningsark!G2143=Data!$T$26,Data!$V$26,IF(Udfyldningsark!G2143=Data!$T$27,Data!$V$27,))))))))))))))))))))))</f>
        <v/>
      </c>
    </row>
    <row r="2127" spans="13:13" ht="9.6" hidden="1" customHeight="1" x14ac:dyDescent="0.2">
      <c r="M2127" s="89" t="str">
        <f>IF(Udfyldningsark!G2144="","",IF(Udfyldningsark!G2144=Data!$T$7,Data!$V$7,IF(Udfyldningsark!G2144=Data!$T$8,Data!$V$8,IF(Udfyldningsark!G2144=Data!$T$9,Data!$V$9,IF(Udfyldningsark!G2144=Data!$T$10,Data!$V$10,IF(Udfyldningsark!G2144=Data!$T$11,Data!$V$11,IF(Udfyldningsark!G2144=Data!$T$12,Data!$V$12,IF(Udfyldningsark!G2144=Data!$T$13,Data!$V$13,IF(Udfyldningsark!G2144=Data!$T$14,Data!$V$14,IF(Udfyldningsark!G2144=Data!$T$15,Data!$V$15,IF(Udfyldningsark!G2144=Data!$T$16,Data!$V$16,IF(Udfyldningsark!G2144=Data!$T$17,Data!$V$17,IF(Udfyldningsark!G2144=Data!$T$18,Data!$V$18,IF(Udfyldningsark!G2144=Data!$T$19,Data!$V$19,IF(Udfyldningsark!G2144=Data!$T$20,Data!$V$20,IF(Udfyldningsark!G2144=Data!$T$21,Data!$V$21,IF(Udfyldningsark!G2144=Data!$T$22,Data!$V$22,IF(Udfyldningsark!G2144=Data!$T$23,Data!$V$23,IF(Udfyldningsark!G2144=Data!$T$24,Data!$V$24,IF(Udfyldningsark!G2144=Data!$T$25,Data!$V$25,IF(Udfyldningsark!G2144=Data!$T$26,Data!$V$26,IF(Udfyldningsark!G2144=Data!$T$27,Data!$V$27,))))))))))))))))))))))</f>
        <v/>
      </c>
    </row>
    <row r="2128" spans="13:13" ht="9.6" hidden="1" customHeight="1" x14ac:dyDescent="0.2">
      <c r="M2128" s="89" t="str">
        <f>IF(Udfyldningsark!G2145="","",IF(Udfyldningsark!G2145=Data!$T$7,Data!$V$7,IF(Udfyldningsark!G2145=Data!$T$8,Data!$V$8,IF(Udfyldningsark!G2145=Data!$T$9,Data!$V$9,IF(Udfyldningsark!G2145=Data!$T$10,Data!$V$10,IF(Udfyldningsark!G2145=Data!$T$11,Data!$V$11,IF(Udfyldningsark!G2145=Data!$T$12,Data!$V$12,IF(Udfyldningsark!G2145=Data!$T$13,Data!$V$13,IF(Udfyldningsark!G2145=Data!$T$14,Data!$V$14,IF(Udfyldningsark!G2145=Data!$T$15,Data!$V$15,IF(Udfyldningsark!G2145=Data!$T$16,Data!$V$16,IF(Udfyldningsark!G2145=Data!$T$17,Data!$V$17,IF(Udfyldningsark!G2145=Data!$T$18,Data!$V$18,IF(Udfyldningsark!G2145=Data!$T$19,Data!$V$19,IF(Udfyldningsark!G2145=Data!$T$20,Data!$V$20,IF(Udfyldningsark!G2145=Data!$T$21,Data!$V$21,IF(Udfyldningsark!G2145=Data!$T$22,Data!$V$22,IF(Udfyldningsark!G2145=Data!$T$23,Data!$V$23,IF(Udfyldningsark!G2145=Data!$T$24,Data!$V$24,IF(Udfyldningsark!G2145=Data!$T$25,Data!$V$25,IF(Udfyldningsark!G2145=Data!$T$26,Data!$V$26,IF(Udfyldningsark!G2145=Data!$T$27,Data!$V$27,))))))))))))))))))))))</f>
        <v/>
      </c>
    </row>
    <row r="2129" spans="13:13" ht="9.6" hidden="1" customHeight="1" x14ac:dyDescent="0.2">
      <c r="M2129" s="89" t="str">
        <f>IF(Udfyldningsark!G2146="","",IF(Udfyldningsark!G2146=Data!$T$7,Data!$V$7,IF(Udfyldningsark!G2146=Data!$T$8,Data!$V$8,IF(Udfyldningsark!G2146=Data!$T$9,Data!$V$9,IF(Udfyldningsark!G2146=Data!$T$10,Data!$V$10,IF(Udfyldningsark!G2146=Data!$T$11,Data!$V$11,IF(Udfyldningsark!G2146=Data!$T$12,Data!$V$12,IF(Udfyldningsark!G2146=Data!$T$13,Data!$V$13,IF(Udfyldningsark!G2146=Data!$T$14,Data!$V$14,IF(Udfyldningsark!G2146=Data!$T$15,Data!$V$15,IF(Udfyldningsark!G2146=Data!$T$16,Data!$V$16,IF(Udfyldningsark!G2146=Data!$T$17,Data!$V$17,IF(Udfyldningsark!G2146=Data!$T$18,Data!$V$18,IF(Udfyldningsark!G2146=Data!$T$19,Data!$V$19,IF(Udfyldningsark!G2146=Data!$T$20,Data!$V$20,IF(Udfyldningsark!G2146=Data!$T$21,Data!$V$21,IF(Udfyldningsark!G2146=Data!$T$22,Data!$V$22,IF(Udfyldningsark!G2146=Data!$T$23,Data!$V$23,IF(Udfyldningsark!G2146=Data!$T$24,Data!$V$24,IF(Udfyldningsark!G2146=Data!$T$25,Data!$V$25,IF(Udfyldningsark!G2146=Data!$T$26,Data!$V$26,IF(Udfyldningsark!G2146=Data!$T$27,Data!$V$27,))))))))))))))))))))))</f>
        <v/>
      </c>
    </row>
    <row r="2130" spans="13:13" ht="9.6" hidden="1" customHeight="1" x14ac:dyDescent="0.2">
      <c r="M2130" s="89" t="str">
        <f>IF(Udfyldningsark!G2147="","",IF(Udfyldningsark!G2147=Data!$T$7,Data!$V$7,IF(Udfyldningsark!G2147=Data!$T$8,Data!$V$8,IF(Udfyldningsark!G2147=Data!$T$9,Data!$V$9,IF(Udfyldningsark!G2147=Data!$T$10,Data!$V$10,IF(Udfyldningsark!G2147=Data!$T$11,Data!$V$11,IF(Udfyldningsark!G2147=Data!$T$12,Data!$V$12,IF(Udfyldningsark!G2147=Data!$T$13,Data!$V$13,IF(Udfyldningsark!G2147=Data!$T$14,Data!$V$14,IF(Udfyldningsark!G2147=Data!$T$15,Data!$V$15,IF(Udfyldningsark!G2147=Data!$T$16,Data!$V$16,IF(Udfyldningsark!G2147=Data!$T$17,Data!$V$17,IF(Udfyldningsark!G2147=Data!$T$18,Data!$V$18,IF(Udfyldningsark!G2147=Data!$T$19,Data!$V$19,IF(Udfyldningsark!G2147=Data!$T$20,Data!$V$20,IF(Udfyldningsark!G2147=Data!$T$21,Data!$V$21,IF(Udfyldningsark!G2147=Data!$T$22,Data!$V$22,IF(Udfyldningsark!G2147=Data!$T$23,Data!$V$23,IF(Udfyldningsark!G2147=Data!$T$24,Data!$V$24,IF(Udfyldningsark!G2147=Data!$T$25,Data!$V$25,IF(Udfyldningsark!G2147=Data!$T$26,Data!$V$26,IF(Udfyldningsark!G2147=Data!$T$27,Data!$V$27,))))))))))))))))))))))</f>
        <v/>
      </c>
    </row>
    <row r="2131" spans="13:13" ht="9.6" hidden="1" customHeight="1" x14ac:dyDescent="0.2">
      <c r="M2131" s="89" t="str">
        <f>IF(Udfyldningsark!G2148="","",IF(Udfyldningsark!G2148=Data!$T$7,Data!$V$7,IF(Udfyldningsark!G2148=Data!$T$8,Data!$V$8,IF(Udfyldningsark!G2148=Data!$T$9,Data!$V$9,IF(Udfyldningsark!G2148=Data!$T$10,Data!$V$10,IF(Udfyldningsark!G2148=Data!$T$11,Data!$V$11,IF(Udfyldningsark!G2148=Data!$T$12,Data!$V$12,IF(Udfyldningsark!G2148=Data!$T$13,Data!$V$13,IF(Udfyldningsark!G2148=Data!$T$14,Data!$V$14,IF(Udfyldningsark!G2148=Data!$T$15,Data!$V$15,IF(Udfyldningsark!G2148=Data!$T$16,Data!$V$16,IF(Udfyldningsark!G2148=Data!$T$17,Data!$V$17,IF(Udfyldningsark!G2148=Data!$T$18,Data!$V$18,IF(Udfyldningsark!G2148=Data!$T$19,Data!$V$19,IF(Udfyldningsark!G2148=Data!$T$20,Data!$V$20,IF(Udfyldningsark!G2148=Data!$T$21,Data!$V$21,IF(Udfyldningsark!G2148=Data!$T$22,Data!$V$22,IF(Udfyldningsark!G2148=Data!$T$23,Data!$V$23,IF(Udfyldningsark!G2148=Data!$T$24,Data!$V$24,IF(Udfyldningsark!G2148=Data!$T$25,Data!$V$25,IF(Udfyldningsark!G2148=Data!$T$26,Data!$V$26,IF(Udfyldningsark!G2148=Data!$T$27,Data!$V$27,))))))))))))))))))))))</f>
        <v/>
      </c>
    </row>
    <row r="2132" spans="13:13" ht="9.6" hidden="1" customHeight="1" x14ac:dyDescent="0.2">
      <c r="M2132" s="89" t="str">
        <f>IF(Udfyldningsark!G2149="","",IF(Udfyldningsark!G2149=Data!$T$7,Data!$V$7,IF(Udfyldningsark!G2149=Data!$T$8,Data!$V$8,IF(Udfyldningsark!G2149=Data!$T$9,Data!$V$9,IF(Udfyldningsark!G2149=Data!$T$10,Data!$V$10,IF(Udfyldningsark!G2149=Data!$T$11,Data!$V$11,IF(Udfyldningsark!G2149=Data!$T$12,Data!$V$12,IF(Udfyldningsark!G2149=Data!$T$13,Data!$V$13,IF(Udfyldningsark!G2149=Data!$T$14,Data!$V$14,IF(Udfyldningsark!G2149=Data!$T$15,Data!$V$15,IF(Udfyldningsark!G2149=Data!$T$16,Data!$V$16,IF(Udfyldningsark!G2149=Data!$T$17,Data!$V$17,IF(Udfyldningsark!G2149=Data!$T$18,Data!$V$18,IF(Udfyldningsark!G2149=Data!$T$19,Data!$V$19,IF(Udfyldningsark!G2149=Data!$T$20,Data!$V$20,IF(Udfyldningsark!G2149=Data!$T$21,Data!$V$21,IF(Udfyldningsark!G2149=Data!$T$22,Data!$V$22,IF(Udfyldningsark!G2149=Data!$T$23,Data!$V$23,IF(Udfyldningsark!G2149=Data!$T$24,Data!$V$24,IF(Udfyldningsark!G2149=Data!$T$25,Data!$V$25,IF(Udfyldningsark!G2149=Data!$T$26,Data!$V$26,IF(Udfyldningsark!G2149=Data!$T$27,Data!$V$27,))))))))))))))))))))))</f>
        <v/>
      </c>
    </row>
    <row r="2133" spans="13:13" ht="9.6" hidden="1" customHeight="1" x14ac:dyDescent="0.2">
      <c r="M2133" s="89" t="str">
        <f>IF(Udfyldningsark!G2150="","",IF(Udfyldningsark!G2150=Data!$T$7,Data!$V$7,IF(Udfyldningsark!G2150=Data!$T$8,Data!$V$8,IF(Udfyldningsark!G2150=Data!$T$9,Data!$V$9,IF(Udfyldningsark!G2150=Data!$T$10,Data!$V$10,IF(Udfyldningsark!G2150=Data!$T$11,Data!$V$11,IF(Udfyldningsark!G2150=Data!$T$12,Data!$V$12,IF(Udfyldningsark!G2150=Data!$T$13,Data!$V$13,IF(Udfyldningsark!G2150=Data!$T$14,Data!$V$14,IF(Udfyldningsark!G2150=Data!$T$15,Data!$V$15,IF(Udfyldningsark!G2150=Data!$T$16,Data!$V$16,IF(Udfyldningsark!G2150=Data!$T$17,Data!$V$17,IF(Udfyldningsark!G2150=Data!$T$18,Data!$V$18,IF(Udfyldningsark!G2150=Data!$T$19,Data!$V$19,IF(Udfyldningsark!G2150=Data!$T$20,Data!$V$20,IF(Udfyldningsark!G2150=Data!$T$21,Data!$V$21,IF(Udfyldningsark!G2150=Data!$T$22,Data!$V$22,IF(Udfyldningsark!G2150=Data!$T$23,Data!$V$23,IF(Udfyldningsark!G2150=Data!$T$24,Data!$V$24,IF(Udfyldningsark!G2150=Data!$T$25,Data!$V$25,IF(Udfyldningsark!G2150=Data!$T$26,Data!$V$26,IF(Udfyldningsark!G2150=Data!$T$27,Data!$V$27,))))))))))))))))))))))</f>
        <v/>
      </c>
    </row>
    <row r="2134" spans="13:13" ht="9.6" hidden="1" customHeight="1" x14ac:dyDescent="0.2">
      <c r="M2134" s="89" t="str">
        <f>IF(Udfyldningsark!G2151="","",IF(Udfyldningsark!G2151=Data!$T$7,Data!$V$7,IF(Udfyldningsark!G2151=Data!$T$8,Data!$V$8,IF(Udfyldningsark!G2151=Data!$T$9,Data!$V$9,IF(Udfyldningsark!G2151=Data!$T$10,Data!$V$10,IF(Udfyldningsark!G2151=Data!$T$11,Data!$V$11,IF(Udfyldningsark!G2151=Data!$T$12,Data!$V$12,IF(Udfyldningsark!G2151=Data!$T$13,Data!$V$13,IF(Udfyldningsark!G2151=Data!$T$14,Data!$V$14,IF(Udfyldningsark!G2151=Data!$T$15,Data!$V$15,IF(Udfyldningsark!G2151=Data!$T$16,Data!$V$16,IF(Udfyldningsark!G2151=Data!$T$17,Data!$V$17,IF(Udfyldningsark!G2151=Data!$T$18,Data!$V$18,IF(Udfyldningsark!G2151=Data!$T$19,Data!$V$19,IF(Udfyldningsark!G2151=Data!$T$20,Data!$V$20,IF(Udfyldningsark!G2151=Data!$T$21,Data!$V$21,IF(Udfyldningsark!G2151=Data!$T$22,Data!$V$22,IF(Udfyldningsark!G2151=Data!$T$23,Data!$V$23,IF(Udfyldningsark!G2151=Data!$T$24,Data!$V$24,IF(Udfyldningsark!G2151=Data!$T$25,Data!$V$25,IF(Udfyldningsark!G2151=Data!$T$26,Data!$V$26,IF(Udfyldningsark!G2151=Data!$T$27,Data!$V$27,))))))))))))))))))))))</f>
        <v/>
      </c>
    </row>
    <row r="2135" spans="13:13" ht="9.6" hidden="1" customHeight="1" x14ac:dyDescent="0.2">
      <c r="M2135" s="89" t="str">
        <f>IF(Udfyldningsark!G2152="","",IF(Udfyldningsark!G2152=Data!$T$7,Data!$V$7,IF(Udfyldningsark!G2152=Data!$T$8,Data!$V$8,IF(Udfyldningsark!G2152=Data!$T$9,Data!$V$9,IF(Udfyldningsark!G2152=Data!$T$10,Data!$V$10,IF(Udfyldningsark!G2152=Data!$T$11,Data!$V$11,IF(Udfyldningsark!G2152=Data!$T$12,Data!$V$12,IF(Udfyldningsark!G2152=Data!$T$13,Data!$V$13,IF(Udfyldningsark!G2152=Data!$T$14,Data!$V$14,IF(Udfyldningsark!G2152=Data!$T$15,Data!$V$15,IF(Udfyldningsark!G2152=Data!$T$16,Data!$V$16,IF(Udfyldningsark!G2152=Data!$T$17,Data!$V$17,IF(Udfyldningsark!G2152=Data!$T$18,Data!$V$18,IF(Udfyldningsark!G2152=Data!$T$19,Data!$V$19,IF(Udfyldningsark!G2152=Data!$T$20,Data!$V$20,IF(Udfyldningsark!G2152=Data!$T$21,Data!$V$21,IF(Udfyldningsark!G2152=Data!$T$22,Data!$V$22,IF(Udfyldningsark!G2152=Data!$T$23,Data!$V$23,IF(Udfyldningsark!G2152=Data!$T$24,Data!$V$24,IF(Udfyldningsark!G2152=Data!$T$25,Data!$V$25,IF(Udfyldningsark!G2152=Data!$T$26,Data!$V$26,IF(Udfyldningsark!G2152=Data!$T$27,Data!$V$27,))))))))))))))))))))))</f>
        <v/>
      </c>
    </row>
    <row r="2136" spans="13:13" ht="9.6" hidden="1" customHeight="1" x14ac:dyDescent="0.2">
      <c r="M2136" s="89" t="str">
        <f>IF(Udfyldningsark!G2153="","",IF(Udfyldningsark!G2153=Data!$T$7,Data!$V$7,IF(Udfyldningsark!G2153=Data!$T$8,Data!$V$8,IF(Udfyldningsark!G2153=Data!$T$9,Data!$V$9,IF(Udfyldningsark!G2153=Data!$T$10,Data!$V$10,IF(Udfyldningsark!G2153=Data!$T$11,Data!$V$11,IF(Udfyldningsark!G2153=Data!$T$12,Data!$V$12,IF(Udfyldningsark!G2153=Data!$T$13,Data!$V$13,IF(Udfyldningsark!G2153=Data!$T$14,Data!$V$14,IF(Udfyldningsark!G2153=Data!$T$15,Data!$V$15,IF(Udfyldningsark!G2153=Data!$T$16,Data!$V$16,IF(Udfyldningsark!G2153=Data!$T$17,Data!$V$17,IF(Udfyldningsark!G2153=Data!$T$18,Data!$V$18,IF(Udfyldningsark!G2153=Data!$T$19,Data!$V$19,IF(Udfyldningsark!G2153=Data!$T$20,Data!$V$20,IF(Udfyldningsark!G2153=Data!$T$21,Data!$V$21,IF(Udfyldningsark!G2153=Data!$T$22,Data!$V$22,IF(Udfyldningsark!G2153=Data!$T$23,Data!$V$23,IF(Udfyldningsark!G2153=Data!$T$24,Data!$V$24,IF(Udfyldningsark!G2153=Data!$T$25,Data!$V$25,IF(Udfyldningsark!G2153=Data!$T$26,Data!$V$26,IF(Udfyldningsark!G2153=Data!$T$27,Data!$V$27,))))))))))))))))))))))</f>
        <v/>
      </c>
    </row>
    <row r="2137" spans="13:13" ht="9.6" hidden="1" customHeight="1" x14ac:dyDescent="0.2">
      <c r="M2137" s="89" t="str">
        <f>IF(Udfyldningsark!G2154="","",IF(Udfyldningsark!G2154=Data!$T$7,Data!$V$7,IF(Udfyldningsark!G2154=Data!$T$8,Data!$V$8,IF(Udfyldningsark!G2154=Data!$T$9,Data!$V$9,IF(Udfyldningsark!G2154=Data!$T$10,Data!$V$10,IF(Udfyldningsark!G2154=Data!$T$11,Data!$V$11,IF(Udfyldningsark!G2154=Data!$T$12,Data!$V$12,IF(Udfyldningsark!G2154=Data!$T$13,Data!$V$13,IF(Udfyldningsark!G2154=Data!$T$14,Data!$V$14,IF(Udfyldningsark!G2154=Data!$T$15,Data!$V$15,IF(Udfyldningsark!G2154=Data!$T$16,Data!$V$16,IF(Udfyldningsark!G2154=Data!$T$17,Data!$V$17,IF(Udfyldningsark!G2154=Data!$T$18,Data!$V$18,IF(Udfyldningsark!G2154=Data!$T$19,Data!$V$19,IF(Udfyldningsark!G2154=Data!$T$20,Data!$V$20,IF(Udfyldningsark!G2154=Data!$T$21,Data!$V$21,IF(Udfyldningsark!G2154=Data!$T$22,Data!$V$22,IF(Udfyldningsark!G2154=Data!$T$23,Data!$V$23,IF(Udfyldningsark!G2154=Data!$T$24,Data!$V$24,IF(Udfyldningsark!G2154=Data!$T$25,Data!$V$25,IF(Udfyldningsark!G2154=Data!$T$26,Data!$V$26,IF(Udfyldningsark!G2154=Data!$T$27,Data!$V$27,))))))))))))))))))))))</f>
        <v/>
      </c>
    </row>
    <row r="2138" spans="13:13" ht="9.6" hidden="1" customHeight="1" x14ac:dyDescent="0.2">
      <c r="M2138" s="89" t="str">
        <f>IF(Udfyldningsark!G2155="","",IF(Udfyldningsark!G2155=Data!$T$7,Data!$V$7,IF(Udfyldningsark!G2155=Data!$T$8,Data!$V$8,IF(Udfyldningsark!G2155=Data!$T$9,Data!$V$9,IF(Udfyldningsark!G2155=Data!$T$10,Data!$V$10,IF(Udfyldningsark!G2155=Data!$T$11,Data!$V$11,IF(Udfyldningsark!G2155=Data!$T$12,Data!$V$12,IF(Udfyldningsark!G2155=Data!$T$13,Data!$V$13,IF(Udfyldningsark!G2155=Data!$T$14,Data!$V$14,IF(Udfyldningsark!G2155=Data!$T$15,Data!$V$15,IF(Udfyldningsark!G2155=Data!$T$16,Data!$V$16,IF(Udfyldningsark!G2155=Data!$T$17,Data!$V$17,IF(Udfyldningsark!G2155=Data!$T$18,Data!$V$18,IF(Udfyldningsark!G2155=Data!$T$19,Data!$V$19,IF(Udfyldningsark!G2155=Data!$T$20,Data!$V$20,IF(Udfyldningsark!G2155=Data!$T$21,Data!$V$21,IF(Udfyldningsark!G2155=Data!$T$22,Data!$V$22,IF(Udfyldningsark!G2155=Data!$T$23,Data!$V$23,IF(Udfyldningsark!G2155=Data!$T$24,Data!$V$24,IF(Udfyldningsark!G2155=Data!$T$25,Data!$V$25,IF(Udfyldningsark!G2155=Data!$T$26,Data!$V$26,IF(Udfyldningsark!G2155=Data!$T$27,Data!$V$27,))))))))))))))))))))))</f>
        <v/>
      </c>
    </row>
    <row r="2139" spans="13:13" ht="9.6" hidden="1" customHeight="1" x14ac:dyDescent="0.2">
      <c r="M2139" s="89" t="str">
        <f>IF(Udfyldningsark!G2156="","",IF(Udfyldningsark!G2156=Data!$T$7,Data!$V$7,IF(Udfyldningsark!G2156=Data!$T$8,Data!$V$8,IF(Udfyldningsark!G2156=Data!$T$9,Data!$V$9,IF(Udfyldningsark!G2156=Data!$T$10,Data!$V$10,IF(Udfyldningsark!G2156=Data!$T$11,Data!$V$11,IF(Udfyldningsark!G2156=Data!$T$12,Data!$V$12,IF(Udfyldningsark!G2156=Data!$T$13,Data!$V$13,IF(Udfyldningsark!G2156=Data!$T$14,Data!$V$14,IF(Udfyldningsark!G2156=Data!$T$15,Data!$V$15,IF(Udfyldningsark!G2156=Data!$T$16,Data!$V$16,IF(Udfyldningsark!G2156=Data!$T$17,Data!$V$17,IF(Udfyldningsark!G2156=Data!$T$18,Data!$V$18,IF(Udfyldningsark!G2156=Data!$T$19,Data!$V$19,IF(Udfyldningsark!G2156=Data!$T$20,Data!$V$20,IF(Udfyldningsark!G2156=Data!$T$21,Data!$V$21,IF(Udfyldningsark!G2156=Data!$T$22,Data!$V$22,IF(Udfyldningsark!G2156=Data!$T$23,Data!$V$23,IF(Udfyldningsark!G2156=Data!$T$24,Data!$V$24,IF(Udfyldningsark!G2156=Data!$T$25,Data!$V$25,IF(Udfyldningsark!G2156=Data!$T$26,Data!$V$26,IF(Udfyldningsark!G2156=Data!$T$27,Data!$V$27,))))))))))))))))))))))</f>
        <v/>
      </c>
    </row>
    <row r="2140" spans="13:13" ht="9.6" hidden="1" customHeight="1" x14ac:dyDescent="0.2">
      <c r="M2140" s="89" t="str">
        <f>IF(Udfyldningsark!G2157="","",IF(Udfyldningsark!G2157=Data!$T$7,Data!$V$7,IF(Udfyldningsark!G2157=Data!$T$8,Data!$V$8,IF(Udfyldningsark!G2157=Data!$T$9,Data!$V$9,IF(Udfyldningsark!G2157=Data!$T$10,Data!$V$10,IF(Udfyldningsark!G2157=Data!$T$11,Data!$V$11,IF(Udfyldningsark!G2157=Data!$T$12,Data!$V$12,IF(Udfyldningsark!G2157=Data!$T$13,Data!$V$13,IF(Udfyldningsark!G2157=Data!$T$14,Data!$V$14,IF(Udfyldningsark!G2157=Data!$T$15,Data!$V$15,IF(Udfyldningsark!G2157=Data!$T$16,Data!$V$16,IF(Udfyldningsark!G2157=Data!$T$17,Data!$V$17,IF(Udfyldningsark!G2157=Data!$T$18,Data!$V$18,IF(Udfyldningsark!G2157=Data!$T$19,Data!$V$19,IF(Udfyldningsark!G2157=Data!$T$20,Data!$V$20,IF(Udfyldningsark!G2157=Data!$T$21,Data!$V$21,IF(Udfyldningsark!G2157=Data!$T$22,Data!$V$22,IF(Udfyldningsark!G2157=Data!$T$23,Data!$V$23,IF(Udfyldningsark!G2157=Data!$T$24,Data!$V$24,IF(Udfyldningsark!G2157=Data!$T$25,Data!$V$25,IF(Udfyldningsark!G2157=Data!$T$26,Data!$V$26,IF(Udfyldningsark!G2157=Data!$T$27,Data!$V$27,))))))))))))))))))))))</f>
        <v/>
      </c>
    </row>
    <row r="2141" spans="13:13" ht="9.6" hidden="1" customHeight="1" x14ac:dyDescent="0.2">
      <c r="M2141" s="89" t="str">
        <f>IF(Udfyldningsark!G2158="","",IF(Udfyldningsark!G2158=Data!$T$7,Data!$V$7,IF(Udfyldningsark!G2158=Data!$T$8,Data!$V$8,IF(Udfyldningsark!G2158=Data!$T$9,Data!$V$9,IF(Udfyldningsark!G2158=Data!$T$10,Data!$V$10,IF(Udfyldningsark!G2158=Data!$T$11,Data!$V$11,IF(Udfyldningsark!G2158=Data!$T$12,Data!$V$12,IF(Udfyldningsark!G2158=Data!$T$13,Data!$V$13,IF(Udfyldningsark!G2158=Data!$T$14,Data!$V$14,IF(Udfyldningsark!G2158=Data!$T$15,Data!$V$15,IF(Udfyldningsark!G2158=Data!$T$16,Data!$V$16,IF(Udfyldningsark!G2158=Data!$T$17,Data!$V$17,IF(Udfyldningsark!G2158=Data!$T$18,Data!$V$18,IF(Udfyldningsark!G2158=Data!$T$19,Data!$V$19,IF(Udfyldningsark!G2158=Data!$T$20,Data!$V$20,IF(Udfyldningsark!G2158=Data!$T$21,Data!$V$21,IF(Udfyldningsark!G2158=Data!$T$22,Data!$V$22,IF(Udfyldningsark!G2158=Data!$T$23,Data!$V$23,IF(Udfyldningsark!G2158=Data!$T$24,Data!$V$24,IF(Udfyldningsark!G2158=Data!$T$25,Data!$V$25,IF(Udfyldningsark!G2158=Data!$T$26,Data!$V$26,IF(Udfyldningsark!G2158=Data!$T$27,Data!$V$27,))))))))))))))))))))))</f>
        <v/>
      </c>
    </row>
    <row r="2142" spans="13:13" ht="9.6" hidden="1" customHeight="1" x14ac:dyDescent="0.2">
      <c r="M2142" s="89" t="str">
        <f>IF(Udfyldningsark!G2159="","",IF(Udfyldningsark!G2159=Data!$T$7,Data!$V$7,IF(Udfyldningsark!G2159=Data!$T$8,Data!$V$8,IF(Udfyldningsark!G2159=Data!$T$9,Data!$V$9,IF(Udfyldningsark!G2159=Data!$T$10,Data!$V$10,IF(Udfyldningsark!G2159=Data!$T$11,Data!$V$11,IF(Udfyldningsark!G2159=Data!$T$12,Data!$V$12,IF(Udfyldningsark!G2159=Data!$T$13,Data!$V$13,IF(Udfyldningsark!G2159=Data!$T$14,Data!$V$14,IF(Udfyldningsark!G2159=Data!$T$15,Data!$V$15,IF(Udfyldningsark!G2159=Data!$T$16,Data!$V$16,IF(Udfyldningsark!G2159=Data!$T$17,Data!$V$17,IF(Udfyldningsark!G2159=Data!$T$18,Data!$V$18,IF(Udfyldningsark!G2159=Data!$T$19,Data!$V$19,IF(Udfyldningsark!G2159=Data!$T$20,Data!$V$20,IF(Udfyldningsark!G2159=Data!$T$21,Data!$V$21,IF(Udfyldningsark!G2159=Data!$T$22,Data!$V$22,IF(Udfyldningsark!G2159=Data!$T$23,Data!$V$23,IF(Udfyldningsark!G2159=Data!$T$24,Data!$V$24,IF(Udfyldningsark!G2159=Data!$T$25,Data!$V$25,IF(Udfyldningsark!G2159=Data!$T$26,Data!$V$26,IF(Udfyldningsark!G2159=Data!$T$27,Data!$V$27,))))))))))))))))))))))</f>
        <v/>
      </c>
    </row>
    <row r="2143" spans="13:13" ht="9.6" hidden="1" customHeight="1" x14ac:dyDescent="0.2">
      <c r="M2143" s="89" t="str">
        <f>IF(Udfyldningsark!G2160="","",IF(Udfyldningsark!G2160=Data!$T$7,Data!$V$7,IF(Udfyldningsark!G2160=Data!$T$8,Data!$V$8,IF(Udfyldningsark!G2160=Data!$T$9,Data!$V$9,IF(Udfyldningsark!G2160=Data!$T$10,Data!$V$10,IF(Udfyldningsark!G2160=Data!$T$11,Data!$V$11,IF(Udfyldningsark!G2160=Data!$T$12,Data!$V$12,IF(Udfyldningsark!G2160=Data!$T$13,Data!$V$13,IF(Udfyldningsark!G2160=Data!$T$14,Data!$V$14,IF(Udfyldningsark!G2160=Data!$T$15,Data!$V$15,IF(Udfyldningsark!G2160=Data!$T$16,Data!$V$16,IF(Udfyldningsark!G2160=Data!$T$17,Data!$V$17,IF(Udfyldningsark!G2160=Data!$T$18,Data!$V$18,IF(Udfyldningsark!G2160=Data!$T$19,Data!$V$19,IF(Udfyldningsark!G2160=Data!$T$20,Data!$V$20,IF(Udfyldningsark!G2160=Data!$T$21,Data!$V$21,IF(Udfyldningsark!G2160=Data!$T$22,Data!$V$22,IF(Udfyldningsark!G2160=Data!$T$23,Data!$V$23,IF(Udfyldningsark!G2160=Data!$T$24,Data!$V$24,IF(Udfyldningsark!G2160=Data!$T$25,Data!$V$25,IF(Udfyldningsark!G2160=Data!$T$26,Data!$V$26,IF(Udfyldningsark!G2160=Data!$T$27,Data!$V$27,))))))))))))))))))))))</f>
        <v/>
      </c>
    </row>
    <row r="2144" spans="13:13" ht="9.6" hidden="1" customHeight="1" x14ac:dyDescent="0.2">
      <c r="M2144" s="89" t="str">
        <f>IF(Udfyldningsark!G2161="","",IF(Udfyldningsark!G2161=Data!$T$7,Data!$V$7,IF(Udfyldningsark!G2161=Data!$T$8,Data!$V$8,IF(Udfyldningsark!G2161=Data!$T$9,Data!$V$9,IF(Udfyldningsark!G2161=Data!$T$10,Data!$V$10,IF(Udfyldningsark!G2161=Data!$T$11,Data!$V$11,IF(Udfyldningsark!G2161=Data!$T$12,Data!$V$12,IF(Udfyldningsark!G2161=Data!$T$13,Data!$V$13,IF(Udfyldningsark!G2161=Data!$T$14,Data!$V$14,IF(Udfyldningsark!G2161=Data!$T$15,Data!$V$15,IF(Udfyldningsark!G2161=Data!$T$16,Data!$V$16,IF(Udfyldningsark!G2161=Data!$T$17,Data!$V$17,IF(Udfyldningsark!G2161=Data!$T$18,Data!$V$18,IF(Udfyldningsark!G2161=Data!$T$19,Data!$V$19,IF(Udfyldningsark!G2161=Data!$T$20,Data!$V$20,IF(Udfyldningsark!G2161=Data!$T$21,Data!$V$21,IF(Udfyldningsark!G2161=Data!$T$22,Data!$V$22,IF(Udfyldningsark!G2161=Data!$T$23,Data!$V$23,IF(Udfyldningsark!G2161=Data!$T$24,Data!$V$24,IF(Udfyldningsark!G2161=Data!$T$25,Data!$V$25,IF(Udfyldningsark!G2161=Data!$T$26,Data!$V$26,IF(Udfyldningsark!G2161=Data!$T$27,Data!$V$27,))))))))))))))))))))))</f>
        <v/>
      </c>
    </row>
    <row r="2145" spans="13:13" ht="9.6" hidden="1" customHeight="1" x14ac:dyDescent="0.2">
      <c r="M2145" s="89" t="str">
        <f>IF(Udfyldningsark!G2162="","",IF(Udfyldningsark!G2162=Data!$T$7,Data!$V$7,IF(Udfyldningsark!G2162=Data!$T$8,Data!$V$8,IF(Udfyldningsark!G2162=Data!$T$9,Data!$V$9,IF(Udfyldningsark!G2162=Data!$T$10,Data!$V$10,IF(Udfyldningsark!G2162=Data!$T$11,Data!$V$11,IF(Udfyldningsark!G2162=Data!$T$12,Data!$V$12,IF(Udfyldningsark!G2162=Data!$T$13,Data!$V$13,IF(Udfyldningsark!G2162=Data!$T$14,Data!$V$14,IF(Udfyldningsark!G2162=Data!$T$15,Data!$V$15,IF(Udfyldningsark!G2162=Data!$T$16,Data!$V$16,IF(Udfyldningsark!G2162=Data!$T$17,Data!$V$17,IF(Udfyldningsark!G2162=Data!$T$18,Data!$V$18,IF(Udfyldningsark!G2162=Data!$T$19,Data!$V$19,IF(Udfyldningsark!G2162=Data!$T$20,Data!$V$20,IF(Udfyldningsark!G2162=Data!$T$21,Data!$V$21,IF(Udfyldningsark!G2162=Data!$T$22,Data!$V$22,IF(Udfyldningsark!G2162=Data!$T$23,Data!$V$23,IF(Udfyldningsark!G2162=Data!$T$24,Data!$V$24,IF(Udfyldningsark!G2162=Data!$T$25,Data!$V$25,IF(Udfyldningsark!G2162=Data!$T$26,Data!$V$26,IF(Udfyldningsark!G2162=Data!$T$27,Data!$V$27,))))))))))))))))))))))</f>
        <v/>
      </c>
    </row>
    <row r="2146" spans="13:13" ht="9.6" hidden="1" customHeight="1" x14ac:dyDescent="0.2">
      <c r="M2146" s="89" t="str">
        <f>IF(Udfyldningsark!G2163="","",IF(Udfyldningsark!G2163=Data!$T$7,Data!$V$7,IF(Udfyldningsark!G2163=Data!$T$8,Data!$V$8,IF(Udfyldningsark!G2163=Data!$T$9,Data!$V$9,IF(Udfyldningsark!G2163=Data!$T$10,Data!$V$10,IF(Udfyldningsark!G2163=Data!$T$11,Data!$V$11,IF(Udfyldningsark!G2163=Data!$T$12,Data!$V$12,IF(Udfyldningsark!G2163=Data!$T$13,Data!$V$13,IF(Udfyldningsark!G2163=Data!$T$14,Data!$V$14,IF(Udfyldningsark!G2163=Data!$T$15,Data!$V$15,IF(Udfyldningsark!G2163=Data!$T$16,Data!$V$16,IF(Udfyldningsark!G2163=Data!$T$17,Data!$V$17,IF(Udfyldningsark!G2163=Data!$T$18,Data!$V$18,IF(Udfyldningsark!G2163=Data!$T$19,Data!$V$19,IF(Udfyldningsark!G2163=Data!$T$20,Data!$V$20,IF(Udfyldningsark!G2163=Data!$T$21,Data!$V$21,IF(Udfyldningsark!G2163=Data!$T$22,Data!$V$22,IF(Udfyldningsark!G2163=Data!$T$23,Data!$V$23,IF(Udfyldningsark!G2163=Data!$T$24,Data!$V$24,IF(Udfyldningsark!G2163=Data!$T$25,Data!$V$25,IF(Udfyldningsark!G2163=Data!$T$26,Data!$V$26,IF(Udfyldningsark!G2163=Data!$T$27,Data!$V$27,))))))))))))))))))))))</f>
        <v/>
      </c>
    </row>
    <row r="2147" spans="13:13" ht="9.6" hidden="1" customHeight="1" x14ac:dyDescent="0.2">
      <c r="M2147" s="89" t="str">
        <f>IF(Udfyldningsark!G2164="","",IF(Udfyldningsark!G2164=Data!$T$7,Data!$V$7,IF(Udfyldningsark!G2164=Data!$T$8,Data!$V$8,IF(Udfyldningsark!G2164=Data!$T$9,Data!$V$9,IF(Udfyldningsark!G2164=Data!$T$10,Data!$V$10,IF(Udfyldningsark!G2164=Data!$T$11,Data!$V$11,IF(Udfyldningsark!G2164=Data!$T$12,Data!$V$12,IF(Udfyldningsark!G2164=Data!$T$13,Data!$V$13,IF(Udfyldningsark!G2164=Data!$T$14,Data!$V$14,IF(Udfyldningsark!G2164=Data!$T$15,Data!$V$15,IF(Udfyldningsark!G2164=Data!$T$16,Data!$V$16,IF(Udfyldningsark!G2164=Data!$T$17,Data!$V$17,IF(Udfyldningsark!G2164=Data!$T$18,Data!$V$18,IF(Udfyldningsark!G2164=Data!$T$19,Data!$V$19,IF(Udfyldningsark!G2164=Data!$T$20,Data!$V$20,IF(Udfyldningsark!G2164=Data!$T$21,Data!$V$21,IF(Udfyldningsark!G2164=Data!$T$22,Data!$V$22,IF(Udfyldningsark!G2164=Data!$T$23,Data!$V$23,IF(Udfyldningsark!G2164=Data!$T$24,Data!$V$24,IF(Udfyldningsark!G2164=Data!$T$25,Data!$V$25,IF(Udfyldningsark!G2164=Data!$T$26,Data!$V$26,IF(Udfyldningsark!G2164=Data!$T$27,Data!$V$27,))))))))))))))))))))))</f>
        <v/>
      </c>
    </row>
    <row r="2148" spans="13:13" ht="9.6" hidden="1" customHeight="1" x14ac:dyDescent="0.2">
      <c r="M2148" s="89" t="str">
        <f>IF(Udfyldningsark!G2165="","",IF(Udfyldningsark!G2165=Data!$T$7,Data!$V$7,IF(Udfyldningsark!G2165=Data!$T$8,Data!$V$8,IF(Udfyldningsark!G2165=Data!$T$9,Data!$V$9,IF(Udfyldningsark!G2165=Data!$T$10,Data!$V$10,IF(Udfyldningsark!G2165=Data!$T$11,Data!$V$11,IF(Udfyldningsark!G2165=Data!$T$12,Data!$V$12,IF(Udfyldningsark!G2165=Data!$T$13,Data!$V$13,IF(Udfyldningsark!G2165=Data!$T$14,Data!$V$14,IF(Udfyldningsark!G2165=Data!$T$15,Data!$V$15,IF(Udfyldningsark!G2165=Data!$T$16,Data!$V$16,IF(Udfyldningsark!G2165=Data!$T$17,Data!$V$17,IF(Udfyldningsark!G2165=Data!$T$18,Data!$V$18,IF(Udfyldningsark!G2165=Data!$T$19,Data!$V$19,IF(Udfyldningsark!G2165=Data!$T$20,Data!$V$20,IF(Udfyldningsark!G2165=Data!$T$21,Data!$V$21,IF(Udfyldningsark!G2165=Data!$T$22,Data!$V$22,IF(Udfyldningsark!G2165=Data!$T$23,Data!$V$23,IF(Udfyldningsark!G2165=Data!$T$24,Data!$V$24,IF(Udfyldningsark!G2165=Data!$T$25,Data!$V$25,IF(Udfyldningsark!G2165=Data!$T$26,Data!$V$26,IF(Udfyldningsark!G2165=Data!$T$27,Data!$V$27,))))))))))))))))))))))</f>
        <v/>
      </c>
    </row>
    <row r="2149" spans="13:13" ht="9.6" hidden="1" customHeight="1" x14ac:dyDescent="0.2">
      <c r="M2149" s="89" t="str">
        <f>IF(Udfyldningsark!G2166="","",IF(Udfyldningsark!G2166=Data!$T$7,Data!$V$7,IF(Udfyldningsark!G2166=Data!$T$8,Data!$V$8,IF(Udfyldningsark!G2166=Data!$T$9,Data!$V$9,IF(Udfyldningsark!G2166=Data!$T$10,Data!$V$10,IF(Udfyldningsark!G2166=Data!$T$11,Data!$V$11,IF(Udfyldningsark!G2166=Data!$T$12,Data!$V$12,IF(Udfyldningsark!G2166=Data!$T$13,Data!$V$13,IF(Udfyldningsark!G2166=Data!$T$14,Data!$V$14,IF(Udfyldningsark!G2166=Data!$T$15,Data!$V$15,IF(Udfyldningsark!G2166=Data!$T$16,Data!$V$16,IF(Udfyldningsark!G2166=Data!$T$17,Data!$V$17,IF(Udfyldningsark!G2166=Data!$T$18,Data!$V$18,IF(Udfyldningsark!G2166=Data!$T$19,Data!$V$19,IF(Udfyldningsark!G2166=Data!$T$20,Data!$V$20,IF(Udfyldningsark!G2166=Data!$T$21,Data!$V$21,IF(Udfyldningsark!G2166=Data!$T$22,Data!$V$22,IF(Udfyldningsark!G2166=Data!$T$23,Data!$V$23,IF(Udfyldningsark!G2166=Data!$T$24,Data!$V$24,IF(Udfyldningsark!G2166=Data!$T$25,Data!$V$25,IF(Udfyldningsark!G2166=Data!$T$26,Data!$V$26,IF(Udfyldningsark!G2166=Data!$T$27,Data!$V$27,))))))))))))))))))))))</f>
        <v/>
      </c>
    </row>
    <row r="2150" spans="13:13" ht="9.6" hidden="1" customHeight="1" x14ac:dyDescent="0.2">
      <c r="M2150" s="89" t="str">
        <f>IF(Udfyldningsark!G2167="","",IF(Udfyldningsark!G2167=Data!$T$7,Data!$V$7,IF(Udfyldningsark!G2167=Data!$T$8,Data!$V$8,IF(Udfyldningsark!G2167=Data!$T$9,Data!$V$9,IF(Udfyldningsark!G2167=Data!$T$10,Data!$V$10,IF(Udfyldningsark!G2167=Data!$T$11,Data!$V$11,IF(Udfyldningsark!G2167=Data!$T$12,Data!$V$12,IF(Udfyldningsark!G2167=Data!$T$13,Data!$V$13,IF(Udfyldningsark!G2167=Data!$T$14,Data!$V$14,IF(Udfyldningsark!G2167=Data!$T$15,Data!$V$15,IF(Udfyldningsark!G2167=Data!$T$16,Data!$V$16,IF(Udfyldningsark!G2167=Data!$T$17,Data!$V$17,IF(Udfyldningsark!G2167=Data!$T$18,Data!$V$18,IF(Udfyldningsark!G2167=Data!$T$19,Data!$V$19,IF(Udfyldningsark!G2167=Data!$T$20,Data!$V$20,IF(Udfyldningsark!G2167=Data!$T$21,Data!$V$21,IF(Udfyldningsark!G2167=Data!$T$22,Data!$V$22,IF(Udfyldningsark!G2167=Data!$T$23,Data!$V$23,IF(Udfyldningsark!G2167=Data!$T$24,Data!$V$24,IF(Udfyldningsark!G2167=Data!$T$25,Data!$V$25,IF(Udfyldningsark!G2167=Data!$T$26,Data!$V$26,IF(Udfyldningsark!G2167=Data!$T$27,Data!$V$27,))))))))))))))))))))))</f>
        <v/>
      </c>
    </row>
    <row r="2151" spans="13:13" ht="9.6" hidden="1" customHeight="1" x14ac:dyDescent="0.2">
      <c r="M2151" s="89" t="str">
        <f>IF(Udfyldningsark!G2168="","",IF(Udfyldningsark!G2168=Data!$T$7,Data!$V$7,IF(Udfyldningsark!G2168=Data!$T$8,Data!$V$8,IF(Udfyldningsark!G2168=Data!$T$9,Data!$V$9,IF(Udfyldningsark!G2168=Data!$T$10,Data!$V$10,IF(Udfyldningsark!G2168=Data!$T$11,Data!$V$11,IF(Udfyldningsark!G2168=Data!$T$12,Data!$V$12,IF(Udfyldningsark!G2168=Data!$T$13,Data!$V$13,IF(Udfyldningsark!G2168=Data!$T$14,Data!$V$14,IF(Udfyldningsark!G2168=Data!$T$15,Data!$V$15,IF(Udfyldningsark!G2168=Data!$T$16,Data!$V$16,IF(Udfyldningsark!G2168=Data!$T$17,Data!$V$17,IF(Udfyldningsark!G2168=Data!$T$18,Data!$V$18,IF(Udfyldningsark!G2168=Data!$T$19,Data!$V$19,IF(Udfyldningsark!G2168=Data!$T$20,Data!$V$20,IF(Udfyldningsark!G2168=Data!$T$21,Data!$V$21,IF(Udfyldningsark!G2168=Data!$T$22,Data!$V$22,IF(Udfyldningsark!G2168=Data!$T$23,Data!$V$23,IF(Udfyldningsark!G2168=Data!$T$24,Data!$V$24,IF(Udfyldningsark!G2168=Data!$T$25,Data!$V$25,IF(Udfyldningsark!G2168=Data!$T$26,Data!$V$26,IF(Udfyldningsark!G2168=Data!$T$27,Data!$V$27,))))))))))))))))))))))</f>
        <v/>
      </c>
    </row>
    <row r="2152" spans="13:13" ht="9.6" hidden="1" customHeight="1" x14ac:dyDescent="0.2">
      <c r="M2152" s="89" t="str">
        <f>IF(Udfyldningsark!G2169="","",IF(Udfyldningsark!G2169=Data!$T$7,Data!$V$7,IF(Udfyldningsark!G2169=Data!$T$8,Data!$V$8,IF(Udfyldningsark!G2169=Data!$T$9,Data!$V$9,IF(Udfyldningsark!G2169=Data!$T$10,Data!$V$10,IF(Udfyldningsark!G2169=Data!$T$11,Data!$V$11,IF(Udfyldningsark!G2169=Data!$T$12,Data!$V$12,IF(Udfyldningsark!G2169=Data!$T$13,Data!$V$13,IF(Udfyldningsark!G2169=Data!$T$14,Data!$V$14,IF(Udfyldningsark!G2169=Data!$T$15,Data!$V$15,IF(Udfyldningsark!G2169=Data!$T$16,Data!$V$16,IF(Udfyldningsark!G2169=Data!$T$17,Data!$V$17,IF(Udfyldningsark!G2169=Data!$T$18,Data!$V$18,IF(Udfyldningsark!G2169=Data!$T$19,Data!$V$19,IF(Udfyldningsark!G2169=Data!$T$20,Data!$V$20,IF(Udfyldningsark!G2169=Data!$T$21,Data!$V$21,IF(Udfyldningsark!G2169=Data!$T$22,Data!$V$22,IF(Udfyldningsark!G2169=Data!$T$23,Data!$V$23,IF(Udfyldningsark!G2169=Data!$T$24,Data!$V$24,IF(Udfyldningsark!G2169=Data!$T$25,Data!$V$25,IF(Udfyldningsark!G2169=Data!$T$26,Data!$V$26,IF(Udfyldningsark!G2169=Data!$T$27,Data!$V$27,))))))))))))))))))))))</f>
        <v/>
      </c>
    </row>
    <row r="2153" spans="13:13" ht="9.6" hidden="1" customHeight="1" x14ac:dyDescent="0.2">
      <c r="M2153" s="89" t="str">
        <f>IF(Udfyldningsark!G2170="","",IF(Udfyldningsark!G2170=Data!$T$7,Data!$V$7,IF(Udfyldningsark!G2170=Data!$T$8,Data!$V$8,IF(Udfyldningsark!G2170=Data!$T$9,Data!$V$9,IF(Udfyldningsark!G2170=Data!$T$10,Data!$V$10,IF(Udfyldningsark!G2170=Data!$T$11,Data!$V$11,IF(Udfyldningsark!G2170=Data!$T$12,Data!$V$12,IF(Udfyldningsark!G2170=Data!$T$13,Data!$V$13,IF(Udfyldningsark!G2170=Data!$T$14,Data!$V$14,IF(Udfyldningsark!G2170=Data!$T$15,Data!$V$15,IF(Udfyldningsark!G2170=Data!$T$16,Data!$V$16,IF(Udfyldningsark!G2170=Data!$T$17,Data!$V$17,IF(Udfyldningsark!G2170=Data!$T$18,Data!$V$18,IF(Udfyldningsark!G2170=Data!$T$19,Data!$V$19,IF(Udfyldningsark!G2170=Data!$T$20,Data!$V$20,IF(Udfyldningsark!G2170=Data!$T$21,Data!$V$21,IF(Udfyldningsark!G2170=Data!$T$22,Data!$V$22,IF(Udfyldningsark!G2170=Data!$T$23,Data!$V$23,IF(Udfyldningsark!G2170=Data!$T$24,Data!$V$24,IF(Udfyldningsark!G2170=Data!$T$25,Data!$V$25,IF(Udfyldningsark!G2170=Data!$T$26,Data!$V$26,IF(Udfyldningsark!G2170=Data!$T$27,Data!$V$27,))))))))))))))))))))))</f>
        <v/>
      </c>
    </row>
    <row r="2154" spans="13:13" ht="9.6" hidden="1" customHeight="1" x14ac:dyDescent="0.2">
      <c r="M2154" s="89" t="str">
        <f>IF(Udfyldningsark!G2171="","",IF(Udfyldningsark!G2171=Data!$T$7,Data!$V$7,IF(Udfyldningsark!G2171=Data!$T$8,Data!$V$8,IF(Udfyldningsark!G2171=Data!$T$9,Data!$V$9,IF(Udfyldningsark!G2171=Data!$T$10,Data!$V$10,IF(Udfyldningsark!G2171=Data!$T$11,Data!$V$11,IF(Udfyldningsark!G2171=Data!$T$12,Data!$V$12,IF(Udfyldningsark!G2171=Data!$T$13,Data!$V$13,IF(Udfyldningsark!G2171=Data!$T$14,Data!$V$14,IF(Udfyldningsark!G2171=Data!$T$15,Data!$V$15,IF(Udfyldningsark!G2171=Data!$T$16,Data!$V$16,IF(Udfyldningsark!G2171=Data!$T$17,Data!$V$17,IF(Udfyldningsark!G2171=Data!$T$18,Data!$V$18,IF(Udfyldningsark!G2171=Data!$T$19,Data!$V$19,IF(Udfyldningsark!G2171=Data!$T$20,Data!$V$20,IF(Udfyldningsark!G2171=Data!$T$21,Data!$V$21,IF(Udfyldningsark!G2171=Data!$T$22,Data!$V$22,IF(Udfyldningsark!G2171=Data!$T$23,Data!$V$23,IF(Udfyldningsark!G2171=Data!$T$24,Data!$V$24,IF(Udfyldningsark!G2171=Data!$T$25,Data!$V$25,IF(Udfyldningsark!G2171=Data!$T$26,Data!$V$26,IF(Udfyldningsark!G2171=Data!$T$27,Data!$V$27,))))))))))))))))))))))</f>
        <v/>
      </c>
    </row>
    <row r="2155" spans="13:13" ht="9.6" hidden="1" customHeight="1" x14ac:dyDescent="0.2">
      <c r="M2155" s="89" t="str">
        <f>IF(Udfyldningsark!G2172="","",IF(Udfyldningsark!G2172=Data!$T$7,Data!$V$7,IF(Udfyldningsark!G2172=Data!$T$8,Data!$V$8,IF(Udfyldningsark!G2172=Data!$T$9,Data!$V$9,IF(Udfyldningsark!G2172=Data!$T$10,Data!$V$10,IF(Udfyldningsark!G2172=Data!$T$11,Data!$V$11,IF(Udfyldningsark!G2172=Data!$T$12,Data!$V$12,IF(Udfyldningsark!G2172=Data!$T$13,Data!$V$13,IF(Udfyldningsark!G2172=Data!$T$14,Data!$V$14,IF(Udfyldningsark!G2172=Data!$T$15,Data!$V$15,IF(Udfyldningsark!G2172=Data!$T$16,Data!$V$16,IF(Udfyldningsark!G2172=Data!$T$17,Data!$V$17,IF(Udfyldningsark!G2172=Data!$T$18,Data!$V$18,IF(Udfyldningsark!G2172=Data!$T$19,Data!$V$19,IF(Udfyldningsark!G2172=Data!$T$20,Data!$V$20,IF(Udfyldningsark!G2172=Data!$T$21,Data!$V$21,IF(Udfyldningsark!G2172=Data!$T$22,Data!$V$22,IF(Udfyldningsark!G2172=Data!$T$23,Data!$V$23,IF(Udfyldningsark!G2172=Data!$T$24,Data!$V$24,IF(Udfyldningsark!G2172=Data!$T$25,Data!$V$25,IF(Udfyldningsark!G2172=Data!$T$26,Data!$V$26,IF(Udfyldningsark!G2172=Data!$T$27,Data!$V$27,))))))))))))))))))))))</f>
        <v/>
      </c>
    </row>
    <row r="2156" spans="13:13" ht="9.6" hidden="1" customHeight="1" x14ac:dyDescent="0.2">
      <c r="M2156" s="89" t="str">
        <f>IF(Udfyldningsark!G2173="","",IF(Udfyldningsark!G2173=Data!$T$7,Data!$V$7,IF(Udfyldningsark!G2173=Data!$T$8,Data!$V$8,IF(Udfyldningsark!G2173=Data!$T$9,Data!$V$9,IF(Udfyldningsark!G2173=Data!$T$10,Data!$V$10,IF(Udfyldningsark!G2173=Data!$T$11,Data!$V$11,IF(Udfyldningsark!G2173=Data!$T$12,Data!$V$12,IF(Udfyldningsark!G2173=Data!$T$13,Data!$V$13,IF(Udfyldningsark!G2173=Data!$T$14,Data!$V$14,IF(Udfyldningsark!G2173=Data!$T$15,Data!$V$15,IF(Udfyldningsark!G2173=Data!$T$16,Data!$V$16,IF(Udfyldningsark!G2173=Data!$T$17,Data!$V$17,IF(Udfyldningsark!G2173=Data!$T$18,Data!$V$18,IF(Udfyldningsark!G2173=Data!$T$19,Data!$V$19,IF(Udfyldningsark!G2173=Data!$T$20,Data!$V$20,IF(Udfyldningsark!G2173=Data!$T$21,Data!$V$21,IF(Udfyldningsark!G2173=Data!$T$22,Data!$V$22,IF(Udfyldningsark!G2173=Data!$T$23,Data!$V$23,IF(Udfyldningsark!G2173=Data!$T$24,Data!$V$24,IF(Udfyldningsark!G2173=Data!$T$25,Data!$V$25,IF(Udfyldningsark!G2173=Data!$T$26,Data!$V$26,IF(Udfyldningsark!G2173=Data!$T$27,Data!$V$27,))))))))))))))))))))))</f>
        <v/>
      </c>
    </row>
    <row r="2157" spans="13:13" ht="9.6" hidden="1" customHeight="1" x14ac:dyDescent="0.2">
      <c r="M2157" s="89" t="str">
        <f>IF(Udfyldningsark!G2174="","",IF(Udfyldningsark!G2174=Data!$T$7,Data!$V$7,IF(Udfyldningsark!G2174=Data!$T$8,Data!$V$8,IF(Udfyldningsark!G2174=Data!$T$9,Data!$V$9,IF(Udfyldningsark!G2174=Data!$T$10,Data!$V$10,IF(Udfyldningsark!G2174=Data!$T$11,Data!$V$11,IF(Udfyldningsark!G2174=Data!$T$12,Data!$V$12,IF(Udfyldningsark!G2174=Data!$T$13,Data!$V$13,IF(Udfyldningsark!G2174=Data!$T$14,Data!$V$14,IF(Udfyldningsark!G2174=Data!$T$15,Data!$V$15,IF(Udfyldningsark!G2174=Data!$T$16,Data!$V$16,IF(Udfyldningsark!G2174=Data!$T$17,Data!$V$17,IF(Udfyldningsark!G2174=Data!$T$18,Data!$V$18,IF(Udfyldningsark!G2174=Data!$T$19,Data!$V$19,IF(Udfyldningsark!G2174=Data!$T$20,Data!$V$20,IF(Udfyldningsark!G2174=Data!$T$21,Data!$V$21,IF(Udfyldningsark!G2174=Data!$T$22,Data!$V$22,IF(Udfyldningsark!G2174=Data!$T$23,Data!$V$23,IF(Udfyldningsark!G2174=Data!$T$24,Data!$V$24,IF(Udfyldningsark!G2174=Data!$T$25,Data!$V$25,IF(Udfyldningsark!G2174=Data!$T$26,Data!$V$26,IF(Udfyldningsark!G2174=Data!$T$27,Data!$V$27,))))))))))))))))))))))</f>
        <v/>
      </c>
    </row>
    <row r="2158" spans="13:13" ht="9.6" hidden="1" customHeight="1" x14ac:dyDescent="0.2">
      <c r="M2158" s="89" t="str">
        <f>IF(Udfyldningsark!G2175="","",IF(Udfyldningsark!G2175=Data!$T$7,Data!$V$7,IF(Udfyldningsark!G2175=Data!$T$8,Data!$V$8,IF(Udfyldningsark!G2175=Data!$T$9,Data!$V$9,IF(Udfyldningsark!G2175=Data!$T$10,Data!$V$10,IF(Udfyldningsark!G2175=Data!$T$11,Data!$V$11,IF(Udfyldningsark!G2175=Data!$T$12,Data!$V$12,IF(Udfyldningsark!G2175=Data!$T$13,Data!$V$13,IF(Udfyldningsark!G2175=Data!$T$14,Data!$V$14,IF(Udfyldningsark!G2175=Data!$T$15,Data!$V$15,IF(Udfyldningsark!G2175=Data!$T$16,Data!$V$16,IF(Udfyldningsark!G2175=Data!$T$17,Data!$V$17,IF(Udfyldningsark!G2175=Data!$T$18,Data!$V$18,IF(Udfyldningsark!G2175=Data!$T$19,Data!$V$19,IF(Udfyldningsark!G2175=Data!$T$20,Data!$V$20,IF(Udfyldningsark!G2175=Data!$T$21,Data!$V$21,IF(Udfyldningsark!G2175=Data!$T$22,Data!$V$22,IF(Udfyldningsark!G2175=Data!$T$23,Data!$V$23,IF(Udfyldningsark!G2175=Data!$T$24,Data!$V$24,IF(Udfyldningsark!G2175=Data!$T$25,Data!$V$25,IF(Udfyldningsark!G2175=Data!$T$26,Data!$V$26,IF(Udfyldningsark!G2175=Data!$T$27,Data!$V$27,))))))))))))))))))))))</f>
        <v/>
      </c>
    </row>
    <row r="2159" spans="13:13" ht="9.6" hidden="1" customHeight="1" x14ac:dyDescent="0.2">
      <c r="M2159" s="89" t="str">
        <f>IF(Udfyldningsark!G2176="","",IF(Udfyldningsark!G2176=Data!$T$7,Data!$V$7,IF(Udfyldningsark!G2176=Data!$T$8,Data!$V$8,IF(Udfyldningsark!G2176=Data!$T$9,Data!$V$9,IF(Udfyldningsark!G2176=Data!$T$10,Data!$V$10,IF(Udfyldningsark!G2176=Data!$T$11,Data!$V$11,IF(Udfyldningsark!G2176=Data!$T$12,Data!$V$12,IF(Udfyldningsark!G2176=Data!$T$13,Data!$V$13,IF(Udfyldningsark!G2176=Data!$T$14,Data!$V$14,IF(Udfyldningsark!G2176=Data!$T$15,Data!$V$15,IF(Udfyldningsark!G2176=Data!$T$16,Data!$V$16,IF(Udfyldningsark!G2176=Data!$T$17,Data!$V$17,IF(Udfyldningsark!G2176=Data!$T$18,Data!$V$18,IF(Udfyldningsark!G2176=Data!$T$19,Data!$V$19,IF(Udfyldningsark!G2176=Data!$T$20,Data!$V$20,IF(Udfyldningsark!G2176=Data!$T$21,Data!$V$21,IF(Udfyldningsark!G2176=Data!$T$22,Data!$V$22,IF(Udfyldningsark!G2176=Data!$T$23,Data!$V$23,IF(Udfyldningsark!G2176=Data!$T$24,Data!$V$24,IF(Udfyldningsark!G2176=Data!$T$25,Data!$V$25,IF(Udfyldningsark!G2176=Data!$T$26,Data!$V$26,IF(Udfyldningsark!G2176=Data!$T$27,Data!$V$27,))))))))))))))))))))))</f>
        <v/>
      </c>
    </row>
    <row r="2160" spans="13:13" ht="9.6" hidden="1" customHeight="1" x14ac:dyDescent="0.2">
      <c r="M2160" s="89" t="str">
        <f>IF(Udfyldningsark!G2177="","",IF(Udfyldningsark!G2177=Data!$T$7,Data!$V$7,IF(Udfyldningsark!G2177=Data!$T$8,Data!$V$8,IF(Udfyldningsark!G2177=Data!$T$9,Data!$V$9,IF(Udfyldningsark!G2177=Data!$T$10,Data!$V$10,IF(Udfyldningsark!G2177=Data!$T$11,Data!$V$11,IF(Udfyldningsark!G2177=Data!$T$12,Data!$V$12,IF(Udfyldningsark!G2177=Data!$T$13,Data!$V$13,IF(Udfyldningsark!G2177=Data!$T$14,Data!$V$14,IF(Udfyldningsark!G2177=Data!$T$15,Data!$V$15,IF(Udfyldningsark!G2177=Data!$T$16,Data!$V$16,IF(Udfyldningsark!G2177=Data!$T$17,Data!$V$17,IF(Udfyldningsark!G2177=Data!$T$18,Data!$V$18,IF(Udfyldningsark!G2177=Data!$T$19,Data!$V$19,IF(Udfyldningsark!G2177=Data!$T$20,Data!$V$20,IF(Udfyldningsark!G2177=Data!$T$21,Data!$V$21,IF(Udfyldningsark!G2177=Data!$T$22,Data!$V$22,IF(Udfyldningsark!G2177=Data!$T$23,Data!$V$23,IF(Udfyldningsark!G2177=Data!$T$24,Data!$V$24,IF(Udfyldningsark!G2177=Data!$T$25,Data!$V$25,IF(Udfyldningsark!G2177=Data!$T$26,Data!$V$26,IF(Udfyldningsark!G2177=Data!$T$27,Data!$V$27,))))))))))))))))))))))</f>
        <v/>
      </c>
    </row>
    <row r="2161" spans="13:13" ht="9.6" hidden="1" customHeight="1" x14ac:dyDescent="0.2">
      <c r="M2161" s="89" t="str">
        <f>IF(Udfyldningsark!G2178="","",IF(Udfyldningsark!G2178=Data!$T$7,Data!$V$7,IF(Udfyldningsark!G2178=Data!$T$8,Data!$V$8,IF(Udfyldningsark!G2178=Data!$T$9,Data!$V$9,IF(Udfyldningsark!G2178=Data!$T$10,Data!$V$10,IF(Udfyldningsark!G2178=Data!$T$11,Data!$V$11,IF(Udfyldningsark!G2178=Data!$T$12,Data!$V$12,IF(Udfyldningsark!G2178=Data!$T$13,Data!$V$13,IF(Udfyldningsark!G2178=Data!$T$14,Data!$V$14,IF(Udfyldningsark!G2178=Data!$T$15,Data!$V$15,IF(Udfyldningsark!G2178=Data!$T$16,Data!$V$16,IF(Udfyldningsark!G2178=Data!$T$17,Data!$V$17,IF(Udfyldningsark!G2178=Data!$T$18,Data!$V$18,IF(Udfyldningsark!G2178=Data!$T$19,Data!$V$19,IF(Udfyldningsark!G2178=Data!$T$20,Data!$V$20,IF(Udfyldningsark!G2178=Data!$T$21,Data!$V$21,IF(Udfyldningsark!G2178=Data!$T$22,Data!$V$22,IF(Udfyldningsark!G2178=Data!$T$23,Data!$V$23,IF(Udfyldningsark!G2178=Data!$T$24,Data!$V$24,IF(Udfyldningsark!G2178=Data!$T$25,Data!$V$25,IF(Udfyldningsark!G2178=Data!$T$26,Data!$V$26,IF(Udfyldningsark!G2178=Data!$T$27,Data!$V$27,))))))))))))))))))))))</f>
        <v/>
      </c>
    </row>
    <row r="2162" spans="13:13" ht="9.6" hidden="1" customHeight="1" x14ac:dyDescent="0.2">
      <c r="M2162" s="89" t="str">
        <f>IF(Udfyldningsark!G2179="","",IF(Udfyldningsark!G2179=Data!$T$7,Data!$V$7,IF(Udfyldningsark!G2179=Data!$T$8,Data!$V$8,IF(Udfyldningsark!G2179=Data!$T$9,Data!$V$9,IF(Udfyldningsark!G2179=Data!$T$10,Data!$V$10,IF(Udfyldningsark!G2179=Data!$T$11,Data!$V$11,IF(Udfyldningsark!G2179=Data!$T$12,Data!$V$12,IF(Udfyldningsark!G2179=Data!$T$13,Data!$V$13,IF(Udfyldningsark!G2179=Data!$T$14,Data!$V$14,IF(Udfyldningsark!G2179=Data!$T$15,Data!$V$15,IF(Udfyldningsark!G2179=Data!$T$16,Data!$V$16,IF(Udfyldningsark!G2179=Data!$T$17,Data!$V$17,IF(Udfyldningsark!G2179=Data!$T$18,Data!$V$18,IF(Udfyldningsark!G2179=Data!$T$19,Data!$V$19,IF(Udfyldningsark!G2179=Data!$T$20,Data!$V$20,IF(Udfyldningsark!G2179=Data!$T$21,Data!$V$21,IF(Udfyldningsark!G2179=Data!$T$22,Data!$V$22,IF(Udfyldningsark!G2179=Data!$T$23,Data!$V$23,IF(Udfyldningsark!G2179=Data!$T$24,Data!$V$24,IF(Udfyldningsark!G2179=Data!$T$25,Data!$V$25,IF(Udfyldningsark!G2179=Data!$T$26,Data!$V$26,IF(Udfyldningsark!G2179=Data!$T$27,Data!$V$27,))))))))))))))))))))))</f>
        <v/>
      </c>
    </row>
    <row r="2163" spans="13:13" ht="9.6" hidden="1" customHeight="1" x14ac:dyDescent="0.2">
      <c r="M2163" s="89" t="str">
        <f>IF(Udfyldningsark!G2180="","",IF(Udfyldningsark!G2180=Data!$T$7,Data!$V$7,IF(Udfyldningsark!G2180=Data!$T$8,Data!$V$8,IF(Udfyldningsark!G2180=Data!$T$9,Data!$V$9,IF(Udfyldningsark!G2180=Data!$T$10,Data!$V$10,IF(Udfyldningsark!G2180=Data!$T$11,Data!$V$11,IF(Udfyldningsark!G2180=Data!$T$12,Data!$V$12,IF(Udfyldningsark!G2180=Data!$T$13,Data!$V$13,IF(Udfyldningsark!G2180=Data!$T$14,Data!$V$14,IF(Udfyldningsark!G2180=Data!$T$15,Data!$V$15,IF(Udfyldningsark!G2180=Data!$T$16,Data!$V$16,IF(Udfyldningsark!G2180=Data!$T$17,Data!$V$17,IF(Udfyldningsark!G2180=Data!$T$18,Data!$V$18,IF(Udfyldningsark!G2180=Data!$T$19,Data!$V$19,IF(Udfyldningsark!G2180=Data!$T$20,Data!$V$20,IF(Udfyldningsark!G2180=Data!$T$21,Data!$V$21,IF(Udfyldningsark!G2180=Data!$T$22,Data!$V$22,IF(Udfyldningsark!G2180=Data!$T$23,Data!$V$23,IF(Udfyldningsark!G2180=Data!$T$24,Data!$V$24,IF(Udfyldningsark!G2180=Data!$T$25,Data!$V$25,IF(Udfyldningsark!G2180=Data!$T$26,Data!$V$26,IF(Udfyldningsark!G2180=Data!$T$27,Data!$V$27,))))))))))))))))))))))</f>
        <v/>
      </c>
    </row>
    <row r="2164" spans="13:13" ht="9.6" hidden="1" customHeight="1" x14ac:dyDescent="0.2">
      <c r="M2164" s="89" t="str">
        <f>IF(Udfyldningsark!G2181="","",IF(Udfyldningsark!G2181=Data!$T$7,Data!$V$7,IF(Udfyldningsark!G2181=Data!$T$8,Data!$V$8,IF(Udfyldningsark!G2181=Data!$T$9,Data!$V$9,IF(Udfyldningsark!G2181=Data!$T$10,Data!$V$10,IF(Udfyldningsark!G2181=Data!$T$11,Data!$V$11,IF(Udfyldningsark!G2181=Data!$T$12,Data!$V$12,IF(Udfyldningsark!G2181=Data!$T$13,Data!$V$13,IF(Udfyldningsark!G2181=Data!$T$14,Data!$V$14,IF(Udfyldningsark!G2181=Data!$T$15,Data!$V$15,IF(Udfyldningsark!G2181=Data!$T$16,Data!$V$16,IF(Udfyldningsark!G2181=Data!$T$17,Data!$V$17,IF(Udfyldningsark!G2181=Data!$T$18,Data!$V$18,IF(Udfyldningsark!G2181=Data!$T$19,Data!$V$19,IF(Udfyldningsark!G2181=Data!$T$20,Data!$V$20,IF(Udfyldningsark!G2181=Data!$T$21,Data!$V$21,IF(Udfyldningsark!G2181=Data!$T$22,Data!$V$22,IF(Udfyldningsark!G2181=Data!$T$23,Data!$V$23,IF(Udfyldningsark!G2181=Data!$T$24,Data!$V$24,IF(Udfyldningsark!G2181=Data!$T$25,Data!$V$25,IF(Udfyldningsark!G2181=Data!$T$26,Data!$V$26,IF(Udfyldningsark!G2181=Data!$T$27,Data!$V$27,))))))))))))))))))))))</f>
        <v/>
      </c>
    </row>
    <row r="2165" spans="13:13" ht="9.6" hidden="1" customHeight="1" x14ac:dyDescent="0.2">
      <c r="M2165" s="89" t="str">
        <f>IF(Udfyldningsark!G2182="","",IF(Udfyldningsark!G2182=Data!$T$7,Data!$V$7,IF(Udfyldningsark!G2182=Data!$T$8,Data!$V$8,IF(Udfyldningsark!G2182=Data!$T$9,Data!$V$9,IF(Udfyldningsark!G2182=Data!$T$10,Data!$V$10,IF(Udfyldningsark!G2182=Data!$T$11,Data!$V$11,IF(Udfyldningsark!G2182=Data!$T$12,Data!$V$12,IF(Udfyldningsark!G2182=Data!$T$13,Data!$V$13,IF(Udfyldningsark!G2182=Data!$T$14,Data!$V$14,IF(Udfyldningsark!G2182=Data!$T$15,Data!$V$15,IF(Udfyldningsark!G2182=Data!$T$16,Data!$V$16,IF(Udfyldningsark!G2182=Data!$T$17,Data!$V$17,IF(Udfyldningsark!G2182=Data!$T$18,Data!$V$18,IF(Udfyldningsark!G2182=Data!$T$19,Data!$V$19,IF(Udfyldningsark!G2182=Data!$T$20,Data!$V$20,IF(Udfyldningsark!G2182=Data!$T$21,Data!$V$21,IF(Udfyldningsark!G2182=Data!$T$22,Data!$V$22,IF(Udfyldningsark!G2182=Data!$T$23,Data!$V$23,IF(Udfyldningsark!G2182=Data!$T$24,Data!$V$24,IF(Udfyldningsark!G2182=Data!$T$25,Data!$V$25,IF(Udfyldningsark!G2182=Data!$T$26,Data!$V$26,IF(Udfyldningsark!G2182=Data!$T$27,Data!$V$27,))))))))))))))))))))))</f>
        <v/>
      </c>
    </row>
    <row r="2166" spans="13:13" ht="9.6" hidden="1" customHeight="1" x14ac:dyDescent="0.2">
      <c r="M2166" s="89" t="str">
        <f>IF(Udfyldningsark!G2183="","",IF(Udfyldningsark!G2183=Data!$T$7,Data!$V$7,IF(Udfyldningsark!G2183=Data!$T$8,Data!$V$8,IF(Udfyldningsark!G2183=Data!$T$9,Data!$V$9,IF(Udfyldningsark!G2183=Data!$T$10,Data!$V$10,IF(Udfyldningsark!G2183=Data!$T$11,Data!$V$11,IF(Udfyldningsark!G2183=Data!$T$12,Data!$V$12,IF(Udfyldningsark!G2183=Data!$T$13,Data!$V$13,IF(Udfyldningsark!G2183=Data!$T$14,Data!$V$14,IF(Udfyldningsark!G2183=Data!$T$15,Data!$V$15,IF(Udfyldningsark!G2183=Data!$T$16,Data!$V$16,IF(Udfyldningsark!G2183=Data!$T$17,Data!$V$17,IF(Udfyldningsark!G2183=Data!$T$18,Data!$V$18,IF(Udfyldningsark!G2183=Data!$T$19,Data!$V$19,IF(Udfyldningsark!G2183=Data!$T$20,Data!$V$20,IF(Udfyldningsark!G2183=Data!$T$21,Data!$V$21,IF(Udfyldningsark!G2183=Data!$T$22,Data!$V$22,IF(Udfyldningsark!G2183=Data!$T$23,Data!$V$23,IF(Udfyldningsark!G2183=Data!$T$24,Data!$V$24,IF(Udfyldningsark!G2183=Data!$T$25,Data!$V$25,IF(Udfyldningsark!G2183=Data!$T$26,Data!$V$26,IF(Udfyldningsark!G2183=Data!$T$27,Data!$V$27,))))))))))))))))))))))</f>
        <v/>
      </c>
    </row>
    <row r="2167" spans="13:13" ht="9.6" hidden="1" customHeight="1" x14ac:dyDescent="0.2">
      <c r="M2167" s="89" t="str">
        <f>IF(Udfyldningsark!G2184="","",IF(Udfyldningsark!G2184=Data!$T$7,Data!$V$7,IF(Udfyldningsark!G2184=Data!$T$8,Data!$V$8,IF(Udfyldningsark!G2184=Data!$T$9,Data!$V$9,IF(Udfyldningsark!G2184=Data!$T$10,Data!$V$10,IF(Udfyldningsark!G2184=Data!$T$11,Data!$V$11,IF(Udfyldningsark!G2184=Data!$T$12,Data!$V$12,IF(Udfyldningsark!G2184=Data!$T$13,Data!$V$13,IF(Udfyldningsark!G2184=Data!$T$14,Data!$V$14,IF(Udfyldningsark!G2184=Data!$T$15,Data!$V$15,IF(Udfyldningsark!G2184=Data!$T$16,Data!$V$16,IF(Udfyldningsark!G2184=Data!$T$17,Data!$V$17,IF(Udfyldningsark!G2184=Data!$T$18,Data!$V$18,IF(Udfyldningsark!G2184=Data!$T$19,Data!$V$19,IF(Udfyldningsark!G2184=Data!$T$20,Data!$V$20,IF(Udfyldningsark!G2184=Data!$T$21,Data!$V$21,IF(Udfyldningsark!G2184=Data!$T$22,Data!$V$22,IF(Udfyldningsark!G2184=Data!$T$23,Data!$V$23,IF(Udfyldningsark!G2184=Data!$T$24,Data!$V$24,IF(Udfyldningsark!G2184=Data!$T$25,Data!$V$25,IF(Udfyldningsark!G2184=Data!$T$26,Data!$V$26,IF(Udfyldningsark!G2184=Data!$T$27,Data!$V$27,))))))))))))))))))))))</f>
        <v/>
      </c>
    </row>
    <row r="2168" spans="13:13" ht="9.6" hidden="1" customHeight="1" x14ac:dyDescent="0.2">
      <c r="M2168" s="89" t="str">
        <f>IF(Udfyldningsark!G2185="","",IF(Udfyldningsark!G2185=Data!$T$7,Data!$V$7,IF(Udfyldningsark!G2185=Data!$T$8,Data!$V$8,IF(Udfyldningsark!G2185=Data!$T$9,Data!$V$9,IF(Udfyldningsark!G2185=Data!$T$10,Data!$V$10,IF(Udfyldningsark!G2185=Data!$T$11,Data!$V$11,IF(Udfyldningsark!G2185=Data!$T$12,Data!$V$12,IF(Udfyldningsark!G2185=Data!$T$13,Data!$V$13,IF(Udfyldningsark!G2185=Data!$T$14,Data!$V$14,IF(Udfyldningsark!G2185=Data!$T$15,Data!$V$15,IF(Udfyldningsark!G2185=Data!$T$16,Data!$V$16,IF(Udfyldningsark!G2185=Data!$T$17,Data!$V$17,IF(Udfyldningsark!G2185=Data!$T$18,Data!$V$18,IF(Udfyldningsark!G2185=Data!$T$19,Data!$V$19,IF(Udfyldningsark!G2185=Data!$T$20,Data!$V$20,IF(Udfyldningsark!G2185=Data!$T$21,Data!$V$21,IF(Udfyldningsark!G2185=Data!$T$22,Data!$V$22,IF(Udfyldningsark!G2185=Data!$T$23,Data!$V$23,IF(Udfyldningsark!G2185=Data!$T$24,Data!$V$24,IF(Udfyldningsark!G2185=Data!$T$25,Data!$V$25,IF(Udfyldningsark!G2185=Data!$T$26,Data!$V$26,IF(Udfyldningsark!G2185=Data!$T$27,Data!$V$27,))))))))))))))))))))))</f>
        <v/>
      </c>
    </row>
    <row r="2169" spans="13:13" ht="9.6" hidden="1" customHeight="1" x14ac:dyDescent="0.2">
      <c r="M2169" s="89" t="str">
        <f>IF(Udfyldningsark!G2186="","",IF(Udfyldningsark!G2186=Data!$T$7,Data!$V$7,IF(Udfyldningsark!G2186=Data!$T$8,Data!$V$8,IF(Udfyldningsark!G2186=Data!$T$9,Data!$V$9,IF(Udfyldningsark!G2186=Data!$T$10,Data!$V$10,IF(Udfyldningsark!G2186=Data!$T$11,Data!$V$11,IF(Udfyldningsark!G2186=Data!$T$12,Data!$V$12,IF(Udfyldningsark!G2186=Data!$T$13,Data!$V$13,IF(Udfyldningsark!G2186=Data!$T$14,Data!$V$14,IF(Udfyldningsark!G2186=Data!$T$15,Data!$V$15,IF(Udfyldningsark!G2186=Data!$T$16,Data!$V$16,IF(Udfyldningsark!G2186=Data!$T$17,Data!$V$17,IF(Udfyldningsark!G2186=Data!$T$18,Data!$V$18,IF(Udfyldningsark!G2186=Data!$T$19,Data!$V$19,IF(Udfyldningsark!G2186=Data!$T$20,Data!$V$20,IF(Udfyldningsark!G2186=Data!$T$21,Data!$V$21,IF(Udfyldningsark!G2186=Data!$T$22,Data!$V$22,IF(Udfyldningsark!G2186=Data!$T$23,Data!$V$23,IF(Udfyldningsark!G2186=Data!$T$24,Data!$V$24,IF(Udfyldningsark!G2186=Data!$T$25,Data!$V$25,IF(Udfyldningsark!G2186=Data!$T$26,Data!$V$26,IF(Udfyldningsark!G2186=Data!$T$27,Data!$V$27,))))))))))))))))))))))</f>
        <v/>
      </c>
    </row>
    <row r="2170" spans="13:13" ht="9.6" hidden="1" customHeight="1" x14ac:dyDescent="0.2">
      <c r="M2170" s="89" t="str">
        <f>IF(Udfyldningsark!G2187="","",IF(Udfyldningsark!G2187=Data!$T$7,Data!$V$7,IF(Udfyldningsark!G2187=Data!$T$8,Data!$V$8,IF(Udfyldningsark!G2187=Data!$T$9,Data!$V$9,IF(Udfyldningsark!G2187=Data!$T$10,Data!$V$10,IF(Udfyldningsark!G2187=Data!$T$11,Data!$V$11,IF(Udfyldningsark!G2187=Data!$T$12,Data!$V$12,IF(Udfyldningsark!G2187=Data!$T$13,Data!$V$13,IF(Udfyldningsark!G2187=Data!$T$14,Data!$V$14,IF(Udfyldningsark!G2187=Data!$T$15,Data!$V$15,IF(Udfyldningsark!G2187=Data!$T$16,Data!$V$16,IF(Udfyldningsark!G2187=Data!$T$17,Data!$V$17,IF(Udfyldningsark!G2187=Data!$T$18,Data!$V$18,IF(Udfyldningsark!G2187=Data!$T$19,Data!$V$19,IF(Udfyldningsark!G2187=Data!$T$20,Data!$V$20,IF(Udfyldningsark!G2187=Data!$T$21,Data!$V$21,IF(Udfyldningsark!G2187=Data!$T$22,Data!$V$22,IF(Udfyldningsark!G2187=Data!$T$23,Data!$V$23,IF(Udfyldningsark!G2187=Data!$T$24,Data!$V$24,IF(Udfyldningsark!G2187=Data!$T$25,Data!$V$25,IF(Udfyldningsark!G2187=Data!$T$26,Data!$V$26,IF(Udfyldningsark!G2187=Data!$T$27,Data!$V$27,))))))))))))))))))))))</f>
        <v/>
      </c>
    </row>
    <row r="2171" spans="13:13" ht="9.6" hidden="1" customHeight="1" x14ac:dyDescent="0.2">
      <c r="M2171" s="89" t="str">
        <f>IF(Udfyldningsark!G2188="","",IF(Udfyldningsark!G2188=Data!$T$7,Data!$V$7,IF(Udfyldningsark!G2188=Data!$T$8,Data!$V$8,IF(Udfyldningsark!G2188=Data!$T$9,Data!$V$9,IF(Udfyldningsark!G2188=Data!$T$10,Data!$V$10,IF(Udfyldningsark!G2188=Data!$T$11,Data!$V$11,IF(Udfyldningsark!G2188=Data!$T$12,Data!$V$12,IF(Udfyldningsark!G2188=Data!$T$13,Data!$V$13,IF(Udfyldningsark!G2188=Data!$T$14,Data!$V$14,IF(Udfyldningsark!G2188=Data!$T$15,Data!$V$15,IF(Udfyldningsark!G2188=Data!$T$16,Data!$V$16,IF(Udfyldningsark!G2188=Data!$T$17,Data!$V$17,IF(Udfyldningsark!G2188=Data!$T$18,Data!$V$18,IF(Udfyldningsark!G2188=Data!$T$19,Data!$V$19,IF(Udfyldningsark!G2188=Data!$T$20,Data!$V$20,IF(Udfyldningsark!G2188=Data!$T$21,Data!$V$21,IF(Udfyldningsark!G2188=Data!$T$22,Data!$V$22,IF(Udfyldningsark!G2188=Data!$T$23,Data!$V$23,IF(Udfyldningsark!G2188=Data!$T$24,Data!$V$24,IF(Udfyldningsark!G2188=Data!$T$25,Data!$V$25,IF(Udfyldningsark!G2188=Data!$T$26,Data!$V$26,IF(Udfyldningsark!G2188=Data!$T$27,Data!$V$27,))))))))))))))))))))))</f>
        <v/>
      </c>
    </row>
    <row r="2172" spans="13:13" ht="9.6" hidden="1" customHeight="1" x14ac:dyDescent="0.2">
      <c r="M2172" s="89" t="str">
        <f>IF(Udfyldningsark!G2189="","",IF(Udfyldningsark!G2189=Data!$T$7,Data!$V$7,IF(Udfyldningsark!G2189=Data!$T$8,Data!$V$8,IF(Udfyldningsark!G2189=Data!$T$9,Data!$V$9,IF(Udfyldningsark!G2189=Data!$T$10,Data!$V$10,IF(Udfyldningsark!G2189=Data!$T$11,Data!$V$11,IF(Udfyldningsark!G2189=Data!$T$12,Data!$V$12,IF(Udfyldningsark!G2189=Data!$T$13,Data!$V$13,IF(Udfyldningsark!G2189=Data!$T$14,Data!$V$14,IF(Udfyldningsark!G2189=Data!$T$15,Data!$V$15,IF(Udfyldningsark!G2189=Data!$T$16,Data!$V$16,IF(Udfyldningsark!G2189=Data!$T$17,Data!$V$17,IF(Udfyldningsark!G2189=Data!$T$18,Data!$V$18,IF(Udfyldningsark!G2189=Data!$T$19,Data!$V$19,IF(Udfyldningsark!G2189=Data!$T$20,Data!$V$20,IF(Udfyldningsark!G2189=Data!$T$21,Data!$V$21,IF(Udfyldningsark!G2189=Data!$T$22,Data!$V$22,IF(Udfyldningsark!G2189=Data!$T$23,Data!$V$23,IF(Udfyldningsark!G2189=Data!$T$24,Data!$V$24,IF(Udfyldningsark!G2189=Data!$T$25,Data!$V$25,IF(Udfyldningsark!G2189=Data!$T$26,Data!$V$26,IF(Udfyldningsark!G2189=Data!$T$27,Data!$V$27,))))))))))))))))))))))</f>
        <v/>
      </c>
    </row>
    <row r="2173" spans="13:13" ht="9.6" hidden="1" customHeight="1" x14ac:dyDescent="0.2">
      <c r="M2173" s="89" t="str">
        <f>IF(Udfyldningsark!G2190="","",IF(Udfyldningsark!G2190=Data!$T$7,Data!$V$7,IF(Udfyldningsark!G2190=Data!$T$8,Data!$V$8,IF(Udfyldningsark!G2190=Data!$T$9,Data!$V$9,IF(Udfyldningsark!G2190=Data!$T$10,Data!$V$10,IF(Udfyldningsark!G2190=Data!$T$11,Data!$V$11,IF(Udfyldningsark!G2190=Data!$T$12,Data!$V$12,IF(Udfyldningsark!G2190=Data!$T$13,Data!$V$13,IF(Udfyldningsark!G2190=Data!$T$14,Data!$V$14,IF(Udfyldningsark!G2190=Data!$T$15,Data!$V$15,IF(Udfyldningsark!G2190=Data!$T$16,Data!$V$16,IF(Udfyldningsark!G2190=Data!$T$17,Data!$V$17,IF(Udfyldningsark!G2190=Data!$T$18,Data!$V$18,IF(Udfyldningsark!G2190=Data!$T$19,Data!$V$19,IF(Udfyldningsark!G2190=Data!$T$20,Data!$V$20,IF(Udfyldningsark!G2190=Data!$T$21,Data!$V$21,IF(Udfyldningsark!G2190=Data!$T$22,Data!$V$22,IF(Udfyldningsark!G2190=Data!$T$23,Data!$V$23,IF(Udfyldningsark!G2190=Data!$T$24,Data!$V$24,IF(Udfyldningsark!G2190=Data!$T$25,Data!$V$25,IF(Udfyldningsark!G2190=Data!$T$26,Data!$V$26,IF(Udfyldningsark!G2190=Data!$T$27,Data!$V$27,))))))))))))))))))))))</f>
        <v/>
      </c>
    </row>
    <row r="2174" spans="13:13" ht="9.6" hidden="1" customHeight="1" x14ac:dyDescent="0.2">
      <c r="M2174" s="89" t="str">
        <f>IF(Udfyldningsark!G2191="","",IF(Udfyldningsark!G2191=Data!$T$7,Data!$V$7,IF(Udfyldningsark!G2191=Data!$T$8,Data!$V$8,IF(Udfyldningsark!G2191=Data!$T$9,Data!$V$9,IF(Udfyldningsark!G2191=Data!$T$10,Data!$V$10,IF(Udfyldningsark!G2191=Data!$T$11,Data!$V$11,IF(Udfyldningsark!G2191=Data!$T$12,Data!$V$12,IF(Udfyldningsark!G2191=Data!$T$13,Data!$V$13,IF(Udfyldningsark!G2191=Data!$T$14,Data!$V$14,IF(Udfyldningsark!G2191=Data!$T$15,Data!$V$15,IF(Udfyldningsark!G2191=Data!$T$16,Data!$V$16,IF(Udfyldningsark!G2191=Data!$T$17,Data!$V$17,IF(Udfyldningsark!G2191=Data!$T$18,Data!$V$18,IF(Udfyldningsark!G2191=Data!$T$19,Data!$V$19,IF(Udfyldningsark!G2191=Data!$T$20,Data!$V$20,IF(Udfyldningsark!G2191=Data!$T$21,Data!$V$21,IF(Udfyldningsark!G2191=Data!$T$22,Data!$V$22,IF(Udfyldningsark!G2191=Data!$T$23,Data!$V$23,IF(Udfyldningsark!G2191=Data!$T$24,Data!$V$24,IF(Udfyldningsark!G2191=Data!$T$25,Data!$V$25,IF(Udfyldningsark!G2191=Data!$T$26,Data!$V$26,IF(Udfyldningsark!G2191=Data!$T$27,Data!$V$27,))))))))))))))))))))))</f>
        <v/>
      </c>
    </row>
    <row r="2175" spans="13:13" ht="9.6" hidden="1" customHeight="1" x14ac:dyDescent="0.2">
      <c r="M2175" s="89" t="str">
        <f>IF(Udfyldningsark!G2192="","",IF(Udfyldningsark!G2192=Data!$T$7,Data!$V$7,IF(Udfyldningsark!G2192=Data!$T$8,Data!$V$8,IF(Udfyldningsark!G2192=Data!$T$9,Data!$V$9,IF(Udfyldningsark!G2192=Data!$T$10,Data!$V$10,IF(Udfyldningsark!G2192=Data!$T$11,Data!$V$11,IF(Udfyldningsark!G2192=Data!$T$12,Data!$V$12,IF(Udfyldningsark!G2192=Data!$T$13,Data!$V$13,IF(Udfyldningsark!G2192=Data!$T$14,Data!$V$14,IF(Udfyldningsark!G2192=Data!$T$15,Data!$V$15,IF(Udfyldningsark!G2192=Data!$T$16,Data!$V$16,IF(Udfyldningsark!G2192=Data!$T$17,Data!$V$17,IF(Udfyldningsark!G2192=Data!$T$18,Data!$V$18,IF(Udfyldningsark!G2192=Data!$T$19,Data!$V$19,IF(Udfyldningsark!G2192=Data!$T$20,Data!$V$20,IF(Udfyldningsark!G2192=Data!$T$21,Data!$V$21,IF(Udfyldningsark!G2192=Data!$T$22,Data!$V$22,IF(Udfyldningsark!G2192=Data!$T$23,Data!$V$23,IF(Udfyldningsark!G2192=Data!$T$24,Data!$V$24,IF(Udfyldningsark!G2192=Data!$T$25,Data!$V$25,IF(Udfyldningsark!G2192=Data!$T$26,Data!$V$26,IF(Udfyldningsark!G2192=Data!$T$27,Data!$V$27,))))))))))))))))))))))</f>
        <v/>
      </c>
    </row>
    <row r="2176" spans="13:13" ht="9.6" hidden="1" customHeight="1" x14ac:dyDescent="0.2">
      <c r="M2176" s="89" t="str">
        <f>IF(Udfyldningsark!G2193="","",IF(Udfyldningsark!G2193=Data!$T$7,Data!$V$7,IF(Udfyldningsark!G2193=Data!$T$8,Data!$V$8,IF(Udfyldningsark!G2193=Data!$T$9,Data!$V$9,IF(Udfyldningsark!G2193=Data!$T$10,Data!$V$10,IF(Udfyldningsark!G2193=Data!$T$11,Data!$V$11,IF(Udfyldningsark!G2193=Data!$T$12,Data!$V$12,IF(Udfyldningsark!G2193=Data!$T$13,Data!$V$13,IF(Udfyldningsark!G2193=Data!$T$14,Data!$V$14,IF(Udfyldningsark!G2193=Data!$T$15,Data!$V$15,IF(Udfyldningsark!G2193=Data!$T$16,Data!$V$16,IF(Udfyldningsark!G2193=Data!$T$17,Data!$V$17,IF(Udfyldningsark!G2193=Data!$T$18,Data!$V$18,IF(Udfyldningsark!G2193=Data!$T$19,Data!$V$19,IF(Udfyldningsark!G2193=Data!$T$20,Data!$V$20,IF(Udfyldningsark!G2193=Data!$T$21,Data!$V$21,IF(Udfyldningsark!G2193=Data!$T$22,Data!$V$22,IF(Udfyldningsark!G2193=Data!$T$23,Data!$V$23,IF(Udfyldningsark!G2193=Data!$T$24,Data!$V$24,IF(Udfyldningsark!G2193=Data!$T$25,Data!$V$25,IF(Udfyldningsark!G2193=Data!$T$26,Data!$V$26,IF(Udfyldningsark!G2193=Data!$T$27,Data!$V$27,))))))))))))))))))))))</f>
        <v/>
      </c>
    </row>
    <row r="2177" spans="13:13" ht="9.6" hidden="1" customHeight="1" x14ac:dyDescent="0.2">
      <c r="M2177" s="89" t="str">
        <f>IF(Udfyldningsark!G2194="","",IF(Udfyldningsark!G2194=Data!$T$7,Data!$V$7,IF(Udfyldningsark!G2194=Data!$T$8,Data!$V$8,IF(Udfyldningsark!G2194=Data!$T$9,Data!$V$9,IF(Udfyldningsark!G2194=Data!$T$10,Data!$V$10,IF(Udfyldningsark!G2194=Data!$T$11,Data!$V$11,IF(Udfyldningsark!G2194=Data!$T$12,Data!$V$12,IF(Udfyldningsark!G2194=Data!$T$13,Data!$V$13,IF(Udfyldningsark!G2194=Data!$T$14,Data!$V$14,IF(Udfyldningsark!G2194=Data!$T$15,Data!$V$15,IF(Udfyldningsark!G2194=Data!$T$16,Data!$V$16,IF(Udfyldningsark!G2194=Data!$T$17,Data!$V$17,IF(Udfyldningsark!G2194=Data!$T$18,Data!$V$18,IF(Udfyldningsark!G2194=Data!$T$19,Data!$V$19,IF(Udfyldningsark!G2194=Data!$T$20,Data!$V$20,IF(Udfyldningsark!G2194=Data!$T$21,Data!$V$21,IF(Udfyldningsark!G2194=Data!$T$22,Data!$V$22,IF(Udfyldningsark!G2194=Data!$T$23,Data!$V$23,IF(Udfyldningsark!G2194=Data!$T$24,Data!$V$24,IF(Udfyldningsark!G2194=Data!$T$25,Data!$V$25,IF(Udfyldningsark!G2194=Data!$T$26,Data!$V$26,IF(Udfyldningsark!G2194=Data!$T$27,Data!$V$27,))))))))))))))))))))))</f>
        <v/>
      </c>
    </row>
    <row r="2178" spans="13:13" ht="9.6" hidden="1" customHeight="1" x14ac:dyDescent="0.2">
      <c r="M2178" s="89" t="str">
        <f>IF(Udfyldningsark!G2195="","",IF(Udfyldningsark!G2195=Data!$T$7,Data!$V$7,IF(Udfyldningsark!G2195=Data!$T$8,Data!$V$8,IF(Udfyldningsark!G2195=Data!$T$9,Data!$V$9,IF(Udfyldningsark!G2195=Data!$T$10,Data!$V$10,IF(Udfyldningsark!G2195=Data!$T$11,Data!$V$11,IF(Udfyldningsark!G2195=Data!$T$12,Data!$V$12,IF(Udfyldningsark!G2195=Data!$T$13,Data!$V$13,IF(Udfyldningsark!G2195=Data!$T$14,Data!$V$14,IF(Udfyldningsark!G2195=Data!$T$15,Data!$V$15,IF(Udfyldningsark!G2195=Data!$T$16,Data!$V$16,IF(Udfyldningsark!G2195=Data!$T$17,Data!$V$17,IF(Udfyldningsark!G2195=Data!$T$18,Data!$V$18,IF(Udfyldningsark!G2195=Data!$T$19,Data!$V$19,IF(Udfyldningsark!G2195=Data!$T$20,Data!$V$20,IF(Udfyldningsark!G2195=Data!$T$21,Data!$V$21,IF(Udfyldningsark!G2195=Data!$T$22,Data!$V$22,IF(Udfyldningsark!G2195=Data!$T$23,Data!$V$23,IF(Udfyldningsark!G2195=Data!$T$24,Data!$V$24,IF(Udfyldningsark!G2195=Data!$T$25,Data!$V$25,IF(Udfyldningsark!G2195=Data!$T$26,Data!$V$26,IF(Udfyldningsark!G2195=Data!$T$27,Data!$V$27,))))))))))))))))))))))</f>
        <v/>
      </c>
    </row>
    <row r="2179" spans="13:13" ht="9.6" hidden="1" customHeight="1" x14ac:dyDescent="0.2">
      <c r="M2179" s="89" t="str">
        <f>IF(Udfyldningsark!G2196="","",IF(Udfyldningsark!G2196=Data!$T$7,Data!$V$7,IF(Udfyldningsark!G2196=Data!$T$8,Data!$V$8,IF(Udfyldningsark!G2196=Data!$T$9,Data!$V$9,IF(Udfyldningsark!G2196=Data!$T$10,Data!$V$10,IF(Udfyldningsark!G2196=Data!$T$11,Data!$V$11,IF(Udfyldningsark!G2196=Data!$T$12,Data!$V$12,IF(Udfyldningsark!G2196=Data!$T$13,Data!$V$13,IF(Udfyldningsark!G2196=Data!$T$14,Data!$V$14,IF(Udfyldningsark!G2196=Data!$T$15,Data!$V$15,IF(Udfyldningsark!G2196=Data!$T$16,Data!$V$16,IF(Udfyldningsark!G2196=Data!$T$17,Data!$V$17,IF(Udfyldningsark!G2196=Data!$T$18,Data!$V$18,IF(Udfyldningsark!G2196=Data!$T$19,Data!$V$19,IF(Udfyldningsark!G2196=Data!$T$20,Data!$V$20,IF(Udfyldningsark!G2196=Data!$T$21,Data!$V$21,IF(Udfyldningsark!G2196=Data!$T$22,Data!$V$22,IF(Udfyldningsark!G2196=Data!$T$23,Data!$V$23,IF(Udfyldningsark!G2196=Data!$T$24,Data!$V$24,IF(Udfyldningsark!G2196=Data!$T$25,Data!$V$25,IF(Udfyldningsark!G2196=Data!$T$26,Data!$V$26,IF(Udfyldningsark!G2196=Data!$T$27,Data!$V$27,))))))))))))))))))))))</f>
        <v/>
      </c>
    </row>
    <row r="2180" spans="13:13" ht="9.6" hidden="1" customHeight="1" x14ac:dyDescent="0.2">
      <c r="M2180" s="89" t="str">
        <f>IF(Udfyldningsark!G2197="","",IF(Udfyldningsark!G2197=Data!$T$7,Data!$V$7,IF(Udfyldningsark!G2197=Data!$T$8,Data!$V$8,IF(Udfyldningsark!G2197=Data!$T$9,Data!$V$9,IF(Udfyldningsark!G2197=Data!$T$10,Data!$V$10,IF(Udfyldningsark!G2197=Data!$T$11,Data!$V$11,IF(Udfyldningsark!G2197=Data!$T$12,Data!$V$12,IF(Udfyldningsark!G2197=Data!$T$13,Data!$V$13,IF(Udfyldningsark!G2197=Data!$T$14,Data!$V$14,IF(Udfyldningsark!G2197=Data!$T$15,Data!$V$15,IF(Udfyldningsark!G2197=Data!$T$16,Data!$V$16,IF(Udfyldningsark!G2197=Data!$T$17,Data!$V$17,IF(Udfyldningsark!G2197=Data!$T$18,Data!$V$18,IF(Udfyldningsark!G2197=Data!$T$19,Data!$V$19,IF(Udfyldningsark!G2197=Data!$T$20,Data!$V$20,IF(Udfyldningsark!G2197=Data!$T$21,Data!$V$21,IF(Udfyldningsark!G2197=Data!$T$22,Data!$V$22,IF(Udfyldningsark!G2197=Data!$T$23,Data!$V$23,IF(Udfyldningsark!G2197=Data!$T$24,Data!$V$24,IF(Udfyldningsark!G2197=Data!$T$25,Data!$V$25,IF(Udfyldningsark!G2197=Data!$T$26,Data!$V$26,IF(Udfyldningsark!G2197=Data!$T$27,Data!$V$27,))))))))))))))))))))))</f>
        <v/>
      </c>
    </row>
    <row r="2181" spans="13:13" ht="9.6" hidden="1" customHeight="1" x14ac:dyDescent="0.2">
      <c r="M2181" s="89" t="str">
        <f>IF(Udfyldningsark!G2198="","",IF(Udfyldningsark!G2198=Data!$T$7,Data!$V$7,IF(Udfyldningsark!G2198=Data!$T$8,Data!$V$8,IF(Udfyldningsark!G2198=Data!$T$9,Data!$V$9,IF(Udfyldningsark!G2198=Data!$T$10,Data!$V$10,IF(Udfyldningsark!G2198=Data!$T$11,Data!$V$11,IF(Udfyldningsark!G2198=Data!$T$12,Data!$V$12,IF(Udfyldningsark!G2198=Data!$T$13,Data!$V$13,IF(Udfyldningsark!G2198=Data!$T$14,Data!$V$14,IF(Udfyldningsark!G2198=Data!$T$15,Data!$V$15,IF(Udfyldningsark!G2198=Data!$T$16,Data!$V$16,IF(Udfyldningsark!G2198=Data!$T$17,Data!$V$17,IF(Udfyldningsark!G2198=Data!$T$18,Data!$V$18,IF(Udfyldningsark!G2198=Data!$T$19,Data!$V$19,IF(Udfyldningsark!G2198=Data!$T$20,Data!$V$20,IF(Udfyldningsark!G2198=Data!$T$21,Data!$V$21,IF(Udfyldningsark!G2198=Data!$T$22,Data!$V$22,IF(Udfyldningsark!G2198=Data!$T$23,Data!$V$23,IF(Udfyldningsark!G2198=Data!$T$24,Data!$V$24,IF(Udfyldningsark!G2198=Data!$T$25,Data!$V$25,IF(Udfyldningsark!G2198=Data!$T$26,Data!$V$26,IF(Udfyldningsark!G2198=Data!$T$27,Data!$V$27,))))))))))))))))))))))</f>
        <v/>
      </c>
    </row>
    <row r="2182" spans="13:13" ht="9.6" hidden="1" customHeight="1" x14ac:dyDescent="0.2">
      <c r="M2182" s="89" t="str">
        <f>IF(Udfyldningsark!G2199="","",IF(Udfyldningsark!G2199=Data!$T$7,Data!$V$7,IF(Udfyldningsark!G2199=Data!$T$8,Data!$V$8,IF(Udfyldningsark!G2199=Data!$T$9,Data!$V$9,IF(Udfyldningsark!G2199=Data!$T$10,Data!$V$10,IF(Udfyldningsark!G2199=Data!$T$11,Data!$V$11,IF(Udfyldningsark!G2199=Data!$T$12,Data!$V$12,IF(Udfyldningsark!G2199=Data!$T$13,Data!$V$13,IF(Udfyldningsark!G2199=Data!$T$14,Data!$V$14,IF(Udfyldningsark!G2199=Data!$T$15,Data!$V$15,IF(Udfyldningsark!G2199=Data!$T$16,Data!$V$16,IF(Udfyldningsark!G2199=Data!$T$17,Data!$V$17,IF(Udfyldningsark!G2199=Data!$T$18,Data!$V$18,IF(Udfyldningsark!G2199=Data!$T$19,Data!$V$19,IF(Udfyldningsark!G2199=Data!$T$20,Data!$V$20,IF(Udfyldningsark!G2199=Data!$T$21,Data!$V$21,IF(Udfyldningsark!G2199=Data!$T$22,Data!$V$22,IF(Udfyldningsark!G2199=Data!$T$23,Data!$V$23,IF(Udfyldningsark!G2199=Data!$T$24,Data!$V$24,IF(Udfyldningsark!G2199=Data!$T$25,Data!$V$25,IF(Udfyldningsark!G2199=Data!$T$26,Data!$V$26,IF(Udfyldningsark!G2199=Data!$T$27,Data!$V$27,))))))))))))))))))))))</f>
        <v/>
      </c>
    </row>
    <row r="2183" spans="13:13" ht="9.6" hidden="1" customHeight="1" x14ac:dyDescent="0.2">
      <c r="M2183" s="89" t="str">
        <f>IF(Udfyldningsark!G2200="","",IF(Udfyldningsark!G2200=Data!$T$7,Data!$V$7,IF(Udfyldningsark!G2200=Data!$T$8,Data!$V$8,IF(Udfyldningsark!G2200=Data!$T$9,Data!$V$9,IF(Udfyldningsark!G2200=Data!$T$10,Data!$V$10,IF(Udfyldningsark!G2200=Data!$T$11,Data!$V$11,IF(Udfyldningsark!G2200=Data!$T$12,Data!$V$12,IF(Udfyldningsark!G2200=Data!$T$13,Data!$V$13,IF(Udfyldningsark!G2200=Data!$T$14,Data!$V$14,IF(Udfyldningsark!G2200=Data!$T$15,Data!$V$15,IF(Udfyldningsark!G2200=Data!$T$16,Data!$V$16,IF(Udfyldningsark!G2200=Data!$T$17,Data!$V$17,IF(Udfyldningsark!G2200=Data!$T$18,Data!$V$18,IF(Udfyldningsark!G2200=Data!$T$19,Data!$V$19,IF(Udfyldningsark!G2200=Data!$T$20,Data!$V$20,IF(Udfyldningsark!G2200=Data!$T$21,Data!$V$21,IF(Udfyldningsark!G2200=Data!$T$22,Data!$V$22,IF(Udfyldningsark!G2200=Data!$T$23,Data!$V$23,IF(Udfyldningsark!G2200=Data!$T$24,Data!$V$24,IF(Udfyldningsark!G2200=Data!$T$25,Data!$V$25,IF(Udfyldningsark!G2200=Data!$T$26,Data!$V$26,IF(Udfyldningsark!G2200=Data!$T$27,Data!$V$27,))))))))))))))))))))))</f>
        <v/>
      </c>
    </row>
    <row r="2184" spans="13:13" ht="9.6" hidden="1" customHeight="1" x14ac:dyDescent="0.2">
      <c r="M2184" s="89" t="str">
        <f>IF(Udfyldningsark!G2201="","",IF(Udfyldningsark!G2201=Data!$T$7,Data!$V$7,IF(Udfyldningsark!G2201=Data!$T$8,Data!$V$8,IF(Udfyldningsark!G2201=Data!$T$9,Data!$V$9,IF(Udfyldningsark!G2201=Data!$T$10,Data!$V$10,IF(Udfyldningsark!G2201=Data!$T$11,Data!$V$11,IF(Udfyldningsark!G2201=Data!$T$12,Data!$V$12,IF(Udfyldningsark!G2201=Data!$T$13,Data!$V$13,IF(Udfyldningsark!G2201=Data!$T$14,Data!$V$14,IF(Udfyldningsark!G2201=Data!$T$15,Data!$V$15,IF(Udfyldningsark!G2201=Data!$T$16,Data!$V$16,IF(Udfyldningsark!G2201=Data!$T$17,Data!$V$17,IF(Udfyldningsark!G2201=Data!$T$18,Data!$V$18,IF(Udfyldningsark!G2201=Data!$T$19,Data!$V$19,IF(Udfyldningsark!G2201=Data!$T$20,Data!$V$20,IF(Udfyldningsark!G2201=Data!$T$21,Data!$V$21,IF(Udfyldningsark!G2201=Data!$T$22,Data!$V$22,IF(Udfyldningsark!G2201=Data!$T$23,Data!$V$23,IF(Udfyldningsark!G2201=Data!$T$24,Data!$V$24,IF(Udfyldningsark!G2201=Data!$T$25,Data!$V$25,IF(Udfyldningsark!G2201=Data!$T$26,Data!$V$26,IF(Udfyldningsark!G2201=Data!$T$27,Data!$V$27,))))))))))))))))))))))</f>
        <v/>
      </c>
    </row>
    <row r="2185" spans="13:13" ht="9.6" hidden="1" customHeight="1" x14ac:dyDescent="0.2">
      <c r="M2185" s="89" t="str">
        <f>IF(Udfyldningsark!G2202="","",IF(Udfyldningsark!G2202=Data!$T$7,Data!$V$7,IF(Udfyldningsark!G2202=Data!$T$8,Data!$V$8,IF(Udfyldningsark!G2202=Data!$T$9,Data!$V$9,IF(Udfyldningsark!G2202=Data!$T$10,Data!$V$10,IF(Udfyldningsark!G2202=Data!$T$11,Data!$V$11,IF(Udfyldningsark!G2202=Data!$T$12,Data!$V$12,IF(Udfyldningsark!G2202=Data!$T$13,Data!$V$13,IF(Udfyldningsark!G2202=Data!$T$14,Data!$V$14,IF(Udfyldningsark!G2202=Data!$T$15,Data!$V$15,IF(Udfyldningsark!G2202=Data!$T$16,Data!$V$16,IF(Udfyldningsark!G2202=Data!$T$17,Data!$V$17,IF(Udfyldningsark!G2202=Data!$T$18,Data!$V$18,IF(Udfyldningsark!G2202=Data!$T$19,Data!$V$19,IF(Udfyldningsark!G2202=Data!$T$20,Data!$V$20,IF(Udfyldningsark!G2202=Data!$T$21,Data!$V$21,IF(Udfyldningsark!G2202=Data!$T$22,Data!$V$22,IF(Udfyldningsark!G2202=Data!$T$23,Data!$V$23,IF(Udfyldningsark!G2202=Data!$T$24,Data!$V$24,IF(Udfyldningsark!G2202=Data!$T$25,Data!$V$25,IF(Udfyldningsark!G2202=Data!$T$26,Data!$V$26,IF(Udfyldningsark!G2202=Data!$T$27,Data!$V$27,))))))))))))))))))))))</f>
        <v/>
      </c>
    </row>
    <row r="2186" spans="13:13" ht="9.6" hidden="1" customHeight="1" x14ac:dyDescent="0.2">
      <c r="M2186" s="89" t="str">
        <f>IF(Udfyldningsark!G2203="","",IF(Udfyldningsark!G2203=Data!$T$7,Data!$V$7,IF(Udfyldningsark!G2203=Data!$T$8,Data!$V$8,IF(Udfyldningsark!G2203=Data!$T$9,Data!$V$9,IF(Udfyldningsark!G2203=Data!$T$10,Data!$V$10,IF(Udfyldningsark!G2203=Data!$T$11,Data!$V$11,IF(Udfyldningsark!G2203=Data!$T$12,Data!$V$12,IF(Udfyldningsark!G2203=Data!$T$13,Data!$V$13,IF(Udfyldningsark!G2203=Data!$T$14,Data!$V$14,IF(Udfyldningsark!G2203=Data!$T$15,Data!$V$15,IF(Udfyldningsark!G2203=Data!$T$16,Data!$V$16,IF(Udfyldningsark!G2203=Data!$T$17,Data!$V$17,IF(Udfyldningsark!G2203=Data!$T$18,Data!$V$18,IF(Udfyldningsark!G2203=Data!$T$19,Data!$V$19,IF(Udfyldningsark!G2203=Data!$T$20,Data!$V$20,IF(Udfyldningsark!G2203=Data!$T$21,Data!$V$21,IF(Udfyldningsark!G2203=Data!$T$22,Data!$V$22,IF(Udfyldningsark!G2203=Data!$T$23,Data!$V$23,IF(Udfyldningsark!G2203=Data!$T$24,Data!$V$24,IF(Udfyldningsark!G2203=Data!$T$25,Data!$V$25,IF(Udfyldningsark!G2203=Data!$T$26,Data!$V$26,IF(Udfyldningsark!G2203=Data!$T$27,Data!$V$27,))))))))))))))))))))))</f>
        <v/>
      </c>
    </row>
    <row r="2187" spans="13:13" ht="9.6" hidden="1" customHeight="1" x14ac:dyDescent="0.2">
      <c r="M2187" s="89" t="str">
        <f>IF(Udfyldningsark!G2204="","",IF(Udfyldningsark!G2204=Data!$T$7,Data!$V$7,IF(Udfyldningsark!G2204=Data!$T$8,Data!$V$8,IF(Udfyldningsark!G2204=Data!$T$9,Data!$V$9,IF(Udfyldningsark!G2204=Data!$T$10,Data!$V$10,IF(Udfyldningsark!G2204=Data!$T$11,Data!$V$11,IF(Udfyldningsark!G2204=Data!$T$12,Data!$V$12,IF(Udfyldningsark!G2204=Data!$T$13,Data!$V$13,IF(Udfyldningsark!G2204=Data!$T$14,Data!$V$14,IF(Udfyldningsark!G2204=Data!$T$15,Data!$V$15,IF(Udfyldningsark!G2204=Data!$T$16,Data!$V$16,IF(Udfyldningsark!G2204=Data!$T$17,Data!$V$17,IF(Udfyldningsark!G2204=Data!$T$18,Data!$V$18,IF(Udfyldningsark!G2204=Data!$T$19,Data!$V$19,IF(Udfyldningsark!G2204=Data!$T$20,Data!$V$20,IF(Udfyldningsark!G2204=Data!$T$21,Data!$V$21,IF(Udfyldningsark!G2204=Data!$T$22,Data!$V$22,IF(Udfyldningsark!G2204=Data!$T$23,Data!$V$23,IF(Udfyldningsark!G2204=Data!$T$24,Data!$V$24,IF(Udfyldningsark!G2204=Data!$T$25,Data!$V$25,IF(Udfyldningsark!G2204=Data!$T$26,Data!$V$26,IF(Udfyldningsark!G2204=Data!$T$27,Data!$V$27,))))))))))))))))))))))</f>
        <v/>
      </c>
    </row>
    <row r="2188" spans="13:13" ht="9.6" hidden="1" customHeight="1" x14ac:dyDescent="0.2">
      <c r="M2188" s="89" t="str">
        <f>IF(Udfyldningsark!G2205="","",IF(Udfyldningsark!G2205=Data!$T$7,Data!$V$7,IF(Udfyldningsark!G2205=Data!$T$8,Data!$V$8,IF(Udfyldningsark!G2205=Data!$T$9,Data!$V$9,IF(Udfyldningsark!G2205=Data!$T$10,Data!$V$10,IF(Udfyldningsark!G2205=Data!$T$11,Data!$V$11,IF(Udfyldningsark!G2205=Data!$T$12,Data!$V$12,IF(Udfyldningsark!G2205=Data!$T$13,Data!$V$13,IF(Udfyldningsark!G2205=Data!$T$14,Data!$V$14,IF(Udfyldningsark!G2205=Data!$T$15,Data!$V$15,IF(Udfyldningsark!G2205=Data!$T$16,Data!$V$16,IF(Udfyldningsark!G2205=Data!$T$17,Data!$V$17,IF(Udfyldningsark!G2205=Data!$T$18,Data!$V$18,IF(Udfyldningsark!G2205=Data!$T$19,Data!$V$19,IF(Udfyldningsark!G2205=Data!$T$20,Data!$V$20,IF(Udfyldningsark!G2205=Data!$T$21,Data!$V$21,IF(Udfyldningsark!G2205=Data!$T$22,Data!$V$22,IF(Udfyldningsark!G2205=Data!$T$23,Data!$V$23,IF(Udfyldningsark!G2205=Data!$T$24,Data!$V$24,IF(Udfyldningsark!G2205=Data!$T$25,Data!$V$25,IF(Udfyldningsark!G2205=Data!$T$26,Data!$V$26,IF(Udfyldningsark!G2205=Data!$T$27,Data!$V$27,))))))))))))))))))))))</f>
        <v/>
      </c>
    </row>
    <row r="2189" spans="13:13" ht="9.6" hidden="1" customHeight="1" x14ac:dyDescent="0.2">
      <c r="M2189" s="89" t="str">
        <f>IF(Udfyldningsark!G2206="","",IF(Udfyldningsark!G2206=Data!$T$7,Data!$V$7,IF(Udfyldningsark!G2206=Data!$T$8,Data!$V$8,IF(Udfyldningsark!G2206=Data!$T$9,Data!$V$9,IF(Udfyldningsark!G2206=Data!$T$10,Data!$V$10,IF(Udfyldningsark!G2206=Data!$T$11,Data!$V$11,IF(Udfyldningsark!G2206=Data!$T$12,Data!$V$12,IF(Udfyldningsark!G2206=Data!$T$13,Data!$V$13,IF(Udfyldningsark!G2206=Data!$T$14,Data!$V$14,IF(Udfyldningsark!G2206=Data!$T$15,Data!$V$15,IF(Udfyldningsark!G2206=Data!$T$16,Data!$V$16,IF(Udfyldningsark!G2206=Data!$T$17,Data!$V$17,IF(Udfyldningsark!G2206=Data!$T$18,Data!$V$18,IF(Udfyldningsark!G2206=Data!$T$19,Data!$V$19,IF(Udfyldningsark!G2206=Data!$T$20,Data!$V$20,IF(Udfyldningsark!G2206=Data!$T$21,Data!$V$21,IF(Udfyldningsark!G2206=Data!$T$22,Data!$V$22,IF(Udfyldningsark!G2206=Data!$T$23,Data!$V$23,IF(Udfyldningsark!G2206=Data!$T$24,Data!$V$24,IF(Udfyldningsark!G2206=Data!$T$25,Data!$V$25,IF(Udfyldningsark!G2206=Data!$T$26,Data!$V$26,IF(Udfyldningsark!G2206=Data!$T$27,Data!$V$27,))))))))))))))))))))))</f>
        <v/>
      </c>
    </row>
    <row r="2190" spans="13:13" ht="9.6" hidden="1" customHeight="1" x14ac:dyDescent="0.2">
      <c r="M2190" s="89" t="str">
        <f>IF(Udfyldningsark!G2207="","",IF(Udfyldningsark!G2207=Data!$T$7,Data!$V$7,IF(Udfyldningsark!G2207=Data!$T$8,Data!$V$8,IF(Udfyldningsark!G2207=Data!$T$9,Data!$V$9,IF(Udfyldningsark!G2207=Data!$T$10,Data!$V$10,IF(Udfyldningsark!G2207=Data!$T$11,Data!$V$11,IF(Udfyldningsark!G2207=Data!$T$12,Data!$V$12,IF(Udfyldningsark!G2207=Data!$T$13,Data!$V$13,IF(Udfyldningsark!G2207=Data!$T$14,Data!$V$14,IF(Udfyldningsark!G2207=Data!$T$15,Data!$V$15,IF(Udfyldningsark!G2207=Data!$T$16,Data!$V$16,IF(Udfyldningsark!G2207=Data!$T$17,Data!$V$17,IF(Udfyldningsark!G2207=Data!$T$18,Data!$V$18,IF(Udfyldningsark!G2207=Data!$T$19,Data!$V$19,IF(Udfyldningsark!G2207=Data!$T$20,Data!$V$20,IF(Udfyldningsark!G2207=Data!$T$21,Data!$V$21,IF(Udfyldningsark!G2207=Data!$T$22,Data!$V$22,IF(Udfyldningsark!G2207=Data!$T$23,Data!$V$23,IF(Udfyldningsark!G2207=Data!$T$24,Data!$V$24,IF(Udfyldningsark!G2207=Data!$T$25,Data!$V$25,IF(Udfyldningsark!G2207=Data!$T$26,Data!$V$26,IF(Udfyldningsark!G2207=Data!$T$27,Data!$V$27,))))))))))))))))))))))</f>
        <v/>
      </c>
    </row>
    <row r="2191" spans="13:13" ht="9.6" hidden="1" customHeight="1" x14ac:dyDescent="0.2">
      <c r="M2191" s="89" t="str">
        <f>IF(Udfyldningsark!G2208="","",IF(Udfyldningsark!G2208=Data!$T$7,Data!$V$7,IF(Udfyldningsark!G2208=Data!$T$8,Data!$V$8,IF(Udfyldningsark!G2208=Data!$T$9,Data!$V$9,IF(Udfyldningsark!G2208=Data!$T$10,Data!$V$10,IF(Udfyldningsark!G2208=Data!$T$11,Data!$V$11,IF(Udfyldningsark!G2208=Data!$T$12,Data!$V$12,IF(Udfyldningsark!G2208=Data!$T$13,Data!$V$13,IF(Udfyldningsark!G2208=Data!$T$14,Data!$V$14,IF(Udfyldningsark!G2208=Data!$T$15,Data!$V$15,IF(Udfyldningsark!G2208=Data!$T$16,Data!$V$16,IF(Udfyldningsark!G2208=Data!$T$17,Data!$V$17,IF(Udfyldningsark!G2208=Data!$T$18,Data!$V$18,IF(Udfyldningsark!G2208=Data!$T$19,Data!$V$19,IF(Udfyldningsark!G2208=Data!$T$20,Data!$V$20,IF(Udfyldningsark!G2208=Data!$T$21,Data!$V$21,IF(Udfyldningsark!G2208=Data!$T$22,Data!$V$22,IF(Udfyldningsark!G2208=Data!$T$23,Data!$V$23,IF(Udfyldningsark!G2208=Data!$T$24,Data!$V$24,IF(Udfyldningsark!G2208=Data!$T$25,Data!$V$25,IF(Udfyldningsark!G2208=Data!$T$26,Data!$V$26,IF(Udfyldningsark!G2208=Data!$T$27,Data!$V$27,))))))))))))))))))))))</f>
        <v/>
      </c>
    </row>
    <row r="2192" spans="13:13" ht="9.6" hidden="1" customHeight="1" x14ac:dyDescent="0.2">
      <c r="M2192" s="89" t="str">
        <f>IF(Udfyldningsark!G2209="","",IF(Udfyldningsark!G2209=Data!$T$7,Data!$V$7,IF(Udfyldningsark!G2209=Data!$T$8,Data!$V$8,IF(Udfyldningsark!G2209=Data!$T$9,Data!$V$9,IF(Udfyldningsark!G2209=Data!$T$10,Data!$V$10,IF(Udfyldningsark!G2209=Data!$T$11,Data!$V$11,IF(Udfyldningsark!G2209=Data!$T$12,Data!$V$12,IF(Udfyldningsark!G2209=Data!$T$13,Data!$V$13,IF(Udfyldningsark!G2209=Data!$T$14,Data!$V$14,IF(Udfyldningsark!G2209=Data!$T$15,Data!$V$15,IF(Udfyldningsark!G2209=Data!$T$16,Data!$V$16,IF(Udfyldningsark!G2209=Data!$T$17,Data!$V$17,IF(Udfyldningsark!G2209=Data!$T$18,Data!$V$18,IF(Udfyldningsark!G2209=Data!$T$19,Data!$V$19,IF(Udfyldningsark!G2209=Data!$T$20,Data!$V$20,IF(Udfyldningsark!G2209=Data!$T$21,Data!$V$21,IF(Udfyldningsark!G2209=Data!$T$22,Data!$V$22,IF(Udfyldningsark!G2209=Data!$T$23,Data!$V$23,IF(Udfyldningsark!G2209=Data!$T$24,Data!$V$24,IF(Udfyldningsark!G2209=Data!$T$25,Data!$V$25,IF(Udfyldningsark!G2209=Data!$T$26,Data!$V$26,IF(Udfyldningsark!G2209=Data!$T$27,Data!$V$27,))))))))))))))))))))))</f>
        <v/>
      </c>
    </row>
    <row r="2193" spans="13:13" ht="9.6" hidden="1" customHeight="1" x14ac:dyDescent="0.2">
      <c r="M2193" s="89" t="str">
        <f>IF(Udfyldningsark!G2210="","",IF(Udfyldningsark!G2210=Data!$T$7,Data!$V$7,IF(Udfyldningsark!G2210=Data!$T$8,Data!$V$8,IF(Udfyldningsark!G2210=Data!$T$9,Data!$V$9,IF(Udfyldningsark!G2210=Data!$T$10,Data!$V$10,IF(Udfyldningsark!G2210=Data!$T$11,Data!$V$11,IF(Udfyldningsark!G2210=Data!$T$12,Data!$V$12,IF(Udfyldningsark!G2210=Data!$T$13,Data!$V$13,IF(Udfyldningsark!G2210=Data!$T$14,Data!$V$14,IF(Udfyldningsark!G2210=Data!$T$15,Data!$V$15,IF(Udfyldningsark!G2210=Data!$T$16,Data!$V$16,IF(Udfyldningsark!G2210=Data!$T$17,Data!$V$17,IF(Udfyldningsark!G2210=Data!$T$18,Data!$V$18,IF(Udfyldningsark!G2210=Data!$T$19,Data!$V$19,IF(Udfyldningsark!G2210=Data!$T$20,Data!$V$20,IF(Udfyldningsark!G2210=Data!$T$21,Data!$V$21,IF(Udfyldningsark!G2210=Data!$T$22,Data!$V$22,IF(Udfyldningsark!G2210=Data!$T$23,Data!$V$23,IF(Udfyldningsark!G2210=Data!$T$24,Data!$V$24,IF(Udfyldningsark!G2210=Data!$T$25,Data!$V$25,IF(Udfyldningsark!G2210=Data!$T$26,Data!$V$26,IF(Udfyldningsark!G2210=Data!$T$27,Data!$V$27,))))))))))))))))))))))</f>
        <v/>
      </c>
    </row>
    <row r="2194" spans="13:13" ht="9.6" hidden="1" customHeight="1" x14ac:dyDescent="0.2">
      <c r="M2194" s="89" t="str">
        <f>IF(Udfyldningsark!G2211="","",IF(Udfyldningsark!G2211=Data!$T$7,Data!$V$7,IF(Udfyldningsark!G2211=Data!$T$8,Data!$V$8,IF(Udfyldningsark!G2211=Data!$T$9,Data!$V$9,IF(Udfyldningsark!G2211=Data!$T$10,Data!$V$10,IF(Udfyldningsark!G2211=Data!$T$11,Data!$V$11,IF(Udfyldningsark!G2211=Data!$T$12,Data!$V$12,IF(Udfyldningsark!G2211=Data!$T$13,Data!$V$13,IF(Udfyldningsark!G2211=Data!$T$14,Data!$V$14,IF(Udfyldningsark!G2211=Data!$T$15,Data!$V$15,IF(Udfyldningsark!G2211=Data!$T$16,Data!$V$16,IF(Udfyldningsark!G2211=Data!$T$17,Data!$V$17,IF(Udfyldningsark!G2211=Data!$T$18,Data!$V$18,IF(Udfyldningsark!G2211=Data!$T$19,Data!$V$19,IF(Udfyldningsark!G2211=Data!$T$20,Data!$V$20,IF(Udfyldningsark!G2211=Data!$T$21,Data!$V$21,IF(Udfyldningsark!G2211=Data!$T$22,Data!$V$22,IF(Udfyldningsark!G2211=Data!$T$23,Data!$V$23,IF(Udfyldningsark!G2211=Data!$T$24,Data!$V$24,IF(Udfyldningsark!G2211=Data!$T$25,Data!$V$25,IF(Udfyldningsark!G2211=Data!$T$26,Data!$V$26,IF(Udfyldningsark!G2211=Data!$T$27,Data!$V$27,))))))))))))))))))))))</f>
        <v/>
      </c>
    </row>
    <row r="2195" spans="13:13" ht="9.6" hidden="1" customHeight="1" x14ac:dyDescent="0.2">
      <c r="M2195" s="89" t="str">
        <f>IF(Udfyldningsark!G2212="","",IF(Udfyldningsark!G2212=Data!$T$7,Data!$V$7,IF(Udfyldningsark!G2212=Data!$T$8,Data!$V$8,IF(Udfyldningsark!G2212=Data!$T$9,Data!$V$9,IF(Udfyldningsark!G2212=Data!$T$10,Data!$V$10,IF(Udfyldningsark!G2212=Data!$T$11,Data!$V$11,IF(Udfyldningsark!G2212=Data!$T$12,Data!$V$12,IF(Udfyldningsark!G2212=Data!$T$13,Data!$V$13,IF(Udfyldningsark!G2212=Data!$T$14,Data!$V$14,IF(Udfyldningsark!G2212=Data!$T$15,Data!$V$15,IF(Udfyldningsark!G2212=Data!$T$16,Data!$V$16,IF(Udfyldningsark!G2212=Data!$T$17,Data!$V$17,IF(Udfyldningsark!G2212=Data!$T$18,Data!$V$18,IF(Udfyldningsark!G2212=Data!$T$19,Data!$V$19,IF(Udfyldningsark!G2212=Data!$T$20,Data!$V$20,IF(Udfyldningsark!G2212=Data!$T$21,Data!$V$21,IF(Udfyldningsark!G2212=Data!$T$22,Data!$V$22,IF(Udfyldningsark!G2212=Data!$T$23,Data!$V$23,IF(Udfyldningsark!G2212=Data!$T$24,Data!$V$24,IF(Udfyldningsark!G2212=Data!$T$25,Data!$V$25,IF(Udfyldningsark!G2212=Data!$T$26,Data!$V$26,IF(Udfyldningsark!G2212=Data!$T$27,Data!$V$27,))))))))))))))))))))))</f>
        <v/>
      </c>
    </row>
    <row r="2196" spans="13:13" ht="9.6" hidden="1" customHeight="1" x14ac:dyDescent="0.2">
      <c r="M2196" s="89" t="str">
        <f>IF(Udfyldningsark!G2213="","",IF(Udfyldningsark!G2213=Data!$T$7,Data!$V$7,IF(Udfyldningsark!G2213=Data!$T$8,Data!$V$8,IF(Udfyldningsark!G2213=Data!$T$9,Data!$V$9,IF(Udfyldningsark!G2213=Data!$T$10,Data!$V$10,IF(Udfyldningsark!G2213=Data!$T$11,Data!$V$11,IF(Udfyldningsark!G2213=Data!$T$12,Data!$V$12,IF(Udfyldningsark!G2213=Data!$T$13,Data!$V$13,IF(Udfyldningsark!G2213=Data!$T$14,Data!$V$14,IF(Udfyldningsark!G2213=Data!$T$15,Data!$V$15,IF(Udfyldningsark!G2213=Data!$T$16,Data!$V$16,IF(Udfyldningsark!G2213=Data!$T$17,Data!$V$17,IF(Udfyldningsark!G2213=Data!$T$18,Data!$V$18,IF(Udfyldningsark!G2213=Data!$T$19,Data!$V$19,IF(Udfyldningsark!G2213=Data!$T$20,Data!$V$20,IF(Udfyldningsark!G2213=Data!$T$21,Data!$V$21,IF(Udfyldningsark!G2213=Data!$T$22,Data!$V$22,IF(Udfyldningsark!G2213=Data!$T$23,Data!$V$23,IF(Udfyldningsark!G2213=Data!$T$24,Data!$V$24,IF(Udfyldningsark!G2213=Data!$T$25,Data!$V$25,IF(Udfyldningsark!G2213=Data!$T$26,Data!$V$26,IF(Udfyldningsark!G2213=Data!$T$27,Data!$V$27,))))))))))))))))))))))</f>
        <v/>
      </c>
    </row>
    <row r="2197" spans="13:13" ht="9.6" hidden="1" customHeight="1" x14ac:dyDescent="0.2">
      <c r="M2197" s="89" t="str">
        <f>IF(Udfyldningsark!G2214="","",IF(Udfyldningsark!G2214=Data!$T$7,Data!$V$7,IF(Udfyldningsark!G2214=Data!$T$8,Data!$V$8,IF(Udfyldningsark!G2214=Data!$T$9,Data!$V$9,IF(Udfyldningsark!G2214=Data!$T$10,Data!$V$10,IF(Udfyldningsark!G2214=Data!$T$11,Data!$V$11,IF(Udfyldningsark!G2214=Data!$T$12,Data!$V$12,IF(Udfyldningsark!G2214=Data!$T$13,Data!$V$13,IF(Udfyldningsark!G2214=Data!$T$14,Data!$V$14,IF(Udfyldningsark!G2214=Data!$T$15,Data!$V$15,IF(Udfyldningsark!G2214=Data!$T$16,Data!$V$16,IF(Udfyldningsark!G2214=Data!$T$17,Data!$V$17,IF(Udfyldningsark!G2214=Data!$T$18,Data!$V$18,IF(Udfyldningsark!G2214=Data!$T$19,Data!$V$19,IF(Udfyldningsark!G2214=Data!$T$20,Data!$V$20,IF(Udfyldningsark!G2214=Data!$T$21,Data!$V$21,IF(Udfyldningsark!G2214=Data!$T$22,Data!$V$22,IF(Udfyldningsark!G2214=Data!$T$23,Data!$V$23,IF(Udfyldningsark!G2214=Data!$T$24,Data!$V$24,IF(Udfyldningsark!G2214=Data!$T$25,Data!$V$25,IF(Udfyldningsark!G2214=Data!$T$26,Data!$V$26,IF(Udfyldningsark!G2214=Data!$T$27,Data!$V$27,))))))))))))))))))))))</f>
        <v/>
      </c>
    </row>
    <row r="2198" spans="13:13" ht="9.6" hidden="1" customHeight="1" x14ac:dyDescent="0.2">
      <c r="M2198" s="89" t="str">
        <f>IF(Udfyldningsark!G2215="","",IF(Udfyldningsark!G2215=Data!$T$7,Data!$V$7,IF(Udfyldningsark!G2215=Data!$T$8,Data!$V$8,IF(Udfyldningsark!G2215=Data!$T$9,Data!$V$9,IF(Udfyldningsark!G2215=Data!$T$10,Data!$V$10,IF(Udfyldningsark!G2215=Data!$T$11,Data!$V$11,IF(Udfyldningsark!G2215=Data!$T$12,Data!$V$12,IF(Udfyldningsark!G2215=Data!$T$13,Data!$V$13,IF(Udfyldningsark!G2215=Data!$T$14,Data!$V$14,IF(Udfyldningsark!G2215=Data!$T$15,Data!$V$15,IF(Udfyldningsark!G2215=Data!$T$16,Data!$V$16,IF(Udfyldningsark!G2215=Data!$T$17,Data!$V$17,IF(Udfyldningsark!G2215=Data!$T$18,Data!$V$18,IF(Udfyldningsark!G2215=Data!$T$19,Data!$V$19,IF(Udfyldningsark!G2215=Data!$T$20,Data!$V$20,IF(Udfyldningsark!G2215=Data!$T$21,Data!$V$21,IF(Udfyldningsark!G2215=Data!$T$22,Data!$V$22,IF(Udfyldningsark!G2215=Data!$T$23,Data!$V$23,IF(Udfyldningsark!G2215=Data!$T$24,Data!$V$24,IF(Udfyldningsark!G2215=Data!$T$25,Data!$V$25,IF(Udfyldningsark!G2215=Data!$T$26,Data!$V$26,IF(Udfyldningsark!G2215=Data!$T$27,Data!$V$27,))))))))))))))))))))))</f>
        <v/>
      </c>
    </row>
    <row r="2199" spans="13:13" ht="9.6" hidden="1" customHeight="1" x14ac:dyDescent="0.2">
      <c r="M2199" s="89" t="str">
        <f>IF(Udfyldningsark!G2216="","",IF(Udfyldningsark!G2216=Data!$T$7,Data!$V$7,IF(Udfyldningsark!G2216=Data!$T$8,Data!$V$8,IF(Udfyldningsark!G2216=Data!$T$9,Data!$V$9,IF(Udfyldningsark!G2216=Data!$T$10,Data!$V$10,IF(Udfyldningsark!G2216=Data!$T$11,Data!$V$11,IF(Udfyldningsark!G2216=Data!$T$12,Data!$V$12,IF(Udfyldningsark!G2216=Data!$T$13,Data!$V$13,IF(Udfyldningsark!G2216=Data!$T$14,Data!$V$14,IF(Udfyldningsark!G2216=Data!$T$15,Data!$V$15,IF(Udfyldningsark!G2216=Data!$T$16,Data!$V$16,IF(Udfyldningsark!G2216=Data!$T$17,Data!$V$17,IF(Udfyldningsark!G2216=Data!$T$18,Data!$V$18,IF(Udfyldningsark!G2216=Data!$T$19,Data!$V$19,IF(Udfyldningsark!G2216=Data!$T$20,Data!$V$20,IF(Udfyldningsark!G2216=Data!$T$21,Data!$V$21,IF(Udfyldningsark!G2216=Data!$T$22,Data!$V$22,IF(Udfyldningsark!G2216=Data!$T$23,Data!$V$23,IF(Udfyldningsark!G2216=Data!$T$24,Data!$V$24,IF(Udfyldningsark!G2216=Data!$T$25,Data!$V$25,IF(Udfyldningsark!G2216=Data!$T$26,Data!$V$26,IF(Udfyldningsark!G2216=Data!$T$27,Data!$V$27,))))))))))))))))))))))</f>
        <v/>
      </c>
    </row>
    <row r="2200" spans="13:13" ht="9.6" hidden="1" customHeight="1" x14ac:dyDescent="0.2">
      <c r="M2200" s="89" t="str">
        <f>IF(Udfyldningsark!G2217="","",IF(Udfyldningsark!G2217=Data!$T$7,Data!$V$7,IF(Udfyldningsark!G2217=Data!$T$8,Data!$V$8,IF(Udfyldningsark!G2217=Data!$T$9,Data!$V$9,IF(Udfyldningsark!G2217=Data!$T$10,Data!$V$10,IF(Udfyldningsark!G2217=Data!$T$11,Data!$V$11,IF(Udfyldningsark!G2217=Data!$T$12,Data!$V$12,IF(Udfyldningsark!G2217=Data!$T$13,Data!$V$13,IF(Udfyldningsark!G2217=Data!$T$14,Data!$V$14,IF(Udfyldningsark!G2217=Data!$T$15,Data!$V$15,IF(Udfyldningsark!G2217=Data!$T$16,Data!$V$16,IF(Udfyldningsark!G2217=Data!$T$17,Data!$V$17,IF(Udfyldningsark!G2217=Data!$T$18,Data!$V$18,IF(Udfyldningsark!G2217=Data!$T$19,Data!$V$19,IF(Udfyldningsark!G2217=Data!$T$20,Data!$V$20,IF(Udfyldningsark!G2217=Data!$T$21,Data!$V$21,IF(Udfyldningsark!G2217=Data!$T$22,Data!$V$22,IF(Udfyldningsark!G2217=Data!$T$23,Data!$V$23,IF(Udfyldningsark!G2217=Data!$T$24,Data!$V$24,IF(Udfyldningsark!G2217=Data!$T$25,Data!$V$25,IF(Udfyldningsark!G2217=Data!$T$26,Data!$V$26,IF(Udfyldningsark!G2217=Data!$T$27,Data!$V$27,))))))))))))))))))))))</f>
        <v/>
      </c>
    </row>
    <row r="2201" spans="13:13" ht="9.6" hidden="1" customHeight="1" x14ac:dyDescent="0.2">
      <c r="M2201" s="89" t="str">
        <f>IF(Udfyldningsark!G2218="","",IF(Udfyldningsark!G2218=Data!$T$7,Data!$V$7,IF(Udfyldningsark!G2218=Data!$T$8,Data!$V$8,IF(Udfyldningsark!G2218=Data!$T$9,Data!$V$9,IF(Udfyldningsark!G2218=Data!$T$10,Data!$V$10,IF(Udfyldningsark!G2218=Data!$T$11,Data!$V$11,IF(Udfyldningsark!G2218=Data!$T$12,Data!$V$12,IF(Udfyldningsark!G2218=Data!$T$13,Data!$V$13,IF(Udfyldningsark!G2218=Data!$T$14,Data!$V$14,IF(Udfyldningsark!G2218=Data!$T$15,Data!$V$15,IF(Udfyldningsark!G2218=Data!$T$16,Data!$V$16,IF(Udfyldningsark!G2218=Data!$T$17,Data!$V$17,IF(Udfyldningsark!G2218=Data!$T$18,Data!$V$18,IF(Udfyldningsark!G2218=Data!$T$19,Data!$V$19,IF(Udfyldningsark!G2218=Data!$T$20,Data!$V$20,IF(Udfyldningsark!G2218=Data!$T$21,Data!$V$21,IF(Udfyldningsark!G2218=Data!$T$22,Data!$V$22,IF(Udfyldningsark!G2218=Data!$T$23,Data!$V$23,IF(Udfyldningsark!G2218=Data!$T$24,Data!$V$24,IF(Udfyldningsark!G2218=Data!$T$25,Data!$V$25,IF(Udfyldningsark!G2218=Data!$T$26,Data!$V$26,IF(Udfyldningsark!G2218=Data!$T$27,Data!$V$27,))))))))))))))))))))))</f>
        <v/>
      </c>
    </row>
    <row r="2202" spans="13:13" ht="9.6" hidden="1" customHeight="1" x14ac:dyDescent="0.2">
      <c r="M2202" s="89" t="str">
        <f>IF(Udfyldningsark!G2219="","",IF(Udfyldningsark!G2219=Data!$T$7,Data!$V$7,IF(Udfyldningsark!G2219=Data!$T$8,Data!$V$8,IF(Udfyldningsark!G2219=Data!$T$9,Data!$V$9,IF(Udfyldningsark!G2219=Data!$T$10,Data!$V$10,IF(Udfyldningsark!G2219=Data!$T$11,Data!$V$11,IF(Udfyldningsark!G2219=Data!$T$12,Data!$V$12,IF(Udfyldningsark!G2219=Data!$T$13,Data!$V$13,IF(Udfyldningsark!G2219=Data!$T$14,Data!$V$14,IF(Udfyldningsark!G2219=Data!$T$15,Data!$V$15,IF(Udfyldningsark!G2219=Data!$T$16,Data!$V$16,IF(Udfyldningsark!G2219=Data!$T$17,Data!$V$17,IF(Udfyldningsark!G2219=Data!$T$18,Data!$V$18,IF(Udfyldningsark!G2219=Data!$T$19,Data!$V$19,IF(Udfyldningsark!G2219=Data!$T$20,Data!$V$20,IF(Udfyldningsark!G2219=Data!$T$21,Data!$V$21,IF(Udfyldningsark!G2219=Data!$T$22,Data!$V$22,IF(Udfyldningsark!G2219=Data!$T$23,Data!$V$23,IF(Udfyldningsark!G2219=Data!$T$24,Data!$V$24,IF(Udfyldningsark!G2219=Data!$T$25,Data!$V$25,IF(Udfyldningsark!G2219=Data!$T$26,Data!$V$26,IF(Udfyldningsark!G2219=Data!$T$27,Data!$V$27,))))))))))))))))))))))</f>
        <v/>
      </c>
    </row>
    <row r="2203" spans="13:13" ht="9.6" hidden="1" customHeight="1" x14ac:dyDescent="0.2">
      <c r="M2203" s="89" t="str">
        <f>IF(Udfyldningsark!G2220="","",IF(Udfyldningsark!G2220=Data!$T$7,Data!$V$7,IF(Udfyldningsark!G2220=Data!$T$8,Data!$V$8,IF(Udfyldningsark!G2220=Data!$T$9,Data!$V$9,IF(Udfyldningsark!G2220=Data!$T$10,Data!$V$10,IF(Udfyldningsark!G2220=Data!$T$11,Data!$V$11,IF(Udfyldningsark!G2220=Data!$T$12,Data!$V$12,IF(Udfyldningsark!G2220=Data!$T$13,Data!$V$13,IF(Udfyldningsark!G2220=Data!$T$14,Data!$V$14,IF(Udfyldningsark!G2220=Data!$T$15,Data!$V$15,IF(Udfyldningsark!G2220=Data!$T$16,Data!$V$16,IF(Udfyldningsark!G2220=Data!$T$17,Data!$V$17,IF(Udfyldningsark!G2220=Data!$T$18,Data!$V$18,IF(Udfyldningsark!G2220=Data!$T$19,Data!$V$19,IF(Udfyldningsark!G2220=Data!$T$20,Data!$V$20,IF(Udfyldningsark!G2220=Data!$T$21,Data!$V$21,IF(Udfyldningsark!G2220=Data!$T$22,Data!$V$22,IF(Udfyldningsark!G2220=Data!$T$23,Data!$V$23,IF(Udfyldningsark!G2220=Data!$T$24,Data!$V$24,IF(Udfyldningsark!G2220=Data!$T$25,Data!$V$25,IF(Udfyldningsark!G2220=Data!$T$26,Data!$V$26,IF(Udfyldningsark!G2220=Data!$T$27,Data!$V$27,))))))))))))))))))))))</f>
        <v/>
      </c>
    </row>
    <row r="2204" spans="13:13" ht="9.6" hidden="1" customHeight="1" x14ac:dyDescent="0.2">
      <c r="M2204" s="89" t="str">
        <f>IF(Udfyldningsark!G2221="","",IF(Udfyldningsark!G2221=Data!$T$7,Data!$V$7,IF(Udfyldningsark!G2221=Data!$T$8,Data!$V$8,IF(Udfyldningsark!G2221=Data!$T$9,Data!$V$9,IF(Udfyldningsark!G2221=Data!$T$10,Data!$V$10,IF(Udfyldningsark!G2221=Data!$T$11,Data!$V$11,IF(Udfyldningsark!G2221=Data!$T$12,Data!$V$12,IF(Udfyldningsark!G2221=Data!$T$13,Data!$V$13,IF(Udfyldningsark!G2221=Data!$T$14,Data!$V$14,IF(Udfyldningsark!G2221=Data!$T$15,Data!$V$15,IF(Udfyldningsark!G2221=Data!$T$16,Data!$V$16,IF(Udfyldningsark!G2221=Data!$T$17,Data!$V$17,IF(Udfyldningsark!G2221=Data!$T$18,Data!$V$18,IF(Udfyldningsark!G2221=Data!$T$19,Data!$V$19,IF(Udfyldningsark!G2221=Data!$T$20,Data!$V$20,IF(Udfyldningsark!G2221=Data!$T$21,Data!$V$21,IF(Udfyldningsark!G2221=Data!$T$22,Data!$V$22,IF(Udfyldningsark!G2221=Data!$T$23,Data!$V$23,IF(Udfyldningsark!G2221=Data!$T$24,Data!$V$24,IF(Udfyldningsark!G2221=Data!$T$25,Data!$V$25,IF(Udfyldningsark!G2221=Data!$T$26,Data!$V$26,IF(Udfyldningsark!G2221=Data!$T$27,Data!$V$27,))))))))))))))))))))))</f>
        <v/>
      </c>
    </row>
    <row r="2205" spans="13:13" ht="9.6" hidden="1" customHeight="1" x14ac:dyDescent="0.2">
      <c r="M2205" s="89" t="str">
        <f>IF(Udfyldningsark!G2222="","",IF(Udfyldningsark!G2222=Data!$T$7,Data!$V$7,IF(Udfyldningsark!G2222=Data!$T$8,Data!$V$8,IF(Udfyldningsark!G2222=Data!$T$9,Data!$V$9,IF(Udfyldningsark!G2222=Data!$T$10,Data!$V$10,IF(Udfyldningsark!G2222=Data!$T$11,Data!$V$11,IF(Udfyldningsark!G2222=Data!$T$12,Data!$V$12,IF(Udfyldningsark!G2222=Data!$T$13,Data!$V$13,IF(Udfyldningsark!G2222=Data!$T$14,Data!$V$14,IF(Udfyldningsark!G2222=Data!$T$15,Data!$V$15,IF(Udfyldningsark!G2222=Data!$T$16,Data!$V$16,IF(Udfyldningsark!G2222=Data!$T$17,Data!$V$17,IF(Udfyldningsark!G2222=Data!$T$18,Data!$V$18,IF(Udfyldningsark!G2222=Data!$T$19,Data!$V$19,IF(Udfyldningsark!G2222=Data!$T$20,Data!$V$20,IF(Udfyldningsark!G2222=Data!$T$21,Data!$V$21,IF(Udfyldningsark!G2222=Data!$T$22,Data!$V$22,IF(Udfyldningsark!G2222=Data!$T$23,Data!$V$23,IF(Udfyldningsark!G2222=Data!$T$24,Data!$V$24,IF(Udfyldningsark!G2222=Data!$T$25,Data!$V$25,IF(Udfyldningsark!G2222=Data!$T$26,Data!$V$26,IF(Udfyldningsark!G2222=Data!$T$27,Data!$V$27,))))))))))))))))))))))</f>
        <v/>
      </c>
    </row>
    <row r="2206" spans="13:13" ht="9.6" hidden="1" customHeight="1" x14ac:dyDescent="0.2">
      <c r="M2206" s="89" t="str">
        <f>IF(Udfyldningsark!G2223="","",IF(Udfyldningsark!G2223=Data!$T$7,Data!$V$7,IF(Udfyldningsark!G2223=Data!$T$8,Data!$V$8,IF(Udfyldningsark!G2223=Data!$T$9,Data!$V$9,IF(Udfyldningsark!G2223=Data!$T$10,Data!$V$10,IF(Udfyldningsark!G2223=Data!$T$11,Data!$V$11,IF(Udfyldningsark!G2223=Data!$T$12,Data!$V$12,IF(Udfyldningsark!G2223=Data!$T$13,Data!$V$13,IF(Udfyldningsark!G2223=Data!$T$14,Data!$V$14,IF(Udfyldningsark!G2223=Data!$T$15,Data!$V$15,IF(Udfyldningsark!G2223=Data!$T$16,Data!$V$16,IF(Udfyldningsark!G2223=Data!$T$17,Data!$V$17,IF(Udfyldningsark!G2223=Data!$T$18,Data!$V$18,IF(Udfyldningsark!G2223=Data!$T$19,Data!$V$19,IF(Udfyldningsark!G2223=Data!$T$20,Data!$V$20,IF(Udfyldningsark!G2223=Data!$T$21,Data!$V$21,IF(Udfyldningsark!G2223=Data!$T$22,Data!$V$22,IF(Udfyldningsark!G2223=Data!$T$23,Data!$V$23,IF(Udfyldningsark!G2223=Data!$T$24,Data!$V$24,IF(Udfyldningsark!G2223=Data!$T$25,Data!$V$25,IF(Udfyldningsark!G2223=Data!$T$26,Data!$V$26,IF(Udfyldningsark!G2223=Data!$T$27,Data!$V$27,))))))))))))))))))))))</f>
        <v/>
      </c>
    </row>
    <row r="2207" spans="13:13" ht="9.6" hidden="1" customHeight="1" x14ac:dyDescent="0.2">
      <c r="M2207" s="89" t="str">
        <f>IF(Udfyldningsark!G2224="","",IF(Udfyldningsark!G2224=Data!$T$7,Data!$V$7,IF(Udfyldningsark!G2224=Data!$T$8,Data!$V$8,IF(Udfyldningsark!G2224=Data!$T$9,Data!$V$9,IF(Udfyldningsark!G2224=Data!$T$10,Data!$V$10,IF(Udfyldningsark!G2224=Data!$T$11,Data!$V$11,IF(Udfyldningsark!G2224=Data!$T$12,Data!$V$12,IF(Udfyldningsark!G2224=Data!$T$13,Data!$V$13,IF(Udfyldningsark!G2224=Data!$T$14,Data!$V$14,IF(Udfyldningsark!G2224=Data!$T$15,Data!$V$15,IF(Udfyldningsark!G2224=Data!$T$16,Data!$V$16,IF(Udfyldningsark!G2224=Data!$T$17,Data!$V$17,IF(Udfyldningsark!G2224=Data!$T$18,Data!$V$18,IF(Udfyldningsark!G2224=Data!$T$19,Data!$V$19,IF(Udfyldningsark!G2224=Data!$T$20,Data!$V$20,IF(Udfyldningsark!G2224=Data!$T$21,Data!$V$21,IF(Udfyldningsark!G2224=Data!$T$22,Data!$V$22,IF(Udfyldningsark!G2224=Data!$T$23,Data!$V$23,IF(Udfyldningsark!G2224=Data!$T$24,Data!$V$24,IF(Udfyldningsark!G2224=Data!$T$25,Data!$V$25,IF(Udfyldningsark!G2224=Data!$T$26,Data!$V$26,IF(Udfyldningsark!G2224=Data!$T$27,Data!$V$27,))))))))))))))))))))))</f>
        <v/>
      </c>
    </row>
    <row r="2208" spans="13:13" ht="9.6" hidden="1" customHeight="1" x14ac:dyDescent="0.2">
      <c r="M2208" s="89" t="str">
        <f>IF(Udfyldningsark!G2225="","",IF(Udfyldningsark!G2225=Data!$T$7,Data!$V$7,IF(Udfyldningsark!G2225=Data!$T$8,Data!$V$8,IF(Udfyldningsark!G2225=Data!$T$9,Data!$V$9,IF(Udfyldningsark!G2225=Data!$T$10,Data!$V$10,IF(Udfyldningsark!G2225=Data!$T$11,Data!$V$11,IF(Udfyldningsark!G2225=Data!$T$12,Data!$V$12,IF(Udfyldningsark!G2225=Data!$T$13,Data!$V$13,IF(Udfyldningsark!G2225=Data!$T$14,Data!$V$14,IF(Udfyldningsark!G2225=Data!$T$15,Data!$V$15,IF(Udfyldningsark!G2225=Data!$T$16,Data!$V$16,IF(Udfyldningsark!G2225=Data!$T$17,Data!$V$17,IF(Udfyldningsark!G2225=Data!$T$18,Data!$V$18,IF(Udfyldningsark!G2225=Data!$T$19,Data!$V$19,IF(Udfyldningsark!G2225=Data!$T$20,Data!$V$20,IF(Udfyldningsark!G2225=Data!$T$21,Data!$V$21,IF(Udfyldningsark!G2225=Data!$T$22,Data!$V$22,IF(Udfyldningsark!G2225=Data!$T$23,Data!$V$23,IF(Udfyldningsark!G2225=Data!$T$24,Data!$V$24,IF(Udfyldningsark!G2225=Data!$T$25,Data!$V$25,IF(Udfyldningsark!G2225=Data!$T$26,Data!$V$26,IF(Udfyldningsark!G2225=Data!$T$27,Data!$V$27,))))))))))))))))))))))</f>
        <v/>
      </c>
    </row>
    <row r="2209" spans="13:13" ht="9.6" hidden="1" customHeight="1" x14ac:dyDescent="0.2">
      <c r="M2209" s="89" t="str">
        <f>IF(Udfyldningsark!G2226="","",IF(Udfyldningsark!G2226=Data!$T$7,Data!$V$7,IF(Udfyldningsark!G2226=Data!$T$8,Data!$V$8,IF(Udfyldningsark!G2226=Data!$T$9,Data!$V$9,IF(Udfyldningsark!G2226=Data!$T$10,Data!$V$10,IF(Udfyldningsark!G2226=Data!$T$11,Data!$V$11,IF(Udfyldningsark!G2226=Data!$T$12,Data!$V$12,IF(Udfyldningsark!G2226=Data!$T$13,Data!$V$13,IF(Udfyldningsark!G2226=Data!$T$14,Data!$V$14,IF(Udfyldningsark!G2226=Data!$T$15,Data!$V$15,IF(Udfyldningsark!G2226=Data!$T$16,Data!$V$16,IF(Udfyldningsark!G2226=Data!$T$17,Data!$V$17,IF(Udfyldningsark!G2226=Data!$T$18,Data!$V$18,IF(Udfyldningsark!G2226=Data!$T$19,Data!$V$19,IF(Udfyldningsark!G2226=Data!$T$20,Data!$V$20,IF(Udfyldningsark!G2226=Data!$T$21,Data!$V$21,IF(Udfyldningsark!G2226=Data!$T$22,Data!$V$22,IF(Udfyldningsark!G2226=Data!$T$23,Data!$V$23,IF(Udfyldningsark!G2226=Data!$T$24,Data!$V$24,IF(Udfyldningsark!G2226=Data!$T$25,Data!$V$25,IF(Udfyldningsark!G2226=Data!$T$26,Data!$V$26,IF(Udfyldningsark!G2226=Data!$T$27,Data!$V$27,))))))))))))))))))))))</f>
        <v/>
      </c>
    </row>
    <row r="2210" spans="13:13" ht="9.6" hidden="1" customHeight="1" x14ac:dyDescent="0.2">
      <c r="M2210" s="89" t="str">
        <f>IF(Udfyldningsark!G2227="","",IF(Udfyldningsark!G2227=Data!$T$7,Data!$V$7,IF(Udfyldningsark!G2227=Data!$T$8,Data!$V$8,IF(Udfyldningsark!G2227=Data!$T$9,Data!$V$9,IF(Udfyldningsark!G2227=Data!$T$10,Data!$V$10,IF(Udfyldningsark!G2227=Data!$T$11,Data!$V$11,IF(Udfyldningsark!G2227=Data!$T$12,Data!$V$12,IF(Udfyldningsark!G2227=Data!$T$13,Data!$V$13,IF(Udfyldningsark!G2227=Data!$T$14,Data!$V$14,IF(Udfyldningsark!G2227=Data!$T$15,Data!$V$15,IF(Udfyldningsark!G2227=Data!$T$16,Data!$V$16,IF(Udfyldningsark!G2227=Data!$T$17,Data!$V$17,IF(Udfyldningsark!G2227=Data!$T$18,Data!$V$18,IF(Udfyldningsark!G2227=Data!$T$19,Data!$V$19,IF(Udfyldningsark!G2227=Data!$T$20,Data!$V$20,IF(Udfyldningsark!G2227=Data!$T$21,Data!$V$21,IF(Udfyldningsark!G2227=Data!$T$22,Data!$V$22,IF(Udfyldningsark!G2227=Data!$T$23,Data!$V$23,IF(Udfyldningsark!G2227=Data!$T$24,Data!$V$24,IF(Udfyldningsark!G2227=Data!$T$25,Data!$V$25,IF(Udfyldningsark!G2227=Data!$T$26,Data!$V$26,IF(Udfyldningsark!G2227=Data!$T$27,Data!$V$27,))))))))))))))))))))))</f>
        <v/>
      </c>
    </row>
    <row r="2211" spans="13:13" ht="9.6" hidden="1" customHeight="1" x14ac:dyDescent="0.2">
      <c r="M2211" s="89" t="str">
        <f>IF(Udfyldningsark!G2228="","",IF(Udfyldningsark!G2228=Data!$T$7,Data!$V$7,IF(Udfyldningsark!G2228=Data!$T$8,Data!$V$8,IF(Udfyldningsark!G2228=Data!$T$9,Data!$V$9,IF(Udfyldningsark!G2228=Data!$T$10,Data!$V$10,IF(Udfyldningsark!G2228=Data!$T$11,Data!$V$11,IF(Udfyldningsark!G2228=Data!$T$12,Data!$V$12,IF(Udfyldningsark!G2228=Data!$T$13,Data!$V$13,IF(Udfyldningsark!G2228=Data!$T$14,Data!$V$14,IF(Udfyldningsark!G2228=Data!$T$15,Data!$V$15,IF(Udfyldningsark!G2228=Data!$T$16,Data!$V$16,IF(Udfyldningsark!G2228=Data!$T$17,Data!$V$17,IF(Udfyldningsark!G2228=Data!$T$18,Data!$V$18,IF(Udfyldningsark!G2228=Data!$T$19,Data!$V$19,IF(Udfyldningsark!G2228=Data!$T$20,Data!$V$20,IF(Udfyldningsark!G2228=Data!$T$21,Data!$V$21,IF(Udfyldningsark!G2228=Data!$T$22,Data!$V$22,IF(Udfyldningsark!G2228=Data!$T$23,Data!$V$23,IF(Udfyldningsark!G2228=Data!$T$24,Data!$V$24,IF(Udfyldningsark!G2228=Data!$T$25,Data!$V$25,IF(Udfyldningsark!G2228=Data!$T$26,Data!$V$26,IF(Udfyldningsark!G2228=Data!$T$27,Data!$V$27,))))))))))))))))))))))</f>
        <v/>
      </c>
    </row>
    <row r="2212" spans="13:13" ht="9.6" hidden="1" customHeight="1" x14ac:dyDescent="0.2">
      <c r="M2212" s="89" t="str">
        <f>IF(Udfyldningsark!G2229="","",IF(Udfyldningsark!G2229=Data!$T$7,Data!$V$7,IF(Udfyldningsark!G2229=Data!$T$8,Data!$V$8,IF(Udfyldningsark!G2229=Data!$T$9,Data!$V$9,IF(Udfyldningsark!G2229=Data!$T$10,Data!$V$10,IF(Udfyldningsark!G2229=Data!$T$11,Data!$V$11,IF(Udfyldningsark!G2229=Data!$T$12,Data!$V$12,IF(Udfyldningsark!G2229=Data!$T$13,Data!$V$13,IF(Udfyldningsark!G2229=Data!$T$14,Data!$V$14,IF(Udfyldningsark!G2229=Data!$T$15,Data!$V$15,IF(Udfyldningsark!G2229=Data!$T$16,Data!$V$16,IF(Udfyldningsark!G2229=Data!$T$17,Data!$V$17,IF(Udfyldningsark!G2229=Data!$T$18,Data!$V$18,IF(Udfyldningsark!G2229=Data!$T$19,Data!$V$19,IF(Udfyldningsark!G2229=Data!$T$20,Data!$V$20,IF(Udfyldningsark!G2229=Data!$T$21,Data!$V$21,IF(Udfyldningsark!G2229=Data!$T$22,Data!$V$22,IF(Udfyldningsark!G2229=Data!$T$23,Data!$V$23,IF(Udfyldningsark!G2229=Data!$T$24,Data!$V$24,IF(Udfyldningsark!G2229=Data!$T$25,Data!$V$25,IF(Udfyldningsark!G2229=Data!$T$26,Data!$V$26,IF(Udfyldningsark!G2229=Data!$T$27,Data!$V$27,))))))))))))))))))))))</f>
        <v/>
      </c>
    </row>
    <row r="2213" spans="13:13" ht="9.6" hidden="1" customHeight="1" x14ac:dyDescent="0.2">
      <c r="M2213" s="89" t="str">
        <f>IF(Udfyldningsark!G2230="","",IF(Udfyldningsark!G2230=Data!$T$7,Data!$V$7,IF(Udfyldningsark!G2230=Data!$T$8,Data!$V$8,IF(Udfyldningsark!G2230=Data!$T$9,Data!$V$9,IF(Udfyldningsark!G2230=Data!$T$10,Data!$V$10,IF(Udfyldningsark!G2230=Data!$T$11,Data!$V$11,IF(Udfyldningsark!G2230=Data!$T$12,Data!$V$12,IF(Udfyldningsark!G2230=Data!$T$13,Data!$V$13,IF(Udfyldningsark!G2230=Data!$T$14,Data!$V$14,IF(Udfyldningsark!G2230=Data!$T$15,Data!$V$15,IF(Udfyldningsark!G2230=Data!$T$16,Data!$V$16,IF(Udfyldningsark!G2230=Data!$T$17,Data!$V$17,IF(Udfyldningsark!G2230=Data!$T$18,Data!$V$18,IF(Udfyldningsark!G2230=Data!$T$19,Data!$V$19,IF(Udfyldningsark!G2230=Data!$T$20,Data!$V$20,IF(Udfyldningsark!G2230=Data!$T$21,Data!$V$21,IF(Udfyldningsark!G2230=Data!$T$22,Data!$V$22,IF(Udfyldningsark!G2230=Data!$T$23,Data!$V$23,IF(Udfyldningsark!G2230=Data!$T$24,Data!$V$24,IF(Udfyldningsark!G2230=Data!$T$25,Data!$V$25,IF(Udfyldningsark!G2230=Data!$T$26,Data!$V$26,IF(Udfyldningsark!G2230=Data!$T$27,Data!$V$27,))))))))))))))))))))))</f>
        <v/>
      </c>
    </row>
    <row r="2214" spans="13:13" ht="9.6" hidden="1" customHeight="1" x14ac:dyDescent="0.2">
      <c r="M2214" s="89" t="str">
        <f>IF(Udfyldningsark!G2231="","",IF(Udfyldningsark!G2231=Data!$T$7,Data!$V$7,IF(Udfyldningsark!G2231=Data!$T$8,Data!$V$8,IF(Udfyldningsark!G2231=Data!$T$9,Data!$V$9,IF(Udfyldningsark!G2231=Data!$T$10,Data!$V$10,IF(Udfyldningsark!G2231=Data!$T$11,Data!$V$11,IF(Udfyldningsark!G2231=Data!$T$12,Data!$V$12,IF(Udfyldningsark!G2231=Data!$T$13,Data!$V$13,IF(Udfyldningsark!G2231=Data!$T$14,Data!$V$14,IF(Udfyldningsark!G2231=Data!$T$15,Data!$V$15,IF(Udfyldningsark!G2231=Data!$T$16,Data!$V$16,IF(Udfyldningsark!G2231=Data!$T$17,Data!$V$17,IF(Udfyldningsark!G2231=Data!$T$18,Data!$V$18,IF(Udfyldningsark!G2231=Data!$T$19,Data!$V$19,IF(Udfyldningsark!G2231=Data!$T$20,Data!$V$20,IF(Udfyldningsark!G2231=Data!$T$21,Data!$V$21,IF(Udfyldningsark!G2231=Data!$T$22,Data!$V$22,IF(Udfyldningsark!G2231=Data!$T$23,Data!$V$23,IF(Udfyldningsark!G2231=Data!$T$24,Data!$V$24,IF(Udfyldningsark!G2231=Data!$T$25,Data!$V$25,IF(Udfyldningsark!G2231=Data!$T$26,Data!$V$26,IF(Udfyldningsark!G2231=Data!$T$27,Data!$V$27,))))))))))))))))))))))</f>
        <v/>
      </c>
    </row>
    <row r="2215" spans="13:13" ht="9.6" hidden="1" customHeight="1" x14ac:dyDescent="0.2">
      <c r="M2215" s="89" t="str">
        <f>IF(Udfyldningsark!G2232="","",IF(Udfyldningsark!G2232=Data!$T$7,Data!$V$7,IF(Udfyldningsark!G2232=Data!$T$8,Data!$V$8,IF(Udfyldningsark!G2232=Data!$T$9,Data!$V$9,IF(Udfyldningsark!G2232=Data!$T$10,Data!$V$10,IF(Udfyldningsark!G2232=Data!$T$11,Data!$V$11,IF(Udfyldningsark!G2232=Data!$T$12,Data!$V$12,IF(Udfyldningsark!G2232=Data!$T$13,Data!$V$13,IF(Udfyldningsark!G2232=Data!$T$14,Data!$V$14,IF(Udfyldningsark!G2232=Data!$T$15,Data!$V$15,IF(Udfyldningsark!G2232=Data!$T$16,Data!$V$16,IF(Udfyldningsark!G2232=Data!$T$17,Data!$V$17,IF(Udfyldningsark!G2232=Data!$T$18,Data!$V$18,IF(Udfyldningsark!G2232=Data!$T$19,Data!$V$19,IF(Udfyldningsark!G2232=Data!$T$20,Data!$V$20,IF(Udfyldningsark!G2232=Data!$T$21,Data!$V$21,IF(Udfyldningsark!G2232=Data!$T$22,Data!$V$22,IF(Udfyldningsark!G2232=Data!$T$23,Data!$V$23,IF(Udfyldningsark!G2232=Data!$T$24,Data!$V$24,IF(Udfyldningsark!G2232=Data!$T$25,Data!$V$25,IF(Udfyldningsark!G2232=Data!$T$26,Data!$V$26,IF(Udfyldningsark!G2232=Data!$T$27,Data!$V$27,))))))))))))))))))))))</f>
        <v/>
      </c>
    </row>
    <row r="2216" spans="13:13" ht="9.6" hidden="1" customHeight="1" x14ac:dyDescent="0.2">
      <c r="M2216" s="89" t="str">
        <f>IF(Udfyldningsark!G2233="","",IF(Udfyldningsark!G2233=Data!$T$7,Data!$V$7,IF(Udfyldningsark!G2233=Data!$T$8,Data!$V$8,IF(Udfyldningsark!G2233=Data!$T$9,Data!$V$9,IF(Udfyldningsark!G2233=Data!$T$10,Data!$V$10,IF(Udfyldningsark!G2233=Data!$T$11,Data!$V$11,IF(Udfyldningsark!G2233=Data!$T$12,Data!$V$12,IF(Udfyldningsark!G2233=Data!$T$13,Data!$V$13,IF(Udfyldningsark!G2233=Data!$T$14,Data!$V$14,IF(Udfyldningsark!G2233=Data!$T$15,Data!$V$15,IF(Udfyldningsark!G2233=Data!$T$16,Data!$V$16,IF(Udfyldningsark!G2233=Data!$T$17,Data!$V$17,IF(Udfyldningsark!G2233=Data!$T$18,Data!$V$18,IF(Udfyldningsark!G2233=Data!$T$19,Data!$V$19,IF(Udfyldningsark!G2233=Data!$T$20,Data!$V$20,IF(Udfyldningsark!G2233=Data!$T$21,Data!$V$21,IF(Udfyldningsark!G2233=Data!$T$22,Data!$V$22,IF(Udfyldningsark!G2233=Data!$T$23,Data!$V$23,IF(Udfyldningsark!G2233=Data!$T$24,Data!$V$24,IF(Udfyldningsark!G2233=Data!$T$25,Data!$V$25,IF(Udfyldningsark!G2233=Data!$T$26,Data!$V$26,IF(Udfyldningsark!G2233=Data!$T$27,Data!$V$27,))))))))))))))))))))))</f>
        <v/>
      </c>
    </row>
    <row r="2217" spans="13:13" ht="9.6" hidden="1" customHeight="1" x14ac:dyDescent="0.2">
      <c r="M2217" s="89" t="str">
        <f>IF(Udfyldningsark!G2234="","",IF(Udfyldningsark!G2234=Data!$T$7,Data!$V$7,IF(Udfyldningsark!G2234=Data!$T$8,Data!$V$8,IF(Udfyldningsark!G2234=Data!$T$9,Data!$V$9,IF(Udfyldningsark!G2234=Data!$T$10,Data!$V$10,IF(Udfyldningsark!G2234=Data!$T$11,Data!$V$11,IF(Udfyldningsark!G2234=Data!$T$12,Data!$V$12,IF(Udfyldningsark!G2234=Data!$T$13,Data!$V$13,IF(Udfyldningsark!G2234=Data!$T$14,Data!$V$14,IF(Udfyldningsark!G2234=Data!$T$15,Data!$V$15,IF(Udfyldningsark!G2234=Data!$T$16,Data!$V$16,IF(Udfyldningsark!G2234=Data!$T$17,Data!$V$17,IF(Udfyldningsark!G2234=Data!$T$18,Data!$V$18,IF(Udfyldningsark!G2234=Data!$T$19,Data!$V$19,IF(Udfyldningsark!G2234=Data!$T$20,Data!$V$20,IF(Udfyldningsark!G2234=Data!$T$21,Data!$V$21,IF(Udfyldningsark!G2234=Data!$T$22,Data!$V$22,IF(Udfyldningsark!G2234=Data!$T$23,Data!$V$23,IF(Udfyldningsark!G2234=Data!$T$24,Data!$V$24,IF(Udfyldningsark!G2234=Data!$T$25,Data!$V$25,IF(Udfyldningsark!G2234=Data!$T$26,Data!$V$26,IF(Udfyldningsark!G2234=Data!$T$27,Data!$V$27,))))))))))))))))))))))</f>
        <v/>
      </c>
    </row>
    <row r="2218" spans="13:13" ht="9.6" hidden="1" customHeight="1" x14ac:dyDescent="0.2">
      <c r="M2218" s="89" t="str">
        <f>IF(Udfyldningsark!G2235="","",IF(Udfyldningsark!G2235=Data!$T$7,Data!$V$7,IF(Udfyldningsark!G2235=Data!$T$8,Data!$V$8,IF(Udfyldningsark!G2235=Data!$T$9,Data!$V$9,IF(Udfyldningsark!G2235=Data!$T$10,Data!$V$10,IF(Udfyldningsark!G2235=Data!$T$11,Data!$V$11,IF(Udfyldningsark!G2235=Data!$T$12,Data!$V$12,IF(Udfyldningsark!G2235=Data!$T$13,Data!$V$13,IF(Udfyldningsark!G2235=Data!$T$14,Data!$V$14,IF(Udfyldningsark!G2235=Data!$T$15,Data!$V$15,IF(Udfyldningsark!G2235=Data!$T$16,Data!$V$16,IF(Udfyldningsark!G2235=Data!$T$17,Data!$V$17,IF(Udfyldningsark!G2235=Data!$T$18,Data!$V$18,IF(Udfyldningsark!G2235=Data!$T$19,Data!$V$19,IF(Udfyldningsark!G2235=Data!$T$20,Data!$V$20,IF(Udfyldningsark!G2235=Data!$T$21,Data!$V$21,IF(Udfyldningsark!G2235=Data!$T$22,Data!$V$22,IF(Udfyldningsark!G2235=Data!$T$23,Data!$V$23,IF(Udfyldningsark!G2235=Data!$T$24,Data!$V$24,IF(Udfyldningsark!G2235=Data!$T$25,Data!$V$25,IF(Udfyldningsark!G2235=Data!$T$26,Data!$V$26,IF(Udfyldningsark!G2235=Data!$T$27,Data!$V$27,))))))))))))))))))))))</f>
        <v/>
      </c>
    </row>
    <row r="2219" spans="13:13" ht="9.6" hidden="1" customHeight="1" x14ac:dyDescent="0.2">
      <c r="M2219" s="89" t="str">
        <f>IF(Udfyldningsark!G2236="","",IF(Udfyldningsark!G2236=Data!$T$7,Data!$V$7,IF(Udfyldningsark!G2236=Data!$T$8,Data!$V$8,IF(Udfyldningsark!G2236=Data!$T$9,Data!$V$9,IF(Udfyldningsark!G2236=Data!$T$10,Data!$V$10,IF(Udfyldningsark!G2236=Data!$T$11,Data!$V$11,IF(Udfyldningsark!G2236=Data!$T$12,Data!$V$12,IF(Udfyldningsark!G2236=Data!$T$13,Data!$V$13,IF(Udfyldningsark!G2236=Data!$T$14,Data!$V$14,IF(Udfyldningsark!G2236=Data!$T$15,Data!$V$15,IF(Udfyldningsark!G2236=Data!$T$16,Data!$V$16,IF(Udfyldningsark!G2236=Data!$T$17,Data!$V$17,IF(Udfyldningsark!G2236=Data!$T$18,Data!$V$18,IF(Udfyldningsark!G2236=Data!$T$19,Data!$V$19,IF(Udfyldningsark!G2236=Data!$T$20,Data!$V$20,IF(Udfyldningsark!G2236=Data!$T$21,Data!$V$21,IF(Udfyldningsark!G2236=Data!$T$22,Data!$V$22,IF(Udfyldningsark!G2236=Data!$T$23,Data!$V$23,IF(Udfyldningsark!G2236=Data!$T$24,Data!$V$24,IF(Udfyldningsark!G2236=Data!$T$25,Data!$V$25,IF(Udfyldningsark!G2236=Data!$T$26,Data!$V$26,IF(Udfyldningsark!G2236=Data!$T$27,Data!$V$27,))))))))))))))))))))))</f>
        <v/>
      </c>
    </row>
    <row r="2220" spans="13:13" ht="9.6" hidden="1" customHeight="1" x14ac:dyDescent="0.2">
      <c r="M2220" s="89" t="str">
        <f>IF(Udfyldningsark!G2237="","",IF(Udfyldningsark!G2237=Data!$T$7,Data!$V$7,IF(Udfyldningsark!G2237=Data!$T$8,Data!$V$8,IF(Udfyldningsark!G2237=Data!$T$9,Data!$V$9,IF(Udfyldningsark!G2237=Data!$T$10,Data!$V$10,IF(Udfyldningsark!G2237=Data!$T$11,Data!$V$11,IF(Udfyldningsark!G2237=Data!$T$12,Data!$V$12,IF(Udfyldningsark!G2237=Data!$T$13,Data!$V$13,IF(Udfyldningsark!G2237=Data!$T$14,Data!$V$14,IF(Udfyldningsark!G2237=Data!$T$15,Data!$V$15,IF(Udfyldningsark!G2237=Data!$T$16,Data!$V$16,IF(Udfyldningsark!G2237=Data!$T$17,Data!$V$17,IF(Udfyldningsark!G2237=Data!$T$18,Data!$V$18,IF(Udfyldningsark!G2237=Data!$T$19,Data!$V$19,IF(Udfyldningsark!G2237=Data!$T$20,Data!$V$20,IF(Udfyldningsark!G2237=Data!$T$21,Data!$V$21,IF(Udfyldningsark!G2237=Data!$T$22,Data!$V$22,IF(Udfyldningsark!G2237=Data!$T$23,Data!$V$23,IF(Udfyldningsark!G2237=Data!$T$24,Data!$V$24,IF(Udfyldningsark!G2237=Data!$T$25,Data!$V$25,IF(Udfyldningsark!G2237=Data!$T$26,Data!$V$26,IF(Udfyldningsark!G2237=Data!$T$27,Data!$V$27,))))))))))))))))))))))</f>
        <v/>
      </c>
    </row>
    <row r="2221" spans="13:13" ht="9.6" hidden="1" customHeight="1" x14ac:dyDescent="0.2">
      <c r="M2221" s="89" t="str">
        <f>IF(Udfyldningsark!G2238="","",IF(Udfyldningsark!G2238=Data!$T$7,Data!$V$7,IF(Udfyldningsark!G2238=Data!$T$8,Data!$V$8,IF(Udfyldningsark!G2238=Data!$T$9,Data!$V$9,IF(Udfyldningsark!G2238=Data!$T$10,Data!$V$10,IF(Udfyldningsark!G2238=Data!$T$11,Data!$V$11,IF(Udfyldningsark!G2238=Data!$T$12,Data!$V$12,IF(Udfyldningsark!G2238=Data!$T$13,Data!$V$13,IF(Udfyldningsark!G2238=Data!$T$14,Data!$V$14,IF(Udfyldningsark!G2238=Data!$T$15,Data!$V$15,IF(Udfyldningsark!G2238=Data!$T$16,Data!$V$16,IF(Udfyldningsark!G2238=Data!$T$17,Data!$V$17,IF(Udfyldningsark!G2238=Data!$T$18,Data!$V$18,IF(Udfyldningsark!G2238=Data!$T$19,Data!$V$19,IF(Udfyldningsark!G2238=Data!$T$20,Data!$V$20,IF(Udfyldningsark!G2238=Data!$T$21,Data!$V$21,IF(Udfyldningsark!G2238=Data!$T$22,Data!$V$22,IF(Udfyldningsark!G2238=Data!$T$23,Data!$V$23,IF(Udfyldningsark!G2238=Data!$T$24,Data!$V$24,IF(Udfyldningsark!G2238=Data!$T$25,Data!$V$25,IF(Udfyldningsark!G2238=Data!$T$26,Data!$V$26,IF(Udfyldningsark!G2238=Data!$T$27,Data!$V$27,))))))))))))))))))))))</f>
        <v/>
      </c>
    </row>
    <row r="2222" spans="13:13" ht="9.6" hidden="1" customHeight="1" x14ac:dyDescent="0.2">
      <c r="M2222" s="89" t="str">
        <f>IF(Udfyldningsark!G2239="","",IF(Udfyldningsark!G2239=Data!$T$7,Data!$V$7,IF(Udfyldningsark!G2239=Data!$T$8,Data!$V$8,IF(Udfyldningsark!G2239=Data!$T$9,Data!$V$9,IF(Udfyldningsark!G2239=Data!$T$10,Data!$V$10,IF(Udfyldningsark!G2239=Data!$T$11,Data!$V$11,IF(Udfyldningsark!G2239=Data!$T$12,Data!$V$12,IF(Udfyldningsark!G2239=Data!$T$13,Data!$V$13,IF(Udfyldningsark!G2239=Data!$T$14,Data!$V$14,IF(Udfyldningsark!G2239=Data!$T$15,Data!$V$15,IF(Udfyldningsark!G2239=Data!$T$16,Data!$V$16,IF(Udfyldningsark!G2239=Data!$T$17,Data!$V$17,IF(Udfyldningsark!G2239=Data!$T$18,Data!$V$18,IF(Udfyldningsark!G2239=Data!$T$19,Data!$V$19,IF(Udfyldningsark!G2239=Data!$T$20,Data!$V$20,IF(Udfyldningsark!G2239=Data!$T$21,Data!$V$21,IF(Udfyldningsark!G2239=Data!$T$22,Data!$V$22,IF(Udfyldningsark!G2239=Data!$T$23,Data!$V$23,IF(Udfyldningsark!G2239=Data!$T$24,Data!$V$24,IF(Udfyldningsark!G2239=Data!$T$25,Data!$V$25,IF(Udfyldningsark!G2239=Data!$T$26,Data!$V$26,IF(Udfyldningsark!G2239=Data!$T$27,Data!$V$27,))))))))))))))))))))))</f>
        <v/>
      </c>
    </row>
    <row r="2223" spans="13:13" ht="9.6" hidden="1" customHeight="1" x14ac:dyDescent="0.2">
      <c r="M2223" s="89" t="str">
        <f>IF(Udfyldningsark!G2240="","",IF(Udfyldningsark!G2240=Data!$T$7,Data!$V$7,IF(Udfyldningsark!G2240=Data!$T$8,Data!$V$8,IF(Udfyldningsark!G2240=Data!$T$9,Data!$V$9,IF(Udfyldningsark!G2240=Data!$T$10,Data!$V$10,IF(Udfyldningsark!G2240=Data!$T$11,Data!$V$11,IF(Udfyldningsark!G2240=Data!$T$12,Data!$V$12,IF(Udfyldningsark!G2240=Data!$T$13,Data!$V$13,IF(Udfyldningsark!G2240=Data!$T$14,Data!$V$14,IF(Udfyldningsark!G2240=Data!$T$15,Data!$V$15,IF(Udfyldningsark!G2240=Data!$T$16,Data!$V$16,IF(Udfyldningsark!G2240=Data!$T$17,Data!$V$17,IF(Udfyldningsark!G2240=Data!$T$18,Data!$V$18,IF(Udfyldningsark!G2240=Data!$T$19,Data!$V$19,IF(Udfyldningsark!G2240=Data!$T$20,Data!$V$20,IF(Udfyldningsark!G2240=Data!$T$21,Data!$V$21,IF(Udfyldningsark!G2240=Data!$T$22,Data!$V$22,IF(Udfyldningsark!G2240=Data!$T$23,Data!$V$23,IF(Udfyldningsark!G2240=Data!$T$24,Data!$V$24,IF(Udfyldningsark!G2240=Data!$T$25,Data!$V$25,IF(Udfyldningsark!G2240=Data!$T$26,Data!$V$26,IF(Udfyldningsark!G2240=Data!$T$27,Data!$V$27,))))))))))))))))))))))</f>
        <v/>
      </c>
    </row>
    <row r="2224" spans="13:13" ht="9.6" hidden="1" customHeight="1" x14ac:dyDescent="0.2">
      <c r="M2224" s="89" t="str">
        <f>IF(Udfyldningsark!G2241="","",IF(Udfyldningsark!G2241=Data!$T$7,Data!$V$7,IF(Udfyldningsark!G2241=Data!$T$8,Data!$V$8,IF(Udfyldningsark!G2241=Data!$T$9,Data!$V$9,IF(Udfyldningsark!G2241=Data!$T$10,Data!$V$10,IF(Udfyldningsark!G2241=Data!$T$11,Data!$V$11,IF(Udfyldningsark!G2241=Data!$T$12,Data!$V$12,IF(Udfyldningsark!G2241=Data!$T$13,Data!$V$13,IF(Udfyldningsark!G2241=Data!$T$14,Data!$V$14,IF(Udfyldningsark!G2241=Data!$T$15,Data!$V$15,IF(Udfyldningsark!G2241=Data!$T$16,Data!$V$16,IF(Udfyldningsark!G2241=Data!$T$17,Data!$V$17,IF(Udfyldningsark!G2241=Data!$T$18,Data!$V$18,IF(Udfyldningsark!G2241=Data!$T$19,Data!$V$19,IF(Udfyldningsark!G2241=Data!$T$20,Data!$V$20,IF(Udfyldningsark!G2241=Data!$T$21,Data!$V$21,IF(Udfyldningsark!G2241=Data!$T$22,Data!$V$22,IF(Udfyldningsark!G2241=Data!$T$23,Data!$V$23,IF(Udfyldningsark!G2241=Data!$T$24,Data!$V$24,IF(Udfyldningsark!G2241=Data!$T$25,Data!$V$25,IF(Udfyldningsark!G2241=Data!$T$26,Data!$V$26,IF(Udfyldningsark!G2241=Data!$T$27,Data!$V$27,))))))))))))))))))))))</f>
        <v/>
      </c>
    </row>
    <row r="2225" spans="13:13" ht="9.6" hidden="1" customHeight="1" x14ac:dyDescent="0.2">
      <c r="M2225" s="89" t="str">
        <f>IF(Udfyldningsark!G2242="","",IF(Udfyldningsark!G2242=Data!$T$7,Data!$V$7,IF(Udfyldningsark!G2242=Data!$T$8,Data!$V$8,IF(Udfyldningsark!G2242=Data!$T$9,Data!$V$9,IF(Udfyldningsark!G2242=Data!$T$10,Data!$V$10,IF(Udfyldningsark!G2242=Data!$T$11,Data!$V$11,IF(Udfyldningsark!G2242=Data!$T$12,Data!$V$12,IF(Udfyldningsark!G2242=Data!$T$13,Data!$V$13,IF(Udfyldningsark!G2242=Data!$T$14,Data!$V$14,IF(Udfyldningsark!G2242=Data!$T$15,Data!$V$15,IF(Udfyldningsark!G2242=Data!$T$16,Data!$V$16,IF(Udfyldningsark!G2242=Data!$T$17,Data!$V$17,IF(Udfyldningsark!G2242=Data!$T$18,Data!$V$18,IF(Udfyldningsark!G2242=Data!$T$19,Data!$V$19,IF(Udfyldningsark!G2242=Data!$T$20,Data!$V$20,IF(Udfyldningsark!G2242=Data!$T$21,Data!$V$21,IF(Udfyldningsark!G2242=Data!$T$22,Data!$V$22,IF(Udfyldningsark!G2242=Data!$T$23,Data!$V$23,IF(Udfyldningsark!G2242=Data!$T$24,Data!$V$24,IF(Udfyldningsark!G2242=Data!$T$25,Data!$V$25,IF(Udfyldningsark!G2242=Data!$T$26,Data!$V$26,IF(Udfyldningsark!G2242=Data!$T$27,Data!$V$27,))))))))))))))))))))))</f>
        <v/>
      </c>
    </row>
    <row r="2226" spans="13:13" ht="9.6" hidden="1" customHeight="1" x14ac:dyDescent="0.2">
      <c r="M2226" s="89" t="str">
        <f>IF(Udfyldningsark!G2243="","",IF(Udfyldningsark!G2243=Data!$T$7,Data!$V$7,IF(Udfyldningsark!G2243=Data!$T$8,Data!$V$8,IF(Udfyldningsark!G2243=Data!$T$9,Data!$V$9,IF(Udfyldningsark!G2243=Data!$T$10,Data!$V$10,IF(Udfyldningsark!G2243=Data!$T$11,Data!$V$11,IF(Udfyldningsark!G2243=Data!$T$12,Data!$V$12,IF(Udfyldningsark!G2243=Data!$T$13,Data!$V$13,IF(Udfyldningsark!G2243=Data!$T$14,Data!$V$14,IF(Udfyldningsark!G2243=Data!$T$15,Data!$V$15,IF(Udfyldningsark!G2243=Data!$T$16,Data!$V$16,IF(Udfyldningsark!G2243=Data!$T$17,Data!$V$17,IF(Udfyldningsark!G2243=Data!$T$18,Data!$V$18,IF(Udfyldningsark!G2243=Data!$T$19,Data!$V$19,IF(Udfyldningsark!G2243=Data!$T$20,Data!$V$20,IF(Udfyldningsark!G2243=Data!$T$21,Data!$V$21,IF(Udfyldningsark!G2243=Data!$T$22,Data!$V$22,IF(Udfyldningsark!G2243=Data!$T$23,Data!$V$23,IF(Udfyldningsark!G2243=Data!$T$24,Data!$V$24,IF(Udfyldningsark!G2243=Data!$T$25,Data!$V$25,IF(Udfyldningsark!G2243=Data!$T$26,Data!$V$26,IF(Udfyldningsark!G2243=Data!$T$27,Data!$V$27,))))))))))))))))))))))</f>
        <v/>
      </c>
    </row>
    <row r="2227" spans="13:13" ht="9.6" hidden="1" customHeight="1" x14ac:dyDescent="0.2">
      <c r="M2227" s="89" t="str">
        <f>IF(Udfyldningsark!G2244="","",IF(Udfyldningsark!G2244=Data!$T$7,Data!$V$7,IF(Udfyldningsark!G2244=Data!$T$8,Data!$V$8,IF(Udfyldningsark!G2244=Data!$T$9,Data!$V$9,IF(Udfyldningsark!G2244=Data!$T$10,Data!$V$10,IF(Udfyldningsark!G2244=Data!$T$11,Data!$V$11,IF(Udfyldningsark!G2244=Data!$T$12,Data!$V$12,IF(Udfyldningsark!G2244=Data!$T$13,Data!$V$13,IF(Udfyldningsark!G2244=Data!$T$14,Data!$V$14,IF(Udfyldningsark!G2244=Data!$T$15,Data!$V$15,IF(Udfyldningsark!G2244=Data!$T$16,Data!$V$16,IF(Udfyldningsark!G2244=Data!$T$17,Data!$V$17,IF(Udfyldningsark!G2244=Data!$T$18,Data!$V$18,IF(Udfyldningsark!G2244=Data!$T$19,Data!$V$19,IF(Udfyldningsark!G2244=Data!$T$20,Data!$V$20,IF(Udfyldningsark!G2244=Data!$T$21,Data!$V$21,IF(Udfyldningsark!G2244=Data!$T$22,Data!$V$22,IF(Udfyldningsark!G2244=Data!$T$23,Data!$V$23,IF(Udfyldningsark!G2244=Data!$T$24,Data!$V$24,IF(Udfyldningsark!G2244=Data!$T$25,Data!$V$25,IF(Udfyldningsark!G2244=Data!$T$26,Data!$V$26,IF(Udfyldningsark!G2244=Data!$T$27,Data!$V$27,))))))))))))))))))))))</f>
        <v/>
      </c>
    </row>
    <row r="2228" spans="13:13" ht="9.6" hidden="1" customHeight="1" x14ac:dyDescent="0.2">
      <c r="M2228" s="89" t="str">
        <f>IF(Udfyldningsark!G2245="","",IF(Udfyldningsark!G2245=Data!$T$7,Data!$V$7,IF(Udfyldningsark!G2245=Data!$T$8,Data!$V$8,IF(Udfyldningsark!G2245=Data!$T$9,Data!$V$9,IF(Udfyldningsark!G2245=Data!$T$10,Data!$V$10,IF(Udfyldningsark!G2245=Data!$T$11,Data!$V$11,IF(Udfyldningsark!G2245=Data!$T$12,Data!$V$12,IF(Udfyldningsark!G2245=Data!$T$13,Data!$V$13,IF(Udfyldningsark!G2245=Data!$T$14,Data!$V$14,IF(Udfyldningsark!G2245=Data!$T$15,Data!$V$15,IF(Udfyldningsark!G2245=Data!$T$16,Data!$V$16,IF(Udfyldningsark!G2245=Data!$T$17,Data!$V$17,IF(Udfyldningsark!G2245=Data!$T$18,Data!$V$18,IF(Udfyldningsark!G2245=Data!$T$19,Data!$V$19,IF(Udfyldningsark!G2245=Data!$T$20,Data!$V$20,IF(Udfyldningsark!G2245=Data!$T$21,Data!$V$21,IF(Udfyldningsark!G2245=Data!$T$22,Data!$V$22,IF(Udfyldningsark!G2245=Data!$T$23,Data!$V$23,IF(Udfyldningsark!G2245=Data!$T$24,Data!$V$24,IF(Udfyldningsark!G2245=Data!$T$25,Data!$V$25,IF(Udfyldningsark!G2245=Data!$T$26,Data!$V$26,IF(Udfyldningsark!G2245=Data!$T$27,Data!$V$27,))))))))))))))))))))))</f>
        <v/>
      </c>
    </row>
    <row r="2229" spans="13:13" ht="9.6" hidden="1" customHeight="1" x14ac:dyDescent="0.2">
      <c r="M2229" s="89" t="str">
        <f>IF(Udfyldningsark!G2246="","",IF(Udfyldningsark!G2246=Data!$T$7,Data!$V$7,IF(Udfyldningsark!G2246=Data!$T$8,Data!$V$8,IF(Udfyldningsark!G2246=Data!$T$9,Data!$V$9,IF(Udfyldningsark!G2246=Data!$T$10,Data!$V$10,IF(Udfyldningsark!G2246=Data!$T$11,Data!$V$11,IF(Udfyldningsark!G2246=Data!$T$12,Data!$V$12,IF(Udfyldningsark!G2246=Data!$T$13,Data!$V$13,IF(Udfyldningsark!G2246=Data!$T$14,Data!$V$14,IF(Udfyldningsark!G2246=Data!$T$15,Data!$V$15,IF(Udfyldningsark!G2246=Data!$T$16,Data!$V$16,IF(Udfyldningsark!G2246=Data!$T$17,Data!$V$17,IF(Udfyldningsark!G2246=Data!$T$18,Data!$V$18,IF(Udfyldningsark!G2246=Data!$T$19,Data!$V$19,IF(Udfyldningsark!G2246=Data!$T$20,Data!$V$20,IF(Udfyldningsark!G2246=Data!$T$21,Data!$V$21,IF(Udfyldningsark!G2246=Data!$T$22,Data!$V$22,IF(Udfyldningsark!G2246=Data!$T$23,Data!$V$23,IF(Udfyldningsark!G2246=Data!$T$24,Data!$V$24,IF(Udfyldningsark!G2246=Data!$T$25,Data!$V$25,IF(Udfyldningsark!G2246=Data!$T$26,Data!$V$26,IF(Udfyldningsark!G2246=Data!$T$27,Data!$V$27,))))))))))))))))))))))</f>
        <v/>
      </c>
    </row>
    <row r="2230" spans="13:13" ht="9.6" hidden="1" customHeight="1" x14ac:dyDescent="0.2">
      <c r="M2230" s="89" t="str">
        <f>IF(Udfyldningsark!G2247="","",IF(Udfyldningsark!G2247=Data!$T$7,Data!$V$7,IF(Udfyldningsark!G2247=Data!$T$8,Data!$V$8,IF(Udfyldningsark!G2247=Data!$T$9,Data!$V$9,IF(Udfyldningsark!G2247=Data!$T$10,Data!$V$10,IF(Udfyldningsark!G2247=Data!$T$11,Data!$V$11,IF(Udfyldningsark!G2247=Data!$T$12,Data!$V$12,IF(Udfyldningsark!G2247=Data!$T$13,Data!$V$13,IF(Udfyldningsark!G2247=Data!$T$14,Data!$V$14,IF(Udfyldningsark!G2247=Data!$T$15,Data!$V$15,IF(Udfyldningsark!G2247=Data!$T$16,Data!$V$16,IF(Udfyldningsark!G2247=Data!$T$17,Data!$V$17,IF(Udfyldningsark!G2247=Data!$T$18,Data!$V$18,IF(Udfyldningsark!G2247=Data!$T$19,Data!$V$19,IF(Udfyldningsark!G2247=Data!$T$20,Data!$V$20,IF(Udfyldningsark!G2247=Data!$T$21,Data!$V$21,IF(Udfyldningsark!G2247=Data!$T$22,Data!$V$22,IF(Udfyldningsark!G2247=Data!$T$23,Data!$V$23,IF(Udfyldningsark!G2247=Data!$T$24,Data!$V$24,IF(Udfyldningsark!G2247=Data!$T$25,Data!$V$25,IF(Udfyldningsark!G2247=Data!$T$26,Data!$V$26,IF(Udfyldningsark!G2247=Data!$T$27,Data!$V$27,))))))))))))))))))))))</f>
        <v/>
      </c>
    </row>
    <row r="2231" spans="13:13" ht="9.6" hidden="1" customHeight="1" x14ac:dyDescent="0.2">
      <c r="M2231" s="89" t="str">
        <f>IF(Udfyldningsark!G2248="","",IF(Udfyldningsark!G2248=Data!$T$7,Data!$V$7,IF(Udfyldningsark!G2248=Data!$T$8,Data!$V$8,IF(Udfyldningsark!G2248=Data!$T$9,Data!$V$9,IF(Udfyldningsark!G2248=Data!$T$10,Data!$V$10,IF(Udfyldningsark!G2248=Data!$T$11,Data!$V$11,IF(Udfyldningsark!G2248=Data!$T$12,Data!$V$12,IF(Udfyldningsark!G2248=Data!$T$13,Data!$V$13,IF(Udfyldningsark!G2248=Data!$T$14,Data!$V$14,IF(Udfyldningsark!G2248=Data!$T$15,Data!$V$15,IF(Udfyldningsark!G2248=Data!$T$16,Data!$V$16,IF(Udfyldningsark!G2248=Data!$T$17,Data!$V$17,IF(Udfyldningsark!G2248=Data!$T$18,Data!$V$18,IF(Udfyldningsark!G2248=Data!$T$19,Data!$V$19,IF(Udfyldningsark!G2248=Data!$T$20,Data!$V$20,IF(Udfyldningsark!G2248=Data!$T$21,Data!$V$21,IF(Udfyldningsark!G2248=Data!$T$22,Data!$V$22,IF(Udfyldningsark!G2248=Data!$T$23,Data!$V$23,IF(Udfyldningsark!G2248=Data!$T$24,Data!$V$24,IF(Udfyldningsark!G2248=Data!$T$25,Data!$V$25,IF(Udfyldningsark!G2248=Data!$T$26,Data!$V$26,IF(Udfyldningsark!G2248=Data!$T$27,Data!$V$27,))))))))))))))))))))))</f>
        <v/>
      </c>
    </row>
    <row r="2232" spans="13:13" ht="9.6" hidden="1" customHeight="1" x14ac:dyDescent="0.2">
      <c r="M2232" s="89" t="str">
        <f>IF(Udfyldningsark!G2249="","",IF(Udfyldningsark!G2249=Data!$T$7,Data!$V$7,IF(Udfyldningsark!G2249=Data!$T$8,Data!$V$8,IF(Udfyldningsark!G2249=Data!$T$9,Data!$V$9,IF(Udfyldningsark!G2249=Data!$T$10,Data!$V$10,IF(Udfyldningsark!G2249=Data!$T$11,Data!$V$11,IF(Udfyldningsark!G2249=Data!$T$12,Data!$V$12,IF(Udfyldningsark!G2249=Data!$T$13,Data!$V$13,IF(Udfyldningsark!G2249=Data!$T$14,Data!$V$14,IF(Udfyldningsark!G2249=Data!$T$15,Data!$V$15,IF(Udfyldningsark!G2249=Data!$T$16,Data!$V$16,IF(Udfyldningsark!G2249=Data!$T$17,Data!$V$17,IF(Udfyldningsark!G2249=Data!$T$18,Data!$V$18,IF(Udfyldningsark!G2249=Data!$T$19,Data!$V$19,IF(Udfyldningsark!G2249=Data!$T$20,Data!$V$20,IF(Udfyldningsark!G2249=Data!$T$21,Data!$V$21,IF(Udfyldningsark!G2249=Data!$T$22,Data!$V$22,IF(Udfyldningsark!G2249=Data!$T$23,Data!$V$23,IF(Udfyldningsark!G2249=Data!$T$24,Data!$V$24,IF(Udfyldningsark!G2249=Data!$T$25,Data!$V$25,IF(Udfyldningsark!G2249=Data!$T$26,Data!$V$26,IF(Udfyldningsark!G2249=Data!$T$27,Data!$V$27,))))))))))))))))))))))</f>
        <v/>
      </c>
    </row>
    <row r="2233" spans="13:13" ht="9.6" hidden="1" customHeight="1" x14ac:dyDescent="0.2">
      <c r="M2233" s="89" t="str">
        <f>IF(Udfyldningsark!G2250="","",IF(Udfyldningsark!G2250=Data!$T$7,Data!$V$7,IF(Udfyldningsark!G2250=Data!$T$8,Data!$V$8,IF(Udfyldningsark!G2250=Data!$T$9,Data!$V$9,IF(Udfyldningsark!G2250=Data!$T$10,Data!$V$10,IF(Udfyldningsark!G2250=Data!$T$11,Data!$V$11,IF(Udfyldningsark!G2250=Data!$T$12,Data!$V$12,IF(Udfyldningsark!G2250=Data!$T$13,Data!$V$13,IF(Udfyldningsark!G2250=Data!$T$14,Data!$V$14,IF(Udfyldningsark!G2250=Data!$T$15,Data!$V$15,IF(Udfyldningsark!G2250=Data!$T$16,Data!$V$16,IF(Udfyldningsark!G2250=Data!$T$17,Data!$V$17,IF(Udfyldningsark!G2250=Data!$T$18,Data!$V$18,IF(Udfyldningsark!G2250=Data!$T$19,Data!$V$19,IF(Udfyldningsark!G2250=Data!$T$20,Data!$V$20,IF(Udfyldningsark!G2250=Data!$T$21,Data!$V$21,IF(Udfyldningsark!G2250=Data!$T$22,Data!$V$22,IF(Udfyldningsark!G2250=Data!$T$23,Data!$V$23,IF(Udfyldningsark!G2250=Data!$T$24,Data!$V$24,IF(Udfyldningsark!G2250=Data!$T$25,Data!$V$25,IF(Udfyldningsark!G2250=Data!$T$26,Data!$V$26,IF(Udfyldningsark!G2250=Data!$T$27,Data!$V$27,))))))))))))))))))))))</f>
        <v/>
      </c>
    </row>
    <row r="2234" spans="13:13" ht="9.6" hidden="1" customHeight="1" x14ac:dyDescent="0.2">
      <c r="M2234" s="89" t="str">
        <f>IF(Udfyldningsark!G2251="","",IF(Udfyldningsark!G2251=Data!$T$7,Data!$V$7,IF(Udfyldningsark!G2251=Data!$T$8,Data!$V$8,IF(Udfyldningsark!G2251=Data!$T$9,Data!$V$9,IF(Udfyldningsark!G2251=Data!$T$10,Data!$V$10,IF(Udfyldningsark!G2251=Data!$T$11,Data!$V$11,IF(Udfyldningsark!G2251=Data!$T$12,Data!$V$12,IF(Udfyldningsark!G2251=Data!$T$13,Data!$V$13,IF(Udfyldningsark!G2251=Data!$T$14,Data!$V$14,IF(Udfyldningsark!G2251=Data!$T$15,Data!$V$15,IF(Udfyldningsark!G2251=Data!$T$16,Data!$V$16,IF(Udfyldningsark!G2251=Data!$T$17,Data!$V$17,IF(Udfyldningsark!G2251=Data!$T$18,Data!$V$18,IF(Udfyldningsark!G2251=Data!$T$19,Data!$V$19,IF(Udfyldningsark!G2251=Data!$T$20,Data!$V$20,IF(Udfyldningsark!G2251=Data!$T$21,Data!$V$21,IF(Udfyldningsark!G2251=Data!$T$22,Data!$V$22,IF(Udfyldningsark!G2251=Data!$T$23,Data!$V$23,IF(Udfyldningsark!G2251=Data!$T$24,Data!$V$24,IF(Udfyldningsark!G2251=Data!$T$25,Data!$V$25,IF(Udfyldningsark!G2251=Data!$T$26,Data!$V$26,IF(Udfyldningsark!G2251=Data!$T$27,Data!$V$27,))))))))))))))))))))))</f>
        <v/>
      </c>
    </row>
    <row r="2235" spans="13:13" ht="9.6" hidden="1" customHeight="1" x14ac:dyDescent="0.2">
      <c r="M2235" s="89" t="str">
        <f>IF(Udfyldningsark!G2252="","",IF(Udfyldningsark!G2252=Data!$T$7,Data!$V$7,IF(Udfyldningsark!G2252=Data!$T$8,Data!$V$8,IF(Udfyldningsark!G2252=Data!$T$9,Data!$V$9,IF(Udfyldningsark!G2252=Data!$T$10,Data!$V$10,IF(Udfyldningsark!G2252=Data!$T$11,Data!$V$11,IF(Udfyldningsark!G2252=Data!$T$12,Data!$V$12,IF(Udfyldningsark!G2252=Data!$T$13,Data!$V$13,IF(Udfyldningsark!G2252=Data!$T$14,Data!$V$14,IF(Udfyldningsark!G2252=Data!$T$15,Data!$V$15,IF(Udfyldningsark!G2252=Data!$T$16,Data!$V$16,IF(Udfyldningsark!G2252=Data!$T$17,Data!$V$17,IF(Udfyldningsark!G2252=Data!$T$18,Data!$V$18,IF(Udfyldningsark!G2252=Data!$T$19,Data!$V$19,IF(Udfyldningsark!G2252=Data!$T$20,Data!$V$20,IF(Udfyldningsark!G2252=Data!$T$21,Data!$V$21,IF(Udfyldningsark!G2252=Data!$T$22,Data!$V$22,IF(Udfyldningsark!G2252=Data!$T$23,Data!$V$23,IF(Udfyldningsark!G2252=Data!$T$24,Data!$V$24,IF(Udfyldningsark!G2252=Data!$T$25,Data!$V$25,IF(Udfyldningsark!G2252=Data!$T$26,Data!$V$26,IF(Udfyldningsark!G2252=Data!$T$27,Data!$V$27,))))))))))))))))))))))</f>
        <v/>
      </c>
    </row>
    <row r="2236" spans="13:13" ht="9.6" hidden="1" customHeight="1" x14ac:dyDescent="0.2">
      <c r="M2236" s="89" t="str">
        <f>IF(Udfyldningsark!G2253="","",IF(Udfyldningsark!G2253=Data!$T$7,Data!$V$7,IF(Udfyldningsark!G2253=Data!$T$8,Data!$V$8,IF(Udfyldningsark!G2253=Data!$T$9,Data!$V$9,IF(Udfyldningsark!G2253=Data!$T$10,Data!$V$10,IF(Udfyldningsark!G2253=Data!$T$11,Data!$V$11,IF(Udfyldningsark!G2253=Data!$T$12,Data!$V$12,IF(Udfyldningsark!G2253=Data!$T$13,Data!$V$13,IF(Udfyldningsark!G2253=Data!$T$14,Data!$V$14,IF(Udfyldningsark!G2253=Data!$T$15,Data!$V$15,IF(Udfyldningsark!G2253=Data!$T$16,Data!$V$16,IF(Udfyldningsark!G2253=Data!$T$17,Data!$V$17,IF(Udfyldningsark!G2253=Data!$T$18,Data!$V$18,IF(Udfyldningsark!G2253=Data!$T$19,Data!$V$19,IF(Udfyldningsark!G2253=Data!$T$20,Data!$V$20,IF(Udfyldningsark!G2253=Data!$T$21,Data!$V$21,IF(Udfyldningsark!G2253=Data!$T$22,Data!$V$22,IF(Udfyldningsark!G2253=Data!$T$23,Data!$V$23,IF(Udfyldningsark!G2253=Data!$T$24,Data!$V$24,IF(Udfyldningsark!G2253=Data!$T$25,Data!$V$25,IF(Udfyldningsark!G2253=Data!$T$26,Data!$V$26,IF(Udfyldningsark!G2253=Data!$T$27,Data!$V$27,))))))))))))))))))))))</f>
        <v/>
      </c>
    </row>
    <row r="2237" spans="13:13" ht="9.6" hidden="1" customHeight="1" x14ac:dyDescent="0.2">
      <c r="M2237" s="89" t="str">
        <f>IF(Udfyldningsark!G2254="","",IF(Udfyldningsark!G2254=Data!$T$7,Data!$V$7,IF(Udfyldningsark!G2254=Data!$T$8,Data!$V$8,IF(Udfyldningsark!G2254=Data!$T$9,Data!$V$9,IF(Udfyldningsark!G2254=Data!$T$10,Data!$V$10,IF(Udfyldningsark!G2254=Data!$T$11,Data!$V$11,IF(Udfyldningsark!G2254=Data!$T$12,Data!$V$12,IF(Udfyldningsark!G2254=Data!$T$13,Data!$V$13,IF(Udfyldningsark!G2254=Data!$T$14,Data!$V$14,IF(Udfyldningsark!G2254=Data!$T$15,Data!$V$15,IF(Udfyldningsark!G2254=Data!$T$16,Data!$V$16,IF(Udfyldningsark!G2254=Data!$T$17,Data!$V$17,IF(Udfyldningsark!G2254=Data!$T$18,Data!$V$18,IF(Udfyldningsark!G2254=Data!$T$19,Data!$V$19,IF(Udfyldningsark!G2254=Data!$T$20,Data!$V$20,IF(Udfyldningsark!G2254=Data!$T$21,Data!$V$21,IF(Udfyldningsark!G2254=Data!$T$22,Data!$V$22,IF(Udfyldningsark!G2254=Data!$T$23,Data!$V$23,IF(Udfyldningsark!G2254=Data!$T$24,Data!$V$24,IF(Udfyldningsark!G2254=Data!$T$25,Data!$V$25,IF(Udfyldningsark!G2254=Data!$T$26,Data!$V$26,IF(Udfyldningsark!G2254=Data!$T$27,Data!$V$27,))))))))))))))))))))))</f>
        <v/>
      </c>
    </row>
    <row r="2238" spans="13:13" ht="9.6" hidden="1" customHeight="1" x14ac:dyDescent="0.2">
      <c r="M2238" s="89" t="str">
        <f>IF(Udfyldningsark!G2255="","",IF(Udfyldningsark!G2255=Data!$T$7,Data!$V$7,IF(Udfyldningsark!G2255=Data!$T$8,Data!$V$8,IF(Udfyldningsark!G2255=Data!$T$9,Data!$V$9,IF(Udfyldningsark!G2255=Data!$T$10,Data!$V$10,IF(Udfyldningsark!G2255=Data!$T$11,Data!$V$11,IF(Udfyldningsark!G2255=Data!$T$12,Data!$V$12,IF(Udfyldningsark!G2255=Data!$T$13,Data!$V$13,IF(Udfyldningsark!G2255=Data!$T$14,Data!$V$14,IF(Udfyldningsark!G2255=Data!$T$15,Data!$V$15,IF(Udfyldningsark!G2255=Data!$T$16,Data!$V$16,IF(Udfyldningsark!G2255=Data!$T$17,Data!$V$17,IF(Udfyldningsark!G2255=Data!$T$18,Data!$V$18,IF(Udfyldningsark!G2255=Data!$T$19,Data!$V$19,IF(Udfyldningsark!G2255=Data!$T$20,Data!$V$20,IF(Udfyldningsark!G2255=Data!$T$21,Data!$V$21,IF(Udfyldningsark!G2255=Data!$T$22,Data!$V$22,IF(Udfyldningsark!G2255=Data!$T$23,Data!$V$23,IF(Udfyldningsark!G2255=Data!$T$24,Data!$V$24,IF(Udfyldningsark!G2255=Data!$T$25,Data!$V$25,IF(Udfyldningsark!G2255=Data!$T$26,Data!$V$26,IF(Udfyldningsark!G2255=Data!$T$27,Data!$V$27,))))))))))))))))))))))</f>
        <v/>
      </c>
    </row>
    <row r="2239" spans="13:13" ht="9.6" hidden="1" customHeight="1" x14ac:dyDescent="0.2">
      <c r="M2239" s="89" t="str">
        <f>IF(Udfyldningsark!G2256="","",IF(Udfyldningsark!G2256=Data!$T$7,Data!$V$7,IF(Udfyldningsark!G2256=Data!$T$8,Data!$V$8,IF(Udfyldningsark!G2256=Data!$T$9,Data!$V$9,IF(Udfyldningsark!G2256=Data!$T$10,Data!$V$10,IF(Udfyldningsark!G2256=Data!$T$11,Data!$V$11,IF(Udfyldningsark!G2256=Data!$T$12,Data!$V$12,IF(Udfyldningsark!G2256=Data!$T$13,Data!$V$13,IF(Udfyldningsark!G2256=Data!$T$14,Data!$V$14,IF(Udfyldningsark!G2256=Data!$T$15,Data!$V$15,IF(Udfyldningsark!G2256=Data!$T$16,Data!$V$16,IF(Udfyldningsark!G2256=Data!$T$17,Data!$V$17,IF(Udfyldningsark!G2256=Data!$T$18,Data!$V$18,IF(Udfyldningsark!G2256=Data!$T$19,Data!$V$19,IF(Udfyldningsark!G2256=Data!$T$20,Data!$V$20,IF(Udfyldningsark!G2256=Data!$T$21,Data!$V$21,IF(Udfyldningsark!G2256=Data!$T$22,Data!$V$22,IF(Udfyldningsark!G2256=Data!$T$23,Data!$V$23,IF(Udfyldningsark!G2256=Data!$T$24,Data!$V$24,IF(Udfyldningsark!G2256=Data!$T$25,Data!$V$25,IF(Udfyldningsark!G2256=Data!$T$26,Data!$V$26,IF(Udfyldningsark!G2256=Data!$T$27,Data!$V$27,))))))))))))))))))))))</f>
        <v/>
      </c>
    </row>
    <row r="2240" spans="13:13" ht="9.6" hidden="1" customHeight="1" x14ac:dyDescent="0.2">
      <c r="M2240" s="89" t="str">
        <f>IF(Udfyldningsark!G2257="","",IF(Udfyldningsark!G2257=Data!$T$7,Data!$V$7,IF(Udfyldningsark!G2257=Data!$T$8,Data!$V$8,IF(Udfyldningsark!G2257=Data!$T$9,Data!$V$9,IF(Udfyldningsark!G2257=Data!$T$10,Data!$V$10,IF(Udfyldningsark!G2257=Data!$T$11,Data!$V$11,IF(Udfyldningsark!G2257=Data!$T$12,Data!$V$12,IF(Udfyldningsark!G2257=Data!$T$13,Data!$V$13,IF(Udfyldningsark!G2257=Data!$T$14,Data!$V$14,IF(Udfyldningsark!G2257=Data!$T$15,Data!$V$15,IF(Udfyldningsark!G2257=Data!$T$16,Data!$V$16,IF(Udfyldningsark!G2257=Data!$T$17,Data!$V$17,IF(Udfyldningsark!G2257=Data!$T$18,Data!$V$18,IF(Udfyldningsark!G2257=Data!$T$19,Data!$V$19,IF(Udfyldningsark!G2257=Data!$T$20,Data!$V$20,IF(Udfyldningsark!G2257=Data!$T$21,Data!$V$21,IF(Udfyldningsark!G2257=Data!$T$22,Data!$V$22,IF(Udfyldningsark!G2257=Data!$T$23,Data!$V$23,IF(Udfyldningsark!G2257=Data!$T$24,Data!$V$24,IF(Udfyldningsark!G2257=Data!$T$25,Data!$V$25,IF(Udfyldningsark!G2257=Data!$T$26,Data!$V$26,IF(Udfyldningsark!G2257=Data!$T$27,Data!$V$27,))))))))))))))))))))))</f>
        <v/>
      </c>
    </row>
    <row r="2241" spans="13:13" ht="9.6" hidden="1" customHeight="1" x14ac:dyDescent="0.2">
      <c r="M2241" s="89" t="str">
        <f>IF(Udfyldningsark!G2258="","",IF(Udfyldningsark!G2258=Data!$T$7,Data!$V$7,IF(Udfyldningsark!G2258=Data!$T$8,Data!$V$8,IF(Udfyldningsark!G2258=Data!$T$9,Data!$V$9,IF(Udfyldningsark!G2258=Data!$T$10,Data!$V$10,IF(Udfyldningsark!G2258=Data!$T$11,Data!$V$11,IF(Udfyldningsark!G2258=Data!$T$12,Data!$V$12,IF(Udfyldningsark!G2258=Data!$T$13,Data!$V$13,IF(Udfyldningsark!G2258=Data!$T$14,Data!$V$14,IF(Udfyldningsark!G2258=Data!$T$15,Data!$V$15,IF(Udfyldningsark!G2258=Data!$T$16,Data!$V$16,IF(Udfyldningsark!G2258=Data!$T$17,Data!$V$17,IF(Udfyldningsark!G2258=Data!$T$18,Data!$V$18,IF(Udfyldningsark!G2258=Data!$T$19,Data!$V$19,IF(Udfyldningsark!G2258=Data!$T$20,Data!$V$20,IF(Udfyldningsark!G2258=Data!$T$21,Data!$V$21,IF(Udfyldningsark!G2258=Data!$T$22,Data!$V$22,IF(Udfyldningsark!G2258=Data!$T$23,Data!$V$23,IF(Udfyldningsark!G2258=Data!$T$24,Data!$V$24,IF(Udfyldningsark!G2258=Data!$T$25,Data!$V$25,IF(Udfyldningsark!G2258=Data!$T$26,Data!$V$26,IF(Udfyldningsark!G2258=Data!$T$27,Data!$V$27,))))))))))))))))))))))</f>
        <v/>
      </c>
    </row>
    <row r="2242" spans="13:13" ht="9.6" hidden="1" customHeight="1" x14ac:dyDescent="0.2">
      <c r="M2242" s="89" t="str">
        <f>IF(Udfyldningsark!G2259="","",IF(Udfyldningsark!G2259=Data!$T$7,Data!$V$7,IF(Udfyldningsark!G2259=Data!$T$8,Data!$V$8,IF(Udfyldningsark!G2259=Data!$T$9,Data!$V$9,IF(Udfyldningsark!G2259=Data!$T$10,Data!$V$10,IF(Udfyldningsark!G2259=Data!$T$11,Data!$V$11,IF(Udfyldningsark!G2259=Data!$T$12,Data!$V$12,IF(Udfyldningsark!G2259=Data!$T$13,Data!$V$13,IF(Udfyldningsark!G2259=Data!$T$14,Data!$V$14,IF(Udfyldningsark!G2259=Data!$T$15,Data!$V$15,IF(Udfyldningsark!G2259=Data!$T$16,Data!$V$16,IF(Udfyldningsark!G2259=Data!$T$17,Data!$V$17,IF(Udfyldningsark!G2259=Data!$T$18,Data!$V$18,IF(Udfyldningsark!G2259=Data!$T$19,Data!$V$19,IF(Udfyldningsark!G2259=Data!$T$20,Data!$V$20,IF(Udfyldningsark!G2259=Data!$T$21,Data!$V$21,IF(Udfyldningsark!G2259=Data!$T$22,Data!$V$22,IF(Udfyldningsark!G2259=Data!$T$23,Data!$V$23,IF(Udfyldningsark!G2259=Data!$T$24,Data!$V$24,IF(Udfyldningsark!G2259=Data!$T$25,Data!$V$25,IF(Udfyldningsark!G2259=Data!$T$26,Data!$V$26,IF(Udfyldningsark!G2259=Data!$T$27,Data!$V$27,))))))))))))))))))))))</f>
        <v/>
      </c>
    </row>
    <row r="2243" spans="13:13" ht="9.6" hidden="1" customHeight="1" x14ac:dyDescent="0.2">
      <c r="M2243" s="89" t="str">
        <f>IF(Udfyldningsark!G2260="","",IF(Udfyldningsark!G2260=Data!$T$7,Data!$V$7,IF(Udfyldningsark!G2260=Data!$T$8,Data!$V$8,IF(Udfyldningsark!G2260=Data!$T$9,Data!$V$9,IF(Udfyldningsark!G2260=Data!$T$10,Data!$V$10,IF(Udfyldningsark!G2260=Data!$T$11,Data!$V$11,IF(Udfyldningsark!G2260=Data!$T$12,Data!$V$12,IF(Udfyldningsark!G2260=Data!$T$13,Data!$V$13,IF(Udfyldningsark!G2260=Data!$T$14,Data!$V$14,IF(Udfyldningsark!G2260=Data!$T$15,Data!$V$15,IF(Udfyldningsark!G2260=Data!$T$16,Data!$V$16,IF(Udfyldningsark!G2260=Data!$T$17,Data!$V$17,IF(Udfyldningsark!G2260=Data!$T$18,Data!$V$18,IF(Udfyldningsark!G2260=Data!$T$19,Data!$V$19,IF(Udfyldningsark!G2260=Data!$T$20,Data!$V$20,IF(Udfyldningsark!G2260=Data!$T$21,Data!$V$21,IF(Udfyldningsark!G2260=Data!$T$22,Data!$V$22,IF(Udfyldningsark!G2260=Data!$T$23,Data!$V$23,IF(Udfyldningsark!G2260=Data!$T$24,Data!$V$24,IF(Udfyldningsark!G2260=Data!$T$25,Data!$V$25,IF(Udfyldningsark!G2260=Data!$T$26,Data!$V$26,IF(Udfyldningsark!G2260=Data!$T$27,Data!$V$27,))))))))))))))))))))))</f>
        <v/>
      </c>
    </row>
    <row r="2244" spans="13:13" ht="9.6" hidden="1" customHeight="1" x14ac:dyDescent="0.2">
      <c r="M2244" s="89" t="str">
        <f>IF(Udfyldningsark!G2261="","",IF(Udfyldningsark!G2261=Data!$T$7,Data!$V$7,IF(Udfyldningsark!G2261=Data!$T$8,Data!$V$8,IF(Udfyldningsark!G2261=Data!$T$9,Data!$V$9,IF(Udfyldningsark!G2261=Data!$T$10,Data!$V$10,IF(Udfyldningsark!G2261=Data!$T$11,Data!$V$11,IF(Udfyldningsark!G2261=Data!$T$12,Data!$V$12,IF(Udfyldningsark!G2261=Data!$T$13,Data!$V$13,IF(Udfyldningsark!G2261=Data!$T$14,Data!$V$14,IF(Udfyldningsark!G2261=Data!$T$15,Data!$V$15,IF(Udfyldningsark!G2261=Data!$T$16,Data!$V$16,IF(Udfyldningsark!G2261=Data!$T$17,Data!$V$17,IF(Udfyldningsark!G2261=Data!$T$18,Data!$V$18,IF(Udfyldningsark!G2261=Data!$T$19,Data!$V$19,IF(Udfyldningsark!G2261=Data!$T$20,Data!$V$20,IF(Udfyldningsark!G2261=Data!$T$21,Data!$V$21,IF(Udfyldningsark!G2261=Data!$T$22,Data!$V$22,IF(Udfyldningsark!G2261=Data!$T$23,Data!$V$23,IF(Udfyldningsark!G2261=Data!$T$24,Data!$V$24,IF(Udfyldningsark!G2261=Data!$T$25,Data!$V$25,IF(Udfyldningsark!G2261=Data!$T$26,Data!$V$26,IF(Udfyldningsark!G2261=Data!$T$27,Data!$V$27,))))))))))))))))))))))</f>
        <v/>
      </c>
    </row>
    <row r="2245" spans="13:13" ht="9.6" hidden="1" customHeight="1" x14ac:dyDescent="0.2">
      <c r="M2245" s="89" t="str">
        <f>IF(Udfyldningsark!G2262="","",IF(Udfyldningsark!G2262=Data!$T$7,Data!$V$7,IF(Udfyldningsark!G2262=Data!$T$8,Data!$V$8,IF(Udfyldningsark!G2262=Data!$T$9,Data!$V$9,IF(Udfyldningsark!G2262=Data!$T$10,Data!$V$10,IF(Udfyldningsark!G2262=Data!$T$11,Data!$V$11,IF(Udfyldningsark!G2262=Data!$T$12,Data!$V$12,IF(Udfyldningsark!G2262=Data!$T$13,Data!$V$13,IF(Udfyldningsark!G2262=Data!$T$14,Data!$V$14,IF(Udfyldningsark!G2262=Data!$T$15,Data!$V$15,IF(Udfyldningsark!G2262=Data!$T$16,Data!$V$16,IF(Udfyldningsark!G2262=Data!$T$17,Data!$V$17,IF(Udfyldningsark!G2262=Data!$T$18,Data!$V$18,IF(Udfyldningsark!G2262=Data!$T$19,Data!$V$19,IF(Udfyldningsark!G2262=Data!$T$20,Data!$V$20,IF(Udfyldningsark!G2262=Data!$T$21,Data!$V$21,IF(Udfyldningsark!G2262=Data!$T$22,Data!$V$22,IF(Udfyldningsark!G2262=Data!$T$23,Data!$V$23,IF(Udfyldningsark!G2262=Data!$T$24,Data!$V$24,IF(Udfyldningsark!G2262=Data!$T$25,Data!$V$25,IF(Udfyldningsark!G2262=Data!$T$26,Data!$V$26,IF(Udfyldningsark!G2262=Data!$T$27,Data!$V$27,))))))))))))))))))))))</f>
        <v/>
      </c>
    </row>
    <row r="2246" spans="13:13" ht="9.6" hidden="1" customHeight="1" x14ac:dyDescent="0.2">
      <c r="M2246" s="89" t="str">
        <f>IF(Udfyldningsark!G2263="","",IF(Udfyldningsark!G2263=Data!$T$7,Data!$V$7,IF(Udfyldningsark!G2263=Data!$T$8,Data!$V$8,IF(Udfyldningsark!G2263=Data!$T$9,Data!$V$9,IF(Udfyldningsark!G2263=Data!$T$10,Data!$V$10,IF(Udfyldningsark!G2263=Data!$T$11,Data!$V$11,IF(Udfyldningsark!G2263=Data!$T$12,Data!$V$12,IF(Udfyldningsark!G2263=Data!$T$13,Data!$V$13,IF(Udfyldningsark!G2263=Data!$T$14,Data!$V$14,IF(Udfyldningsark!G2263=Data!$T$15,Data!$V$15,IF(Udfyldningsark!G2263=Data!$T$16,Data!$V$16,IF(Udfyldningsark!G2263=Data!$T$17,Data!$V$17,IF(Udfyldningsark!G2263=Data!$T$18,Data!$V$18,IF(Udfyldningsark!G2263=Data!$T$19,Data!$V$19,IF(Udfyldningsark!G2263=Data!$T$20,Data!$V$20,IF(Udfyldningsark!G2263=Data!$T$21,Data!$V$21,IF(Udfyldningsark!G2263=Data!$T$22,Data!$V$22,IF(Udfyldningsark!G2263=Data!$T$23,Data!$V$23,IF(Udfyldningsark!G2263=Data!$T$24,Data!$V$24,IF(Udfyldningsark!G2263=Data!$T$25,Data!$V$25,IF(Udfyldningsark!G2263=Data!$T$26,Data!$V$26,IF(Udfyldningsark!G2263=Data!$T$27,Data!$V$27,))))))))))))))))))))))</f>
        <v/>
      </c>
    </row>
    <row r="2247" spans="13:13" ht="9.6" hidden="1" customHeight="1" x14ac:dyDescent="0.2">
      <c r="M2247" s="89" t="str">
        <f>IF(Udfyldningsark!G2264="","",IF(Udfyldningsark!G2264=Data!$T$7,Data!$V$7,IF(Udfyldningsark!G2264=Data!$T$8,Data!$V$8,IF(Udfyldningsark!G2264=Data!$T$9,Data!$V$9,IF(Udfyldningsark!G2264=Data!$T$10,Data!$V$10,IF(Udfyldningsark!G2264=Data!$T$11,Data!$V$11,IF(Udfyldningsark!G2264=Data!$T$12,Data!$V$12,IF(Udfyldningsark!G2264=Data!$T$13,Data!$V$13,IF(Udfyldningsark!G2264=Data!$T$14,Data!$V$14,IF(Udfyldningsark!G2264=Data!$T$15,Data!$V$15,IF(Udfyldningsark!G2264=Data!$T$16,Data!$V$16,IF(Udfyldningsark!G2264=Data!$T$17,Data!$V$17,IF(Udfyldningsark!G2264=Data!$T$18,Data!$V$18,IF(Udfyldningsark!G2264=Data!$T$19,Data!$V$19,IF(Udfyldningsark!G2264=Data!$T$20,Data!$V$20,IF(Udfyldningsark!G2264=Data!$T$21,Data!$V$21,IF(Udfyldningsark!G2264=Data!$T$22,Data!$V$22,IF(Udfyldningsark!G2264=Data!$T$23,Data!$V$23,IF(Udfyldningsark!G2264=Data!$T$24,Data!$V$24,IF(Udfyldningsark!G2264=Data!$T$25,Data!$V$25,IF(Udfyldningsark!G2264=Data!$T$26,Data!$V$26,IF(Udfyldningsark!G2264=Data!$T$27,Data!$V$27,))))))))))))))))))))))</f>
        <v/>
      </c>
    </row>
    <row r="2248" spans="13:13" ht="9.6" hidden="1" customHeight="1" x14ac:dyDescent="0.2">
      <c r="M2248" s="89" t="str">
        <f>IF(Udfyldningsark!G2265="","",IF(Udfyldningsark!G2265=Data!$T$7,Data!$V$7,IF(Udfyldningsark!G2265=Data!$T$8,Data!$V$8,IF(Udfyldningsark!G2265=Data!$T$9,Data!$V$9,IF(Udfyldningsark!G2265=Data!$T$10,Data!$V$10,IF(Udfyldningsark!G2265=Data!$T$11,Data!$V$11,IF(Udfyldningsark!G2265=Data!$T$12,Data!$V$12,IF(Udfyldningsark!G2265=Data!$T$13,Data!$V$13,IF(Udfyldningsark!G2265=Data!$T$14,Data!$V$14,IF(Udfyldningsark!G2265=Data!$T$15,Data!$V$15,IF(Udfyldningsark!G2265=Data!$T$16,Data!$V$16,IF(Udfyldningsark!G2265=Data!$T$17,Data!$V$17,IF(Udfyldningsark!G2265=Data!$T$18,Data!$V$18,IF(Udfyldningsark!G2265=Data!$T$19,Data!$V$19,IF(Udfyldningsark!G2265=Data!$T$20,Data!$V$20,IF(Udfyldningsark!G2265=Data!$T$21,Data!$V$21,IF(Udfyldningsark!G2265=Data!$T$22,Data!$V$22,IF(Udfyldningsark!G2265=Data!$T$23,Data!$V$23,IF(Udfyldningsark!G2265=Data!$T$24,Data!$V$24,IF(Udfyldningsark!G2265=Data!$T$25,Data!$V$25,IF(Udfyldningsark!G2265=Data!$T$26,Data!$V$26,IF(Udfyldningsark!G2265=Data!$T$27,Data!$V$27,))))))))))))))))))))))</f>
        <v/>
      </c>
    </row>
    <row r="2249" spans="13:13" ht="9.6" hidden="1" customHeight="1" x14ac:dyDescent="0.2">
      <c r="M2249" s="89" t="str">
        <f>IF(Udfyldningsark!G2266="","",IF(Udfyldningsark!G2266=Data!$T$7,Data!$V$7,IF(Udfyldningsark!G2266=Data!$T$8,Data!$V$8,IF(Udfyldningsark!G2266=Data!$T$9,Data!$V$9,IF(Udfyldningsark!G2266=Data!$T$10,Data!$V$10,IF(Udfyldningsark!G2266=Data!$T$11,Data!$V$11,IF(Udfyldningsark!G2266=Data!$T$12,Data!$V$12,IF(Udfyldningsark!G2266=Data!$T$13,Data!$V$13,IF(Udfyldningsark!G2266=Data!$T$14,Data!$V$14,IF(Udfyldningsark!G2266=Data!$T$15,Data!$V$15,IF(Udfyldningsark!G2266=Data!$T$16,Data!$V$16,IF(Udfyldningsark!G2266=Data!$T$17,Data!$V$17,IF(Udfyldningsark!G2266=Data!$T$18,Data!$V$18,IF(Udfyldningsark!G2266=Data!$T$19,Data!$V$19,IF(Udfyldningsark!G2266=Data!$T$20,Data!$V$20,IF(Udfyldningsark!G2266=Data!$T$21,Data!$V$21,IF(Udfyldningsark!G2266=Data!$T$22,Data!$V$22,IF(Udfyldningsark!G2266=Data!$T$23,Data!$V$23,IF(Udfyldningsark!G2266=Data!$T$24,Data!$V$24,IF(Udfyldningsark!G2266=Data!$T$25,Data!$V$25,IF(Udfyldningsark!G2266=Data!$T$26,Data!$V$26,IF(Udfyldningsark!G2266=Data!$T$27,Data!$V$27,))))))))))))))))))))))</f>
        <v/>
      </c>
    </row>
    <row r="2250" spans="13:13" ht="9.6" hidden="1" customHeight="1" x14ac:dyDescent="0.2">
      <c r="M2250" s="89" t="str">
        <f>IF(Udfyldningsark!G2267="","",IF(Udfyldningsark!G2267=Data!$T$7,Data!$V$7,IF(Udfyldningsark!G2267=Data!$T$8,Data!$V$8,IF(Udfyldningsark!G2267=Data!$T$9,Data!$V$9,IF(Udfyldningsark!G2267=Data!$T$10,Data!$V$10,IF(Udfyldningsark!G2267=Data!$T$11,Data!$V$11,IF(Udfyldningsark!G2267=Data!$T$12,Data!$V$12,IF(Udfyldningsark!G2267=Data!$T$13,Data!$V$13,IF(Udfyldningsark!G2267=Data!$T$14,Data!$V$14,IF(Udfyldningsark!G2267=Data!$T$15,Data!$V$15,IF(Udfyldningsark!G2267=Data!$T$16,Data!$V$16,IF(Udfyldningsark!G2267=Data!$T$17,Data!$V$17,IF(Udfyldningsark!G2267=Data!$T$18,Data!$V$18,IF(Udfyldningsark!G2267=Data!$T$19,Data!$V$19,IF(Udfyldningsark!G2267=Data!$T$20,Data!$V$20,IF(Udfyldningsark!G2267=Data!$T$21,Data!$V$21,IF(Udfyldningsark!G2267=Data!$T$22,Data!$V$22,IF(Udfyldningsark!G2267=Data!$T$23,Data!$V$23,IF(Udfyldningsark!G2267=Data!$T$24,Data!$V$24,IF(Udfyldningsark!G2267=Data!$T$25,Data!$V$25,IF(Udfyldningsark!G2267=Data!$T$26,Data!$V$26,IF(Udfyldningsark!G2267=Data!$T$27,Data!$V$27,))))))))))))))))))))))</f>
        <v/>
      </c>
    </row>
    <row r="2251" spans="13:13" ht="9.6" hidden="1" customHeight="1" x14ac:dyDescent="0.2">
      <c r="M2251" s="89" t="str">
        <f>IF(Udfyldningsark!G2268="","",IF(Udfyldningsark!G2268=Data!$T$7,Data!$V$7,IF(Udfyldningsark!G2268=Data!$T$8,Data!$V$8,IF(Udfyldningsark!G2268=Data!$T$9,Data!$V$9,IF(Udfyldningsark!G2268=Data!$T$10,Data!$V$10,IF(Udfyldningsark!G2268=Data!$T$11,Data!$V$11,IF(Udfyldningsark!G2268=Data!$T$12,Data!$V$12,IF(Udfyldningsark!G2268=Data!$T$13,Data!$V$13,IF(Udfyldningsark!G2268=Data!$T$14,Data!$V$14,IF(Udfyldningsark!G2268=Data!$T$15,Data!$V$15,IF(Udfyldningsark!G2268=Data!$T$16,Data!$V$16,IF(Udfyldningsark!G2268=Data!$T$17,Data!$V$17,IF(Udfyldningsark!G2268=Data!$T$18,Data!$V$18,IF(Udfyldningsark!G2268=Data!$T$19,Data!$V$19,IF(Udfyldningsark!G2268=Data!$T$20,Data!$V$20,IF(Udfyldningsark!G2268=Data!$T$21,Data!$V$21,IF(Udfyldningsark!G2268=Data!$T$22,Data!$V$22,IF(Udfyldningsark!G2268=Data!$T$23,Data!$V$23,IF(Udfyldningsark!G2268=Data!$T$24,Data!$V$24,IF(Udfyldningsark!G2268=Data!$T$25,Data!$V$25,IF(Udfyldningsark!G2268=Data!$T$26,Data!$V$26,IF(Udfyldningsark!G2268=Data!$T$27,Data!$V$27,))))))))))))))))))))))</f>
        <v/>
      </c>
    </row>
    <row r="2252" spans="13:13" ht="9.6" hidden="1" customHeight="1" x14ac:dyDescent="0.2">
      <c r="M2252" s="89" t="str">
        <f>IF(Udfyldningsark!G2269="","",IF(Udfyldningsark!G2269=Data!$T$7,Data!$V$7,IF(Udfyldningsark!G2269=Data!$T$8,Data!$V$8,IF(Udfyldningsark!G2269=Data!$T$9,Data!$V$9,IF(Udfyldningsark!G2269=Data!$T$10,Data!$V$10,IF(Udfyldningsark!G2269=Data!$T$11,Data!$V$11,IF(Udfyldningsark!G2269=Data!$T$12,Data!$V$12,IF(Udfyldningsark!G2269=Data!$T$13,Data!$V$13,IF(Udfyldningsark!G2269=Data!$T$14,Data!$V$14,IF(Udfyldningsark!G2269=Data!$T$15,Data!$V$15,IF(Udfyldningsark!G2269=Data!$T$16,Data!$V$16,IF(Udfyldningsark!G2269=Data!$T$17,Data!$V$17,IF(Udfyldningsark!G2269=Data!$T$18,Data!$V$18,IF(Udfyldningsark!G2269=Data!$T$19,Data!$V$19,IF(Udfyldningsark!G2269=Data!$T$20,Data!$V$20,IF(Udfyldningsark!G2269=Data!$T$21,Data!$V$21,IF(Udfyldningsark!G2269=Data!$T$22,Data!$V$22,IF(Udfyldningsark!G2269=Data!$T$23,Data!$V$23,IF(Udfyldningsark!G2269=Data!$T$24,Data!$V$24,IF(Udfyldningsark!G2269=Data!$T$25,Data!$V$25,IF(Udfyldningsark!G2269=Data!$T$26,Data!$V$26,IF(Udfyldningsark!G2269=Data!$T$27,Data!$V$27,))))))))))))))))))))))</f>
        <v/>
      </c>
    </row>
    <row r="2253" spans="13:13" ht="9.6" hidden="1" customHeight="1" x14ac:dyDescent="0.2">
      <c r="M2253" s="89" t="str">
        <f>IF(Udfyldningsark!G2270="","",IF(Udfyldningsark!G2270=Data!$T$7,Data!$V$7,IF(Udfyldningsark!G2270=Data!$T$8,Data!$V$8,IF(Udfyldningsark!G2270=Data!$T$9,Data!$V$9,IF(Udfyldningsark!G2270=Data!$T$10,Data!$V$10,IF(Udfyldningsark!G2270=Data!$T$11,Data!$V$11,IF(Udfyldningsark!G2270=Data!$T$12,Data!$V$12,IF(Udfyldningsark!G2270=Data!$T$13,Data!$V$13,IF(Udfyldningsark!G2270=Data!$T$14,Data!$V$14,IF(Udfyldningsark!G2270=Data!$T$15,Data!$V$15,IF(Udfyldningsark!G2270=Data!$T$16,Data!$V$16,IF(Udfyldningsark!G2270=Data!$T$17,Data!$V$17,IF(Udfyldningsark!G2270=Data!$T$18,Data!$V$18,IF(Udfyldningsark!G2270=Data!$T$19,Data!$V$19,IF(Udfyldningsark!G2270=Data!$T$20,Data!$V$20,IF(Udfyldningsark!G2270=Data!$T$21,Data!$V$21,IF(Udfyldningsark!G2270=Data!$T$22,Data!$V$22,IF(Udfyldningsark!G2270=Data!$T$23,Data!$V$23,IF(Udfyldningsark!G2270=Data!$T$24,Data!$V$24,IF(Udfyldningsark!G2270=Data!$T$25,Data!$V$25,IF(Udfyldningsark!G2270=Data!$T$26,Data!$V$26,IF(Udfyldningsark!G2270=Data!$T$27,Data!$V$27,))))))))))))))))))))))</f>
        <v/>
      </c>
    </row>
    <row r="2254" spans="13:13" ht="9.6" hidden="1" customHeight="1" x14ac:dyDescent="0.2">
      <c r="M2254" s="89" t="str">
        <f>IF(Udfyldningsark!G2271="","",IF(Udfyldningsark!G2271=Data!$T$7,Data!$V$7,IF(Udfyldningsark!G2271=Data!$T$8,Data!$V$8,IF(Udfyldningsark!G2271=Data!$T$9,Data!$V$9,IF(Udfyldningsark!G2271=Data!$T$10,Data!$V$10,IF(Udfyldningsark!G2271=Data!$T$11,Data!$V$11,IF(Udfyldningsark!G2271=Data!$T$12,Data!$V$12,IF(Udfyldningsark!G2271=Data!$T$13,Data!$V$13,IF(Udfyldningsark!G2271=Data!$T$14,Data!$V$14,IF(Udfyldningsark!G2271=Data!$T$15,Data!$V$15,IF(Udfyldningsark!G2271=Data!$T$16,Data!$V$16,IF(Udfyldningsark!G2271=Data!$T$17,Data!$V$17,IF(Udfyldningsark!G2271=Data!$T$18,Data!$V$18,IF(Udfyldningsark!G2271=Data!$T$19,Data!$V$19,IF(Udfyldningsark!G2271=Data!$T$20,Data!$V$20,IF(Udfyldningsark!G2271=Data!$T$21,Data!$V$21,IF(Udfyldningsark!G2271=Data!$T$22,Data!$V$22,IF(Udfyldningsark!G2271=Data!$T$23,Data!$V$23,IF(Udfyldningsark!G2271=Data!$T$24,Data!$V$24,IF(Udfyldningsark!G2271=Data!$T$25,Data!$V$25,IF(Udfyldningsark!G2271=Data!$T$26,Data!$V$26,IF(Udfyldningsark!G2271=Data!$T$27,Data!$V$27,))))))))))))))))))))))</f>
        <v/>
      </c>
    </row>
    <row r="2255" spans="13:13" ht="9.6" hidden="1" customHeight="1" x14ac:dyDescent="0.2">
      <c r="M2255" s="89" t="str">
        <f>IF(Udfyldningsark!G2272="","",IF(Udfyldningsark!G2272=Data!$T$7,Data!$V$7,IF(Udfyldningsark!G2272=Data!$T$8,Data!$V$8,IF(Udfyldningsark!G2272=Data!$T$9,Data!$V$9,IF(Udfyldningsark!G2272=Data!$T$10,Data!$V$10,IF(Udfyldningsark!G2272=Data!$T$11,Data!$V$11,IF(Udfyldningsark!G2272=Data!$T$12,Data!$V$12,IF(Udfyldningsark!G2272=Data!$T$13,Data!$V$13,IF(Udfyldningsark!G2272=Data!$T$14,Data!$V$14,IF(Udfyldningsark!G2272=Data!$T$15,Data!$V$15,IF(Udfyldningsark!G2272=Data!$T$16,Data!$V$16,IF(Udfyldningsark!G2272=Data!$T$17,Data!$V$17,IF(Udfyldningsark!G2272=Data!$T$18,Data!$V$18,IF(Udfyldningsark!G2272=Data!$T$19,Data!$V$19,IF(Udfyldningsark!G2272=Data!$T$20,Data!$V$20,IF(Udfyldningsark!G2272=Data!$T$21,Data!$V$21,IF(Udfyldningsark!G2272=Data!$T$22,Data!$V$22,IF(Udfyldningsark!G2272=Data!$T$23,Data!$V$23,IF(Udfyldningsark!G2272=Data!$T$24,Data!$V$24,IF(Udfyldningsark!G2272=Data!$T$25,Data!$V$25,IF(Udfyldningsark!G2272=Data!$T$26,Data!$V$26,IF(Udfyldningsark!G2272=Data!$T$27,Data!$V$27,))))))))))))))))))))))</f>
        <v/>
      </c>
    </row>
    <row r="2256" spans="13:13" ht="9.6" hidden="1" customHeight="1" x14ac:dyDescent="0.2">
      <c r="M2256" s="89" t="str">
        <f>IF(Udfyldningsark!G2273="","",IF(Udfyldningsark!G2273=Data!$T$7,Data!$V$7,IF(Udfyldningsark!G2273=Data!$T$8,Data!$V$8,IF(Udfyldningsark!G2273=Data!$T$9,Data!$V$9,IF(Udfyldningsark!G2273=Data!$T$10,Data!$V$10,IF(Udfyldningsark!G2273=Data!$T$11,Data!$V$11,IF(Udfyldningsark!G2273=Data!$T$12,Data!$V$12,IF(Udfyldningsark!G2273=Data!$T$13,Data!$V$13,IF(Udfyldningsark!G2273=Data!$T$14,Data!$V$14,IF(Udfyldningsark!G2273=Data!$T$15,Data!$V$15,IF(Udfyldningsark!G2273=Data!$T$16,Data!$V$16,IF(Udfyldningsark!G2273=Data!$T$17,Data!$V$17,IF(Udfyldningsark!G2273=Data!$T$18,Data!$V$18,IF(Udfyldningsark!G2273=Data!$T$19,Data!$V$19,IF(Udfyldningsark!G2273=Data!$T$20,Data!$V$20,IF(Udfyldningsark!G2273=Data!$T$21,Data!$V$21,IF(Udfyldningsark!G2273=Data!$T$22,Data!$V$22,IF(Udfyldningsark!G2273=Data!$T$23,Data!$V$23,IF(Udfyldningsark!G2273=Data!$T$24,Data!$V$24,IF(Udfyldningsark!G2273=Data!$T$25,Data!$V$25,IF(Udfyldningsark!G2273=Data!$T$26,Data!$V$26,IF(Udfyldningsark!G2273=Data!$T$27,Data!$V$27,))))))))))))))))))))))</f>
        <v/>
      </c>
    </row>
    <row r="2257" spans="13:13" ht="9.6" hidden="1" customHeight="1" x14ac:dyDescent="0.2">
      <c r="M2257" s="89" t="str">
        <f>IF(Udfyldningsark!G2274="","",IF(Udfyldningsark!G2274=Data!$T$7,Data!$V$7,IF(Udfyldningsark!G2274=Data!$T$8,Data!$V$8,IF(Udfyldningsark!G2274=Data!$T$9,Data!$V$9,IF(Udfyldningsark!G2274=Data!$T$10,Data!$V$10,IF(Udfyldningsark!G2274=Data!$T$11,Data!$V$11,IF(Udfyldningsark!G2274=Data!$T$12,Data!$V$12,IF(Udfyldningsark!G2274=Data!$T$13,Data!$V$13,IF(Udfyldningsark!G2274=Data!$T$14,Data!$V$14,IF(Udfyldningsark!G2274=Data!$T$15,Data!$V$15,IF(Udfyldningsark!G2274=Data!$T$16,Data!$V$16,IF(Udfyldningsark!G2274=Data!$T$17,Data!$V$17,IF(Udfyldningsark!G2274=Data!$T$18,Data!$V$18,IF(Udfyldningsark!G2274=Data!$T$19,Data!$V$19,IF(Udfyldningsark!G2274=Data!$T$20,Data!$V$20,IF(Udfyldningsark!G2274=Data!$T$21,Data!$V$21,IF(Udfyldningsark!G2274=Data!$T$22,Data!$V$22,IF(Udfyldningsark!G2274=Data!$T$23,Data!$V$23,IF(Udfyldningsark!G2274=Data!$T$24,Data!$V$24,IF(Udfyldningsark!G2274=Data!$T$25,Data!$V$25,IF(Udfyldningsark!G2274=Data!$T$26,Data!$V$26,IF(Udfyldningsark!G2274=Data!$T$27,Data!$V$27,))))))))))))))))))))))</f>
        <v/>
      </c>
    </row>
    <row r="2258" spans="13:13" ht="9.6" hidden="1" customHeight="1" x14ac:dyDescent="0.2">
      <c r="M2258" s="89" t="str">
        <f>IF(Udfyldningsark!G2275="","",IF(Udfyldningsark!G2275=Data!$T$7,Data!$V$7,IF(Udfyldningsark!G2275=Data!$T$8,Data!$V$8,IF(Udfyldningsark!G2275=Data!$T$9,Data!$V$9,IF(Udfyldningsark!G2275=Data!$T$10,Data!$V$10,IF(Udfyldningsark!G2275=Data!$T$11,Data!$V$11,IF(Udfyldningsark!G2275=Data!$T$12,Data!$V$12,IF(Udfyldningsark!G2275=Data!$T$13,Data!$V$13,IF(Udfyldningsark!G2275=Data!$T$14,Data!$V$14,IF(Udfyldningsark!G2275=Data!$T$15,Data!$V$15,IF(Udfyldningsark!G2275=Data!$T$16,Data!$V$16,IF(Udfyldningsark!G2275=Data!$T$17,Data!$V$17,IF(Udfyldningsark!G2275=Data!$T$18,Data!$V$18,IF(Udfyldningsark!G2275=Data!$T$19,Data!$V$19,IF(Udfyldningsark!G2275=Data!$T$20,Data!$V$20,IF(Udfyldningsark!G2275=Data!$T$21,Data!$V$21,IF(Udfyldningsark!G2275=Data!$T$22,Data!$V$22,IF(Udfyldningsark!G2275=Data!$T$23,Data!$V$23,IF(Udfyldningsark!G2275=Data!$T$24,Data!$V$24,IF(Udfyldningsark!G2275=Data!$T$25,Data!$V$25,IF(Udfyldningsark!G2275=Data!$T$26,Data!$V$26,IF(Udfyldningsark!G2275=Data!$T$27,Data!$V$27,))))))))))))))))))))))</f>
        <v/>
      </c>
    </row>
    <row r="2259" spans="13:13" ht="9.6" hidden="1" customHeight="1" x14ac:dyDescent="0.2">
      <c r="M2259" s="89" t="str">
        <f>IF(Udfyldningsark!G2276="","",IF(Udfyldningsark!G2276=Data!$T$7,Data!$V$7,IF(Udfyldningsark!G2276=Data!$T$8,Data!$V$8,IF(Udfyldningsark!G2276=Data!$T$9,Data!$V$9,IF(Udfyldningsark!G2276=Data!$T$10,Data!$V$10,IF(Udfyldningsark!G2276=Data!$T$11,Data!$V$11,IF(Udfyldningsark!G2276=Data!$T$12,Data!$V$12,IF(Udfyldningsark!G2276=Data!$T$13,Data!$V$13,IF(Udfyldningsark!G2276=Data!$T$14,Data!$V$14,IF(Udfyldningsark!G2276=Data!$T$15,Data!$V$15,IF(Udfyldningsark!G2276=Data!$T$16,Data!$V$16,IF(Udfyldningsark!G2276=Data!$T$17,Data!$V$17,IF(Udfyldningsark!G2276=Data!$T$18,Data!$V$18,IF(Udfyldningsark!G2276=Data!$T$19,Data!$V$19,IF(Udfyldningsark!G2276=Data!$T$20,Data!$V$20,IF(Udfyldningsark!G2276=Data!$T$21,Data!$V$21,IF(Udfyldningsark!G2276=Data!$T$22,Data!$V$22,IF(Udfyldningsark!G2276=Data!$T$23,Data!$V$23,IF(Udfyldningsark!G2276=Data!$T$24,Data!$V$24,IF(Udfyldningsark!G2276=Data!$T$25,Data!$V$25,IF(Udfyldningsark!G2276=Data!$T$26,Data!$V$26,IF(Udfyldningsark!G2276=Data!$T$27,Data!$V$27,))))))))))))))))))))))</f>
        <v/>
      </c>
    </row>
    <row r="2260" spans="13:13" ht="9.6" hidden="1" customHeight="1" x14ac:dyDescent="0.2">
      <c r="M2260" s="89" t="str">
        <f>IF(Udfyldningsark!G2277="","",IF(Udfyldningsark!G2277=Data!$T$7,Data!$V$7,IF(Udfyldningsark!G2277=Data!$T$8,Data!$V$8,IF(Udfyldningsark!G2277=Data!$T$9,Data!$V$9,IF(Udfyldningsark!G2277=Data!$T$10,Data!$V$10,IF(Udfyldningsark!G2277=Data!$T$11,Data!$V$11,IF(Udfyldningsark!G2277=Data!$T$12,Data!$V$12,IF(Udfyldningsark!G2277=Data!$T$13,Data!$V$13,IF(Udfyldningsark!G2277=Data!$T$14,Data!$V$14,IF(Udfyldningsark!G2277=Data!$T$15,Data!$V$15,IF(Udfyldningsark!G2277=Data!$T$16,Data!$V$16,IF(Udfyldningsark!G2277=Data!$T$17,Data!$V$17,IF(Udfyldningsark!G2277=Data!$T$18,Data!$V$18,IF(Udfyldningsark!G2277=Data!$T$19,Data!$V$19,IF(Udfyldningsark!G2277=Data!$T$20,Data!$V$20,IF(Udfyldningsark!G2277=Data!$T$21,Data!$V$21,IF(Udfyldningsark!G2277=Data!$T$22,Data!$V$22,IF(Udfyldningsark!G2277=Data!$T$23,Data!$V$23,IF(Udfyldningsark!G2277=Data!$T$24,Data!$V$24,IF(Udfyldningsark!G2277=Data!$T$25,Data!$V$25,IF(Udfyldningsark!G2277=Data!$T$26,Data!$V$26,IF(Udfyldningsark!G2277=Data!$T$27,Data!$V$27,))))))))))))))))))))))</f>
        <v/>
      </c>
    </row>
    <row r="2261" spans="13:13" ht="9.6" hidden="1" customHeight="1" x14ac:dyDescent="0.2">
      <c r="M2261" s="89" t="str">
        <f>IF(Udfyldningsark!G2278="","",IF(Udfyldningsark!G2278=Data!$T$7,Data!$V$7,IF(Udfyldningsark!G2278=Data!$T$8,Data!$V$8,IF(Udfyldningsark!G2278=Data!$T$9,Data!$V$9,IF(Udfyldningsark!G2278=Data!$T$10,Data!$V$10,IF(Udfyldningsark!G2278=Data!$T$11,Data!$V$11,IF(Udfyldningsark!G2278=Data!$T$12,Data!$V$12,IF(Udfyldningsark!G2278=Data!$T$13,Data!$V$13,IF(Udfyldningsark!G2278=Data!$T$14,Data!$V$14,IF(Udfyldningsark!G2278=Data!$T$15,Data!$V$15,IF(Udfyldningsark!G2278=Data!$T$16,Data!$V$16,IF(Udfyldningsark!G2278=Data!$T$17,Data!$V$17,IF(Udfyldningsark!G2278=Data!$T$18,Data!$V$18,IF(Udfyldningsark!G2278=Data!$T$19,Data!$V$19,IF(Udfyldningsark!G2278=Data!$T$20,Data!$V$20,IF(Udfyldningsark!G2278=Data!$T$21,Data!$V$21,IF(Udfyldningsark!G2278=Data!$T$22,Data!$V$22,IF(Udfyldningsark!G2278=Data!$T$23,Data!$V$23,IF(Udfyldningsark!G2278=Data!$T$24,Data!$V$24,IF(Udfyldningsark!G2278=Data!$T$25,Data!$V$25,IF(Udfyldningsark!G2278=Data!$T$26,Data!$V$26,IF(Udfyldningsark!G2278=Data!$T$27,Data!$V$27,))))))))))))))))))))))</f>
        <v/>
      </c>
    </row>
    <row r="2262" spans="13:13" ht="9.6" hidden="1" customHeight="1" x14ac:dyDescent="0.2">
      <c r="M2262" s="89" t="str">
        <f>IF(Udfyldningsark!G2279="","",IF(Udfyldningsark!G2279=Data!$T$7,Data!$V$7,IF(Udfyldningsark!G2279=Data!$T$8,Data!$V$8,IF(Udfyldningsark!G2279=Data!$T$9,Data!$V$9,IF(Udfyldningsark!G2279=Data!$T$10,Data!$V$10,IF(Udfyldningsark!G2279=Data!$T$11,Data!$V$11,IF(Udfyldningsark!G2279=Data!$T$12,Data!$V$12,IF(Udfyldningsark!G2279=Data!$T$13,Data!$V$13,IF(Udfyldningsark!G2279=Data!$T$14,Data!$V$14,IF(Udfyldningsark!G2279=Data!$T$15,Data!$V$15,IF(Udfyldningsark!G2279=Data!$T$16,Data!$V$16,IF(Udfyldningsark!G2279=Data!$T$17,Data!$V$17,IF(Udfyldningsark!G2279=Data!$T$18,Data!$V$18,IF(Udfyldningsark!G2279=Data!$T$19,Data!$V$19,IF(Udfyldningsark!G2279=Data!$T$20,Data!$V$20,IF(Udfyldningsark!G2279=Data!$T$21,Data!$V$21,IF(Udfyldningsark!G2279=Data!$T$22,Data!$V$22,IF(Udfyldningsark!G2279=Data!$T$23,Data!$V$23,IF(Udfyldningsark!G2279=Data!$T$24,Data!$V$24,IF(Udfyldningsark!G2279=Data!$T$25,Data!$V$25,IF(Udfyldningsark!G2279=Data!$T$26,Data!$V$26,IF(Udfyldningsark!G2279=Data!$T$27,Data!$V$27,))))))))))))))))))))))</f>
        <v/>
      </c>
    </row>
    <row r="2263" spans="13:13" ht="9.6" hidden="1" customHeight="1" x14ac:dyDescent="0.2">
      <c r="M2263" s="89" t="str">
        <f>IF(Udfyldningsark!G2280="","",IF(Udfyldningsark!G2280=Data!$T$7,Data!$V$7,IF(Udfyldningsark!G2280=Data!$T$8,Data!$V$8,IF(Udfyldningsark!G2280=Data!$T$9,Data!$V$9,IF(Udfyldningsark!G2280=Data!$T$10,Data!$V$10,IF(Udfyldningsark!G2280=Data!$T$11,Data!$V$11,IF(Udfyldningsark!G2280=Data!$T$12,Data!$V$12,IF(Udfyldningsark!G2280=Data!$T$13,Data!$V$13,IF(Udfyldningsark!G2280=Data!$T$14,Data!$V$14,IF(Udfyldningsark!G2280=Data!$T$15,Data!$V$15,IF(Udfyldningsark!G2280=Data!$T$16,Data!$V$16,IF(Udfyldningsark!G2280=Data!$T$17,Data!$V$17,IF(Udfyldningsark!G2280=Data!$T$18,Data!$V$18,IF(Udfyldningsark!G2280=Data!$T$19,Data!$V$19,IF(Udfyldningsark!G2280=Data!$T$20,Data!$V$20,IF(Udfyldningsark!G2280=Data!$T$21,Data!$V$21,IF(Udfyldningsark!G2280=Data!$T$22,Data!$V$22,IF(Udfyldningsark!G2280=Data!$T$23,Data!$V$23,IF(Udfyldningsark!G2280=Data!$T$24,Data!$V$24,IF(Udfyldningsark!G2280=Data!$T$25,Data!$V$25,IF(Udfyldningsark!G2280=Data!$T$26,Data!$V$26,IF(Udfyldningsark!G2280=Data!$T$27,Data!$V$27,))))))))))))))))))))))</f>
        <v/>
      </c>
    </row>
    <row r="2264" spans="13:13" ht="9.6" hidden="1" customHeight="1" x14ac:dyDescent="0.2">
      <c r="M2264" s="89" t="str">
        <f>IF(Udfyldningsark!G2281="","",IF(Udfyldningsark!G2281=Data!$T$7,Data!$V$7,IF(Udfyldningsark!G2281=Data!$T$8,Data!$V$8,IF(Udfyldningsark!G2281=Data!$T$9,Data!$V$9,IF(Udfyldningsark!G2281=Data!$T$10,Data!$V$10,IF(Udfyldningsark!G2281=Data!$T$11,Data!$V$11,IF(Udfyldningsark!G2281=Data!$T$12,Data!$V$12,IF(Udfyldningsark!G2281=Data!$T$13,Data!$V$13,IF(Udfyldningsark!G2281=Data!$T$14,Data!$V$14,IF(Udfyldningsark!G2281=Data!$T$15,Data!$V$15,IF(Udfyldningsark!G2281=Data!$T$16,Data!$V$16,IF(Udfyldningsark!G2281=Data!$T$17,Data!$V$17,IF(Udfyldningsark!G2281=Data!$T$18,Data!$V$18,IF(Udfyldningsark!G2281=Data!$T$19,Data!$V$19,IF(Udfyldningsark!G2281=Data!$T$20,Data!$V$20,IF(Udfyldningsark!G2281=Data!$T$21,Data!$V$21,IF(Udfyldningsark!G2281=Data!$T$22,Data!$V$22,IF(Udfyldningsark!G2281=Data!$T$23,Data!$V$23,IF(Udfyldningsark!G2281=Data!$T$24,Data!$V$24,IF(Udfyldningsark!G2281=Data!$T$25,Data!$V$25,IF(Udfyldningsark!G2281=Data!$T$26,Data!$V$26,IF(Udfyldningsark!G2281=Data!$T$27,Data!$V$27,))))))))))))))))))))))</f>
        <v/>
      </c>
    </row>
    <row r="2265" spans="13:13" ht="9.6" hidden="1" customHeight="1" x14ac:dyDescent="0.2">
      <c r="M2265" s="89" t="str">
        <f>IF(Udfyldningsark!G2282="","",IF(Udfyldningsark!G2282=Data!$T$7,Data!$V$7,IF(Udfyldningsark!G2282=Data!$T$8,Data!$V$8,IF(Udfyldningsark!G2282=Data!$T$9,Data!$V$9,IF(Udfyldningsark!G2282=Data!$T$10,Data!$V$10,IF(Udfyldningsark!G2282=Data!$T$11,Data!$V$11,IF(Udfyldningsark!G2282=Data!$T$12,Data!$V$12,IF(Udfyldningsark!G2282=Data!$T$13,Data!$V$13,IF(Udfyldningsark!G2282=Data!$T$14,Data!$V$14,IF(Udfyldningsark!G2282=Data!$T$15,Data!$V$15,IF(Udfyldningsark!G2282=Data!$T$16,Data!$V$16,IF(Udfyldningsark!G2282=Data!$T$17,Data!$V$17,IF(Udfyldningsark!G2282=Data!$T$18,Data!$V$18,IF(Udfyldningsark!G2282=Data!$T$19,Data!$V$19,IF(Udfyldningsark!G2282=Data!$T$20,Data!$V$20,IF(Udfyldningsark!G2282=Data!$T$21,Data!$V$21,IF(Udfyldningsark!G2282=Data!$T$22,Data!$V$22,IF(Udfyldningsark!G2282=Data!$T$23,Data!$V$23,IF(Udfyldningsark!G2282=Data!$T$24,Data!$V$24,IF(Udfyldningsark!G2282=Data!$T$25,Data!$V$25,IF(Udfyldningsark!G2282=Data!$T$26,Data!$V$26,IF(Udfyldningsark!G2282=Data!$T$27,Data!$V$27,))))))))))))))))))))))</f>
        <v/>
      </c>
    </row>
    <row r="2266" spans="13:13" ht="9.6" hidden="1" customHeight="1" x14ac:dyDescent="0.2">
      <c r="M2266" s="89" t="str">
        <f>IF(Udfyldningsark!G2283="","",IF(Udfyldningsark!G2283=Data!$T$7,Data!$V$7,IF(Udfyldningsark!G2283=Data!$T$8,Data!$V$8,IF(Udfyldningsark!G2283=Data!$T$9,Data!$V$9,IF(Udfyldningsark!G2283=Data!$T$10,Data!$V$10,IF(Udfyldningsark!G2283=Data!$T$11,Data!$V$11,IF(Udfyldningsark!G2283=Data!$T$12,Data!$V$12,IF(Udfyldningsark!G2283=Data!$T$13,Data!$V$13,IF(Udfyldningsark!G2283=Data!$T$14,Data!$V$14,IF(Udfyldningsark!G2283=Data!$T$15,Data!$V$15,IF(Udfyldningsark!G2283=Data!$T$16,Data!$V$16,IF(Udfyldningsark!G2283=Data!$T$17,Data!$V$17,IF(Udfyldningsark!G2283=Data!$T$18,Data!$V$18,IF(Udfyldningsark!G2283=Data!$T$19,Data!$V$19,IF(Udfyldningsark!G2283=Data!$T$20,Data!$V$20,IF(Udfyldningsark!G2283=Data!$T$21,Data!$V$21,IF(Udfyldningsark!G2283=Data!$T$22,Data!$V$22,IF(Udfyldningsark!G2283=Data!$T$23,Data!$V$23,IF(Udfyldningsark!G2283=Data!$T$24,Data!$V$24,IF(Udfyldningsark!G2283=Data!$T$25,Data!$V$25,IF(Udfyldningsark!G2283=Data!$T$26,Data!$V$26,IF(Udfyldningsark!G2283=Data!$T$27,Data!$V$27,))))))))))))))))))))))</f>
        <v/>
      </c>
    </row>
    <row r="2267" spans="13:13" ht="9.6" hidden="1" customHeight="1" x14ac:dyDescent="0.2">
      <c r="M2267" s="89" t="str">
        <f>IF(Udfyldningsark!G2284="","",IF(Udfyldningsark!G2284=Data!$T$7,Data!$V$7,IF(Udfyldningsark!G2284=Data!$T$8,Data!$V$8,IF(Udfyldningsark!G2284=Data!$T$9,Data!$V$9,IF(Udfyldningsark!G2284=Data!$T$10,Data!$V$10,IF(Udfyldningsark!G2284=Data!$T$11,Data!$V$11,IF(Udfyldningsark!G2284=Data!$T$12,Data!$V$12,IF(Udfyldningsark!G2284=Data!$T$13,Data!$V$13,IF(Udfyldningsark!G2284=Data!$T$14,Data!$V$14,IF(Udfyldningsark!G2284=Data!$T$15,Data!$V$15,IF(Udfyldningsark!G2284=Data!$T$16,Data!$V$16,IF(Udfyldningsark!G2284=Data!$T$17,Data!$V$17,IF(Udfyldningsark!G2284=Data!$T$18,Data!$V$18,IF(Udfyldningsark!G2284=Data!$T$19,Data!$V$19,IF(Udfyldningsark!G2284=Data!$T$20,Data!$V$20,IF(Udfyldningsark!G2284=Data!$T$21,Data!$V$21,IF(Udfyldningsark!G2284=Data!$T$22,Data!$V$22,IF(Udfyldningsark!G2284=Data!$T$23,Data!$V$23,IF(Udfyldningsark!G2284=Data!$T$24,Data!$V$24,IF(Udfyldningsark!G2284=Data!$T$25,Data!$V$25,IF(Udfyldningsark!G2284=Data!$T$26,Data!$V$26,IF(Udfyldningsark!G2284=Data!$T$27,Data!$V$27,))))))))))))))))))))))</f>
        <v/>
      </c>
    </row>
    <row r="2268" spans="13:13" ht="9.6" hidden="1" customHeight="1" x14ac:dyDescent="0.2">
      <c r="M2268" s="89" t="str">
        <f>IF(Udfyldningsark!G2285="","",IF(Udfyldningsark!G2285=Data!$T$7,Data!$V$7,IF(Udfyldningsark!G2285=Data!$T$8,Data!$V$8,IF(Udfyldningsark!G2285=Data!$T$9,Data!$V$9,IF(Udfyldningsark!G2285=Data!$T$10,Data!$V$10,IF(Udfyldningsark!G2285=Data!$T$11,Data!$V$11,IF(Udfyldningsark!G2285=Data!$T$12,Data!$V$12,IF(Udfyldningsark!G2285=Data!$T$13,Data!$V$13,IF(Udfyldningsark!G2285=Data!$T$14,Data!$V$14,IF(Udfyldningsark!G2285=Data!$T$15,Data!$V$15,IF(Udfyldningsark!G2285=Data!$T$16,Data!$V$16,IF(Udfyldningsark!G2285=Data!$T$17,Data!$V$17,IF(Udfyldningsark!G2285=Data!$T$18,Data!$V$18,IF(Udfyldningsark!G2285=Data!$T$19,Data!$V$19,IF(Udfyldningsark!G2285=Data!$T$20,Data!$V$20,IF(Udfyldningsark!G2285=Data!$T$21,Data!$V$21,IF(Udfyldningsark!G2285=Data!$T$22,Data!$V$22,IF(Udfyldningsark!G2285=Data!$T$23,Data!$V$23,IF(Udfyldningsark!G2285=Data!$T$24,Data!$V$24,IF(Udfyldningsark!G2285=Data!$T$25,Data!$V$25,IF(Udfyldningsark!G2285=Data!$T$26,Data!$V$26,IF(Udfyldningsark!G2285=Data!$T$27,Data!$V$27,))))))))))))))))))))))</f>
        <v/>
      </c>
    </row>
    <row r="2269" spans="13:13" ht="9.6" hidden="1" customHeight="1" x14ac:dyDescent="0.2">
      <c r="M2269" s="89" t="str">
        <f>IF(Udfyldningsark!G2286="","",IF(Udfyldningsark!G2286=Data!$T$7,Data!$V$7,IF(Udfyldningsark!G2286=Data!$T$8,Data!$V$8,IF(Udfyldningsark!G2286=Data!$T$9,Data!$V$9,IF(Udfyldningsark!G2286=Data!$T$10,Data!$V$10,IF(Udfyldningsark!G2286=Data!$T$11,Data!$V$11,IF(Udfyldningsark!G2286=Data!$T$12,Data!$V$12,IF(Udfyldningsark!G2286=Data!$T$13,Data!$V$13,IF(Udfyldningsark!G2286=Data!$T$14,Data!$V$14,IF(Udfyldningsark!G2286=Data!$T$15,Data!$V$15,IF(Udfyldningsark!G2286=Data!$T$16,Data!$V$16,IF(Udfyldningsark!G2286=Data!$T$17,Data!$V$17,IF(Udfyldningsark!G2286=Data!$T$18,Data!$V$18,IF(Udfyldningsark!G2286=Data!$T$19,Data!$V$19,IF(Udfyldningsark!G2286=Data!$T$20,Data!$V$20,IF(Udfyldningsark!G2286=Data!$T$21,Data!$V$21,IF(Udfyldningsark!G2286=Data!$T$22,Data!$V$22,IF(Udfyldningsark!G2286=Data!$T$23,Data!$V$23,IF(Udfyldningsark!G2286=Data!$T$24,Data!$V$24,IF(Udfyldningsark!G2286=Data!$T$25,Data!$V$25,IF(Udfyldningsark!G2286=Data!$T$26,Data!$V$26,IF(Udfyldningsark!G2286=Data!$T$27,Data!$V$27,))))))))))))))))))))))</f>
        <v/>
      </c>
    </row>
    <row r="2270" spans="13:13" ht="9.6" hidden="1" customHeight="1" x14ac:dyDescent="0.2">
      <c r="M2270" s="89" t="str">
        <f>IF(Udfyldningsark!G2287="","",IF(Udfyldningsark!G2287=Data!$T$7,Data!$V$7,IF(Udfyldningsark!G2287=Data!$T$8,Data!$V$8,IF(Udfyldningsark!G2287=Data!$T$9,Data!$V$9,IF(Udfyldningsark!G2287=Data!$T$10,Data!$V$10,IF(Udfyldningsark!G2287=Data!$T$11,Data!$V$11,IF(Udfyldningsark!G2287=Data!$T$12,Data!$V$12,IF(Udfyldningsark!G2287=Data!$T$13,Data!$V$13,IF(Udfyldningsark!G2287=Data!$T$14,Data!$V$14,IF(Udfyldningsark!G2287=Data!$T$15,Data!$V$15,IF(Udfyldningsark!G2287=Data!$T$16,Data!$V$16,IF(Udfyldningsark!G2287=Data!$T$17,Data!$V$17,IF(Udfyldningsark!G2287=Data!$T$18,Data!$V$18,IF(Udfyldningsark!G2287=Data!$T$19,Data!$V$19,IF(Udfyldningsark!G2287=Data!$T$20,Data!$V$20,IF(Udfyldningsark!G2287=Data!$T$21,Data!$V$21,IF(Udfyldningsark!G2287=Data!$T$22,Data!$V$22,IF(Udfyldningsark!G2287=Data!$T$23,Data!$V$23,IF(Udfyldningsark!G2287=Data!$T$24,Data!$V$24,IF(Udfyldningsark!G2287=Data!$T$25,Data!$V$25,IF(Udfyldningsark!G2287=Data!$T$26,Data!$V$26,IF(Udfyldningsark!G2287=Data!$T$27,Data!$V$27,))))))))))))))))))))))</f>
        <v/>
      </c>
    </row>
    <row r="2271" spans="13:13" ht="9.6" hidden="1" customHeight="1" x14ac:dyDescent="0.2">
      <c r="M2271" s="89" t="str">
        <f>IF(Udfyldningsark!G2288="","",IF(Udfyldningsark!G2288=Data!$T$7,Data!$V$7,IF(Udfyldningsark!G2288=Data!$T$8,Data!$V$8,IF(Udfyldningsark!G2288=Data!$T$9,Data!$V$9,IF(Udfyldningsark!G2288=Data!$T$10,Data!$V$10,IF(Udfyldningsark!G2288=Data!$T$11,Data!$V$11,IF(Udfyldningsark!G2288=Data!$T$12,Data!$V$12,IF(Udfyldningsark!G2288=Data!$T$13,Data!$V$13,IF(Udfyldningsark!G2288=Data!$T$14,Data!$V$14,IF(Udfyldningsark!G2288=Data!$T$15,Data!$V$15,IF(Udfyldningsark!G2288=Data!$T$16,Data!$V$16,IF(Udfyldningsark!G2288=Data!$T$17,Data!$V$17,IF(Udfyldningsark!G2288=Data!$T$18,Data!$V$18,IF(Udfyldningsark!G2288=Data!$T$19,Data!$V$19,IF(Udfyldningsark!G2288=Data!$T$20,Data!$V$20,IF(Udfyldningsark!G2288=Data!$T$21,Data!$V$21,IF(Udfyldningsark!G2288=Data!$T$22,Data!$V$22,IF(Udfyldningsark!G2288=Data!$T$23,Data!$V$23,IF(Udfyldningsark!G2288=Data!$T$24,Data!$V$24,IF(Udfyldningsark!G2288=Data!$T$25,Data!$V$25,IF(Udfyldningsark!G2288=Data!$T$26,Data!$V$26,IF(Udfyldningsark!G2288=Data!$T$27,Data!$V$27,))))))))))))))))))))))</f>
        <v/>
      </c>
    </row>
    <row r="2272" spans="13:13" ht="9.6" hidden="1" customHeight="1" x14ac:dyDescent="0.2">
      <c r="M2272" s="89" t="str">
        <f>IF(Udfyldningsark!G2289="","",IF(Udfyldningsark!G2289=Data!$T$7,Data!$V$7,IF(Udfyldningsark!G2289=Data!$T$8,Data!$V$8,IF(Udfyldningsark!G2289=Data!$T$9,Data!$V$9,IF(Udfyldningsark!G2289=Data!$T$10,Data!$V$10,IF(Udfyldningsark!G2289=Data!$T$11,Data!$V$11,IF(Udfyldningsark!G2289=Data!$T$12,Data!$V$12,IF(Udfyldningsark!G2289=Data!$T$13,Data!$V$13,IF(Udfyldningsark!G2289=Data!$T$14,Data!$V$14,IF(Udfyldningsark!G2289=Data!$T$15,Data!$V$15,IF(Udfyldningsark!G2289=Data!$T$16,Data!$V$16,IF(Udfyldningsark!G2289=Data!$T$17,Data!$V$17,IF(Udfyldningsark!G2289=Data!$T$18,Data!$V$18,IF(Udfyldningsark!G2289=Data!$T$19,Data!$V$19,IF(Udfyldningsark!G2289=Data!$T$20,Data!$V$20,IF(Udfyldningsark!G2289=Data!$T$21,Data!$V$21,IF(Udfyldningsark!G2289=Data!$T$22,Data!$V$22,IF(Udfyldningsark!G2289=Data!$T$23,Data!$V$23,IF(Udfyldningsark!G2289=Data!$T$24,Data!$V$24,IF(Udfyldningsark!G2289=Data!$T$25,Data!$V$25,IF(Udfyldningsark!G2289=Data!$T$26,Data!$V$26,IF(Udfyldningsark!G2289=Data!$T$27,Data!$V$27,))))))))))))))))))))))</f>
        <v/>
      </c>
    </row>
    <row r="2273" spans="13:13" ht="9.6" hidden="1" customHeight="1" x14ac:dyDescent="0.2">
      <c r="M2273" s="89" t="str">
        <f>IF(Udfyldningsark!G2290="","",IF(Udfyldningsark!G2290=Data!$T$7,Data!$V$7,IF(Udfyldningsark!G2290=Data!$T$8,Data!$V$8,IF(Udfyldningsark!G2290=Data!$T$9,Data!$V$9,IF(Udfyldningsark!G2290=Data!$T$10,Data!$V$10,IF(Udfyldningsark!G2290=Data!$T$11,Data!$V$11,IF(Udfyldningsark!G2290=Data!$T$12,Data!$V$12,IF(Udfyldningsark!G2290=Data!$T$13,Data!$V$13,IF(Udfyldningsark!G2290=Data!$T$14,Data!$V$14,IF(Udfyldningsark!G2290=Data!$T$15,Data!$V$15,IF(Udfyldningsark!G2290=Data!$T$16,Data!$V$16,IF(Udfyldningsark!G2290=Data!$T$17,Data!$V$17,IF(Udfyldningsark!G2290=Data!$T$18,Data!$V$18,IF(Udfyldningsark!G2290=Data!$T$19,Data!$V$19,IF(Udfyldningsark!G2290=Data!$T$20,Data!$V$20,IF(Udfyldningsark!G2290=Data!$T$21,Data!$V$21,IF(Udfyldningsark!G2290=Data!$T$22,Data!$V$22,IF(Udfyldningsark!G2290=Data!$T$23,Data!$V$23,IF(Udfyldningsark!G2290=Data!$T$24,Data!$V$24,IF(Udfyldningsark!G2290=Data!$T$25,Data!$V$25,IF(Udfyldningsark!G2290=Data!$T$26,Data!$V$26,IF(Udfyldningsark!G2290=Data!$T$27,Data!$V$27,))))))))))))))))))))))</f>
        <v/>
      </c>
    </row>
    <row r="2274" spans="13:13" ht="9.6" hidden="1" customHeight="1" x14ac:dyDescent="0.2">
      <c r="M2274" s="89" t="str">
        <f>IF(Udfyldningsark!G2291="","",IF(Udfyldningsark!G2291=Data!$T$7,Data!$V$7,IF(Udfyldningsark!G2291=Data!$T$8,Data!$V$8,IF(Udfyldningsark!G2291=Data!$T$9,Data!$V$9,IF(Udfyldningsark!G2291=Data!$T$10,Data!$V$10,IF(Udfyldningsark!G2291=Data!$T$11,Data!$V$11,IF(Udfyldningsark!G2291=Data!$T$12,Data!$V$12,IF(Udfyldningsark!G2291=Data!$T$13,Data!$V$13,IF(Udfyldningsark!G2291=Data!$T$14,Data!$V$14,IF(Udfyldningsark!G2291=Data!$T$15,Data!$V$15,IF(Udfyldningsark!G2291=Data!$T$16,Data!$V$16,IF(Udfyldningsark!G2291=Data!$T$17,Data!$V$17,IF(Udfyldningsark!G2291=Data!$T$18,Data!$V$18,IF(Udfyldningsark!G2291=Data!$T$19,Data!$V$19,IF(Udfyldningsark!G2291=Data!$T$20,Data!$V$20,IF(Udfyldningsark!G2291=Data!$T$21,Data!$V$21,IF(Udfyldningsark!G2291=Data!$T$22,Data!$V$22,IF(Udfyldningsark!G2291=Data!$T$23,Data!$V$23,IF(Udfyldningsark!G2291=Data!$T$24,Data!$V$24,IF(Udfyldningsark!G2291=Data!$T$25,Data!$V$25,IF(Udfyldningsark!G2291=Data!$T$26,Data!$V$26,IF(Udfyldningsark!G2291=Data!$T$27,Data!$V$27,))))))))))))))))))))))</f>
        <v/>
      </c>
    </row>
    <row r="2275" spans="13:13" ht="9.6" hidden="1" customHeight="1" x14ac:dyDescent="0.2">
      <c r="M2275" s="89" t="str">
        <f>IF(Udfyldningsark!G2292="","",IF(Udfyldningsark!G2292=Data!$T$7,Data!$V$7,IF(Udfyldningsark!G2292=Data!$T$8,Data!$V$8,IF(Udfyldningsark!G2292=Data!$T$9,Data!$V$9,IF(Udfyldningsark!G2292=Data!$T$10,Data!$V$10,IF(Udfyldningsark!G2292=Data!$T$11,Data!$V$11,IF(Udfyldningsark!G2292=Data!$T$12,Data!$V$12,IF(Udfyldningsark!G2292=Data!$T$13,Data!$V$13,IF(Udfyldningsark!G2292=Data!$T$14,Data!$V$14,IF(Udfyldningsark!G2292=Data!$T$15,Data!$V$15,IF(Udfyldningsark!G2292=Data!$T$16,Data!$V$16,IF(Udfyldningsark!G2292=Data!$T$17,Data!$V$17,IF(Udfyldningsark!G2292=Data!$T$18,Data!$V$18,IF(Udfyldningsark!G2292=Data!$T$19,Data!$V$19,IF(Udfyldningsark!G2292=Data!$T$20,Data!$V$20,IF(Udfyldningsark!G2292=Data!$T$21,Data!$V$21,IF(Udfyldningsark!G2292=Data!$T$22,Data!$V$22,IF(Udfyldningsark!G2292=Data!$T$23,Data!$V$23,IF(Udfyldningsark!G2292=Data!$T$24,Data!$V$24,IF(Udfyldningsark!G2292=Data!$T$25,Data!$V$25,IF(Udfyldningsark!G2292=Data!$T$26,Data!$V$26,IF(Udfyldningsark!G2292=Data!$T$27,Data!$V$27,))))))))))))))))))))))</f>
        <v/>
      </c>
    </row>
    <row r="2276" spans="13:13" ht="9.6" hidden="1" customHeight="1" x14ac:dyDescent="0.2">
      <c r="M2276" s="89" t="str">
        <f>IF(Udfyldningsark!G2293="","",IF(Udfyldningsark!G2293=Data!$T$7,Data!$V$7,IF(Udfyldningsark!G2293=Data!$T$8,Data!$V$8,IF(Udfyldningsark!G2293=Data!$T$9,Data!$V$9,IF(Udfyldningsark!G2293=Data!$T$10,Data!$V$10,IF(Udfyldningsark!G2293=Data!$T$11,Data!$V$11,IF(Udfyldningsark!G2293=Data!$T$12,Data!$V$12,IF(Udfyldningsark!G2293=Data!$T$13,Data!$V$13,IF(Udfyldningsark!G2293=Data!$T$14,Data!$V$14,IF(Udfyldningsark!G2293=Data!$T$15,Data!$V$15,IF(Udfyldningsark!G2293=Data!$T$16,Data!$V$16,IF(Udfyldningsark!G2293=Data!$T$17,Data!$V$17,IF(Udfyldningsark!G2293=Data!$T$18,Data!$V$18,IF(Udfyldningsark!G2293=Data!$T$19,Data!$V$19,IF(Udfyldningsark!G2293=Data!$T$20,Data!$V$20,IF(Udfyldningsark!G2293=Data!$T$21,Data!$V$21,IF(Udfyldningsark!G2293=Data!$T$22,Data!$V$22,IF(Udfyldningsark!G2293=Data!$T$23,Data!$V$23,IF(Udfyldningsark!G2293=Data!$T$24,Data!$V$24,IF(Udfyldningsark!G2293=Data!$T$25,Data!$V$25,IF(Udfyldningsark!G2293=Data!$T$26,Data!$V$26,IF(Udfyldningsark!G2293=Data!$T$27,Data!$V$27,))))))))))))))))))))))</f>
        <v/>
      </c>
    </row>
    <row r="2277" spans="13:13" ht="9.6" hidden="1" customHeight="1" x14ac:dyDescent="0.2">
      <c r="M2277" s="89" t="str">
        <f>IF(Udfyldningsark!G2294="","",IF(Udfyldningsark!G2294=Data!$T$7,Data!$V$7,IF(Udfyldningsark!G2294=Data!$T$8,Data!$V$8,IF(Udfyldningsark!G2294=Data!$T$9,Data!$V$9,IF(Udfyldningsark!G2294=Data!$T$10,Data!$V$10,IF(Udfyldningsark!G2294=Data!$T$11,Data!$V$11,IF(Udfyldningsark!G2294=Data!$T$12,Data!$V$12,IF(Udfyldningsark!G2294=Data!$T$13,Data!$V$13,IF(Udfyldningsark!G2294=Data!$T$14,Data!$V$14,IF(Udfyldningsark!G2294=Data!$T$15,Data!$V$15,IF(Udfyldningsark!G2294=Data!$T$16,Data!$V$16,IF(Udfyldningsark!G2294=Data!$T$17,Data!$V$17,IF(Udfyldningsark!G2294=Data!$T$18,Data!$V$18,IF(Udfyldningsark!G2294=Data!$T$19,Data!$V$19,IF(Udfyldningsark!G2294=Data!$T$20,Data!$V$20,IF(Udfyldningsark!G2294=Data!$T$21,Data!$V$21,IF(Udfyldningsark!G2294=Data!$T$22,Data!$V$22,IF(Udfyldningsark!G2294=Data!$T$23,Data!$V$23,IF(Udfyldningsark!G2294=Data!$T$24,Data!$V$24,IF(Udfyldningsark!G2294=Data!$T$25,Data!$V$25,IF(Udfyldningsark!G2294=Data!$T$26,Data!$V$26,IF(Udfyldningsark!G2294=Data!$T$27,Data!$V$27,))))))))))))))))))))))</f>
        <v/>
      </c>
    </row>
    <row r="2278" spans="13:13" ht="9.6" hidden="1" customHeight="1" x14ac:dyDescent="0.2">
      <c r="M2278" s="89" t="str">
        <f>IF(Udfyldningsark!G2295="","",IF(Udfyldningsark!G2295=Data!$T$7,Data!$V$7,IF(Udfyldningsark!G2295=Data!$T$8,Data!$V$8,IF(Udfyldningsark!G2295=Data!$T$9,Data!$V$9,IF(Udfyldningsark!G2295=Data!$T$10,Data!$V$10,IF(Udfyldningsark!G2295=Data!$T$11,Data!$V$11,IF(Udfyldningsark!G2295=Data!$T$12,Data!$V$12,IF(Udfyldningsark!G2295=Data!$T$13,Data!$V$13,IF(Udfyldningsark!G2295=Data!$T$14,Data!$V$14,IF(Udfyldningsark!G2295=Data!$T$15,Data!$V$15,IF(Udfyldningsark!G2295=Data!$T$16,Data!$V$16,IF(Udfyldningsark!G2295=Data!$T$17,Data!$V$17,IF(Udfyldningsark!G2295=Data!$T$18,Data!$V$18,IF(Udfyldningsark!G2295=Data!$T$19,Data!$V$19,IF(Udfyldningsark!G2295=Data!$T$20,Data!$V$20,IF(Udfyldningsark!G2295=Data!$T$21,Data!$V$21,IF(Udfyldningsark!G2295=Data!$T$22,Data!$V$22,IF(Udfyldningsark!G2295=Data!$T$23,Data!$V$23,IF(Udfyldningsark!G2295=Data!$T$24,Data!$V$24,IF(Udfyldningsark!G2295=Data!$T$25,Data!$V$25,IF(Udfyldningsark!G2295=Data!$T$26,Data!$V$26,IF(Udfyldningsark!G2295=Data!$T$27,Data!$V$27,))))))))))))))))))))))</f>
        <v/>
      </c>
    </row>
    <row r="2279" spans="13:13" ht="9.6" hidden="1" customHeight="1" x14ac:dyDescent="0.2">
      <c r="M2279" s="89" t="str">
        <f>IF(Udfyldningsark!G2296="","",IF(Udfyldningsark!G2296=Data!$T$7,Data!$V$7,IF(Udfyldningsark!G2296=Data!$T$8,Data!$V$8,IF(Udfyldningsark!G2296=Data!$T$9,Data!$V$9,IF(Udfyldningsark!G2296=Data!$T$10,Data!$V$10,IF(Udfyldningsark!G2296=Data!$T$11,Data!$V$11,IF(Udfyldningsark!G2296=Data!$T$12,Data!$V$12,IF(Udfyldningsark!G2296=Data!$T$13,Data!$V$13,IF(Udfyldningsark!G2296=Data!$T$14,Data!$V$14,IF(Udfyldningsark!G2296=Data!$T$15,Data!$V$15,IF(Udfyldningsark!G2296=Data!$T$16,Data!$V$16,IF(Udfyldningsark!G2296=Data!$T$17,Data!$V$17,IF(Udfyldningsark!G2296=Data!$T$18,Data!$V$18,IF(Udfyldningsark!G2296=Data!$T$19,Data!$V$19,IF(Udfyldningsark!G2296=Data!$T$20,Data!$V$20,IF(Udfyldningsark!G2296=Data!$T$21,Data!$V$21,IF(Udfyldningsark!G2296=Data!$T$22,Data!$V$22,IF(Udfyldningsark!G2296=Data!$T$23,Data!$V$23,IF(Udfyldningsark!G2296=Data!$T$24,Data!$V$24,IF(Udfyldningsark!G2296=Data!$T$25,Data!$V$25,IF(Udfyldningsark!G2296=Data!$T$26,Data!$V$26,IF(Udfyldningsark!G2296=Data!$T$27,Data!$V$27,))))))))))))))))))))))</f>
        <v/>
      </c>
    </row>
    <row r="2280" spans="13:13" ht="9.6" hidden="1" customHeight="1" x14ac:dyDescent="0.2">
      <c r="M2280" s="89" t="str">
        <f>IF(Udfyldningsark!G2297="","",IF(Udfyldningsark!G2297=Data!$T$7,Data!$V$7,IF(Udfyldningsark!G2297=Data!$T$8,Data!$V$8,IF(Udfyldningsark!G2297=Data!$T$9,Data!$V$9,IF(Udfyldningsark!G2297=Data!$T$10,Data!$V$10,IF(Udfyldningsark!G2297=Data!$T$11,Data!$V$11,IF(Udfyldningsark!G2297=Data!$T$12,Data!$V$12,IF(Udfyldningsark!G2297=Data!$T$13,Data!$V$13,IF(Udfyldningsark!G2297=Data!$T$14,Data!$V$14,IF(Udfyldningsark!G2297=Data!$T$15,Data!$V$15,IF(Udfyldningsark!G2297=Data!$T$16,Data!$V$16,IF(Udfyldningsark!G2297=Data!$T$17,Data!$V$17,IF(Udfyldningsark!G2297=Data!$T$18,Data!$V$18,IF(Udfyldningsark!G2297=Data!$T$19,Data!$V$19,IF(Udfyldningsark!G2297=Data!$T$20,Data!$V$20,IF(Udfyldningsark!G2297=Data!$T$21,Data!$V$21,IF(Udfyldningsark!G2297=Data!$T$22,Data!$V$22,IF(Udfyldningsark!G2297=Data!$T$23,Data!$V$23,IF(Udfyldningsark!G2297=Data!$T$24,Data!$V$24,IF(Udfyldningsark!G2297=Data!$T$25,Data!$V$25,IF(Udfyldningsark!G2297=Data!$T$26,Data!$V$26,IF(Udfyldningsark!G2297=Data!$T$27,Data!$V$27,))))))))))))))))))))))</f>
        <v/>
      </c>
    </row>
    <row r="2281" spans="13:13" ht="9.6" hidden="1" customHeight="1" x14ac:dyDescent="0.2">
      <c r="M2281" s="89" t="str">
        <f>IF(Udfyldningsark!G2298="","",IF(Udfyldningsark!G2298=Data!$T$7,Data!$V$7,IF(Udfyldningsark!G2298=Data!$T$8,Data!$V$8,IF(Udfyldningsark!G2298=Data!$T$9,Data!$V$9,IF(Udfyldningsark!G2298=Data!$T$10,Data!$V$10,IF(Udfyldningsark!G2298=Data!$T$11,Data!$V$11,IF(Udfyldningsark!G2298=Data!$T$12,Data!$V$12,IF(Udfyldningsark!G2298=Data!$T$13,Data!$V$13,IF(Udfyldningsark!G2298=Data!$T$14,Data!$V$14,IF(Udfyldningsark!G2298=Data!$T$15,Data!$V$15,IF(Udfyldningsark!G2298=Data!$T$16,Data!$V$16,IF(Udfyldningsark!G2298=Data!$T$17,Data!$V$17,IF(Udfyldningsark!G2298=Data!$T$18,Data!$V$18,IF(Udfyldningsark!G2298=Data!$T$19,Data!$V$19,IF(Udfyldningsark!G2298=Data!$T$20,Data!$V$20,IF(Udfyldningsark!G2298=Data!$T$21,Data!$V$21,IF(Udfyldningsark!G2298=Data!$T$22,Data!$V$22,IF(Udfyldningsark!G2298=Data!$T$23,Data!$V$23,IF(Udfyldningsark!G2298=Data!$T$24,Data!$V$24,IF(Udfyldningsark!G2298=Data!$T$25,Data!$V$25,IF(Udfyldningsark!G2298=Data!$T$26,Data!$V$26,IF(Udfyldningsark!G2298=Data!$T$27,Data!$V$27,))))))))))))))))))))))</f>
        <v/>
      </c>
    </row>
    <row r="2282" spans="13:13" ht="9.6" hidden="1" customHeight="1" x14ac:dyDescent="0.2">
      <c r="M2282" s="89" t="str">
        <f>IF(Udfyldningsark!G2299="","",IF(Udfyldningsark!G2299=Data!$T$7,Data!$V$7,IF(Udfyldningsark!G2299=Data!$T$8,Data!$V$8,IF(Udfyldningsark!G2299=Data!$T$9,Data!$V$9,IF(Udfyldningsark!G2299=Data!$T$10,Data!$V$10,IF(Udfyldningsark!G2299=Data!$T$11,Data!$V$11,IF(Udfyldningsark!G2299=Data!$T$12,Data!$V$12,IF(Udfyldningsark!G2299=Data!$T$13,Data!$V$13,IF(Udfyldningsark!G2299=Data!$T$14,Data!$V$14,IF(Udfyldningsark!G2299=Data!$T$15,Data!$V$15,IF(Udfyldningsark!G2299=Data!$T$16,Data!$V$16,IF(Udfyldningsark!G2299=Data!$T$17,Data!$V$17,IF(Udfyldningsark!G2299=Data!$T$18,Data!$V$18,IF(Udfyldningsark!G2299=Data!$T$19,Data!$V$19,IF(Udfyldningsark!G2299=Data!$T$20,Data!$V$20,IF(Udfyldningsark!G2299=Data!$T$21,Data!$V$21,IF(Udfyldningsark!G2299=Data!$T$22,Data!$V$22,IF(Udfyldningsark!G2299=Data!$T$23,Data!$V$23,IF(Udfyldningsark!G2299=Data!$T$24,Data!$V$24,IF(Udfyldningsark!G2299=Data!$T$25,Data!$V$25,IF(Udfyldningsark!G2299=Data!$T$26,Data!$V$26,IF(Udfyldningsark!G2299=Data!$T$27,Data!$V$27,))))))))))))))))))))))</f>
        <v/>
      </c>
    </row>
    <row r="2283" spans="13:13" ht="9.6" hidden="1" customHeight="1" x14ac:dyDescent="0.2">
      <c r="M2283" s="89" t="str">
        <f>IF(Udfyldningsark!G2300="","",IF(Udfyldningsark!G2300=Data!$T$7,Data!$V$7,IF(Udfyldningsark!G2300=Data!$T$8,Data!$V$8,IF(Udfyldningsark!G2300=Data!$T$9,Data!$V$9,IF(Udfyldningsark!G2300=Data!$T$10,Data!$V$10,IF(Udfyldningsark!G2300=Data!$T$11,Data!$V$11,IF(Udfyldningsark!G2300=Data!$T$12,Data!$V$12,IF(Udfyldningsark!G2300=Data!$T$13,Data!$V$13,IF(Udfyldningsark!G2300=Data!$T$14,Data!$V$14,IF(Udfyldningsark!G2300=Data!$T$15,Data!$V$15,IF(Udfyldningsark!G2300=Data!$T$16,Data!$V$16,IF(Udfyldningsark!G2300=Data!$T$17,Data!$V$17,IF(Udfyldningsark!G2300=Data!$T$18,Data!$V$18,IF(Udfyldningsark!G2300=Data!$T$19,Data!$V$19,IF(Udfyldningsark!G2300=Data!$T$20,Data!$V$20,IF(Udfyldningsark!G2300=Data!$T$21,Data!$V$21,IF(Udfyldningsark!G2300=Data!$T$22,Data!$V$22,IF(Udfyldningsark!G2300=Data!$T$23,Data!$V$23,IF(Udfyldningsark!G2300=Data!$T$24,Data!$V$24,IF(Udfyldningsark!G2300=Data!$T$25,Data!$V$25,IF(Udfyldningsark!G2300=Data!$T$26,Data!$V$26,IF(Udfyldningsark!G2300=Data!$T$27,Data!$V$27,))))))))))))))))))))))</f>
        <v/>
      </c>
    </row>
    <row r="2284" spans="13:13" ht="9.6" hidden="1" customHeight="1" x14ac:dyDescent="0.2">
      <c r="M2284" s="89" t="str">
        <f>IF(Udfyldningsark!G2301="","",IF(Udfyldningsark!G2301=Data!$T$7,Data!$V$7,IF(Udfyldningsark!G2301=Data!$T$8,Data!$V$8,IF(Udfyldningsark!G2301=Data!$T$9,Data!$V$9,IF(Udfyldningsark!G2301=Data!$T$10,Data!$V$10,IF(Udfyldningsark!G2301=Data!$T$11,Data!$V$11,IF(Udfyldningsark!G2301=Data!$T$12,Data!$V$12,IF(Udfyldningsark!G2301=Data!$T$13,Data!$V$13,IF(Udfyldningsark!G2301=Data!$T$14,Data!$V$14,IF(Udfyldningsark!G2301=Data!$T$15,Data!$V$15,IF(Udfyldningsark!G2301=Data!$T$16,Data!$V$16,IF(Udfyldningsark!G2301=Data!$T$17,Data!$V$17,IF(Udfyldningsark!G2301=Data!$T$18,Data!$V$18,IF(Udfyldningsark!G2301=Data!$T$19,Data!$V$19,IF(Udfyldningsark!G2301=Data!$T$20,Data!$V$20,IF(Udfyldningsark!G2301=Data!$T$21,Data!$V$21,IF(Udfyldningsark!G2301=Data!$T$22,Data!$V$22,IF(Udfyldningsark!G2301=Data!$T$23,Data!$V$23,IF(Udfyldningsark!G2301=Data!$T$24,Data!$V$24,IF(Udfyldningsark!G2301=Data!$T$25,Data!$V$25,IF(Udfyldningsark!G2301=Data!$T$26,Data!$V$26,IF(Udfyldningsark!G2301=Data!$T$27,Data!$V$27,))))))))))))))))))))))</f>
        <v/>
      </c>
    </row>
    <row r="2285" spans="13:13" ht="9.6" hidden="1" customHeight="1" x14ac:dyDescent="0.2">
      <c r="M2285" s="89" t="str">
        <f>IF(Udfyldningsark!G2302="","",IF(Udfyldningsark!G2302=Data!$T$7,Data!$V$7,IF(Udfyldningsark!G2302=Data!$T$8,Data!$V$8,IF(Udfyldningsark!G2302=Data!$T$9,Data!$V$9,IF(Udfyldningsark!G2302=Data!$T$10,Data!$V$10,IF(Udfyldningsark!G2302=Data!$T$11,Data!$V$11,IF(Udfyldningsark!G2302=Data!$T$12,Data!$V$12,IF(Udfyldningsark!G2302=Data!$T$13,Data!$V$13,IF(Udfyldningsark!G2302=Data!$T$14,Data!$V$14,IF(Udfyldningsark!G2302=Data!$T$15,Data!$V$15,IF(Udfyldningsark!G2302=Data!$T$16,Data!$V$16,IF(Udfyldningsark!G2302=Data!$T$17,Data!$V$17,IF(Udfyldningsark!G2302=Data!$T$18,Data!$V$18,IF(Udfyldningsark!G2302=Data!$T$19,Data!$V$19,IF(Udfyldningsark!G2302=Data!$T$20,Data!$V$20,IF(Udfyldningsark!G2302=Data!$T$21,Data!$V$21,IF(Udfyldningsark!G2302=Data!$T$22,Data!$V$22,IF(Udfyldningsark!G2302=Data!$T$23,Data!$V$23,IF(Udfyldningsark!G2302=Data!$T$24,Data!$V$24,IF(Udfyldningsark!G2302=Data!$T$25,Data!$V$25,IF(Udfyldningsark!G2302=Data!$T$26,Data!$V$26,IF(Udfyldningsark!G2302=Data!$T$27,Data!$V$27,))))))))))))))))))))))</f>
        <v/>
      </c>
    </row>
    <row r="2286" spans="13:13" ht="9.6" hidden="1" customHeight="1" x14ac:dyDescent="0.2">
      <c r="M2286" s="89" t="str">
        <f>IF(Udfyldningsark!G2303="","",IF(Udfyldningsark!G2303=Data!$T$7,Data!$V$7,IF(Udfyldningsark!G2303=Data!$T$8,Data!$V$8,IF(Udfyldningsark!G2303=Data!$T$9,Data!$V$9,IF(Udfyldningsark!G2303=Data!$T$10,Data!$V$10,IF(Udfyldningsark!G2303=Data!$T$11,Data!$V$11,IF(Udfyldningsark!G2303=Data!$T$12,Data!$V$12,IF(Udfyldningsark!G2303=Data!$T$13,Data!$V$13,IF(Udfyldningsark!G2303=Data!$T$14,Data!$V$14,IF(Udfyldningsark!G2303=Data!$T$15,Data!$V$15,IF(Udfyldningsark!G2303=Data!$T$16,Data!$V$16,IF(Udfyldningsark!G2303=Data!$T$17,Data!$V$17,IF(Udfyldningsark!G2303=Data!$T$18,Data!$V$18,IF(Udfyldningsark!G2303=Data!$T$19,Data!$V$19,IF(Udfyldningsark!G2303=Data!$T$20,Data!$V$20,IF(Udfyldningsark!G2303=Data!$T$21,Data!$V$21,IF(Udfyldningsark!G2303=Data!$T$22,Data!$V$22,IF(Udfyldningsark!G2303=Data!$T$23,Data!$V$23,IF(Udfyldningsark!G2303=Data!$T$24,Data!$V$24,IF(Udfyldningsark!G2303=Data!$T$25,Data!$V$25,IF(Udfyldningsark!G2303=Data!$T$26,Data!$V$26,IF(Udfyldningsark!G2303=Data!$T$27,Data!$V$27,))))))))))))))))))))))</f>
        <v/>
      </c>
    </row>
    <row r="2287" spans="13:13" ht="9.6" hidden="1" customHeight="1" x14ac:dyDescent="0.2">
      <c r="M2287" s="89" t="str">
        <f>IF(Udfyldningsark!G2304="","",IF(Udfyldningsark!G2304=Data!$T$7,Data!$V$7,IF(Udfyldningsark!G2304=Data!$T$8,Data!$V$8,IF(Udfyldningsark!G2304=Data!$T$9,Data!$V$9,IF(Udfyldningsark!G2304=Data!$T$10,Data!$V$10,IF(Udfyldningsark!G2304=Data!$T$11,Data!$V$11,IF(Udfyldningsark!G2304=Data!$T$12,Data!$V$12,IF(Udfyldningsark!G2304=Data!$T$13,Data!$V$13,IF(Udfyldningsark!G2304=Data!$T$14,Data!$V$14,IF(Udfyldningsark!G2304=Data!$T$15,Data!$V$15,IF(Udfyldningsark!G2304=Data!$T$16,Data!$V$16,IF(Udfyldningsark!G2304=Data!$T$17,Data!$V$17,IF(Udfyldningsark!G2304=Data!$T$18,Data!$V$18,IF(Udfyldningsark!G2304=Data!$T$19,Data!$V$19,IF(Udfyldningsark!G2304=Data!$T$20,Data!$V$20,IF(Udfyldningsark!G2304=Data!$T$21,Data!$V$21,IF(Udfyldningsark!G2304=Data!$T$22,Data!$V$22,IF(Udfyldningsark!G2304=Data!$T$23,Data!$V$23,IF(Udfyldningsark!G2304=Data!$T$24,Data!$V$24,IF(Udfyldningsark!G2304=Data!$T$25,Data!$V$25,IF(Udfyldningsark!G2304=Data!$T$26,Data!$V$26,IF(Udfyldningsark!G2304=Data!$T$27,Data!$V$27,))))))))))))))))))))))</f>
        <v/>
      </c>
    </row>
    <row r="2288" spans="13:13" ht="9.6" hidden="1" customHeight="1" x14ac:dyDescent="0.2">
      <c r="M2288" s="89" t="str">
        <f>IF(Udfyldningsark!G2305="","",IF(Udfyldningsark!G2305=Data!$T$7,Data!$V$7,IF(Udfyldningsark!G2305=Data!$T$8,Data!$V$8,IF(Udfyldningsark!G2305=Data!$T$9,Data!$V$9,IF(Udfyldningsark!G2305=Data!$T$10,Data!$V$10,IF(Udfyldningsark!G2305=Data!$T$11,Data!$V$11,IF(Udfyldningsark!G2305=Data!$T$12,Data!$V$12,IF(Udfyldningsark!G2305=Data!$T$13,Data!$V$13,IF(Udfyldningsark!G2305=Data!$T$14,Data!$V$14,IF(Udfyldningsark!G2305=Data!$T$15,Data!$V$15,IF(Udfyldningsark!G2305=Data!$T$16,Data!$V$16,IF(Udfyldningsark!G2305=Data!$T$17,Data!$V$17,IF(Udfyldningsark!G2305=Data!$T$18,Data!$V$18,IF(Udfyldningsark!G2305=Data!$T$19,Data!$V$19,IF(Udfyldningsark!G2305=Data!$T$20,Data!$V$20,IF(Udfyldningsark!G2305=Data!$T$21,Data!$V$21,IF(Udfyldningsark!G2305=Data!$T$22,Data!$V$22,IF(Udfyldningsark!G2305=Data!$T$23,Data!$V$23,IF(Udfyldningsark!G2305=Data!$T$24,Data!$V$24,IF(Udfyldningsark!G2305=Data!$T$25,Data!$V$25,IF(Udfyldningsark!G2305=Data!$T$26,Data!$V$26,IF(Udfyldningsark!G2305=Data!$T$27,Data!$V$27,))))))))))))))))))))))</f>
        <v/>
      </c>
    </row>
    <row r="2289" spans="13:13" ht="9.6" hidden="1" customHeight="1" x14ac:dyDescent="0.2">
      <c r="M2289" s="89" t="str">
        <f>IF(Udfyldningsark!G2306="","",IF(Udfyldningsark!G2306=Data!$T$7,Data!$V$7,IF(Udfyldningsark!G2306=Data!$T$8,Data!$V$8,IF(Udfyldningsark!G2306=Data!$T$9,Data!$V$9,IF(Udfyldningsark!G2306=Data!$T$10,Data!$V$10,IF(Udfyldningsark!G2306=Data!$T$11,Data!$V$11,IF(Udfyldningsark!G2306=Data!$T$12,Data!$V$12,IF(Udfyldningsark!G2306=Data!$T$13,Data!$V$13,IF(Udfyldningsark!G2306=Data!$T$14,Data!$V$14,IF(Udfyldningsark!G2306=Data!$T$15,Data!$V$15,IF(Udfyldningsark!G2306=Data!$T$16,Data!$V$16,IF(Udfyldningsark!G2306=Data!$T$17,Data!$V$17,IF(Udfyldningsark!G2306=Data!$T$18,Data!$V$18,IF(Udfyldningsark!G2306=Data!$T$19,Data!$V$19,IF(Udfyldningsark!G2306=Data!$T$20,Data!$V$20,IF(Udfyldningsark!G2306=Data!$T$21,Data!$V$21,IF(Udfyldningsark!G2306=Data!$T$22,Data!$V$22,IF(Udfyldningsark!G2306=Data!$T$23,Data!$V$23,IF(Udfyldningsark!G2306=Data!$T$24,Data!$V$24,IF(Udfyldningsark!G2306=Data!$T$25,Data!$V$25,IF(Udfyldningsark!G2306=Data!$T$26,Data!$V$26,IF(Udfyldningsark!G2306=Data!$T$27,Data!$V$27,))))))))))))))))))))))</f>
        <v/>
      </c>
    </row>
    <row r="2290" spans="13:13" ht="9.6" hidden="1" customHeight="1" x14ac:dyDescent="0.2">
      <c r="M2290" s="89" t="str">
        <f>IF(Udfyldningsark!G2307="","",IF(Udfyldningsark!G2307=Data!$T$7,Data!$V$7,IF(Udfyldningsark!G2307=Data!$T$8,Data!$V$8,IF(Udfyldningsark!G2307=Data!$T$9,Data!$V$9,IF(Udfyldningsark!G2307=Data!$T$10,Data!$V$10,IF(Udfyldningsark!G2307=Data!$T$11,Data!$V$11,IF(Udfyldningsark!G2307=Data!$T$12,Data!$V$12,IF(Udfyldningsark!G2307=Data!$T$13,Data!$V$13,IF(Udfyldningsark!G2307=Data!$T$14,Data!$V$14,IF(Udfyldningsark!G2307=Data!$T$15,Data!$V$15,IF(Udfyldningsark!G2307=Data!$T$16,Data!$V$16,IF(Udfyldningsark!G2307=Data!$T$17,Data!$V$17,IF(Udfyldningsark!G2307=Data!$T$18,Data!$V$18,IF(Udfyldningsark!G2307=Data!$T$19,Data!$V$19,IF(Udfyldningsark!G2307=Data!$T$20,Data!$V$20,IF(Udfyldningsark!G2307=Data!$T$21,Data!$V$21,IF(Udfyldningsark!G2307=Data!$T$22,Data!$V$22,IF(Udfyldningsark!G2307=Data!$T$23,Data!$V$23,IF(Udfyldningsark!G2307=Data!$T$24,Data!$V$24,IF(Udfyldningsark!G2307=Data!$T$25,Data!$V$25,IF(Udfyldningsark!G2307=Data!$T$26,Data!$V$26,IF(Udfyldningsark!G2307=Data!$T$27,Data!$V$27,))))))))))))))))))))))</f>
        <v/>
      </c>
    </row>
    <row r="2291" spans="13:13" ht="9.6" hidden="1" customHeight="1" x14ac:dyDescent="0.2">
      <c r="M2291" s="89" t="str">
        <f>IF(Udfyldningsark!G2308="","",IF(Udfyldningsark!G2308=Data!$T$7,Data!$V$7,IF(Udfyldningsark!G2308=Data!$T$8,Data!$V$8,IF(Udfyldningsark!G2308=Data!$T$9,Data!$V$9,IF(Udfyldningsark!G2308=Data!$T$10,Data!$V$10,IF(Udfyldningsark!G2308=Data!$T$11,Data!$V$11,IF(Udfyldningsark!G2308=Data!$T$12,Data!$V$12,IF(Udfyldningsark!G2308=Data!$T$13,Data!$V$13,IF(Udfyldningsark!G2308=Data!$T$14,Data!$V$14,IF(Udfyldningsark!G2308=Data!$T$15,Data!$V$15,IF(Udfyldningsark!G2308=Data!$T$16,Data!$V$16,IF(Udfyldningsark!G2308=Data!$T$17,Data!$V$17,IF(Udfyldningsark!G2308=Data!$T$18,Data!$V$18,IF(Udfyldningsark!G2308=Data!$T$19,Data!$V$19,IF(Udfyldningsark!G2308=Data!$T$20,Data!$V$20,IF(Udfyldningsark!G2308=Data!$T$21,Data!$V$21,IF(Udfyldningsark!G2308=Data!$T$22,Data!$V$22,IF(Udfyldningsark!G2308=Data!$T$23,Data!$V$23,IF(Udfyldningsark!G2308=Data!$T$24,Data!$V$24,IF(Udfyldningsark!G2308=Data!$T$25,Data!$V$25,IF(Udfyldningsark!G2308=Data!$T$26,Data!$V$26,IF(Udfyldningsark!G2308=Data!$T$27,Data!$V$27,))))))))))))))))))))))</f>
        <v/>
      </c>
    </row>
    <row r="2292" spans="13:13" ht="9.6" hidden="1" customHeight="1" x14ac:dyDescent="0.2">
      <c r="M2292" s="89" t="str">
        <f>IF(Udfyldningsark!G2309="","",IF(Udfyldningsark!G2309=Data!$T$7,Data!$V$7,IF(Udfyldningsark!G2309=Data!$T$8,Data!$V$8,IF(Udfyldningsark!G2309=Data!$T$9,Data!$V$9,IF(Udfyldningsark!G2309=Data!$T$10,Data!$V$10,IF(Udfyldningsark!G2309=Data!$T$11,Data!$V$11,IF(Udfyldningsark!G2309=Data!$T$12,Data!$V$12,IF(Udfyldningsark!G2309=Data!$T$13,Data!$V$13,IF(Udfyldningsark!G2309=Data!$T$14,Data!$V$14,IF(Udfyldningsark!G2309=Data!$T$15,Data!$V$15,IF(Udfyldningsark!G2309=Data!$T$16,Data!$V$16,IF(Udfyldningsark!G2309=Data!$T$17,Data!$V$17,IF(Udfyldningsark!G2309=Data!$T$18,Data!$V$18,IF(Udfyldningsark!G2309=Data!$T$19,Data!$V$19,IF(Udfyldningsark!G2309=Data!$T$20,Data!$V$20,IF(Udfyldningsark!G2309=Data!$T$21,Data!$V$21,IF(Udfyldningsark!G2309=Data!$T$22,Data!$V$22,IF(Udfyldningsark!G2309=Data!$T$23,Data!$V$23,IF(Udfyldningsark!G2309=Data!$T$24,Data!$V$24,IF(Udfyldningsark!G2309=Data!$T$25,Data!$V$25,IF(Udfyldningsark!G2309=Data!$T$26,Data!$V$26,IF(Udfyldningsark!G2309=Data!$T$27,Data!$V$27,))))))))))))))))))))))</f>
        <v/>
      </c>
    </row>
    <row r="2293" spans="13:13" ht="9.6" hidden="1" customHeight="1" x14ac:dyDescent="0.2">
      <c r="M2293" s="89" t="str">
        <f>IF(Udfyldningsark!G2310="","",IF(Udfyldningsark!G2310=Data!$T$7,Data!$V$7,IF(Udfyldningsark!G2310=Data!$T$8,Data!$V$8,IF(Udfyldningsark!G2310=Data!$T$9,Data!$V$9,IF(Udfyldningsark!G2310=Data!$T$10,Data!$V$10,IF(Udfyldningsark!G2310=Data!$T$11,Data!$V$11,IF(Udfyldningsark!G2310=Data!$T$12,Data!$V$12,IF(Udfyldningsark!G2310=Data!$T$13,Data!$V$13,IF(Udfyldningsark!G2310=Data!$T$14,Data!$V$14,IF(Udfyldningsark!G2310=Data!$T$15,Data!$V$15,IF(Udfyldningsark!G2310=Data!$T$16,Data!$V$16,IF(Udfyldningsark!G2310=Data!$T$17,Data!$V$17,IF(Udfyldningsark!G2310=Data!$T$18,Data!$V$18,IF(Udfyldningsark!G2310=Data!$T$19,Data!$V$19,IF(Udfyldningsark!G2310=Data!$T$20,Data!$V$20,IF(Udfyldningsark!G2310=Data!$T$21,Data!$V$21,IF(Udfyldningsark!G2310=Data!$T$22,Data!$V$22,IF(Udfyldningsark!G2310=Data!$T$23,Data!$V$23,IF(Udfyldningsark!G2310=Data!$T$24,Data!$V$24,IF(Udfyldningsark!G2310=Data!$T$25,Data!$V$25,IF(Udfyldningsark!G2310=Data!$T$26,Data!$V$26,IF(Udfyldningsark!G2310=Data!$T$27,Data!$V$27,))))))))))))))))))))))</f>
        <v/>
      </c>
    </row>
    <row r="2294" spans="13:13" ht="9.6" hidden="1" customHeight="1" x14ac:dyDescent="0.2">
      <c r="M2294" s="89" t="str">
        <f>IF(Udfyldningsark!G2311="","",IF(Udfyldningsark!G2311=Data!$T$7,Data!$V$7,IF(Udfyldningsark!G2311=Data!$T$8,Data!$V$8,IF(Udfyldningsark!G2311=Data!$T$9,Data!$V$9,IF(Udfyldningsark!G2311=Data!$T$10,Data!$V$10,IF(Udfyldningsark!G2311=Data!$T$11,Data!$V$11,IF(Udfyldningsark!G2311=Data!$T$12,Data!$V$12,IF(Udfyldningsark!G2311=Data!$T$13,Data!$V$13,IF(Udfyldningsark!G2311=Data!$T$14,Data!$V$14,IF(Udfyldningsark!G2311=Data!$T$15,Data!$V$15,IF(Udfyldningsark!G2311=Data!$T$16,Data!$V$16,IF(Udfyldningsark!G2311=Data!$T$17,Data!$V$17,IF(Udfyldningsark!G2311=Data!$T$18,Data!$V$18,IF(Udfyldningsark!G2311=Data!$T$19,Data!$V$19,IF(Udfyldningsark!G2311=Data!$T$20,Data!$V$20,IF(Udfyldningsark!G2311=Data!$T$21,Data!$V$21,IF(Udfyldningsark!G2311=Data!$T$22,Data!$V$22,IF(Udfyldningsark!G2311=Data!$T$23,Data!$V$23,IF(Udfyldningsark!G2311=Data!$T$24,Data!$V$24,IF(Udfyldningsark!G2311=Data!$T$25,Data!$V$25,IF(Udfyldningsark!G2311=Data!$T$26,Data!$V$26,IF(Udfyldningsark!G2311=Data!$T$27,Data!$V$27,))))))))))))))))))))))</f>
        <v/>
      </c>
    </row>
    <row r="2295" spans="13:13" ht="9.6" hidden="1" customHeight="1" x14ac:dyDescent="0.2">
      <c r="M2295" s="89" t="str">
        <f>IF(Udfyldningsark!G2312="","",IF(Udfyldningsark!G2312=Data!$T$7,Data!$V$7,IF(Udfyldningsark!G2312=Data!$T$8,Data!$V$8,IF(Udfyldningsark!G2312=Data!$T$9,Data!$V$9,IF(Udfyldningsark!G2312=Data!$T$10,Data!$V$10,IF(Udfyldningsark!G2312=Data!$T$11,Data!$V$11,IF(Udfyldningsark!G2312=Data!$T$12,Data!$V$12,IF(Udfyldningsark!G2312=Data!$T$13,Data!$V$13,IF(Udfyldningsark!G2312=Data!$T$14,Data!$V$14,IF(Udfyldningsark!G2312=Data!$T$15,Data!$V$15,IF(Udfyldningsark!G2312=Data!$T$16,Data!$V$16,IF(Udfyldningsark!G2312=Data!$T$17,Data!$V$17,IF(Udfyldningsark!G2312=Data!$T$18,Data!$V$18,IF(Udfyldningsark!G2312=Data!$T$19,Data!$V$19,IF(Udfyldningsark!G2312=Data!$T$20,Data!$V$20,IF(Udfyldningsark!G2312=Data!$T$21,Data!$V$21,IF(Udfyldningsark!G2312=Data!$T$22,Data!$V$22,IF(Udfyldningsark!G2312=Data!$T$23,Data!$V$23,IF(Udfyldningsark!G2312=Data!$T$24,Data!$V$24,IF(Udfyldningsark!G2312=Data!$T$25,Data!$V$25,IF(Udfyldningsark!G2312=Data!$T$26,Data!$V$26,IF(Udfyldningsark!G2312=Data!$T$27,Data!$V$27,))))))))))))))))))))))</f>
        <v/>
      </c>
    </row>
    <row r="2296" spans="13:13" ht="9.6" hidden="1" customHeight="1" x14ac:dyDescent="0.2">
      <c r="M2296" s="89" t="str">
        <f>IF(Udfyldningsark!G2313="","",IF(Udfyldningsark!G2313=Data!$T$7,Data!$V$7,IF(Udfyldningsark!G2313=Data!$T$8,Data!$V$8,IF(Udfyldningsark!G2313=Data!$T$9,Data!$V$9,IF(Udfyldningsark!G2313=Data!$T$10,Data!$V$10,IF(Udfyldningsark!G2313=Data!$T$11,Data!$V$11,IF(Udfyldningsark!G2313=Data!$T$12,Data!$V$12,IF(Udfyldningsark!G2313=Data!$T$13,Data!$V$13,IF(Udfyldningsark!G2313=Data!$T$14,Data!$V$14,IF(Udfyldningsark!G2313=Data!$T$15,Data!$V$15,IF(Udfyldningsark!G2313=Data!$T$16,Data!$V$16,IF(Udfyldningsark!G2313=Data!$T$17,Data!$V$17,IF(Udfyldningsark!G2313=Data!$T$18,Data!$V$18,IF(Udfyldningsark!G2313=Data!$T$19,Data!$V$19,IF(Udfyldningsark!G2313=Data!$T$20,Data!$V$20,IF(Udfyldningsark!G2313=Data!$T$21,Data!$V$21,IF(Udfyldningsark!G2313=Data!$T$22,Data!$V$22,IF(Udfyldningsark!G2313=Data!$T$23,Data!$V$23,IF(Udfyldningsark!G2313=Data!$T$24,Data!$V$24,IF(Udfyldningsark!G2313=Data!$T$25,Data!$V$25,IF(Udfyldningsark!G2313=Data!$T$26,Data!$V$26,IF(Udfyldningsark!G2313=Data!$T$27,Data!$V$27,))))))))))))))))))))))</f>
        <v/>
      </c>
    </row>
    <row r="2297" spans="13:13" ht="9.6" hidden="1" customHeight="1" x14ac:dyDescent="0.2">
      <c r="M2297" s="89" t="str">
        <f>IF(Udfyldningsark!G2314="","",IF(Udfyldningsark!G2314=Data!$T$7,Data!$V$7,IF(Udfyldningsark!G2314=Data!$T$8,Data!$V$8,IF(Udfyldningsark!G2314=Data!$T$9,Data!$V$9,IF(Udfyldningsark!G2314=Data!$T$10,Data!$V$10,IF(Udfyldningsark!G2314=Data!$T$11,Data!$V$11,IF(Udfyldningsark!G2314=Data!$T$12,Data!$V$12,IF(Udfyldningsark!G2314=Data!$T$13,Data!$V$13,IF(Udfyldningsark!G2314=Data!$T$14,Data!$V$14,IF(Udfyldningsark!G2314=Data!$T$15,Data!$V$15,IF(Udfyldningsark!G2314=Data!$T$16,Data!$V$16,IF(Udfyldningsark!G2314=Data!$T$17,Data!$V$17,IF(Udfyldningsark!G2314=Data!$T$18,Data!$V$18,IF(Udfyldningsark!G2314=Data!$T$19,Data!$V$19,IF(Udfyldningsark!G2314=Data!$T$20,Data!$V$20,IF(Udfyldningsark!G2314=Data!$T$21,Data!$V$21,IF(Udfyldningsark!G2314=Data!$T$22,Data!$V$22,IF(Udfyldningsark!G2314=Data!$T$23,Data!$V$23,IF(Udfyldningsark!G2314=Data!$T$24,Data!$V$24,IF(Udfyldningsark!G2314=Data!$T$25,Data!$V$25,IF(Udfyldningsark!G2314=Data!$T$26,Data!$V$26,IF(Udfyldningsark!G2314=Data!$T$27,Data!$V$27,))))))))))))))))))))))</f>
        <v/>
      </c>
    </row>
    <row r="2298" spans="13:13" ht="9.6" hidden="1" customHeight="1" x14ac:dyDescent="0.2">
      <c r="M2298" s="89" t="str">
        <f>IF(Udfyldningsark!G2315="","",IF(Udfyldningsark!G2315=Data!$T$7,Data!$V$7,IF(Udfyldningsark!G2315=Data!$T$8,Data!$V$8,IF(Udfyldningsark!G2315=Data!$T$9,Data!$V$9,IF(Udfyldningsark!G2315=Data!$T$10,Data!$V$10,IF(Udfyldningsark!G2315=Data!$T$11,Data!$V$11,IF(Udfyldningsark!G2315=Data!$T$12,Data!$V$12,IF(Udfyldningsark!G2315=Data!$T$13,Data!$V$13,IF(Udfyldningsark!G2315=Data!$T$14,Data!$V$14,IF(Udfyldningsark!G2315=Data!$T$15,Data!$V$15,IF(Udfyldningsark!G2315=Data!$T$16,Data!$V$16,IF(Udfyldningsark!G2315=Data!$T$17,Data!$V$17,IF(Udfyldningsark!G2315=Data!$T$18,Data!$V$18,IF(Udfyldningsark!G2315=Data!$T$19,Data!$V$19,IF(Udfyldningsark!G2315=Data!$T$20,Data!$V$20,IF(Udfyldningsark!G2315=Data!$T$21,Data!$V$21,IF(Udfyldningsark!G2315=Data!$T$22,Data!$V$22,IF(Udfyldningsark!G2315=Data!$T$23,Data!$V$23,IF(Udfyldningsark!G2315=Data!$T$24,Data!$V$24,IF(Udfyldningsark!G2315=Data!$T$25,Data!$V$25,IF(Udfyldningsark!G2315=Data!$T$26,Data!$V$26,IF(Udfyldningsark!G2315=Data!$T$27,Data!$V$27,))))))))))))))))))))))</f>
        <v/>
      </c>
    </row>
    <row r="2299" spans="13:13" ht="9.6" hidden="1" customHeight="1" x14ac:dyDescent="0.2">
      <c r="M2299" s="89" t="str">
        <f>IF(Udfyldningsark!G2316="","",IF(Udfyldningsark!G2316=Data!$T$7,Data!$V$7,IF(Udfyldningsark!G2316=Data!$T$8,Data!$V$8,IF(Udfyldningsark!G2316=Data!$T$9,Data!$V$9,IF(Udfyldningsark!G2316=Data!$T$10,Data!$V$10,IF(Udfyldningsark!G2316=Data!$T$11,Data!$V$11,IF(Udfyldningsark!G2316=Data!$T$12,Data!$V$12,IF(Udfyldningsark!G2316=Data!$T$13,Data!$V$13,IF(Udfyldningsark!G2316=Data!$T$14,Data!$V$14,IF(Udfyldningsark!G2316=Data!$T$15,Data!$V$15,IF(Udfyldningsark!G2316=Data!$T$16,Data!$V$16,IF(Udfyldningsark!G2316=Data!$T$17,Data!$V$17,IF(Udfyldningsark!G2316=Data!$T$18,Data!$V$18,IF(Udfyldningsark!G2316=Data!$T$19,Data!$V$19,IF(Udfyldningsark!G2316=Data!$T$20,Data!$V$20,IF(Udfyldningsark!G2316=Data!$T$21,Data!$V$21,IF(Udfyldningsark!G2316=Data!$T$22,Data!$V$22,IF(Udfyldningsark!G2316=Data!$T$23,Data!$V$23,IF(Udfyldningsark!G2316=Data!$T$24,Data!$V$24,IF(Udfyldningsark!G2316=Data!$T$25,Data!$V$25,IF(Udfyldningsark!G2316=Data!$T$26,Data!$V$26,IF(Udfyldningsark!G2316=Data!$T$27,Data!$V$27,))))))))))))))))))))))</f>
        <v/>
      </c>
    </row>
    <row r="2300" spans="13:13" ht="9.6" hidden="1" customHeight="1" x14ac:dyDescent="0.2">
      <c r="M2300" s="89" t="str">
        <f>IF(Udfyldningsark!G2317="","",IF(Udfyldningsark!G2317=Data!$T$7,Data!$V$7,IF(Udfyldningsark!G2317=Data!$T$8,Data!$V$8,IF(Udfyldningsark!G2317=Data!$T$9,Data!$V$9,IF(Udfyldningsark!G2317=Data!$T$10,Data!$V$10,IF(Udfyldningsark!G2317=Data!$T$11,Data!$V$11,IF(Udfyldningsark!G2317=Data!$T$12,Data!$V$12,IF(Udfyldningsark!G2317=Data!$T$13,Data!$V$13,IF(Udfyldningsark!G2317=Data!$T$14,Data!$V$14,IF(Udfyldningsark!G2317=Data!$T$15,Data!$V$15,IF(Udfyldningsark!G2317=Data!$T$16,Data!$V$16,IF(Udfyldningsark!G2317=Data!$T$17,Data!$V$17,IF(Udfyldningsark!G2317=Data!$T$18,Data!$V$18,IF(Udfyldningsark!G2317=Data!$T$19,Data!$V$19,IF(Udfyldningsark!G2317=Data!$T$20,Data!$V$20,IF(Udfyldningsark!G2317=Data!$T$21,Data!$V$21,IF(Udfyldningsark!G2317=Data!$T$22,Data!$V$22,IF(Udfyldningsark!G2317=Data!$T$23,Data!$V$23,IF(Udfyldningsark!G2317=Data!$T$24,Data!$V$24,IF(Udfyldningsark!G2317=Data!$T$25,Data!$V$25,IF(Udfyldningsark!G2317=Data!$T$26,Data!$V$26,IF(Udfyldningsark!G2317=Data!$T$27,Data!$V$27,))))))))))))))))))))))</f>
        <v/>
      </c>
    </row>
    <row r="2301" spans="13:13" ht="9.6" hidden="1" customHeight="1" x14ac:dyDescent="0.2">
      <c r="M2301" s="89" t="str">
        <f>IF(Udfyldningsark!G2318="","",IF(Udfyldningsark!G2318=Data!$T$7,Data!$V$7,IF(Udfyldningsark!G2318=Data!$T$8,Data!$V$8,IF(Udfyldningsark!G2318=Data!$T$9,Data!$V$9,IF(Udfyldningsark!G2318=Data!$T$10,Data!$V$10,IF(Udfyldningsark!G2318=Data!$T$11,Data!$V$11,IF(Udfyldningsark!G2318=Data!$T$12,Data!$V$12,IF(Udfyldningsark!G2318=Data!$T$13,Data!$V$13,IF(Udfyldningsark!G2318=Data!$T$14,Data!$V$14,IF(Udfyldningsark!G2318=Data!$T$15,Data!$V$15,IF(Udfyldningsark!G2318=Data!$T$16,Data!$V$16,IF(Udfyldningsark!G2318=Data!$T$17,Data!$V$17,IF(Udfyldningsark!G2318=Data!$T$18,Data!$V$18,IF(Udfyldningsark!G2318=Data!$T$19,Data!$V$19,IF(Udfyldningsark!G2318=Data!$T$20,Data!$V$20,IF(Udfyldningsark!G2318=Data!$T$21,Data!$V$21,IF(Udfyldningsark!G2318=Data!$T$22,Data!$V$22,IF(Udfyldningsark!G2318=Data!$T$23,Data!$V$23,IF(Udfyldningsark!G2318=Data!$T$24,Data!$V$24,IF(Udfyldningsark!G2318=Data!$T$25,Data!$V$25,IF(Udfyldningsark!G2318=Data!$T$26,Data!$V$26,IF(Udfyldningsark!G2318=Data!$T$27,Data!$V$27,))))))))))))))))))))))</f>
        <v/>
      </c>
    </row>
    <row r="2302" spans="13:13" ht="9.6" hidden="1" customHeight="1" x14ac:dyDescent="0.2">
      <c r="M2302" s="89" t="str">
        <f>IF(Udfyldningsark!G2319="","",IF(Udfyldningsark!G2319=Data!$T$7,Data!$V$7,IF(Udfyldningsark!G2319=Data!$T$8,Data!$V$8,IF(Udfyldningsark!G2319=Data!$T$9,Data!$V$9,IF(Udfyldningsark!G2319=Data!$T$10,Data!$V$10,IF(Udfyldningsark!G2319=Data!$T$11,Data!$V$11,IF(Udfyldningsark!G2319=Data!$T$12,Data!$V$12,IF(Udfyldningsark!G2319=Data!$T$13,Data!$V$13,IF(Udfyldningsark!G2319=Data!$T$14,Data!$V$14,IF(Udfyldningsark!G2319=Data!$T$15,Data!$V$15,IF(Udfyldningsark!G2319=Data!$T$16,Data!$V$16,IF(Udfyldningsark!G2319=Data!$T$17,Data!$V$17,IF(Udfyldningsark!G2319=Data!$T$18,Data!$V$18,IF(Udfyldningsark!G2319=Data!$T$19,Data!$V$19,IF(Udfyldningsark!G2319=Data!$T$20,Data!$V$20,IF(Udfyldningsark!G2319=Data!$T$21,Data!$V$21,IF(Udfyldningsark!G2319=Data!$T$22,Data!$V$22,IF(Udfyldningsark!G2319=Data!$T$23,Data!$V$23,IF(Udfyldningsark!G2319=Data!$T$24,Data!$V$24,IF(Udfyldningsark!G2319=Data!$T$25,Data!$V$25,IF(Udfyldningsark!G2319=Data!$T$26,Data!$V$26,IF(Udfyldningsark!G2319=Data!$T$27,Data!$V$27,))))))))))))))))))))))</f>
        <v/>
      </c>
    </row>
    <row r="2303" spans="13:13" ht="9.6" hidden="1" customHeight="1" x14ac:dyDescent="0.2">
      <c r="M2303" s="89" t="str">
        <f>IF(Udfyldningsark!G2320="","",IF(Udfyldningsark!G2320=Data!$T$7,Data!$V$7,IF(Udfyldningsark!G2320=Data!$T$8,Data!$V$8,IF(Udfyldningsark!G2320=Data!$T$9,Data!$V$9,IF(Udfyldningsark!G2320=Data!$T$10,Data!$V$10,IF(Udfyldningsark!G2320=Data!$T$11,Data!$V$11,IF(Udfyldningsark!G2320=Data!$T$12,Data!$V$12,IF(Udfyldningsark!G2320=Data!$T$13,Data!$V$13,IF(Udfyldningsark!G2320=Data!$T$14,Data!$V$14,IF(Udfyldningsark!G2320=Data!$T$15,Data!$V$15,IF(Udfyldningsark!G2320=Data!$T$16,Data!$V$16,IF(Udfyldningsark!G2320=Data!$T$17,Data!$V$17,IF(Udfyldningsark!G2320=Data!$T$18,Data!$V$18,IF(Udfyldningsark!G2320=Data!$T$19,Data!$V$19,IF(Udfyldningsark!G2320=Data!$T$20,Data!$V$20,IF(Udfyldningsark!G2320=Data!$T$21,Data!$V$21,IF(Udfyldningsark!G2320=Data!$T$22,Data!$V$22,IF(Udfyldningsark!G2320=Data!$T$23,Data!$V$23,IF(Udfyldningsark!G2320=Data!$T$24,Data!$V$24,IF(Udfyldningsark!G2320=Data!$T$25,Data!$V$25,IF(Udfyldningsark!G2320=Data!$T$26,Data!$V$26,IF(Udfyldningsark!G2320=Data!$T$27,Data!$V$27,))))))))))))))))))))))</f>
        <v/>
      </c>
    </row>
    <row r="2304" spans="13:13" ht="9.6" hidden="1" customHeight="1" x14ac:dyDescent="0.2">
      <c r="M2304" s="89" t="str">
        <f>IF(Udfyldningsark!G2321="","",IF(Udfyldningsark!G2321=Data!$T$7,Data!$V$7,IF(Udfyldningsark!G2321=Data!$T$8,Data!$V$8,IF(Udfyldningsark!G2321=Data!$T$9,Data!$V$9,IF(Udfyldningsark!G2321=Data!$T$10,Data!$V$10,IF(Udfyldningsark!G2321=Data!$T$11,Data!$V$11,IF(Udfyldningsark!G2321=Data!$T$12,Data!$V$12,IF(Udfyldningsark!G2321=Data!$T$13,Data!$V$13,IF(Udfyldningsark!G2321=Data!$T$14,Data!$V$14,IF(Udfyldningsark!G2321=Data!$T$15,Data!$V$15,IF(Udfyldningsark!G2321=Data!$T$16,Data!$V$16,IF(Udfyldningsark!G2321=Data!$T$17,Data!$V$17,IF(Udfyldningsark!G2321=Data!$T$18,Data!$V$18,IF(Udfyldningsark!G2321=Data!$T$19,Data!$V$19,IF(Udfyldningsark!G2321=Data!$T$20,Data!$V$20,IF(Udfyldningsark!G2321=Data!$T$21,Data!$V$21,IF(Udfyldningsark!G2321=Data!$T$22,Data!$V$22,IF(Udfyldningsark!G2321=Data!$T$23,Data!$V$23,IF(Udfyldningsark!G2321=Data!$T$24,Data!$V$24,IF(Udfyldningsark!G2321=Data!$T$25,Data!$V$25,IF(Udfyldningsark!G2321=Data!$T$26,Data!$V$26,IF(Udfyldningsark!G2321=Data!$T$27,Data!$V$27,))))))))))))))))))))))</f>
        <v/>
      </c>
    </row>
    <row r="2305" spans="13:13" ht="9.6" hidden="1" customHeight="1" x14ac:dyDescent="0.2">
      <c r="M2305" s="89" t="str">
        <f>IF(Udfyldningsark!G2322="","",IF(Udfyldningsark!G2322=Data!$T$7,Data!$V$7,IF(Udfyldningsark!G2322=Data!$T$8,Data!$V$8,IF(Udfyldningsark!G2322=Data!$T$9,Data!$V$9,IF(Udfyldningsark!G2322=Data!$T$10,Data!$V$10,IF(Udfyldningsark!G2322=Data!$T$11,Data!$V$11,IF(Udfyldningsark!G2322=Data!$T$12,Data!$V$12,IF(Udfyldningsark!G2322=Data!$T$13,Data!$V$13,IF(Udfyldningsark!G2322=Data!$T$14,Data!$V$14,IF(Udfyldningsark!G2322=Data!$T$15,Data!$V$15,IF(Udfyldningsark!G2322=Data!$T$16,Data!$V$16,IF(Udfyldningsark!G2322=Data!$T$17,Data!$V$17,IF(Udfyldningsark!G2322=Data!$T$18,Data!$V$18,IF(Udfyldningsark!G2322=Data!$T$19,Data!$V$19,IF(Udfyldningsark!G2322=Data!$T$20,Data!$V$20,IF(Udfyldningsark!G2322=Data!$T$21,Data!$V$21,IF(Udfyldningsark!G2322=Data!$T$22,Data!$V$22,IF(Udfyldningsark!G2322=Data!$T$23,Data!$V$23,IF(Udfyldningsark!G2322=Data!$T$24,Data!$V$24,IF(Udfyldningsark!G2322=Data!$T$25,Data!$V$25,IF(Udfyldningsark!G2322=Data!$T$26,Data!$V$26,IF(Udfyldningsark!G2322=Data!$T$27,Data!$V$27,))))))))))))))))))))))</f>
        <v/>
      </c>
    </row>
    <row r="2306" spans="13:13" ht="9.6" hidden="1" customHeight="1" x14ac:dyDescent="0.2">
      <c r="M2306" s="89" t="str">
        <f>IF(Udfyldningsark!G2323="","",IF(Udfyldningsark!G2323=Data!$T$7,Data!$V$7,IF(Udfyldningsark!G2323=Data!$T$8,Data!$V$8,IF(Udfyldningsark!G2323=Data!$T$9,Data!$V$9,IF(Udfyldningsark!G2323=Data!$T$10,Data!$V$10,IF(Udfyldningsark!G2323=Data!$T$11,Data!$V$11,IF(Udfyldningsark!G2323=Data!$T$12,Data!$V$12,IF(Udfyldningsark!G2323=Data!$T$13,Data!$V$13,IF(Udfyldningsark!G2323=Data!$T$14,Data!$V$14,IF(Udfyldningsark!G2323=Data!$T$15,Data!$V$15,IF(Udfyldningsark!G2323=Data!$T$16,Data!$V$16,IF(Udfyldningsark!G2323=Data!$T$17,Data!$V$17,IF(Udfyldningsark!G2323=Data!$T$18,Data!$V$18,IF(Udfyldningsark!G2323=Data!$T$19,Data!$V$19,IF(Udfyldningsark!G2323=Data!$T$20,Data!$V$20,IF(Udfyldningsark!G2323=Data!$T$21,Data!$V$21,IF(Udfyldningsark!G2323=Data!$T$22,Data!$V$22,IF(Udfyldningsark!G2323=Data!$T$23,Data!$V$23,IF(Udfyldningsark!G2323=Data!$T$24,Data!$V$24,IF(Udfyldningsark!G2323=Data!$T$25,Data!$V$25,IF(Udfyldningsark!G2323=Data!$T$26,Data!$V$26,IF(Udfyldningsark!G2323=Data!$T$27,Data!$V$27,))))))))))))))))))))))</f>
        <v/>
      </c>
    </row>
    <row r="2307" spans="13:13" ht="9.6" hidden="1" customHeight="1" x14ac:dyDescent="0.2">
      <c r="M2307" s="89" t="str">
        <f>IF(Udfyldningsark!G2324="","",IF(Udfyldningsark!G2324=Data!$T$7,Data!$V$7,IF(Udfyldningsark!G2324=Data!$T$8,Data!$V$8,IF(Udfyldningsark!G2324=Data!$T$9,Data!$V$9,IF(Udfyldningsark!G2324=Data!$T$10,Data!$V$10,IF(Udfyldningsark!G2324=Data!$T$11,Data!$V$11,IF(Udfyldningsark!G2324=Data!$T$12,Data!$V$12,IF(Udfyldningsark!G2324=Data!$T$13,Data!$V$13,IF(Udfyldningsark!G2324=Data!$T$14,Data!$V$14,IF(Udfyldningsark!G2324=Data!$T$15,Data!$V$15,IF(Udfyldningsark!G2324=Data!$T$16,Data!$V$16,IF(Udfyldningsark!G2324=Data!$T$17,Data!$V$17,IF(Udfyldningsark!G2324=Data!$T$18,Data!$V$18,IF(Udfyldningsark!G2324=Data!$T$19,Data!$V$19,IF(Udfyldningsark!G2324=Data!$T$20,Data!$V$20,IF(Udfyldningsark!G2324=Data!$T$21,Data!$V$21,IF(Udfyldningsark!G2324=Data!$T$22,Data!$V$22,IF(Udfyldningsark!G2324=Data!$T$23,Data!$V$23,IF(Udfyldningsark!G2324=Data!$T$24,Data!$V$24,IF(Udfyldningsark!G2324=Data!$T$25,Data!$V$25,IF(Udfyldningsark!G2324=Data!$T$26,Data!$V$26,IF(Udfyldningsark!G2324=Data!$T$27,Data!$V$27,))))))))))))))))))))))</f>
        <v/>
      </c>
    </row>
    <row r="2308" spans="13:13" ht="9.6" hidden="1" customHeight="1" x14ac:dyDescent="0.2">
      <c r="M2308" s="89" t="str">
        <f>IF(Udfyldningsark!G2325="","",IF(Udfyldningsark!G2325=Data!$T$7,Data!$V$7,IF(Udfyldningsark!G2325=Data!$T$8,Data!$V$8,IF(Udfyldningsark!G2325=Data!$T$9,Data!$V$9,IF(Udfyldningsark!G2325=Data!$T$10,Data!$V$10,IF(Udfyldningsark!G2325=Data!$T$11,Data!$V$11,IF(Udfyldningsark!G2325=Data!$T$12,Data!$V$12,IF(Udfyldningsark!G2325=Data!$T$13,Data!$V$13,IF(Udfyldningsark!G2325=Data!$T$14,Data!$V$14,IF(Udfyldningsark!G2325=Data!$T$15,Data!$V$15,IF(Udfyldningsark!G2325=Data!$T$16,Data!$V$16,IF(Udfyldningsark!G2325=Data!$T$17,Data!$V$17,IF(Udfyldningsark!G2325=Data!$T$18,Data!$V$18,IF(Udfyldningsark!G2325=Data!$T$19,Data!$V$19,IF(Udfyldningsark!G2325=Data!$T$20,Data!$V$20,IF(Udfyldningsark!G2325=Data!$T$21,Data!$V$21,IF(Udfyldningsark!G2325=Data!$T$22,Data!$V$22,IF(Udfyldningsark!G2325=Data!$T$23,Data!$V$23,IF(Udfyldningsark!G2325=Data!$T$24,Data!$V$24,IF(Udfyldningsark!G2325=Data!$T$25,Data!$V$25,IF(Udfyldningsark!G2325=Data!$T$26,Data!$V$26,IF(Udfyldningsark!G2325=Data!$T$27,Data!$V$27,))))))))))))))))))))))</f>
        <v/>
      </c>
    </row>
    <row r="2309" spans="13:13" ht="9.6" hidden="1" customHeight="1" x14ac:dyDescent="0.2">
      <c r="M2309" s="89" t="str">
        <f>IF(Udfyldningsark!G2326="","",IF(Udfyldningsark!G2326=Data!$T$7,Data!$V$7,IF(Udfyldningsark!G2326=Data!$T$8,Data!$V$8,IF(Udfyldningsark!G2326=Data!$T$9,Data!$V$9,IF(Udfyldningsark!G2326=Data!$T$10,Data!$V$10,IF(Udfyldningsark!G2326=Data!$T$11,Data!$V$11,IF(Udfyldningsark!G2326=Data!$T$12,Data!$V$12,IF(Udfyldningsark!G2326=Data!$T$13,Data!$V$13,IF(Udfyldningsark!G2326=Data!$T$14,Data!$V$14,IF(Udfyldningsark!G2326=Data!$T$15,Data!$V$15,IF(Udfyldningsark!G2326=Data!$T$16,Data!$V$16,IF(Udfyldningsark!G2326=Data!$T$17,Data!$V$17,IF(Udfyldningsark!G2326=Data!$T$18,Data!$V$18,IF(Udfyldningsark!G2326=Data!$T$19,Data!$V$19,IF(Udfyldningsark!G2326=Data!$T$20,Data!$V$20,IF(Udfyldningsark!G2326=Data!$T$21,Data!$V$21,IF(Udfyldningsark!G2326=Data!$T$22,Data!$V$22,IF(Udfyldningsark!G2326=Data!$T$23,Data!$V$23,IF(Udfyldningsark!G2326=Data!$T$24,Data!$V$24,IF(Udfyldningsark!G2326=Data!$T$25,Data!$V$25,IF(Udfyldningsark!G2326=Data!$T$26,Data!$V$26,IF(Udfyldningsark!G2326=Data!$T$27,Data!$V$27,))))))))))))))))))))))</f>
        <v/>
      </c>
    </row>
    <row r="2310" spans="13:13" ht="9.6" hidden="1" customHeight="1" x14ac:dyDescent="0.2">
      <c r="M2310" s="89" t="str">
        <f>IF(Udfyldningsark!G2327="","",IF(Udfyldningsark!G2327=Data!$T$7,Data!$V$7,IF(Udfyldningsark!G2327=Data!$T$8,Data!$V$8,IF(Udfyldningsark!G2327=Data!$T$9,Data!$V$9,IF(Udfyldningsark!G2327=Data!$T$10,Data!$V$10,IF(Udfyldningsark!G2327=Data!$T$11,Data!$V$11,IF(Udfyldningsark!G2327=Data!$T$12,Data!$V$12,IF(Udfyldningsark!G2327=Data!$T$13,Data!$V$13,IF(Udfyldningsark!G2327=Data!$T$14,Data!$V$14,IF(Udfyldningsark!G2327=Data!$T$15,Data!$V$15,IF(Udfyldningsark!G2327=Data!$T$16,Data!$V$16,IF(Udfyldningsark!G2327=Data!$T$17,Data!$V$17,IF(Udfyldningsark!G2327=Data!$T$18,Data!$V$18,IF(Udfyldningsark!G2327=Data!$T$19,Data!$V$19,IF(Udfyldningsark!G2327=Data!$T$20,Data!$V$20,IF(Udfyldningsark!G2327=Data!$T$21,Data!$V$21,IF(Udfyldningsark!G2327=Data!$T$22,Data!$V$22,IF(Udfyldningsark!G2327=Data!$T$23,Data!$V$23,IF(Udfyldningsark!G2327=Data!$T$24,Data!$V$24,IF(Udfyldningsark!G2327=Data!$T$25,Data!$V$25,IF(Udfyldningsark!G2327=Data!$T$26,Data!$V$26,IF(Udfyldningsark!G2327=Data!$T$27,Data!$V$27,))))))))))))))))))))))</f>
        <v/>
      </c>
    </row>
    <row r="2311" spans="13:13" ht="9.6" hidden="1" customHeight="1" x14ac:dyDescent="0.2">
      <c r="M2311" s="89" t="str">
        <f>IF(Udfyldningsark!G2328="","",IF(Udfyldningsark!G2328=Data!$T$7,Data!$V$7,IF(Udfyldningsark!G2328=Data!$T$8,Data!$V$8,IF(Udfyldningsark!G2328=Data!$T$9,Data!$V$9,IF(Udfyldningsark!G2328=Data!$T$10,Data!$V$10,IF(Udfyldningsark!G2328=Data!$T$11,Data!$V$11,IF(Udfyldningsark!G2328=Data!$T$12,Data!$V$12,IF(Udfyldningsark!G2328=Data!$T$13,Data!$V$13,IF(Udfyldningsark!G2328=Data!$T$14,Data!$V$14,IF(Udfyldningsark!G2328=Data!$T$15,Data!$V$15,IF(Udfyldningsark!G2328=Data!$T$16,Data!$V$16,IF(Udfyldningsark!G2328=Data!$T$17,Data!$V$17,IF(Udfyldningsark!G2328=Data!$T$18,Data!$V$18,IF(Udfyldningsark!G2328=Data!$T$19,Data!$V$19,IF(Udfyldningsark!G2328=Data!$T$20,Data!$V$20,IF(Udfyldningsark!G2328=Data!$T$21,Data!$V$21,IF(Udfyldningsark!G2328=Data!$T$22,Data!$V$22,IF(Udfyldningsark!G2328=Data!$T$23,Data!$V$23,IF(Udfyldningsark!G2328=Data!$T$24,Data!$V$24,IF(Udfyldningsark!G2328=Data!$T$25,Data!$V$25,IF(Udfyldningsark!G2328=Data!$T$26,Data!$V$26,IF(Udfyldningsark!G2328=Data!$T$27,Data!$V$27,))))))))))))))))))))))</f>
        <v/>
      </c>
    </row>
    <row r="2312" spans="13:13" ht="9.6" hidden="1" customHeight="1" x14ac:dyDescent="0.2">
      <c r="M2312" s="89" t="str">
        <f>IF(Udfyldningsark!G2329="","",IF(Udfyldningsark!G2329=Data!$T$7,Data!$V$7,IF(Udfyldningsark!G2329=Data!$T$8,Data!$V$8,IF(Udfyldningsark!G2329=Data!$T$9,Data!$V$9,IF(Udfyldningsark!G2329=Data!$T$10,Data!$V$10,IF(Udfyldningsark!G2329=Data!$T$11,Data!$V$11,IF(Udfyldningsark!G2329=Data!$T$12,Data!$V$12,IF(Udfyldningsark!G2329=Data!$T$13,Data!$V$13,IF(Udfyldningsark!G2329=Data!$T$14,Data!$V$14,IF(Udfyldningsark!G2329=Data!$T$15,Data!$V$15,IF(Udfyldningsark!G2329=Data!$T$16,Data!$V$16,IF(Udfyldningsark!G2329=Data!$T$17,Data!$V$17,IF(Udfyldningsark!G2329=Data!$T$18,Data!$V$18,IF(Udfyldningsark!G2329=Data!$T$19,Data!$V$19,IF(Udfyldningsark!G2329=Data!$T$20,Data!$V$20,IF(Udfyldningsark!G2329=Data!$T$21,Data!$V$21,IF(Udfyldningsark!G2329=Data!$T$22,Data!$V$22,IF(Udfyldningsark!G2329=Data!$T$23,Data!$V$23,IF(Udfyldningsark!G2329=Data!$T$24,Data!$V$24,IF(Udfyldningsark!G2329=Data!$T$25,Data!$V$25,IF(Udfyldningsark!G2329=Data!$T$26,Data!$V$26,IF(Udfyldningsark!G2329=Data!$T$27,Data!$V$27,))))))))))))))))))))))</f>
        <v/>
      </c>
    </row>
    <row r="2313" spans="13:13" ht="9.6" hidden="1" customHeight="1" x14ac:dyDescent="0.2">
      <c r="M2313" s="89" t="str">
        <f>IF(Udfyldningsark!G2330="","",IF(Udfyldningsark!G2330=Data!$T$7,Data!$V$7,IF(Udfyldningsark!G2330=Data!$T$8,Data!$V$8,IF(Udfyldningsark!G2330=Data!$T$9,Data!$V$9,IF(Udfyldningsark!G2330=Data!$T$10,Data!$V$10,IF(Udfyldningsark!G2330=Data!$T$11,Data!$V$11,IF(Udfyldningsark!G2330=Data!$T$12,Data!$V$12,IF(Udfyldningsark!G2330=Data!$T$13,Data!$V$13,IF(Udfyldningsark!G2330=Data!$T$14,Data!$V$14,IF(Udfyldningsark!G2330=Data!$T$15,Data!$V$15,IF(Udfyldningsark!G2330=Data!$T$16,Data!$V$16,IF(Udfyldningsark!G2330=Data!$T$17,Data!$V$17,IF(Udfyldningsark!G2330=Data!$T$18,Data!$V$18,IF(Udfyldningsark!G2330=Data!$T$19,Data!$V$19,IF(Udfyldningsark!G2330=Data!$T$20,Data!$V$20,IF(Udfyldningsark!G2330=Data!$T$21,Data!$V$21,IF(Udfyldningsark!G2330=Data!$T$22,Data!$V$22,IF(Udfyldningsark!G2330=Data!$T$23,Data!$V$23,IF(Udfyldningsark!G2330=Data!$T$24,Data!$V$24,IF(Udfyldningsark!G2330=Data!$T$25,Data!$V$25,IF(Udfyldningsark!G2330=Data!$T$26,Data!$V$26,IF(Udfyldningsark!G2330=Data!$T$27,Data!$V$27,))))))))))))))))))))))</f>
        <v/>
      </c>
    </row>
    <row r="2314" spans="13:13" ht="9.6" hidden="1" customHeight="1" x14ac:dyDescent="0.2">
      <c r="M2314" s="89" t="str">
        <f>IF(Udfyldningsark!G2331="","",IF(Udfyldningsark!G2331=Data!$T$7,Data!$V$7,IF(Udfyldningsark!G2331=Data!$T$8,Data!$V$8,IF(Udfyldningsark!G2331=Data!$T$9,Data!$V$9,IF(Udfyldningsark!G2331=Data!$T$10,Data!$V$10,IF(Udfyldningsark!G2331=Data!$T$11,Data!$V$11,IF(Udfyldningsark!G2331=Data!$T$12,Data!$V$12,IF(Udfyldningsark!G2331=Data!$T$13,Data!$V$13,IF(Udfyldningsark!G2331=Data!$T$14,Data!$V$14,IF(Udfyldningsark!G2331=Data!$T$15,Data!$V$15,IF(Udfyldningsark!G2331=Data!$T$16,Data!$V$16,IF(Udfyldningsark!G2331=Data!$T$17,Data!$V$17,IF(Udfyldningsark!G2331=Data!$T$18,Data!$V$18,IF(Udfyldningsark!G2331=Data!$T$19,Data!$V$19,IF(Udfyldningsark!G2331=Data!$T$20,Data!$V$20,IF(Udfyldningsark!G2331=Data!$T$21,Data!$V$21,IF(Udfyldningsark!G2331=Data!$T$22,Data!$V$22,IF(Udfyldningsark!G2331=Data!$T$23,Data!$V$23,IF(Udfyldningsark!G2331=Data!$T$24,Data!$V$24,IF(Udfyldningsark!G2331=Data!$T$25,Data!$V$25,IF(Udfyldningsark!G2331=Data!$T$26,Data!$V$26,IF(Udfyldningsark!G2331=Data!$T$27,Data!$V$27,))))))))))))))))))))))</f>
        <v/>
      </c>
    </row>
    <row r="2315" spans="13:13" ht="9.6" hidden="1" customHeight="1" x14ac:dyDescent="0.2">
      <c r="M2315" s="89" t="str">
        <f>IF(Udfyldningsark!G2332="","",IF(Udfyldningsark!G2332=Data!$T$7,Data!$V$7,IF(Udfyldningsark!G2332=Data!$T$8,Data!$V$8,IF(Udfyldningsark!G2332=Data!$T$9,Data!$V$9,IF(Udfyldningsark!G2332=Data!$T$10,Data!$V$10,IF(Udfyldningsark!G2332=Data!$T$11,Data!$V$11,IF(Udfyldningsark!G2332=Data!$T$12,Data!$V$12,IF(Udfyldningsark!G2332=Data!$T$13,Data!$V$13,IF(Udfyldningsark!G2332=Data!$T$14,Data!$V$14,IF(Udfyldningsark!G2332=Data!$T$15,Data!$V$15,IF(Udfyldningsark!G2332=Data!$T$16,Data!$V$16,IF(Udfyldningsark!G2332=Data!$T$17,Data!$V$17,IF(Udfyldningsark!G2332=Data!$T$18,Data!$V$18,IF(Udfyldningsark!G2332=Data!$T$19,Data!$V$19,IF(Udfyldningsark!G2332=Data!$T$20,Data!$V$20,IF(Udfyldningsark!G2332=Data!$T$21,Data!$V$21,IF(Udfyldningsark!G2332=Data!$T$22,Data!$V$22,IF(Udfyldningsark!G2332=Data!$T$23,Data!$V$23,IF(Udfyldningsark!G2332=Data!$T$24,Data!$V$24,IF(Udfyldningsark!G2332=Data!$T$25,Data!$V$25,IF(Udfyldningsark!G2332=Data!$T$26,Data!$V$26,IF(Udfyldningsark!G2332=Data!$T$27,Data!$V$27,))))))))))))))))))))))</f>
        <v/>
      </c>
    </row>
    <row r="2316" spans="13:13" ht="9.6" hidden="1" customHeight="1" x14ac:dyDescent="0.2">
      <c r="M2316" s="89" t="str">
        <f>IF(Udfyldningsark!G2333="","",IF(Udfyldningsark!G2333=Data!$T$7,Data!$V$7,IF(Udfyldningsark!G2333=Data!$T$8,Data!$V$8,IF(Udfyldningsark!G2333=Data!$T$9,Data!$V$9,IF(Udfyldningsark!G2333=Data!$T$10,Data!$V$10,IF(Udfyldningsark!G2333=Data!$T$11,Data!$V$11,IF(Udfyldningsark!G2333=Data!$T$12,Data!$V$12,IF(Udfyldningsark!G2333=Data!$T$13,Data!$V$13,IF(Udfyldningsark!G2333=Data!$T$14,Data!$V$14,IF(Udfyldningsark!G2333=Data!$T$15,Data!$V$15,IF(Udfyldningsark!G2333=Data!$T$16,Data!$V$16,IF(Udfyldningsark!G2333=Data!$T$17,Data!$V$17,IF(Udfyldningsark!G2333=Data!$T$18,Data!$V$18,IF(Udfyldningsark!G2333=Data!$T$19,Data!$V$19,IF(Udfyldningsark!G2333=Data!$T$20,Data!$V$20,IF(Udfyldningsark!G2333=Data!$T$21,Data!$V$21,IF(Udfyldningsark!G2333=Data!$T$22,Data!$V$22,IF(Udfyldningsark!G2333=Data!$T$23,Data!$V$23,IF(Udfyldningsark!G2333=Data!$T$24,Data!$V$24,IF(Udfyldningsark!G2333=Data!$T$25,Data!$V$25,IF(Udfyldningsark!G2333=Data!$T$26,Data!$V$26,IF(Udfyldningsark!G2333=Data!$T$27,Data!$V$27,))))))))))))))))))))))</f>
        <v/>
      </c>
    </row>
    <row r="2317" spans="13:13" ht="9.6" hidden="1" customHeight="1" x14ac:dyDescent="0.2">
      <c r="M2317" s="89" t="str">
        <f>IF(Udfyldningsark!G2334="","",IF(Udfyldningsark!G2334=Data!$T$7,Data!$V$7,IF(Udfyldningsark!G2334=Data!$T$8,Data!$V$8,IF(Udfyldningsark!G2334=Data!$T$9,Data!$V$9,IF(Udfyldningsark!G2334=Data!$T$10,Data!$V$10,IF(Udfyldningsark!G2334=Data!$T$11,Data!$V$11,IF(Udfyldningsark!G2334=Data!$T$12,Data!$V$12,IF(Udfyldningsark!G2334=Data!$T$13,Data!$V$13,IF(Udfyldningsark!G2334=Data!$T$14,Data!$V$14,IF(Udfyldningsark!G2334=Data!$T$15,Data!$V$15,IF(Udfyldningsark!G2334=Data!$T$16,Data!$V$16,IF(Udfyldningsark!G2334=Data!$T$17,Data!$V$17,IF(Udfyldningsark!G2334=Data!$T$18,Data!$V$18,IF(Udfyldningsark!G2334=Data!$T$19,Data!$V$19,IF(Udfyldningsark!G2334=Data!$T$20,Data!$V$20,IF(Udfyldningsark!G2334=Data!$T$21,Data!$V$21,IF(Udfyldningsark!G2334=Data!$T$22,Data!$V$22,IF(Udfyldningsark!G2334=Data!$T$23,Data!$V$23,IF(Udfyldningsark!G2334=Data!$T$24,Data!$V$24,IF(Udfyldningsark!G2334=Data!$T$25,Data!$V$25,IF(Udfyldningsark!G2334=Data!$T$26,Data!$V$26,IF(Udfyldningsark!G2334=Data!$T$27,Data!$V$27,))))))))))))))))))))))</f>
        <v/>
      </c>
    </row>
    <row r="2318" spans="13:13" ht="9.6" hidden="1" customHeight="1" x14ac:dyDescent="0.2">
      <c r="M2318" s="89" t="str">
        <f>IF(Udfyldningsark!G2335="","",IF(Udfyldningsark!G2335=Data!$T$7,Data!$V$7,IF(Udfyldningsark!G2335=Data!$T$8,Data!$V$8,IF(Udfyldningsark!G2335=Data!$T$9,Data!$V$9,IF(Udfyldningsark!G2335=Data!$T$10,Data!$V$10,IF(Udfyldningsark!G2335=Data!$T$11,Data!$V$11,IF(Udfyldningsark!G2335=Data!$T$12,Data!$V$12,IF(Udfyldningsark!G2335=Data!$T$13,Data!$V$13,IF(Udfyldningsark!G2335=Data!$T$14,Data!$V$14,IF(Udfyldningsark!G2335=Data!$T$15,Data!$V$15,IF(Udfyldningsark!G2335=Data!$T$16,Data!$V$16,IF(Udfyldningsark!G2335=Data!$T$17,Data!$V$17,IF(Udfyldningsark!G2335=Data!$T$18,Data!$V$18,IF(Udfyldningsark!G2335=Data!$T$19,Data!$V$19,IF(Udfyldningsark!G2335=Data!$T$20,Data!$V$20,IF(Udfyldningsark!G2335=Data!$T$21,Data!$V$21,IF(Udfyldningsark!G2335=Data!$T$22,Data!$V$22,IF(Udfyldningsark!G2335=Data!$T$23,Data!$V$23,IF(Udfyldningsark!G2335=Data!$T$24,Data!$V$24,IF(Udfyldningsark!G2335=Data!$T$25,Data!$V$25,IF(Udfyldningsark!G2335=Data!$T$26,Data!$V$26,IF(Udfyldningsark!G2335=Data!$T$27,Data!$V$27,))))))))))))))))))))))</f>
        <v/>
      </c>
    </row>
    <row r="2319" spans="13:13" ht="9.6" hidden="1" customHeight="1" x14ac:dyDescent="0.2">
      <c r="M2319" s="89" t="str">
        <f>IF(Udfyldningsark!G2336="","",IF(Udfyldningsark!G2336=Data!$T$7,Data!$V$7,IF(Udfyldningsark!G2336=Data!$T$8,Data!$V$8,IF(Udfyldningsark!G2336=Data!$T$9,Data!$V$9,IF(Udfyldningsark!G2336=Data!$T$10,Data!$V$10,IF(Udfyldningsark!G2336=Data!$T$11,Data!$V$11,IF(Udfyldningsark!G2336=Data!$T$12,Data!$V$12,IF(Udfyldningsark!G2336=Data!$T$13,Data!$V$13,IF(Udfyldningsark!G2336=Data!$T$14,Data!$V$14,IF(Udfyldningsark!G2336=Data!$T$15,Data!$V$15,IF(Udfyldningsark!G2336=Data!$T$16,Data!$V$16,IF(Udfyldningsark!G2336=Data!$T$17,Data!$V$17,IF(Udfyldningsark!G2336=Data!$T$18,Data!$V$18,IF(Udfyldningsark!G2336=Data!$T$19,Data!$V$19,IF(Udfyldningsark!G2336=Data!$T$20,Data!$V$20,IF(Udfyldningsark!G2336=Data!$T$21,Data!$V$21,IF(Udfyldningsark!G2336=Data!$T$22,Data!$V$22,IF(Udfyldningsark!G2336=Data!$T$23,Data!$V$23,IF(Udfyldningsark!G2336=Data!$T$24,Data!$V$24,IF(Udfyldningsark!G2336=Data!$T$25,Data!$V$25,IF(Udfyldningsark!G2336=Data!$T$26,Data!$V$26,IF(Udfyldningsark!G2336=Data!$T$27,Data!$V$27,))))))))))))))))))))))</f>
        <v/>
      </c>
    </row>
    <row r="2320" spans="13:13" ht="9.6" hidden="1" customHeight="1" x14ac:dyDescent="0.2">
      <c r="M2320" s="89" t="str">
        <f>IF(Udfyldningsark!G2337="","",IF(Udfyldningsark!G2337=Data!$T$7,Data!$V$7,IF(Udfyldningsark!G2337=Data!$T$8,Data!$V$8,IF(Udfyldningsark!G2337=Data!$T$9,Data!$V$9,IF(Udfyldningsark!G2337=Data!$T$10,Data!$V$10,IF(Udfyldningsark!G2337=Data!$T$11,Data!$V$11,IF(Udfyldningsark!G2337=Data!$T$12,Data!$V$12,IF(Udfyldningsark!G2337=Data!$T$13,Data!$V$13,IF(Udfyldningsark!G2337=Data!$T$14,Data!$V$14,IF(Udfyldningsark!G2337=Data!$T$15,Data!$V$15,IF(Udfyldningsark!G2337=Data!$T$16,Data!$V$16,IF(Udfyldningsark!G2337=Data!$T$17,Data!$V$17,IF(Udfyldningsark!G2337=Data!$T$18,Data!$V$18,IF(Udfyldningsark!G2337=Data!$T$19,Data!$V$19,IF(Udfyldningsark!G2337=Data!$T$20,Data!$V$20,IF(Udfyldningsark!G2337=Data!$T$21,Data!$V$21,IF(Udfyldningsark!G2337=Data!$T$22,Data!$V$22,IF(Udfyldningsark!G2337=Data!$T$23,Data!$V$23,IF(Udfyldningsark!G2337=Data!$T$24,Data!$V$24,IF(Udfyldningsark!G2337=Data!$T$25,Data!$V$25,IF(Udfyldningsark!G2337=Data!$T$26,Data!$V$26,IF(Udfyldningsark!G2337=Data!$T$27,Data!$V$27,))))))))))))))))))))))</f>
        <v/>
      </c>
    </row>
    <row r="2321" spans="13:13" ht="9.6" hidden="1" customHeight="1" x14ac:dyDescent="0.2">
      <c r="M2321" s="89" t="str">
        <f>IF(Udfyldningsark!G2338="","",IF(Udfyldningsark!G2338=Data!$T$7,Data!$V$7,IF(Udfyldningsark!G2338=Data!$T$8,Data!$V$8,IF(Udfyldningsark!G2338=Data!$T$9,Data!$V$9,IF(Udfyldningsark!G2338=Data!$T$10,Data!$V$10,IF(Udfyldningsark!G2338=Data!$T$11,Data!$V$11,IF(Udfyldningsark!G2338=Data!$T$12,Data!$V$12,IF(Udfyldningsark!G2338=Data!$T$13,Data!$V$13,IF(Udfyldningsark!G2338=Data!$T$14,Data!$V$14,IF(Udfyldningsark!G2338=Data!$T$15,Data!$V$15,IF(Udfyldningsark!G2338=Data!$T$16,Data!$V$16,IF(Udfyldningsark!G2338=Data!$T$17,Data!$V$17,IF(Udfyldningsark!G2338=Data!$T$18,Data!$V$18,IF(Udfyldningsark!G2338=Data!$T$19,Data!$V$19,IF(Udfyldningsark!G2338=Data!$T$20,Data!$V$20,IF(Udfyldningsark!G2338=Data!$T$21,Data!$V$21,IF(Udfyldningsark!G2338=Data!$T$22,Data!$V$22,IF(Udfyldningsark!G2338=Data!$T$23,Data!$V$23,IF(Udfyldningsark!G2338=Data!$T$24,Data!$V$24,IF(Udfyldningsark!G2338=Data!$T$25,Data!$V$25,IF(Udfyldningsark!G2338=Data!$T$26,Data!$V$26,IF(Udfyldningsark!G2338=Data!$T$27,Data!$V$27,))))))))))))))))))))))</f>
        <v/>
      </c>
    </row>
    <row r="2322" spans="13:13" ht="9.6" hidden="1" customHeight="1" x14ac:dyDescent="0.2">
      <c r="M2322" s="89" t="str">
        <f>IF(Udfyldningsark!G2339="","",IF(Udfyldningsark!G2339=Data!$T$7,Data!$V$7,IF(Udfyldningsark!G2339=Data!$T$8,Data!$V$8,IF(Udfyldningsark!G2339=Data!$T$9,Data!$V$9,IF(Udfyldningsark!G2339=Data!$T$10,Data!$V$10,IF(Udfyldningsark!G2339=Data!$T$11,Data!$V$11,IF(Udfyldningsark!G2339=Data!$T$12,Data!$V$12,IF(Udfyldningsark!G2339=Data!$T$13,Data!$V$13,IF(Udfyldningsark!G2339=Data!$T$14,Data!$V$14,IF(Udfyldningsark!G2339=Data!$T$15,Data!$V$15,IF(Udfyldningsark!G2339=Data!$T$16,Data!$V$16,IF(Udfyldningsark!G2339=Data!$T$17,Data!$V$17,IF(Udfyldningsark!G2339=Data!$T$18,Data!$V$18,IF(Udfyldningsark!G2339=Data!$T$19,Data!$V$19,IF(Udfyldningsark!G2339=Data!$T$20,Data!$V$20,IF(Udfyldningsark!G2339=Data!$T$21,Data!$V$21,IF(Udfyldningsark!G2339=Data!$T$22,Data!$V$22,IF(Udfyldningsark!G2339=Data!$T$23,Data!$V$23,IF(Udfyldningsark!G2339=Data!$T$24,Data!$V$24,IF(Udfyldningsark!G2339=Data!$T$25,Data!$V$25,IF(Udfyldningsark!G2339=Data!$T$26,Data!$V$26,IF(Udfyldningsark!G2339=Data!$T$27,Data!$V$27,))))))))))))))))))))))</f>
        <v/>
      </c>
    </row>
    <row r="2323" spans="13:13" ht="9.6" hidden="1" customHeight="1" x14ac:dyDescent="0.2">
      <c r="M2323" s="89" t="str">
        <f>IF(Udfyldningsark!G2340="","",IF(Udfyldningsark!G2340=Data!$T$7,Data!$V$7,IF(Udfyldningsark!G2340=Data!$T$8,Data!$V$8,IF(Udfyldningsark!G2340=Data!$T$9,Data!$V$9,IF(Udfyldningsark!G2340=Data!$T$10,Data!$V$10,IF(Udfyldningsark!G2340=Data!$T$11,Data!$V$11,IF(Udfyldningsark!G2340=Data!$T$12,Data!$V$12,IF(Udfyldningsark!G2340=Data!$T$13,Data!$V$13,IF(Udfyldningsark!G2340=Data!$T$14,Data!$V$14,IF(Udfyldningsark!G2340=Data!$T$15,Data!$V$15,IF(Udfyldningsark!G2340=Data!$T$16,Data!$V$16,IF(Udfyldningsark!G2340=Data!$T$17,Data!$V$17,IF(Udfyldningsark!G2340=Data!$T$18,Data!$V$18,IF(Udfyldningsark!G2340=Data!$T$19,Data!$V$19,IF(Udfyldningsark!G2340=Data!$T$20,Data!$V$20,IF(Udfyldningsark!G2340=Data!$T$21,Data!$V$21,IF(Udfyldningsark!G2340=Data!$T$22,Data!$V$22,IF(Udfyldningsark!G2340=Data!$T$23,Data!$V$23,IF(Udfyldningsark!G2340=Data!$T$24,Data!$V$24,IF(Udfyldningsark!G2340=Data!$T$25,Data!$V$25,IF(Udfyldningsark!G2340=Data!$T$26,Data!$V$26,IF(Udfyldningsark!G2340=Data!$T$27,Data!$V$27,))))))))))))))))))))))</f>
        <v/>
      </c>
    </row>
    <row r="2324" spans="13:13" ht="9.6" hidden="1" customHeight="1" x14ac:dyDescent="0.2">
      <c r="M2324" s="89" t="str">
        <f>IF(Udfyldningsark!G2341="","",IF(Udfyldningsark!G2341=Data!$T$7,Data!$V$7,IF(Udfyldningsark!G2341=Data!$T$8,Data!$V$8,IF(Udfyldningsark!G2341=Data!$T$9,Data!$V$9,IF(Udfyldningsark!G2341=Data!$T$10,Data!$V$10,IF(Udfyldningsark!G2341=Data!$T$11,Data!$V$11,IF(Udfyldningsark!G2341=Data!$T$12,Data!$V$12,IF(Udfyldningsark!G2341=Data!$T$13,Data!$V$13,IF(Udfyldningsark!G2341=Data!$T$14,Data!$V$14,IF(Udfyldningsark!G2341=Data!$T$15,Data!$V$15,IF(Udfyldningsark!G2341=Data!$T$16,Data!$V$16,IF(Udfyldningsark!G2341=Data!$T$17,Data!$V$17,IF(Udfyldningsark!G2341=Data!$T$18,Data!$V$18,IF(Udfyldningsark!G2341=Data!$T$19,Data!$V$19,IF(Udfyldningsark!G2341=Data!$T$20,Data!$V$20,IF(Udfyldningsark!G2341=Data!$T$21,Data!$V$21,IF(Udfyldningsark!G2341=Data!$T$22,Data!$V$22,IF(Udfyldningsark!G2341=Data!$T$23,Data!$V$23,IF(Udfyldningsark!G2341=Data!$T$24,Data!$V$24,IF(Udfyldningsark!G2341=Data!$T$25,Data!$V$25,IF(Udfyldningsark!G2341=Data!$T$26,Data!$V$26,IF(Udfyldningsark!G2341=Data!$T$27,Data!$V$27,))))))))))))))))))))))</f>
        <v/>
      </c>
    </row>
    <row r="2325" spans="13:13" ht="9.6" hidden="1" customHeight="1" x14ac:dyDescent="0.2">
      <c r="M2325" s="89" t="str">
        <f>IF(Udfyldningsark!G2342="","",IF(Udfyldningsark!G2342=Data!$T$7,Data!$V$7,IF(Udfyldningsark!G2342=Data!$T$8,Data!$V$8,IF(Udfyldningsark!G2342=Data!$T$9,Data!$V$9,IF(Udfyldningsark!G2342=Data!$T$10,Data!$V$10,IF(Udfyldningsark!G2342=Data!$T$11,Data!$V$11,IF(Udfyldningsark!G2342=Data!$T$12,Data!$V$12,IF(Udfyldningsark!G2342=Data!$T$13,Data!$V$13,IF(Udfyldningsark!G2342=Data!$T$14,Data!$V$14,IF(Udfyldningsark!G2342=Data!$T$15,Data!$V$15,IF(Udfyldningsark!G2342=Data!$T$16,Data!$V$16,IF(Udfyldningsark!G2342=Data!$T$17,Data!$V$17,IF(Udfyldningsark!G2342=Data!$T$18,Data!$V$18,IF(Udfyldningsark!G2342=Data!$T$19,Data!$V$19,IF(Udfyldningsark!G2342=Data!$T$20,Data!$V$20,IF(Udfyldningsark!G2342=Data!$T$21,Data!$V$21,IF(Udfyldningsark!G2342=Data!$T$22,Data!$V$22,IF(Udfyldningsark!G2342=Data!$T$23,Data!$V$23,IF(Udfyldningsark!G2342=Data!$T$24,Data!$V$24,IF(Udfyldningsark!G2342=Data!$T$25,Data!$V$25,IF(Udfyldningsark!G2342=Data!$T$26,Data!$V$26,IF(Udfyldningsark!G2342=Data!$T$27,Data!$V$27,))))))))))))))))))))))</f>
        <v/>
      </c>
    </row>
    <row r="2326" spans="13:13" ht="9.6" hidden="1" customHeight="1" x14ac:dyDescent="0.2">
      <c r="M2326" s="89" t="str">
        <f>IF(Udfyldningsark!G2343="","",IF(Udfyldningsark!G2343=Data!$T$7,Data!$V$7,IF(Udfyldningsark!G2343=Data!$T$8,Data!$V$8,IF(Udfyldningsark!G2343=Data!$T$9,Data!$V$9,IF(Udfyldningsark!G2343=Data!$T$10,Data!$V$10,IF(Udfyldningsark!G2343=Data!$T$11,Data!$V$11,IF(Udfyldningsark!G2343=Data!$T$12,Data!$V$12,IF(Udfyldningsark!G2343=Data!$T$13,Data!$V$13,IF(Udfyldningsark!G2343=Data!$T$14,Data!$V$14,IF(Udfyldningsark!G2343=Data!$T$15,Data!$V$15,IF(Udfyldningsark!G2343=Data!$T$16,Data!$V$16,IF(Udfyldningsark!G2343=Data!$T$17,Data!$V$17,IF(Udfyldningsark!G2343=Data!$T$18,Data!$V$18,IF(Udfyldningsark!G2343=Data!$T$19,Data!$V$19,IF(Udfyldningsark!G2343=Data!$T$20,Data!$V$20,IF(Udfyldningsark!G2343=Data!$T$21,Data!$V$21,IF(Udfyldningsark!G2343=Data!$T$22,Data!$V$22,IF(Udfyldningsark!G2343=Data!$T$23,Data!$V$23,IF(Udfyldningsark!G2343=Data!$T$24,Data!$V$24,IF(Udfyldningsark!G2343=Data!$T$25,Data!$V$25,IF(Udfyldningsark!G2343=Data!$T$26,Data!$V$26,IF(Udfyldningsark!G2343=Data!$T$27,Data!$V$27,))))))))))))))))))))))</f>
        <v/>
      </c>
    </row>
    <row r="2327" spans="13:13" ht="9.6" hidden="1" customHeight="1" x14ac:dyDescent="0.2">
      <c r="M2327" s="89" t="str">
        <f>IF(Udfyldningsark!G2344="","",IF(Udfyldningsark!G2344=Data!$T$7,Data!$V$7,IF(Udfyldningsark!G2344=Data!$T$8,Data!$V$8,IF(Udfyldningsark!G2344=Data!$T$9,Data!$V$9,IF(Udfyldningsark!G2344=Data!$T$10,Data!$V$10,IF(Udfyldningsark!G2344=Data!$T$11,Data!$V$11,IF(Udfyldningsark!G2344=Data!$T$12,Data!$V$12,IF(Udfyldningsark!G2344=Data!$T$13,Data!$V$13,IF(Udfyldningsark!G2344=Data!$T$14,Data!$V$14,IF(Udfyldningsark!G2344=Data!$T$15,Data!$V$15,IF(Udfyldningsark!G2344=Data!$T$16,Data!$V$16,IF(Udfyldningsark!G2344=Data!$T$17,Data!$V$17,IF(Udfyldningsark!G2344=Data!$T$18,Data!$V$18,IF(Udfyldningsark!G2344=Data!$T$19,Data!$V$19,IF(Udfyldningsark!G2344=Data!$T$20,Data!$V$20,IF(Udfyldningsark!G2344=Data!$T$21,Data!$V$21,IF(Udfyldningsark!G2344=Data!$T$22,Data!$V$22,IF(Udfyldningsark!G2344=Data!$T$23,Data!$V$23,IF(Udfyldningsark!G2344=Data!$T$24,Data!$V$24,IF(Udfyldningsark!G2344=Data!$T$25,Data!$V$25,IF(Udfyldningsark!G2344=Data!$T$26,Data!$V$26,IF(Udfyldningsark!G2344=Data!$T$27,Data!$V$27,))))))))))))))))))))))</f>
        <v/>
      </c>
    </row>
    <row r="2328" spans="13:13" ht="9.6" hidden="1" customHeight="1" x14ac:dyDescent="0.2">
      <c r="M2328" s="89" t="str">
        <f>IF(Udfyldningsark!G2345="","",IF(Udfyldningsark!G2345=Data!$T$7,Data!$V$7,IF(Udfyldningsark!G2345=Data!$T$8,Data!$V$8,IF(Udfyldningsark!G2345=Data!$T$9,Data!$V$9,IF(Udfyldningsark!G2345=Data!$T$10,Data!$V$10,IF(Udfyldningsark!G2345=Data!$T$11,Data!$V$11,IF(Udfyldningsark!G2345=Data!$T$12,Data!$V$12,IF(Udfyldningsark!G2345=Data!$T$13,Data!$V$13,IF(Udfyldningsark!G2345=Data!$T$14,Data!$V$14,IF(Udfyldningsark!G2345=Data!$T$15,Data!$V$15,IF(Udfyldningsark!G2345=Data!$T$16,Data!$V$16,IF(Udfyldningsark!G2345=Data!$T$17,Data!$V$17,IF(Udfyldningsark!G2345=Data!$T$18,Data!$V$18,IF(Udfyldningsark!G2345=Data!$T$19,Data!$V$19,IF(Udfyldningsark!G2345=Data!$T$20,Data!$V$20,IF(Udfyldningsark!G2345=Data!$T$21,Data!$V$21,IF(Udfyldningsark!G2345=Data!$T$22,Data!$V$22,IF(Udfyldningsark!G2345=Data!$T$23,Data!$V$23,IF(Udfyldningsark!G2345=Data!$T$24,Data!$V$24,IF(Udfyldningsark!G2345=Data!$T$25,Data!$V$25,IF(Udfyldningsark!G2345=Data!$T$26,Data!$V$26,IF(Udfyldningsark!G2345=Data!$T$27,Data!$V$27,))))))))))))))))))))))</f>
        <v/>
      </c>
    </row>
    <row r="2329" spans="13:13" ht="9.6" hidden="1" customHeight="1" x14ac:dyDescent="0.2">
      <c r="M2329" s="89" t="str">
        <f>IF(Udfyldningsark!G2346="","",IF(Udfyldningsark!G2346=Data!$T$7,Data!$V$7,IF(Udfyldningsark!G2346=Data!$T$8,Data!$V$8,IF(Udfyldningsark!G2346=Data!$T$9,Data!$V$9,IF(Udfyldningsark!G2346=Data!$T$10,Data!$V$10,IF(Udfyldningsark!G2346=Data!$T$11,Data!$V$11,IF(Udfyldningsark!G2346=Data!$T$12,Data!$V$12,IF(Udfyldningsark!G2346=Data!$T$13,Data!$V$13,IF(Udfyldningsark!G2346=Data!$T$14,Data!$V$14,IF(Udfyldningsark!G2346=Data!$T$15,Data!$V$15,IF(Udfyldningsark!G2346=Data!$T$16,Data!$V$16,IF(Udfyldningsark!G2346=Data!$T$17,Data!$V$17,IF(Udfyldningsark!G2346=Data!$T$18,Data!$V$18,IF(Udfyldningsark!G2346=Data!$T$19,Data!$V$19,IF(Udfyldningsark!G2346=Data!$T$20,Data!$V$20,IF(Udfyldningsark!G2346=Data!$T$21,Data!$V$21,IF(Udfyldningsark!G2346=Data!$T$22,Data!$V$22,IF(Udfyldningsark!G2346=Data!$T$23,Data!$V$23,IF(Udfyldningsark!G2346=Data!$T$24,Data!$V$24,IF(Udfyldningsark!G2346=Data!$T$25,Data!$V$25,IF(Udfyldningsark!G2346=Data!$T$26,Data!$V$26,IF(Udfyldningsark!G2346=Data!$T$27,Data!$V$27,))))))))))))))))))))))</f>
        <v/>
      </c>
    </row>
    <row r="2330" spans="13:13" ht="9.6" hidden="1" customHeight="1" x14ac:dyDescent="0.2">
      <c r="M2330" s="89" t="str">
        <f>IF(Udfyldningsark!G2347="","",IF(Udfyldningsark!G2347=Data!$T$7,Data!$V$7,IF(Udfyldningsark!G2347=Data!$T$8,Data!$V$8,IF(Udfyldningsark!G2347=Data!$T$9,Data!$V$9,IF(Udfyldningsark!G2347=Data!$T$10,Data!$V$10,IF(Udfyldningsark!G2347=Data!$T$11,Data!$V$11,IF(Udfyldningsark!G2347=Data!$T$12,Data!$V$12,IF(Udfyldningsark!G2347=Data!$T$13,Data!$V$13,IF(Udfyldningsark!G2347=Data!$T$14,Data!$V$14,IF(Udfyldningsark!G2347=Data!$T$15,Data!$V$15,IF(Udfyldningsark!G2347=Data!$T$16,Data!$V$16,IF(Udfyldningsark!G2347=Data!$T$17,Data!$V$17,IF(Udfyldningsark!G2347=Data!$T$18,Data!$V$18,IF(Udfyldningsark!G2347=Data!$T$19,Data!$V$19,IF(Udfyldningsark!G2347=Data!$T$20,Data!$V$20,IF(Udfyldningsark!G2347=Data!$T$21,Data!$V$21,IF(Udfyldningsark!G2347=Data!$T$22,Data!$V$22,IF(Udfyldningsark!G2347=Data!$T$23,Data!$V$23,IF(Udfyldningsark!G2347=Data!$T$24,Data!$V$24,IF(Udfyldningsark!G2347=Data!$T$25,Data!$V$25,IF(Udfyldningsark!G2347=Data!$T$26,Data!$V$26,IF(Udfyldningsark!G2347=Data!$T$27,Data!$V$27,))))))))))))))))))))))</f>
        <v/>
      </c>
    </row>
    <row r="2331" spans="13:13" ht="9.6" hidden="1" customHeight="1" x14ac:dyDescent="0.2">
      <c r="M2331" s="89" t="str">
        <f>IF(Udfyldningsark!G2348="","",IF(Udfyldningsark!G2348=Data!$T$7,Data!$V$7,IF(Udfyldningsark!G2348=Data!$T$8,Data!$V$8,IF(Udfyldningsark!G2348=Data!$T$9,Data!$V$9,IF(Udfyldningsark!G2348=Data!$T$10,Data!$V$10,IF(Udfyldningsark!G2348=Data!$T$11,Data!$V$11,IF(Udfyldningsark!G2348=Data!$T$12,Data!$V$12,IF(Udfyldningsark!G2348=Data!$T$13,Data!$V$13,IF(Udfyldningsark!G2348=Data!$T$14,Data!$V$14,IF(Udfyldningsark!G2348=Data!$T$15,Data!$V$15,IF(Udfyldningsark!G2348=Data!$T$16,Data!$V$16,IF(Udfyldningsark!G2348=Data!$T$17,Data!$V$17,IF(Udfyldningsark!G2348=Data!$T$18,Data!$V$18,IF(Udfyldningsark!G2348=Data!$T$19,Data!$V$19,IF(Udfyldningsark!G2348=Data!$T$20,Data!$V$20,IF(Udfyldningsark!G2348=Data!$T$21,Data!$V$21,IF(Udfyldningsark!G2348=Data!$T$22,Data!$V$22,IF(Udfyldningsark!G2348=Data!$T$23,Data!$V$23,IF(Udfyldningsark!G2348=Data!$T$24,Data!$V$24,IF(Udfyldningsark!G2348=Data!$T$25,Data!$V$25,IF(Udfyldningsark!G2348=Data!$T$26,Data!$V$26,IF(Udfyldningsark!G2348=Data!$T$27,Data!$V$27,))))))))))))))))))))))</f>
        <v/>
      </c>
    </row>
    <row r="2332" spans="13:13" ht="9.6" hidden="1" customHeight="1" x14ac:dyDescent="0.2">
      <c r="M2332" s="89" t="str">
        <f>IF(Udfyldningsark!G2349="","",IF(Udfyldningsark!G2349=Data!$T$7,Data!$V$7,IF(Udfyldningsark!G2349=Data!$T$8,Data!$V$8,IF(Udfyldningsark!G2349=Data!$T$9,Data!$V$9,IF(Udfyldningsark!G2349=Data!$T$10,Data!$V$10,IF(Udfyldningsark!G2349=Data!$T$11,Data!$V$11,IF(Udfyldningsark!G2349=Data!$T$12,Data!$V$12,IF(Udfyldningsark!G2349=Data!$T$13,Data!$V$13,IF(Udfyldningsark!G2349=Data!$T$14,Data!$V$14,IF(Udfyldningsark!G2349=Data!$T$15,Data!$V$15,IF(Udfyldningsark!G2349=Data!$T$16,Data!$V$16,IF(Udfyldningsark!G2349=Data!$T$17,Data!$V$17,IF(Udfyldningsark!G2349=Data!$T$18,Data!$V$18,IF(Udfyldningsark!G2349=Data!$T$19,Data!$V$19,IF(Udfyldningsark!G2349=Data!$T$20,Data!$V$20,IF(Udfyldningsark!G2349=Data!$T$21,Data!$V$21,IF(Udfyldningsark!G2349=Data!$T$22,Data!$V$22,IF(Udfyldningsark!G2349=Data!$T$23,Data!$V$23,IF(Udfyldningsark!G2349=Data!$T$24,Data!$V$24,IF(Udfyldningsark!G2349=Data!$T$25,Data!$V$25,IF(Udfyldningsark!G2349=Data!$T$26,Data!$V$26,IF(Udfyldningsark!G2349=Data!$T$27,Data!$V$27,))))))))))))))))))))))</f>
        <v/>
      </c>
    </row>
    <row r="2333" spans="13:13" ht="9.6" hidden="1" customHeight="1" x14ac:dyDescent="0.2">
      <c r="M2333" s="89" t="str">
        <f>IF(Udfyldningsark!G2350="","",IF(Udfyldningsark!G2350=Data!$T$7,Data!$V$7,IF(Udfyldningsark!G2350=Data!$T$8,Data!$V$8,IF(Udfyldningsark!G2350=Data!$T$9,Data!$V$9,IF(Udfyldningsark!G2350=Data!$T$10,Data!$V$10,IF(Udfyldningsark!G2350=Data!$T$11,Data!$V$11,IF(Udfyldningsark!G2350=Data!$T$12,Data!$V$12,IF(Udfyldningsark!G2350=Data!$T$13,Data!$V$13,IF(Udfyldningsark!G2350=Data!$T$14,Data!$V$14,IF(Udfyldningsark!G2350=Data!$T$15,Data!$V$15,IF(Udfyldningsark!G2350=Data!$T$16,Data!$V$16,IF(Udfyldningsark!G2350=Data!$T$17,Data!$V$17,IF(Udfyldningsark!G2350=Data!$T$18,Data!$V$18,IF(Udfyldningsark!G2350=Data!$T$19,Data!$V$19,IF(Udfyldningsark!G2350=Data!$T$20,Data!$V$20,IF(Udfyldningsark!G2350=Data!$T$21,Data!$V$21,IF(Udfyldningsark!G2350=Data!$T$22,Data!$V$22,IF(Udfyldningsark!G2350=Data!$T$23,Data!$V$23,IF(Udfyldningsark!G2350=Data!$T$24,Data!$V$24,IF(Udfyldningsark!G2350=Data!$T$25,Data!$V$25,IF(Udfyldningsark!G2350=Data!$T$26,Data!$V$26,IF(Udfyldningsark!G2350=Data!$T$27,Data!$V$27,))))))))))))))))))))))</f>
        <v/>
      </c>
    </row>
    <row r="2334" spans="13:13" ht="9.6" hidden="1" customHeight="1" x14ac:dyDescent="0.2">
      <c r="M2334" s="89" t="str">
        <f>IF(Udfyldningsark!G2351="","",IF(Udfyldningsark!G2351=Data!$T$7,Data!$V$7,IF(Udfyldningsark!G2351=Data!$T$8,Data!$V$8,IF(Udfyldningsark!G2351=Data!$T$9,Data!$V$9,IF(Udfyldningsark!G2351=Data!$T$10,Data!$V$10,IF(Udfyldningsark!G2351=Data!$T$11,Data!$V$11,IF(Udfyldningsark!G2351=Data!$T$12,Data!$V$12,IF(Udfyldningsark!G2351=Data!$T$13,Data!$V$13,IF(Udfyldningsark!G2351=Data!$T$14,Data!$V$14,IF(Udfyldningsark!G2351=Data!$T$15,Data!$V$15,IF(Udfyldningsark!G2351=Data!$T$16,Data!$V$16,IF(Udfyldningsark!G2351=Data!$T$17,Data!$V$17,IF(Udfyldningsark!G2351=Data!$T$18,Data!$V$18,IF(Udfyldningsark!G2351=Data!$T$19,Data!$V$19,IF(Udfyldningsark!G2351=Data!$T$20,Data!$V$20,IF(Udfyldningsark!G2351=Data!$T$21,Data!$V$21,IF(Udfyldningsark!G2351=Data!$T$22,Data!$V$22,IF(Udfyldningsark!G2351=Data!$T$23,Data!$V$23,IF(Udfyldningsark!G2351=Data!$T$24,Data!$V$24,IF(Udfyldningsark!G2351=Data!$T$25,Data!$V$25,IF(Udfyldningsark!G2351=Data!$T$26,Data!$V$26,IF(Udfyldningsark!G2351=Data!$T$27,Data!$V$27,))))))))))))))))))))))</f>
        <v/>
      </c>
    </row>
    <row r="2335" spans="13:13" ht="9.6" hidden="1" customHeight="1" x14ac:dyDescent="0.2">
      <c r="M2335" s="89" t="str">
        <f>IF(Udfyldningsark!G2352="","",IF(Udfyldningsark!G2352=Data!$T$7,Data!$V$7,IF(Udfyldningsark!G2352=Data!$T$8,Data!$V$8,IF(Udfyldningsark!G2352=Data!$T$9,Data!$V$9,IF(Udfyldningsark!G2352=Data!$T$10,Data!$V$10,IF(Udfyldningsark!G2352=Data!$T$11,Data!$V$11,IF(Udfyldningsark!G2352=Data!$T$12,Data!$V$12,IF(Udfyldningsark!G2352=Data!$T$13,Data!$V$13,IF(Udfyldningsark!G2352=Data!$T$14,Data!$V$14,IF(Udfyldningsark!G2352=Data!$T$15,Data!$V$15,IF(Udfyldningsark!G2352=Data!$T$16,Data!$V$16,IF(Udfyldningsark!G2352=Data!$T$17,Data!$V$17,IF(Udfyldningsark!G2352=Data!$T$18,Data!$V$18,IF(Udfyldningsark!G2352=Data!$T$19,Data!$V$19,IF(Udfyldningsark!G2352=Data!$T$20,Data!$V$20,IF(Udfyldningsark!G2352=Data!$T$21,Data!$V$21,IF(Udfyldningsark!G2352=Data!$T$22,Data!$V$22,IF(Udfyldningsark!G2352=Data!$T$23,Data!$V$23,IF(Udfyldningsark!G2352=Data!$T$24,Data!$V$24,IF(Udfyldningsark!G2352=Data!$T$25,Data!$V$25,IF(Udfyldningsark!G2352=Data!$T$26,Data!$V$26,IF(Udfyldningsark!G2352=Data!$T$27,Data!$V$27,))))))))))))))))))))))</f>
        <v/>
      </c>
    </row>
    <row r="2336" spans="13:13" ht="9.6" hidden="1" customHeight="1" x14ac:dyDescent="0.2">
      <c r="M2336" s="89" t="str">
        <f>IF(Udfyldningsark!G2353="","",IF(Udfyldningsark!G2353=Data!$T$7,Data!$V$7,IF(Udfyldningsark!G2353=Data!$T$8,Data!$V$8,IF(Udfyldningsark!G2353=Data!$T$9,Data!$V$9,IF(Udfyldningsark!G2353=Data!$T$10,Data!$V$10,IF(Udfyldningsark!G2353=Data!$T$11,Data!$V$11,IF(Udfyldningsark!G2353=Data!$T$12,Data!$V$12,IF(Udfyldningsark!G2353=Data!$T$13,Data!$V$13,IF(Udfyldningsark!G2353=Data!$T$14,Data!$V$14,IF(Udfyldningsark!G2353=Data!$T$15,Data!$V$15,IF(Udfyldningsark!G2353=Data!$T$16,Data!$V$16,IF(Udfyldningsark!G2353=Data!$T$17,Data!$V$17,IF(Udfyldningsark!G2353=Data!$T$18,Data!$V$18,IF(Udfyldningsark!G2353=Data!$T$19,Data!$V$19,IF(Udfyldningsark!G2353=Data!$T$20,Data!$V$20,IF(Udfyldningsark!G2353=Data!$T$21,Data!$V$21,IF(Udfyldningsark!G2353=Data!$T$22,Data!$V$22,IF(Udfyldningsark!G2353=Data!$T$23,Data!$V$23,IF(Udfyldningsark!G2353=Data!$T$24,Data!$V$24,IF(Udfyldningsark!G2353=Data!$T$25,Data!$V$25,IF(Udfyldningsark!G2353=Data!$T$26,Data!$V$26,IF(Udfyldningsark!G2353=Data!$T$27,Data!$V$27,))))))))))))))))))))))</f>
        <v/>
      </c>
    </row>
    <row r="2337" spans="13:13" ht="9.6" hidden="1" customHeight="1" x14ac:dyDescent="0.2">
      <c r="M2337" s="89" t="str">
        <f>IF(Udfyldningsark!G2354="","",IF(Udfyldningsark!G2354=Data!$T$7,Data!$V$7,IF(Udfyldningsark!G2354=Data!$T$8,Data!$V$8,IF(Udfyldningsark!G2354=Data!$T$9,Data!$V$9,IF(Udfyldningsark!G2354=Data!$T$10,Data!$V$10,IF(Udfyldningsark!G2354=Data!$T$11,Data!$V$11,IF(Udfyldningsark!G2354=Data!$T$12,Data!$V$12,IF(Udfyldningsark!G2354=Data!$T$13,Data!$V$13,IF(Udfyldningsark!G2354=Data!$T$14,Data!$V$14,IF(Udfyldningsark!G2354=Data!$T$15,Data!$V$15,IF(Udfyldningsark!G2354=Data!$T$16,Data!$V$16,IF(Udfyldningsark!G2354=Data!$T$17,Data!$V$17,IF(Udfyldningsark!G2354=Data!$T$18,Data!$V$18,IF(Udfyldningsark!G2354=Data!$T$19,Data!$V$19,IF(Udfyldningsark!G2354=Data!$T$20,Data!$V$20,IF(Udfyldningsark!G2354=Data!$T$21,Data!$V$21,IF(Udfyldningsark!G2354=Data!$T$22,Data!$V$22,IF(Udfyldningsark!G2354=Data!$T$23,Data!$V$23,IF(Udfyldningsark!G2354=Data!$T$24,Data!$V$24,IF(Udfyldningsark!G2354=Data!$T$25,Data!$V$25,IF(Udfyldningsark!G2354=Data!$T$26,Data!$V$26,IF(Udfyldningsark!G2354=Data!$T$27,Data!$V$27,))))))))))))))))))))))</f>
        <v/>
      </c>
    </row>
    <row r="2338" spans="13:13" ht="9.6" hidden="1" customHeight="1" x14ac:dyDescent="0.2">
      <c r="M2338" s="89" t="str">
        <f>IF(Udfyldningsark!G2355="","",IF(Udfyldningsark!G2355=Data!$T$7,Data!$V$7,IF(Udfyldningsark!G2355=Data!$T$8,Data!$V$8,IF(Udfyldningsark!G2355=Data!$T$9,Data!$V$9,IF(Udfyldningsark!G2355=Data!$T$10,Data!$V$10,IF(Udfyldningsark!G2355=Data!$T$11,Data!$V$11,IF(Udfyldningsark!G2355=Data!$T$12,Data!$V$12,IF(Udfyldningsark!G2355=Data!$T$13,Data!$V$13,IF(Udfyldningsark!G2355=Data!$T$14,Data!$V$14,IF(Udfyldningsark!G2355=Data!$T$15,Data!$V$15,IF(Udfyldningsark!G2355=Data!$T$16,Data!$V$16,IF(Udfyldningsark!G2355=Data!$T$17,Data!$V$17,IF(Udfyldningsark!G2355=Data!$T$18,Data!$V$18,IF(Udfyldningsark!G2355=Data!$T$19,Data!$V$19,IF(Udfyldningsark!G2355=Data!$T$20,Data!$V$20,IF(Udfyldningsark!G2355=Data!$T$21,Data!$V$21,IF(Udfyldningsark!G2355=Data!$T$22,Data!$V$22,IF(Udfyldningsark!G2355=Data!$T$23,Data!$V$23,IF(Udfyldningsark!G2355=Data!$T$24,Data!$V$24,IF(Udfyldningsark!G2355=Data!$T$25,Data!$V$25,IF(Udfyldningsark!G2355=Data!$T$26,Data!$V$26,IF(Udfyldningsark!G2355=Data!$T$27,Data!$V$27,))))))))))))))))))))))</f>
        <v/>
      </c>
    </row>
    <row r="2339" spans="13:13" ht="9.6" hidden="1" customHeight="1" x14ac:dyDescent="0.2">
      <c r="M2339" s="89" t="str">
        <f>IF(Udfyldningsark!G2356="","",IF(Udfyldningsark!G2356=Data!$T$7,Data!$V$7,IF(Udfyldningsark!G2356=Data!$T$8,Data!$V$8,IF(Udfyldningsark!G2356=Data!$T$9,Data!$V$9,IF(Udfyldningsark!G2356=Data!$T$10,Data!$V$10,IF(Udfyldningsark!G2356=Data!$T$11,Data!$V$11,IF(Udfyldningsark!G2356=Data!$T$12,Data!$V$12,IF(Udfyldningsark!G2356=Data!$T$13,Data!$V$13,IF(Udfyldningsark!G2356=Data!$T$14,Data!$V$14,IF(Udfyldningsark!G2356=Data!$T$15,Data!$V$15,IF(Udfyldningsark!G2356=Data!$T$16,Data!$V$16,IF(Udfyldningsark!G2356=Data!$T$17,Data!$V$17,IF(Udfyldningsark!G2356=Data!$T$18,Data!$V$18,IF(Udfyldningsark!G2356=Data!$T$19,Data!$V$19,IF(Udfyldningsark!G2356=Data!$T$20,Data!$V$20,IF(Udfyldningsark!G2356=Data!$T$21,Data!$V$21,IF(Udfyldningsark!G2356=Data!$T$22,Data!$V$22,IF(Udfyldningsark!G2356=Data!$T$23,Data!$V$23,IF(Udfyldningsark!G2356=Data!$T$24,Data!$V$24,IF(Udfyldningsark!G2356=Data!$T$25,Data!$V$25,IF(Udfyldningsark!G2356=Data!$T$26,Data!$V$26,IF(Udfyldningsark!G2356=Data!$T$27,Data!$V$27,))))))))))))))))))))))</f>
        <v/>
      </c>
    </row>
    <row r="2340" spans="13:13" ht="9.6" hidden="1" customHeight="1" x14ac:dyDescent="0.2">
      <c r="M2340" s="89" t="str">
        <f>IF(Udfyldningsark!G2357="","",IF(Udfyldningsark!G2357=Data!$T$7,Data!$V$7,IF(Udfyldningsark!G2357=Data!$T$8,Data!$V$8,IF(Udfyldningsark!G2357=Data!$T$9,Data!$V$9,IF(Udfyldningsark!G2357=Data!$T$10,Data!$V$10,IF(Udfyldningsark!G2357=Data!$T$11,Data!$V$11,IF(Udfyldningsark!G2357=Data!$T$12,Data!$V$12,IF(Udfyldningsark!G2357=Data!$T$13,Data!$V$13,IF(Udfyldningsark!G2357=Data!$T$14,Data!$V$14,IF(Udfyldningsark!G2357=Data!$T$15,Data!$V$15,IF(Udfyldningsark!G2357=Data!$T$16,Data!$V$16,IF(Udfyldningsark!G2357=Data!$T$17,Data!$V$17,IF(Udfyldningsark!G2357=Data!$T$18,Data!$V$18,IF(Udfyldningsark!G2357=Data!$T$19,Data!$V$19,IF(Udfyldningsark!G2357=Data!$T$20,Data!$V$20,IF(Udfyldningsark!G2357=Data!$T$21,Data!$V$21,IF(Udfyldningsark!G2357=Data!$T$22,Data!$V$22,IF(Udfyldningsark!G2357=Data!$T$23,Data!$V$23,IF(Udfyldningsark!G2357=Data!$T$24,Data!$V$24,IF(Udfyldningsark!G2357=Data!$T$25,Data!$V$25,IF(Udfyldningsark!G2357=Data!$T$26,Data!$V$26,IF(Udfyldningsark!G2357=Data!$T$27,Data!$V$27,))))))))))))))))))))))</f>
        <v/>
      </c>
    </row>
    <row r="2341" spans="13:13" ht="9.6" hidden="1" customHeight="1" x14ac:dyDescent="0.2">
      <c r="M2341" s="89" t="str">
        <f>IF(Udfyldningsark!G2358="","",IF(Udfyldningsark!G2358=Data!$T$7,Data!$V$7,IF(Udfyldningsark!G2358=Data!$T$8,Data!$V$8,IF(Udfyldningsark!G2358=Data!$T$9,Data!$V$9,IF(Udfyldningsark!G2358=Data!$T$10,Data!$V$10,IF(Udfyldningsark!G2358=Data!$T$11,Data!$V$11,IF(Udfyldningsark!G2358=Data!$T$12,Data!$V$12,IF(Udfyldningsark!G2358=Data!$T$13,Data!$V$13,IF(Udfyldningsark!G2358=Data!$T$14,Data!$V$14,IF(Udfyldningsark!G2358=Data!$T$15,Data!$V$15,IF(Udfyldningsark!G2358=Data!$T$16,Data!$V$16,IF(Udfyldningsark!G2358=Data!$T$17,Data!$V$17,IF(Udfyldningsark!G2358=Data!$T$18,Data!$V$18,IF(Udfyldningsark!G2358=Data!$T$19,Data!$V$19,IF(Udfyldningsark!G2358=Data!$T$20,Data!$V$20,IF(Udfyldningsark!G2358=Data!$T$21,Data!$V$21,IF(Udfyldningsark!G2358=Data!$T$22,Data!$V$22,IF(Udfyldningsark!G2358=Data!$T$23,Data!$V$23,IF(Udfyldningsark!G2358=Data!$T$24,Data!$V$24,IF(Udfyldningsark!G2358=Data!$T$25,Data!$V$25,IF(Udfyldningsark!G2358=Data!$T$26,Data!$V$26,IF(Udfyldningsark!G2358=Data!$T$27,Data!$V$27,))))))))))))))))))))))</f>
        <v/>
      </c>
    </row>
    <row r="2342" spans="13:13" ht="9.6" hidden="1" customHeight="1" x14ac:dyDescent="0.2">
      <c r="M2342" s="89" t="str">
        <f>IF(Udfyldningsark!G2359="","",IF(Udfyldningsark!G2359=Data!$T$7,Data!$V$7,IF(Udfyldningsark!G2359=Data!$T$8,Data!$V$8,IF(Udfyldningsark!G2359=Data!$T$9,Data!$V$9,IF(Udfyldningsark!G2359=Data!$T$10,Data!$V$10,IF(Udfyldningsark!G2359=Data!$T$11,Data!$V$11,IF(Udfyldningsark!G2359=Data!$T$12,Data!$V$12,IF(Udfyldningsark!G2359=Data!$T$13,Data!$V$13,IF(Udfyldningsark!G2359=Data!$T$14,Data!$V$14,IF(Udfyldningsark!G2359=Data!$T$15,Data!$V$15,IF(Udfyldningsark!G2359=Data!$T$16,Data!$V$16,IF(Udfyldningsark!G2359=Data!$T$17,Data!$V$17,IF(Udfyldningsark!G2359=Data!$T$18,Data!$V$18,IF(Udfyldningsark!G2359=Data!$T$19,Data!$V$19,IF(Udfyldningsark!G2359=Data!$T$20,Data!$V$20,IF(Udfyldningsark!G2359=Data!$T$21,Data!$V$21,IF(Udfyldningsark!G2359=Data!$T$22,Data!$V$22,IF(Udfyldningsark!G2359=Data!$T$23,Data!$V$23,IF(Udfyldningsark!G2359=Data!$T$24,Data!$V$24,IF(Udfyldningsark!G2359=Data!$T$25,Data!$V$25,IF(Udfyldningsark!G2359=Data!$T$26,Data!$V$26,IF(Udfyldningsark!G2359=Data!$T$27,Data!$V$27,))))))))))))))))))))))</f>
        <v/>
      </c>
    </row>
    <row r="2343" spans="13:13" ht="9.6" hidden="1" customHeight="1" x14ac:dyDescent="0.2">
      <c r="M2343" s="89" t="str">
        <f>IF(Udfyldningsark!G2360="","",IF(Udfyldningsark!G2360=Data!$T$7,Data!$V$7,IF(Udfyldningsark!G2360=Data!$T$8,Data!$V$8,IF(Udfyldningsark!G2360=Data!$T$9,Data!$V$9,IF(Udfyldningsark!G2360=Data!$T$10,Data!$V$10,IF(Udfyldningsark!G2360=Data!$T$11,Data!$V$11,IF(Udfyldningsark!G2360=Data!$T$12,Data!$V$12,IF(Udfyldningsark!G2360=Data!$T$13,Data!$V$13,IF(Udfyldningsark!G2360=Data!$T$14,Data!$V$14,IF(Udfyldningsark!G2360=Data!$T$15,Data!$V$15,IF(Udfyldningsark!G2360=Data!$T$16,Data!$V$16,IF(Udfyldningsark!G2360=Data!$T$17,Data!$V$17,IF(Udfyldningsark!G2360=Data!$T$18,Data!$V$18,IF(Udfyldningsark!G2360=Data!$T$19,Data!$V$19,IF(Udfyldningsark!G2360=Data!$T$20,Data!$V$20,IF(Udfyldningsark!G2360=Data!$T$21,Data!$V$21,IF(Udfyldningsark!G2360=Data!$T$22,Data!$V$22,IF(Udfyldningsark!G2360=Data!$T$23,Data!$V$23,IF(Udfyldningsark!G2360=Data!$T$24,Data!$V$24,IF(Udfyldningsark!G2360=Data!$T$25,Data!$V$25,IF(Udfyldningsark!G2360=Data!$T$26,Data!$V$26,IF(Udfyldningsark!G2360=Data!$T$27,Data!$V$27,))))))))))))))))))))))</f>
        <v/>
      </c>
    </row>
    <row r="2344" spans="13:13" ht="9.6" hidden="1" customHeight="1" x14ac:dyDescent="0.2">
      <c r="M2344" s="89" t="str">
        <f>IF(Udfyldningsark!G2361="","",IF(Udfyldningsark!G2361=Data!$T$7,Data!$V$7,IF(Udfyldningsark!G2361=Data!$T$8,Data!$V$8,IF(Udfyldningsark!G2361=Data!$T$9,Data!$V$9,IF(Udfyldningsark!G2361=Data!$T$10,Data!$V$10,IF(Udfyldningsark!G2361=Data!$T$11,Data!$V$11,IF(Udfyldningsark!G2361=Data!$T$12,Data!$V$12,IF(Udfyldningsark!G2361=Data!$T$13,Data!$V$13,IF(Udfyldningsark!G2361=Data!$T$14,Data!$V$14,IF(Udfyldningsark!G2361=Data!$T$15,Data!$V$15,IF(Udfyldningsark!G2361=Data!$T$16,Data!$V$16,IF(Udfyldningsark!G2361=Data!$T$17,Data!$V$17,IF(Udfyldningsark!G2361=Data!$T$18,Data!$V$18,IF(Udfyldningsark!G2361=Data!$T$19,Data!$V$19,IF(Udfyldningsark!G2361=Data!$T$20,Data!$V$20,IF(Udfyldningsark!G2361=Data!$T$21,Data!$V$21,IF(Udfyldningsark!G2361=Data!$T$22,Data!$V$22,IF(Udfyldningsark!G2361=Data!$T$23,Data!$V$23,IF(Udfyldningsark!G2361=Data!$T$24,Data!$V$24,IF(Udfyldningsark!G2361=Data!$T$25,Data!$V$25,IF(Udfyldningsark!G2361=Data!$T$26,Data!$V$26,IF(Udfyldningsark!G2361=Data!$T$27,Data!$V$27,))))))))))))))))))))))</f>
        <v/>
      </c>
    </row>
    <row r="2345" spans="13:13" ht="9.6" hidden="1" customHeight="1" x14ac:dyDescent="0.2">
      <c r="M2345" s="89" t="str">
        <f>IF(Udfyldningsark!G2362="","",IF(Udfyldningsark!G2362=Data!$T$7,Data!$V$7,IF(Udfyldningsark!G2362=Data!$T$8,Data!$V$8,IF(Udfyldningsark!G2362=Data!$T$9,Data!$V$9,IF(Udfyldningsark!G2362=Data!$T$10,Data!$V$10,IF(Udfyldningsark!G2362=Data!$T$11,Data!$V$11,IF(Udfyldningsark!G2362=Data!$T$12,Data!$V$12,IF(Udfyldningsark!G2362=Data!$T$13,Data!$V$13,IF(Udfyldningsark!G2362=Data!$T$14,Data!$V$14,IF(Udfyldningsark!G2362=Data!$T$15,Data!$V$15,IF(Udfyldningsark!G2362=Data!$T$16,Data!$V$16,IF(Udfyldningsark!G2362=Data!$T$17,Data!$V$17,IF(Udfyldningsark!G2362=Data!$T$18,Data!$V$18,IF(Udfyldningsark!G2362=Data!$T$19,Data!$V$19,IF(Udfyldningsark!G2362=Data!$T$20,Data!$V$20,IF(Udfyldningsark!G2362=Data!$T$21,Data!$V$21,IF(Udfyldningsark!G2362=Data!$T$22,Data!$V$22,IF(Udfyldningsark!G2362=Data!$T$23,Data!$V$23,IF(Udfyldningsark!G2362=Data!$T$24,Data!$V$24,IF(Udfyldningsark!G2362=Data!$T$25,Data!$V$25,IF(Udfyldningsark!G2362=Data!$T$26,Data!$V$26,IF(Udfyldningsark!G2362=Data!$T$27,Data!$V$27,))))))))))))))))))))))</f>
        <v/>
      </c>
    </row>
    <row r="2346" spans="13:13" ht="9.6" hidden="1" customHeight="1" x14ac:dyDescent="0.2">
      <c r="M2346" s="89" t="str">
        <f>IF(Udfyldningsark!G2363="","",IF(Udfyldningsark!G2363=Data!$T$7,Data!$V$7,IF(Udfyldningsark!G2363=Data!$T$8,Data!$V$8,IF(Udfyldningsark!G2363=Data!$T$9,Data!$V$9,IF(Udfyldningsark!G2363=Data!$T$10,Data!$V$10,IF(Udfyldningsark!G2363=Data!$T$11,Data!$V$11,IF(Udfyldningsark!G2363=Data!$T$12,Data!$V$12,IF(Udfyldningsark!G2363=Data!$T$13,Data!$V$13,IF(Udfyldningsark!G2363=Data!$T$14,Data!$V$14,IF(Udfyldningsark!G2363=Data!$T$15,Data!$V$15,IF(Udfyldningsark!G2363=Data!$T$16,Data!$V$16,IF(Udfyldningsark!G2363=Data!$T$17,Data!$V$17,IF(Udfyldningsark!G2363=Data!$T$18,Data!$V$18,IF(Udfyldningsark!G2363=Data!$T$19,Data!$V$19,IF(Udfyldningsark!G2363=Data!$T$20,Data!$V$20,IF(Udfyldningsark!G2363=Data!$T$21,Data!$V$21,IF(Udfyldningsark!G2363=Data!$T$22,Data!$V$22,IF(Udfyldningsark!G2363=Data!$T$23,Data!$V$23,IF(Udfyldningsark!G2363=Data!$T$24,Data!$V$24,IF(Udfyldningsark!G2363=Data!$T$25,Data!$V$25,IF(Udfyldningsark!G2363=Data!$T$26,Data!$V$26,IF(Udfyldningsark!G2363=Data!$T$27,Data!$V$27,))))))))))))))))))))))</f>
        <v/>
      </c>
    </row>
    <row r="2347" spans="13:13" ht="9.6" hidden="1" customHeight="1" x14ac:dyDescent="0.2">
      <c r="M2347" s="89" t="str">
        <f>IF(Udfyldningsark!G2364="","",IF(Udfyldningsark!G2364=Data!$T$7,Data!$V$7,IF(Udfyldningsark!G2364=Data!$T$8,Data!$V$8,IF(Udfyldningsark!G2364=Data!$T$9,Data!$V$9,IF(Udfyldningsark!G2364=Data!$T$10,Data!$V$10,IF(Udfyldningsark!G2364=Data!$T$11,Data!$V$11,IF(Udfyldningsark!G2364=Data!$T$12,Data!$V$12,IF(Udfyldningsark!G2364=Data!$T$13,Data!$V$13,IF(Udfyldningsark!G2364=Data!$T$14,Data!$V$14,IF(Udfyldningsark!G2364=Data!$T$15,Data!$V$15,IF(Udfyldningsark!G2364=Data!$T$16,Data!$V$16,IF(Udfyldningsark!G2364=Data!$T$17,Data!$V$17,IF(Udfyldningsark!G2364=Data!$T$18,Data!$V$18,IF(Udfyldningsark!G2364=Data!$T$19,Data!$V$19,IF(Udfyldningsark!G2364=Data!$T$20,Data!$V$20,IF(Udfyldningsark!G2364=Data!$T$21,Data!$V$21,IF(Udfyldningsark!G2364=Data!$T$22,Data!$V$22,IF(Udfyldningsark!G2364=Data!$T$23,Data!$V$23,IF(Udfyldningsark!G2364=Data!$T$24,Data!$V$24,IF(Udfyldningsark!G2364=Data!$T$25,Data!$V$25,IF(Udfyldningsark!G2364=Data!$T$26,Data!$V$26,IF(Udfyldningsark!G2364=Data!$T$27,Data!$V$27,))))))))))))))))))))))</f>
        <v/>
      </c>
    </row>
    <row r="2348" spans="13:13" ht="9.6" hidden="1" customHeight="1" x14ac:dyDescent="0.2">
      <c r="M2348" s="89" t="str">
        <f>IF(Udfyldningsark!G2365="","",IF(Udfyldningsark!G2365=Data!$T$7,Data!$V$7,IF(Udfyldningsark!G2365=Data!$T$8,Data!$V$8,IF(Udfyldningsark!G2365=Data!$T$9,Data!$V$9,IF(Udfyldningsark!G2365=Data!$T$10,Data!$V$10,IF(Udfyldningsark!G2365=Data!$T$11,Data!$V$11,IF(Udfyldningsark!G2365=Data!$T$12,Data!$V$12,IF(Udfyldningsark!G2365=Data!$T$13,Data!$V$13,IF(Udfyldningsark!G2365=Data!$T$14,Data!$V$14,IF(Udfyldningsark!G2365=Data!$T$15,Data!$V$15,IF(Udfyldningsark!G2365=Data!$T$16,Data!$V$16,IF(Udfyldningsark!G2365=Data!$T$17,Data!$V$17,IF(Udfyldningsark!G2365=Data!$T$18,Data!$V$18,IF(Udfyldningsark!G2365=Data!$T$19,Data!$V$19,IF(Udfyldningsark!G2365=Data!$T$20,Data!$V$20,IF(Udfyldningsark!G2365=Data!$T$21,Data!$V$21,IF(Udfyldningsark!G2365=Data!$T$22,Data!$V$22,IF(Udfyldningsark!G2365=Data!$T$23,Data!$V$23,IF(Udfyldningsark!G2365=Data!$T$24,Data!$V$24,IF(Udfyldningsark!G2365=Data!$T$25,Data!$V$25,IF(Udfyldningsark!G2365=Data!$T$26,Data!$V$26,IF(Udfyldningsark!G2365=Data!$T$27,Data!$V$27,))))))))))))))))))))))</f>
        <v/>
      </c>
    </row>
    <row r="2349" spans="13:13" ht="9.6" hidden="1" customHeight="1" x14ac:dyDescent="0.2">
      <c r="M2349" s="89" t="str">
        <f>IF(Udfyldningsark!G2366="","",IF(Udfyldningsark!G2366=Data!$T$7,Data!$V$7,IF(Udfyldningsark!G2366=Data!$T$8,Data!$V$8,IF(Udfyldningsark!G2366=Data!$T$9,Data!$V$9,IF(Udfyldningsark!G2366=Data!$T$10,Data!$V$10,IF(Udfyldningsark!G2366=Data!$T$11,Data!$V$11,IF(Udfyldningsark!G2366=Data!$T$12,Data!$V$12,IF(Udfyldningsark!G2366=Data!$T$13,Data!$V$13,IF(Udfyldningsark!G2366=Data!$T$14,Data!$V$14,IF(Udfyldningsark!G2366=Data!$T$15,Data!$V$15,IF(Udfyldningsark!G2366=Data!$T$16,Data!$V$16,IF(Udfyldningsark!G2366=Data!$T$17,Data!$V$17,IF(Udfyldningsark!G2366=Data!$T$18,Data!$V$18,IF(Udfyldningsark!G2366=Data!$T$19,Data!$V$19,IF(Udfyldningsark!G2366=Data!$T$20,Data!$V$20,IF(Udfyldningsark!G2366=Data!$T$21,Data!$V$21,IF(Udfyldningsark!G2366=Data!$T$22,Data!$V$22,IF(Udfyldningsark!G2366=Data!$T$23,Data!$V$23,IF(Udfyldningsark!G2366=Data!$T$24,Data!$V$24,IF(Udfyldningsark!G2366=Data!$T$25,Data!$V$25,IF(Udfyldningsark!G2366=Data!$T$26,Data!$V$26,IF(Udfyldningsark!G2366=Data!$T$27,Data!$V$27,))))))))))))))))))))))</f>
        <v/>
      </c>
    </row>
    <row r="2350" spans="13:13" ht="9.6" hidden="1" customHeight="1" x14ac:dyDescent="0.2">
      <c r="M2350" s="89" t="str">
        <f>IF(Udfyldningsark!G2367="","",IF(Udfyldningsark!G2367=Data!$T$7,Data!$V$7,IF(Udfyldningsark!G2367=Data!$T$8,Data!$V$8,IF(Udfyldningsark!G2367=Data!$T$9,Data!$V$9,IF(Udfyldningsark!G2367=Data!$T$10,Data!$V$10,IF(Udfyldningsark!G2367=Data!$T$11,Data!$V$11,IF(Udfyldningsark!G2367=Data!$T$12,Data!$V$12,IF(Udfyldningsark!G2367=Data!$T$13,Data!$V$13,IF(Udfyldningsark!G2367=Data!$T$14,Data!$V$14,IF(Udfyldningsark!G2367=Data!$T$15,Data!$V$15,IF(Udfyldningsark!G2367=Data!$T$16,Data!$V$16,IF(Udfyldningsark!G2367=Data!$T$17,Data!$V$17,IF(Udfyldningsark!G2367=Data!$T$18,Data!$V$18,IF(Udfyldningsark!G2367=Data!$T$19,Data!$V$19,IF(Udfyldningsark!G2367=Data!$T$20,Data!$V$20,IF(Udfyldningsark!G2367=Data!$T$21,Data!$V$21,IF(Udfyldningsark!G2367=Data!$T$22,Data!$V$22,IF(Udfyldningsark!G2367=Data!$T$23,Data!$V$23,IF(Udfyldningsark!G2367=Data!$T$24,Data!$V$24,IF(Udfyldningsark!G2367=Data!$T$25,Data!$V$25,IF(Udfyldningsark!G2367=Data!$T$26,Data!$V$26,IF(Udfyldningsark!G2367=Data!$T$27,Data!$V$27,))))))))))))))))))))))</f>
        <v/>
      </c>
    </row>
    <row r="2351" spans="13:13" ht="9.6" hidden="1" customHeight="1" x14ac:dyDescent="0.2">
      <c r="M2351" s="89" t="str">
        <f>IF(Udfyldningsark!G2368="","",IF(Udfyldningsark!G2368=Data!$T$7,Data!$V$7,IF(Udfyldningsark!G2368=Data!$T$8,Data!$V$8,IF(Udfyldningsark!G2368=Data!$T$9,Data!$V$9,IF(Udfyldningsark!G2368=Data!$T$10,Data!$V$10,IF(Udfyldningsark!G2368=Data!$T$11,Data!$V$11,IF(Udfyldningsark!G2368=Data!$T$12,Data!$V$12,IF(Udfyldningsark!G2368=Data!$T$13,Data!$V$13,IF(Udfyldningsark!G2368=Data!$T$14,Data!$V$14,IF(Udfyldningsark!G2368=Data!$T$15,Data!$V$15,IF(Udfyldningsark!G2368=Data!$T$16,Data!$V$16,IF(Udfyldningsark!G2368=Data!$T$17,Data!$V$17,IF(Udfyldningsark!G2368=Data!$T$18,Data!$V$18,IF(Udfyldningsark!G2368=Data!$T$19,Data!$V$19,IF(Udfyldningsark!G2368=Data!$T$20,Data!$V$20,IF(Udfyldningsark!G2368=Data!$T$21,Data!$V$21,IF(Udfyldningsark!G2368=Data!$T$22,Data!$V$22,IF(Udfyldningsark!G2368=Data!$T$23,Data!$V$23,IF(Udfyldningsark!G2368=Data!$T$24,Data!$V$24,IF(Udfyldningsark!G2368=Data!$T$25,Data!$V$25,IF(Udfyldningsark!G2368=Data!$T$26,Data!$V$26,IF(Udfyldningsark!G2368=Data!$T$27,Data!$V$27,))))))))))))))))))))))</f>
        <v/>
      </c>
    </row>
    <row r="2352" spans="13:13" ht="9.6" hidden="1" customHeight="1" x14ac:dyDescent="0.2">
      <c r="M2352" s="89" t="str">
        <f>IF(Udfyldningsark!G2369="","",IF(Udfyldningsark!G2369=Data!$T$7,Data!$V$7,IF(Udfyldningsark!G2369=Data!$T$8,Data!$V$8,IF(Udfyldningsark!G2369=Data!$T$9,Data!$V$9,IF(Udfyldningsark!G2369=Data!$T$10,Data!$V$10,IF(Udfyldningsark!G2369=Data!$T$11,Data!$V$11,IF(Udfyldningsark!G2369=Data!$T$12,Data!$V$12,IF(Udfyldningsark!G2369=Data!$T$13,Data!$V$13,IF(Udfyldningsark!G2369=Data!$T$14,Data!$V$14,IF(Udfyldningsark!G2369=Data!$T$15,Data!$V$15,IF(Udfyldningsark!G2369=Data!$T$16,Data!$V$16,IF(Udfyldningsark!G2369=Data!$T$17,Data!$V$17,IF(Udfyldningsark!G2369=Data!$T$18,Data!$V$18,IF(Udfyldningsark!G2369=Data!$T$19,Data!$V$19,IF(Udfyldningsark!G2369=Data!$T$20,Data!$V$20,IF(Udfyldningsark!G2369=Data!$T$21,Data!$V$21,IF(Udfyldningsark!G2369=Data!$T$22,Data!$V$22,IF(Udfyldningsark!G2369=Data!$T$23,Data!$V$23,IF(Udfyldningsark!G2369=Data!$T$24,Data!$V$24,IF(Udfyldningsark!G2369=Data!$T$25,Data!$V$25,IF(Udfyldningsark!G2369=Data!$T$26,Data!$V$26,IF(Udfyldningsark!G2369=Data!$T$27,Data!$V$27,))))))))))))))))))))))</f>
        <v/>
      </c>
    </row>
    <row r="2353" spans="13:13" ht="9.6" hidden="1" customHeight="1" x14ac:dyDescent="0.2">
      <c r="M2353" s="89" t="str">
        <f>IF(Udfyldningsark!G2370="","",IF(Udfyldningsark!G2370=Data!$T$7,Data!$V$7,IF(Udfyldningsark!G2370=Data!$T$8,Data!$V$8,IF(Udfyldningsark!G2370=Data!$T$9,Data!$V$9,IF(Udfyldningsark!G2370=Data!$T$10,Data!$V$10,IF(Udfyldningsark!G2370=Data!$T$11,Data!$V$11,IF(Udfyldningsark!G2370=Data!$T$12,Data!$V$12,IF(Udfyldningsark!G2370=Data!$T$13,Data!$V$13,IF(Udfyldningsark!G2370=Data!$T$14,Data!$V$14,IF(Udfyldningsark!G2370=Data!$T$15,Data!$V$15,IF(Udfyldningsark!G2370=Data!$T$16,Data!$V$16,IF(Udfyldningsark!G2370=Data!$T$17,Data!$V$17,IF(Udfyldningsark!G2370=Data!$T$18,Data!$V$18,IF(Udfyldningsark!G2370=Data!$T$19,Data!$V$19,IF(Udfyldningsark!G2370=Data!$T$20,Data!$V$20,IF(Udfyldningsark!G2370=Data!$T$21,Data!$V$21,IF(Udfyldningsark!G2370=Data!$T$22,Data!$V$22,IF(Udfyldningsark!G2370=Data!$T$23,Data!$V$23,IF(Udfyldningsark!G2370=Data!$T$24,Data!$V$24,IF(Udfyldningsark!G2370=Data!$T$25,Data!$V$25,IF(Udfyldningsark!G2370=Data!$T$26,Data!$V$26,IF(Udfyldningsark!G2370=Data!$T$27,Data!$V$27,))))))))))))))))))))))</f>
        <v/>
      </c>
    </row>
    <row r="2354" spans="13:13" ht="9.6" hidden="1" customHeight="1" x14ac:dyDescent="0.2">
      <c r="M2354" s="89" t="str">
        <f>IF(Udfyldningsark!G2371="","",IF(Udfyldningsark!G2371=Data!$T$7,Data!$V$7,IF(Udfyldningsark!G2371=Data!$T$8,Data!$V$8,IF(Udfyldningsark!G2371=Data!$T$9,Data!$V$9,IF(Udfyldningsark!G2371=Data!$T$10,Data!$V$10,IF(Udfyldningsark!G2371=Data!$T$11,Data!$V$11,IF(Udfyldningsark!G2371=Data!$T$12,Data!$V$12,IF(Udfyldningsark!G2371=Data!$T$13,Data!$V$13,IF(Udfyldningsark!G2371=Data!$T$14,Data!$V$14,IF(Udfyldningsark!G2371=Data!$T$15,Data!$V$15,IF(Udfyldningsark!G2371=Data!$T$16,Data!$V$16,IF(Udfyldningsark!G2371=Data!$T$17,Data!$V$17,IF(Udfyldningsark!G2371=Data!$T$18,Data!$V$18,IF(Udfyldningsark!G2371=Data!$T$19,Data!$V$19,IF(Udfyldningsark!G2371=Data!$T$20,Data!$V$20,IF(Udfyldningsark!G2371=Data!$T$21,Data!$V$21,IF(Udfyldningsark!G2371=Data!$T$22,Data!$V$22,IF(Udfyldningsark!G2371=Data!$T$23,Data!$V$23,IF(Udfyldningsark!G2371=Data!$T$24,Data!$V$24,IF(Udfyldningsark!G2371=Data!$T$25,Data!$V$25,IF(Udfyldningsark!G2371=Data!$T$26,Data!$V$26,IF(Udfyldningsark!G2371=Data!$T$27,Data!$V$27,))))))))))))))))))))))</f>
        <v/>
      </c>
    </row>
    <row r="2355" spans="13:13" ht="9.6" hidden="1" customHeight="1" x14ac:dyDescent="0.2">
      <c r="M2355" s="89" t="str">
        <f>IF(Udfyldningsark!G2372="","",IF(Udfyldningsark!G2372=Data!$T$7,Data!$V$7,IF(Udfyldningsark!G2372=Data!$T$8,Data!$V$8,IF(Udfyldningsark!G2372=Data!$T$9,Data!$V$9,IF(Udfyldningsark!G2372=Data!$T$10,Data!$V$10,IF(Udfyldningsark!G2372=Data!$T$11,Data!$V$11,IF(Udfyldningsark!G2372=Data!$T$12,Data!$V$12,IF(Udfyldningsark!G2372=Data!$T$13,Data!$V$13,IF(Udfyldningsark!G2372=Data!$T$14,Data!$V$14,IF(Udfyldningsark!G2372=Data!$T$15,Data!$V$15,IF(Udfyldningsark!G2372=Data!$T$16,Data!$V$16,IF(Udfyldningsark!G2372=Data!$T$17,Data!$V$17,IF(Udfyldningsark!G2372=Data!$T$18,Data!$V$18,IF(Udfyldningsark!G2372=Data!$T$19,Data!$V$19,IF(Udfyldningsark!G2372=Data!$T$20,Data!$V$20,IF(Udfyldningsark!G2372=Data!$T$21,Data!$V$21,IF(Udfyldningsark!G2372=Data!$T$22,Data!$V$22,IF(Udfyldningsark!G2372=Data!$T$23,Data!$V$23,IF(Udfyldningsark!G2372=Data!$T$24,Data!$V$24,IF(Udfyldningsark!G2372=Data!$T$25,Data!$V$25,IF(Udfyldningsark!G2372=Data!$T$26,Data!$V$26,IF(Udfyldningsark!G2372=Data!$T$27,Data!$V$27,))))))))))))))))))))))</f>
        <v/>
      </c>
    </row>
    <row r="2356" spans="13:13" ht="9.6" hidden="1" customHeight="1" x14ac:dyDescent="0.2">
      <c r="M2356" s="89" t="str">
        <f>IF(Udfyldningsark!G2373="","",IF(Udfyldningsark!G2373=Data!$T$7,Data!$V$7,IF(Udfyldningsark!G2373=Data!$T$8,Data!$V$8,IF(Udfyldningsark!G2373=Data!$T$9,Data!$V$9,IF(Udfyldningsark!G2373=Data!$T$10,Data!$V$10,IF(Udfyldningsark!G2373=Data!$T$11,Data!$V$11,IF(Udfyldningsark!G2373=Data!$T$12,Data!$V$12,IF(Udfyldningsark!G2373=Data!$T$13,Data!$V$13,IF(Udfyldningsark!G2373=Data!$T$14,Data!$V$14,IF(Udfyldningsark!G2373=Data!$T$15,Data!$V$15,IF(Udfyldningsark!G2373=Data!$T$16,Data!$V$16,IF(Udfyldningsark!G2373=Data!$T$17,Data!$V$17,IF(Udfyldningsark!G2373=Data!$T$18,Data!$V$18,IF(Udfyldningsark!G2373=Data!$T$19,Data!$V$19,IF(Udfyldningsark!G2373=Data!$T$20,Data!$V$20,IF(Udfyldningsark!G2373=Data!$T$21,Data!$V$21,IF(Udfyldningsark!G2373=Data!$T$22,Data!$V$22,IF(Udfyldningsark!G2373=Data!$T$23,Data!$V$23,IF(Udfyldningsark!G2373=Data!$T$24,Data!$V$24,IF(Udfyldningsark!G2373=Data!$T$25,Data!$V$25,IF(Udfyldningsark!G2373=Data!$T$26,Data!$V$26,IF(Udfyldningsark!G2373=Data!$T$27,Data!$V$27,))))))))))))))))))))))</f>
        <v/>
      </c>
    </row>
    <row r="2357" spans="13:13" ht="9.6" hidden="1" customHeight="1" x14ac:dyDescent="0.2">
      <c r="M2357" s="89" t="str">
        <f>IF(Udfyldningsark!G2374="","",IF(Udfyldningsark!G2374=Data!$T$7,Data!$V$7,IF(Udfyldningsark!G2374=Data!$T$8,Data!$V$8,IF(Udfyldningsark!G2374=Data!$T$9,Data!$V$9,IF(Udfyldningsark!G2374=Data!$T$10,Data!$V$10,IF(Udfyldningsark!G2374=Data!$T$11,Data!$V$11,IF(Udfyldningsark!G2374=Data!$T$12,Data!$V$12,IF(Udfyldningsark!G2374=Data!$T$13,Data!$V$13,IF(Udfyldningsark!G2374=Data!$T$14,Data!$V$14,IF(Udfyldningsark!G2374=Data!$T$15,Data!$V$15,IF(Udfyldningsark!G2374=Data!$T$16,Data!$V$16,IF(Udfyldningsark!G2374=Data!$T$17,Data!$V$17,IF(Udfyldningsark!G2374=Data!$T$18,Data!$V$18,IF(Udfyldningsark!G2374=Data!$T$19,Data!$V$19,IF(Udfyldningsark!G2374=Data!$T$20,Data!$V$20,IF(Udfyldningsark!G2374=Data!$T$21,Data!$V$21,IF(Udfyldningsark!G2374=Data!$T$22,Data!$V$22,IF(Udfyldningsark!G2374=Data!$T$23,Data!$V$23,IF(Udfyldningsark!G2374=Data!$T$24,Data!$V$24,IF(Udfyldningsark!G2374=Data!$T$25,Data!$V$25,IF(Udfyldningsark!G2374=Data!$T$26,Data!$V$26,IF(Udfyldningsark!G2374=Data!$T$27,Data!$V$27,))))))))))))))))))))))</f>
        <v/>
      </c>
    </row>
    <row r="2358" spans="13:13" ht="9.6" hidden="1" customHeight="1" x14ac:dyDescent="0.2">
      <c r="M2358" s="89" t="str">
        <f>IF(Udfyldningsark!G2375="","",IF(Udfyldningsark!G2375=Data!$T$7,Data!$V$7,IF(Udfyldningsark!G2375=Data!$T$8,Data!$V$8,IF(Udfyldningsark!G2375=Data!$T$9,Data!$V$9,IF(Udfyldningsark!G2375=Data!$T$10,Data!$V$10,IF(Udfyldningsark!G2375=Data!$T$11,Data!$V$11,IF(Udfyldningsark!G2375=Data!$T$12,Data!$V$12,IF(Udfyldningsark!G2375=Data!$T$13,Data!$V$13,IF(Udfyldningsark!G2375=Data!$T$14,Data!$V$14,IF(Udfyldningsark!G2375=Data!$T$15,Data!$V$15,IF(Udfyldningsark!G2375=Data!$T$16,Data!$V$16,IF(Udfyldningsark!G2375=Data!$T$17,Data!$V$17,IF(Udfyldningsark!G2375=Data!$T$18,Data!$V$18,IF(Udfyldningsark!G2375=Data!$T$19,Data!$V$19,IF(Udfyldningsark!G2375=Data!$T$20,Data!$V$20,IF(Udfyldningsark!G2375=Data!$T$21,Data!$V$21,IF(Udfyldningsark!G2375=Data!$T$22,Data!$V$22,IF(Udfyldningsark!G2375=Data!$T$23,Data!$V$23,IF(Udfyldningsark!G2375=Data!$T$24,Data!$V$24,IF(Udfyldningsark!G2375=Data!$T$25,Data!$V$25,IF(Udfyldningsark!G2375=Data!$T$26,Data!$V$26,IF(Udfyldningsark!G2375=Data!$T$27,Data!$V$27,))))))))))))))))))))))</f>
        <v/>
      </c>
    </row>
    <row r="2359" spans="13:13" ht="9.6" hidden="1" customHeight="1" x14ac:dyDescent="0.2">
      <c r="M2359" s="89" t="str">
        <f>IF(Udfyldningsark!G2376="","",IF(Udfyldningsark!G2376=Data!$T$7,Data!$V$7,IF(Udfyldningsark!G2376=Data!$T$8,Data!$V$8,IF(Udfyldningsark!G2376=Data!$T$9,Data!$V$9,IF(Udfyldningsark!G2376=Data!$T$10,Data!$V$10,IF(Udfyldningsark!G2376=Data!$T$11,Data!$V$11,IF(Udfyldningsark!G2376=Data!$T$12,Data!$V$12,IF(Udfyldningsark!G2376=Data!$T$13,Data!$V$13,IF(Udfyldningsark!G2376=Data!$T$14,Data!$V$14,IF(Udfyldningsark!G2376=Data!$T$15,Data!$V$15,IF(Udfyldningsark!G2376=Data!$T$16,Data!$V$16,IF(Udfyldningsark!G2376=Data!$T$17,Data!$V$17,IF(Udfyldningsark!G2376=Data!$T$18,Data!$V$18,IF(Udfyldningsark!G2376=Data!$T$19,Data!$V$19,IF(Udfyldningsark!G2376=Data!$T$20,Data!$V$20,IF(Udfyldningsark!G2376=Data!$T$21,Data!$V$21,IF(Udfyldningsark!G2376=Data!$T$22,Data!$V$22,IF(Udfyldningsark!G2376=Data!$T$23,Data!$V$23,IF(Udfyldningsark!G2376=Data!$T$24,Data!$V$24,IF(Udfyldningsark!G2376=Data!$T$25,Data!$V$25,IF(Udfyldningsark!G2376=Data!$T$26,Data!$V$26,IF(Udfyldningsark!G2376=Data!$T$27,Data!$V$27,))))))))))))))))))))))</f>
        <v/>
      </c>
    </row>
    <row r="2360" spans="13:13" ht="9.6" hidden="1" customHeight="1" x14ac:dyDescent="0.2">
      <c r="M2360" s="89" t="str">
        <f>IF(Udfyldningsark!G2377="","",IF(Udfyldningsark!G2377=Data!$T$7,Data!$V$7,IF(Udfyldningsark!G2377=Data!$T$8,Data!$V$8,IF(Udfyldningsark!G2377=Data!$T$9,Data!$V$9,IF(Udfyldningsark!G2377=Data!$T$10,Data!$V$10,IF(Udfyldningsark!G2377=Data!$T$11,Data!$V$11,IF(Udfyldningsark!G2377=Data!$T$12,Data!$V$12,IF(Udfyldningsark!G2377=Data!$T$13,Data!$V$13,IF(Udfyldningsark!G2377=Data!$T$14,Data!$V$14,IF(Udfyldningsark!G2377=Data!$T$15,Data!$V$15,IF(Udfyldningsark!G2377=Data!$T$16,Data!$V$16,IF(Udfyldningsark!G2377=Data!$T$17,Data!$V$17,IF(Udfyldningsark!G2377=Data!$T$18,Data!$V$18,IF(Udfyldningsark!G2377=Data!$T$19,Data!$V$19,IF(Udfyldningsark!G2377=Data!$T$20,Data!$V$20,IF(Udfyldningsark!G2377=Data!$T$21,Data!$V$21,IF(Udfyldningsark!G2377=Data!$T$22,Data!$V$22,IF(Udfyldningsark!G2377=Data!$T$23,Data!$V$23,IF(Udfyldningsark!G2377=Data!$T$24,Data!$V$24,IF(Udfyldningsark!G2377=Data!$T$25,Data!$V$25,IF(Udfyldningsark!G2377=Data!$T$26,Data!$V$26,IF(Udfyldningsark!G2377=Data!$T$27,Data!$V$27,))))))))))))))))))))))</f>
        <v/>
      </c>
    </row>
    <row r="2361" spans="13:13" ht="9.6" hidden="1" customHeight="1" x14ac:dyDescent="0.2">
      <c r="M2361" s="89" t="str">
        <f>IF(Udfyldningsark!G2378="","",IF(Udfyldningsark!G2378=Data!$T$7,Data!$V$7,IF(Udfyldningsark!G2378=Data!$T$8,Data!$V$8,IF(Udfyldningsark!G2378=Data!$T$9,Data!$V$9,IF(Udfyldningsark!G2378=Data!$T$10,Data!$V$10,IF(Udfyldningsark!G2378=Data!$T$11,Data!$V$11,IF(Udfyldningsark!G2378=Data!$T$12,Data!$V$12,IF(Udfyldningsark!G2378=Data!$T$13,Data!$V$13,IF(Udfyldningsark!G2378=Data!$T$14,Data!$V$14,IF(Udfyldningsark!G2378=Data!$T$15,Data!$V$15,IF(Udfyldningsark!G2378=Data!$T$16,Data!$V$16,IF(Udfyldningsark!G2378=Data!$T$17,Data!$V$17,IF(Udfyldningsark!G2378=Data!$T$18,Data!$V$18,IF(Udfyldningsark!G2378=Data!$T$19,Data!$V$19,IF(Udfyldningsark!G2378=Data!$T$20,Data!$V$20,IF(Udfyldningsark!G2378=Data!$T$21,Data!$V$21,IF(Udfyldningsark!G2378=Data!$T$22,Data!$V$22,IF(Udfyldningsark!G2378=Data!$T$23,Data!$V$23,IF(Udfyldningsark!G2378=Data!$T$24,Data!$V$24,IF(Udfyldningsark!G2378=Data!$T$25,Data!$V$25,IF(Udfyldningsark!G2378=Data!$T$26,Data!$V$26,IF(Udfyldningsark!G2378=Data!$T$27,Data!$V$27,))))))))))))))))))))))</f>
        <v/>
      </c>
    </row>
    <row r="2362" spans="13:13" ht="9.6" hidden="1" customHeight="1" x14ac:dyDescent="0.2">
      <c r="M2362" s="89" t="str">
        <f>IF(Udfyldningsark!G2379="","",IF(Udfyldningsark!G2379=Data!$T$7,Data!$V$7,IF(Udfyldningsark!G2379=Data!$T$8,Data!$V$8,IF(Udfyldningsark!G2379=Data!$T$9,Data!$V$9,IF(Udfyldningsark!G2379=Data!$T$10,Data!$V$10,IF(Udfyldningsark!G2379=Data!$T$11,Data!$V$11,IF(Udfyldningsark!G2379=Data!$T$12,Data!$V$12,IF(Udfyldningsark!G2379=Data!$T$13,Data!$V$13,IF(Udfyldningsark!G2379=Data!$T$14,Data!$V$14,IF(Udfyldningsark!G2379=Data!$T$15,Data!$V$15,IF(Udfyldningsark!G2379=Data!$T$16,Data!$V$16,IF(Udfyldningsark!G2379=Data!$T$17,Data!$V$17,IF(Udfyldningsark!G2379=Data!$T$18,Data!$V$18,IF(Udfyldningsark!G2379=Data!$T$19,Data!$V$19,IF(Udfyldningsark!G2379=Data!$T$20,Data!$V$20,IF(Udfyldningsark!G2379=Data!$T$21,Data!$V$21,IF(Udfyldningsark!G2379=Data!$T$22,Data!$V$22,IF(Udfyldningsark!G2379=Data!$T$23,Data!$V$23,IF(Udfyldningsark!G2379=Data!$T$24,Data!$V$24,IF(Udfyldningsark!G2379=Data!$T$25,Data!$V$25,IF(Udfyldningsark!G2379=Data!$T$26,Data!$V$26,IF(Udfyldningsark!G2379=Data!$T$27,Data!$V$27,))))))))))))))))))))))</f>
        <v/>
      </c>
    </row>
    <row r="2363" spans="13:13" ht="9.6" hidden="1" customHeight="1" x14ac:dyDescent="0.2">
      <c r="M2363" s="89" t="str">
        <f>IF(Udfyldningsark!G2380="","",IF(Udfyldningsark!G2380=Data!$T$7,Data!$V$7,IF(Udfyldningsark!G2380=Data!$T$8,Data!$V$8,IF(Udfyldningsark!G2380=Data!$T$9,Data!$V$9,IF(Udfyldningsark!G2380=Data!$T$10,Data!$V$10,IF(Udfyldningsark!G2380=Data!$T$11,Data!$V$11,IF(Udfyldningsark!G2380=Data!$T$12,Data!$V$12,IF(Udfyldningsark!G2380=Data!$T$13,Data!$V$13,IF(Udfyldningsark!G2380=Data!$T$14,Data!$V$14,IF(Udfyldningsark!G2380=Data!$T$15,Data!$V$15,IF(Udfyldningsark!G2380=Data!$T$16,Data!$V$16,IF(Udfyldningsark!G2380=Data!$T$17,Data!$V$17,IF(Udfyldningsark!G2380=Data!$T$18,Data!$V$18,IF(Udfyldningsark!G2380=Data!$T$19,Data!$V$19,IF(Udfyldningsark!G2380=Data!$T$20,Data!$V$20,IF(Udfyldningsark!G2380=Data!$T$21,Data!$V$21,IF(Udfyldningsark!G2380=Data!$T$22,Data!$V$22,IF(Udfyldningsark!G2380=Data!$T$23,Data!$V$23,IF(Udfyldningsark!G2380=Data!$T$24,Data!$V$24,IF(Udfyldningsark!G2380=Data!$T$25,Data!$V$25,IF(Udfyldningsark!G2380=Data!$T$26,Data!$V$26,IF(Udfyldningsark!G2380=Data!$T$27,Data!$V$27,))))))))))))))))))))))</f>
        <v/>
      </c>
    </row>
    <row r="2364" spans="13:13" ht="9.6" hidden="1" customHeight="1" x14ac:dyDescent="0.2">
      <c r="M2364" s="89" t="str">
        <f>IF(Udfyldningsark!G2381="","",IF(Udfyldningsark!G2381=Data!$T$7,Data!$V$7,IF(Udfyldningsark!G2381=Data!$T$8,Data!$V$8,IF(Udfyldningsark!G2381=Data!$T$9,Data!$V$9,IF(Udfyldningsark!G2381=Data!$T$10,Data!$V$10,IF(Udfyldningsark!G2381=Data!$T$11,Data!$V$11,IF(Udfyldningsark!G2381=Data!$T$12,Data!$V$12,IF(Udfyldningsark!G2381=Data!$T$13,Data!$V$13,IF(Udfyldningsark!G2381=Data!$T$14,Data!$V$14,IF(Udfyldningsark!G2381=Data!$T$15,Data!$V$15,IF(Udfyldningsark!G2381=Data!$T$16,Data!$V$16,IF(Udfyldningsark!G2381=Data!$T$17,Data!$V$17,IF(Udfyldningsark!G2381=Data!$T$18,Data!$V$18,IF(Udfyldningsark!G2381=Data!$T$19,Data!$V$19,IF(Udfyldningsark!G2381=Data!$T$20,Data!$V$20,IF(Udfyldningsark!G2381=Data!$T$21,Data!$V$21,IF(Udfyldningsark!G2381=Data!$T$22,Data!$V$22,IF(Udfyldningsark!G2381=Data!$T$23,Data!$V$23,IF(Udfyldningsark!G2381=Data!$T$24,Data!$V$24,IF(Udfyldningsark!G2381=Data!$T$25,Data!$V$25,IF(Udfyldningsark!G2381=Data!$T$26,Data!$V$26,IF(Udfyldningsark!G2381=Data!$T$27,Data!$V$27,))))))))))))))))))))))</f>
        <v/>
      </c>
    </row>
    <row r="2365" spans="13:13" ht="9.6" hidden="1" customHeight="1" x14ac:dyDescent="0.2">
      <c r="M2365" s="89" t="str">
        <f>IF(Udfyldningsark!G2382="","",IF(Udfyldningsark!G2382=Data!$T$7,Data!$V$7,IF(Udfyldningsark!G2382=Data!$T$8,Data!$V$8,IF(Udfyldningsark!G2382=Data!$T$9,Data!$V$9,IF(Udfyldningsark!G2382=Data!$T$10,Data!$V$10,IF(Udfyldningsark!G2382=Data!$T$11,Data!$V$11,IF(Udfyldningsark!G2382=Data!$T$12,Data!$V$12,IF(Udfyldningsark!G2382=Data!$T$13,Data!$V$13,IF(Udfyldningsark!G2382=Data!$T$14,Data!$V$14,IF(Udfyldningsark!G2382=Data!$T$15,Data!$V$15,IF(Udfyldningsark!G2382=Data!$T$16,Data!$V$16,IF(Udfyldningsark!G2382=Data!$T$17,Data!$V$17,IF(Udfyldningsark!G2382=Data!$T$18,Data!$V$18,IF(Udfyldningsark!G2382=Data!$T$19,Data!$V$19,IF(Udfyldningsark!G2382=Data!$T$20,Data!$V$20,IF(Udfyldningsark!G2382=Data!$T$21,Data!$V$21,IF(Udfyldningsark!G2382=Data!$T$22,Data!$V$22,IF(Udfyldningsark!G2382=Data!$T$23,Data!$V$23,IF(Udfyldningsark!G2382=Data!$T$24,Data!$V$24,IF(Udfyldningsark!G2382=Data!$T$25,Data!$V$25,IF(Udfyldningsark!G2382=Data!$T$26,Data!$V$26,IF(Udfyldningsark!G2382=Data!$T$27,Data!$V$27,))))))))))))))))))))))</f>
        <v/>
      </c>
    </row>
    <row r="2366" spans="13:13" ht="9.6" hidden="1" customHeight="1" x14ac:dyDescent="0.2">
      <c r="M2366" s="89" t="str">
        <f>IF(Udfyldningsark!G2383="","",IF(Udfyldningsark!G2383=Data!$T$7,Data!$V$7,IF(Udfyldningsark!G2383=Data!$T$8,Data!$V$8,IF(Udfyldningsark!G2383=Data!$T$9,Data!$V$9,IF(Udfyldningsark!G2383=Data!$T$10,Data!$V$10,IF(Udfyldningsark!G2383=Data!$T$11,Data!$V$11,IF(Udfyldningsark!G2383=Data!$T$12,Data!$V$12,IF(Udfyldningsark!G2383=Data!$T$13,Data!$V$13,IF(Udfyldningsark!G2383=Data!$T$14,Data!$V$14,IF(Udfyldningsark!G2383=Data!$T$15,Data!$V$15,IF(Udfyldningsark!G2383=Data!$T$16,Data!$V$16,IF(Udfyldningsark!G2383=Data!$T$17,Data!$V$17,IF(Udfyldningsark!G2383=Data!$T$18,Data!$V$18,IF(Udfyldningsark!G2383=Data!$T$19,Data!$V$19,IF(Udfyldningsark!G2383=Data!$T$20,Data!$V$20,IF(Udfyldningsark!G2383=Data!$T$21,Data!$V$21,IF(Udfyldningsark!G2383=Data!$T$22,Data!$V$22,IF(Udfyldningsark!G2383=Data!$T$23,Data!$V$23,IF(Udfyldningsark!G2383=Data!$T$24,Data!$V$24,IF(Udfyldningsark!G2383=Data!$T$25,Data!$V$25,IF(Udfyldningsark!G2383=Data!$T$26,Data!$V$26,IF(Udfyldningsark!G2383=Data!$T$27,Data!$V$27,))))))))))))))))))))))</f>
        <v/>
      </c>
    </row>
    <row r="2367" spans="13:13" ht="9.6" hidden="1" customHeight="1" x14ac:dyDescent="0.2">
      <c r="M2367" s="89" t="str">
        <f>IF(Udfyldningsark!G2384="","",IF(Udfyldningsark!G2384=Data!$T$7,Data!$V$7,IF(Udfyldningsark!G2384=Data!$T$8,Data!$V$8,IF(Udfyldningsark!G2384=Data!$T$9,Data!$V$9,IF(Udfyldningsark!G2384=Data!$T$10,Data!$V$10,IF(Udfyldningsark!G2384=Data!$T$11,Data!$V$11,IF(Udfyldningsark!G2384=Data!$T$12,Data!$V$12,IF(Udfyldningsark!G2384=Data!$T$13,Data!$V$13,IF(Udfyldningsark!G2384=Data!$T$14,Data!$V$14,IF(Udfyldningsark!G2384=Data!$T$15,Data!$V$15,IF(Udfyldningsark!G2384=Data!$T$16,Data!$V$16,IF(Udfyldningsark!G2384=Data!$T$17,Data!$V$17,IF(Udfyldningsark!G2384=Data!$T$18,Data!$V$18,IF(Udfyldningsark!G2384=Data!$T$19,Data!$V$19,IF(Udfyldningsark!G2384=Data!$T$20,Data!$V$20,IF(Udfyldningsark!G2384=Data!$T$21,Data!$V$21,IF(Udfyldningsark!G2384=Data!$T$22,Data!$V$22,IF(Udfyldningsark!G2384=Data!$T$23,Data!$V$23,IF(Udfyldningsark!G2384=Data!$T$24,Data!$V$24,IF(Udfyldningsark!G2384=Data!$T$25,Data!$V$25,IF(Udfyldningsark!G2384=Data!$T$26,Data!$V$26,IF(Udfyldningsark!G2384=Data!$T$27,Data!$V$27,))))))))))))))))))))))</f>
        <v/>
      </c>
    </row>
    <row r="2368" spans="13:13" ht="9.6" hidden="1" customHeight="1" x14ac:dyDescent="0.2">
      <c r="M2368" s="89" t="str">
        <f>IF(Udfyldningsark!G2385="","",IF(Udfyldningsark!G2385=Data!$T$7,Data!$V$7,IF(Udfyldningsark!G2385=Data!$T$8,Data!$V$8,IF(Udfyldningsark!G2385=Data!$T$9,Data!$V$9,IF(Udfyldningsark!G2385=Data!$T$10,Data!$V$10,IF(Udfyldningsark!G2385=Data!$T$11,Data!$V$11,IF(Udfyldningsark!G2385=Data!$T$12,Data!$V$12,IF(Udfyldningsark!G2385=Data!$T$13,Data!$V$13,IF(Udfyldningsark!G2385=Data!$T$14,Data!$V$14,IF(Udfyldningsark!G2385=Data!$T$15,Data!$V$15,IF(Udfyldningsark!G2385=Data!$T$16,Data!$V$16,IF(Udfyldningsark!G2385=Data!$T$17,Data!$V$17,IF(Udfyldningsark!G2385=Data!$T$18,Data!$V$18,IF(Udfyldningsark!G2385=Data!$T$19,Data!$V$19,IF(Udfyldningsark!G2385=Data!$T$20,Data!$V$20,IF(Udfyldningsark!G2385=Data!$T$21,Data!$V$21,IF(Udfyldningsark!G2385=Data!$T$22,Data!$V$22,IF(Udfyldningsark!G2385=Data!$T$23,Data!$V$23,IF(Udfyldningsark!G2385=Data!$T$24,Data!$V$24,IF(Udfyldningsark!G2385=Data!$T$25,Data!$V$25,IF(Udfyldningsark!G2385=Data!$T$26,Data!$V$26,IF(Udfyldningsark!G2385=Data!$T$27,Data!$V$27,))))))))))))))))))))))</f>
        <v/>
      </c>
    </row>
    <row r="2369" spans="13:13" ht="9.6" hidden="1" customHeight="1" x14ac:dyDescent="0.2">
      <c r="M2369" s="89" t="str">
        <f>IF(Udfyldningsark!G2386="","",IF(Udfyldningsark!G2386=Data!$T$7,Data!$V$7,IF(Udfyldningsark!G2386=Data!$T$8,Data!$V$8,IF(Udfyldningsark!G2386=Data!$T$9,Data!$V$9,IF(Udfyldningsark!G2386=Data!$T$10,Data!$V$10,IF(Udfyldningsark!G2386=Data!$T$11,Data!$V$11,IF(Udfyldningsark!G2386=Data!$T$12,Data!$V$12,IF(Udfyldningsark!G2386=Data!$T$13,Data!$V$13,IF(Udfyldningsark!G2386=Data!$T$14,Data!$V$14,IF(Udfyldningsark!G2386=Data!$T$15,Data!$V$15,IF(Udfyldningsark!G2386=Data!$T$16,Data!$V$16,IF(Udfyldningsark!G2386=Data!$T$17,Data!$V$17,IF(Udfyldningsark!G2386=Data!$T$18,Data!$V$18,IF(Udfyldningsark!G2386=Data!$T$19,Data!$V$19,IF(Udfyldningsark!G2386=Data!$T$20,Data!$V$20,IF(Udfyldningsark!G2386=Data!$T$21,Data!$V$21,IF(Udfyldningsark!G2386=Data!$T$22,Data!$V$22,IF(Udfyldningsark!G2386=Data!$T$23,Data!$V$23,IF(Udfyldningsark!G2386=Data!$T$24,Data!$V$24,IF(Udfyldningsark!G2386=Data!$T$25,Data!$V$25,IF(Udfyldningsark!G2386=Data!$T$26,Data!$V$26,IF(Udfyldningsark!G2386=Data!$T$27,Data!$V$27,))))))))))))))))))))))</f>
        <v/>
      </c>
    </row>
    <row r="2370" spans="13:13" ht="9.6" hidden="1" customHeight="1" x14ac:dyDescent="0.2">
      <c r="M2370" s="89" t="str">
        <f>IF(Udfyldningsark!G2387="","",IF(Udfyldningsark!G2387=Data!$T$7,Data!$V$7,IF(Udfyldningsark!G2387=Data!$T$8,Data!$V$8,IF(Udfyldningsark!G2387=Data!$T$9,Data!$V$9,IF(Udfyldningsark!G2387=Data!$T$10,Data!$V$10,IF(Udfyldningsark!G2387=Data!$T$11,Data!$V$11,IF(Udfyldningsark!G2387=Data!$T$12,Data!$V$12,IF(Udfyldningsark!G2387=Data!$T$13,Data!$V$13,IF(Udfyldningsark!G2387=Data!$T$14,Data!$V$14,IF(Udfyldningsark!G2387=Data!$T$15,Data!$V$15,IF(Udfyldningsark!G2387=Data!$T$16,Data!$V$16,IF(Udfyldningsark!G2387=Data!$T$17,Data!$V$17,IF(Udfyldningsark!G2387=Data!$T$18,Data!$V$18,IF(Udfyldningsark!G2387=Data!$T$19,Data!$V$19,IF(Udfyldningsark!G2387=Data!$T$20,Data!$V$20,IF(Udfyldningsark!G2387=Data!$T$21,Data!$V$21,IF(Udfyldningsark!G2387=Data!$T$22,Data!$V$22,IF(Udfyldningsark!G2387=Data!$T$23,Data!$V$23,IF(Udfyldningsark!G2387=Data!$T$24,Data!$V$24,IF(Udfyldningsark!G2387=Data!$T$25,Data!$V$25,IF(Udfyldningsark!G2387=Data!$T$26,Data!$V$26,IF(Udfyldningsark!G2387=Data!$T$27,Data!$V$27,))))))))))))))))))))))</f>
        <v/>
      </c>
    </row>
    <row r="2371" spans="13:13" ht="9.6" hidden="1" customHeight="1" x14ac:dyDescent="0.2">
      <c r="M2371" s="89" t="str">
        <f>IF(Udfyldningsark!G2388="","",IF(Udfyldningsark!G2388=Data!$T$7,Data!$V$7,IF(Udfyldningsark!G2388=Data!$T$8,Data!$V$8,IF(Udfyldningsark!G2388=Data!$T$9,Data!$V$9,IF(Udfyldningsark!G2388=Data!$T$10,Data!$V$10,IF(Udfyldningsark!G2388=Data!$T$11,Data!$V$11,IF(Udfyldningsark!G2388=Data!$T$12,Data!$V$12,IF(Udfyldningsark!G2388=Data!$T$13,Data!$V$13,IF(Udfyldningsark!G2388=Data!$T$14,Data!$V$14,IF(Udfyldningsark!G2388=Data!$T$15,Data!$V$15,IF(Udfyldningsark!G2388=Data!$T$16,Data!$V$16,IF(Udfyldningsark!G2388=Data!$T$17,Data!$V$17,IF(Udfyldningsark!G2388=Data!$T$18,Data!$V$18,IF(Udfyldningsark!G2388=Data!$T$19,Data!$V$19,IF(Udfyldningsark!G2388=Data!$T$20,Data!$V$20,IF(Udfyldningsark!G2388=Data!$T$21,Data!$V$21,IF(Udfyldningsark!G2388=Data!$T$22,Data!$V$22,IF(Udfyldningsark!G2388=Data!$T$23,Data!$V$23,IF(Udfyldningsark!G2388=Data!$T$24,Data!$V$24,IF(Udfyldningsark!G2388=Data!$T$25,Data!$V$25,IF(Udfyldningsark!G2388=Data!$T$26,Data!$V$26,IF(Udfyldningsark!G2388=Data!$T$27,Data!$V$27,))))))))))))))))))))))</f>
        <v/>
      </c>
    </row>
    <row r="2372" spans="13:13" ht="9.6" hidden="1" customHeight="1" x14ac:dyDescent="0.2">
      <c r="M2372" s="89" t="str">
        <f>IF(Udfyldningsark!G2389="","",IF(Udfyldningsark!G2389=Data!$T$7,Data!$V$7,IF(Udfyldningsark!G2389=Data!$T$8,Data!$V$8,IF(Udfyldningsark!G2389=Data!$T$9,Data!$V$9,IF(Udfyldningsark!G2389=Data!$T$10,Data!$V$10,IF(Udfyldningsark!G2389=Data!$T$11,Data!$V$11,IF(Udfyldningsark!G2389=Data!$T$12,Data!$V$12,IF(Udfyldningsark!G2389=Data!$T$13,Data!$V$13,IF(Udfyldningsark!G2389=Data!$T$14,Data!$V$14,IF(Udfyldningsark!G2389=Data!$T$15,Data!$V$15,IF(Udfyldningsark!G2389=Data!$T$16,Data!$V$16,IF(Udfyldningsark!G2389=Data!$T$17,Data!$V$17,IF(Udfyldningsark!G2389=Data!$T$18,Data!$V$18,IF(Udfyldningsark!G2389=Data!$T$19,Data!$V$19,IF(Udfyldningsark!G2389=Data!$T$20,Data!$V$20,IF(Udfyldningsark!G2389=Data!$T$21,Data!$V$21,IF(Udfyldningsark!G2389=Data!$T$22,Data!$V$22,IF(Udfyldningsark!G2389=Data!$T$23,Data!$V$23,IF(Udfyldningsark!G2389=Data!$T$24,Data!$V$24,IF(Udfyldningsark!G2389=Data!$T$25,Data!$V$25,IF(Udfyldningsark!G2389=Data!$T$26,Data!$V$26,IF(Udfyldningsark!G2389=Data!$T$27,Data!$V$27,))))))))))))))))))))))</f>
        <v/>
      </c>
    </row>
    <row r="2373" spans="13:13" ht="9.6" hidden="1" customHeight="1" x14ac:dyDescent="0.2">
      <c r="M2373" s="89" t="str">
        <f>IF(Udfyldningsark!G2390="","",IF(Udfyldningsark!G2390=Data!$T$7,Data!$V$7,IF(Udfyldningsark!G2390=Data!$T$8,Data!$V$8,IF(Udfyldningsark!G2390=Data!$T$9,Data!$V$9,IF(Udfyldningsark!G2390=Data!$T$10,Data!$V$10,IF(Udfyldningsark!G2390=Data!$T$11,Data!$V$11,IF(Udfyldningsark!G2390=Data!$T$12,Data!$V$12,IF(Udfyldningsark!G2390=Data!$T$13,Data!$V$13,IF(Udfyldningsark!G2390=Data!$T$14,Data!$V$14,IF(Udfyldningsark!G2390=Data!$T$15,Data!$V$15,IF(Udfyldningsark!G2390=Data!$T$16,Data!$V$16,IF(Udfyldningsark!G2390=Data!$T$17,Data!$V$17,IF(Udfyldningsark!G2390=Data!$T$18,Data!$V$18,IF(Udfyldningsark!G2390=Data!$T$19,Data!$V$19,IF(Udfyldningsark!G2390=Data!$T$20,Data!$V$20,IF(Udfyldningsark!G2390=Data!$T$21,Data!$V$21,IF(Udfyldningsark!G2390=Data!$T$22,Data!$V$22,IF(Udfyldningsark!G2390=Data!$T$23,Data!$V$23,IF(Udfyldningsark!G2390=Data!$T$24,Data!$V$24,IF(Udfyldningsark!G2390=Data!$T$25,Data!$V$25,IF(Udfyldningsark!G2390=Data!$T$26,Data!$V$26,IF(Udfyldningsark!G2390=Data!$T$27,Data!$V$27,))))))))))))))))))))))</f>
        <v/>
      </c>
    </row>
    <row r="2374" spans="13:13" ht="9.6" hidden="1" customHeight="1" x14ac:dyDescent="0.2">
      <c r="M2374" s="89" t="str">
        <f>IF(Udfyldningsark!G2391="","",IF(Udfyldningsark!G2391=Data!$T$7,Data!$V$7,IF(Udfyldningsark!G2391=Data!$T$8,Data!$V$8,IF(Udfyldningsark!G2391=Data!$T$9,Data!$V$9,IF(Udfyldningsark!G2391=Data!$T$10,Data!$V$10,IF(Udfyldningsark!G2391=Data!$T$11,Data!$V$11,IF(Udfyldningsark!G2391=Data!$T$12,Data!$V$12,IF(Udfyldningsark!G2391=Data!$T$13,Data!$V$13,IF(Udfyldningsark!G2391=Data!$T$14,Data!$V$14,IF(Udfyldningsark!G2391=Data!$T$15,Data!$V$15,IF(Udfyldningsark!G2391=Data!$T$16,Data!$V$16,IF(Udfyldningsark!G2391=Data!$T$17,Data!$V$17,IF(Udfyldningsark!G2391=Data!$T$18,Data!$V$18,IF(Udfyldningsark!G2391=Data!$T$19,Data!$V$19,IF(Udfyldningsark!G2391=Data!$T$20,Data!$V$20,IF(Udfyldningsark!G2391=Data!$T$21,Data!$V$21,IF(Udfyldningsark!G2391=Data!$T$22,Data!$V$22,IF(Udfyldningsark!G2391=Data!$T$23,Data!$V$23,IF(Udfyldningsark!G2391=Data!$T$24,Data!$V$24,IF(Udfyldningsark!G2391=Data!$T$25,Data!$V$25,IF(Udfyldningsark!G2391=Data!$T$26,Data!$V$26,IF(Udfyldningsark!G2391=Data!$T$27,Data!$V$27,))))))))))))))))))))))</f>
        <v/>
      </c>
    </row>
    <row r="2375" spans="13:13" ht="9.6" hidden="1" customHeight="1" x14ac:dyDescent="0.2">
      <c r="M2375" s="89" t="str">
        <f>IF(Udfyldningsark!G2392="","",IF(Udfyldningsark!G2392=Data!$T$7,Data!$V$7,IF(Udfyldningsark!G2392=Data!$T$8,Data!$V$8,IF(Udfyldningsark!G2392=Data!$T$9,Data!$V$9,IF(Udfyldningsark!G2392=Data!$T$10,Data!$V$10,IF(Udfyldningsark!G2392=Data!$T$11,Data!$V$11,IF(Udfyldningsark!G2392=Data!$T$12,Data!$V$12,IF(Udfyldningsark!G2392=Data!$T$13,Data!$V$13,IF(Udfyldningsark!G2392=Data!$T$14,Data!$V$14,IF(Udfyldningsark!G2392=Data!$T$15,Data!$V$15,IF(Udfyldningsark!G2392=Data!$T$16,Data!$V$16,IF(Udfyldningsark!G2392=Data!$T$17,Data!$V$17,IF(Udfyldningsark!G2392=Data!$T$18,Data!$V$18,IF(Udfyldningsark!G2392=Data!$T$19,Data!$V$19,IF(Udfyldningsark!G2392=Data!$T$20,Data!$V$20,IF(Udfyldningsark!G2392=Data!$T$21,Data!$V$21,IF(Udfyldningsark!G2392=Data!$T$22,Data!$V$22,IF(Udfyldningsark!G2392=Data!$T$23,Data!$V$23,IF(Udfyldningsark!G2392=Data!$T$24,Data!$V$24,IF(Udfyldningsark!G2392=Data!$T$25,Data!$V$25,IF(Udfyldningsark!G2392=Data!$T$26,Data!$V$26,IF(Udfyldningsark!G2392=Data!$T$27,Data!$V$27,))))))))))))))))))))))</f>
        <v/>
      </c>
    </row>
    <row r="2376" spans="13:13" ht="9.6" hidden="1" customHeight="1" x14ac:dyDescent="0.2">
      <c r="M2376" s="89" t="str">
        <f>IF(Udfyldningsark!G2393="","",IF(Udfyldningsark!G2393=Data!$T$7,Data!$V$7,IF(Udfyldningsark!G2393=Data!$T$8,Data!$V$8,IF(Udfyldningsark!G2393=Data!$T$9,Data!$V$9,IF(Udfyldningsark!G2393=Data!$T$10,Data!$V$10,IF(Udfyldningsark!G2393=Data!$T$11,Data!$V$11,IF(Udfyldningsark!G2393=Data!$T$12,Data!$V$12,IF(Udfyldningsark!G2393=Data!$T$13,Data!$V$13,IF(Udfyldningsark!G2393=Data!$T$14,Data!$V$14,IF(Udfyldningsark!G2393=Data!$T$15,Data!$V$15,IF(Udfyldningsark!G2393=Data!$T$16,Data!$V$16,IF(Udfyldningsark!G2393=Data!$T$17,Data!$V$17,IF(Udfyldningsark!G2393=Data!$T$18,Data!$V$18,IF(Udfyldningsark!G2393=Data!$T$19,Data!$V$19,IF(Udfyldningsark!G2393=Data!$T$20,Data!$V$20,IF(Udfyldningsark!G2393=Data!$T$21,Data!$V$21,IF(Udfyldningsark!G2393=Data!$T$22,Data!$V$22,IF(Udfyldningsark!G2393=Data!$T$23,Data!$V$23,IF(Udfyldningsark!G2393=Data!$T$24,Data!$V$24,IF(Udfyldningsark!G2393=Data!$T$25,Data!$V$25,IF(Udfyldningsark!G2393=Data!$T$26,Data!$V$26,IF(Udfyldningsark!G2393=Data!$T$27,Data!$V$27,))))))))))))))))))))))</f>
        <v/>
      </c>
    </row>
    <row r="2377" spans="13:13" ht="9.6" hidden="1" customHeight="1" x14ac:dyDescent="0.2">
      <c r="M2377" s="89" t="str">
        <f>IF(Udfyldningsark!G2394="","",IF(Udfyldningsark!G2394=Data!$T$7,Data!$V$7,IF(Udfyldningsark!G2394=Data!$T$8,Data!$V$8,IF(Udfyldningsark!G2394=Data!$T$9,Data!$V$9,IF(Udfyldningsark!G2394=Data!$T$10,Data!$V$10,IF(Udfyldningsark!G2394=Data!$T$11,Data!$V$11,IF(Udfyldningsark!G2394=Data!$T$12,Data!$V$12,IF(Udfyldningsark!G2394=Data!$T$13,Data!$V$13,IF(Udfyldningsark!G2394=Data!$T$14,Data!$V$14,IF(Udfyldningsark!G2394=Data!$T$15,Data!$V$15,IF(Udfyldningsark!G2394=Data!$T$16,Data!$V$16,IF(Udfyldningsark!G2394=Data!$T$17,Data!$V$17,IF(Udfyldningsark!G2394=Data!$T$18,Data!$V$18,IF(Udfyldningsark!G2394=Data!$T$19,Data!$V$19,IF(Udfyldningsark!G2394=Data!$T$20,Data!$V$20,IF(Udfyldningsark!G2394=Data!$T$21,Data!$V$21,IF(Udfyldningsark!G2394=Data!$T$22,Data!$V$22,IF(Udfyldningsark!G2394=Data!$T$23,Data!$V$23,IF(Udfyldningsark!G2394=Data!$T$24,Data!$V$24,IF(Udfyldningsark!G2394=Data!$T$25,Data!$V$25,IF(Udfyldningsark!G2394=Data!$T$26,Data!$V$26,IF(Udfyldningsark!G2394=Data!$T$27,Data!$V$27,))))))))))))))))))))))</f>
        <v/>
      </c>
    </row>
    <row r="2378" spans="13:13" ht="9.6" hidden="1" customHeight="1" x14ac:dyDescent="0.2">
      <c r="M2378" s="89" t="str">
        <f>IF(Udfyldningsark!G2395="","",IF(Udfyldningsark!G2395=Data!$T$7,Data!$V$7,IF(Udfyldningsark!G2395=Data!$T$8,Data!$V$8,IF(Udfyldningsark!G2395=Data!$T$9,Data!$V$9,IF(Udfyldningsark!G2395=Data!$T$10,Data!$V$10,IF(Udfyldningsark!G2395=Data!$T$11,Data!$V$11,IF(Udfyldningsark!G2395=Data!$T$12,Data!$V$12,IF(Udfyldningsark!G2395=Data!$T$13,Data!$V$13,IF(Udfyldningsark!G2395=Data!$T$14,Data!$V$14,IF(Udfyldningsark!G2395=Data!$T$15,Data!$V$15,IF(Udfyldningsark!G2395=Data!$T$16,Data!$V$16,IF(Udfyldningsark!G2395=Data!$T$17,Data!$V$17,IF(Udfyldningsark!G2395=Data!$T$18,Data!$V$18,IF(Udfyldningsark!G2395=Data!$T$19,Data!$V$19,IF(Udfyldningsark!G2395=Data!$T$20,Data!$V$20,IF(Udfyldningsark!G2395=Data!$T$21,Data!$V$21,IF(Udfyldningsark!G2395=Data!$T$22,Data!$V$22,IF(Udfyldningsark!G2395=Data!$T$23,Data!$V$23,IF(Udfyldningsark!G2395=Data!$T$24,Data!$V$24,IF(Udfyldningsark!G2395=Data!$T$25,Data!$V$25,IF(Udfyldningsark!G2395=Data!$T$26,Data!$V$26,IF(Udfyldningsark!G2395=Data!$T$27,Data!$V$27,))))))))))))))))))))))</f>
        <v/>
      </c>
    </row>
    <row r="2379" spans="13:13" ht="9.6" hidden="1" customHeight="1" x14ac:dyDescent="0.2">
      <c r="M2379" s="89" t="str">
        <f>IF(Udfyldningsark!G2396="","",IF(Udfyldningsark!G2396=Data!$T$7,Data!$V$7,IF(Udfyldningsark!G2396=Data!$T$8,Data!$V$8,IF(Udfyldningsark!G2396=Data!$T$9,Data!$V$9,IF(Udfyldningsark!G2396=Data!$T$10,Data!$V$10,IF(Udfyldningsark!G2396=Data!$T$11,Data!$V$11,IF(Udfyldningsark!G2396=Data!$T$12,Data!$V$12,IF(Udfyldningsark!G2396=Data!$T$13,Data!$V$13,IF(Udfyldningsark!G2396=Data!$T$14,Data!$V$14,IF(Udfyldningsark!G2396=Data!$T$15,Data!$V$15,IF(Udfyldningsark!G2396=Data!$T$16,Data!$V$16,IF(Udfyldningsark!G2396=Data!$T$17,Data!$V$17,IF(Udfyldningsark!G2396=Data!$T$18,Data!$V$18,IF(Udfyldningsark!G2396=Data!$T$19,Data!$V$19,IF(Udfyldningsark!G2396=Data!$T$20,Data!$V$20,IF(Udfyldningsark!G2396=Data!$T$21,Data!$V$21,IF(Udfyldningsark!G2396=Data!$T$22,Data!$V$22,IF(Udfyldningsark!G2396=Data!$T$23,Data!$V$23,IF(Udfyldningsark!G2396=Data!$T$24,Data!$V$24,IF(Udfyldningsark!G2396=Data!$T$25,Data!$V$25,IF(Udfyldningsark!G2396=Data!$T$26,Data!$V$26,IF(Udfyldningsark!G2396=Data!$T$27,Data!$V$27,))))))))))))))))))))))</f>
        <v/>
      </c>
    </row>
    <row r="2380" spans="13:13" ht="9.6" hidden="1" customHeight="1" x14ac:dyDescent="0.2">
      <c r="M2380" s="89" t="str">
        <f>IF(Udfyldningsark!G2397="","",IF(Udfyldningsark!G2397=Data!$T$7,Data!$V$7,IF(Udfyldningsark!G2397=Data!$T$8,Data!$V$8,IF(Udfyldningsark!G2397=Data!$T$9,Data!$V$9,IF(Udfyldningsark!G2397=Data!$T$10,Data!$V$10,IF(Udfyldningsark!G2397=Data!$T$11,Data!$V$11,IF(Udfyldningsark!G2397=Data!$T$12,Data!$V$12,IF(Udfyldningsark!G2397=Data!$T$13,Data!$V$13,IF(Udfyldningsark!G2397=Data!$T$14,Data!$V$14,IF(Udfyldningsark!G2397=Data!$T$15,Data!$V$15,IF(Udfyldningsark!G2397=Data!$T$16,Data!$V$16,IF(Udfyldningsark!G2397=Data!$T$17,Data!$V$17,IF(Udfyldningsark!G2397=Data!$T$18,Data!$V$18,IF(Udfyldningsark!G2397=Data!$T$19,Data!$V$19,IF(Udfyldningsark!G2397=Data!$T$20,Data!$V$20,IF(Udfyldningsark!G2397=Data!$T$21,Data!$V$21,IF(Udfyldningsark!G2397=Data!$T$22,Data!$V$22,IF(Udfyldningsark!G2397=Data!$T$23,Data!$V$23,IF(Udfyldningsark!G2397=Data!$T$24,Data!$V$24,IF(Udfyldningsark!G2397=Data!$T$25,Data!$V$25,IF(Udfyldningsark!G2397=Data!$T$26,Data!$V$26,IF(Udfyldningsark!G2397=Data!$T$27,Data!$V$27,))))))))))))))))))))))</f>
        <v/>
      </c>
    </row>
    <row r="2381" spans="13:13" ht="9.6" hidden="1" customHeight="1" x14ac:dyDescent="0.2">
      <c r="M2381" s="89" t="str">
        <f>IF(Udfyldningsark!G2398="","",IF(Udfyldningsark!G2398=Data!$T$7,Data!$V$7,IF(Udfyldningsark!G2398=Data!$T$8,Data!$V$8,IF(Udfyldningsark!G2398=Data!$T$9,Data!$V$9,IF(Udfyldningsark!G2398=Data!$T$10,Data!$V$10,IF(Udfyldningsark!G2398=Data!$T$11,Data!$V$11,IF(Udfyldningsark!G2398=Data!$T$12,Data!$V$12,IF(Udfyldningsark!G2398=Data!$T$13,Data!$V$13,IF(Udfyldningsark!G2398=Data!$T$14,Data!$V$14,IF(Udfyldningsark!G2398=Data!$T$15,Data!$V$15,IF(Udfyldningsark!G2398=Data!$T$16,Data!$V$16,IF(Udfyldningsark!G2398=Data!$T$17,Data!$V$17,IF(Udfyldningsark!G2398=Data!$T$18,Data!$V$18,IF(Udfyldningsark!G2398=Data!$T$19,Data!$V$19,IF(Udfyldningsark!G2398=Data!$T$20,Data!$V$20,IF(Udfyldningsark!G2398=Data!$T$21,Data!$V$21,IF(Udfyldningsark!G2398=Data!$T$22,Data!$V$22,IF(Udfyldningsark!G2398=Data!$T$23,Data!$V$23,IF(Udfyldningsark!G2398=Data!$T$24,Data!$V$24,IF(Udfyldningsark!G2398=Data!$T$25,Data!$V$25,IF(Udfyldningsark!G2398=Data!$T$26,Data!$V$26,IF(Udfyldningsark!G2398=Data!$T$27,Data!$V$27,))))))))))))))))))))))</f>
        <v/>
      </c>
    </row>
    <row r="2382" spans="13:13" ht="9.6" hidden="1" customHeight="1" x14ac:dyDescent="0.2">
      <c r="M2382" s="89" t="str">
        <f>IF(Udfyldningsark!G2399="","",IF(Udfyldningsark!G2399=Data!$T$7,Data!$V$7,IF(Udfyldningsark!G2399=Data!$T$8,Data!$V$8,IF(Udfyldningsark!G2399=Data!$T$9,Data!$V$9,IF(Udfyldningsark!G2399=Data!$T$10,Data!$V$10,IF(Udfyldningsark!G2399=Data!$T$11,Data!$V$11,IF(Udfyldningsark!G2399=Data!$T$12,Data!$V$12,IF(Udfyldningsark!G2399=Data!$T$13,Data!$V$13,IF(Udfyldningsark!G2399=Data!$T$14,Data!$V$14,IF(Udfyldningsark!G2399=Data!$T$15,Data!$V$15,IF(Udfyldningsark!G2399=Data!$T$16,Data!$V$16,IF(Udfyldningsark!G2399=Data!$T$17,Data!$V$17,IF(Udfyldningsark!G2399=Data!$T$18,Data!$V$18,IF(Udfyldningsark!G2399=Data!$T$19,Data!$V$19,IF(Udfyldningsark!G2399=Data!$T$20,Data!$V$20,IF(Udfyldningsark!G2399=Data!$T$21,Data!$V$21,IF(Udfyldningsark!G2399=Data!$T$22,Data!$V$22,IF(Udfyldningsark!G2399=Data!$T$23,Data!$V$23,IF(Udfyldningsark!G2399=Data!$T$24,Data!$V$24,IF(Udfyldningsark!G2399=Data!$T$25,Data!$V$25,IF(Udfyldningsark!G2399=Data!$T$26,Data!$V$26,IF(Udfyldningsark!G2399=Data!$T$27,Data!$V$27,))))))))))))))))))))))</f>
        <v/>
      </c>
    </row>
    <row r="2383" spans="13:13" ht="9.6" hidden="1" customHeight="1" x14ac:dyDescent="0.2">
      <c r="M2383" s="89" t="str">
        <f>IF(Udfyldningsark!G2400="","",IF(Udfyldningsark!G2400=Data!$T$7,Data!$V$7,IF(Udfyldningsark!G2400=Data!$T$8,Data!$V$8,IF(Udfyldningsark!G2400=Data!$T$9,Data!$V$9,IF(Udfyldningsark!G2400=Data!$T$10,Data!$V$10,IF(Udfyldningsark!G2400=Data!$T$11,Data!$V$11,IF(Udfyldningsark!G2400=Data!$T$12,Data!$V$12,IF(Udfyldningsark!G2400=Data!$T$13,Data!$V$13,IF(Udfyldningsark!G2400=Data!$T$14,Data!$V$14,IF(Udfyldningsark!G2400=Data!$T$15,Data!$V$15,IF(Udfyldningsark!G2400=Data!$T$16,Data!$V$16,IF(Udfyldningsark!G2400=Data!$T$17,Data!$V$17,IF(Udfyldningsark!G2400=Data!$T$18,Data!$V$18,IF(Udfyldningsark!G2400=Data!$T$19,Data!$V$19,IF(Udfyldningsark!G2400=Data!$T$20,Data!$V$20,IF(Udfyldningsark!G2400=Data!$T$21,Data!$V$21,IF(Udfyldningsark!G2400=Data!$T$22,Data!$V$22,IF(Udfyldningsark!G2400=Data!$T$23,Data!$V$23,IF(Udfyldningsark!G2400=Data!$T$24,Data!$V$24,IF(Udfyldningsark!G2400=Data!$T$25,Data!$V$25,IF(Udfyldningsark!G2400=Data!$T$26,Data!$V$26,IF(Udfyldningsark!G2400=Data!$T$27,Data!$V$27,))))))))))))))))))))))</f>
        <v/>
      </c>
    </row>
    <row r="2384" spans="13:13" ht="9.6" hidden="1" customHeight="1" x14ac:dyDescent="0.2">
      <c r="M2384" s="89" t="str">
        <f>IF(Udfyldningsark!G2401="","",IF(Udfyldningsark!G2401=Data!$T$7,Data!$V$7,IF(Udfyldningsark!G2401=Data!$T$8,Data!$V$8,IF(Udfyldningsark!G2401=Data!$T$9,Data!$V$9,IF(Udfyldningsark!G2401=Data!$T$10,Data!$V$10,IF(Udfyldningsark!G2401=Data!$T$11,Data!$V$11,IF(Udfyldningsark!G2401=Data!$T$12,Data!$V$12,IF(Udfyldningsark!G2401=Data!$T$13,Data!$V$13,IF(Udfyldningsark!G2401=Data!$T$14,Data!$V$14,IF(Udfyldningsark!G2401=Data!$T$15,Data!$V$15,IF(Udfyldningsark!G2401=Data!$T$16,Data!$V$16,IF(Udfyldningsark!G2401=Data!$T$17,Data!$V$17,IF(Udfyldningsark!G2401=Data!$T$18,Data!$V$18,IF(Udfyldningsark!G2401=Data!$T$19,Data!$V$19,IF(Udfyldningsark!G2401=Data!$T$20,Data!$V$20,IF(Udfyldningsark!G2401=Data!$T$21,Data!$V$21,IF(Udfyldningsark!G2401=Data!$T$22,Data!$V$22,IF(Udfyldningsark!G2401=Data!$T$23,Data!$V$23,IF(Udfyldningsark!G2401=Data!$T$24,Data!$V$24,IF(Udfyldningsark!G2401=Data!$T$25,Data!$V$25,IF(Udfyldningsark!G2401=Data!$T$26,Data!$V$26,IF(Udfyldningsark!G2401=Data!$T$27,Data!$V$27,))))))))))))))))))))))</f>
        <v/>
      </c>
    </row>
    <row r="2385" spans="13:13" ht="9.6" hidden="1" customHeight="1" x14ac:dyDescent="0.2">
      <c r="M2385" s="89" t="str">
        <f>IF(Udfyldningsark!G2402="","",IF(Udfyldningsark!G2402=Data!$T$7,Data!$V$7,IF(Udfyldningsark!G2402=Data!$T$8,Data!$V$8,IF(Udfyldningsark!G2402=Data!$T$9,Data!$V$9,IF(Udfyldningsark!G2402=Data!$T$10,Data!$V$10,IF(Udfyldningsark!G2402=Data!$T$11,Data!$V$11,IF(Udfyldningsark!G2402=Data!$T$12,Data!$V$12,IF(Udfyldningsark!G2402=Data!$T$13,Data!$V$13,IF(Udfyldningsark!G2402=Data!$T$14,Data!$V$14,IF(Udfyldningsark!G2402=Data!$T$15,Data!$V$15,IF(Udfyldningsark!G2402=Data!$T$16,Data!$V$16,IF(Udfyldningsark!G2402=Data!$T$17,Data!$V$17,IF(Udfyldningsark!G2402=Data!$T$18,Data!$V$18,IF(Udfyldningsark!G2402=Data!$T$19,Data!$V$19,IF(Udfyldningsark!G2402=Data!$T$20,Data!$V$20,IF(Udfyldningsark!G2402=Data!$T$21,Data!$V$21,IF(Udfyldningsark!G2402=Data!$T$22,Data!$V$22,IF(Udfyldningsark!G2402=Data!$T$23,Data!$V$23,IF(Udfyldningsark!G2402=Data!$T$24,Data!$V$24,IF(Udfyldningsark!G2402=Data!$T$25,Data!$V$25,IF(Udfyldningsark!G2402=Data!$T$26,Data!$V$26,IF(Udfyldningsark!G2402=Data!$T$27,Data!$V$27,))))))))))))))))))))))</f>
        <v/>
      </c>
    </row>
    <row r="2386" spans="13:13" ht="9.6" hidden="1" customHeight="1" x14ac:dyDescent="0.2">
      <c r="M2386" s="89" t="str">
        <f>IF(Udfyldningsark!G2403="","",IF(Udfyldningsark!G2403=Data!$T$7,Data!$V$7,IF(Udfyldningsark!G2403=Data!$T$8,Data!$V$8,IF(Udfyldningsark!G2403=Data!$T$9,Data!$V$9,IF(Udfyldningsark!G2403=Data!$T$10,Data!$V$10,IF(Udfyldningsark!G2403=Data!$T$11,Data!$V$11,IF(Udfyldningsark!G2403=Data!$T$12,Data!$V$12,IF(Udfyldningsark!G2403=Data!$T$13,Data!$V$13,IF(Udfyldningsark!G2403=Data!$T$14,Data!$V$14,IF(Udfyldningsark!G2403=Data!$T$15,Data!$V$15,IF(Udfyldningsark!G2403=Data!$T$16,Data!$V$16,IF(Udfyldningsark!G2403=Data!$T$17,Data!$V$17,IF(Udfyldningsark!G2403=Data!$T$18,Data!$V$18,IF(Udfyldningsark!G2403=Data!$T$19,Data!$V$19,IF(Udfyldningsark!G2403=Data!$T$20,Data!$V$20,IF(Udfyldningsark!G2403=Data!$T$21,Data!$V$21,IF(Udfyldningsark!G2403=Data!$T$22,Data!$V$22,IF(Udfyldningsark!G2403=Data!$T$23,Data!$V$23,IF(Udfyldningsark!G2403=Data!$T$24,Data!$V$24,IF(Udfyldningsark!G2403=Data!$T$25,Data!$V$25,IF(Udfyldningsark!G2403=Data!$T$26,Data!$V$26,IF(Udfyldningsark!G2403=Data!$T$27,Data!$V$27,))))))))))))))))))))))</f>
        <v/>
      </c>
    </row>
    <row r="2387" spans="13:13" ht="9.6" hidden="1" customHeight="1" x14ac:dyDescent="0.2">
      <c r="M2387" s="89" t="str">
        <f>IF(Udfyldningsark!G2404="","",IF(Udfyldningsark!G2404=Data!$T$7,Data!$V$7,IF(Udfyldningsark!G2404=Data!$T$8,Data!$V$8,IF(Udfyldningsark!G2404=Data!$T$9,Data!$V$9,IF(Udfyldningsark!G2404=Data!$T$10,Data!$V$10,IF(Udfyldningsark!G2404=Data!$T$11,Data!$V$11,IF(Udfyldningsark!G2404=Data!$T$12,Data!$V$12,IF(Udfyldningsark!G2404=Data!$T$13,Data!$V$13,IF(Udfyldningsark!G2404=Data!$T$14,Data!$V$14,IF(Udfyldningsark!G2404=Data!$T$15,Data!$V$15,IF(Udfyldningsark!G2404=Data!$T$16,Data!$V$16,IF(Udfyldningsark!G2404=Data!$T$17,Data!$V$17,IF(Udfyldningsark!G2404=Data!$T$18,Data!$V$18,IF(Udfyldningsark!G2404=Data!$T$19,Data!$V$19,IF(Udfyldningsark!G2404=Data!$T$20,Data!$V$20,IF(Udfyldningsark!G2404=Data!$T$21,Data!$V$21,IF(Udfyldningsark!G2404=Data!$T$22,Data!$V$22,IF(Udfyldningsark!G2404=Data!$T$23,Data!$V$23,IF(Udfyldningsark!G2404=Data!$T$24,Data!$V$24,IF(Udfyldningsark!G2404=Data!$T$25,Data!$V$25,IF(Udfyldningsark!G2404=Data!$T$26,Data!$V$26,IF(Udfyldningsark!G2404=Data!$T$27,Data!$V$27,))))))))))))))))))))))</f>
        <v/>
      </c>
    </row>
    <row r="2388" spans="13:13" ht="9.6" hidden="1" customHeight="1" x14ac:dyDescent="0.2">
      <c r="M2388" s="89" t="str">
        <f>IF(Udfyldningsark!G2405="","",IF(Udfyldningsark!G2405=Data!$T$7,Data!$V$7,IF(Udfyldningsark!G2405=Data!$T$8,Data!$V$8,IF(Udfyldningsark!G2405=Data!$T$9,Data!$V$9,IF(Udfyldningsark!G2405=Data!$T$10,Data!$V$10,IF(Udfyldningsark!G2405=Data!$T$11,Data!$V$11,IF(Udfyldningsark!G2405=Data!$T$12,Data!$V$12,IF(Udfyldningsark!G2405=Data!$T$13,Data!$V$13,IF(Udfyldningsark!G2405=Data!$T$14,Data!$V$14,IF(Udfyldningsark!G2405=Data!$T$15,Data!$V$15,IF(Udfyldningsark!G2405=Data!$T$16,Data!$V$16,IF(Udfyldningsark!G2405=Data!$T$17,Data!$V$17,IF(Udfyldningsark!G2405=Data!$T$18,Data!$V$18,IF(Udfyldningsark!G2405=Data!$T$19,Data!$V$19,IF(Udfyldningsark!G2405=Data!$T$20,Data!$V$20,IF(Udfyldningsark!G2405=Data!$T$21,Data!$V$21,IF(Udfyldningsark!G2405=Data!$T$22,Data!$V$22,IF(Udfyldningsark!G2405=Data!$T$23,Data!$V$23,IF(Udfyldningsark!G2405=Data!$T$24,Data!$V$24,IF(Udfyldningsark!G2405=Data!$T$25,Data!$V$25,IF(Udfyldningsark!G2405=Data!$T$26,Data!$V$26,IF(Udfyldningsark!G2405=Data!$T$27,Data!$V$27,))))))))))))))))))))))</f>
        <v/>
      </c>
    </row>
    <row r="2389" spans="13:13" ht="9.6" hidden="1" customHeight="1" x14ac:dyDescent="0.2">
      <c r="M2389" s="89" t="str">
        <f>IF(Udfyldningsark!G2406="","",IF(Udfyldningsark!G2406=Data!$T$7,Data!$V$7,IF(Udfyldningsark!G2406=Data!$T$8,Data!$V$8,IF(Udfyldningsark!G2406=Data!$T$9,Data!$V$9,IF(Udfyldningsark!G2406=Data!$T$10,Data!$V$10,IF(Udfyldningsark!G2406=Data!$T$11,Data!$V$11,IF(Udfyldningsark!G2406=Data!$T$12,Data!$V$12,IF(Udfyldningsark!G2406=Data!$T$13,Data!$V$13,IF(Udfyldningsark!G2406=Data!$T$14,Data!$V$14,IF(Udfyldningsark!G2406=Data!$T$15,Data!$V$15,IF(Udfyldningsark!G2406=Data!$T$16,Data!$V$16,IF(Udfyldningsark!G2406=Data!$T$17,Data!$V$17,IF(Udfyldningsark!G2406=Data!$T$18,Data!$V$18,IF(Udfyldningsark!G2406=Data!$T$19,Data!$V$19,IF(Udfyldningsark!G2406=Data!$T$20,Data!$V$20,IF(Udfyldningsark!G2406=Data!$T$21,Data!$V$21,IF(Udfyldningsark!G2406=Data!$T$22,Data!$V$22,IF(Udfyldningsark!G2406=Data!$T$23,Data!$V$23,IF(Udfyldningsark!G2406=Data!$T$24,Data!$V$24,IF(Udfyldningsark!G2406=Data!$T$25,Data!$V$25,IF(Udfyldningsark!G2406=Data!$T$26,Data!$V$26,IF(Udfyldningsark!G2406=Data!$T$27,Data!$V$27,))))))))))))))))))))))</f>
        <v/>
      </c>
    </row>
    <row r="2390" spans="13:13" ht="9.6" hidden="1" customHeight="1" x14ac:dyDescent="0.2">
      <c r="M2390" s="89" t="str">
        <f>IF(Udfyldningsark!G2407="","",IF(Udfyldningsark!G2407=Data!$T$7,Data!$V$7,IF(Udfyldningsark!G2407=Data!$T$8,Data!$V$8,IF(Udfyldningsark!G2407=Data!$T$9,Data!$V$9,IF(Udfyldningsark!G2407=Data!$T$10,Data!$V$10,IF(Udfyldningsark!G2407=Data!$T$11,Data!$V$11,IF(Udfyldningsark!G2407=Data!$T$12,Data!$V$12,IF(Udfyldningsark!G2407=Data!$T$13,Data!$V$13,IF(Udfyldningsark!G2407=Data!$T$14,Data!$V$14,IF(Udfyldningsark!G2407=Data!$T$15,Data!$V$15,IF(Udfyldningsark!G2407=Data!$T$16,Data!$V$16,IF(Udfyldningsark!G2407=Data!$T$17,Data!$V$17,IF(Udfyldningsark!G2407=Data!$T$18,Data!$V$18,IF(Udfyldningsark!G2407=Data!$T$19,Data!$V$19,IF(Udfyldningsark!G2407=Data!$T$20,Data!$V$20,IF(Udfyldningsark!G2407=Data!$T$21,Data!$V$21,IF(Udfyldningsark!G2407=Data!$T$22,Data!$V$22,IF(Udfyldningsark!G2407=Data!$T$23,Data!$V$23,IF(Udfyldningsark!G2407=Data!$T$24,Data!$V$24,IF(Udfyldningsark!G2407=Data!$T$25,Data!$V$25,IF(Udfyldningsark!G2407=Data!$T$26,Data!$V$26,IF(Udfyldningsark!G2407=Data!$T$27,Data!$V$27,))))))))))))))))))))))</f>
        <v/>
      </c>
    </row>
    <row r="2391" spans="13:13" ht="9.6" hidden="1" customHeight="1" x14ac:dyDescent="0.2">
      <c r="M2391" s="89" t="str">
        <f>IF(Udfyldningsark!G2408="","",IF(Udfyldningsark!G2408=Data!$T$7,Data!$V$7,IF(Udfyldningsark!G2408=Data!$T$8,Data!$V$8,IF(Udfyldningsark!G2408=Data!$T$9,Data!$V$9,IF(Udfyldningsark!G2408=Data!$T$10,Data!$V$10,IF(Udfyldningsark!G2408=Data!$T$11,Data!$V$11,IF(Udfyldningsark!G2408=Data!$T$12,Data!$V$12,IF(Udfyldningsark!G2408=Data!$T$13,Data!$V$13,IF(Udfyldningsark!G2408=Data!$T$14,Data!$V$14,IF(Udfyldningsark!G2408=Data!$T$15,Data!$V$15,IF(Udfyldningsark!G2408=Data!$T$16,Data!$V$16,IF(Udfyldningsark!G2408=Data!$T$17,Data!$V$17,IF(Udfyldningsark!G2408=Data!$T$18,Data!$V$18,IF(Udfyldningsark!G2408=Data!$T$19,Data!$V$19,IF(Udfyldningsark!G2408=Data!$T$20,Data!$V$20,IF(Udfyldningsark!G2408=Data!$T$21,Data!$V$21,IF(Udfyldningsark!G2408=Data!$T$22,Data!$V$22,IF(Udfyldningsark!G2408=Data!$T$23,Data!$V$23,IF(Udfyldningsark!G2408=Data!$T$24,Data!$V$24,IF(Udfyldningsark!G2408=Data!$T$25,Data!$V$25,IF(Udfyldningsark!G2408=Data!$T$26,Data!$V$26,IF(Udfyldningsark!G2408=Data!$T$27,Data!$V$27,))))))))))))))))))))))</f>
        <v/>
      </c>
    </row>
    <row r="2392" spans="13:13" ht="9.6" hidden="1" customHeight="1" x14ac:dyDescent="0.2">
      <c r="M2392" s="89" t="str">
        <f>IF(Udfyldningsark!G2409="","",IF(Udfyldningsark!G2409=Data!$T$7,Data!$V$7,IF(Udfyldningsark!G2409=Data!$T$8,Data!$V$8,IF(Udfyldningsark!G2409=Data!$T$9,Data!$V$9,IF(Udfyldningsark!G2409=Data!$T$10,Data!$V$10,IF(Udfyldningsark!G2409=Data!$T$11,Data!$V$11,IF(Udfyldningsark!G2409=Data!$T$12,Data!$V$12,IF(Udfyldningsark!G2409=Data!$T$13,Data!$V$13,IF(Udfyldningsark!G2409=Data!$T$14,Data!$V$14,IF(Udfyldningsark!G2409=Data!$T$15,Data!$V$15,IF(Udfyldningsark!G2409=Data!$T$16,Data!$V$16,IF(Udfyldningsark!G2409=Data!$T$17,Data!$V$17,IF(Udfyldningsark!G2409=Data!$T$18,Data!$V$18,IF(Udfyldningsark!G2409=Data!$T$19,Data!$V$19,IF(Udfyldningsark!G2409=Data!$T$20,Data!$V$20,IF(Udfyldningsark!G2409=Data!$T$21,Data!$V$21,IF(Udfyldningsark!G2409=Data!$T$22,Data!$V$22,IF(Udfyldningsark!G2409=Data!$T$23,Data!$V$23,IF(Udfyldningsark!G2409=Data!$T$24,Data!$V$24,IF(Udfyldningsark!G2409=Data!$T$25,Data!$V$25,IF(Udfyldningsark!G2409=Data!$T$26,Data!$V$26,IF(Udfyldningsark!G2409=Data!$T$27,Data!$V$27,))))))))))))))))))))))</f>
        <v/>
      </c>
    </row>
    <row r="2393" spans="13:13" ht="9.6" hidden="1" customHeight="1" x14ac:dyDescent="0.2">
      <c r="M2393" s="89" t="str">
        <f>IF(Udfyldningsark!G2410="","",IF(Udfyldningsark!G2410=Data!$T$7,Data!$V$7,IF(Udfyldningsark!G2410=Data!$T$8,Data!$V$8,IF(Udfyldningsark!G2410=Data!$T$9,Data!$V$9,IF(Udfyldningsark!G2410=Data!$T$10,Data!$V$10,IF(Udfyldningsark!G2410=Data!$T$11,Data!$V$11,IF(Udfyldningsark!G2410=Data!$T$12,Data!$V$12,IF(Udfyldningsark!G2410=Data!$T$13,Data!$V$13,IF(Udfyldningsark!G2410=Data!$T$14,Data!$V$14,IF(Udfyldningsark!G2410=Data!$T$15,Data!$V$15,IF(Udfyldningsark!G2410=Data!$T$16,Data!$V$16,IF(Udfyldningsark!G2410=Data!$T$17,Data!$V$17,IF(Udfyldningsark!G2410=Data!$T$18,Data!$V$18,IF(Udfyldningsark!G2410=Data!$T$19,Data!$V$19,IF(Udfyldningsark!G2410=Data!$T$20,Data!$V$20,IF(Udfyldningsark!G2410=Data!$T$21,Data!$V$21,IF(Udfyldningsark!G2410=Data!$T$22,Data!$V$22,IF(Udfyldningsark!G2410=Data!$T$23,Data!$V$23,IF(Udfyldningsark!G2410=Data!$T$24,Data!$V$24,IF(Udfyldningsark!G2410=Data!$T$25,Data!$V$25,IF(Udfyldningsark!G2410=Data!$T$26,Data!$V$26,IF(Udfyldningsark!G2410=Data!$T$27,Data!$V$27,))))))))))))))))))))))</f>
        <v/>
      </c>
    </row>
    <row r="2394" spans="13:13" ht="9.6" hidden="1" customHeight="1" x14ac:dyDescent="0.2">
      <c r="M2394" s="89" t="str">
        <f>IF(Udfyldningsark!G2411="","",IF(Udfyldningsark!G2411=Data!$T$7,Data!$V$7,IF(Udfyldningsark!G2411=Data!$T$8,Data!$V$8,IF(Udfyldningsark!G2411=Data!$T$9,Data!$V$9,IF(Udfyldningsark!G2411=Data!$T$10,Data!$V$10,IF(Udfyldningsark!G2411=Data!$T$11,Data!$V$11,IF(Udfyldningsark!G2411=Data!$T$12,Data!$V$12,IF(Udfyldningsark!G2411=Data!$T$13,Data!$V$13,IF(Udfyldningsark!G2411=Data!$T$14,Data!$V$14,IF(Udfyldningsark!G2411=Data!$T$15,Data!$V$15,IF(Udfyldningsark!G2411=Data!$T$16,Data!$V$16,IF(Udfyldningsark!G2411=Data!$T$17,Data!$V$17,IF(Udfyldningsark!G2411=Data!$T$18,Data!$V$18,IF(Udfyldningsark!G2411=Data!$T$19,Data!$V$19,IF(Udfyldningsark!G2411=Data!$T$20,Data!$V$20,IF(Udfyldningsark!G2411=Data!$T$21,Data!$V$21,IF(Udfyldningsark!G2411=Data!$T$22,Data!$V$22,IF(Udfyldningsark!G2411=Data!$T$23,Data!$V$23,IF(Udfyldningsark!G2411=Data!$T$24,Data!$V$24,IF(Udfyldningsark!G2411=Data!$T$25,Data!$V$25,IF(Udfyldningsark!G2411=Data!$T$26,Data!$V$26,IF(Udfyldningsark!G2411=Data!$T$27,Data!$V$27,))))))))))))))))))))))</f>
        <v/>
      </c>
    </row>
    <row r="2395" spans="13:13" ht="9.6" hidden="1" customHeight="1" x14ac:dyDescent="0.2">
      <c r="M2395" s="89" t="str">
        <f>IF(Udfyldningsark!G2412="","",IF(Udfyldningsark!G2412=Data!$T$7,Data!$V$7,IF(Udfyldningsark!G2412=Data!$T$8,Data!$V$8,IF(Udfyldningsark!G2412=Data!$T$9,Data!$V$9,IF(Udfyldningsark!G2412=Data!$T$10,Data!$V$10,IF(Udfyldningsark!G2412=Data!$T$11,Data!$V$11,IF(Udfyldningsark!G2412=Data!$T$12,Data!$V$12,IF(Udfyldningsark!G2412=Data!$T$13,Data!$V$13,IF(Udfyldningsark!G2412=Data!$T$14,Data!$V$14,IF(Udfyldningsark!G2412=Data!$T$15,Data!$V$15,IF(Udfyldningsark!G2412=Data!$T$16,Data!$V$16,IF(Udfyldningsark!G2412=Data!$T$17,Data!$V$17,IF(Udfyldningsark!G2412=Data!$T$18,Data!$V$18,IF(Udfyldningsark!G2412=Data!$T$19,Data!$V$19,IF(Udfyldningsark!G2412=Data!$T$20,Data!$V$20,IF(Udfyldningsark!G2412=Data!$T$21,Data!$V$21,IF(Udfyldningsark!G2412=Data!$T$22,Data!$V$22,IF(Udfyldningsark!G2412=Data!$T$23,Data!$V$23,IF(Udfyldningsark!G2412=Data!$T$24,Data!$V$24,IF(Udfyldningsark!G2412=Data!$T$25,Data!$V$25,IF(Udfyldningsark!G2412=Data!$T$26,Data!$V$26,IF(Udfyldningsark!G2412=Data!$T$27,Data!$V$27,))))))))))))))))))))))</f>
        <v/>
      </c>
    </row>
    <row r="2396" spans="13:13" ht="9.6" hidden="1" customHeight="1" x14ac:dyDescent="0.2">
      <c r="M2396" s="89" t="str">
        <f>IF(Udfyldningsark!G2413="","",IF(Udfyldningsark!G2413=Data!$T$7,Data!$V$7,IF(Udfyldningsark!G2413=Data!$T$8,Data!$V$8,IF(Udfyldningsark!G2413=Data!$T$9,Data!$V$9,IF(Udfyldningsark!G2413=Data!$T$10,Data!$V$10,IF(Udfyldningsark!G2413=Data!$T$11,Data!$V$11,IF(Udfyldningsark!G2413=Data!$T$12,Data!$V$12,IF(Udfyldningsark!G2413=Data!$T$13,Data!$V$13,IF(Udfyldningsark!G2413=Data!$T$14,Data!$V$14,IF(Udfyldningsark!G2413=Data!$T$15,Data!$V$15,IF(Udfyldningsark!G2413=Data!$T$16,Data!$V$16,IF(Udfyldningsark!G2413=Data!$T$17,Data!$V$17,IF(Udfyldningsark!G2413=Data!$T$18,Data!$V$18,IF(Udfyldningsark!G2413=Data!$T$19,Data!$V$19,IF(Udfyldningsark!G2413=Data!$T$20,Data!$V$20,IF(Udfyldningsark!G2413=Data!$T$21,Data!$V$21,IF(Udfyldningsark!G2413=Data!$T$22,Data!$V$22,IF(Udfyldningsark!G2413=Data!$T$23,Data!$V$23,IF(Udfyldningsark!G2413=Data!$T$24,Data!$V$24,IF(Udfyldningsark!G2413=Data!$T$25,Data!$V$25,IF(Udfyldningsark!G2413=Data!$T$26,Data!$V$26,IF(Udfyldningsark!G2413=Data!$T$27,Data!$V$27,))))))))))))))))))))))</f>
        <v/>
      </c>
    </row>
    <row r="2397" spans="13:13" ht="9.6" hidden="1" customHeight="1" x14ac:dyDescent="0.2">
      <c r="M2397" s="89" t="str">
        <f>IF(Udfyldningsark!G2414="","",IF(Udfyldningsark!G2414=Data!$T$7,Data!$V$7,IF(Udfyldningsark!G2414=Data!$T$8,Data!$V$8,IF(Udfyldningsark!G2414=Data!$T$9,Data!$V$9,IF(Udfyldningsark!G2414=Data!$T$10,Data!$V$10,IF(Udfyldningsark!G2414=Data!$T$11,Data!$V$11,IF(Udfyldningsark!G2414=Data!$T$12,Data!$V$12,IF(Udfyldningsark!G2414=Data!$T$13,Data!$V$13,IF(Udfyldningsark!G2414=Data!$T$14,Data!$V$14,IF(Udfyldningsark!G2414=Data!$T$15,Data!$V$15,IF(Udfyldningsark!G2414=Data!$T$16,Data!$V$16,IF(Udfyldningsark!G2414=Data!$T$17,Data!$V$17,IF(Udfyldningsark!G2414=Data!$T$18,Data!$V$18,IF(Udfyldningsark!G2414=Data!$T$19,Data!$V$19,IF(Udfyldningsark!G2414=Data!$T$20,Data!$V$20,IF(Udfyldningsark!G2414=Data!$T$21,Data!$V$21,IF(Udfyldningsark!G2414=Data!$T$22,Data!$V$22,IF(Udfyldningsark!G2414=Data!$T$23,Data!$V$23,IF(Udfyldningsark!G2414=Data!$T$24,Data!$V$24,IF(Udfyldningsark!G2414=Data!$T$25,Data!$V$25,IF(Udfyldningsark!G2414=Data!$T$26,Data!$V$26,IF(Udfyldningsark!G2414=Data!$T$27,Data!$V$27,))))))))))))))))))))))</f>
        <v/>
      </c>
    </row>
    <row r="2398" spans="13:13" ht="9.6" hidden="1" customHeight="1" x14ac:dyDescent="0.2">
      <c r="M2398" s="89" t="str">
        <f>IF(Udfyldningsark!G2415="","",IF(Udfyldningsark!G2415=Data!$T$7,Data!$V$7,IF(Udfyldningsark!G2415=Data!$T$8,Data!$V$8,IF(Udfyldningsark!G2415=Data!$T$9,Data!$V$9,IF(Udfyldningsark!G2415=Data!$T$10,Data!$V$10,IF(Udfyldningsark!G2415=Data!$T$11,Data!$V$11,IF(Udfyldningsark!G2415=Data!$T$12,Data!$V$12,IF(Udfyldningsark!G2415=Data!$T$13,Data!$V$13,IF(Udfyldningsark!G2415=Data!$T$14,Data!$V$14,IF(Udfyldningsark!G2415=Data!$T$15,Data!$V$15,IF(Udfyldningsark!G2415=Data!$T$16,Data!$V$16,IF(Udfyldningsark!G2415=Data!$T$17,Data!$V$17,IF(Udfyldningsark!G2415=Data!$T$18,Data!$V$18,IF(Udfyldningsark!G2415=Data!$T$19,Data!$V$19,IF(Udfyldningsark!G2415=Data!$T$20,Data!$V$20,IF(Udfyldningsark!G2415=Data!$T$21,Data!$V$21,IF(Udfyldningsark!G2415=Data!$T$22,Data!$V$22,IF(Udfyldningsark!G2415=Data!$T$23,Data!$V$23,IF(Udfyldningsark!G2415=Data!$T$24,Data!$V$24,IF(Udfyldningsark!G2415=Data!$T$25,Data!$V$25,IF(Udfyldningsark!G2415=Data!$T$26,Data!$V$26,IF(Udfyldningsark!G2415=Data!$T$27,Data!$V$27,))))))))))))))))))))))</f>
        <v/>
      </c>
    </row>
    <row r="2399" spans="13:13" ht="9.6" hidden="1" customHeight="1" x14ac:dyDescent="0.2">
      <c r="M2399" s="89" t="str">
        <f>IF(Udfyldningsark!G2416="","",IF(Udfyldningsark!G2416=Data!$T$7,Data!$V$7,IF(Udfyldningsark!G2416=Data!$T$8,Data!$V$8,IF(Udfyldningsark!G2416=Data!$T$9,Data!$V$9,IF(Udfyldningsark!G2416=Data!$T$10,Data!$V$10,IF(Udfyldningsark!G2416=Data!$T$11,Data!$V$11,IF(Udfyldningsark!G2416=Data!$T$12,Data!$V$12,IF(Udfyldningsark!G2416=Data!$T$13,Data!$V$13,IF(Udfyldningsark!G2416=Data!$T$14,Data!$V$14,IF(Udfyldningsark!G2416=Data!$T$15,Data!$V$15,IF(Udfyldningsark!G2416=Data!$T$16,Data!$V$16,IF(Udfyldningsark!G2416=Data!$T$17,Data!$V$17,IF(Udfyldningsark!G2416=Data!$T$18,Data!$V$18,IF(Udfyldningsark!G2416=Data!$T$19,Data!$V$19,IF(Udfyldningsark!G2416=Data!$T$20,Data!$V$20,IF(Udfyldningsark!G2416=Data!$T$21,Data!$V$21,IF(Udfyldningsark!G2416=Data!$T$22,Data!$V$22,IF(Udfyldningsark!G2416=Data!$T$23,Data!$V$23,IF(Udfyldningsark!G2416=Data!$T$24,Data!$V$24,IF(Udfyldningsark!G2416=Data!$T$25,Data!$V$25,IF(Udfyldningsark!G2416=Data!$T$26,Data!$V$26,IF(Udfyldningsark!G2416=Data!$T$27,Data!$V$27,))))))))))))))))))))))</f>
        <v/>
      </c>
    </row>
    <row r="2400" spans="13:13" ht="9.6" hidden="1" customHeight="1" x14ac:dyDescent="0.2">
      <c r="M2400" s="89" t="str">
        <f>IF(Udfyldningsark!G2417="","",IF(Udfyldningsark!G2417=Data!$T$7,Data!$V$7,IF(Udfyldningsark!G2417=Data!$T$8,Data!$V$8,IF(Udfyldningsark!G2417=Data!$T$9,Data!$V$9,IF(Udfyldningsark!G2417=Data!$T$10,Data!$V$10,IF(Udfyldningsark!G2417=Data!$T$11,Data!$V$11,IF(Udfyldningsark!G2417=Data!$T$12,Data!$V$12,IF(Udfyldningsark!G2417=Data!$T$13,Data!$V$13,IF(Udfyldningsark!G2417=Data!$T$14,Data!$V$14,IF(Udfyldningsark!G2417=Data!$T$15,Data!$V$15,IF(Udfyldningsark!G2417=Data!$T$16,Data!$V$16,IF(Udfyldningsark!G2417=Data!$T$17,Data!$V$17,IF(Udfyldningsark!G2417=Data!$T$18,Data!$V$18,IF(Udfyldningsark!G2417=Data!$T$19,Data!$V$19,IF(Udfyldningsark!G2417=Data!$T$20,Data!$V$20,IF(Udfyldningsark!G2417=Data!$T$21,Data!$V$21,IF(Udfyldningsark!G2417=Data!$T$22,Data!$V$22,IF(Udfyldningsark!G2417=Data!$T$23,Data!$V$23,IF(Udfyldningsark!G2417=Data!$T$24,Data!$V$24,IF(Udfyldningsark!G2417=Data!$T$25,Data!$V$25,IF(Udfyldningsark!G2417=Data!$T$26,Data!$V$26,IF(Udfyldningsark!G2417=Data!$T$27,Data!$V$27,))))))))))))))))))))))</f>
        <v/>
      </c>
    </row>
    <row r="2401" spans="13:13" ht="9.6" hidden="1" customHeight="1" x14ac:dyDescent="0.2">
      <c r="M2401" s="89" t="str">
        <f>IF(Udfyldningsark!G2418="","",IF(Udfyldningsark!G2418=Data!$T$7,Data!$V$7,IF(Udfyldningsark!G2418=Data!$T$8,Data!$V$8,IF(Udfyldningsark!G2418=Data!$T$9,Data!$V$9,IF(Udfyldningsark!G2418=Data!$T$10,Data!$V$10,IF(Udfyldningsark!G2418=Data!$T$11,Data!$V$11,IF(Udfyldningsark!G2418=Data!$T$12,Data!$V$12,IF(Udfyldningsark!G2418=Data!$T$13,Data!$V$13,IF(Udfyldningsark!G2418=Data!$T$14,Data!$V$14,IF(Udfyldningsark!G2418=Data!$T$15,Data!$V$15,IF(Udfyldningsark!G2418=Data!$T$16,Data!$V$16,IF(Udfyldningsark!G2418=Data!$T$17,Data!$V$17,IF(Udfyldningsark!G2418=Data!$T$18,Data!$V$18,IF(Udfyldningsark!G2418=Data!$T$19,Data!$V$19,IF(Udfyldningsark!G2418=Data!$T$20,Data!$V$20,IF(Udfyldningsark!G2418=Data!$T$21,Data!$V$21,IF(Udfyldningsark!G2418=Data!$T$22,Data!$V$22,IF(Udfyldningsark!G2418=Data!$T$23,Data!$V$23,IF(Udfyldningsark!G2418=Data!$T$24,Data!$V$24,IF(Udfyldningsark!G2418=Data!$T$25,Data!$V$25,IF(Udfyldningsark!G2418=Data!$T$26,Data!$V$26,IF(Udfyldningsark!G2418=Data!$T$27,Data!$V$27,))))))))))))))))))))))</f>
        <v/>
      </c>
    </row>
    <row r="2402" spans="13:13" ht="9.6" hidden="1" customHeight="1" x14ac:dyDescent="0.2">
      <c r="M2402" s="89" t="str">
        <f>IF(Udfyldningsark!G2419="","",IF(Udfyldningsark!G2419=Data!$T$7,Data!$V$7,IF(Udfyldningsark!G2419=Data!$T$8,Data!$V$8,IF(Udfyldningsark!G2419=Data!$T$9,Data!$V$9,IF(Udfyldningsark!G2419=Data!$T$10,Data!$V$10,IF(Udfyldningsark!G2419=Data!$T$11,Data!$V$11,IF(Udfyldningsark!G2419=Data!$T$12,Data!$V$12,IF(Udfyldningsark!G2419=Data!$T$13,Data!$V$13,IF(Udfyldningsark!G2419=Data!$T$14,Data!$V$14,IF(Udfyldningsark!G2419=Data!$T$15,Data!$V$15,IF(Udfyldningsark!G2419=Data!$T$16,Data!$V$16,IF(Udfyldningsark!G2419=Data!$T$17,Data!$V$17,IF(Udfyldningsark!G2419=Data!$T$18,Data!$V$18,IF(Udfyldningsark!G2419=Data!$T$19,Data!$V$19,IF(Udfyldningsark!G2419=Data!$T$20,Data!$V$20,IF(Udfyldningsark!G2419=Data!$T$21,Data!$V$21,IF(Udfyldningsark!G2419=Data!$T$22,Data!$V$22,IF(Udfyldningsark!G2419=Data!$T$23,Data!$V$23,IF(Udfyldningsark!G2419=Data!$T$24,Data!$V$24,IF(Udfyldningsark!G2419=Data!$T$25,Data!$V$25,IF(Udfyldningsark!G2419=Data!$T$26,Data!$V$26,IF(Udfyldningsark!G2419=Data!$T$27,Data!$V$27,))))))))))))))))))))))</f>
        <v/>
      </c>
    </row>
    <row r="2403" spans="13:13" ht="9.6" hidden="1" customHeight="1" x14ac:dyDescent="0.2">
      <c r="M2403" s="89" t="str">
        <f>IF(Udfyldningsark!G2420="","",IF(Udfyldningsark!G2420=Data!$T$7,Data!$V$7,IF(Udfyldningsark!G2420=Data!$T$8,Data!$V$8,IF(Udfyldningsark!G2420=Data!$T$9,Data!$V$9,IF(Udfyldningsark!G2420=Data!$T$10,Data!$V$10,IF(Udfyldningsark!G2420=Data!$T$11,Data!$V$11,IF(Udfyldningsark!G2420=Data!$T$12,Data!$V$12,IF(Udfyldningsark!G2420=Data!$T$13,Data!$V$13,IF(Udfyldningsark!G2420=Data!$T$14,Data!$V$14,IF(Udfyldningsark!G2420=Data!$T$15,Data!$V$15,IF(Udfyldningsark!G2420=Data!$T$16,Data!$V$16,IF(Udfyldningsark!G2420=Data!$T$17,Data!$V$17,IF(Udfyldningsark!G2420=Data!$T$18,Data!$V$18,IF(Udfyldningsark!G2420=Data!$T$19,Data!$V$19,IF(Udfyldningsark!G2420=Data!$T$20,Data!$V$20,IF(Udfyldningsark!G2420=Data!$T$21,Data!$V$21,IF(Udfyldningsark!G2420=Data!$T$22,Data!$V$22,IF(Udfyldningsark!G2420=Data!$T$23,Data!$V$23,IF(Udfyldningsark!G2420=Data!$T$24,Data!$V$24,IF(Udfyldningsark!G2420=Data!$T$25,Data!$V$25,IF(Udfyldningsark!G2420=Data!$T$26,Data!$V$26,IF(Udfyldningsark!G2420=Data!$T$27,Data!$V$27,))))))))))))))))))))))</f>
        <v/>
      </c>
    </row>
    <row r="2404" spans="13:13" ht="9.6" hidden="1" customHeight="1" x14ac:dyDescent="0.2">
      <c r="M2404" s="89" t="str">
        <f>IF(Udfyldningsark!G2421="","",IF(Udfyldningsark!G2421=Data!$T$7,Data!$V$7,IF(Udfyldningsark!G2421=Data!$T$8,Data!$V$8,IF(Udfyldningsark!G2421=Data!$T$9,Data!$V$9,IF(Udfyldningsark!G2421=Data!$T$10,Data!$V$10,IF(Udfyldningsark!G2421=Data!$T$11,Data!$V$11,IF(Udfyldningsark!G2421=Data!$T$12,Data!$V$12,IF(Udfyldningsark!G2421=Data!$T$13,Data!$V$13,IF(Udfyldningsark!G2421=Data!$T$14,Data!$V$14,IF(Udfyldningsark!G2421=Data!$T$15,Data!$V$15,IF(Udfyldningsark!G2421=Data!$T$16,Data!$V$16,IF(Udfyldningsark!G2421=Data!$T$17,Data!$V$17,IF(Udfyldningsark!G2421=Data!$T$18,Data!$V$18,IF(Udfyldningsark!G2421=Data!$T$19,Data!$V$19,IF(Udfyldningsark!G2421=Data!$T$20,Data!$V$20,IF(Udfyldningsark!G2421=Data!$T$21,Data!$V$21,IF(Udfyldningsark!G2421=Data!$T$22,Data!$V$22,IF(Udfyldningsark!G2421=Data!$T$23,Data!$V$23,IF(Udfyldningsark!G2421=Data!$T$24,Data!$V$24,IF(Udfyldningsark!G2421=Data!$T$25,Data!$V$25,IF(Udfyldningsark!G2421=Data!$T$26,Data!$V$26,IF(Udfyldningsark!G2421=Data!$T$27,Data!$V$27,))))))))))))))))))))))</f>
        <v/>
      </c>
    </row>
    <row r="2405" spans="13:13" ht="9.6" hidden="1" customHeight="1" x14ac:dyDescent="0.2">
      <c r="M2405" s="89" t="str">
        <f>IF(Udfyldningsark!G2422="","",IF(Udfyldningsark!G2422=Data!$T$7,Data!$V$7,IF(Udfyldningsark!G2422=Data!$T$8,Data!$V$8,IF(Udfyldningsark!G2422=Data!$T$9,Data!$V$9,IF(Udfyldningsark!G2422=Data!$T$10,Data!$V$10,IF(Udfyldningsark!G2422=Data!$T$11,Data!$V$11,IF(Udfyldningsark!G2422=Data!$T$12,Data!$V$12,IF(Udfyldningsark!G2422=Data!$T$13,Data!$V$13,IF(Udfyldningsark!G2422=Data!$T$14,Data!$V$14,IF(Udfyldningsark!G2422=Data!$T$15,Data!$V$15,IF(Udfyldningsark!G2422=Data!$T$16,Data!$V$16,IF(Udfyldningsark!G2422=Data!$T$17,Data!$V$17,IF(Udfyldningsark!G2422=Data!$T$18,Data!$V$18,IF(Udfyldningsark!G2422=Data!$T$19,Data!$V$19,IF(Udfyldningsark!G2422=Data!$T$20,Data!$V$20,IF(Udfyldningsark!G2422=Data!$T$21,Data!$V$21,IF(Udfyldningsark!G2422=Data!$T$22,Data!$V$22,IF(Udfyldningsark!G2422=Data!$T$23,Data!$V$23,IF(Udfyldningsark!G2422=Data!$T$24,Data!$V$24,IF(Udfyldningsark!G2422=Data!$T$25,Data!$V$25,IF(Udfyldningsark!G2422=Data!$T$26,Data!$V$26,IF(Udfyldningsark!G2422=Data!$T$27,Data!$V$27,))))))))))))))))))))))</f>
        <v/>
      </c>
    </row>
    <row r="2406" spans="13:13" ht="9.6" hidden="1" customHeight="1" x14ac:dyDescent="0.2">
      <c r="M2406" s="89" t="str">
        <f>IF(Udfyldningsark!G2423="","",IF(Udfyldningsark!G2423=Data!$T$7,Data!$V$7,IF(Udfyldningsark!G2423=Data!$T$8,Data!$V$8,IF(Udfyldningsark!G2423=Data!$T$9,Data!$V$9,IF(Udfyldningsark!G2423=Data!$T$10,Data!$V$10,IF(Udfyldningsark!G2423=Data!$T$11,Data!$V$11,IF(Udfyldningsark!G2423=Data!$T$12,Data!$V$12,IF(Udfyldningsark!G2423=Data!$T$13,Data!$V$13,IF(Udfyldningsark!G2423=Data!$T$14,Data!$V$14,IF(Udfyldningsark!G2423=Data!$T$15,Data!$V$15,IF(Udfyldningsark!G2423=Data!$T$16,Data!$V$16,IF(Udfyldningsark!G2423=Data!$T$17,Data!$V$17,IF(Udfyldningsark!G2423=Data!$T$18,Data!$V$18,IF(Udfyldningsark!G2423=Data!$T$19,Data!$V$19,IF(Udfyldningsark!G2423=Data!$T$20,Data!$V$20,IF(Udfyldningsark!G2423=Data!$T$21,Data!$V$21,IF(Udfyldningsark!G2423=Data!$T$22,Data!$V$22,IF(Udfyldningsark!G2423=Data!$T$23,Data!$V$23,IF(Udfyldningsark!G2423=Data!$T$24,Data!$V$24,IF(Udfyldningsark!G2423=Data!$T$25,Data!$V$25,IF(Udfyldningsark!G2423=Data!$T$26,Data!$V$26,IF(Udfyldningsark!G2423=Data!$T$27,Data!$V$27,))))))))))))))))))))))</f>
        <v/>
      </c>
    </row>
    <row r="2407" spans="13:13" ht="9.6" hidden="1" customHeight="1" x14ac:dyDescent="0.2">
      <c r="M2407" s="89" t="str">
        <f>IF(Udfyldningsark!G2424="","",IF(Udfyldningsark!G2424=Data!$T$7,Data!$V$7,IF(Udfyldningsark!G2424=Data!$T$8,Data!$V$8,IF(Udfyldningsark!G2424=Data!$T$9,Data!$V$9,IF(Udfyldningsark!G2424=Data!$T$10,Data!$V$10,IF(Udfyldningsark!G2424=Data!$T$11,Data!$V$11,IF(Udfyldningsark!G2424=Data!$T$12,Data!$V$12,IF(Udfyldningsark!G2424=Data!$T$13,Data!$V$13,IF(Udfyldningsark!G2424=Data!$T$14,Data!$V$14,IF(Udfyldningsark!G2424=Data!$T$15,Data!$V$15,IF(Udfyldningsark!G2424=Data!$T$16,Data!$V$16,IF(Udfyldningsark!G2424=Data!$T$17,Data!$V$17,IF(Udfyldningsark!G2424=Data!$T$18,Data!$V$18,IF(Udfyldningsark!G2424=Data!$T$19,Data!$V$19,IF(Udfyldningsark!G2424=Data!$T$20,Data!$V$20,IF(Udfyldningsark!G2424=Data!$T$21,Data!$V$21,IF(Udfyldningsark!G2424=Data!$T$22,Data!$V$22,IF(Udfyldningsark!G2424=Data!$T$23,Data!$V$23,IF(Udfyldningsark!G2424=Data!$T$24,Data!$V$24,IF(Udfyldningsark!G2424=Data!$T$25,Data!$V$25,IF(Udfyldningsark!G2424=Data!$T$26,Data!$V$26,IF(Udfyldningsark!G2424=Data!$T$27,Data!$V$27,))))))))))))))))))))))</f>
        <v/>
      </c>
    </row>
    <row r="2408" spans="13:13" ht="9.6" hidden="1" customHeight="1" x14ac:dyDescent="0.2">
      <c r="M2408" s="89" t="str">
        <f>IF(Udfyldningsark!G2425="","",IF(Udfyldningsark!G2425=Data!$T$7,Data!$V$7,IF(Udfyldningsark!G2425=Data!$T$8,Data!$V$8,IF(Udfyldningsark!G2425=Data!$T$9,Data!$V$9,IF(Udfyldningsark!G2425=Data!$T$10,Data!$V$10,IF(Udfyldningsark!G2425=Data!$T$11,Data!$V$11,IF(Udfyldningsark!G2425=Data!$T$12,Data!$V$12,IF(Udfyldningsark!G2425=Data!$T$13,Data!$V$13,IF(Udfyldningsark!G2425=Data!$T$14,Data!$V$14,IF(Udfyldningsark!G2425=Data!$T$15,Data!$V$15,IF(Udfyldningsark!G2425=Data!$T$16,Data!$V$16,IF(Udfyldningsark!G2425=Data!$T$17,Data!$V$17,IF(Udfyldningsark!G2425=Data!$T$18,Data!$V$18,IF(Udfyldningsark!G2425=Data!$T$19,Data!$V$19,IF(Udfyldningsark!G2425=Data!$T$20,Data!$V$20,IF(Udfyldningsark!G2425=Data!$T$21,Data!$V$21,IF(Udfyldningsark!G2425=Data!$T$22,Data!$V$22,IF(Udfyldningsark!G2425=Data!$T$23,Data!$V$23,IF(Udfyldningsark!G2425=Data!$T$24,Data!$V$24,IF(Udfyldningsark!G2425=Data!$T$25,Data!$V$25,IF(Udfyldningsark!G2425=Data!$T$26,Data!$V$26,IF(Udfyldningsark!G2425=Data!$T$27,Data!$V$27,))))))))))))))))))))))</f>
        <v/>
      </c>
    </row>
    <row r="2409" spans="13:13" ht="9.6" hidden="1" customHeight="1" x14ac:dyDescent="0.2">
      <c r="M2409" s="89" t="str">
        <f>IF(Udfyldningsark!G2426="","",IF(Udfyldningsark!G2426=Data!$T$7,Data!$V$7,IF(Udfyldningsark!G2426=Data!$T$8,Data!$V$8,IF(Udfyldningsark!G2426=Data!$T$9,Data!$V$9,IF(Udfyldningsark!G2426=Data!$T$10,Data!$V$10,IF(Udfyldningsark!G2426=Data!$T$11,Data!$V$11,IF(Udfyldningsark!G2426=Data!$T$12,Data!$V$12,IF(Udfyldningsark!G2426=Data!$T$13,Data!$V$13,IF(Udfyldningsark!G2426=Data!$T$14,Data!$V$14,IF(Udfyldningsark!G2426=Data!$T$15,Data!$V$15,IF(Udfyldningsark!G2426=Data!$T$16,Data!$V$16,IF(Udfyldningsark!G2426=Data!$T$17,Data!$V$17,IF(Udfyldningsark!G2426=Data!$T$18,Data!$V$18,IF(Udfyldningsark!G2426=Data!$T$19,Data!$V$19,IF(Udfyldningsark!G2426=Data!$T$20,Data!$V$20,IF(Udfyldningsark!G2426=Data!$T$21,Data!$V$21,IF(Udfyldningsark!G2426=Data!$T$22,Data!$V$22,IF(Udfyldningsark!G2426=Data!$T$23,Data!$V$23,IF(Udfyldningsark!G2426=Data!$T$24,Data!$V$24,IF(Udfyldningsark!G2426=Data!$T$25,Data!$V$25,IF(Udfyldningsark!G2426=Data!$T$26,Data!$V$26,IF(Udfyldningsark!G2426=Data!$T$27,Data!$V$27,))))))))))))))))))))))</f>
        <v/>
      </c>
    </row>
    <row r="2410" spans="13:13" ht="9.6" hidden="1" customHeight="1" x14ac:dyDescent="0.2">
      <c r="M2410" s="89" t="str">
        <f>IF(Udfyldningsark!G2427="","",IF(Udfyldningsark!G2427=Data!$T$7,Data!$V$7,IF(Udfyldningsark!G2427=Data!$T$8,Data!$V$8,IF(Udfyldningsark!G2427=Data!$T$9,Data!$V$9,IF(Udfyldningsark!G2427=Data!$T$10,Data!$V$10,IF(Udfyldningsark!G2427=Data!$T$11,Data!$V$11,IF(Udfyldningsark!G2427=Data!$T$12,Data!$V$12,IF(Udfyldningsark!G2427=Data!$T$13,Data!$V$13,IF(Udfyldningsark!G2427=Data!$T$14,Data!$V$14,IF(Udfyldningsark!G2427=Data!$T$15,Data!$V$15,IF(Udfyldningsark!G2427=Data!$T$16,Data!$V$16,IF(Udfyldningsark!G2427=Data!$T$17,Data!$V$17,IF(Udfyldningsark!G2427=Data!$T$18,Data!$V$18,IF(Udfyldningsark!G2427=Data!$T$19,Data!$V$19,IF(Udfyldningsark!G2427=Data!$T$20,Data!$V$20,IF(Udfyldningsark!G2427=Data!$T$21,Data!$V$21,IF(Udfyldningsark!G2427=Data!$T$22,Data!$V$22,IF(Udfyldningsark!G2427=Data!$T$23,Data!$V$23,IF(Udfyldningsark!G2427=Data!$T$24,Data!$V$24,IF(Udfyldningsark!G2427=Data!$T$25,Data!$V$25,IF(Udfyldningsark!G2427=Data!$T$26,Data!$V$26,IF(Udfyldningsark!G2427=Data!$T$27,Data!$V$27,))))))))))))))))))))))</f>
        <v/>
      </c>
    </row>
    <row r="2411" spans="13:13" ht="9.6" hidden="1" customHeight="1" x14ac:dyDescent="0.2">
      <c r="M2411" s="89" t="str">
        <f>IF(Udfyldningsark!G2428="","",IF(Udfyldningsark!G2428=Data!$T$7,Data!$V$7,IF(Udfyldningsark!G2428=Data!$T$8,Data!$V$8,IF(Udfyldningsark!G2428=Data!$T$9,Data!$V$9,IF(Udfyldningsark!G2428=Data!$T$10,Data!$V$10,IF(Udfyldningsark!G2428=Data!$T$11,Data!$V$11,IF(Udfyldningsark!G2428=Data!$T$12,Data!$V$12,IF(Udfyldningsark!G2428=Data!$T$13,Data!$V$13,IF(Udfyldningsark!G2428=Data!$T$14,Data!$V$14,IF(Udfyldningsark!G2428=Data!$T$15,Data!$V$15,IF(Udfyldningsark!G2428=Data!$T$16,Data!$V$16,IF(Udfyldningsark!G2428=Data!$T$17,Data!$V$17,IF(Udfyldningsark!G2428=Data!$T$18,Data!$V$18,IF(Udfyldningsark!G2428=Data!$T$19,Data!$V$19,IF(Udfyldningsark!G2428=Data!$T$20,Data!$V$20,IF(Udfyldningsark!G2428=Data!$T$21,Data!$V$21,IF(Udfyldningsark!G2428=Data!$T$22,Data!$V$22,IF(Udfyldningsark!G2428=Data!$T$23,Data!$V$23,IF(Udfyldningsark!G2428=Data!$T$24,Data!$V$24,IF(Udfyldningsark!G2428=Data!$T$25,Data!$V$25,IF(Udfyldningsark!G2428=Data!$T$26,Data!$V$26,IF(Udfyldningsark!G2428=Data!$T$27,Data!$V$27,))))))))))))))))))))))</f>
        <v/>
      </c>
    </row>
    <row r="2412" spans="13:13" ht="9.6" hidden="1" customHeight="1" x14ac:dyDescent="0.2">
      <c r="M2412" s="89" t="str">
        <f>IF(Udfyldningsark!G2429="","",IF(Udfyldningsark!G2429=Data!$T$7,Data!$V$7,IF(Udfyldningsark!G2429=Data!$T$8,Data!$V$8,IF(Udfyldningsark!G2429=Data!$T$9,Data!$V$9,IF(Udfyldningsark!G2429=Data!$T$10,Data!$V$10,IF(Udfyldningsark!G2429=Data!$T$11,Data!$V$11,IF(Udfyldningsark!G2429=Data!$T$12,Data!$V$12,IF(Udfyldningsark!G2429=Data!$T$13,Data!$V$13,IF(Udfyldningsark!G2429=Data!$T$14,Data!$V$14,IF(Udfyldningsark!G2429=Data!$T$15,Data!$V$15,IF(Udfyldningsark!G2429=Data!$T$16,Data!$V$16,IF(Udfyldningsark!G2429=Data!$T$17,Data!$V$17,IF(Udfyldningsark!G2429=Data!$T$18,Data!$V$18,IF(Udfyldningsark!G2429=Data!$T$19,Data!$V$19,IF(Udfyldningsark!G2429=Data!$T$20,Data!$V$20,IF(Udfyldningsark!G2429=Data!$T$21,Data!$V$21,IF(Udfyldningsark!G2429=Data!$T$22,Data!$V$22,IF(Udfyldningsark!G2429=Data!$T$23,Data!$V$23,IF(Udfyldningsark!G2429=Data!$T$24,Data!$V$24,IF(Udfyldningsark!G2429=Data!$T$25,Data!$V$25,IF(Udfyldningsark!G2429=Data!$T$26,Data!$V$26,IF(Udfyldningsark!G2429=Data!$T$27,Data!$V$27,))))))))))))))))))))))</f>
        <v/>
      </c>
    </row>
    <row r="2413" spans="13:13" ht="9.6" hidden="1" customHeight="1" x14ac:dyDescent="0.2">
      <c r="M2413" s="89" t="str">
        <f>IF(Udfyldningsark!G2430="","",IF(Udfyldningsark!G2430=Data!$T$7,Data!$V$7,IF(Udfyldningsark!G2430=Data!$T$8,Data!$V$8,IF(Udfyldningsark!G2430=Data!$T$9,Data!$V$9,IF(Udfyldningsark!G2430=Data!$T$10,Data!$V$10,IF(Udfyldningsark!G2430=Data!$T$11,Data!$V$11,IF(Udfyldningsark!G2430=Data!$T$12,Data!$V$12,IF(Udfyldningsark!G2430=Data!$T$13,Data!$V$13,IF(Udfyldningsark!G2430=Data!$T$14,Data!$V$14,IF(Udfyldningsark!G2430=Data!$T$15,Data!$V$15,IF(Udfyldningsark!G2430=Data!$T$16,Data!$V$16,IF(Udfyldningsark!G2430=Data!$T$17,Data!$V$17,IF(Udfyldningsark!G2430=Data!$T$18,Data!$V$18,IF(Udfyldningsark!G2430=Data!$T$19,Data!$V$19,IF(Udfyldningsark!G2430=Data!$T$20,Data!$V$20,IF(Udfyldningsark!G2430=Data!$T$21,Data!$V$21,IF(Udfyldningsark!G2430=Data!$T$22,Data!$V$22,IF(Udfyldningsark!G2430=Data!$T$23,Data!$V$23,IF(Udfyldningsark!G2430=Data!$T$24,Data!$V$24,IF(Udfyldningsark!G2430=Data!$T$25,Data!$V$25,IF(Udfyldningsark!G2430=Data!$T$26,Data!$V$26,IF(Udfyldningsark!G2430=Data!$T$27,Data!$V$27,))))))))))))))))))))))</f>
        <v/>
      </c>
    </row>
    <row r="2414" spans="13:13" ht="9.6" hidden="1" customHeight="1" x14ac:dyDescent="0.2">
      <c r="M2414" s="89" t="str">
        <f>IF(Udfyldningsark!G2431="","",IF(Udfyldningsark!G2431=Data!$T$7,Data!$V$7,IF(Udfyldningsark!G2431=Data!$T$8,Data!$V$8,IF(Udfyldningsark!G2431=Data!$T$9,Data!$V$9,IF(Udfyldningsark!G2431=Data!$T$10,Data!$V$10,IF(Udfyldningsark!G2431=Data!$T$11,Data!$V$11,IF(Udfyldningsark!G2431=Data!$T$12,Data!$V$12,IF(Udfyldningsark!G2431=Data!$T$13,Data!$V$13,IF(Udfyldningsark!G2431=Data!$T$14,Data!$V$14,IF(Udfyldningsark!G2431=Data!$T$15,Data!$V$15,IF(Udfyldningsark!G2431=Data!$T$16,Data!$V$16,IF(Udfyldningsark!G2431=Data!$T$17,Data!$V$17,IF(Udfyldningsark!G2431=Data!$T$18,Data!$V$18,IF(Udfyldningsark!G2431=Data!$T$19,Data!$V$19,IF(Udfyldningsark!G2431=Data!$T$20,Data!$V$20,IF(Udfyldningsark!G2431=Data!$T$21,Data!$V$21,IF(Udfyldningsark!G2431=Data!$T$22,Data!$V$22,IF(Udfyldningsark!G2431=Data!$T$23,Data!$V$23,IF(Udfyldningsark!G2431=Data!$T$24,Data!$V$24,IF(Udfyldningsark!G2431=Data!$T$25,Data!$V$25,IF(Udfyldningsark!G2431=Data!$T$26,Data!$V$26,IF(Udfyldningsark!G2431=Data!$T$27,Data!$V$27,))))))))))))))))))))))</f>
        <v/>
      </c>
    </row>
    <row r="2415" spans="13:13" ht="9.6" hidden="1" customHeight="1" x14ac:dyDescent="0.2">
      <c r="M2415" s="89" t="str">
        <f>IF(Udfyldningsark!G2432="","",IF(Udfyldningsark!G2432=Data!$T$7,Data!$V$7,IF(Udfyldningsark!G2432=Data!$T$8,Data!$V$8,IF(Udfyldningsark!G2432=Data!$T$9,Data!$V$9,IF(Udfyldningsark!G2432=Data!$T$10,Data!$V$10,IF(Udfyldningsark!G2432=Data!$T$11,Data!$V$11,IF(Udfyldningsark!G2432=Data!$T$12,Data!$V$12,IF(Udfyldningsark!G2432=Data!$T$13,Data!$V$13,IF(Udfyldningsark!G2432=Data!$T$14,Data!$V$14,IF(Udfyldningsark!G2432=Data!$T$15,Data!$V$15,IF(Udfyldningsark!G2432=Data!$T$16,Data!$V$16,IF(Udfyldningsark!G2432=Data!$T$17,Data!$V$17,IF(Udfyldningsark!G2432=Data!$T$18,Data!$V$18,IF(Udfyldningsark!G2432=Data!$T$19,Data!$V$19,IF(Udfyldningsark!G2432=Data!$T$20,Data!$V$20,IF(Udfyldningsark!G2432=Data!$T$21,Data!$V$21,IF(Udfyldningsark!G2432=Data!$T$22,Data!$V$22,IF(Udfyldningsark!G2432=Data!$T$23,Data!$V$23,IF(Udfyldningsark!G2432=Data!$T$24,Data!$V$24,IF(Udfyldningsark!G2432=Data!$T$25,Data!$V$25,IF(Udfyldningsark!G2432=Data!$T$26,Data!$V$26,IF(Udfyldningsark!G2432=Data!$T$27,Data!$V$27,))))))))))))))))))))))</f>
        <v/>
      </c>
    </row>
    <row r="2416" spans="13:13" ht="9.6" hidden="1" customHeight="1" x14ac:dyDescent="0.2">
      <c r="M2416" s="89" t="str">
        <f>IF(Udfyldningsark!G2433="","",IF(Udfyldningsark!G2433=Data!$T$7,Data!$V$7,IF(Udfyldningsark!G2433=Data!$T$8,Data!$V$8,IF(Udfyldningsark!G2433=Data!$T$9,Data!$V$9,IF(Udfyldningsark!G2433=Data!$T$10,Data!$V$10,IF(Udfyldningsark!G2433=Data!$T$11,Data!$V$11,IF(Udfyldningsark!G2433=Data!$T$12,Data!$V$12,IF(Udfyldningsark!G2433=Data!$T$13,Data!$V$13,IF(Udfyldningsark!G2433=Data!$T$14,Data!$V$14,IF(Udfyldningsark!G2433=Data!$T$15,Data!$V$15,IF(Udfyldningsark!G2433=Data!$T$16,Data!$V$16,IF(Udfyldningsark!G2433=Data!$T$17,Data!$V$17,IF(Udfyldningsark!G2433=Data!$T$18,Data!$V$18,IF(Udfyldningsark!G2433=Data!$T$19,Data!$V$19,IF(Udfyldningsark!G2433=Data!$T$20,Data!$V$20,IF(Udfyldningsark!G2433=Data!$T$21,Data!$V$21,IF(Udfyldningsark!G2433=Data!$T$22,Data!$V$22,IF(Udfyldningsark!G2433=Data!$T$23,Data!$V$23,IF(Udfyldningsark!G2433=Data!$T$24,Data!$V$24,IF(Udfyldningsark!G2433=Data!$T$25,Data!$V$25,IF(Udfyldningsark!G2433=Data!$T$26,Data!$V$26,IF(Udfyldningsark!G2433=Data!$T$27,Data!$V$27,))))))))))))))))))))))</f>
        <v/>
      </c>
    </row>
    <row r="2417" spans="13:13" ht="9.6" hidden="1" customHeight="1" x14ac:dyDescent="0.2">
      <c r="M2417" s="89" t="str">
        <f>IF(Udfyldningsark!G2434="","",IF(Udfyldningsark!G2434=Data!$T$7,Data!$V$7,IF(Udfyldningsark!G2434=Data!$T$8,Data!$V$8,IF(Udfyldningsark!G2434=Data!$T$9,Data!$V$9,IF(Udfyldningsark!G2434=Data!$T$10,Data!$V$10,IF(Udfyldningsark!G2434=Data!$T$11,Data!$V$11,IF(Udfyldningsark!G2434=Data!$T$12,Data!$V$12,IF(Udfyldningsark!G2434=Data!$T$13,Data!$V$13,IF(Udfyldningsark!G2434=Data!$T$14,Data!$V$14,IF(Udfyldningsark!G2434=Data!$T$15,Data!$V$15,IF(Udfyldningsark!G2434=Data!$T$16,Data!$V$16,IF(Udfyldningsark!G2434=Data!$T$17,Data!$V$17,IF(Udfyldningsark!G2434=Data!$T$18,Data!$V$18,IF(Udfyldningsark!G2434=Data!$T$19,Data!$V$19,IF(Udfyldningsark!G2434=Data!$T$20,Data!$V$20,IF(Udfyldningsark!G2434=Data!$T$21,Data!$V$21,IF(Udfyldningsark!G2434=Data!$T$22,Data!$V$22,IF(Udfyldningsark!G2434=Data!$T$23,Data!$V$23,IF(Udfyldningsark!G2434=Data!$T$24,Data!$V$24,IF(Udfyldningsark!G2434=Data!$T$25,Data!$V$25,IF(Udfyldningsark!G2434=Data!$T$26,Data!$V$26,IF(Udfyldningsark!G2434=Data!$T$27,Data!$V$27,))))))))))))))))))))))</f>
        <v/>
      </c>
    </row>
    <row r="2418" spans="13:13" ht="9.6" hidden="1" customHeight="1" x14ac:dyDescent="0.2">
      <c r="M2418" s="89" t="str">
        <f>IF(Udfyldningsark!G2435="","",IF(Udfyldningsark!G2435=Data!$T$7,Data!$V$7,IF(Udfyldningsark!G2435=Data!$T$8,Data!$V$8,IF(Udfyldningsark!G2435=Data!$T$9,Data!$V$9,IF(Udfyldningsark!G2435=Data!$T$10,Data!$V$10,IF(Udfyldningsark!G2435=Data!$T$11,Data!$V$11,IF(Udfyldningsark!G2435=Data!$T$12,Data!$V$12,IF(Udfyldningsark!G2435=Data!$T$13,Data!$V$13,IF(Udfyldningsark!G2435=Data!$T$14,Data!$V$14,IF(Udfyldningsark!G2435=Data!$T$15,Data!$V$15,IF(Udfyldningsark!G2435=Data!$T$16,Data!$V$16,IF(Udfyldningsark!G2435=Data!$T$17,Data!$V$17,IF(Udfyldningsark!G2435=Data!$T$18,Data!$V$18,IF(Udfyldningsark!G2435=Data!$T$19,Data!$V$19,IF(Udfyldningsark!G2435=Data!$T$20,Data!$V$20,IF(Udfyldningsark!G2435=Data!$T$21,Data!$V$21,IF(Udfyldningsark!G2435=Data!$T$22,Data!$V$22,IF(Udfyldningsark!G2435=Data!$T$23,Data!$V$23,IF(Udfyldningsark!G2435=Data!$T$24,Data!$V$24,IF(Udfyldningsark!G2435=Data!$T$25,Data!$V$25,IF(Udfyldningsark!G2435=Data!$T$26,Data!$V$26,IF(Udfyldningsark!G2435=Data!$T$27,Data!$V$27,))))))))))))))))))))))</f>
        <v/>
      </c>
    </row>
    <row r="2419" spans="13:13" ht="9.6" hidden="1" customHeight="1" x14ac:dyDescent="0.2">
      <c r="M2419" s="89" t="str">
        <f>IF(Udfyldningsark!G2436="","",IF(Udfyldningsark!G2436=Data!$T$7,Data!$V$7,IF(Udfyldningsark!G2436=Data!$T$8,Data!$V$8,IF(Udfyldningsark!G2436=Data!$T$9,Data!$V$9,IF(Udfyldningsark!G2436=Data!$T$10,Data!$V$10,IF(Udfyldningsark!G2436=Data!$T$11,Data!$V$11,IF(Udfyldningsark!G2436=Data!$T$12,Data!$V$12,IF(Udfyldningsark!G2436=Data!$T$13,Data!$V$13,IF(Udfyldningsark!G2436=Data!$T$14,Data!$V$14,IF(Udfyldningsark!G2436=Data!$T$15,Data!$V$15,IF(Udfyldningsark!G2436=Data!$T$16,Data!$V$16,IF(Udfyldningsark!G2436=Data!$T$17,Data!$V$17,IF(Udfyldningsark!G2436=Data!$T$18,Data!$V$18,IF(Udfyldningsark!G2436=Data!$T$19,Data!$V$19,IF(Udfyldningsark!G2436=Data!$T$20,Data!$V$20,IF(Udfyldningsark!G2436=Data!$T$21,Data!$V$21,IF(Udfyldningsark!G2436=Data!$T$22,Data!$V$22,IF(Udfyldningsark!G2436=Data!$T$23,Data!$V$23,IF(Udfyldningsark!G2436=Data!$T$24,Data!$V$24,IF(Udfyldningsark!G2436=Data!$T$25,Data!$V$25,IF(Udfyldningsark!G2436=Data!$T$26,Data!$V$26,IF(Udfyldningsark!G2436=Data!$T$27,Data!$V$27,))))))))))))))))))))))</f>
        <v/>
      </c>
    </row>
    <row r="2420" spans="13:13" ht="9.6" hidden="1" customHeight="1" x14ac:dyDescent="0.2">
      <c r="M2420" s="89" t="str">
        <f>IF(Udfyldningsark!G2437="","",IF(Udfyldningsark!G2437=Data!$T$7,Data!$V$7,IF(Udfyldningsark!G2437=Data!$T$8,Data!$V$8,IF(Udfyldningsark!G2437=Data!$T$9,Data!$V$9,IF(Udfyldningsark!G2437=Data!$T$10,Data!$V$10,IF(Udfyldningsark!G2437=Data!$T$11,Data!$V$11,IF(Udfyldningsark!G2437=Data!$T$12,Data!$V$12,IF(Udfyldningsark!G2437=Data!$T$13,Data!$V$13,IF(Udfyldningsark!G2437=Data!$T$14,Data!$V$14,IF(Udfyldningsark!G2437=Data!$T$15,Data!$V$15,IF(Udfyldningsark!G2437=Data!$T$16,Data!$V$16,IF(Udfyldningsark!G2437=Data!$T$17,Data!$V$17,IF(Udfyldningsark!G2437=Data!$T$18,Data!$V$18,IF(Udfyldningsark!G2437=Data!$T$19,Data!$V$19,IF(Udfyldningsark!G2437=Data!$T$20,Data!$V$20,IF(Udfyldningsark!G2437=Data!$T$21,Data!$V$21,IF(Udfyldningsark!G2437=Data!$T$22,Data!$V$22,IF(Udfyldningsark!G2437=Data!$T$23,Data!$V$23,IF(Udfyldningsark!G2437=Data!$T$24,Data!$V$24,IF(Udfyldningsark!G2437=Data!$T$25,Data!$V$25,IF(Udfyldningsark!G2437=Data!$T$26,Data!$V$26,IF(Udfyldningsark!G2437=Data!$T$27,Data!$V$27,))))))))))))))))))))))</f>
        <v/>
      </c>
    </row>
    <row r="2421" spans="13:13" ht="9.6" hidden="1" customHeight="1" x14ac:dyDescent="0.2">
      <c r="M2421" s="89" t="str">
        <f>IF(Udfyldningsark!G2438="","",IF(Udfyldningsark!G2438=Data!$T$7,Data!$V$7,IF(Udfyldningsark!G2438=Data!$T$8,Data!$V$8,IF(Udfyldningsark!G2438=Data!$T$9,Data!$V$9,IF(Udfyldningsark!G2438=Data!$T$10,Data!$V$10,IF(Udfyldningsark!G2438=Data!$T$11,Data!$V$11,IF(Udfyldningsark!G2438=Data!$T$12,Data!$V$12,IF(Udfyldningsark!G2438=Data!$T$13,Data!$V$13,IF(Udfyldningsark!G2438=Data!$T$14,Data!$V$14,IF(Udfyldningsark!G2438=Data!$T$15,Data!$V$15,IF(Udfyldningsark!G2438=Data!$T$16,Data!$V$16,IF(Udfyldningsark!G2438=Data!$T$17,Data!$V$17,IF(Udfyldningsark!G2438=Data!$T$18,Data!$V$18,IF(Udfyldningsark!G2438=Data!$T$19,Data!$V$19,IF(Udfyldningsark!G2438=Data!$T$20,Data!$V$20,IF(Udfyldningsark!G2438=Data!$T$21,Data!$V$21,IF(Udfyldningsark!G2438=Data!$T$22,Data!$V$22,IF(Udfyldningsark!G2438=Data!$T$23,Data!$V$23,IF(Udfyldningsark!G2438=Data!$T$24,Data!$V$24,IF(Udfyldningsark!G2438=Data!$T$25,Data!$V$25,IF(Udfyldningsark!G2438=Data!$T$26,Data!$V$26,IF(Udfyldningsark!G2438=Data!$T$27,Data!$V$27,))))))))))))))))))))))</f>
        <v/>
      </c>
    </row>
    <row r="2422" spans="13:13" ht="9.6" hidden="1" customHeight="1" x14ac:dyDescent="0.2">
      <c r="M2422" s="89" t="str">
        <f>IF(Udfyldningsark!G2439="","",IF(Udfyldningsark!G2439=Data!$T$7,Data!$V$7,IF(Udfyldningsark!G2439=Data!$T$8,Data!$V$8,IF(Udfyldningsark!G2439=Data!$T$9,Data!$V$9,IF(Udfyldningsark!G2439=Data!$T$10,Data!$V$10,IF(Udfyldningsark!G2439=Data!$T$11,Data!$V$11,IF(Udfyldningsark!G2439=Data!$T$12,Data!$V$12,IF(Udfyldningsark!G2439=Data!$T$13,Data!$V$13,IF(Udfyldningsark!G2439=Data!$T$14,Data!$V$14,IF(Udfyldningsark!G2439=Data!$T$15,Data!$V$15,IF(Udfyldningsark!G2439=Data!$T$16,Data!$V$16,IF(Udfyldningsark!G2439=Data!$T$17,Data!$V$17,IF(Udfyldningsark!G2439=Data!$T$18,Data!$V$18,IF(Udfyldningsark!G2439=Data!$T$19,Data!$V$19,IF(Udfyldningsark!G2439=Data!$T$20,Data!$V$20,IF(Udfyldningsark!G2439=Data!$T$21,Data!$V$21,IF(Udfyldningsark!G2439=Data!$T$22,Data!$V$22,IF(Udfyldningsark!G2439=Data!$T$23,Data!$V$23,IF(Udfyldningsark!G2439=Data!$T$24,Data!$V$24,IF(Udfyldningsark!G2439=Data!$T$25,Data!$V$25,IF(Udfyldningsark!G2439=Data!$T$26,Data!$V$26,IF(Udfyldningsark!G2439=Data!$T$27,Data!$V$27,))))))))))))))))))))))</f>
        <v/>
      </c>
    </row>
    <row r="2423" spans="13:13" ht="9.6" hidden="1" customHeight="1" x14ac:dyDescent="0.2">
      <c r="M2423" s="89" t="str">
        <f>IF(Udfyldningsark!G2440="","",IF(Udfyldningsark!G2440=Data!$T$7,Data!$V$7,IF(Udfyldningsark!G2440=Data!$T$8,Data!$V$8,IF(Udfyldningsark!G2440=Data!$T$9,Data!$V$9,IF(Udfyldningsark!G2440=Data!$T$10,Data!$V$10,IF(Udfyldningsark!G2440=Data!$T$11,Data!$V$11,IF(Udfyldningsark!G2440=Data!$T$12,Data!$V$12,IF(Udfyldningsark!G2440=Data!$T$13,Data!$V$13,IF(Udfyldningsark!G2440=Data!$T$14,Data!$V$14,IF(Udfyldningsark!G2440=Data!$T$15,Data!$V$15,IF(Udfyldningsark!G2440=Data!$T$16,Data!$V$16,IF(Udfyldningsark!G2440=Data!$T$17,Data!$V$17,IF(Udfyldningsark!G2440=Data!$T$18,Data!$V$18,IF(Udfyldningsark!G2440=Data!$T$19,Data!$V$19,IF(Udfyldningsark!G2440=Data!$T$20,Data!$V$20,IF(Udfyldningsark!G2440=Data!$T$21,Data!$V$21,IF(Udfyldningsark!G2440=Data!$T$22,Data!$V$22,IF(Udfyldningsark!G2440=Data!$T$23,Data!$V$23,IF(Udfyldningsark!G2440=Data!$T$24,Data!$V$24,IF(Udfyldningsark!G2440=Data!$T$25,Data!$V$25,IF(Udfyldningsark!G2440=Data!$T$26,Data!$V$26,IF(Udfyldningsark!G2440=Data!$T$27,Data!$V$27,))))))))))))))))))))))</f>
        <v/>
      </c>
    </row>
    <row r="2424" spans="13:13" ht="9.6" hidden="1" customHeight="1" x14ac:dyDescent="0.2">
      <c r="M2424" s="89" t="str">
        <f>IF(Udfyldningsark!G2441="","",IF(Udfyldningsark!G2441=Data!$T$7,Data!$V$7,IF(Udfyldningsark!G2441=Data!$T$8,Data!$V$8,IF(Udfyldningsark!G2441=Data!$T$9,Data!$V$9,IF(Udfyldningsark!G2441=Data!$T$10,Data!$V$10,IF(Udfyldningsark!G2441=Data!$T$11,Data!$V$11,IF(Udfyldningsark!G2441=Data!$T$12,Data!$V$12,IF(Udfyldningsark!G2441=Data!$T$13,Data!$V$13,IF(Udfyldningsark!G2441=Data!$T$14,Data!$V$14,IF(Udfyldningsark!G2441=Data!$T$15,Data!$V$15,IF(Udfyldningsark!G2441=Data!$T$16,Data!$V$16,IF(Udfyldningsark!G2441=Data!$T$17,Data!$V$17,IF(Udfyldningsark!G2441=Data!$T$18,Data!$V$18,IF(Udfyldningsark!G2441=Data!$T$19,Data!$V$19,IF(Udfyldningsark!G2441=Data!$T$20,Data!$V$20,IF(Udfyldningsark!G2441=Data!$T$21,Data!$V$21,IF(Udfyldningsark!G2441=Data!$T$22,Data!$V$22,IF(Udfyldningsark!G2441=Data!$T$23,Data!$V$23,IF(Udfyldningsark!G2441=Data!$T$24,Data!$V$24,IF(Udfyldningsark!G2441=Data!$T$25,Data!$V$25,IF(Udfyldningsark!G2441=Data!$T$26,Data!$V$26,IF(Udfyldningsark!G2441=Data!$T$27,Data!$V$27,))))))))))))))))))))))</f>
        <v/>
      </c>
    </row>
    <row r="2425" spans="13:13" ht="9.6" hidden="1" customHeight="1" x14ac:dyDescent="0.2">
      <c r="M2425" s="89" t="str">
        <f>IF(Udfyldningsark!G2442="","",IF(Udfyldningsark!G2442=Data!$T$7,Data!$V$7,IF(Udfyldningsark!G2442=Data!$T$8,Data!$V$8,IF(Udfyldningsark!G2442=Data!$T$9,Data!$V$9,IF(Udfyldningsark!G2442=Data!$T$10,Data!$V$10,IF(Udfyldningsark!G2442=Data!$T$11,Data!$V$11,IF(Udfyldningsark!G2442=Data!$T$12,Data!$V$12,IF(Udfyldningsark!G2442=Data!$T$13,Data!$V$13,IF(Udfyldningsark!G2442=Data!$T$14,Data!$V$14,IF(Udfyldningsark!G2442=Data!$T$15,Data!$V$15,IF(Udfyldningsark!G2442=Data!$T$16,Data!$V$16,IF(Udfyldningsark!G2442=Data!$T$17,Data!$V$17,IF(Udfyldningsark!G2442=Data!$T$18,Data!$V$18,IF(Udfyldningsark!G2442=Data!$T$19,Data!$V$19,IF(Udfyldningsark!G2442=Data!$T$20,Data!$V$20,IF(Udfyldningsark!G2442=Data!$T$21,Data!$V$21,IF(Udfyldningsark!G2442=Data!$T$22,Data!$V$22,IF(Udfyldningsark!G2442=Data!$T$23,Data!$V$23,IF(Udfyldningsark!G2442=Data!$T$24,Data!$V$24,IF(Udfyldningsark!G2442=Data!$T$25,Data!$V$25,IF(Udfyldningsark!G2442=Data!$T$26,Data!$V$26,IF(Udfyldningsark!G2442=Data!$T$27,Data!$V$27,))))))))))))))))))))))</f>
        <v/>
      </c>
    </row>
    <row r="2426" spans="13:13" ht="9.6" hidden="1" customHeight="1" x14ac:dyDescent="0.2">
      <c r="M2426" s="89" t="str">
        <f>IF(Udfyldningsark!G2443="","",IF(Udfyldningsark!G2443=Data!$T$7,Data!$V$7,IF(Udfyldningsark!G2443=Data!$T$8,Data!$V$8,IF(Udfyldningsark!G2443=Data!$T$9,Data!$V$9,IF(Udfyldningsark!G2443=Data!$T$10,Data!$V$10,IF(Udfyldningsark!G2443=Data!$T$11,Data!$V$11,IF(Udfyldningsark!G2443=Data!$T$12,Data!$V$12,IF(Udfyldningsark!G2443=Data!$T$13,Data!$V$13,IF(Udfyldningsark!G2443=Data!$T$14,Data!$V$14,IF(Udfyldningsark!G2443=Data!$T$15,Data!$V$15,IF(Udfyldningsark!G2443=Data!$T$16,Data!$V$16,IF(Udfyldningsark!G2443=Data!$T$17,Data!$V$17,IF(Udfyldningsark!G2443=Data!$T$18,Data!$V$18,IF(Udfyldningsark!G2443=Data!$T$19,Data!$V$19,IF(Udfyldningsark!G2443=Data!$T$20,Data!$V$20,IF(Udfyldningsark!G2443=Data!$T$21,Data!$V$21,IF(Udfyldningsark!G2443=Data!$T$22,Data!$V$22,IF(Udfyldningsark!G2443=Data!$T$23,Data!$V$23,IF(Udfyldningsark!G2443=Data!$T$24,Data!$V$24,IF(Udfyldningsark!G2443=Data!$T$25,Data!$V$25,IF(Udfyldningsark!G2443=Data!$T$26,Data!$V$26,IF(Udfyldningsark!G2443=Data!$T$27,Data!$V$27,))))))))))))))))))))))</f>
        <v/>
      </c>
    </row>
    <row r="2427" spans="13:13" ht="9.6" hidden="1" customHeight="1" x14ac:dyDescent="0.2">
      <c r="M2427" s="89" t="str">
        <f>IF(Udfyldningsark!G2444="","",IF(Udfyldningsark!G2444=Data!$T$7,Data!$V$7,IF(Udfyldningsark!G2444=Data!$T$8,Data!$V$8,IF(Udfyldningsark!G2444=Data!$T$9,Data!$V$9,IF(Udfyldningsark!G2444=Data!$T$10,Data!$V$10,IF(Udfyldningsark!G2444=Data!$T$11,Data!$V$11,IF(Udfyldningsark!G2444=Data!$T$12,Data!$V$12,IF(Udfyldningsark!G2444=Data!$T$13,Data!$V$13,IF(Udfyldningsark!G2444=Data!$T$14,Data!$V$14,IF(Udfyldningsark!G2444=Data!$T$15,Data!$V$15,IF(Udfyldningsark!G2444=Data!$T$16,Data!$V$16,IF(Udfyldningsark!G2444=Data!$T$17,Data!$V$17,IF(Udfyldningsark!G2444=Data!$T$18,Data!$V$18,IF(Udfyldningsark!G2444=Data!$T$19,Data!$V$19,IF(Udfyldningsark!G2444=Data!$T$20,Data!$V$20,IF(Udfyldningsark!G2444=Data!$T$21,Data!$V$21,IF(Udfyldningsark!G2444=Data!$T$22,Data!$V$22,IF(Udfyldningsark!G2444=Data!$T$23,Data!$V$23,IF(Udfyldningsark!G2444=Data!$T$24,Data!$V$24,IF(Udfyldningsark!G2444=Data!$T$25,Data!$V$25,IF(Udfyldningsark!G2444=Data!$T$26,Data!$V$26,IF(Udfyldningsark!G2444=Data!$T$27,Data!$V$27,))))))))))))))))))))))</f>
        <v/>
      </c>
    </row>
    <row r="2428" spans="13:13" ht="9.6" hidden="1" customHeight="1" x14ac:dyDescent="0.2">
      <c r="M2428" s="89" t="str">
        <f>IF(Udfyldningsark!G2445="","",IF(Udfyldningsark!G2445=Data!$T$7,Data!$V$7,IF(Udfyldningsark!G2445=Data!$T$8,Data!$V$8,IF(Udfyldningsark!G2445=Data!$T$9,Data!$V$9,IF(Udfyldningsark!G2445=Data!$T$10,Data!$V$10,IF(Udfyldningsark!G2445=Data!$T$11,Data!$V$11,IF(Udfyldningsark!G2445=Data!$T$12,Data!$V$12,IF(Udfyldningsark!G2445=Data!$T$13,Data!$V$13,IF(Udfyldningsark!G2445=Data!$T$14,Data!$V$14,IF(Udfyldningsark!G2445=Data!$T$15,Data!$V$15,IF(Udfyldningsark!G2445=Data!$T$16,Data!$V$16,IF(Udfyldningsark!G2445=Data!$T$17,Data!$V$17,IF(Udfyldningsark!G2445=Data!$T$18,Data!$V$18,IF(Udfyldningsark!G2445=Data!$T$19,Data!$V$19,IF(Udfyldningsark!G2445=Data!$T$20,Data!$V$20,IF(Udfyldningsark!G2445=Data!$T$21,Data!$V$21,IF(Udfyldningsark!G2445=Data!$T$22,Data!$V$22,IF(Udfyldningsark!G2445=Data!$T$23,Data!$V$23,IF(Udfyldningsark!G2445=Data!$T$24,Data!$V$24,IF(Udfyldningsark!G2445=Data!$T$25,Data!$V$25,IF(Udfyldningsark!G2445=Data!$T$26,Data!$V$26,IF(Udfyldningsark!G2445=Data!$T$27,Data!$V$27,))))))))))))))))))))))</f>
        <v/>
      </c>
    </row>
    <row r="2429" spans="13:13" ht="9.6" hidden="1" customHeight="1" x14ac:dyDescent="0.2">
      <c r="M2429" s="89" t="str">
        <f>IF(Udfyldningsark!G2446="","",IF(Udfyldningsark!G2446=Data!$T$7,Data!$V$7,IF(Udfyldningsark!G2446=Data!$T$8,Data!$V$8,IF(Udfyldningsark!G2446=Data!$T$9,Data!$V$9,IF(Udfyldningsark!G2446=Data!$T$10,Data!$V$10,IF(Udfyldningsark!G2446=Data!$T$11,Data!$V$11,IF(Udfyldningsark!G2446=Data!$T$12,Data!$V$12,IF(Udfyldningsark!G2446=Data!$T$13,Data!$V$13,IF(Udfyldningsark!G2446=Data!$T$14,Data!$V$14,IF(Udfyldningsark!G2446=Data!$T$15,Data!$V$15,IF(Udfyldningsark!G2446=Data!$T$16,Data!$V$16,IF(Udfyldningsark!G2446=Data!$T$17,Data!$V$17,IF(Udfyldningsark!G2446=Data!$T$18,Data!$V$18,IF(Udfyldningsark!G2446=Data!$T$19,Data!$V$19,IF(Udfyldningsark!G2446=Data!$T$20,Data!$V$20,IF(Udfyldningsark!G2446=Data!$T$21,Data!$V$21,IF(Udfyldningsark!G2446=Data!$T$22,Data!$V$22,IF(Udfyldningsark!G2446=Data!$T$23,Data!$V$23,IF(Udfyldningsark!G2446=Data!$T$24,Data!$V$24,IF(Udfyldningsark!G2446=Data!$T$25,Data!$V$25,IF(Udfyldningsark!G2446=Data!$T$26,Data!$V$26,IF(Udfyldningsark!G2446=Data!$T$27,Data!$V$27,))))))))))))))))))))))</f>
        <v/>
      </c>
    </row>
    <row r="2430" spans="13:13" ht="9.6" hidden="1" customHeight="1" x14ac:dyDescent="0.2">
      <c r="M2430" s="89" t="str">
        <f>IF(Udfyldningsark!G2447="","",IF(Udfyldningsark!G2447=Data!$T$7,Data!$V$7,IF(Udfyldningsark!G2447=Data!$T$8,Data!$V$8,IF(Udfyldningsark!G2447=Data!$T$9,Data!$V$9,IF(Udfyldningsark!G2447=Data!$T$10,Data!$V$10,IF(Udfyldningsark!G2447=Data!$T$11,Data!$V$11,IF(Udfyldningsark!G2447=Data!$T$12,Data!$V$12,IF(Udfyldningsark!G2447=Data!$T$13,Data!$V$13,IF(Udfyldningsark!G2447=Data!$T$14,Data!$V$14,IF(Udfyldningsark!G2447=Data!$T$15,Data!$V$15,IF(Udfyldningsark!G2447=Data!$T$16,Data!$V$16,IF(Udfyldningsark!G2447=Data!$T$17,Data!$V$17,IF(Udfyldningsark!G2447=Data!$T$18,Data!$V$18,IF(Udfyldningsark!G2447=Data!$T$19,Data!$V$19,IF(Udfyldningsark!G2447=Data!$T$20,Data!$V$20,IF(Udfyldningsark!G2447=Data!$T$21,Data!$V$21,IF(Udfyldningsark!G2447=Data!$T$22,Data!$V$22,IF(Udfyldningsark!G2447=Data!$T$23,Data!$V$23,IF(Udfyldningsark!G2447=Data!$T$24,Data!$V$24,IF(Udfyldningsark!G2447=Data!$T$25,Data!$V$25,IF(Udfyldningsark!G2447=Data!$T$26,Data!$V$26,IF(Udfyldningsark!G2447=Data!$T$27,Data!$V$27,))))))))))))))))))))))</f>
        <v/>
      </c>
    </row>
    <row r="2431" spans="13:13" ht="9.6" hidden="1" customHeight="1" x14ac:dyDescent="0.2">
      <c r="M2431" s="89" t="str">
        <f>IF(Udfyldningsark!G2448="","",IF(Udfyldningsark!G2448=Data!$T$7,Data!$V$7,IF(Udfyldningsark!G2448=Data!$T$8,Data!$V$8,IF(Udfyldningsark!G2448=Data!$T$9,Data!$V$9,IF(Udfyldningsark!G2448=Data!$T$10,Data!$V$10,IF(Udfyldningsark!G2448=Data!$T$11,Data!$V$11,IF(Udfyldningsark!G2448=Data!$T$12,Data!$V$12,IF(Udfyldningsark!G2448=Data!$T$13,Data!$V$13,IF(Udfyldningsark!G2448=Data!$T$14,Data!$V$14,IF(Udfyldningsark!G2448=Data!$T$15,Data!$V$15,IF(Udfyldningsark!G2448=Data!$T$16,Data!$V$16,IF(Udfyldningsark!G2448=Data!$T$17,Data!$V$17,IF(Udfyldningsark!G2448=Data!$T$18,Data!$V$18,IF(Udfyldningsark!G2448=Data!$T$19,Data!$V$19,IF(Udfyldningsark!G2448=Data!$T$20,Data!$V$20,IF(Udfyldningsark!G2448=Data!$T$21,Data!$V$21,IF(Udfyldningsark!G2448=Data!$T$22,Data!$V$22,IF(Udfyldningsark!G2448=Data!$T$23,Data!$V$23,IF(Udfyldningsark!G2448=Data!$T$24,Data!$V$24,IF(Udfyldningsark!G2448=Data!$T$25,Data!$V$25,IF(Udfyldningsark!G2448=Data!$T$26,Data!$V$26,IF(Udfyldningsark!G2448=Data!$T$27,Data!$V$27,))))))))))))))))))))))</f>
        <v/>
      </c>
    </row>
    <row r="2432" spans="13:13" ht="9.6" hidden="1" customHeight="1" x14ac:dyDescent="0.2">
      <c r="M2432" s="89" t="str">
        <f>IF(Udfyldningsark!G2449="","",IF(Udfyldningsark!G2449=Data!$T$7,Data!$V$7,IF(Udfyldningsark!G2449=Data!$T$8,Data!$V$8,IF(Udfyldningsark!G2449=Data!$T$9,Data!$V$9,IF(Udfyldningsark!G2449=Data!$T$10,Data!$V$10,IF(Udfyldningsark!G2449=Data!$T$11,Data!$V$11,IF(Udfyldningsark!G2449=Data!$T$12,Data!$V$12,IF(Udfyldningsark!G2449=Data!$T$13,Data!$V$13,IF(Udfyldningsark!G2449=Data!$T$14,Data!$V$14,IF(Udfyldningsark!G2449=Data!$T$15,Data!$V$15,IF(Udfyldningsark!G2449=Data!$T$16,Data!$V$16,IF(Udfyldningsark!G2449=Data!$T$17,Data!$V$17,IF(Udfyldningsark!G2449=Data!$T$18,Data!$V$18,IF(Udfyldningsark!G2449=Data!$T$19,Data!$V$19,IF(Udfyldningsark!G2449=Data!$T$20,Data!$V$20,IF(Udfyldningsark!G2449=Data!$T$21,Data!$V$21,IF(Udfyldningsark!G2449=Data!$T$22,Data!$V$22,IF(Udfyldningsark!G2449=Data!$T$23,Data!$V$23,IF(Udfyldningsark!G2449=Data!$T$24,Data!$V$24,IF(Udfyldningsark!G2449=Data!$T$25,Data!$V$25,IF(Udfyldningsark!G2449=Data!$T$26,Data!$V$26,IF(Udfyldningsark!G2449=Data!$T$27,Data!$V$27,))))))))))))))))))))))</f>
        <v/>
      </c>
    </row>
    <row r="2433" spans="13:13" ht="9.6" hidden="1" customHeight="1" x14ac:dyDescent="0.2">
      <c r="M2433" s="89" t="str">
        <f>IF(Udfyldningsark!G2450="","",IF(Udfyldningsark!G2450=Data!$T$7,Data!$V$7,IF(Udfyldningsark!G2450=Data!$T$8,Data!$V$8,IF(Udfyldningsark!G2450=Data!$T$9,Data!$V$9,IF(Udfyldningsark!G2450=Data!$T$10,Data!$V$10,IF(Udfyldningsark!G2450=Data!$T$11,Data!$V$11,IF(Udfyldningsark!G2450=Data!$T$12,Data!$V$12,IF(Udfyldningsark!G2450=Data!$T$13,Data!$V$13,IF(Udfyldningsark!G2450=Data!$T$14,Data!$V$14,IF(Udfyldningsark!G2450=Data!$T$15,Data!$V$15,IF(Udfyldningsark!G2450=Data!$T$16,Data!$V$16,IF(Udfyldningsark!G2450=Data!$T$17,Data!$V$17,IF(Udfyldningsark!G2450=Data!$T$18,Data!$V$18,IF(Udfyldningsark!G2450=Data!$T$19,Data!$V$19,IF(Udfyldningsark!G2450=Data!$T$20,Data!$V$20,IF(Udfyldningsark!G2450=Data!$T$21,Data!$V$21,IF(Udfyldningsark!G2450=Data!$T$22,Data!$V$22,IF(Udfyldningsark!G2450=Data!$T$23,Data!$V$23,IF(Udfyldningsark!G2450=Data!$T$24,Data!$V$24,IF(Udfyldningsark!G2450=Data!$T$25,Data!$V$25,IF(Udfyldningsark!G2450=Data!$T$26,Data!$V$26,IF(Udfyldningsark!G2450=Data!$T$27,Data!$V$27,))))))))))))))))))))))</f>
        <v/>
      </c>
    </row>
    <row r="2434" spans="13:13" ht="9.6" hidden="1" customHeight="1" x14ac:dyDescent="0.2">
      <c r="M2434" s="89" t="str">
        <f>IF(Udfyldningsark!G2451="","",IF(Udfyldningsark!G2451=Data!$T$7,Data!$V$7,IF(Udfyldningsark!G2451=Data!$T$8,Data!$V$8,IF(Udfyldningsark!G2451=Data!$T$9,Data!$V$9,IF(Udfyldningsark!G2451=Data!$T$10,Data!$V$10,IF(Udfyldningsark!G2451=Data!$T$11,Data!$V$11,IF(Udfyldningsark!G2451=Data!$T$12,Data!$V$12,IF(Udfyldningsark!G2451=Data!$T$13,Data!$V$13,IF(Udfyldningsark!G2451=Data!$T$14,Data!$V$14,IF(Udfyldningsark!G2451=Data!$T$15,Data!$V$15,IF(Udfyldningsark!G2451=Data!$T$16,Data!$V$16,IF(Udfyldningsark!G2451=Data!$T$17,Data!$V$17,IF(Udfyldningsark!G2451=Data!$T$18,Data!$V$18,IF(Udfyldningsark!G2451=Data!$T$19,Data!$V$19,IF(Udfyldningsark!G2451=Data!$T$20,Data!$V$20,IF(Udfyldningsark!G2451=Data!$T$21,Data!$V$21,IF(Udfyldningsark!G2451=Data!$T$22,Data!$V$22,IF(Udfyldningsark!G2451=Data!$T$23,Data!$V$23,IF(Udfyldningsark!G2451=Data!$T$24,Data!$V$24,IF(Udfyldningsark!G2451=Data!$T$25,Data!$V$25,IF(Udfyldningsark!G2451=Data!$T$26,Data!$V$26,IF(Udfyldningsark!G2451=Data!$T$27,Data!$V$27,))))))))))))))))))))))</f>
        <v/>
      </c>
    </row>
    <row r="2435" spans="13:13" ht="9.6" hidden="1" customHeight="1" x14ac:dyDescent="0.2">
      <c r="M2435" s="89" t="str">
        <f>IF(Udfyldningsark!G2452="","",IF(Udfyldningsark!G2452=Data!$T$7,Data!$V$7,IF(Udfyldningsark!G2452=Data!$T$8,Data!$V$8,IF(Udfyldningsark!G2452=Data!$T$9,Data!$V$9,IF(Udfyldningsark!G2452=Data!$T$10,Data!$V$10,IF(Udfyldningsark!G2452=Data!$T$11,Data!$V$11,IF(Udfyldningsark!G2452=Data!$T$12,Data!$V$12,IF(Udfyldningsark!G2452=Data!$T$13,Data!$V$13,IF(Udfyldningsark!G2452=Data!$T$14,Data!$V$14,IF(Udfyldningsark!G2452=Data!$T$15,Data!$V$15,IF(Udfyldningsark!G2452=Data!$T$16,Data!$V$16,IF(Udfyldningsark!G2452=Data!$T$17,Data!$V$17,IF(Udfyldningsark!G2452=Data!$T$18,Data!$V$18,IF(Udfyldningsark!G2452=Data!$T$19,Data!$V$19,IF(Udfyldningsark!G2452=Data!$T$20,Data!$V$20,IF(Udfyldningsark!G2452=Data!$T$21,Data!$V$21,IF(Udfyldningsark!G2452=Data!$T$22,Data!$V$22,IF(Udfyldningsark!G2452=Data!$T$23,Data!$V$23,IF(Udfyldningsark!G2452=Data!$T$24,Data!$V$24,IF(Udfyldningsark!G2452=Data!$T$25,Data!$V$25,IF(Udfyldningsark!G2452=Data!$T$26,Data!$V$26,IF(Udfyldningsark!G2452=Data!$T$27,Data!$V$27,))))))))))))))))))))))</f>
        <v/>
      </c>
    </row>
    <row r="2436" spans="13:13" ht="9.6" hidden="1" customHeight="1" x14ac:dyDescent="0.2">
      <c r="M2436" s="89" t="str">
        <f>IF(Udfyldningsark!G2453="","",IF(Udfyldningsark!G2453=Data!$T$7,Data!$V$7,IF(Udfyldningsark!G2453=Data!$T$8,Data!$V$8,IF(Udfyldningsark!G2453=Data!$T$9,Data!$V$9,IF(Udfyldningsark!G2453=Data!$T$10,Data!$V$10,IF(Udfyldningsark!G2453=Data!$T$11,Data!$V$11,IF(Udfyldningsark!G2453=Data!$T$12,Data!$V$12,IF(Udfyldningsark!G2453=Data!$T$13,Data!$V$13,IF(Udfyldningsark!G2453=Data!$T$14,Data!$V$14,IF(Udfyldningsark!G2453=Data!$T$15,Data!$V$15,IF(Udfyldningsark!G2453=Data!$T$16,Data!$V$16,IF(Udfyldningsark!G2453=Data!$T$17,Data!$V$17,IF(Udfyldningsark!G2453=Data!$T$18,Data!$V$18,IF(Udfyldningsark!G2453=Data!$T$19,Data!$V$19,IF(Udfyldningsark!G2453=Data!$T$20,Data!$V$20,IF(Udfyldningsark!G2453=Data!$T$21,Data!$V$21,IF(Udfyldningsark!G2453=Data!$T$22,Data!$V$22,IF(Udfyldningsark!G2453=Data!$T$23,Data!$V$23,IF(Udfyldningsark!G2453=Data!$T$24,Data!$V$24,IF(Udfyldningsark!G2453=Data!$T$25,Data!$V$25,IF(Udfyldningsark!G2453=Data!$T$26,Data!$V$26,IF(Udfyldningsark!G2453=Data!$T$27,Data!$V$27,))))))))))))))))))))))</f>
        <v/>
      </c>
    </row>
    <row r="2437" spans="13:13" ht="9.6" hidden="1" customHeight="1" x14ac:dyDescent="0.2">
      <c r="M2437" s="89" t="str">
        <f>IF(Udfyldningsark!G2454="","",IF(Udfyldningsark!G2454=Data!$T$7,Data!$V$7,IF(Udfyldningsark!G2454=Data!$T$8,Data!$V$8,IF(Udfyldningsark!G2454=Data!$T$9,Data!$V$9,IF(Udfyldningsark!G2454=Data!$T$10,Data!$V$10,IF(Udfyldningsark!G2454=Data!$T$11,Data!$V$11,IF(Udfyldningsark!G2454=Data!$T$12,Data!$V$12,IF(Udfyldningsark!G2454=Data!$T$13,Data!$V$13,IF(Udfyldningsark!G2454=Data!$T$14,Data!$V$14,IF(Udfyldningsark!G2454=Data!$T$15,Data!$V$15,IF(Udfyldningsark!G2454=Data!$T$16,Data!$V$16,IF(Udfyldningsark!G2454=Data!$T$17,Data!$V$17,IF(Udfyldningsark!G2454=Data!$T$18,Data!$V$18,IF(Udfyldningsark!G2454=Data!$T$19,Data!$V$19,IF(Udfyldningsark!G2454=Data!$T$20,Data!$V$20,IF(Udfyldningsark!G2454=Data!$T$21,Data!$V$21,IF(Udfyldningsark!G2454=Data!$T$22,Data!$V$22,IF(Udfyldningsark!G2454=Data!$T$23,Data!$V$23,IF(Udfyldningsark!G2454=Data!$T$24,Data!$V$24,IF(Udfyldningsark!G2454=Data!$T$25,Data!$V$25,IF(Udfyldningsark!G2454=Data!$T$26,Data!$V$26,IF(Udfyldningsark!G2454=Data!$T$27,Data!$V$27,))))))))))))))))))))))</f>
        <v/>
      </c>
    </row>
    <row r="2438" spans="13:13" ht="9.6" hidden="1" customHeight="1" x14ac:dyDescent="0.2">
      <c r="M2438" s="89" t="str">
        <f>IF(Udfyldningsark!G2455="","",IF(Udfyldningsark!G2455=Data!$T$7,Data!$V$7,IF(Udfyldningsark!G2455=Data!$T$8,Data!$V$8,IF(Udfyldningsark!G2455=Data!$T$9,Data!$V$9,IF(Udfyldningsark!G2455=Data!$T$10,Data!$V$10,IF(Udfyldningsark!G2455=Data!$T$11,Data!$V$11,IF(Udfyldningsark!G2455=Data!$T$12,Data!$V$12,IF(Udfyldningsark!G2455=Data!$T$13,Data!$V$13,IF(Udfyldningsark!G2455=Data!$T$14,Data!$V$14,IF(Udfyldningsark!G2455=Data!$T$15,Data!$V$15,IF(Udfyldningsark!G2455=Data!$T$16,Data!$V$16,IF(Udfyldningsark!G2455=Data!$T$17,Data!$V$17,IF(Udfyldningsark!G2455=Data!$T$18,Data!$V$18,IF(Udfyldningsark!G2455=Data!$T$19,Data!$V$19,IF(Udfyldningsark!G2455=Data!$T$20,Data!$V$20,IF(Udfyldningsark!G2455=Data!$T$21,Data!$V$21,IF(Udfyldningsark!G2455=Data!$T$22,Data!$V$22,IF(Udfyldningsark!G2455=Data!$T$23,Data!$V$23,IF(Udfyldningsark!G2455=Data!$T$24,Data!$V$24,IF(Udfyldningsark!G2455=Data!$T$25,Data!$V$25,IF(Udfyldningsark!G2455=Data!$T$26,Data!$V$26,IF(Udfyldningsark!G2455=Data!$T$27,Data!$V$27,))))))))))))))))))))))</f>
        <v/>
      </c>
    </row>
    <row r="2439" spans="13:13" ht="9.6" hidden="1" customHeight="1" x14ac:dyDescent="0.2">
      <c r="M2439" s="89" t="str">
        <f>IF(Udfyldningsark!G2456="","",IF(Udfyldningsark!G2456=Data!$T$7,Data!$V$7,IF(Udfyldningsark!G2456=Data!$T$8,Data!$V$8,IF(Udfyldningsark!G2456=Data!$T$9,Data!$V$9,IF(Udfyldningsark!G2456=Data!$T$10,Data!$V$10,IF(Udfyldningsark!G2456=Data!$T$11,Data!$V$11,IF(Udfyldningsark!G2456=Data!$T$12,Data!$V$12,IF(Udfyldningsark!G2456=Data!$T$13,Data!$V$13,IF(Udfyldningsark!G2456=Data!$T$14,Data!$V$14,IF(Udfyldningsark!G2456=Data!$T$15,Data!$V$15,IF(Udfyldningsark!G2456=Data!$T$16,Data!$V$16,IF(Udfyldningsark!G2456=Data!$T$17,Data!$V$17,IF(Udfyldningsark!G2456=Data!$T$18,Data!$V$18,IF(Udfyldningsark!G2456=Data!$T$19,Data!$V$19,IF(Udfyldningsark!G2456=Data!$T$20,Data!$V$20,IF(Udfyldningsark!G2456=Data!$T$21,Data!$V$21,IF(Udfyldningsark!G2456=Data!$T$22,Data!$V$22,IF(Udfyldningsark!G2456=Data!$T$23,Data!$V$23,IF(Udfyldningsark!G2456=Data!$T$24,Data!$V$24,IF(Udfyldningsark!G2456=Data!$T$25,Data!$V$25,IF(Udfyldningsark!G2456=Data!$T$26,Data!$V$26,IF(Udfyldningsark!G2456=Data!$T$27,Data!$V$27,))))))))))))))))))))))</f>
        <v/>
      </c>
    </row>
    <row r="2440" spans="13:13" ht="9.6" hidden="1" customHeight="1" x14ac:dyDescent="0.2">
      <c r="M2440" s="89" t="str">
        <f>IF(Udfyldningsark!G2457="","",IF(Udfyldningsark!G2457=Data!$T$7,Data!$V$7,IF(Udfyldningsark!G2457=Data!$T$8,Data!$V$8,IF(Udfyldningsark!G2457=Data!$T$9,Data!$V$9,IF(Udfyldningsark!G2457=Data!$T$10,Data!$V$10,IF(Udfyldningsark!G2457=Data!$T$11,Data!$V$11,IF(Udfyldningsark!G2457=Data!$T$12,Data!$V$12,IF(Udfyldningsark!G2457=Data!$T$13,Data!$V$13,IF(Udfyldningsark!G2457=Data!$T$14,Data!$V$14,IF(Udfyldningsark!G2457=Data!$T$15,Data!$V$15,IF(Udfyldningsark!G2457=Data!$T$16,Data!$V$16,IF(Udfyldningsark!G2457=Data!$T$17,Data!$V$17,IF(Udfyldningsark!G2457=Data!$T$18,Data!$V$18,IF(Udfyldningsark!G2457=Data!$T$19,Data!$V$19,IF(Udfyldningsark!G2457=Data!$T$20,Data!$V$20,IF(Udfyldningsark!G2457=Data!$T$21,Data!$V$21,IF(Udfyldningsark!G2457=Data!$T$22,Data!$V$22,IF(Udfyldningsark!G2457=Data!$T$23,Data!$V$23,IF(Udfyldningsark!G2457=Data!$T$24,Data!$V$24,IF(Udfyldningsark!G2457=Data!$T$25,Data!$V$25,IF(Udfyldningsark!G2457=Data!$T$26,Data!$V$26,IF(Udfyldningsark!G2457=Data!$T$27,Data!$V$27,))))))))))))))))))))))</f>
        <v/>
      </c>
    </row>
    <row r="2441" spans="13:13" ht="9.6" hidden="1" customHeight="1" x14ac:dyDescent="0.2">
      <c r="M2441" s="89" t="str">
        <f>IF(Udfyldningsark!G2458="","",IF(Udfyldningsark!G2458=Data!$T$7,Data!$V$7,IF(Udfyldningsark!G2458=Data!$T$8,Data!$V$8,IF(Udfyldningsark!G2458=Data!$T$9,Data!$V$9,IF(Udfyldningsark!G2458=Data!$T$10,Data!$V$10,IF(Udfyldningsark!G2458=Data!$T$11,Data!$V$11,IF(Udfyldningsark!G2458=Data!$T$12,Data!$V$12,IF(Udfyldningsark!G2458=Data!$T$13,Data!$V$13,IF(Udfyldningsark!G2458=Data!$T$14,Data!$V$14,IF(Udfyldningsark!G2458=Data!$T$15,Data!$V$15,IF(Udfyldningsark!G2458=Data!$T$16,Data!$V$16,IF(Udfyldningsark!G2458=Data!$T$17,Data!$V$17,IF(Udfyldningsark!G2458=Data!$T$18,Data!$V$18,IF(Udfyldningsark!G2458=Data!$T$19,Data!$V$19,IF(Udfyldningsark!G2458=Data!$T$20,Data!$V$20,IF(Udfyldningsark!G2458=Data!$T$21,Data!$V$21,IF(Udfyldningsark!G2458=Data!$T$22,Data!$V$22,IF(Udfyldningsark!G2458=Data!$T$23,Data!$V$23,IF(Udfyldningsark!G2458=Data!$T$24,Data!$V$24,IF(Udfyldningsark!G2458=Data!$T$25,Data!$V$25,IF(Udfyldningsark!G2458=Data!$T$26,Data!$V$26,IF(Udfyldningsark!G2458=Data!$T$27,Data!$V$27,))))))))))))))))))))))</f>
        <v/>
      </c>
    </row>
    <row r="2442" spans="13:13" ht="9.6" hidden="1" customHeight="1" x14ac:dyDescent="0.2">
      <c r="M2442" s="89" t="str">
        <f>IF(Udfyldningsark!G2459="","",IF(Udfyldningsark!G2459=Data!$T$7,Data!$V$7,IF(Udfyldningsark!G2459=Data!$T$8,Data!$V$8,IF(Udfyldningsark!G2459=Data!$T$9,Data!$V$9,IF(Udfyldningsark!G2459=Data!$T$10,Data!$V$10,IF(Udfyldningsark!G2459=Data!$T$11,Data!$V$11,IF(Udfyldningsark!G2459=Data!$T$12,Data!$V$12,IF(Udfyldningsark!G2459=Data!$T$13,Data!$V$13,IF(Udfyldningsark!G2459=Data!$T$14,Data!$V$14,IF(Udfyldningsark!G2459=Data!$T$15,Data!$V$15,IF(Udfyldningsark!G2459=Data!$T$16,Data!$V$16,IF(Udfyldningsark!G2459=Data!$T$17,Data!$V$17,IF(Udfyldningsark!G2459=Data!$T$18,Data!$V$18,IF(Udfyldningsark!G2459=Data!$T$19,Data!$V$19,IF(Udfyldningsark!G2459=Data!$T$20,Data!$V$20,IF(Udfyldningsark!G2459=Data!$T$21,Data!$V$21,IF(Udfyldningsark!G2459=Data!$T$22,Data!$V$22,IF(Udfyldningsark!G2459=Data!$T$23,Data!$V$23,IF(Udfyldningsark!G2459=Data!$T$24,Data!$V$24,IF(Udfyldningsark!G2459=Data!$T$25,Data!$V$25,IF(Udfyldningsark!G2459=Data!$T$26,Data!$V$26,IF(Udfyldningsark!G2459=Data!$T$27,Data!$V$27,))))))))))))))))))))))</f>
        <v/>
      </c>
    </row>
    <row r="2443" spans="13:13" ht="9.6" hidden="1" customHeight="1" x14ac:dyDescent="0.2">
      <c r="M2443" s="89" t="str">
        <f>IF(Udfyldningsark!G2460="","",IF(Udfyldningsark!G2460=Data!$T$7,Data!$V$7,IF(Udfyldningsark!G2460=Data!$T$8,Data!$V$8,IF(Udfyldningsark!G2460=Data!$T$9,Data!$V$9,IF(Udfyldningsark!G2460=Data!$T$10,Data!$V$10,IF(Udfyldningsark!G2460=Data!$T$11,Data!$V$11,IF(Udfyldningsark!G2460=Data!$T$12,Data!$V$12,IF(Udfyldningsark!G2460=Data!$T$13,Data!$V$13,IF(Udfyldningsark!G2460=Data!$T$14,Data!$V$14,IF(Udfyldningsark!G2460=Data!$T$15,Data!$V$15,IF(Udfyldningsark!G2460=Data!$T$16,Data!$V$16,IF(Udfyldningsark!G2460=Data!$T$17,Data!$V$17,IF(Udfyldningsark!G2460=Data!$T$18,Data!$V$18,IF(Udfyldningsark!G2460=Data!$T$19,Data!$V$19,IF(Udfyldningsark!G2460=Data!$T$20,Data!$V$20,IF(Udfyldningsark!G2460=Data!$T$21,Data!$V$21,IF(Udfyldningsark!G2460=Data!$T$22,Data!$V$22,IF(Udfyldningsark!G2460=Data!$T$23,Data!$V$23,IF(Udfyldningsark!G2460=Data!$T$24,Data!$V$24,IF(Udfyldningsark!G2460=Data!$T$25,Data!$V$25,IF(Udfyldningsark!G2460=Data!$T$26,Data!$V$26,IF(Udfyldningsark!G2460=Data!$T$27,Data!$V$27,))))))))))))))))))))))</f>
        <v/>
      </c>
    </row>
    <row r="2444" spans="13:13" ht="9.6" hidden="1" customHeight="1" x14ac:dyDescent="0.2">
      <c r="M2444" s="89" t="str">
        <f>IF(Udfyldningsark!G2461="","",IF(Udfyldningsark!G2461=Data!$T$7,Data!$V$7,IF(Udfyldningsark!G2461=Data!$T$8,Data!$V$8,IF(Udfyldningsark!G2461=Data!$T$9,Data!$V$9,IF(Udfyldningsark!G2461=Data!$T$10,Data!$V$10,IF(Udfyldningsark!G2461=Data!$T$11,Data!$V$11,IF(Udfyldningsark!G2461=Data!$T$12,Data!$V$12,IF(Udfyldningsark!G2461=Data!$T$13,Data!$V$13,IF(Udfyldningsark!G2461=Data!$T$14,Data!$V$14,IF(Udfyldningsark!G2461=Data!$T$15,Data!$V$15,IF(Udfyldningsark!G2461=Data!$T$16,Data!$V$16,IF(Udfyldningsark!G2461=Data!$T$17,Data!$V$17,IF(Udfyldningsark!G2461=Data!$T$18,Data!$V$18,IF(Udfyldningsark!G2461=Data!$T$19,Data!$V$19,IF(Udfyldningsark!G2461=Data!$T$20,Data!$V$20,IF(Udfyldningsark!G2461=Data!$T$21,Data!$V$21,IF(Udfyldningsark!G2461=Data!$T$22,Data!$V$22,IF(Udfyldningsark!G2461=Data!$T$23,Data!$V$23,IF(Udfyldningsark!G2461=Data!$T$24,Data!$V$24,IF(Udfyldningsark!G2461=Data!$T$25,Data!$V$25,IF(Udfyldningsark!G2461=Data!$T$26,Data!$V$26,IF(Udfyldningsark!G2461=Data!$T$27,Data!$V$27,))))))))))))))))))))))</f>
        <v/>
      </c>
    </row>
    <row r="2445" spans="13:13" ht="9.6" hidden="1" customHeight="1" x14ac:dyDescent="0.2">
      <c r="M2445" s="89" t="str">
        <f>IF(Udfyldningsark!G2462="","",IF(Udfyldningsark!G2462=Data!$T$7,Data!$V$7,IF(Udfyldningsark!G2462=Data!$T$8,Data!$V$8,IF(Udfyldningsark!G2462=Data!$T$9,Data!$V$9,IF(Udfyldningsark!G2462=Data!$T$10,Data!$V$10,IF(Udfyldningsark!G2462=Data!$T$11,Data!$V$11,IF(Udfyldningsark!G2462=Data!$T$12,Data!$V$12,IF(Udfyldningsark!G2462=Data!$T$13,Data!$V$13,IF(Udfyldningsark!G2462=Data!$T$14,Data!$V$14,IF(Udfyldningsark!G2462=Data!$T$15,Data!$V$15,IF(Udfyldningsark!G2462=Data!$T$16,Data!$V$16,IF(Udfyldningsark!G2462=Data!$T$17,Data!$V$17,IF(Udfyldningsark!G2462=Data!$T$18,Data!$V$18,IF(Udfyldningsark!G2462=Data!$T$19,Data!$V$19,IF(Udfyldningsark!G2462=Data!$T$20,Data!$V$20,IF(Udfyldningsark!G2462=Data!$T$21,Data!$V$21,IF(Udfyldningsark!G2462=Data!$T$22,Data!$V$22,IF(Udfyldningsark!G2462=Data!$T$23,Data!$V$23,IF(Udfyldningsark!G2462=Data!$T$24,Data!$V$24,IF(Udfyldningsark!G2462=Data!$T$25,Data!$V$25,IF(Udfyldningsark!G2462=Data!$T$26,Data!$V$26,IF(Udfyldningsark!G2462=Data!$T$27,Data!$V$27,))))))))))))))))))))))</f>
        <v/>
      </c>
    </row>
    <row r="2446" spans="13:13" ht="9.6" hidden="1" customHeight="1" x14ac:dyDescent="0.2">
      <c r="M2446" s="89" t="str">
        <f>IF(Udfyldningsark!G2463="","",IF(Udfyldningsark!G2463=Data!$T$7,Data!$V$7,IF(Udfyldningsark!G2463=Data!$T$8,Data!$V$8,IF(Udfyldningsark!G2463=Data!$T$9,Data!$V$9,IF(Udfyldningsark!G2463=Data!$T$10,Data!$V$10,IF(Udfyldningsark!G2463=Data!$T$11,Data!$V$11,IF(Udfyldningsark!G2463=Data!$T$12,Data!$V$12,IF(Udfyldningsark!G2463=Data!$T$13,Data!$V$13,IF(Udfyldningsark!G2463=Data!$T$14,Data!$V$14,IF(Udfyldningsark!G2463=Data!$T$15,Data!$V$15,IF(Udfyldningsark!G2463=Data!$T$16,Data!$V$16,IF(Udfyldningsark!G2463=Data!$T$17,Data!$V$17,IF(Udfyldningsark!G2463=Data!$T$18,Data!$V$18,IF(Udfyldningsark!G2463=Data!$T$19,Data!$V$19,IF(Udfyldningsark!G2463=Data!$T$20,Data!$V$20,IF(Udfyldningsark!G2463=Data!$T$21,Data!$V$21,IF(Udfyldningsark!G2463=Data!$T$22,Data!$V$22,IF(Udfyldningsark!G2463=Data!$T$23,Data!$V$23,IF(Udfyldningsark!G2463=Data!$T$24,Data!$V$24,IF(Udfyldningsark!G2463=Data!$T$25,Data!$V$25,IF(Udfyldningsark!G2463=Data!$T$26,Data!$V$26,IF(Udfyldningsark!G2463=Data!$T$27,Data!$V$27,))))))))))))))))))))))</f>
        <v/>
      </c>
    </row>
    <row r="2447" spans="13:13" ht="9.6" hidden="1" customHeight="1" x14ac:dyDescent="0.2">
      <c r="M2447" s="89" t="str">
        <f>IF(Udfyldningsark!G2464="","",IF(Udfyldningsark!G2464=Data!$T$7,Data!$V$7,IF(Udfyldningsark!G2464=Data!$T$8,Data!$V$8,IF(Udfyldningsark!G2464=Data!$T$9,Data!$V$9,IF(Udfyldningsark!G2464=Data!$T$10,Data!$V$10,IF(Udfyldningsark!G2464=Data!$T$11,Data!$V$11,IF(Udfyldningsark!G2464=Data!$T$12,Data!$V$12,IF(Udfyldningsark!G2464=Data!$T$13,Data!$V$13,IF(Udfyldningsark!G2464=Data!$T$14,Data!$V$14,IF(Udfyldningsark!G2464=Data!$T$15,Data!$V$15,IF(Udfyldningsark!G2464=Data!$T$16,Data!$V$16,IF(Udfyldningsark!G2464=Data!$T$17,Data!$V$17,IF(Udfyldningsark!G2464=Data!$T$18,Data!$V$18,IF(Udfyldningsark!G2464=Data!$T$19,Data!$V$19,IF(Udfyldningsark!G2464=Data!$T$20,Data!$V$20,IF(Udfyldningsark!G2464=Data!$T$21,Data!$V$21,IF(Udfyldningsark!G2464=Data!$T$22,Data!$V$22,IF(Udfyldningsark!G2464=Data!$T$23,Data!$V$23,IF(Udfyldningsark!G2464=Data!$T$24,Data!$V$24,IF(Udfyldningsark!G2464=Data!$T$25,Data!$V$25,IF(Udfyldningsark!G2464=Data!$T$26,Data!$V$26,IF(Udfyldningsark!G2464=Data!$T$27,Data!$V$27,))))))))))))))))))))))</f>
        <v/>
      </c>
    </row>
    <row r="2448" spans="13:13" ht="9.6" hidden="1" customHeight="1" x14ac:dyDescent="0.2">
      <c r="M2448" s="89" t="str">
        <f>IF(Udfyldningsark!G2465="","",IF(Udfyldningsark!G2465=Data!$T$7,Data!$V$7,IF(Udfyldningsark!G2465=Data!$T$8,Data!$V$8,IF(Udfyldningsark!G2465=Data!$T$9,Data!$V$9,IF(Udfyldningsark!G2465=Data!$T$10,Data!$V$10,IF(Udfyldningsark!G2465=Data!$T$11,Data!$V$11,IF(Udfyldningsark!G2465=Data!$T$12,Data!$V$12,IF(Udfyldningsark!G2465=Data!$T$13,Data!$V$13,IF(Udfyldningsark!G2465=Data!$T$14,Data!$V$14,IF(Udfyldningsark!G2465=Data!$T$15,Data!$V$15,IF(Udfyldningsark!G2465=Data!$T$16,Data!$V$16,IF(Udfyldningsark!G2465=Data!$T$17,Data!$V$17,IF(Udfyldningsark!G2465=Data!$T$18,Data!$V$18,IF(Udfyldningsark!G2465=Data!$T$19,Data!$V$19,IF(Udfyldningsark!G2465=Data!$T$20,Data!$V$20,IF(Udfyldningsark!G2465=Data!$T$21,Data!$V$21,IF(Udfyldningsark!G2465=Data!$T$22,Data!$V$22,IF(Udfyldningsark!G2465=Data!$T$23,Data!$V$23,IF(Udfyldningsark!G2465=Data!$T$24,Data!$V$24,IF(Udfyldningsark!G2465=Data!$T$25,Data!$V$25,IF(Udfyldningsark!G2465=Data!$T$26,Data!$V$26,IF(Udfyldningsark!G2465=Data!$T$27,Data!$V$27,))))))))))))))))))))))</f>
        <v/>
      </c>
    </row>
    <row r="2449" spans="13:13" ht="9.6" hidden="1" customHeight="1" x14ac:dyDescent="0.2">
      <c r="M2449" s="89" t="str">
        <f>IF(Udfyldningsark!G2466="","",IF(Udfyldningsark!G2466=Data!$T$7,Data!$V$7,IF(Udfyldningsark!G2466=Data!$T$8,Data!$V$8,IF(Udfyldningsark!G2466=Data!$T$9,Data!$V$9,IF(Udfyldningsark!G2466=Data!$T$10,Data!$V$10,IF(Udfyldningsark!G2466=Data!$T$11,Data!$V$11,IF(Udfyldningsark!G2466=Data!$T$12,Data!$V$12,IF(Udfyldningsark!G2466=Data!$T$13,Data!$V$13,IF(Udfyldningsark!G2466=Data!$T$14,Data!$V$14,IF(Udfyldningsark!G2466=Data!$T$15,Data!$V$15,IF(Udfyldningsark!G2466=Data!$T$16,Data!$V$16,IF(Udfyldningsark!G2466=Data!$T$17,Data!$V$17,IF(Udfyldningsark!G2466=Data!$T$18,Data!$V$18,IF(Udfyldningsark!G2466=Data!$T$19,Data!$V$19,IF(Udfyldningsark!G2466=Data!$T$20,Data!$V$20,IF(Udfyldningsark!G2466=Data!$T$21,Data!$V$21,IF(Udfyldningsark!G2466=Data!$T$22,Data!$V$22,IF(Udfyldningsark!G2466=Data!$T$23,Data!$V$23,IF(Udfyldningsark!G2466=Data!$T$24,Data!$V$24,IF(Udfyldningsark!G2466=Data!$T$25,Data!$V$25,IF(Udfyldningsark!G2466=Data!$T$26,Data!$V$26,IF(Udfyldningsark!G2466=Data!$T$27,Data!$V$27,))))))))))))))))))))))</f>
        <v/>
      </c>
    </row>
    <row r="2450" spans="13:13" ht="9.6" hidden="1" customHeight="1" x14ac:dyDescent="0.2">
      <c r="M2450" s="89" t="str">
        <f>IF(Udfyldningsark!G2467="","",IF(Udfyldningsark!G2467=Data!$T$7,Data!$V$7,IF(Udfyldningsark!G2467=Data!$T$8,Data!$V$8,IF(Udfyldningsark!G2467=Data!$T$9,Data!$V$9,IF(Udfyldningsark!G2467=Data!$T$10,Data!$V$10,IF(Udfyldningsark!G2467=Data!$T$11,Data!$V$11,IF(Udfyldningsark!G2467=Data!$T$12,Data!$V$12,IF(Udfyldningsark!G2467=Data!$T$13,Data!$V$13,IF(Udfyldningsark!G2467=Data!$T$14,Data!$V$14,IF(Udfyldningsark!G2467=Data!$T$15,Data!$V$15,IF(Udfyldningsark!G2467=Data!$T$16,Data!$V$16,IF(Udfyldningsark!G2467=Data!$T$17,Data!$V$17,IF(Udfyldningsark!G2467=Data!$T$18,Data!$V$18,IF(Udfyldningsark!G2467=Data!$T$19,Data!$V$19,IF(Udfyldningsark!G2467=Data!$T$20,Data!$V$20,IF(Udfyldningsark!G2467=Data!$T$21,Data!$V$21,IF(Udfyldningsark!G2467=Data!$T$22,Data!$V$22,IF(Udfyldningsark!G2467=Data!$T$23,Data!$V$23,IF(Udfyldningsark!G2467=Data!$T$24,Data!$V$24,IF(Udfyldningsark!G2467=Data!$T$25,Data!$V$25,IF(Udfyldningsark!G2467=Data!$T$26,Data!$V$26,IF(Udfyldningsark!G2467=Data!$T$27,Data!$V$27,))))))))))))))))))))))</f>
        <v/>
      </c>
    </row>
    <row r="2451" spans="13:13" ht="9.6" hidden="1" customHeight="1" x14ac:dyDescent="0.2">
      <c r="M2451" s="89" t="str">
        <f>IF(Udfyldningsark!G2468="","",IF(Udfyldningsark!G2468=Data!$T$7,Data!$V$7,IF(Udfyldningsark!G2468=Data!$T$8,Data!$V$8,IF(Udfyldningsark!G2468=Data!$T$9,Data!$V$9,IF(Udfyldningsark!G2468=Data!$T$10,Data!$V$10,IF(Udfyldningsark!G2468=Data!$T$11,Data!$V$11,IF(Udfyldningsark!G2468=Data!$T$12,Data!$V$12,IF(Udfyldningsark!G2468=Data!$T$13,Data!$V$13,IF(Udfyldningsark!G2468=Data!$T$14,Data!$V$14,IF(Udfyldningsark!G2468=Data!$T$15,Data!$V$15,IF(Udfyldningsark!G2468=Data!$T$16,Data!$V$16,IF(Udfyldningsark!G2468=Data!$T$17,Data!$V$17,IF(Udfyldningsark!G2468=Data!$T$18,Data!$V$18,IF(Udfyldningsark!G2468=Data!$T$19,Data!$V$19,IF(Udfyldningsark!G2468=Data!$T$20,Data!$V$20,IF(Udfyldningsark!G2468=Data!$T$21,Data!$V$21,IF(Udfyldningsark!G2468=Data!$T$22,Data!$V$22,IF(Udfyldningsark!G2468=Data!$T$23,Data!$V$23,IF(Udfyldningsark!G2468=Data!$T$24,Data!$V$24,IF(Udfyldningsark!G2468=Data!$T$25,Data!$V$25,IF(Udfyldningsark!G2468=Data!$T$26,Data!$V$26,IF(Udfyldningsark!G2468=Data!$T$27,Data!$V$27,))))))))))))))))))))))</f>
        <v/>
      </c>
    </row>
    <row r="2452" spans="13:13" ht="9.6" hidden="1" customHeight="1" x14ac:dyDescent="0.2">
      <c r="M2452" s="89" t="str">
        <f>IF(Udfyldningsark!G2469="","",IF(Udfyldningsark!G2469=Data!$T$7,Data!$V$7,IF(Udfyldningsark!G2469=Data!$T$8,Data!$V$8,IF(Udfyldningsark!G2469=Data!$T$9,Data!$V$9,IF(Udfyldningsark!G2469=Data!$T$10,Data!$V$10,IF(Udfyldningsark!G2469=Data!$T$11,Data!$V$11,IF(Udfyldningsark!G2469=Data!$T$12,Data!$V$12,IF(Udfyldningsark!G2469=Data!$T$13,Data!$V$13,IF(Udfyldningsark!G2469=Data!$T$14,Data!$V$14,IF(Udfyldningsark!G2469=Data!$T$15,Data!$V$15,IF(Udfyldningsark!G2469=Data!$T$16,Data!$V$16,IF(Udfyldningsark!G2469=Data!$T$17,Data!$V$17,IF(Udfyldningsark!G2469=Data!$T$18,Data!$V$18,IF(Udfyldningsark!G2469=Data!$T$19,Data!$V$19,IF(Udfyldningsark!G2469=Data!$T$20,Data!$V$20,IF(Udfyldningsark!G2469=Data!$T$21,Data!$V$21,IF(Udfyldningsark!G2469=Data!$T$22,Data!$V$22,IF(Udfyldningsark!G2469=Data!$T$23,Data!$V$23,IF(Udfyldningsark!G2469=Data!$T$24,Data!$V$24,IF(Udfyldningsark!G2469=Data!$T$25,Data!$V$25,IF(Udfyldningsark!G2469=Data!$T$26,Data!$V$26,IF(Udfyldningsark!G2469=Data!$T$27,Data!$V$27,))))))))))))))))))))))</f>
        <v/>
      </c>
    </row>
    <row r="2453" spans="13:13" ht="9.6" hidden="1" customHeight="1" x14ac:dyDescent="0.2">
      <c r="M2453" s="89" t="str">
        <f>IF(Udfyldningsark!G2470="","",IF(Udfyldningsark!G2470=Data!$T$7,Data!$V$7,IF(Udfyldningsark!G2470=Data!$T$8,Data!$V$8,IF(Udfyldningsark!G2470=Data!$T$9,Data!$V$9,IF(Udfyldningsark!G2470=Data!$T$10,Data!$V$10,IF(Udfyldningsark!G2470=Data!$T$11,Data!$V$11,IF(Udfyldningsark!G2470=Data!$T$12,Data!$V$12,IF(Udfyldningsark!G2470=Data!$T$13,Data!$V$13,IF(Udfyldningsark!G2470=Data!$T$14,Data!$V$14,IF(Udfyldningsark!G2470=Data!$T$15,Data!$V$15,IF(Udfyldningsark!G2470=Data!$T$16,Data!$V$16,IF(Udfyldningsark!G2470=Data!$T$17,Data!$V$17,IF(Udfyldningsark!G2470=Data!$T$18,Data!$V$18,IF(Udfyldningsark!G2470=Data!$T$19,Data!$V$19,IF(Udfyldningsark!G2470=Data!$T$20,Data!$V$20,IF(Udfyldningsark!G2470=Data!$T$21,Data!$V$21,IF(Udfyldningsark!G2470=Data!$T$22,Data!$V$22,IF(Udfyldningsark!G2470=Data!$T$23,Data!$V$23,IF(Udfyldningsark!G2470=Data!$T$24,Data!$V$24,IF(Udfyldningsark!G2470=Data!$T$25,Data!$V$25,IF(Udfyldningsark!G2470=Data!$T$26,Data!$V$26,IF(Udfyldningsark!G2470=Data!$T$27,Data!$V$27,))))))))))))))))))))))</f>
        <v/>
      </c>
    </row>
    <row r="2454" spans="13:13" ht="9.6" hidden="1" customHeight="1" x14ac:dyDescent="0.2">
      <c r="M2454" s="89" t="str">
        <f>IF(Udfyldningsark!G2471="","",IF(Udfyldningsark!G2471=Data!$T$7,Data!$V$7,IF(Udfyldningsark!G2471=Data!$T$8,Data!$V$8,IF(Udfyldningsark!G2471=Data!$T$9,Data!$V$9,IF(Udfyldningsark!G2471=Data!$T$10,Data!$V$10,IF(Udfyldningsark!G2471=Data!$T$11,Data!$V$11,IF(Udfyldningsark!G2471=Data!$T$12,Data!$V$12,IF(Udfyldningsark!G2471=Data!$T$13,Data!$V$13,IF(Udfyldningsark!G2471=Data!$T$14,Data!$V$14,IF(Udfyldningsark!G2471=Data!$T$15,Data!$V$15,IF(Udfyldningsark!G2471=Data!$T$16,Data!$V$16,IF(Udfyldningsark!G2471=Data!$T$17,Data!$V$17,IF(Udfyldningsark!G2471=Data!$T$18,Data!$V$18,IF(Udfyldningsark!G2471=Data!$T$19,Data!$V$19,IF(Udfyldningsark!G2471=Data!$T$20,Data!$V$20,IF(Udfyldningsark!G2471=Data!$T$21,Data!$V$21,IF(Udfyldningsark!G2471=Data!$T$22,Data!$V$22,IF(Udfyldningsark!G2471=Data!$T$23,Data!$V$23,IF(Udfyldningsark!G2471=Data!$T$24,Data!$V$24,IF(Udfyldningsark!G2471=Data!$T$25,Data!$V$25,IF(Udfyldningsark!G2471=Data!$T$26,Data!$V$26,IF(Udfyldningsark!G2471=Data!$T$27,Data!$V$27,))))))))))))))))))))))</f>
        <v/>
      </c>
    </row>
    <row r="2455" spans="13:13" ht="9.6" hidden="1" customHeight="1" x14ac:dyDescent="0.2">
      <c r="M2455" s="89" t="str">
        <f>IF(Udfyldningsark!G2472="","",IF(Udfyldningsark!G2472=Data!$T$7,Data!$V$7,IF(Udfyldningsark!G2472=Data!$T$8,Data!$V$8,IF(Udfyldningsark!G2472=Data!$T$9,Data!$V$9,IF(Udfyldningsark!G2472=Data!$T$10,Data!$V$10,IF(Udfyldningsark!G2472=Data!$T$11,Data!$V$11,IF(Udfyldningsark!G2472=Data!$T$12,Data!$V$12,IF(Udfyldningsark!G2472=Data!$T$13,Data!$V$13,IF(Udfyldningsark!G2472=Data!$T$14,Data!$V$14,IF(Udfyldningsark!G2472=Data!$T$15,Data!$V$15,IF(Udfyldningsark!G2472=Data!$T$16,Data!$V$16,IF(Udfyldningsark!G2472=Data!$T$17,Data!$V$17,IF(Udfyldningsark!G2472=Data!$T$18,Data!$V$18,IF(Udfyldningsark!G2472=Data!$T$19,Data!$V$19,IF(Udfyldningsark!G2472=Data!$T$20,Data!$V$20,IF(Udfyldningsark!G2472=Data!$T$21,Data!$V$21,IF(Udfyldningsark!G2472=Data!$T$22,Data!$V$22,IF(Udfyldningsark!G2472=Data!$T$23,Data!$V$23,IF(Udfyldningsark!G2472=Data!$T$24,Data!$V$24,IF(Udfyldningsark!G2472=Data!$T$25,Data!$V$25,IF(Udfyldningsark!G2472=Data!$T$26,Data!$V$26,IF(Udfyldningsark!G2472=Data!$T$27,Data!$V$27,))))))))))))))))))))))</f>
        <v/>
      </c>
    </row>
    <row r="2456" spans="13:13" ht="9.6" hidden="1" customHeight="1" x14ac:dyDescent="0.2">
      <c r="M2456" s="89" t="str">
        <f>IF(Udfyldningsark!G2473="","",IF(Udfyldningsark!G2473=Data!$T$7,Data!$V$7,IF(Udfyldningsark!G2473=Data!$T$8,Data!$V$8,IF(Udfyldningsark!G2473=Data!$T$9,Data!$V$9,IF(Udfyldningsark!G2473=Data!$T$10,Data!$V$10,IF(Udfyldningsark!G2473=Data!$T$11,Data!$V$11,IF(Udfyldningsark!G2473=Data!$T$12,Data!$V$12,IF(Udfyldningsark!G2473=Data!$T$13,Data!$V$13,IF(Udfyldningsark!G2473=Data!$T$14,Data!$V$14,IF(Udfyldningsark!G2473=Data!$T$15,Data!$V$15,IF(Udfyldningsark!G2473=Data!$T$16,Data!$V$16,IF(Udfyldningsark!G2473=Data!$T$17,Data!$V$17,IF(Udfyldningsark!G2473=Data!$T$18,Data!$V$18,IF(Udfyldningsark!G2473=Data!$T$19,Data!$V$19,IF(Udfyldningsark!G2473=Data!$T$20,Data!$V$20,IF(Udfyldningsark!G2473=Data!$T$21,Data!$V$21,IF(Udfyldningsark!G2473=Data!$T$22,Data!$V$22,IF(Udfyldningsark!G2473=Data!$T$23,Data!$V$23,IF(Udfyldningsark!G2473=Data!$T$24,Data!$V$24,IF(Udfyldningsark!G2473=Data!$T$25,Data!$V$25,IF(Udfyldningsark!G2473=Data!$T$26,Data!$V$26,IF(Udfyldningsark!G2473=Data!$T$27,Data!$V$27,))))))))))))))))))))))</f>
        <v/>
      </c>
    </row>
    <row r="2457" spans="13:13" ht="9.6" hidden="1" customHeight="1" x14ac:dyDescent="0.2">
      <c r="M2457" s="89" t="str">
        <f>IF(Udfyldningsark!G2474="","",IF(Udfyldningsark!G2474=Data!$T$7,Data!$V$7,IF(Udfyldningsark!G2474=Data!$T$8,Data!$V$8,IF(Udfyldningsark!G2474=Data!$T$9,Data!$V$9,IF(Udfyldningsark!G2474=Data!$T$10,Data!$V$10,IF(Udfyldningsark!G2474=Data!$T$11,Data!$V$11,IF(Udfyldningsark!G2474=Data!$T$12,Data!$V$12,IF(Udfyldningsark!G2474=Data!$T$13,Data!$V$13,IF(Udfyldningsark!G2474=Data!$T$14,Data!$V$14,IF(Udfyldningsark!G2474=Data!$T$15,Data!$V$15,IF(Udfyldningsark!G2474=Data!$T$16,Data!$V$16,IF(Udfyldningsark!G2474=Data!$T$17,Data!$V$17,IF(Udfyldningsark!G2474=Data!$T$18,Data!$V$18,IF(Udfyldningsark!G2474=Data!$T$19,Data!$V$19,IF(Udfyldningsark!G2474=Data!$T$20,Data!$V$20,IF(Udfyldningsark!G2474=Data!$T$21,Data!$V$21,IF(Udfyldningsark!G2474=Data!$T$22,Data!$V$22,IF(Udfyldningsark!G2474=Data!$T$23,Data!$V$23,IF(Udfyldningsark!G2474=Data!$T$24,Data!$V$24,IF(Udfyldningsark!G2474=Data!$T$25,Data!$V$25,IF(Udfyldningsark!G2474=Data!$T$26,Data!$V$26,IF(Udfyldningsark!G2474=Data!$T$27,Data!$V$27,))))))))))))))))))))))</f>
        <v/>
      </c>
    </row>
    <row r="2458" spans="13:13" ht="9.6" hidden="1" customHeight="1" x14ac:dyDescent="0.2">
      <c r="M2458" s="89" t="str">
        <f>IF(Udfyldningsark!G2475="","",IF(Udfyldningsark!G2475=Data!$T$7,Data!$V$7,IF(Udfyldningsark!G2475=Data!$T$8,Data!$V$8,IF(Udfyldningsark!G2475=Data!$T$9,Data!$V$9,IF(Udfyldningsark!G2475=Data!$T$10,Data!$V$10,IF(Udfyldningsark!G2475=Data!$T$11,Data!$V$11,IF(Udfyldningsark!G2475=Data!$T$12,Data!$V$12,IF(Udfyldningsark!G2475=Data!$T$13,Data!$V$13,IF(Udfyldningsark!G2475=Data!$T$14,Data!$V$14,IF(Udfyldningsark!G2475=Data!$T$15,Data!$V$15,IF(Udfyldningsark!G2475=Data!$T$16,Data!$V$16,IF(Udfyldningsark!G2475=Data!$T$17,Data!$V$17,IF(Udfyldningsark!G2475=Data!$T$18,Data!$V$18,IF(Udfyldningsark!G2475=Data!$T$19,Data!$V$19,IF(Udfyldningsark!G2475=Data!$T$20,Data!$V$20,IF(Udfyldningsark!G2475=Data!$T$21,Data!$V$21,IF(Udfyldningsark!G2475=Data!$T$22,Data!$V$22,IF(Udfyldningsark!G2475=Data!$T$23,Data!$V$23,IF(Udfyldningsark!G2475=Data!$T$24,Data!$V$24,IF(Udfyldningsark!G2475=Data!$T$25,Data!$V$25,IF(Udfyldningsark!G2475=Data!$T$26,Data!$V$26,IF(Udfyldningsark!G2475=Data!$T$27,Data!$V$27,))))))))))))))))))))))</f>
        <v/>
      </c>
    </row>
    <row r="2459" spans="13:13" ht="9.6" hidden="1" customHeight="1" x14ac:dyDescent="0.2">
      <c r="M2459" s="89" t="str">
        <f>IF(Udfyldningsark!G2476="","",IF(Udfyldningsark!G2476=Data!$T$7,Data!$V$7,IF(Udfyldningsark!G2476=Data!$T$8,Data!$V$8,IF(Udfyldningsark!G2476=Data!$T$9,Data!$V$9,IF(Udfyldningsark!G2476=Data!$T$10,Data!$V$10,IF(Udfyldningsark!G2476=Data!$T$11,Data!$V$11,IF(Udfyldningsark!G2476=Data!$T$12,Data!$V$12,IF(Udfyldningsark!G2476=Data!$T$13,Data!$V$13,IF(Udfyldningsark!G2476=Data!$T$14,Data!$V$14,IF(Udfyldningsark!G2476=Data!$T$15,Data!$V$15,IF(Udfyldningsark!G2476=Data!$T$16,Data!$V$16,IF(Udfyldningsark!G2476=Data!$T$17,Data!$V$17,IF(Udfyldningsark!G2476=Data!$T$18,Data!$V$18,IF(Udfyldningsark!G2476=Data!$T$19,Data!$V$19,IF(Udfyldningsark!G2476=Data!$T$20,Data!$V$20,IF(Udfyldningsark!G2476=Data!$T$21,Data!$V$21,IF(Udfyldningsark!G2476=Data!$T$22,Data!$V$22,IF(Udfyldningsark!G2476=Data!$T$23,Data!$V$23,IF(Udfyldningsark!G2476=Data!$T$24,Data!$V$24,IF(Udfyldningsark!G2476=Data!$T$25,Data!$V$25,IF(Udfyldningsark!G2476=Data!$T$26,Data!$V$26,IF(Udfyldningsark!G2476=Data!$T$27,Data!$V$27,))))))))))))))))))))))</f>
        <v/>
      </c>
    </row>
    <row r="2460" spans="13:13" ht="9.6" hidden="1" customHeight="1" x14ac:dyDescent="0.2">
      <c r="M2460" s="89" t="str">
        <f>IF(Udfyldningsark!G2477="","",IF(Udfyldningsark!G2477=Data!$T$7,Data!$V$7,IF(Udfyldningsark!G2477=Data!$T$8,Data!$V$8,IF(Udfyldningsark!G2477=Data!$T$9,Data!$V$9,IF(Udfyldningsark!G2477=Data!$T$10,Data!$V$10,IF(Udfyldningsark!G2477=Data!$T$11,Data!$V$11,IF(Udfyldningsark!G2477=Data!$T$12,Data!$V$12,IF(Udfyldningsark!G2477=Data!$T$13,Data!$V$13,IF(Udfyldningsark!G2477=Data!$T$14,Data!$V$14,IF(Udfyldningsark!G2477=Data!$T$15,Data!$V$15,IF(Udfyldningsark!G2477=Data!$T$16,Data!$V$16,IF(Udfyldningsark!G2477=Data!$T$17,Data!$V$17,IF(Udfyldningsark!G2477=Data!$T$18,Data!$V$18,IF(Udfyldningsark!G2477=Data!$T$19,Data!$V$19,IF(Udfyldningsark!G2477=Data!$T$20,Data!$V$20,IF(Udfyldningsark!G2477=Data!$T$21,Data!$V$21,IF(Udfyldningsark!G2477=Data!$T$22,Data!$V$22,IF(Udfyldningsark!G2477=Data!$T$23,Data!$V$23,IF(Udfyldningsark!G2477=Data!$T$24,Data!$V$24,IF(Udfyldningsark!G2477=Data!$T$25,Data!$V$25,IF(Udfyldningsark!G2477=Data!$T$26,Data!$V$26,IF(Udfyldningsark!G2477=Data!$T$27,Data!$V$27,))))))))))))))))))))))</f>
        <v/>
      </c>
    </row>
    <row r="2461" spans="13:13" ht="9.6" hidden="1" customHeight="1" x14ac:dyDescent="0.2">
      <c r="M2461" s="89" t="str">
        <f>IF(Udfyldningsark!G2478="","",IF(Udfyldningsark!G2478=Data!$T$7,Data!$V$7,IF(Udfyldningsark!G2478=Data!$T$8,Data!$V$8,IF(Udfyldningsark!G2478=Data!$T$9,Data!$V$9,IF(Udfyldningsark!G2478=Data!$T$10,Data!$V$10,IF(Udfyldningsark!G2478=Data!$T$11,Data!$V$11,IF(Udfyldningsark!G2478=Data!$T$12,Data!$V$12,IF(Udfyldningsark!G2478=Data!$T$13,Data!$V$13,IF(Udfyldningsark!G2478=Data!$T$14,Data!$V$14,IF(Udfyldningsark!G2478=Data!$T$15,Data!$V$15,IF(Udfyldningsark!G2478=Data!$T$16,Data!$V$16,IF(Udfyldningsark!G2478=Data!$T$17,Data!$V$17,IF(Udfyldningsark!G2478=Data!$T$18,Data!$V$18,IF(Udfyldningsark!G2478=Data!$T$19,Data!$V$19,IF(Udfyldningsark!G2478=Data!$T$20,Data!$V$20,IF(Udfyldningsark!G2478=Data!$T$21,Data!$V$21,IF(Udfyldningsark!G2478=Data!$T$22,Data!$V$22,IF(Udfyldningsark!G2478=Data!$T$23,Data!$V$23,IF(Udfyldningsark!G2478=Data!$T$24,Data!$V$24,IF(Udfyldningsark!G2478=Data!$T$25,Data!$V$25,IF(Udfyldningsark!G2478=Data!$T$26,Data!$V$26,IF(Udfyldningsark!G2478=Data!$T$27,Data!$V$27,))))))))))))))))))))))</f>
        <v/>
      </c>
    </row>
    <row r="2462" spans="13:13" ht="9.6" hidden="1" customHeight="1" x14ac:dyDescent="0.2">
      <c r="M2462" s="89" t="str">
        <f>IF(Udfyldningsark!G2479="","",IF(Udfyldningsark!G2479=Data!$T$7,Data!$V$7,IF(Udfyldningsark!G2479=Data!$T$8,Data!$V$8,IF(Udfyldningsark!G2479=Data!$T$9,Data!$V$9,IF(Udfyldningsark!G2479=Data!$T$10,Data!$V$10,IF(Udfyldningsark!G2479=Data!$T$11,Data!$V$11,IF(Udfyldningsark!G2479=Data!$T$12,Data!$V$12,IF(Udfyldningsark!G2479=Data!$T$13,Data!$V$13,IF(Udfyldningsark!G2479=Data!$T$14,Data!$V$14,IF(Udfyldningsark!G2479=Data!$T$15,Data!$V$15,IF(Udfyldningsark!G2479=Data!$T$16,Data!$V$16,IF(Udfyldningsark!G2479=Data!$T$17,Data!$V$17,IF(Udfyldningsark!G2479=Data!$T$18,Data!$V$18,IF(Udfyldningsark!G2479=Data!$T$19,Data!$V$19,IF(Udfyldningsark!G2479=Data!$T$20,Data!$V$20,IF(Udfyldningsark!G2479=Data!$T$21,Data!$V$21,IF(Udfyldningsark!G2479=Data!$T$22,Data!$V$22,IF(Udfyldningsark!G2479=Data!$T$23,Data!$V$23,IF(Udfyldningsark!G2479=Data!$T$24,Data!$V$24,IF(Udfyldningsark!G2479=Data!$T$25,Data!$V$25,IF(Udfyldningsark!G2479=Data!$T$26,Data!$V$26,IF(Udfyldningsark!G2479=Data!$T$27,Data!$V$27,))))))))))))))))))))))</f>
        <v/>
      </c>
    </row>
    <row r="2463" spans="13:13" ht="9.6" hidden="1" customHeight="1" x14ac:dyDescent="0.2">
      <c r="M2463" s="89" t="str">
        <f>IF(Udfyldningsark!G2480="","",IF(Udfyldningsark!G2480=Data!$T$7,Data!$V$7,IF(Udfyldningsark!G2480=Data!$T$8,Data!$V$8,IF(Udfyldningsark!G2480=Data!$T$9,Data!$V$9,IF(Udfyldningsark!G2480=Data!$T$10,Data!$V$10,IF(Udfyldningsark!G2480=Data!$T$11,Data!$V$11,IF(Udfyldningsark!G2480=Data!$T$12,Data!$V$12,IF(Udfyldningsark!G2480=Data!$T$13,Data!$V$13,IF(Udfyldningsark!G2480=Data!$T$14,Data!$V$14,IF(Udfyldningsark!G2480=Data!$T$15,Data!$V$15,IF(Udfyldningsark!G2480=Data!$T$16,Data!$V$16,IF(Udfyldningsark!G2480=Data!$T$17,Data!$V$17,IF(Udfyldningsark!G2480=Data!$T$18,Data!$V$18,IF(Udfyldningsark!G2480=Data!$T$19,Data!$V$19,IF(Udfyldningsark!G2480=Data!$T$20,Data!$V$20,IF(Udfyldningsark!G2480=Data!$T$21,Data!$V$21,IF(Udfyldningsark!G2480=Data!$T$22,Data!$V$22,IF(Udfyldningsark!G2480=Data!$T$23,Data!$V$23,IF(Udfyldningsark!G2480=Data!$T$24,Data!$V$24,IF(Udfyldningsark!G2480=Data!$T$25,Data!$V$25,IF(Udfyldningsark!G2480=Data!$T$26,Data!$V$26,IF(Udfyldningsark!G2480=Data!$T$27,Data!$V$27,))))))))))))))))))))))</f>
        <v/>
      </c>
    </row>
    <row r="2464" spans="13:13" ht="9.6" hidden="1" customHeight="1" x14ac:dyDescent="0.2">
      <c r="M2464" s="89" t="str">
        <f>IF(Udfyldningsark!G2481="","",IF(Udfyldningsark!G2481=Data!$T$7,Data!$V$7,IF(Udfyldningsark!G2481=Data!$T$8,Data!$V$8,IF(Udfyldningsark!G2481=Data!$T$9,Data!$V$9,IF(Udfyldningsark!G2481=Data!$T$10,Data!$V$10,IF(Udfyldningsark!G2481=Data!$T$11,Data!$V$11,IF(Udfyldningsark!G2481=Data!$T$12,Data!$V$12,IF(Udfyldningsark!G2481=Data!$T$13,Data!$V$13,IF(Udfyldningsark!G2481=Data!$T$14,Data!$V$14,IF(Udfyldningsark!G2481=Data!$T$15,Data!$V$15,IF(Udfyldningsark!G2481=Data!$T$16,Data!$V$16,IF(Udfyldningsark!G2481=Data!$T$17,Data!$V$17,IF(Udfyldningsark!G2481=Data!$T$18,Data!$V$18,IF(Udfyldningsark!G2481=Data!$T$19,Data!$V$19,IF(Udfyldningsark!G2481=Data!$T$20,Data!$V$20,IF(Udfyldningsark!G2481=Data!$T$21,Data!$V$21,IF(Udfyldningsark!G2481=Data!$T$22,Data!$V$22,IF(Udfyldningsark!G2481=Data!$T$23,Data!$V$23,IF(Udfyldningsark!G2481=Data!$T$24,Data!$V$24,IF(Udfyldningsark!G2481=Data!$T$25,Data!$V$25,IF(Udfyldningsark!G2481=Data!$T$26,Data!$V$26,IF(Udfyldningsark!G2481=Data!$T$27,Data!$V$27,))))))))))))))))))))))</f>
        <v/>
      </c>
    </row>
    <row r="2465" spans="13:13" ht="9.6" hidden="1" customHeight="1" x14ac:dyDescent="0.2">
      <c r="M2465" s="89" t="str">
        <f>IF(Udfyldningsark!G2482="","",IF(Udfyldningsark!G2482=Data!$T$7,Data!$V$7,IF(Udfyldningsark!G2482=Data!$T$8,Data!$V$8,IF(Udfyldningsark!G2482=Data!$T$9,Data!$V$9,IF(Udfyldningsark!G2482=Data!$T$10,Data!$V$10,IF(Udfyldningsark!G2482=Data!$T$11,Data!$V$11,IF(Udfyldningsark!G2482=Data!$T$12,Data!$V$12,IF(Udfyldningsark!G2482=Data!$T$13,Data!$V$13,IF(Udfyldningsark!G2482=Data!$T$14,Data!$V$14,IF(Udfyldningsark!G2482=Data!$T$15,Data!$V$15,IF(Udfyldningsark!G2482=Data!$T$16,Data!$V$16,IF(Udfyldningsark!G2482=Data!$T$17,Data!$V$17,IF(Udfyldningsark!G2482=Data!$T$18,Data!$V$18,IF(Udfyldningsark!G2482=Data!$T$19,Data!$V$19,IF(Udfyldningsark!G2482=Data!$T$20,Data!$V$20,IF(Udfyldningsark!G2482=Data!$T$21,Data!$V$21,IF(Udfyldningsark!G2482=Data!$T$22,Data!$V$22,IF(Udfyldningsark!G2482=Data!$T$23,Data!$V$23,IF(Udfyldningsark!G2482=Data!$T$24,Data!$V$24,IF(Udfyldningsark!G2482=Data!$T$25,Data!$V$25,IF(Udfyldningsark!G2482=Data!$T$26,Data!$V$26,IF(Udfyldningsark!G2482=Data!$T$27,Data!$V$27,))))))))))))))))))))))</f>
        <v/>
      </c>
    </row>
    <row r="2466" spans="13:13" ht="9.6" hidden="1" customHeight="1" x14ac:dyDescent="0.2">
      <c r="M2466" s="89" t="str">
        <f>IF(Udfyldningsark!G2483="","",IF(Udfyldningsark!G2483=Data!$T$7,Data!$V$7,IF(Udfyldningsark!G2483=Data!$T$8,Data!$V$8,IF(Udfyldningsark!G2483=Data!$T$9,Data!$V$9,IF(Udfyldningsark!G2483=Data!$T$10,Data!$V$10,IF(Udfyldningsark!G2483=Data!$T$11,Data!$V$11,IF(Udfyldningsark!G2483=Data!$T$12,Data!$V$12,IF(Udfyldningsark!G2483=Data!$T$13,Data!$V$13,IF(Udfyldningsark!G2483=Data!$T$14,Data!$V$14,IF(Udfyldningsark!G2483=Data!$T$15,Data!$V$15,IF(Udfyldningsark!G2483=Data!$T$16,Data!$V$16,IF(Udfyldningsark!G2483=Data!$T$17,Data!$V$17,IF(Udfyldningsark!G2483=Data!$T$18,Data!$V$18,IF(Udfyldningsark!G2483=Data!$T$19,Data!$V$19,IF(Udfyldningsark!G2483=Data!$T$20,Data!$V$20,IF(Udfyldningsark!G2483=Data!$T$21,Data!$V$21,IF(Udfyldningsark!G2483=Data!$T$22,Data!$V$22,IF(Udfyldningsark!G2483=Data!$T$23,Data!$V$23,IF(Udfyldningsark!G2483=Data!$T$24,Data!$V$24,IF(Udfyldningsark!G2483=Data!$T$25,Data!$V$25,IF(Udfyldningsark!G2483=Data!$T$26,Data!$V$26,IF(Udfyldningsark!G2483=Data!$T$27,Data!$V$27,))))))))))))))))))))))</f>
        <v/>
      </c>
    </row>
    <row r="2467" spans="13:13" ht="9.6" hidden="1" customHeight="1" x14ac:dyDescent="0.2">
      <c r="M2467" s="89" t="str">
        <f>IF(Udfyldningsark!G2484="","",IF(Udfyldningsark!G2484=Data!$T$7,Data!$V$7,IF(Udfyldningsark!G2484=Data!$T$8,Data!$V$8,IF(Udfyldningsark!G2484=Data!$T$9,Data!$V$9,IF(Udfyldningsark!G2484=Data!$T$10,Data!$V$10,IF(Udfyldningsark!G2484=Data!$T$11,Data!$V$11,IF(Udfyldningsark!G2484=Data!$T$12,Data!$V$12,IF(Udfyldningsark!G2484=Data!$T$13,Data!$V$13,IF(Udfyldningsark!G2484=Data!$T$14,Data!$V$14,IF(Udfyldningsark!G2484=Data!$T$15,Data!$V$15,IF(Udfyldningsark!G2484=Data!$T$16,Data!$V$16,IF(Udfyldningsark!G2484=Data!$T$17,Data!$V$17,IF(Udfyldningsark!G2484=Data!$T$18,Data!$V$18,IF(Udfyldningsark!G2484=Data!$T$19,Data!$V$19,IF(Udfyldningsark!G2484=Data!$T$20,Data!$V$20,IF(Udfyldningsark!G2484=Data!$T$21,Data!$V$21,IF(Udfyldningsark!G2484=Data!$T$22,Data!$V$22,IF(Udfyldningsark!G2484=Data!$T$23,Data!$V$23,IF(Udfyldningsark!G2484=Data!$T$24,Data!$V$24,IF(Udfyldningsark!G2484=Data!$T$25,Data!$V$25,IF(Udfyldningsark!G2484=Data!$T$26,Data!$V$26,IF(Udfyldningsark!G2484=Data!$T$27,Data!$V$27,))))))))))))))))))))))</f>
        <v/>
      </c>
    </row>
    <row r="2468" spans="13:13" ht="9.6" hidden="1" customHeight="1" x14ac:dyDescent="0.2">
      <c r="M2468" s="89" t="str">
        <f>IF(Udfyldningsark!G2485="","",IF(Udfyldningsark!G2485=Data!$T$7,Data!$V$7,IF(Udfyldningsark!G2485=Data!$T$8,Data!$V$8,IF(Udfyldningsark!G2485=Data!$T$9,Data!$V$9,IF(Udfyldningsark!G2485=Data!$T$10,Data!$V$10,IF(Udfyldningsark!G2485=Data!$T$11,Data!$V$11,IF(Udfyldningsark!G2485=Data!$T$12,Data!$V$12,IF(Udfyldningsark!G2485=Data!$T$13,Data!$V$13,IF(Udfyldningsark!G2485=Data!$T$14,Data!$V$14,IF(Udfyldningsark!G2485=Data!$T$15,Data!$V$15,IF(Udfyldningsark!G2485=Data!$T$16,Data!$V$16,IF(Udfyldningsark!G2485=Data!$T$17,Data!$V$17,IF(Udfyldningsark!G2485=Data!$T$18,Data!$V$18,IF(Udfyldningsark!G2485=Data!$T$19,Data!$V$19,IF(Udfyldningsark!G2485=Data!$T$20,Data!$V$20,IF(Udfyldningsark!G2485=Data!$T$21,Data!$V$21,IF(Udfyldningsark!G2485=Data!$T$22,Data!$V$22,IF(Udfyldningsark!G2485=Data!$T$23,Data!$V$23,IF(Udfyldningsark!G2485=Data!$T$24,Data!$V$24,IF(Udfyldningsark!G2485=Data!$T$25,Data!$V$25,IF(Udfyldningsark!G2485=Data!$T$26,Data!$V$26,IF(Udfyldningsark!G2485=Data!$T$27,Data!$V$27,))))))))))))))))))))))</f>
        <v/>
      </c>
    </row>
    <row r="2469" spans="13:13" ht="9.6" hidden="1" customHeight="1" x14ac:dyDescent="0.2">
      <c r="M2469" s="89" t="str">
        <f>IF(Udfyldningsark!G2486="","",IF(Udfyldningsark!G2486=Data!$T$7,Data!$V$7,IF(Udfyldningsark!G2486=Data!$T$8,Data!$V$8,IF(Udfyldningsark!G2486=Data!$T$9,Data!$V$9,IF(Udfyldningsark!G2486=Data!$T$10,Data!$V$10,IF(Udfyldningsark!G2486=Data!$T$11,Data!$V$11,IF(Udfyldningsark!G2486=Data!$T$12,Data!$V$12,IF(Udfyldningsark!G2486=Data!$T$13,Data!$V$13,IF(Udfyldningsark!G2486=Data!$T$14,Data!$V$14,IF(Udfyldningsark!G2486=Data!$T$15,Data!$V$15,IF(Udfyldningsark!G2486=Data!$T$16,Data!$V$16,IF(Udfyldningsark!G2486=Data!$T$17,Data!$V$17,IF(Udfyldningsark!G2486=Data!$T$18,Data!$V$18,IF(Udfyldningsark!G2486=Data!$T$19,Data!$V$19,IF(Udfyldningsark!G2486=Data!$T$20,Data!$V$20,IF(Udfyldningsark!G2486=Data!$T$21,Data!$V$21,IF(Udfyldningsark!G2486=Data!$T$22,Data!$V$22,IF(Udfyldningsark!G2486=Data!$T$23,Data!$V$23,IF(Udfyldningsark!G2486=Data!$T$24,Data!$V$24,IF(Udfyldningsark!G2486=Data!$T$25,Data!$V$25,IF(Udfyldningsark!G2486=Data!$T$26,Data!$V$26,IF(Udfyldningsark!G2486=Data!$T$27,Data!$V$27,))))))))))))))))))))))</f>
        <v/>
      </c>
    </row>
    <row r="2470" spans="13:13" ht="9.6" hidden="1" customHeight="1" x14ac:dyDescent="0.2">
      <c r="M2470" s="89" t="str">
        <f>IF(Udfyldningsark!G2487="","",IF(Udfyldningsark!G2487=Data!$T$7,Data!$V$7,IF(Udfyldningsark!G2487=Data!$T$8,Data!$V$8,IF(Udfyldningsark!G2487=Data!$T$9,Data!$V$9,IF(Udfyldningsark!G2487=Data!$T$10,Data!$V$10,IF(Udfyldningsark!G2487=Data!$T$11,Data!$V$11,IF(Udfyldningsark!G2487=Data!$T$12,Data!$V$12,IF(Udfyldningsark!G2487=Data!$T$13,Data!$V$13,IF(Udfyldningsark!G2487=Data!$T$14,Data!$V$14,IF(Udfyldningsark!G2487=Data!$T$15,Data!$V$15,IF(Udfyldningsark!G2487=Data!$T$16,Data!$V$16,IF(Udfyldningsark!G2487=Data!$T$17,Data!$V$17,IF(Udfyldningsark!G2487=Data!$T$18,Data!$V$18,IF(Udfyldningsark!G2487=Data!$T$19,Data!$V$19,IF(Udfyldningsark!G2487=Data!$T$20,Data!$V$20,IF(Udfyldningsark!G2487=Data!$T$21,Data!$V$21,IF(Udfyldningsark!G2487=Data!$T$22,Data!$V$22,IF(Udfyldningsark!G2487=Data!$T$23,Data!$V$23,IF(Udfyldningsark!G2487=Data!$T$24,Data!$V$24,IF(Udfyldningsark!G2487=Data!$T$25,Data!$V$25,IF(Udfyldningsark!G2487=Data!$T$26,Data!$V$26,IF(Udfyldningsark!G2487=Data!$T$27,Data!$V$27,))))))))))))))))))))))</f>
        <v/>
      </c>
    </row>
    <row r="2471" spans="13:13" ht="9.6" hidden="1" customHeight="1" x14ac:dyDescent="0.2">
      <c r="M2471" s="89" t="str">
        <f>IF(Udfyldningsark!G2488="","",IF(Udfyldningsark!G2488=Data!$T$7,Data!$V$7,IF(Udfyldningsark!G2488=Data!$T$8,Data!$V$8,IF(Udfyldningsark!G2488=Data!$T$9,Data!$V$9,IF(Udfyldningsark!G2488=Data!$T$10,Data!$V$10,IF(Udfyldningsark!G2488=Data!$T$11,Data!$V$11,IF(Udfyldningsark!G2488=Data!$T$12,Data!$V$12,IF(Udfyldningsark!G2488=Data!$T$13,Data!$V$13,IF(Udfyldningsark!G2488=Data!$T$14,Data!$V$14,IF(Udfyldningsark!G2488=Data!$T$15,Data!$V$15,IF(Udfyldningsark!G2488=Data!$T$16,Data!$V$16,IF(Udfyldningsark!G2488=Data!$T$17,Data!$V$17,IF(Udfyldningsark!G2488=Data!$T$18,Data!$V$18,IF(Udfyldningsark!G2488=Data!$T$19,Data!$V$19,IF(Udfyldningsark!G2488=Data!$T$20,Data!$V$20,IF(Udfyldningsark!G2488=Data!$T$21,Data!$V$21,IF(Udfyldningsark!G2488=Data!$T$22,Data!$V$22,IF(Udfyldningsark!G2488=Data!$T$23,Data!$V$23,IF(Udfyldningsark!G2488=Data!$T$24,Data!$V$24,IF(Udfyldningsark!G2488=Data!$T$25,Data!$V$25,IF(Udfyldningsark!G2488=Data!$T$26,Data!$V$26,IF(Udfyldningsark!G2488=Data!$T$27,Data!$V$27,))))))))))))))))))))))</f>
        <v/>
      </c>
    </row>
    <row r="2472" spans="13:13" ht="9.6" hidden="1" customHeight="1" x14ac:dyDescent="0.2">
      <c r="M2472" s="89" t="str">
        <f>IF(Udfyldningsark!G2489="","",IF(Udfyldningsark!G2489=Data!$T$7,Data!$V$7,IF(Udfyldningsark!G2489=Data!$T$8,Data!$V$8,IF(Udfyldningsark!G2489=Data!$T$9,Data!$V$9,IF(Udfyldningsark!G2489=Data!$T$10,Data!$V$10,IF(Udfyldningsark!G2489=Data!$T$11,Data!$V$11,IF(Udfyldningsark!G2489=Data!$T$12,Data!$V$12,IF(Udfyldningsark!G2489=Data!$T$13,Data!$V$13,IF(Udfyldningsark!G2489=Data!$T$14,Data!$V$14,IF(Udfyldningsark!G2489=Data!$T$15,Data!$V$15,IF(Udfyldningsark!G2489=Data!$T$16,Data!$V$16,IF(Udfyldningsark!G2489=Data!$T$17,Data!$V$17,IF(Udfyldningsark!G2489=Data!$T$18,Data!$V$18,IF(Udfyldningsark!G2489=Data!$T$19,Data!$V$19,IF(Udfyldningsark!G2489=Data!$T$20,Data!$V$20,IF(Udfyldningsark!G2489=Data!$T$21,Data!$V$21,IF(Udfyldningsark!G2489=Data!$T$22,Data!$V$22,IF(Udfyldningsark!G2489=Data!$T$23,Data!$V$23,IF(Udfyldningsark!G2489=Data!$T$24,Data!$V$24,IF(Udfyldningsark!G2489=Data!$T$25,Data!$V$25,IF(Udfyldningsark!G2489=Data!$T$26,Data!$V$26,IF(Udfyldningsark!G2489=Data!$T$27,Data!$V$27,))))))))))))))))))))))</f>
        <v/>
      </c>
    </row>
    <row r="2473" spans="13:13" ht="9.6" hidden="1" customHeight="1" x14ac:dyDescent="0.2">
      <c r="M2473" s="89" t="str">
        <f>IF(Udfyldningsark!G2490="","",IF(Udfyldningsark!G2490=Data!$T$7,Data!$V$7,IF(Udfyldningsark!G2490=Data!$T$8,Data!$V$8,IF(Udfyldningsark!G2490=Data!$T$9,Data!$V$9,IF(Udfyldningsark!G2490=Data!$T$10,Data!$V$10,IF(Udfyldningsark!G2490=Data!$T$11,Data!$V$11,IF(Udfyldningsark!G2490=Data!$T$12,Data!$V$12,IF(Udfyldningsark!G2490=Data!$T$13,Data!$V$13,IF(Udfyldningsark!G2490=Data!$T$14,Data!$V$14,IF(Udfyldningsark!G2490=Data!$T$15,Data!$V$15,IF(Udfyldningsark!G2490=Data!$T$16,Data!$V$16,IF(Udfyldningsark!G2490=Data!$T$17,Data!$V$17,IF(Udfyldningsark!G2490=Data!$T$18,Data!$V$18,IF(Udfyldningsark!G2490=Data!$T$19,Data!$V$19,IF(Udfyldningsark!G2490=Data!$T$20,Data!$V$20,IF(Udfyldningsark!G2490=Data!$T$21,Data!$V$21,IF(Udfyldningsark!G2490=Data!$T$22,Data!$V$22,IF(Udfyldningsark!G2490=Data!$T$23,Data!$V$23,IF(Udfyldningsark!G2490=Data!$T$24,Data!$V$24,IF(Udfyldningsark!G2490=Data!$T$25,Data!$V$25,IF(Udfyldningsark!G2490=Data!$T$26,Data!$V$26,IF(Udfyldningsark!G2490=Data!$T$27,Data!$V$27,))))))))))))))))))))))</f>
        <v/>
      </c>
    </row>
    <row r="2474" spans="13:13" ht="9.6" hidden="1" customHeight="1" x14ac:dyDescent="0.2">
      <c r="M2474" s="89" t="str">
        <f>IF(Udfyldningsark!G2491="","",IF(Udfyldningsark!G2491=Data!$T$7,Data!$V$7,IF(Udfyldningsark!G2491=Data!$T$8,Data!$V$8,IF(Udfyldningsark!G2491=Data!$T$9,Data!$V$9,IF(Udfyldningsark!G2491=Data!$T$10,Data!$V$10,IF(Udfyldningsark!G2491=Data!$T$11,Data!$V$11,IF(Udfyldningsark!G2491=Data!$T$12,Data!$V$12,IF(Udfyldningsark!G2491=Data!$T$13,Data!$V$13,IF(Udfyldningsark!G2491=Data!$T$14,Data!$V$14,IF(Udfyldningsark!G2491=Data!$T$15,Data!$V$15,IF(Udfyldningsark!G2491=Data!$T$16,Data!$V$16,IF(Udfyldningsark!G2491=Data!$T$17,Data!$V$17,IF(Udfyldningsark!G2491=Data!$T$18,Data!$V$18,IF(Udfyldningsark!G2491=Data!$T$19,Data!$V$19,IF(Udfyldningsark!G2491=Data!$T$20,Data!$V$20,IF(Udfyldningsark!G2491=Data!$T$21,Data!$V$21,IF(Udfyldningsark!G2491=Data!$T$22,Data!$V$22,IF(Udfyldningsark!G2491=Data!$T$23,Data!$V$23,IF(Udfyldningsark!G2491=Data!$T$24,Data!$V$24,IF(Udfyldningsark!G2491=Data!$T$25,Data!$V$25,IF(Udfyldningsark!G2491=Data!$T$26,Data!$V$26,IF(Udfyldningsark!G2491=Data!$T$27,Data!$V$27,))))))))))))))))))))))</f>
        <v/>
      </c>
    </row>
    <row r="2475" spans="13:13" ht="9.6" hidden="1" customHeight="1" x14ac:dyDescent="0.2">
      <c r="M2475" s="89" t="str">
        <f>IF(Udfyldningsark!G2492="","",IF(Udfyldningsark!G2492=Data!$T$7,Data!$V$7,IF(Udfyldningsark!G2492=Data!$T$8,Data!$V$8,IF(Udfyldningsark!G2492=Data!$T$9,Data!$V$9,IF(Udfyldningsark!G2492=Data!$T$10,Data!$V$10,IF(Udfyldningsark!G2492=Data!$T$11,Data!$V$11,IF(Udfyldningsark!G2492=Data!$T$12,Data!$V$12,IF(Udfyldningsark!G2492=Data!$T$13,Data!$V$13,IF(Udfyldningsark!G2492=Data!$T$14,Data!$V$14,IF(Udfyldningsark!G2492=Data!$T$15,Data!$V$15,IF(Udfyldningsark!G2492=Data!$T$16,Data!$V$16,IF(Udfyldningsark!G2492=Data!$T$17,Data!$V$17,IF(Udfyldningsark!G2492=Data!$T$18,Data!$V$18,IF(Udfyldningsark!G2492=Data!$T$19,Data!$V$19,IF(Udfyldningsark!G2492=Data!$T$20,Data!$V$20,IF(Udfyldningsark!G2492=Data!$T$21,Data!$V$21,IF(Udfyldningsark!G2492=Data!$T$22,Data!$V$22,IF(Udfyldningsark!G2492=Data!$T$23,Data!$V$23,IF(Udfyldningsark!G2492=Data!$T$24,Data!$V$24,IF(Udfyldningsark!G2492=Data!$T$25,Data!$V$25,IF(Udfyldningsark!G2492=Data!$T$26,Data!$V$26,IF(Udfyldningsark!G2492=Data!$T$27,Data!$V$27,))))))))))))))))))))))</f>
        <v/>
      </c>
    </row>
    <row r="2476" spans="13:13" ht="9.6" hidden="1" customHeight="1" x14ac:dyDescent="0.2">
      <c r="M2476" s="89" t="str">
        <f>IF(Udfyldningsark!G2493="","",IF(Udfyldningsark!G2493=Data!$T$7,Data!$V$7,IF(Udfyldningsark!G2493=Data!$T$8,Data!$V$8,IF(Udfyldningsark!G2493=Data!$T$9,Data!$V$9,IF(Udfyldningsark!G2493=Data!$T$10,Data!$V$10,IF(Udfyldningsark!G2493=Data!$T$11,Data!$V$11,IF(Udfyldningsark!G2493=Data!$T$12,Data!$V$12,IF(Udfyldningsark!G2493=Data!$T$13,Data!$V$13,IF(Udfyldningsark!G2493=Data!$T$14,Data!$V$14,IF(Udfyldningsark!G2493=Data!$T$15,Data!$V$15,IF(Udfyldningsark!G2493=Data!$T$16,Data!$V$16,IF(Udfyldningsark!G2493=Data!$T$17,Data!$V$17,IF(Udfyldningsark!G2493=Data!$T$18,Data!$V$18,IF(Udfyldningsark!G2493=Data!$T$19,Data!$V$19,IF(Udfyldningsark!G2493=Data!$T$20,Data!$V$20,IF(Udfyldningsark!G2493=Data!$T$21,Data!$V$21,IF(Udfyldningsark!G2493=Data!$T$22,Data!$V$22,IF(Udfyldningsark!G2493=Data!$T$23,Data!$V$23,IF(Udfyldningsark!G2493=Data!$T$24,Data!$V$24,IF(Udfyldningsark!G2493=Data!$T$25,Data!$V$25,IF(Udfyldningsark!G2493=Data!$T$26,Data!$V$26,IF(Udfyldningsark!G2493=Data!$T$27,Data!$V$27,))))))))))))))))))))))</f>
        <v/>
      </c>
    </row>
    <row r="2477" spans="13:13" ht="9.6" hidden="1" customHeight="1" x14ac:dyDescent="0.2">
      <c r="M2477" s="89" t="str">
        <f>IF(Udfyldningsark!G2494="","",IF(Udfyldningsark!G2494=Data!$T$7,Data!$V$7,IF(Udfyldningsark!G2494=Data!$T$8,Data!$V$8,IF(Udfyldningsark!G2494=Data!$T$9,Data!$V$9,IF(Udfyldningsark!G2494=Data!$T$10,Data!$V$10,IF(Udfyldningsark!G2494=Data!$T$11,Data!$V$11,IF(Udfyldningsark!G2494=Data!$T$12,Data!$V$12,IF(Udfyldningsark!G2494=Data!$T$13,Data!$V$13,IF(Udfyldningsark!G2494=Data!$T$14,Data!$V$14,IF(Udfyldningsark!G2494=Data!$T$15,Data!$V$15,IF(Udfyldningsark!G2494=Data!$T$16,Data!$V$16,IF(Udfyldningsark!G2494=Data!$T$17,Data!$V$17,IF(Udfyldningsark!G2494=Data!$T$18,Data!$V$18,IF(Udfyldningsark!G2494=Data!$T$19,Data!$V$19,IF(Udfyldningsark!G2494=Data!$T$20,Data!$V$20,IF(Udfyldningsark!G2494=Data!$T$21,Data!$V$21,IF(Udfyldningsark!G2494=Data!$T$22,Data!$V$22,IF(Udfyldningsark!G2494=Data!$T$23,Data!$V$23,IF(Udfyldningsark!G2494=Data!$T$24,Data!$V$24,IF(Udfyldningsark!G2494=Data!$T$25,Data!$V$25,IF(Udfyldningsark!G2494=Data!$T$26,Data!$V$26,IF(Udfyldningsark!G2494=Data!$T$27,Data!$V$27,))))))))))))))))))))))</f>
        <v/>
      </c>
    </row>
    <row r="2478" spans="13:13" ht="9.6" hidden="1" customHeight="1" x14ac:dyDescent="0.2">
      <c r="M2478" s="89" t="str">
        <f>IF(Udfyldningsark!G2495="","",IF(Udfyldningsark!G2495=Data!$T$7,Data!$V$7,IF(Udfyldningsark!G2495=Data!$T$8,Data!$V$8,IF(Udfyldningsark!G2495=Data!$T$9,Data!$V$9,IF(Udfyldningsark!G2495=Data!$T$10,Data!$V$10,IF(Udfyldningsark!G2495=Data!$T$11,Data!$V$11,IF(Udfyldningsark!G2495=Data!$T$12,Data!$V$12,IF(Udfyldningsark!G2495=Data!$T$13,Data!$V$13,IF(Udfyldningsark!G2495=Data!$T$14,Data!$V$14,IF(Udfyldningsark!G2495=Data!$T$15,Data!$V$15,IF(Udfyldningsark!G2495=Data!$T$16,Data!$V$16,IF(Udfyldningsark!G2495=Data!$T$17,Data!$V$17,IF(Udfyldningsark!G2495=Data!$T$18,Data!$V$18,IF(Udfyldningsark!G2495=Data!$T$19,Data!$V$19,IF(Udfyldningsark!G2495=Data!$T$20,Data!$V$20,IF(Udfyldningsark!G2495=Data!$T$21,Data!$V$21,IF(Udfyldningsark!G2495=Data!$T$22,Data!$V$22,IF(Udfyldningsark!G2495=Data!$T$23,Data!$V$23,IF(Udfyldningsark!G2495=Data!$T$24,Data!$V$24,IF(Udfyldningsark!G2495=Data!$T$25,Data!$V$25,IF(Udfyldningsark!G2495=Data!$T$26,Data!$V$26,IF(Udfyldningsark!G2495=Data!$T$27,Data!$V$27,))))))))))))))))))))))</f>
        <v/>
      </c>
    </row>
    <row r="2479" spans="13:13" ht="9.6" hidden="1" customHeight="1" x14ac:dyDescent="0.2">
      <c r="M2479" s="89" t="str">
        <f>IF(Udfyldningsark!G2496="","",IF(Udfyldningsark!G2496=Data!$T$7,Data!$V$7,IF(Udfyldningsark!G2496=Data!$T$8,Data!$V$8,IF(Udfyldningsark!G2496=Data!$T$9,Data!$V$9,IF(Udfyldningsark!G2496=Data!$T$10,Data!$V$10,IF(Udfyldningsark!G2496=Data!$T$11,Data!$V$11,IF(Udfyldningsark!G2496=Data!$T$12,Data!$V$12,IF(Udfyldningsark!G2496=Data!$T$13,Data!$V$13,IF(Udfyldningsark!G2496=Data!$T$14,Data!$V$14,IF(Udfyldningsark!G2496=Data!$T$15,Data!$V$15,IF(Udfyldningsark!G2496=Data!$T$16,Data!$V$16,IF(Udfyldningsark!G2496=Data!$T$17,Data!$V$17,IF(Udfyldningsark!G2496=Data!$T$18,Data!$V$18,IF(Udfyldningsark!G2496=Data!$T$19,Data!$V$19,IF(Udfyldningsark!G2496=Data!$T$20,Data!$V$20,IF(Udfyldningsark!G2496=Data!$T$21,Data!$V$21,IF(Udfyldningsark!G2496=Data!$T$22,Data!$V$22,IF(Udfyldningsark!G2496=Data!$T$23,Data!$V$23,IF(Udfyldningsark!G2496=Data!$T$24,Data!$V$24,IF(Udfyldningsark!G2496=Data!$T$25,Data!$V$25,IF(Udfyldningsark!G2496=Data!$T$26,Data!$V$26,IF(Udfyldningsark!G2496=Data!$T$27,Data!$V$27,))))))))))))))))))))))</f>
        <v/>
      </c>
    </row>
    <row r="2480" spans="13:13" ht="9.6" hidden="1" customHeight="1" x14ac:dyDescent="0.2">
      <c r="M2480" s="89" t="str">
        <f>IF(Udfyldningsark!G2497="","",IF(Udfyldningsark!G2497=Data!$T$7,Data!$V$7,IF(Udfyldningsark!G2497=Data!$T$8,Data!$V$8,IF(Udfyldningsark!G2497=Data!$T$9,Data!$V$9,IF(Udfyldningsark!G2497=Data!$T$10,Data!$V$10,IF(Udfyldningsark!G2497=Data!$T$11,Data!$V$11,IF(Udfyldningsark!G2497=Data!$T$12,Data!$V$12,IF(Udfyldningsark!G2497=Data!$T$13,Data!$V$13,IF(Udfyldningsark!G2497=Data!$T$14,Data!$V$14,IF(Udfyldningsark!G2497=Data!$T$15,Data!$V$15,IF(Udfyldningsark!G2497=Data!$T$16,Data!$V$16,IF(Udfyldningsark!G2497=Data!$T$17,Data!$V$17,IF(Udfyldningsark!G2497=Data!$T$18,Data!$V$18,IF(Udfyldningsark!G2497=Data!$T$19,Data!$V$19,IF(Udfyldningsark!G2497=Data!$T$20,Data!$V$20,IF(Udfyldningsark!G2497=Data!$T$21,Data!$V$21,IF(Udfyldningsark!G2497=Data!$T$22,Data!$V$22,IF(Udfyldningsark!G2497=Data!$T$23,Data!$V$23,IF(Udfyldningsark!G2497=Data!$T$24,Data!$V$24,IF(Udfyldningsark!G2497=Data!$T$25,Data!$V$25,IF(Udfyldningsark!G2497=Data!$T$26,Data!$V$26,IF(Udfyldningsark!G2497=Data!$T$27,Data!$V$27,))))))))))))))))))))))</f>
        <v/>
      </c>
    </row>
    <row r="2481" spans="13:13" ht="9.6" hidden="1" customHeight="1" x14ac:dyDescent="0.2">
      <c r="M2481" s="89" t="str">
        <f>IF(Udfyldningsark!G2498="","",IF(Udfyldningsark!G2498=Data!$T$7,Data!$V$7,IF(Udfyldningsark!G2498=Data!$T$8,Data!$V$8,IF(Udfyldningsark!G2498=Data!$T$9,Data!$V$9,IF(Udfyldningsark!G2498=Data!$T$10,Data!$V$10,IF(Udfyldningsark!G2498=Data!$T$11,Data!$V$11,IF(Udfyldningsark!G2498=Data!$T$12,Data!$V$12,IF(Udfyldningsark!G2498=Data!$T$13,Data!$V$13,IF(Udfyldningsark!G2498=Data!$T$14,Data!$V$14,IF(Udfyldningsark!G2498=Data!$T$15,Data!$V$15,IF(Udfyldningsark!G2498=Data!$T$16,Data!$V$16,IF(Udfyldningsark!G2498=Data!$T$17,Data!$V$17,IF(Udfyldningsark!G2498=Data!$T$18,Data!$V$18,IF(Udfyldningsark!G2498=Data!$T$19,Data!$V$19,IF(Udfyldningsark!G2498=Data!$T$20,Data!$V$20,IF(Udfyldningsark!G2498=Data!$T$21,Data!$V$21,IF(Udfyldningsark!G2498=Data!$T$22,Data!$V$22,IF(Udfyldningsark!G2498=Data!$T$23,Data!$V$23,IF(Udfyldningsark!G2498=Data!$T$24,Data!$V$24,IF(Udfyldningsark!G2498=Data!$T$25,Data!$V$25,IF(Udfyldningsark!G2498=Data!$T$26,Data!$V$26,IF(Udfyldningsark!G2498=Data!$T$27,Data!$V$27,))))))))))))))))))))))</f>
        <v/>
      </c>
    </row>
    <row r="2482" spans="13:13" ht="9.6" hidden="1" customHeight="1" x14ac:dyDescent="0.2">
      <c r="M2482" s="89" t="str">
        <f>IF(Udfyldningsark!G2499="","",IF(Udfyldningsark!G2499=Data!$T$7,Data!$V$7,IF(Udfyldningsark!G2499=Data!$T$8,Data!$V$8,IF(Udfyldningsark!G2499=Data!$T$9,Data!$V$9,IF(Udfyldningsark!G2499=Data!$T$10,Data!$V$10,IF(Udfyldningsark!G2499=Data!$T$11,Data!$V$11,IF(Udfyldningsark!G2499=Data!$T$12,Data!$V$12,IF(Udfyldningsark!G2499=Data!$T$13,Data!$V$13,IF(Udfyldningsark!G2499=Data!$T$14,Data!$V$14,IF(Udfyldningsark!G2499=Data!$T$15,Data!$V$15,IF(Udfyldningsark!G2499=Data!$T$16,Data!$V$16,IF(Udfyldningsark!G2499=Data!$T$17,Data!$V$17,IF(Udfyldningsark!G2499=Data!$T$18,Data!$V$18,IF(Udfyldningsark!G2499=Data!$T$19,Data!$V$19,IF(Udfyldningsark!G2499=Data!$T$20,Data!$V$20,IF(Udfyldningsark!G2499=Data!$T$21,Data!$V$21,IF(Udfyldningsark!G2499=Data!$T$22,Data!$V$22,IF(Udfyldningsark!G2499=Data!$T$23,Data!$V$23,IF(Udfyldningsark!G2499=Data!$T$24,Data!$V$24,IF(Udfyldningsark!G2499=Data!$T$25,Data!$V$25,IF(Udfyldningsark!G2499=Data!$T$26,Data!$V$26,IF(Udfyldningsark!G2499=Data!$T$27,Data!$V$27,))))))))))))))))))))))</f>
        <v/>
      </c>
    </row>
    <row r="2483" spans="13:13" ht="9.6" hidden="1" customHeight="1" x14ac:dyDescent="0.2">
      <c r="M2483" s="89" t="str">
        <f>IF(Udfyldningsark!G2500="","",IF(Udfyldningsark!G2500=Data!$T$7,Data!$V$7,IF(Udfyldningsark!G2500=Data!$T$8,Data!$V$8,IF(Udfyldningsark!G2500=Data!$T$9,Data!$V$9,IF(Udfyldningsark!G2500=Data!$T$10,Data!$V$10,IF(Udfyldningsark!G2500=Data!$T$11,Data!$V$11,IF(Udfyldningsark!G2500=Data!$T$12,Data!$V$12,IF(Udfyldningsark!G2500=Data!$T$13,Data!$V$13,IF(Udfyldningsark!G2500=Data!$T$14,Data!$V$14,IF(Udfyldningsark!G2500=Data!$T$15,Data!$V$15,IF(Udfyldningsark!G2500=Data!$T$16,Data!$V$16,IF(Udfyldningsark!G2500=Data!$T$17,Data!$V$17,IF(Udfyldningsark!G2500=Data!$T$18,Data!$V$18,IF(Udfyldningsark!G2500=Data!$T$19,Data!$V$19,IF(Udfyldningsark!G2500=Data!$T$20,Data!$V$20,IF(Udfyldningsark!G2500=Data!$T$21,Data!$V$21,IF(Udfyldningsark!G2500=Data!$T$22,Data!$V$22,IF(Udfyldningsark!G2500=Data!$T$23,Data!$V$23,IF(Udfyldningsark!G2500=Data!$T$24,Data!$V$24,IF(Udfyldningsark!G2500=Data!$T$25,Data!$V$25,IF(Udfyldningsark!G2500=Data!$T$26,Data!$V$26,IF(Udfyldningsark!G2500=Data!$T$27,Data!$V$27,))))))))))))))))))))))</f>
        <v/>
      </c>
    </row>
    <row r="2484" spans="13:13" ht="9.6" hidden="1" customHeight="1" x14ac:dyDescent="0.2">
      <c r="M2484" s="89" t="str">
        <f>IF(Udfyldningsark!G2501="","",IF(Udfyldningsark!G2501=Data!$T$7,Data!$V$7,IF(Udfyldningsark!G2501=Data!$T$8,Data!$V$8,IF(Udfyldningsark!G2501=Data!$T$9,Data!$V$9,IF(Udfyldningsark!G2501=Data!$T$10,Data!$V$10,IF(Udfyldningsark!G2501=Data!$T$11,Data!$V$11,IF(Udfyldningsark!G2501=Data!$T$12,Data!$V$12,IF(Udfyldningsark!G2501=Data!$T$13,Data!$V$13,IF(Udfyldningsark!G2501=Data!$T$14,Data!$V$14,IF(Udfyldningsark!G2501=Data!$T$15,Data!$V$15,IF(Udfyldningsark!G2501=Data!$T$16,Data!$V$16,IF(Udfyldningsark!G2501=Data!$T$17,Data!$V$17,IF(Udfyldningsark!G2501=Data!$T$18,Data!$V$18,IF(Udfyldningsark!G2501=Data!$T$19,Data!$V$19,IF(Udfyldningsark!G2501=Data!$T$20,Data!$V$20,IF(Udfyldningsark!G2501=Data!$T$21,Data!$V$21,IF(Udfyldningsark!G2501=Data!$T$22,Data!$V$22,IF(Udfyldningsark!G2501=Data!$T$23,Data!$V$23,IF(Udfyldningsark!G2501=Data!$T$24,Data!$V$24,IF(Udfyldningsark!G2501=Data!$T$25,Data!$V$25,IF(Udfyldningsark!G2501=Data!$T$26,Data!$V$26,IF(Udfyldningsark!G2501=Data!$T$27,Data!$V$27,))))))))))))))))))))))</f>
        <v/>
      </c>
    </row>
    <row r="2485" spans="13:13" ht="9.6" hidden="1" customHeight="1" x14ac:dyDescent="0.2">
      <c r="M2485" s="89" t="str">
        <f>IF(Udfyldningsark!G2502="","",IF(Udfyldningsark!G2502=Data!$T$7,Data!$V$7,IF(Udfyldningsark!G2502=Data!$T$8,Data!$V$8,IF(Udfyldningsark!G2502=Data!$T$9,Data!$V$9,IF(Udfyldningsark!G2502=Data!$T$10,Data!$V$10,IF(Udfyldningsark!G2502=Data!$T$11,Data!$V$11,IF(Udfyldningsark!G2502=Data!$T$12,Data!$V$12,IF(Udfyldningsark!G2502=Data!$T$13,Data!$V$13,IF(Udfyldningsark!G2502=Data!$T$14,Data!$V$14,IF(Udfyldningsark!G2502=Data!$T$15,Data!$V$15,IF(Udfyldningsark!G2502=Data!$T$16,Data!$V$16,IF(Udfyldningsark!G2502=Data!$T$17,Data!$V$17,IF(Udfyldningsark!G2502=Data!$T$18,Data!$V$18,IF(Udfyldningsark!G2502=Data!$T$19,Data!$V$19,IF(Udfyldningsark!G2502=Data!$T$20,Data!$V$20,IF(Udfyldningsark!G2502=Data!$T$21,Data!$V$21,IF(Udfyldningsark!G2502=Data!$T$22,Data!$V$22,IF(Udfyldningsark!G2502=Data!$T$23,Data!$V$23,IF(Udfyldningsark!G2502=Data!$T$24,Data!$V$24,IF(Udfyldningsark!G2502=Data!$T$25,Data!$V$25,IF(Udfyldningsark!G2502=Data!$T$26,Data!$V$26,IF(Udfyldningsark!G2502=Data!$T$27,Data!$V$27,))))))))))))))))))))))</f>
        <v/>
      </c>
    </row>
    <row r="2486" spans="13:13" ht="9.6" hidden="1" customHeight="1" x14ac:dyDescent="0.2">
      <c r="M2486" s="89" t="str">
        <f>IF(Udfyldningsark!G2503="","",IF(Udfyldningsark!G2503=Data!$T$7,Data!$V$7,IF(Udfyldningsark!G2503=Data!$T$8,Data!$V$8,IF(Udfyldningsark!G2503=Data!$T$9,Data!$V$9,IF(Udfyldningsark!G2503=Data!$T$10,Data!$V$10,IF(Udfyldningsark!G2503=Data!$T$11,Data!$V$11,IF(Udfyldningsark!G2503=Data!$T$12,Data!$V$12,IF(Udfyldningsark!G2503=Data!$T$13,Data!$V$13,IF(Udfyldningsark!G2503=Data!$T$14,Data!$V$14,IF(Udfyldningsark!G2503=Data!$T$15,Data!$V$15,IF(Udfyldningsark!G2503=Data!$T$16,Data!$V$16,IF(Udfyldningsark!G2503=Data!$T$17,Data!$V$17,IF(Udfyldningsark!G2503=Data!$T$18,Data!$V$18,IF(Udfyldningsark!G2503=Data!$T$19,Data!$V$19,IF(Udfyldningsark!G2503=Data!$T$20,Data!$V$20,IF(Udfyldningsark!G2503=Data!$T$21,Data!$V$21,IF(Udfyldningsark!G2503=Data!$T$22,Data!$V$22,IF(Udfyldningsark!G2503=Data!$T$23,Data!$V$23,IF(Udfyldningsark!G2503=Data!$T$24,Data!$V$24,IF(Udfyldningsark!G2503=Data!$T$25,Data!$V$25,IF(Udfyldningsark!G2503=Data!$T$26,Data!$V$26,IF(Udfyldningsark!G2503=Data!$T$27,Data!$V$27,))))))))))))))))))))))</f>
        <v/>
      </c>
    </row>
    <row r="2487" spans="13:13" ht="9.6" hidden="1" customHeight="1" x14ac:dyDescent="0.2">
      <c r="M2487" s="89" t="str">
        <f>IF(Udfyldningsark!G2504="","",IF(Udfyldningsark!G2504=Data!$T$7,Data!$V$7,IF(Udfyldningsark!G2504=Data!$T$8,Data!$V$8,IF(Udfyldningsark!G2504=Data!$T$9,Data!$V$9,IF(Udfyldningsark!G2504=Data!$T$10,Data!$V$10,IF(Udfyldningsark!G2504=Data!$T$11,Data!$V$11,IF(Udfyldningsark!G2504=Data!$T$12,Data!$V$12,IF(Udfyldningsark!G2504=Data!$T$13,Data!$V$13,IF(Udfyldningsark!G2504=Data!$T$14,Data!$V$14,IF(Udfyldningsark!G2504=Data!$T$15,Data!$V$15,IF(Udfyldningsark!G2504=Data!$T$16,Data!$V$16,IF(Udfyldningsark!G2504=Data!$T$17,Data!$V$17,IF(Udfyldningsark!G2504=Data!$T$18,Data!$V$18,IF(Udfyldningsark!G2504=Data!$T$19,Data!$V$19,IF(Udfyldningsark!G2504=Data!$T$20,Data!$V$20,IF(Udfyldningsark!G2504=Data!$T$21,Data!$V$21,IF(Udfyldningsark!G2504=Data!$T$22,Data!$V$22,IF(Udfyldningsark!G2504=Data!$T$23,Data!$V$23,IF(Udfyldningsark!G2504=Data!$T$24,Data!$V$24,IF(Udfyldningsark!G2504=Data!$T$25,Data!$V$25,IF(Udfyldningsark!G2504=Data!$T$26,Data!$V$26,IF(Udfyldningsark!G2504=Data!$T$27,Data!$V$27,))))))))))))))))))))))</f>
        <v/>
      </c>
    </row>
    <row r="2488" spans="13:13" ht="9.6" hidden="1" customHeight="1" x14ac:dyDescent="0.2">
      <c r="M2488" s="89" t="str">
        <f>IF(Udfyldningsark!G2505="","",IF(Udfyldningsark!G2505=Data!$T$7,Data!$V$7,IF(Udfyldningsark!G2505=Data!$T$8,Data!$V$8,IF(Udfyldningsark!G2505=Data!$T$9,Data!$V$9,IF(Udfyldningsark!G2505=Data!$T$10,Data!$V$10,IF(Udfyldningsark!G2505=Data!$T$11,Data!$V$11,IF(Udfyldningsark!G2505=Data!$T$12,Data!$V$12,IF(Udfyldningsark!G2505=Data!$T$13,Data!$V$13,IF(Udfyldningsark!G2505=Data!$T$14,Data!$V$14,IF(Udfyldningsark!G2505=Data!$T$15,Data!$V$15,IF(Udfyldningsark!G2505=Data!$T$16,Data!$V$16,IF(Udfyldningsark!G2505=Data!$T$17,Data!$V$17,IF(Udfyldningsark!G2505=Data!$T$18,Data!$V$18,IF(Udfyldningsark!G2505=Data!$T$19,Data!$V$19,IF(Udfyldningsark!G2505=Data!$T$20,Data!$V$20,IF(Udfyldningsark!G2505=Data!$T$21,Data!$V$21,IF(Udfyldningsark!G2505=Data!$T$22,Data!$V$22,IF(Udfyldningsark!G2505=Data!$T$23,Data!$V$23,IF(Udfyldningsark!G2505=Data!$T$24,Data!$V$24,IF(Udfyldningsark!G2505=Data!$T$25,Data!$V$25,IF(Udfyldningsark!G2505=Data!$T$26,Data!$V$26,IF(Udfyldningsark!G2505=Data!$T$27,Data!$V$27,))))))))))))))))))))))</f>
        <v/>
      </c>
    </row>
    <row r="2489" spans="13:13" ht="9.6" hidden="1" customHeight="1" x14ac:dyDescent="0.2">
      <c r="M2489" s="89" t="str">
        <f>IF(Udfyldningsark!G2506="","",IF(Udfyldningsark!G2506=Data!$T$7,Data!$V$7,IF(Udfyldningsark!G2506=Data!$T$8,Data!$V$8,IF(Udfyldningsark!G2506=Data!$T$9,Data!$V$9,IF(Udfyldningsark!G2506=Data!$T$10,Data!$V$10,IF(Udfyldningsark!G2506=Data!$T$11,Data!$V$11,IF(Udfyldningsark!G2506=Data!$T$12,Data!$V$12,IF(Udfyldningsark!G2506=Data!$T$13,Data!$V$13,IF(Udfyldningsark!G2506=Data!$T$14,Data!$V$14,IF(Udfyldningsark!G2506=Data!$T$15,Data!$V$15,IF(Udfyldningsark!G2506=Data!$T$16,Data!$V$16,IF(Udfyldningsark!G2506=Data!$T$17,Data!$V$17,IF(Udfyldningsark!G2506=Data!$T$18,Data!$V$18,IF(Udfyldningsark!G2506=Data!$T$19,Data!$V$19,IF(Udfyldningsark!G2506=Data!$T$20,Data!$V$20,IF(Udfyldningsark!G2506=Data!$T$21,Data!$V$21,IF(Udfyldningsark!G2506=Data!$T$22,Data!$V$22,IF(Udfyldningsark!G2506=Data!$T$23,Data!$V$23,IF(Udfyldningsark!G2506=Data!$T$24,Data!$V$24,IF(Udfyldningsark!G2506=Data!$T$25,Data!$V$25,IF(Udfyldningsark!G2506=Data!$T$26,Data!$V$26,IF(Udfyldningsark!G2506=Data!$T$27,Data!$V$27,))))))))))))))))))))))</f>
        <v/>
      </c>
    </row>
    <row r="2490" spans="13:13" ht="9.6" hidden="1" customHeight="1" x14ac:dyDescent="0.2">
      <c r="M2490" s="89" t="str">
        <f>IF(Udfyldningsark!G2507="","",IF(Udfyldningsark!G2507=Data!$T$7,Data!$V$7,IF(Udfyldningsark!G2507=Data!$T$8,Data!$V$8,IF(Udfyldningsark!G2507=Data!$T$9,Data!$V$9,IF(Udfyldningsark!G2507=Data!$T$10,Data!$V$10,IF(Udfyldningsark!G2507=Data!$T$11,Data!$V$11,IF(Udfyldningsark!G2507=Data!$T$12,Data!$V$12,IF(Udfyldningsark!G2507=Data!$T$13,Data!$V$13,IF(Udfyldningsark!G2507=Data!$T$14,Data!$V$14,IF(Udfyldningsark!G2507=Data!$T$15,Data!$V$15,IF(Udfyldningsark!G2507=Data!$T$16,Data!$V$16,IF(Udfyldningsark!G2507=Data!$T$17,Data!$V$17,IF(Udfyldningsark!G2507=Data!$T$18,Data!$V$18,IF(Udfyldningsark!G2507=Data!$T$19,Data!$V$19,IF(Udfyldningsark!G2507=Data!$T$20,Data!$V$20,IF(Udfyldningsark!G2507=Data!$T$21,Data!$V$21,IF(Udfyldningsark!G2507=Data!$T$22,Data!$V$22,IF(Udfyldningsark!G2507=Data!$T$23,Data!$V$23,IF(Udfyldningsark!G2507=Data!$T$24,Data!$V$24,IF(Udfyldningsark!G2507=Data!$T$25,Data!$V$25,IF(Udfyldningsark!G2507=Data!$T$26,Data!$V$26,IF(Udfyldningsark!G2507=Data!$T$27,Data!$V$27,))))))))))))))))))))))</f>
        <v/>
      </c>
    </row>
    <row r="2491" spans="13:13" ht="9.6" hidden="1" customHeight="1" x14ac:dyDescent="0.2">
      <c r="M2491" s="89" t="str">
        <f>IF(Udfyldningsark!G2508="","",IF(Udfyldningsark!G2508=Data!$T$7,Data!$V$7,IF(Udfyldningsark!G2508=Data!$T$8,Data!$V$8,IF(Udfyldningsark!G2508=Data!$T$9,Data!$V$9,IF(Udfyldningsark!G2508=Data!$T$10,Data!$V$10,IF(Udfyldningsark!G2508=Data!$T$11,Data!$V$11,IF(Udfyldningsark!G2508=Data!$T$12,Data!$V$12,IF(Udfyldningsark!G2508=Data!$T$13,Data!$V$13,IF(Udfyldningsark!G2508=Data!$T$14,Data!$V$14,IF(Udfyldningsark!G2508=Data!$T$15,Data!$V$15,IF(Udfyldningsark!G2508=Data!$T$16,Data!$V$16,IF(Udfyldningsark!G2508=Data!$T$17,Data!$V$17,IF(Udfyldningsark!G2508=Data!$T$18,Data!$V$18,IF(Udfyldningsark!G2508=Data!$T$19,Data!$V$19,IF(Udfyldningsark!G2508=Data!$T$20,Data!$V$20,IF(Udfyldningsark!G2508=Data!$T$21,Data!$V$21,IF(Udfyldningsark!G2508=Data!$T$22,Data!$V$22,IF(Udfyldningsark!G2508=Data!$T$23,Data!$V$23,IF(Udfyldningsark!G2508=Data!$T$24,Data!$V$24,IF(Udfyldningsark!G2508=Data!$T$25,Data!$V$25,IF(Udfyldningsark!G2508=Data!$T$26,Data!$V$26,IF(Udfyldningsark!G2508=Data!$T$27,Data!$V$27,))))))))))))))))))))))</f>
        <v/>
      </c>
    </row>
    <row r="2492" spans="13:13" ht="9.6" hidden="1" customHeight="1" x14ac:dyDescent="0.2">
      <c r="M2492" s="89" t="str">
        <f>IF(Udfyldningsark!G2509="","",IF(Udfyldningsark!G2509=Data!$T$7,Data!$V$7,IF(Udfyldningsark!G2509=Data!$T$8,Data!$V$8,IF(Udfyldningsark!G2509=Data!$T$9,Data!$V$9,IF(Udfyldningsark!G2509=Data!$T$10,Data!$V$10,IF(Udfyldningsark!G2509=Data!$T$11,Data!$V$11,IF(Udfyldningsark!G2509=Data!$T$12,Data!$V$12,IF(Udfyldningsark!G2509=Data!$T$13,Data!$V$13,IF(Udfyldningsark!G2509=Data!$T$14,Data!$V$14,IF(Udfyldningsark!G2509=Data!$T$15,Data!$V$15,IF(Udfyldningsark!G2509=Data!$T$16,Data!$V$16,IF(Udfyldningsark!G2509=Data!$T$17,Data!$V$17,IF(Udfyldningsark!G2509=Data!$T$18,Data!$V$18,IF(Udfyldningsark!G2509=Data!$T$19,Data!$V$19,IF(Udfyldningsark!G2509=Data!$T$20,Data!$V$20,IF(Udfyldningsark!G2509=Data!$T$21,Data!$V$21,IF(Udfyldningsark!G2509=Data!$T$22,Data!$V$22,IF(Udfyldningsark!G2509=Data!$T$23,Data!$V$23,IF(Udfyldningsark!G2509=Data!$T$24,Data!$V$24,IF(Udfyldningsark!G2509=Data!$T$25,Data!$V$25,IF(Udfyldningsark!G2509=Data!$T$26,Data!$V$26,IF(Udfyldningsark!G2509=Data!$T$27,Data!$V$27,))))))))))))))))))))))</f>
        <v/>
      </c>
    </row>
    <row r="2493" spans="13:13" ht="9.6" hidden="1" customHeight="1" x14ac:dyDescent="0.2">
      <c r="M2493" s="89" t="str">
        <f>IF(Udfyldningsark!G2510="","",IF(Udfyldningsark!G2510=Data!$T$7,Data!$V$7,IF(Udfyldningsark!G2510=Data!$T$8,Data!$V$8,IF(Udfyldningsark!G2510=Data!$T$9,Data!$V$9,IF(Udfyldningsark!G2510=Data!$T$10,Data!$V$10,IF(Udfyldningsark!G2510=Data!$T$11,Data!$V$11,IF(Udfyldningsark!G2510=Data!$T$12,Data!$V$12,IF(Udfyldningsark!G2510=Data!$T$13,Data!$V$13,IF(Udfyldningsark!G2510=Data!$T$14,Data!$V$14,IF(Udfyldningsark!G2510=Data!$T$15,Data!$V$15,IF(Udfyldningsark!G2510=Data!$T$16,Data!$V$16,IF(Udfyldningsark!G2510=Data!$T$17,Data!$V$17,IF(Udfyldningsark!G2510=Data!$T$18,Data!$V$18,IF(Udfyldningsark!G2510=Data!$T$19,Data!$V$19,IF(Udfyldningsark!G2510=Data!$T$20,Data!$V$20,IF(Udfyldningsark!G2510=Data!$T$21,Data!$V$21,IF(Udfyldningsark!G2510=Data!$T$22,Data!$V$22,IF(Udfyldningsark!G2510=Data!$T$23,Data!$V$23,IF(Udfyldningsark!G2510=Data!$T$24,Data!$V$24,IF(Udfyldningsark!G2510=Data!$T$25,Data!$V$25,IF(Udfyldningsark!G2510=Data!$T$26,Data!$V$26,IF(Udfyldningsark!G2510=Data!$T$27,Data!$V$27,))))))))))))))))))))))</f>
        <v/>
      </c>
    </row>
    <row r="2494" spans="13:13" ht="9.6" hidden="1" customHeight="1" x14ac:dyDescent="0.2">
      <c r="M2494" s="89" t="str">
        <f>IF(Udfyldningsark!G2511="","",IF(Udfyldningsark!G2511=Data!$T$7,Data!$V$7,IF(Udfyldningsark!G2511=Data!$T$8,Data!$V$8,IF(Udfyldningsark!G2511=Data!$T$9,Data!$V$9,IF(Udfyldningsark!G2511=Data!$T$10,Data!$V$10,IF(Udfyldningsark!G2511=Data!$T$11,Data!$V$11,IF(Udfyldningsark!G2511=Data!$T$12,Data!$V$12,IF(Udfyldningsark!G2511=Data!$T$13,Data!$V$13,IF(Udfyldningsark!G2511=Data!$T$14,Data!$V$14,IF(Udfyldningsark!G2511=Data!$T$15,Data!$V$15,IF(Udfyldningsark!G2511=Data!$T$16,Data!$V$16,IF(Udfyldningsark!G2511=Data!$T$17,Data!$V$17,IF(Udfyldningsark!G2511=Data!$T$18,Data!$V$18,IF(Udfyldningsark!G2511=Data!$T$19,Data!$V$19,IF(Udfyldningsark!G2511=Data!$T$20,Data!$V$20,IF(Udfyldningsark!G2511=Data!$T$21,Data!$V$21,IF(Udfyldningsark!G2511=Data!$T$22,Data!$V$22,IF(Udfyldningsark!G2511=Data!$T$23,Data!$V$23,IF(Udfyldningsark!G2511=Data!$T$24,Data!$V$24,IF(Udfyldningsark!G2511=Data!$T$25,Data!$V$25,IF(Udfyldningsark!G2511=Data!$T$26,Data!$V$26,IF(Udfyldningsark!G2511=Data!$T$27,Data!$V$27,))))))))))))))))))))))</f>
        <v/>
      </c>
    </row>
    <row r="2495" spans="13:13" ht="9.6" hidden="1" customHeight="1" x14ac:dyDescent="0.2">
      <c r="M2495" s="89" t="str">
        <f>IF(Udfyldningsark!G2512="","",IF(Udfyldningsark!G2512=Data!$T$7,Data!$V$7,IF(Udfyldningsark!G2512=Data!$T$8,Data!$V$8,IF(Udfyldningsark!G2512=Data!$T$9,Data!$V$9,IF(Udfyldningsark!G2512=Data!$T$10,Data!$V$10,IF(Udfyldningsark!G2512=Data!$T$11,Data!$V$11,IF(Udfyldningsark!G2512=Data!$T$12,Data!$V$12,IF(Udfyldningsark!G2512=Data!$T$13,Data!$V$13,IF(Udfyldningsark!G2512=Data!$T$14,Data!$V$14,IF(Udfyldningsark!G2512=Data!$T$15,Data!$V$15,IF(Udfyldningsark!G2512=Data!$T$16,Data!$V$16,IF(Udfyldningsark!G2512=Data!$T$17,Data!$V$17,IF(Udfyldningsark!G2512=Data!$T$18,Data!$V$18,IF(Udfyldningsark!G2512=Data!$T$19,Data!$V$19,IF(Udfyldningsark!G2512=Data!$T$20,Data!$V$20,IF(Udfyldningsark!G2512=Data!$T$21,Data!$V$21,IF(Udfyldningsark!G2512=Data!$T$22,Data!$V$22,IF(Udfyldningsark!G2512=Data!$T$23,Data!$V$23,IF(Udfyldningsark!G2512=Data!$T$24,Data!$V$24,IF(Udfyldningsark!G2512=Data!$T$25,Data!$V$25,IF(Udfyldningsark!G2512=Data!$T$26,Data!$V$26,IF(Udfyldningsark!G2512=Data!$T$27,Data!$V$27,))))))))))))))))))))))</f>
        <v/>
      </c>
    </row>
    <row r="2496" spans="13:13" ht="9.6" hidden="1" customHeight="1" x14ac:dyDescent="0.2">
      <c r="M2496" s="89" t="str">
        <f>IF(Udfyldningsark!G2513="","",IF(Udfyldningsark!G2513=Data!$T$7,Data!$V$7,IF(Udfyldningsark!G2513=Data!$T$8,Data!$V$8,IF(Udfyldningsark!G2513=Data!$T$9,Data!$V$9,IF(Udfyldningsark!G2513=Data!$T$10,Data!$V$10,IF(Udfyldningsark!G2513=Data!$T$11,Data!$V$11,IF(Udfyldningsark!G2513=Data!$T$12,Data!$V$12,IF(Udfyldningsark!G2513=Data!$T$13,Data!$V$13,IF(Udfyldningsark!G2513=Data!$T$14,Data!$V$14,IF(Udfyldningsark!G2513=Data!$T$15,Data!$V$15,IF(Udfyldningsark!G2513=Data!$T$16,Data!$V$16,IF(Udfyldningsark!G2513=Data!$T$17,Data!$V$17,IF(Udfyldningsark!G2513=Data!$T$18,Data!$V$18,IF(Udfyldningsark!G2513=Data!$T$19,Data!$V$19,IF(Udfyldningsark!G2513=Data!$T$20,Data!$V$20,IF(Udfyldningsark!G2513=Data!$T$21,Data!$V$21,IF(Udfyldningsark!G2513=Data!$T$22,Data!$V$22,IF(Udfyldningsark!G2513=Data!$T$23,Data!$V$23,IF(Udfyldningsark!G2513=Data!$T$24,Data!$V$24,IF(Udfyldningsark!G2513=Data!$T$25,Data!$V$25,IF(Udfyldningsark!G2513=Data!$T$26,Data!$V$26,IF(Udfyldningsark!G2513=Data!$T$27,Data!$V$27,))))))))))))))))))))))</f>
        <v/>
      </c>
    </row>
    <row r="2497" spans="13:13" ht="9.6" hidden="1" customHeight="1" x14ac:dyDescent="0.2">
      <c r="M2497" s="89" t="str">
        <f>IF(Udfyldningsark!G2514="","",IF(Udfyldningsark!G2514=Data!$T$7,Data!$V$7,IF(Udfyldningsark!G2514=Data!$T$8,Data!$V$8,IF(Udfyldningsark!G2514=Data!$T$9,Data!$V$9,IF(Udfyldningsark!G2514=Data!$T$10,Data!$V$10,IF(Udfyldningsark!G2514=Data!$T$11,Data!$V$11,IF(Udfyldningsark!G2514=Data!$T$12,Data!$V$12,IF(Udfyldningsark!G2514=Data!$T$13,Data!$V$13,IF(Udfyldningsark!G2514=Data!$T$14,Data!$V$14,IF(Udfyldningsark!G2514=Data!$T$15,Data!$V$15,IF(Udfyldningsark!G2514=Data!$T$16,Data!$V$16,IF(Udfyldningsark!G2514=Data!$T$17,Data!$V$17,IF(Udfyldningsark!G2514=Data!$T$18,Data!$V$18,IF(Udfyldningsark!G2514=Data!$T$19,Data!$V$19,IF(Udfyldningsark!G2514=Data!$T$20,Data!$V$20,IF(Udfyldningsark!G2514=Data!$T$21,Data!$V$21,IF(Udfyldningsark!G2514=Data!$T$22,Data!$V$22,IF(Udfyldningsark!G2514=Data!$T$23,Data!$V$23,IF(Udfyldningsark!G2514=Data!$T$24,Data!$V$24,IF(Udfyldningsark!G2514=Data!$T$25,Data!$V$25,IF(Udfyldningsark!G2514=Data!$T$26,Data!$V$26,IF(Udfyldningsark!G2514=Data!$T$27,Data!$V$27,))))))))))))))))))))))</f>
        <v/>
      </c>
    </row>
    <row r="2498" spans="13:13" ht="9.6" hidden="1" customHeight="1" x14ac:dyDescent="0.2">
      <c r="M2498" s="89" t="str">
        <f>IF(Udfyldningsark!G2515="","",IF(Udfyldningsark!G2515=Data!$T$7,Data!$V$7,IF(Udfyldningsark!G2515=Data!$T$8,Data!$V$8,IF(Udfyldningsark!G2515=Data!$T$9,Data!$V$9,IF(Udfyldningsark!G2515=Data!$T$10,Data!$V$10,IF(Udfyldningsark!G2515=Data!$T$11,Data!$V$11,IF(Udfyldningsark!G2515=Data!$T$12,Data!$V$12,IF(Udfyldningsark!G2515=Data!$T$13,Data!$V$13,IF(Udfyldningsark!G2515=Data!$T$14,Data!$V$14,IF(Udfyldningsark!G2515=Data!$T$15,Data!$V$15,IF(Udfyldningsark!G2515=Data!$T$16,Data!$V$16,IF(Udfyldningsark!G2515=Data!$T$17,Data!$V$17,IF(Udfyldningsark!G2515=Data!$T$18,Data!$V$18,IF(Udfyldningsark!G2515=Data!$T$19,Data!$V$19,IF(Udfyldningsark!G2515=Data!$T$20,Data!$V$20,IF(Udfyldningsark!G2515=Data!$T$21,Data!$V$21,IF(Udfyldningsark!G2515=Data!$T$22,Data!$V$22,IF(Udfyldningsark!G2515=Data!$T$23,Data!$V$23,IF(Udfyldningsark!G2515=Data!$T$24,Data!$V$24,IF(Udfyldningsark!G2515=Data!$T$25,Data!$V$25,IF(Udfyldningsark!G2515=Data!$T$26,Data!$V$26,IF(Udfyldningsark!G2515=Data!$T$27,Data!$V$27,))))))))))))))))))))))</f>
        <v/>
      </c>
    </row>
    <row r="2499" spans="13:13" ht="9.6" hidden="1" customHeight="1" x14ac:dyDescent="0.2">
      <c r="M2499" s="89" t="str">
        <f>IF(Udfyldningsark!G2516="","",IF(Udfyldningsark!G2516=Data!$T$7,Data!$V$7,IF(Udfyldningsark!G2516=Data!$T$8,Data!$V$8,IF(Udfyldningsark!G2516=Data!$T$9,Data!$V$9,IF(Udfyldningsark!G2516=Data!$T$10,Data!$V$10,IF(Udfyldningsark!G2516=Data!$T$11,Data!$V$11,IF(Udfyldningsark!G2516=Data!$T$12,Data!$V$12,IF(Udfyldningsark!G2516=Data!$T$13,Data!$V$13,IF(Udfyldningsark!G2516=Data!$T$14,Data!$V$14,IF(Udfyldningsark!G2516=Data!$T$15,Data!$V$15,IF(Udfyldningsark!G2516=Data!$T$16,Data!$V$16,IF(Udfyldningsark!G2516=Data!$T$17,Data!$V$17,IF(Udfyldningsark!G2516=Data!$T$18,Data!$V$18,IF(Udfyldningsark!G2516=Data!$T$19,Data!$V$19,IF(Udfyldningsark!G2516=Data!$T$20,Data!$V$20,IF(Udfyldningsark!G2516=Data!$T$21,Data!$V$21,IF(Udfyldningsark!G2516=Data!$T$22,Data!$V$22,IF(Udfyldningsark!G2516=Data!$T$23,Data!$V$23,IF(Udfyldningsark!G2516=Data!$T$24,Data!$V$24,IF(Udfyldningsark!G2516=Data!$T$25,Data!$V$25,IF(Udfyldningsark!G2516=Data!$T$26,Data!$V$26,IF(Udfyldningsark!G2516=Data!$T$27,Data!$V$27,))))))))))))))))))))))</f>
        <v/>
      </c>
    </row>
    <row r="2500" spans="13:13" ht="9.6" hidden="1" customHeight="1" x14ac:dyDescent="0.2">
      <c r="M2500" s="89" t="str">
        <f>IF(Udfyldningsark!G2517="","",IF(Udfyldningsark!G2517=Data!$T$7,Data!$V$7,IF(Udfyldningsark!G2517=Data!$T$8,Data!$V$8,IF(Udfyldningsark!G2517=Data!$T$9,Data!$V$9,IF(Udfyldningsark!G2517=Data!$T$10,Data!$V$10,IF(Udfyldningsark!G2517=Data!$T$11,Data!$V$11,IF(Udfyldningsark!G2517=Data!$T$12,Data!$V$12,IF(Udfyldningsark!G2517=Data!$T$13,Data!$V$13,IF(Udfyldningsark!G2517=Data!$T$14,Data!$V$14,IF(Udfyldningsark!G2517=Data!$T$15,Data!$V$15,IF(Udfyldningsark!G2517=Data!$T$16,Data!$V$16,IF(Udfyldningsark!G2517=Data!$T$17,Data!$V$17,IF(Udfyldningsark!G2517=Data!$T$18,Data!$V$18,IF(Udfyldningsark!G2517=Data!$T$19,Data!$V$19,IF(Udfyldningsark!G2517=Data!$T$20,Data!$V$20,IF(Udfyldningsark!G2517=Data!$T$21,Data!$V$21,IF(Udfyldningsark!G2517=Data!$T$22,Data!$V$22,IF(Udfyldningsark!G2517=Data!$T$23,Data!$V$23,IF(Udfyldningsark!G2517=Data!$T$24,Data!$V$24,IF(Udfyldningsark!G2517=Data!$T$25,Data!$V$25,IF(Udfyldningsark!G2517=Data!$T$26,Data!$V$26,IF(Udfyldningsark!G2517=Data!$T$27,Data!$V$27,))))))))))))))))))))))</f>
        <v/>
      </c>
    </row>
    <row r="2501" spans="13:13" ht="9.6" hidden="1" customHeight="1" x14ac:dyDescent="0.2">
      <c r="M2501" s="89" t="str">
        <f>IF(Udfyldningsark!G2518="","",IF(Udfyldningsark!G2518=Data!$T$7,Data!$V$7,IF(Udfyldningsark!G2518=Data!$T$8,Data!$V$8,IF(Udfyldningsark!G2518=Data!$T$9,Data!$V$9,IF(Udfyldningsark!G2518=Data!$T$10,Data!$V$10,IF(Udfyldningsark!G2518=Data!$T$11,Data!$V$11,IF(Udfyldningsark!G2518=Data!$T$12,Data!$V$12,IF(Udfyldningsark!G2518=Data!$T$13,Data!$V$13,IF(Udfyldningsark!G2518=Data!$T$14,Data!$V$14,IF(Udfyldningsark!G2518=Data!$T$15,Data!$V$15,IF(Udfyldningsark!G2518=Data!$T$16,Data!$V$16,IF(Udfyldningsark!G2518=Data!$T$17,Data!$V$17,IF(Udfyldningsark!G2518=Data!$T$18,Data!$V$18,IF(Udfyldningsark!G2518=Data!$T$19,Data!$V$19,IF(Udfyldningsark!G2518=Data!$T$20,Data!$V$20,IF(Udfyldningsark!G2518=Data!$T$21,Data!$V$21,IF(Udfyldningsark!G2518=Data!$T$22,Data!$V$22,IF(Udfyldningsark!G2518=Data!$T$23,Data!$V$23,IF(Udfyldningsark!G2518=Data!$T$24,Data!$V$24,IF(Udfyldningsark!G2518=Data!$T$25,Data!$V$25,IF(Udfyldningsark!G2518=Data!$T$26,Data!$V$26,IF(Udfyldningsark!G2518=Data!$T$27,Data!$V$27,))))))))))))))))))))))</f>
        <v/>
      </c>
    </row>
    <row r="2502" spans="13:13" ht="9.6" hidden="1" customHeight="1" x14ac:dyDescent="0.2">
      <c r="M2502" s="89" t="str">
        <f>IF(Udfyldningsark!G2519="","",IF(Udfyldningsark!G2519=Data!$T$7,Data!$V$7,IF(Udfyldningsark!G2519=Data!$T$8,Data!$V$8,IF(Udfyldningsark!G2519=Data!$T$9,Data!$V$9,IF(Udfyldningsark!G2519=Data!$T$10,Data!$V$10,IF(Udfyldningsark!G2519=Data!$T$11,Data!$V$11,IF(Udfyldningsark!G2519=Data!$T$12,Data!$V$12,IF(Udfyldningsark!G2519=Data!$T$13,Data!$V$13,IF(Udfyldningsark!G2519=Data!$T$14,Data!$V$14,IF(Udfyldningsark!G2519=Data!$T$15,Data!$V$15,IF(Udfyldningsark!G2519=Data!$T$16,Data!$V$16,IF(Udfyldningsark!G2519=Data!$T$17,Data!$V$17,IF(Udfyldningsark!G2519=Data!$T$18,Data!$V$18,IF(Udfyldningsark!G2519=Data!$T$19,Data!$V$19,IF(Udfyldningsark!G2519=Data!$T$20,Data!$V$20,IF(Udfyldningsark!G2519=Data!$T$21,Data!$V$21,IF(Udfyldningsark!G2519=Data!$T$22,Data!$V$22,IF(Udfyldningsark!G2519=Data!$T$23,Data!$V$23,IF(Udfyldningsark!G2519=Data!$T$24,Data!$V$24,IF(Udfyldningsark!G2519=Data!$T$25,Data!$V$25,IF(Udfyldningsark!G2519=Data!$T$26,Data!$V$26,IF(Udfyldningsark!G2519=Data!$T$27,Data!$V$27,))))))))))))))))))))))</f>
        <v/>
      </c>
    </row>
    <row r="2503" spans="13:13" ht="9.6" hidden="1" customHeight="1" x14ac:dyDescent="0.2">
      <c r="M2503" s="89" t="str">
        <f>IF(Udfyldningsark!G2520="","",IF(Udfyldningsark!G2520=Data!$T$7,Data!$V$7,IF(Udfyldningsark!G2520=Data!$T$8,Data!$V$8,IF(Udfyldningsark!G2520=Data!$T$9,Data!$V$9,IF(Udfyldningsark!G2520=Data!$T$10,Data!$V$10,IF(Udfyldningsark!G2520=Data!$T$11,Data!$V$11,IF(Udfyldningsark!G2520=Data!$T$12,Data!$V$12,IF(Udfyldningsark!G2520=Data!$T$13,Data!$V$13,IF(Udfyldningsark!G2520=Data!$T$14,Data!$V$14,IF(Udfyldningsark!G2520=Data!$T$15,Data!$V$15,IF(Udfyldningsark!G2520=Data!$T$16,Data!$V$16,IF(Udfyldningsark!G2520=Data!$T$17,Data!$V$17,IF(Udfyldningsark!G2520=Data!$T$18,Data!$V$18,IF(Udfyldningsark!G2520=Data!$T$19,Data!$V$19,IF(Udfyldningsark!G2520=Data!$T$20,Data!$V$20,IF(Udfyldningsark!G2520=Data!$T$21,Data!$V$21,IF(Udfyldningsark!G2520=Data!$T$22,Data!$V$22,IF(Udfyldningsark!G2520=Data!$T$23,Data!$V$23,IF(Udfyldningsark!G2520=Data!$T$24,Data!$V$24,IF(Udfyldningsark!G2520=Data!$T$25,Data!$V$25,IF(Udfyldningsark!G2520=Data!$T$26,Data!$V$26,IF(Udfyldningsark!G2520=Data!$T$27,Data!$V$27,))))))))))))))))))))))</f>
        <v/>
      </c>
    </row>
    <row r="2504" spans="13:13" ht="9.6" hidden="1" customHeight="1" x14ac:dyDescent="0.2">
      <c r="M2504" s="89" t="str">
        <f>IF(Udfyldningsark!G2521="","",IF(Udfyldningsark!G2521=Data!$T$7,Data!$V$7,IF(Udfyldningsark!G2521=Data!$T$8,Data!$V$8,IF(Udfyldningsark!G2521=Data!$T$9,Data!$V$9,IF(Udfyldningsark!G2521=Data!$T$10,Data!$V$10,IF(Udfyldningsark!G2521=Data!$T$11,Data!$V$11,IF(Udfyldningsark!G2521=Data!$T$12,Data!$V$12,IF(Udfyldningsark!G2521=Data!$T$13,Data!$V$13,IF(Udfyldningsark!G2521=Data!$T$14,Data!$V$14,IF(Udfyldningsark!G2521=Data!$T$15,Data!$V$15,IF(Udfyldningsark!G2521=Data!$T$16,Data!$V$16,IF(Udfyldningsark!G2521=Data!$T$17,Data!$V$17,IF(Udfyldningsark!G2521=Data!$T$18,Data!$V$18,IF(Udfyldningsark!G2521=Data!$T$19,Data!$V$19,IF(Udfyldningsark!G2521=Data!$T$20,Data!$V$20,IF(Udfyldningsark!G2521=Data!$T$21,Data!$V$21,IF(Udfyldningsark!G2521=Data!$T$22,Data!$V$22,IF(Udfyldningsark!G2521=Data!$T$23,Data!$V$23,IF(Udfyldningsark!G2521=Data!$T$24,Data!$V$24,IF(Udfyldningsark!G2521=Data!$T$25,Data!$V$25,IF(Udfyldningsark!G2521=Data!$T$26,Data!$V$26,IF(Udfyldningsark!G2521=Data!$T$27,Data!$V$27,))))))))))))))))))))))</f>
        <v/>
      </c>
    </row>
    <row r="2505" spans="13:13" ht="9.6" hidden="1" customHeight="1" x14ac:dyDescent="0.2">
      <c r="M2505" s="89" t="str">
        <f>IF(Udfyldningsark!G2522="","",IF(Udfyldningsark!G2522=Data!$T$7,Data!$V$7,IF(Udfyldningsark!G2522=Data!$T$8,Data!$V$8,IF(Udfyldningsark!G2522=Data!$T$9,Data!$V$9,IF(Udfyldningsark!G2522=Data!$T$10,Data!$V$10,IF(Udfyldningsark!G2522=Data!$T$11,Data!$V$11,IF(Udfyldningsark!G2522=Data!$T$12,Data!$V$12,IF(Udfyldningsark!G2522=Data!$T$13,Data!$V$13,IF(Udfyldningsark!G2522=Data!$T$14,Data!$V$14,IF(Udfyldningsark!G2522=Data!$T$15,Data!$V$15,IF(Udfyldningsark!G2522=Data!$T$16,Data!$V$16,IF(Udfyldningsark!G2522=Data!$T$17,Data!$V$17,IF(Udfyldningsark!G2522=Data!$T$18,Data!$V$18,IF(Udfyldningsark!G2522=Data!$T$19,Data!$V$19,IF(Udfyldningsark!G2522=Data!$T$20,Data!$V$20,IF(Udfyldningsark!G2522=Data!$T$21,Data!$V$21,IF(Udfyldningsark!G2522=Data!$T$22,Data!$V$22,IF(Udfyldningsark!G2522=Data!$T$23,Data!$V$23,IF(Udfyldningsark!G2522=Data!$T$24,Data!$V$24,IF(Udfyldningsark!G2522=Data!$T$25,Data!$V$25,IF(Udfyldningsark!G2522=Data!$T$26,Data!$V$26,IF(Udfyldningsark!G2522=Data!$T$27,Data!$V$27,))))))))))))))))))))))</f>
        <v/>
      </c>
    </row>
    <row r="2506" spans="13:13" ht="9.6" hidden="1" customHeight="1" x14ac:dyDescent="0.2">
      <c r="M2506" s="89" t="str">
        <f>IF(Udfyldningsark!G2523="","",IF(Udfyldningsark!G2523=Data!$T$7,Data!$V$7,IF(Udfyldningsark!G2523=Data!$T$8,Data!$V$8,IF(Udfyldningsark!G2523=Data!$T$9,Data!$V$9,IF(Udfyldningsark!G2523=Data!$T$10,Data!$V$10,IF(Udfyldningsark!G2523=Data!$T$11,Data!$V$11,IF(Udfyldningsark!G2523=Data!$T$12,Data!$V$12,IF(Udfyldningsark!G2523=Data!$T$13,Data!$V$13,IF(Udfyldningsark!G2523=Data!$T$14,Data!$V$14,IF(Udfyldningsark!G2523=Data!$T$15,Data!$V$15,IF(Udfyldningsark!G2523=Data!$T$16,Data!$V$16,IF(Udfyldningsark!G2523=Data!$T$17,Data!$V$17,IF(Udfyldningsark!G2523=Data!$T$18,Data!$V$18,IF(Udfyldningsark!G2523=Data!$T$19,Data!$V$19,IF(Udfyldningsark!G2523=Data!$T$20,Data!$V$20,IF(Udfyldningsark!G2523=Data!$T$21,Data!$V$21,IF(Udfyldningsark!G2523=Data!$T$22,Data!$V$22,IF(Udfyldningsark!G2523=Data!$T$23,Data!$V$23,IF(Udfyldningsark!G2523=Data!$T$24,Data!$V$24,IF(Udfyldningsark!G2523=Data!$T$25,Data!$V$25,IF(Udfyldningsark!G2523=Data!$T$26,Data!$V$26,IF(Udfyldningsark!G2523=Data!$T$27,Data!$V$27,))))))))))))))))))))))</f>
        <v/>
      </c>
    </row>
    <row r="2507" spans="13:13" ht="9.6" hidden="1" customHeight="1" x14ac:dyDescent="0.2">
      <c r="M2507" s="89" t="str">
        <f>IF(Udfyldningsark!G2524="","",IF(Udfyldningsark!G2524=Data!$T$7,Data!$V$7,IF(Udfyldningsark!G2524=Data!$T$8,Data!$V$8,IF(Udfyldningsark!G2524=Data!$T$9,Data!$V$9,IF(Udfyldningsark!G2524=Data!$T$10,Data!$V$10,IF(Udfyldningsark!G2524=Data!$T$11,Data!$V$11,IF(Udfyldningsark!G2524=Data!$T$12,Data!$V$12,IF(Udfyldningsark!G2524=Data!$T$13,Data!$V$13,IF(Udfyldningsark!G2524=Data!$T$14,Data!$V$14,IF(Udfyldningsark!G2524=Data!$T$15,Data!$V$15,IF(Udfyldningsark!G2524=Data!$T$16,Data!$V$16,IF(Udfyldningsark!G2524=Data!$T$17,Data!$V$17,IF(Udfyldningsark!G2524=Data!$T$18,Data!$V$18,IF(Udfyldningsark!G2524=Data!$T$19,Data!$V$19,IF(Udfyldningsark!G2524=Data!$T$20,Data!$V$20,IF(Udfyldningsark!G2524=Data!$T$21,Data!$V$21,IF(Udfyldningsark!G2524=Data!$T$22,Data!$V$22,IF(Udfyldningsark!G2524=Data!$T$23,Data!$V$23,IF(Udfyldningsark!G2524=Data!$T$24,Data!$V$24,IF(Udfyldningsark!G2524=Data!$T$25,Data!$V$25,IF(Udfyldningsark!G2524=Data!$T$26,Data!$V$26,IF(Udfyldningsark!G2524=Data!$T$27,Data!$V$27,))))))))))))))))))))))</f>
        <v/>
      </c>
    </row>
    <row r="2508" spans="13:13" ht="9.6" hidden="1" customHeight="1" x14ac:dyDescent="0.2">
      <c r="M2508" s="89" t="str">
        <f>IF(Udfyldningsark!G2525="","",IF(Udfyldningsark!G2525=Data!$T$7,Data!$V$7,IF(Udfyldningsark!G2525=Data!$T$8,Data!$V$8,IF(Udfyldningsark!G2525=Data!$T$9,Data!$V$9,IF(Udfyldningsark!G2525=Data!$T$10,Data!$V$10,IF(Udfyldningsark!G2525=Data!$T$11,Data!$V$11,IF(Udfyldningsark!G2525=Data!$T$12,Data!$V$12,IF(Udfyldningsark!G2525=Data!$T$13,Data!$V$13,IF(Udfyldningsark!G2525=Data!$T$14,Data!$V$14,IF(Udfyldningsark!G2525=Data!$T$15,Data!$V$15,IF(Udfyldningsark!G2525=Data!$T$16,Data!$V$16,IF(Udfyldningsark!G2525=Data!$T$17,Data!$V$17,IF(Udfyldningsark!G2525=Data!$T$18,Data!$V$18,IF(Udfyldningsark!G2525=Data!$T$19,Data!$V$19,IF(Udfyldningsark!G2525=Data!$T$20,Data!$V$20,IF(Udfyldningsark!G2525=Data!$T$21,Data!$V$21,IF(Udfyldningsark!G2525=Data!$T$22,Data!$V$22,IF(Udfyldningsark!G2525=Data!$T$23,Data!$V$23,IF(Udfyldningsark!G2525=Data!$T$24,Data!$V$24,IF(Udfyldningsark!G2525=Data!$T$25,Data!$V$25,IF(Udfyldningsark!G2525=Data!$T$26,Data!$V$26,IF(Udfyldningsark!G2525=Data!$T$27,Data!$V$27,))))))))))))))))))))))</f>
        <v/>
      </c>
    </row>
    <row r="2509" spans="13:13" ht="9.6" hidden="1" customHeight="1" x14ac:dyDescent="0.2">
      <c r="M2509" s="89" t="str">
        <f>IF(Udfyldningsark!G2526="","",IF(Udfyldningsark!G2526=Data!$T$7,Data!$V$7,IF(Udfyldningsark!G2526=Data!$T$8,Data!$V$8,IF(Udfyldningsark!G2526=Data!$T$9,Data!$V$9,IF(Udfyldningsark!G2526=Data!$T$10,Data!$V$10,IF(Udfyldningsark!G2526=Data!$T$11,Data!$V$11,IF(Udfyldningsark!G2526=Data!$T$12,Data!$V$12,IF(Udfyldningsark!G2526=Data!$T$13,Data!$V$13,IF(Udfyldningsark!G2526=Data!$T$14,Data!$V$14,IF(Udfyldningsark!G2526=Data!$T$15,Data!$V$15,IF(Udfyldningsark!G2526=Data!$T$16,Data!$V$16,IF(Udfyldningsark!G2526=Data!$T$17,Data!$V$17,IF(Udfyldningsark!G2526=Data!$T$18,Data!$V$18,IF(Udfyldningsark!G2526=Data!$T$19,Data!$V$19,IF(Udfyldningsark!G2526=Data!$T$20,Data!$V$20,IF(Udfyldningsark!G2526=Data!$T$21,Data!$V$21,IF(Udfyldningsark!G2526=Data!$T$22,Data!$V$22,IF(Udfyldningsark!G2526=Data!$T$23,Data!$V$23,IF(Udfyldningsark!G2526=Data!$T$24,Data!$V$24,IF(Udfyldningsark!G2526=Data!$T$25,Data!$V$25,IF(Udfyldningsark!G2526=Data!$T$26,Data!$V$26,IF(Udfyldningsark!G2526=Data!$T$27,Data!$V$27,))))))))))))))))))))))</f>
        <v/>
      </c>
    </row>
    <row r="2510" spans="13:13" ht="9.6" hidden="1" customHeight="1" x14ac:dyDescent="0.2">
      <c r="M2510" s="89" t="str">
        <f>IF(Udfyldningsark!G2527="","",IF(Udfyldningsark!G2527=Data!$T$7,Data!$V$7,IF(Udfyldningsark!G2527=Data!$T$8,Data!$V$8,IF(Udfyldningsark!G2527=Data!$T$9,Data!$V$9,IF(Udfyldningsark!G2527=Data!$T$10,Data!$V$10,IF(Udfyldningsark!G2527=Data!$T$11,Data!$V$11,IF(Udfyldningsark!G2527=Data!$T$12,Data!$V$12,IF(Udfyldningsark!G2527=Data!$T$13,Data!$V$13,IF(Udfyldningsark!G2527=Data!$T$14,Data!$V$14,IF(Udfyldningsark!G2527=Data!$T$15,Data!$V$15,IF(Udfyldningsark!G2527=Data!$T$16,Data!$V$16,IF(Udfyldningsark!G2527=Data!$T$17,Data!$V$17,IF(Udfyldningsark!G2527=Data!$T$18,Data!$V$18,IF(Udfyldningsark!G2527=Data!$T$19,Data!$V$19,IF(Udfyldningsark!G2527=Data!$T$20,Data!$V$20,IF(Udfyldningsark!G2527=Data!$T$21,Data!$V$21,IF(Udfyldningsark!G2527=Data!$T$22,Data!$V$22,IF(Udfyldningsark!G2527=Data!$T$23,Data!$V$23,IF(Udfyldningsark!G2527=Data!$T$24,Data!$V$24,IF(Udfyldningsark!G2527=Data!$T$25,Data!$V$25,IF(Udfyldningsark!G2527=Data!$T$26,Data!$V$26,IF(Udfyldningsark!G2527=Data!$T$27,Data!$V$27,))))))))))))))))))))))</f>
        <v/>
      </c>
    </row>
    <row r="2511" spans="13:13" ht="9.6" hidden="1" customHeight="1" x14ac:dyDescent="0.2">
      <c r="M2511" s="89" t="str">
        <f>IF(Udfyldningsark!G2528="","",IF(Udfyldningsark!G2528=Data!$T$7,Data!$V$7,IF(Udfyldningsark!G2528=Data!$T$8,Data!$V$8,IF(Udfyldningsark!G2528=Data!$T$9,Data!$V$9,IF(Udfyldningsark!G2528=Data!$T$10,Data!$V$10,IF(Udfyldningsark!G2528=Data!$T$11,Data!$V$11,IF(Udfyldningsark!G2528=Data!$T$12,Data!$V$12,IF(Udfyldningsark!G2528=Data!$T$13,Data!$V$13,IF(Udfyldningsark!G2528=Data!$T$14,Data!$V$14,IF(Udfyldningsark!G2528=Data!$T$15,Data!$V$15,IF(Udfyldningsark!G2528=Data!$T$16,Data!$V$16,IF(Udfyldningsark!G2528=Data!$T$17,Data!$V$17,IF(Udfyldningsark!G2528=Data!$T$18,Data!$V$18,IF(Udfyldningsark!G2528=Data!$T$19,Data!$V$19,IF(Udfyldningsark!G2528=Data!$T$20,Data!$V$20,IF(Udfyldningsark!G2528=Data!$T$21,Data!$V$21,IF(Udfyldningsark!G2528=Data!$T$22,Data!$V$22,IF(Udfyldningsark!G2528=Data!$T$23,Data!$V$23,IF(Udfyldningsark!G2528=Data!$T$24,Data!$V$24,IF(Udfyldningsark!G2528=Data!$T$25,Data!$V$25,IF(Udfyldningsark!G2528=Data!$T$26,Data!$V$26,IF(Udfyldningsark!G2528=Data!$T$27,Data!$V$27,))))))))))))))))))))))</f>
        <v/>
      </c>
    </row>
    <row r="2512" spans="13:13" ht="9.6" hidden="1" customHeight="1" x14ac:dyDescent="0.2">
      <c r="M2512" s="89" t="str">
        <f>IF(Udfyldningsark!G2529="","",IF(Udfyldningsark!G2529=Data!$T$7,Data!$V$7,IF(Udfyldningsark!G2529=Data!$T$8,Data!$V$8,IF(Udfyldningsark!G2529=Data!$T$9,Data!$V$9,IF(Udfyldningsark!G2529=Data!$T$10,Data!$V$10,IF(Udfyldningsark!G2529=Data!$T$11,Data!$V$11,IF(Udfyldningsark!G2529=Data!$T$12,Data!$V$12,IF(Udfyldningsark!G2529=Data!$T$13,Data!$V$13,IF(Udfyldningsark!G2529=Data!$T$14,Data!$V$14,IF(Udfyldningsark!G2529=Data!$T$15,Data!$V$15,IF(Udfyldningsark!G2529=Data!$T$16,Data!$V$16,IF(Udfyldningsark!G2529=Data!$T$17,Data!$V$17,IF(Udfyldningsark!G2529=Data!$T$18,Data!$V$18,IF(Udfyldningsark!G2529=Data!$T$19,Data!$V$19,IF(Udfyldningsark!G2529=Data!$T$20,Data!$V$20,IF(Udfyldningsark!G2529=Data!$T$21,Data!$V$21,IF(Udfyldningsark!G2529=Data!$T$22,Data!$V$22,IF(Udfyldningsark!G2529=Data!$T$23,Data!$V$23,IF(Udfyldningsark!G2529=Data!$T$24,Data!$V$24,IF(Udfyldningsark!G2529=Data!$T$25,Data!$V$25,IF(Udfyldningsark!G2529=Data!$T$26,Data!$V$26,IF(Udfyldningsark!G2529=Data!$T$27,Data!$V$27,))))))))))))))))))))))</f>
        <v/>
      </c>
    </row>
    <row r="2513" spans="13:13" ht="9.6" hidden="1" customHeight="1" x14ac:dyDescent="0.2">
      <c r="M2513" s="89" t="str">
        <f>IF(Udfyldningsark!G2530="","",IF(Udfyldningsark!G2530=Data!$T$7,Data!$V$7,IF(Udfyldningsark!G2530=Data!$T$8,Data!$V$8,IF(Udfyldningsark!G2530=Data!$T$9,Data!$V$9,IF(Udfyldningsark!G2530=Data!$T$10,Data!$V$10,IF(Udfyldningsark!G2530=Data!$T$11,Data!$V$11,IF(Udfyldningsark!G2530=Data!$T$12,Data!$V$12,IF(Udfyldningsark!G2530=Data!$T$13,Data!$V$13,IF(Udfyldningsark!G2530=Data!$T$14,Data!$V$14,IF(Udfyldningsark!G2530=Data!$T$15,Data!$V$15,IF(Udfyldningsark!G2530=Data!$T$16,Data!$V$16,IF(Udfyldningsark!G2530=Data!$T$17,Data!$V$17,IF(Udfyldningsark!G2530=Data!$T$18,Data!$V$18,IF(Udfyldningsark!G2530=Data!$T$19,Data!$V$19,IF(Udfyldningsark!G2530=Data!$T$20,Data!$V$20,IF(Udfyldningsark!G2530=Data!$T$21,Data!$V$21,IF(Udfyldningsark!G2530=Data!$T$22,Data!$V$22,IF(Udfyldningsark!G2530=Data!$T$23,Data!$V$23,IF(Udfyldningsark!G2530=Data!$T$24,Data!$V$24,IF(Udfyldningsark!G2530=Data!$T$25,Data!$V$25,IF(Udfyldningsark!G2530=Data!$T$26,Data!$V$26,IF(Udfyldningsark!G2530=Data!$T$27,Data!$V$27,))))))))))))))))))))))</f>
        <v/>
      </c>
    </row>
    <row r="2514" spans="13:13" ht="9.6" hidden="1" customHeight="1" x14ac:dyDescent="0.2">
      <c r="M2514" s="89" t="str">
        <f>IF(Udfyldningsark!G2531="","",IF(Udfyldningsark!G2531=Data!$T$7,Data!$V$7,IF(Udfyldningsark!G2531=Data!$T$8,Data!$V$8,IF(Udfyldningsark!G2531=Data!$T$9,Data!$V$9,IF(Udfyldningsark!G2531=Data!$T$10,Data!$V$10,IF(Udfyldningsark!G2531=Data!$T$11,Data!$V$11,IF(Udfyldningsark!G2531=Data!$T$12,Data!$V$12,IF(Udfyldningsark!G2531=Data!$T$13,Data!$V$13,IF(Udfyldningsark!G2531=Data!$T$14,Data!$V$14,IF(Udfyldningsark!G2531=Data!$T$15,Data!$V$15,IF(Udfyldningsark!G2531=Data!$T$16,Data!$V$16,IF(Udfyldningsark!G2531=Data!$T$17,Data!$V$17,IF(Udfyldningsark!G2531=Data!$T$18,Data!$V$18,IF(Udfyldningsark!G2531=Data!$T$19,Data!$V$19,IF(Udfyldningsark!G2531=Data!$T$20,Data!$V$20,IF(Udfyldningsark!G2531=Data!$T$21,Data!$V$21,IF(Udfyldningsark!G2531=Data!$T$22,Data!$V$22,IF(Udfyldningsark!G2531=Data!$T$23,Data!$V$23,IF(Udfyldningsark!G2531=Data!$T$24,Data!$V$24,IF(Udfyldningsark!G2531=Data!$T$25,Data!$V$25,IF(Udfyldningsark!G2531=Data!$T$26,Data!$V$26,IF(Udfyldningsark!G2531=Data!$T$27,Data!$V$27,))))))))))))))))))))))</f>
        <v/>
      </c>
    </row>
    <row r="2515" spans="13:13" ht="9.6" hidden="1" customHeight="1" x14ac:dyDescent="0.2">
      <c r="M2515" s="89" t="str">
        <f>IF(Udfyldningsark!G2532="","",IF(Udfyldningsark!G2532=Data!$T$7,Data!$V$7,IF(Udfyldningsark!G2532=Data!$T$8,Data!$V$8,IF(Udfyldningsark!G2532=Data!$T$9,Data!$V$9,IF(Udfyldningsark!G2532=Data!$T$10,Data!$V$10,IF(Udfyldningsark!G2532=Data!$T$11,Data!$V$11,IF(Udfyldningsark!G2532=Data!$T$12,Data!$V$12,IF(Udfyldningsark!G2532=Data!$T$13,Data!$V$13,IF(Udfyldningsark!G2532=Data!$T$14,Data!$V$14,IF(Udfyldningsark!G2532=Data!$T$15,Data!$V$15,IF(Udfyldningsark!G2532=Data!$T$16,Data!$V$16,IF(Udfyldningsark!G2532=Data!$T$17,Data!$V$17,IF(Udfyldningsark!G2532=Data!$T$18,Data!$V$18,IF(Udfyldningsark!G2532=Data!$T$19,Data!$V$19,IF(Udfyldningsark!G2532=Data!$T$20,Data!$V$20,IF(Udfyldningsark!G2532=Data!$T$21,Data!$V$21,IF(Udfyldningsark!G2532=Data!$T$22,Data!$V$22,IF(Udfyldningsark!G2532=Data!$T$23,Data!$V$23,IF(Udfyldningsark!G2532=Data!$T$24,Data!$V$24,IF(Udfyldningsark!G2532=Data!$T$25,Data!$V$25,IF(Udfyldningsark!G2532=Data!$T$26,Data!$V$26,IF(Udfyldningsark!G2532=Data!$T$27,Data!$V$27,))))))))))))))))))))))</f>
        <v/>
      </c>
    </row>
    <row r="2516" spans="13:13" ht="9.6" hidden="1" customHeight="1" x14ac:dyDescent="0.2">
      <c r="M2516" s="89" t="str">
        <f>IF(Udfyldningsark!G2533="","",IF(Udfyldningsark!G2533=Data!$T$7,Data!$V$7,IF(Udfyldningsark!G2533=Data!$T$8,Data!$V$8,IF(Udfyldningsark!G2533=Data!$T$9,Data!$V$9,IF(Udfyldningsark!G2533=Data!$T$10,Data!$V$10,IF(Udfyldningsark!G2533=Data!$T$11,Data!$V$11,IF(Udfyldningsark!G2533=Data!$T$12,Data!$V$12,IF(Udfyldningsark!G2533=Data!$T$13,Data!$V$13,IF(Udfyldningsark!G2533=Data!$T$14,Data!$V$14,IF(Udfyldningsark!G2533=Data!$T$15,Data!$V$15,IF(Udfyldningsark!G2533=Data!$T$16,Data!$V$16,IF(Udfyldningsark!G2533=Data!$T$17,Data!$V$17,IF(Udfyldningsark!G2533=Data!$T$18,Data!$V$18,IF(Udfyldningsark!G2533=Data!$T$19,Data!$V$19,IF(Udfyldningsark!G2533=Data!$T$20,Data!$V$20,IF(Udfyldningsark!G2533=Data!$T$21,Data!$V$21,IF(Udfyldningsark!G2533=Data!$T$22,Data!$V$22,IF(Udfyldningsark!G2533=Data!$T$23,Data!$V$23,IF(Udfyldningsark!G2533=Data!$T$24,Data!$V$24,IF(Udfyldningsark!G2533=Data!$T$25,Data!$V$25,IF(Udfyldningsark!G2533=Data!$T$26,Data!$V$26,IF(Udfyldningsark!G2533=Data!$T$27,Data!$V$27,))))))))))))))))))))))</f>
        <v/>
      </c>
    </row>
    <row r="2517" spans="13:13" ht="9.6" hidden="1" customHeight="1" x14ac:dyDescent="0.2">
      <c r="M2517" s="89" t="str">
        <f>IF(Udfyldningsark!G2534="","",IF(Udfyldningsark!G2534=Data!$T$7,Data!$V$7,IF(Udfyldningsark!G2534=Data!$T$8,Data!$V$8,IF(Udfyldningsark!G2534=Data!$T$9,Data!$V$9,IF(Udfyldningsark!G2534=Data!$T$10,Data!$V$10,IF(Udfyldningsark!G2534=Data!$T$11,Data!$V$11,IF(Udfyldningsark!G2534=Data!$T$12,Data!$V$12,IF(Udfyldningsark!G2534=Data!$T$13,Data!$V$13,IF(Udfyldningsark!G2534=Data!$T$14,Data!$V$14,IF(Udfyldningsark!G2534=Data!$T$15,Data!$V$15,IF(Udfyldningsark!G2534=Data!$T$16,Data!$V$16,IF(Udfyldningsark!G2534=Data!$T$17,Data!$V$17,IF(Udfyldningsark!G2534=Data!$T$18,Data!$V$18,IF(Udfyldningsark!G2534=Data!$T$19,Data!$V$19,IF(Udfyldningsark!G2534=Data!$T$20,Data!$V$20,IF(Udfyldningsark!G2534=Data!$T$21,Data!$V$21,IF(Udfyldningsark!G2534=Data!$T$22,Data!$V$22,IF(Udfyldningsark!G2534=Data!$T$23,Data!$V$23,IF(Udfyldningsark!G2534=Data!$T$24,Data!$V$24,IF(Udfyldningsark!G2534=Data!$T$25,Data!$V$25,IF(Udfyldningsark!G2534=Data!$T$26,Data!$V$26,IF(Udfyldningsark!G2534=Data!$T$27,Data!$V$27,))))))))))))))))))))))</f>
        <v/>
      </c>
    </row>
    <row r="2518" spans="13:13" ht="9.6" hidden="1" customHeight="1" x14ac:dyDescent="0.2">
      <c r="M2518" s="89" t="str">
        <f>IF(Udfyldningsark!G2535="","",IF(Udfyldningsark!G2535=Data!$T$7,Data!$V$7,IF(Udfyldningsark!G2535=Data!$T$8,Data!$V$8,IF(Udfyldningsark!G2535=Data!$T$9,Data!$V$9,IF(Udfyldningsark!G2535=Data!$T$10,Data!$V$10,IF(Udfyldningsark!G2535=Data!$T$11,Data!$V$11,IF(Udfyldningsark!G2535=Data!$T$12,Data!$V$12,IF(Udfyldningsark!G2535=Data!$T$13,Data!$V$13,IF(Udfyldningsark!G2535=Data!$T$14,Data!$V$14,IF(Udfyldningsark!G2535=Data!$T$15,Data!$V$15,IF(Udfyldningsark!G2535=Data!$T$16,Data!$V$16,IF(Udfyldningsark!G2535=Data!$T$17,Data!$V$17,IF(Udfyldningsark!G2535=Data!$T$18,Data!$V$18,IF(Udfyldningsark!G2535=Data!$T$19,Data!$V$19,IF(Udfyldningsark!G2535=Data!$T$20,Data!$V$20,IF(Udfyldningsark!G2535=Data!$T$21,Data!$V$21,IF(Udfyldningsark!G2535=Data!$T$22,Data!$V$22,IF(Udfyldningsark!G2535=Data!$T$23,Data!$V$23,IF(Udfyldningsark!G2535=Data!$T$24,Data!$V$24,IF(Udfyldningsark!G2535=Data!$T$25,Data!$V$25,IF(Udfyldningsark!G2535=Data!$T$26,Data!$V$26,IF(Udfyldningsark!G2535=Data!$T$27,Data!$V$27,))))))))))))))))))))))</f>
        <v/>
      </c>
    </row>
    <row r="2519" spans="13:13" ht="9.6" hidden="1" customHeight="1" x14ac:dyDescent="0.2">
      <c r="M2519" s="89" t="str">
        <f>IF(Udfyldningsark!G2536="","",IF(Udfyldningsark!G2536=Data!$T$7,Data!$V$7,IF(Udfyldningsark!G2536=Data!$T$8,Data!$V$8,IF(Udfyldningsark!G2536=Data!$T$9,Data!$V$9,IF(Udfyldningsark!G2536=Data!$T$10,Data!$V$10,IF(Udfyldningsark!G2536=Data!$T$11,Data!$V$11,IF(Udfyldningsark!G2536=Data!$T$12,Data!$V$12,IF(Udfyldningsark!G2536=Data!$T$13,Data!$V$13,IF(Udfyldningsark!G2536=Data!$T$14,Data!$V$14,IF(Udfyldningsark!G2536=Data!$T$15,Data!$V$15,IF(Udfyldningsark!G2536=Data!$T$16,Data!$V$16,IF(Udfyldningsark!G2536=Data!$T$17,Data!$V$17,IF(Udfyldningsark!G2536=Data!$T$18,Data!$V$18,IF(Udfyldningsark!G2536=Data!$T$19,Data!$V$19,IF(Udfyldningsark!G2536=Data!$T$20,Data!$V$20,IF(Udfyldningsark!G2536=Data!$T$21,Data!$V$21,IF(Udfyldningsark!G2536=Data!$T$22,Data!$V$22,IF(Udfyldningsark!G2536=Data!$T$23,Data!$V$23,IF(Udfyldningsark!G2536=Data!$T$24,Data!$V$24,IF(Udfyldningsark!G2536=Data!$T$25,Data!$V$25,IF(Udfyldningsark!G2536=Data!$T$26,Data!$V$26,IF(Udfyldningsark!G2536=Data!$T$27,Data!$V$27,))))))))))))))))))))))</f>
        <v/>
      </c>
    </row>
    <row r="2520" spans="13:13" ht="9.6" hidden="1" customHeight="1" x14ac:dyDescent="0.2">
      <c r="M2520" s="89" t="str">
        <f>IF(Udfyldningsark!G2537="","",IF(Udfyldningsark!G2537=Data!$T$7,Data!$V$7,IF(Udfyldningsark!G2537=Data!$T$8,Data!$V$8,IF(Udfyldningsark!G2537=Data!$T$9,Data!$V$9,IF(Udfyldningsark!G2537=Data!$T$10,Data!$V$10,IF(Udfyldningsark!G2537=Data!$T$11,Data!$V$11,IF(Udfyldningsark!G2537=Data!$T$12,Data!$V$12,IF(Udfyldningsark!G2537=Data!$T$13,Data!$V$13,IF(Udfyldningsark!G2537=Data!$T$14,Data!$V$14,IF(Udfyldningsark!G2537=Data!$T$15,Data!$V$15,IF(Udfyldningsark!G2537=Data!$T$16,Data!$V$16,IF(Udfyldningsark!G2537=Data!$T$17,Data!$V$17,IF(Udfyldningsark!G2537=Data!$T$18,Data!$V$18,IF(Udfyldningsark!G2537=Data!$T$19,Data!$V$19,IF(Udfyldningsark!G2537=Data!$T$20,Data!$V$20,IF(Udfyldningsark!G2537=Data!$T$21,Data!$V$21,IF(Udfyldningsark!G2537=Data!$T$22,Data!$V$22,IF(Udfyldningsark!G2537=Data!$T$23,Data!$V$23,IF(Udfyldningsark!G2537=Data!$T$24,Data!$V$24,IF(Udfyldningsark!G2537=Data!$T$25,Data!$V$25,IF(Udfyldningsark!G2537=Data!$T$26,Data!$V$26,IF(Udfyldningsark!G2537=Data!$T$27,Data!$V$27,))))))))))))))))))))))</f>
        <v/>
      </c>
    </row>
    <row r="2521" spans="13:13" ht="9.6" hidden="1" customHeight="1" x14ac:dyDescent="0.2">
      <c r="M2521" s="89" t="str">
        <f>IF(Udfyldningsark!G2538="","",IF(Udfyldningsark!G2538=Data!$T$7,Data!$V$7,IF(Udfyldningsark!G2538=Data!$T$8,Data!$V$8,IF(Udfyldningsark!G2538=Data!$T$9,Data!$V$9,IF(Udfyldningsark!G2538=Data!$T$10,Data!$V$10,IF(Udfyldningsark!G2538=Data!$T$11,Data!$V$11,IF(Udfyldningsark!G2538=Data!$T$12,Data!$V$12,IF(Udfyldningsark!G2538=Data!$T$13,Data!$V$13,IF(Udfyldningsark!G2538=Data!$T$14,Data!$V$14,IF(Udfyldningsark!G2538=Data!$T$15,Data!$V$15,IF(Udfyldningsark!G2538=Data!$T$16,Data!$V$16,IF(Udfyldningsark!G2538=Data!$T$17,Data!$V$17,IF(Udfyldningsark!G2538=Data!$T$18,Data!$V$18,IF(Udfyldningsark!G2538=Data!$T$19,Data!$V$19,IF(Udfyldningsark!G2538=Data!$T$20,Data!$V$20,IF(Udfyldningsark!G2538=Data!$T$21,Data!$V$21,IF(Udfyldningsark!G2538=Data!$T$22,Data!$V$22,IF(Udfyldningsark!G2538=Data!$T$23,Data!$V$23,IF(Udfyldningsark!G2538=Data!$T$24,Data!$V$24,IF(Udfyldningsark!G2538=Data!$T$25,Data!$V$25,IF(Udfyldningsark!G2538=Data!$T$26,Data!$V$26,IF(Udfyldningsark!G2538=Data!$T$27,Data!$V$27,))))))))))))))))))))))</f>
        <v/>
      </c>
    </row>
    <row r="2522" spans="13:13" ht="9.6" hidden="1" customHeight="1" x14ac:dyDescent="0.2">
      <c r="M2522" s="89" t="str">
        <f>IF(Udfyldningsark!G2539="","",IF(Udfyldningsark!G2539=Data!$T$7,Data!$V$7,IF(Udfyldningsark!G2539=Data!$T$8,Data!$V$8,IF(Udfyldningsark!G2539=Data!$T$9,Data!$V$9,IF(Udfyldningsark!G2539=Data!$T$10,Data!$V$10,IF(Udfyldningsark!G2539=Data!$T$11,Data!$V$11,IF(Udfyldningsark!G2539=Data!$T$12,Data!$V$12,IF(Udfyldningsark!G2539=Data!$T$13,Data!$V$13,IF(Udfyldningsark!G2539=Data!$T$14,Data!$V$14,IF(Udfyldningsark!G2539=Data!$T$15,Data!$V$15,IF(Udfyldningsark!G2539=Data!$T$16,Data!$V$16,IF(Udfyldningsark!G2539=Data!$T$17,Data!$V$17,IF(Udfyldningsark!G2539=Data!$T$18,Data!$V$18,IF(Udfyldningsark!G2539=Data!$T$19,Data!$V$19,IF(Udfyldningsark!G2539=Data!$T$20,Data!$V$20,IF(Udfyldningsark!G2539=Data!$T$21,Data!$V$21,IF(Udfyldningsark!G2539=Data!$T$22,Data!$V$22,IF(Udfyldningsark!G2539=Data!$T$23,Data!$V$23,IF(Udfyldningsark!G2539=Data!$T$24,Data!$V$24,IF(Udfyldningsark!G2539=Data!$T$25,Data!$V$25,IF(Udfyldningsark!G2539=Data!$T$26,Data!$V$26,IF(Udfyldningsark!G2539=Data!$T$27,Data!$V$27,))))))))))))))))))))))</f>
        <v/>
      </c>
    </row>
    <row r="2523" spans="13:13" ht="9.6" hidden="1" customHeight="1" x14ac:dyDescent="0.2">
      <c r="M2523" s="89" t="str">
        <f>IF(Udfyldningsark!G2540="","",IF(Udfyldningsark!G2540=Data!$T$7,Data!$V$7,IF(Udfyldningsark!G2540=Data!$T$8,Data!$V$8,IF(Udfyldningsark!G2540=Data!$T$9,Data!$V$9,IF(Udfyldningsark!G2540=Data!$T$10,Data!$V$10,IF(Udfyldningsark!G2540=Data!$T$11,Data!$V$11,IF(Udfyldningsark!G2540=Data!$T$12,Data!$V$12,IF(Udfyldningsark!G2540=Data!$T$13,Data!$V$13,IF(Udfyldningsark!G2540=Data!$T$14,Data!$V$14,IF(Udfyldningsark!G2540=Data!$T$15,Data!$V$15,IF(Udfyldningsark!G2540=Data!$T$16,Data!$V$16,IF(Udfyldningsark!G2540=Data!$T$17,Data!$V$17,IF(Udfyldningsark!G2540=Data!$T$18,Data!$V$18,IF(Udfyldningsark!G2540=Data!$T$19,Data!$V$19,IF(Udfyldningsark!G2540=Data!$T$20,Data!$V$20,IF(Udfyldningsark!G2540=Data!$T$21,Data!$V$21,IF(Udfyldningsark!G2540=Data!$T$22,Data!$V$22,IF(Udfyldningsark!G2540=Data!$T$23,Data!$V$23,IF(Udfyldningsark!G2540=Data!$T$24,Data!$V$24,IF(Udfyldningsark!G2540=Data!$T$25,Data!$V$25,IF(Udfyldningsark!G2540=Data!$T$26,Data!$V$26,IF(Udfyldningsark!G2540=Data!$T$27,Data!$V$27,))))))))))))))))))))))</f>
        <v/>
      </c>
    </row>
    <row r="2524" spans="13:13" ht="9.6" hidden="1" customHeight="1" x14ac:dyDescent="0.2">
      <c r="M2524" s="89" t="str">
        <f>IF(Udfyldningsark!G2541="","",IF(Udfyldningsark!G2541=Data!$T$7,Data!$V$7,IF(Udfyldningsark!G2541=Data!$T$8,Data!$V$8,IF(Udfyldningsark!G2541=Data!$T$9,Data!$V$9,IF(Udfyldningsark!G2541=Data!$T$10,Data!$V$10,IF(Udfyldningsark!G2541=Data!$T$11,Data!$V$11,IF(Udfyldningsark!G2541=Data!$T$12,Data!$V$12,IF(Udfyldningsark!G2541=Data!$T$13,Data!$V$13,IF(Udfyldningsark!G2541=Data!$T$14,Data!$V$14,IF(Udfyldningsark!G2541=Data!$T$15,Data!$V$15,IF(Udfyldningsark!G2541=Data!$T$16,Data!$V$16,IF(Udfyldningsark!G2541=Data!$T$17,Data!$V$17,IF(Udfyldningsark!G2541=Data!$T$18,Data!$V$18,IF(Udfyldningsark!G2541=Data!$T$19,Data!$V$19,IF(Udfyldningsark!G2541=Data!$T$20,Data!$V$20,IF(Udfyldningsark!G2541=Data!$T$21,Data!$V$21,IF(Udfyldningsark!G2541=Data!$T$22,Data!$V$22,IF(Udfyldningsark!G2541=Data!$T$23,Data!$V$23,IF(Udfyldningsark!G2541=Data!$T$24,Data!$V$24,IF(Udfyldningsark!G2541=Data!$T$25,Data!$V$25,IF(Udfyldningsark!G2541=Data!$T$26,Data!$V$26,IF(Udfyldningsark!G2541=Data!$T$27,Data!$V$27,))))))))))))))))))))))</f>
        <v/>
      </c>
    </row>
    <row r="2525" spans="13:13" ht="9.6" hidden="1" customHeight="1" x14ac:dyDescent="0.2">
      <c r="M2525" s="89" t="str">
        <f>IF(Udfyldningsark!G2542="","",IF(Udfyldningsark!G2542=Data!$T$7,Data!$V$7,IF(Udfyldningsark!G2542=Data!$T$8,Data!$V$8,IF(Udfyldningsark!G2542=Data!$T$9,Data!$V$9,IF(Udfyldningsark!G2542=Data!$T$10,Data!$V$10,IF(Udfyldningsark!G2542=Data!$T$11,Data!$V$11,IF(Udfyldningsark!G2542=Data!$T$12,Data!$V$12,IF(Udfyldningsark!G2542=Data!$T$13,Data!$V$13,IF(Udfyldningsark!G2542=Data!$T$14,Data!$V$14,IF(Udfyldningsark!G2542=Data!$T$15,Data!$V$15,IF(Udfyldningsark!G2542=Data!$T$16,Data!$V$16,IF(Udfyldningsark!G2542=Data!$T$17,Data!$V$17,IF(Udfyldningsark!G2542=Data!$T$18,Data!$V$18,IF(Udfyldningsark!G2542=Data!$T$19,Data!$V$19,IF(Udfyldningsark!G2542=Data!$T$20,Data!$V$20,IF(Udfyldningsark!G2542=Data!$T$21,Data!$V$21,IF(Udfyldningsark!G2542=Data!$T$22,Data!$V$22,IF(Udfyldningsark!G2542=Data!$T$23,Data!$V$23,IF(Udfyldningsark!G2542=Data!$T$24,Data!$V$24,IF(Udfyldningsark!G2542=Data!$T$25,Data!$V$25,IF(Udfyldningsark!G2542=Data!$T$26,Data!$V$26,IF(Udfyldningsark!G2542=Data!$T$27,Data!$V$27,))))))))))))))))))))))</f>
        <v/>
      </c>
    </row>
    <row r="2526" spans="13:13" ht="9.6" hidden="1" customHeight="1" x14ac:dyDescent="0.2">
      <c r="M2526" s="89" t="str">
        <f>IF(Udfyldningsark!G2543="","",IF(Udfyldningsark!G2543=Data!$T$7,Data!$V$7,IF(Udfyldningsark!G2543=Data!$T$8,Data!$V$8,IF(Udfyldningsark!G2543=Data!$T$9,Data!$V$9,IF(Udfyldningsark!G2543=Data!$T$10,Data!$V$10,IF(Udfyldningsark!G2543=Data!$T$11,Data!$V$11,IF(Udfyldningsark!G2543=Data!$T$12,Data!$V$12,IF(Udfyldningsark!G2543=Data!$T$13,Data!$V$13,IF(Udfyldningsark!G2543=Data!$T$14,Data!$V$14,IF(Udfyldningsark!G2543=Data!$T$15,Data!$V$15,IF(Udfyldningsark!G2543=Data!$T$16,Data!$V$16,IF(Udfyldningsark!G2543=Data!$T$17,Data!$V$17,IF(Udfyldningsark!G2543=Data!$T$18,Data!$V$18,IF(Udfyldningsark!G2543=Data!$T$19,Data!$V$19,IF(Udfyldningsark!G2543=Data!$T$20,Data!$V$20,IF(Udfyldningsark!G2543=Data!$T$21,Data!$V$21,IF(Udfyldningsark!G2543=Data!$T$22,Data!$V$22,IF(Udfyldningsark!G2543=Data!$T$23,Data!$V$23,IF(Udfyldningsark!G2543=Data!$T$24,Data!$V$24,IF(Udfyldningsark!G2543=Data!$T$25,Data!$V$25,IF(Udfyldningsark!G2543=Data!$T$26,Data!$V$26,IF(Udfyldningsark!G2543=Data!$T$27,Data!$V$27,))))))))))))))))))))))</f>
        <v/>
      </c>
    </row>
    <row r="2527" spans="13:13" ht="9.6" hidden="1" customHeight="1" x14ac:dyDescent="0.2">
      <c r="M2527" s="89" t="str">
        <f>IF(Udfyldningsark!G2544="","",IF(Udfyldningsark!G2544=Data!$T$7,Data!$V$7,IF(Udfyldningsark!G2544=Data!$T$8,Data!$V$8,IF(Udfyldningsark!G2544=Data!$T$9,Data!$V$9,IF(Udfyldningsark!G2544=Data!$T$10,Data!$V$10,IF(Udfyldningsark!G2544=Data!$T$11,Data!$V$11,IF(Udfyldningsark!G2544=Data!$T$12,Data!$V$12,IF(Udfyldningsark!G2544=Data!$T$13,Data!$V$13,IF(Udfyldningsark!G2544=Data!$T$14,Data!$V$14,IF(Udfyldningsark!G2544=Data!$T$15,Data!$V$15,IF(Udfyldningsark!G2544=Data!$T$16,Data!$V$16,IF(Udfyldningsark!G2544=Data!$T$17,Data!$V$17,IF(Udfyldningsark!G2544=Data!$T$18,Data!$V$18,IF(Udfyldningsark!G2544=Data!$T$19,Data!$V$19,IF(Udfyldningsark!G2544=Data!$T$20,Data!$V$20,IF(Udfyldningsark!G2544=Data!$T$21,Data!$V$21,IF(Udfyldningsark!G2544=Data!$T$22,Data!$V$22,IF(Udfyldningsark!G2544=Data!$T$23,Data!$V$23,IF(Udfyldningsark!G2544=Data!$T$24,Data!$V$24,IF(Udfyldningsark!G2544=Data!$T$25,Data!$V$25,IF(Udfyldningsark!G2544=Data!$T$26,Data!$V$26,IF(Udfyldningsark!G2544=Data!$T$27,Data!$V$27,))))))))))))))))))))))</f>
        <v/>
      </c>
    </row>
    <row r="2528" spans="13:13" ht="9.6" hidden="1" customHeight="1" x14ac:dyDescent="0.2">
      <c r="M2528" s="89" t="str">
        <f>IF(Udfyldningsark!G2545="","",IF(Udfyldningsark!G2545=Data!$T$7,Data!$V$7,IF(Udfyldningsark!G2545=Data!$T$8,Data!$V$8,IF(Udfyldningsark!G2545=Data!$T$9,Data!$V$9,IF(Udfyldningsark!G2545=Data!$T$10,Data!$V$10,IF(Udfyldningsark!G2545=Data!$T$11,Data!$V$11,IF(Udfyldningsark!G2545=Data!$T$12,Data!$V$12,IF(Udfyldningsark!G2545=Data!$T$13,Data!$V$13,IF(Udfyldningsark!G2545=Data!$T$14,Data!$V$14,IF(Udfyldningsark!G2545=Data!$T$15,Data!$V$15,IF(Udfyldningsark!G2545=Data!$T$16,Data!$V$16,IF(Udfyldningsark!G2545=Data!$T$17,Data!$V$17,IF(Udfyldningsark!G2545=Data!$T$18,Data!$V$18,IF(Udfyldningsark!G2545=Data!$T$19,Data!$V$19,IF(Udfyldningsark!G2545=Data!$T$20,Data!$V$20,IF(Udfyldningsark!G2545=Data!$T$21,Data!$V$21,IF(Udfyldningsark!G2545=Data!$T$22,Data!$V$22,IF(Udfyldningsark!G2545=Data!$T$23,Data!$V$23,IF(Udfyldningsark!G2545=Data!$T$24,Data!$V$24,IF(Udfyldningsark!G2545=Data!$T$25,Data!$V$25,IF(Udfyldningsark!G2545=Data!$T$26,Data!$V$26,IF(Udfyldningsark!G2545=Data!$T$27,Data!$V$27,))))))))))))))))))))))</f>
        <v/>
      </c>
    </row>
    <row r="2529" spans="13:13" ht="9.6" hidden="1" customHeight="1" x14ac:dyDescent="0.2">
      <c r="M2529" s="89" t="str">
        <f>IF(Udfyldningsark!G2546="","",IF(Udfyldningsark!G2546=Data!$T$7,Data!$V$7,IF(Udfyldningsark!G2546=Data!$T$8,Data!$V$8,IF(Udfyldningsark!G2546=Data!$T$9,Data!$V$9,IF(Udfyldningsark!G2546=Data!$T$10,Data!$V$10,IF(Udfyldningsark!G2546=Data!$T$11,Data!$V$11,IF(Udfyldningsark!G2546=Data!$T$12,Data!$V$12,IF(Udfyldningsark!G2546=Data!$T$13,Data!$V$13,IF(Udfyldningsark!G2546=Data!$T$14,Data!$V$14,IF(Udfyldningsark!G2546=Data!$T$15,Data!$V$15,IF(Udfyldningsark!G2546=Data!$T$16,Data!$V$16,IF(Udfyldningsark!G2546=Data!$T$17,Data!$V$17,IF(Udfyldningsark!G2546=Data!$T$18,Data!$V$18,IF(Udfyldningsark!G2546=Data!$T$19,Data!$V$19,IF(Udfyldningsark!G2546=Data!$T$20,Data!$V$20,IF(Udfyldningsark!G2546=Data!$T$21,Data!$V$21,IF(Udfyldningsark!G2546=Data!$T$22,Data!$V$22,IF(Udfyldningsark!G2546=Data!$T$23,Data!$V$23,IF(Udfyldningsark!G2546=Data!$T$24,Data!$V$24,IF(Udfyldningsark!G2546=Data!$T$25,Data!$V$25,IF(Udfyldningsark!G2546=Data!$T$26,Data!$V$26,IF(Udfyldningsark!G2546=Data!$T$27,Data!$V$27,))))))))))))))))))))))</f>
        <v/>
      </c>
    </row>
    <row r="2530" spans="13:13" ht="9.6" hidden="1" customHeight="1" x14ac:dyDescent="0.2">
      <c r="M2530" s="89" t="str">
        <f>IF(Udfyldningsark!G2547="","",IF(Udfyldningsark!G2547=Data!$T$7,Data!$V$7,IF(Udfyldningsark!G2547=Data!$T$8,Data!$V$8,IF(Udfyldningsark!G2547=Data!$T$9,Data!$V$9,IF(Udfyldningsark!G2547=Data!$T$10,Data!$V$10,IF(Udfyldningsark!G2547=Data!$T$11,Data!$V$11,IF(Udfyldningsark!G2547=Data!$T$12,Data!$V$12,IF(Udfyldningsark!G2547=Data!$T$13,Data!$V$13,IF(Udfyldningsark!G2547=Data!$T$14,Data!$V$14,IF(Udfyldningsark!G2547=Data!$T$15,Data!$V$15,IF(Udfyldningsark!G2547=Data!$T$16,Data!$V$16,IF(Udfyldningsark!G2547=Data!$T$17,Data!$V$17,IF(Udfyldningsark!G2547=Data!$T$18,Data!$V$18,IF(Udfyldningsark!G2547=Data!$T$19,Data!$V$19,IF(Udfyldningsark!G2547=Data!$T$20,Data!$V$20,IF(Udfyldningsark!G2547=Data!$T$21,Data!$V$21,IF(Udfyldningsark!G2547=Data!$T$22,Data!$V$22,IF(Udfyldningsark!G2547=Data!$T$23,Data!$V$23,IF(Udfyldningsark!G2547=Data!$T$24,Data!$V$24,IF(Udfyldningsark!G2547=Data!$T$25,Data!$V$25,IF(Udfyldningsark!G2547=Data!$T$26,Data!$V$26,IF(Udfyldningsark!G2547=Data!$T$27,Data!$V$27,))))))))))))))))))))))</f>
        <v/>
      </c>
    </row>
    <row r="2531" spans="13:13" ht="9.6" hidden="1" customHeight="1" x14ac:dyDescent="0.2">
      <c r="M2531" s="89" t="str">
        <f>IF(Udfyldningsark!G2548="","",IF(Udfyldningsark!G2548=Data!$T$7,Data!$V$7,IF(Udfyldningsark!G2548=Data!$T$8,Data!$V$8,IF(Udfyldningsark!G2548=Data!$T$9,Data!$V$9,IF(Udfyldningsark!G2548=Data!$T$10,Data!$V$10,IF(Udfyldningsark!G2548=Data!$T$11,Data!$V$11,IF(Udfyldningsark!G2548=Data!$T$12,Data!$V$12,IF(Udfyldningsark!G2548=Data!$T$13,Data!$V$13,IF(Udfyldningsark!G2548=Data!$T$14,Data!$V$14,IF(Udfyldningsark!G2548=Data!$T$15,Data!$V$15,IF(Udfyldningsark!G2548=Data!$T$16,Data!$V$16,IF(Udfyldningsark!G2548=Data!$T$17,Data!$V$17,IF(Udfyldningsark!G2548=Data!$T$18,Data!$V$18,IF(Udfyldningsark!G2548=Data!$T$19,Data!$V$19,IF(Udfyldningsark!G2548=Data!$T$20,Data!$V$20,IF(Udfyldningsark!G2548=Data!$T$21,Data!$V$21,IF(Udfyldningsark!G2548=Data!$T$22,Data!$V$22,IF(Udfyldningsark!G2548=Data!$T$23,Data!$V$23,IF(Udfyldningsark!G2548=Data!$T$24,Data!$V$24,IF(Udfyldningsark!G2548=Data!$T$25,Data!$V$25,IF(Udfyldningsark!G2548=Data!$T$26,Data!$V$26,IF(Udfyldningsark!G2548=Data!$T$27,Data!$V$27,))))))))))))))))))))))</f>
        <v/>
      </c>
    </row>
    <row r="2532" spans="13:13" ht="9.6" hidden="1" customHeight="1" x14ac:dyDescent="0.2">
      <c r="M2532" s="89" t="str">
        <f>IF(Udfyldningsark!G2549="","",IF(Udfyldningsark!G2549=Data!$T$7,Data!$V$7,IF(Udfyldningsark!G2549=Data!$T$8,Data!$V$8,IF(Udfyldningsark!G2549=Data!$T$9,Data!$V$9,IF(Udfyldningsark!G2549=Data!$T$10,Data!$V$10,IF(Udfyldningsark!G2549=Data!$T$11,Data!$V$11,IF(Udfyldningsark!G2549=Data!$T$12,Data!$V$12,IF(Udfyldningsark!G2549=Data!$T$13,Data!$V$13,IF(Udfyldningsark!G2549=Data!$T$14,Data!$V$14,IF(Udfyldningsark!G2549=Data!$T$15,Data!$V$15,IF(Udfyldningsark!G2549=Data!$T$16,Data!$V$16,IF(Udfyldningsark!G2549=Data!$T$17,Data!$V$17,IF(Udfyldningsark!G2549=Data!$T$18,Data!$V$18,IF(Udfyldningsark!G2549=Data!$T$19,Data!$V$19,IF(Udfyldningsark!G2549=Data!$T$20,Data!$V$20,IF(Udfyldningsark!G2549=Data!$T$21,Data!$V$21,IF(Udfyldningsark!G2549=Data!$T$22,Data!$V$22,IF(Udfyldningsark!G2549=Data!$T$23,Data!$V$23,IF(Udfyldningsark!G2549=Data!$T$24,Data!$V$24,IF(Udfyldningsark!G2549=Data!$T$25,Data!$V$25,IF(Udfyldningsark!G2549=Data!$T$26,Data!$V$26,IF(Udfyldningsark!G2549=Data!$T$27,Data!$V$27,))))))))))))))))))))))</f>
        <v/>
      </c>
    </row>
    <row r="2533" spans="13:13" ht="9.6" hidden="1" customHeight="1" x14ac:dyDescent="0.2">
      <c r="M2533" s="89" t="str">
        <f>IF(Udfyldningsark!G2550="","",IF(Udfyldningsark!G2550=Data!$T$7,Data!$V$7,IF(Udfyldningsark!G2550=Data!$T$8,Data!$V$8,IF(Udfyldningsark!G2550=Data!$T$9,Data!$V$9,IF(Udfyldningsark!G2550=Data!$T$10,Data!$V$10,IF(Udfyldningsark!G2550=Data!$T$11,Data!$V$11,IF(Udfyldningsark!G2550=Data!$T$12,Data!$V$12,IF(Udfyldningsark!G2550=Data!$T$13,Data!$V$13,IF(Udfyldningsark!G2550=Data!$T$14,Data!$V$14,IF(Udfyldningsark!G2550=Data!$T$15,Data!$V$15,IF(Udfyldningsark!G2550=Data!$T$16,Data!$V$16,IF(Udfyldningsark!G2550=Data!$T$17,Data!$V$17,IF(Udfyldningsark!G2550=Data!$T$18,Data!$V$18,IF(Udfyldningsark!G2550=Data!$T$19,Data!$V$19,IF(Udfyldningsark!G2550=Data!$T$20,Data!$V$20,IF(Udfyldningsark!G2550=Data!$T$21,Data!$V$21,IF(Udfyldningsark!G2550=Data!$T$22,Data!$V$22,IF(Udfyldningsark!G2550=Data!$T$23,Data!$V$23,IF(Udfyldningsark!G2550=Data!$T$24,Data!$V$24,IF(Udfyldningsark!G2550=Data!$T$25,Data!$V$25,IF(Udfyldningsark!G2550=Data!$T$26,Data!$V$26,IF(Udfyldningsark!G2550=Data!$T$27,Data!$V$27,))))))))))))))))))))))</f>
        <v/>
      </c>
    </row>
    <row r="2534" spans="13:13" ht="9.6" hidden="1" customHeight="1" x14ac:dyDescent="0.2">
      <c r="M2534" s="89" t="str">
        <f>IF(Udfyldningsark!G2551="","",IF(Udfyldningsark!G2551=Data!$T$7,Data!$V$7,IF(Udfyldningsark!G2551=Data!$T$8,Data!$V$8,IF(Udfyldningsark!G2551=Data!$T$9,Data!$V$9,IF(Udfyldningsark!G2551=Data!$T$10,Data!$V$10,IF(Udfyldningsark!G2551=Data!$T$11,Data!$V$11,IF(Udfyldningsark!G2551=Data!$T$12,Data!$V$12,IF(Udfyldningsark!G2551=Data!$T$13,Data!$V$13,IF(Udfyldningsark!G2551=Data!$T$14,Data!$V$14,IF(Udfyldningsark!G2551=Data!$T$15,Data!$V$15,IF(Udfyldningsark!G2551=Data!$T$16,Data!$V$16,IF(Udfyldningsark!G2551=Data!$T$17,Data!$V$17,IF(Udfyldningsark!G2551=Data!$T$18,Data!$V$18,IF(Udfyldningsark!G2551=Data!$T$19,Data!$V$19,IF(Udfyldningsark!G2551=Data!$T$20,Data!$V$20,IF(Udfyldningsark!G2551=Data!$T$21,Data!$V$21,IF(Udfyldningsark!G2551=Data!$T$22,Data!$V$22,IF(Udfyldningsark!G2551=Data!$T$23,Data!$V$23,IF(Udfyldningsark!G2551=Data!$T$24,Data!$V$24,IF(Udfyldningsark!G2551=Data!$T$25,Data!$V$25,IF(Udfyldningsark!G2551=Data!$T$26,Data!$V$26,IF(Udfyldningsark!G2551=Data!$T$27,Data!$V$27,))))))))))))))))))))))</f>
        <v/>
      </c>
    </row>
    <row r="2535" spans="13:13" ht="9.6" hidden="1" customHeight="1" x14ac:dyDescent="0.2">
      <c r="M2535" s="89" t="str">
        <f>IF(Udfyldningsark!G2552="","",IF(Udfyldningsark!G2552=Data!$T$7,Data!$V$7,IF(Udfyldningsark!G2552=Data!$T$8,Data!$V$8,IF(Udfyldningsark!G2552=Data!$T$9,Data!$V$9,IF(Udfyldningsark!G2552=Data!$T$10,Data!$V$10,IF(Udfyldningsark!G2552=Data!$T$11,Data!$V$11,IF(Udfyldningsark!G2552=Data!$T$12,Data!$V$12,IF(Udfyldningsark!G2552=Data!$T$13,Data!$V$13,IF(Udfyldningsark!G2552=Data!$T$14,Data!$V$14,IF(Udfyldningsark!G2552=Data!$T$15,Data!$V$15,IF(Udfyldningsark!G2552=Data!$T$16,Data!$V$16,IF(Udfyldningsark!G2552=Data!$T$17,Data!$V$17,IF(Udfyldningsark!G2552=Data!$T$18,Data!$V$18,IF(Udfyldningsark!G2552=Data!$T$19,Data!$V$19,IF(Udfyldningsark!G2552=Data!$T$20,Data!$V$20,IF(Udfyldningsark!G2552=Data!$T$21,Data!$V$21,IF(Udfyldningsark!G2552=Data!$T$22,Data!$V$22,IF(Udfyldningsark!G2552=Data!$T$23,Data!$V$23,IF(Udfyldningsark!G2552=Data!$T$24,Data!$V$24,IF(Udfyldningsark!G2552=Data!$T$25,Data!$V$25,IF(Udfyldningsark!G2552=Data!$T$26,Data!$V$26,IF(Udfyldningsark!G2552=Data!$T$27,Data!$V$27,))))))))))))))))))))))</f>
        <v/>
      </c>
    </row>
    <row r="2536" spans="13:13" ht="9.6" hidden="1" customHeight="1" x14ac:dyDescent="0.2">
      <c r="M2536" s="89" t="str">
        <f>IF(Udfyldningsark!G2553="","",IF(Udfyldningsark!G2553=Data!$T$7,Data!$V$7,IF(Udfyldningsark!G2553=Data!$T$8,Data!$V$8,IF(Udfyldningsark!G2553=Data!$T$9,Data!$V$9,IF(Udfyldningsark!G2553=Data!$T$10,Data!$V$10,IF(Udfyldningsark!G2553=Data!$T$11,Data!$V$11,IF(Udfyldningsark!G2553=Data!$T$12,Data!$V$12,IF(Udfyldningsark!G2553=Data!$T$13,Data!$V$13,IF(Udfyldningsark!G2553=Data!$T$14,Data!$V$14,IF(Udfyldningsark!G2553=Data!$T$15,Data!$V$15,IF(Udfyldningsark!G2553=Data!$T$16,Data!$V$16,IF(Udfyldningsark!G2553=Data!$T$17,Data!$V$17,IF(Udfyldningsark!G2553=Data!$T$18,Data!$V$18,IF(Udfyldningsark!G2553=Data!$T$19,Data!$V$19,IF(Udfyldningsark!G2553=Data!$T$20,Data!$V$20,IF(Udfyldningsark!G2553=Data!$T$21,Data!$V$21,IF(Udfyldningsark!G2553=Data!$T$22,Data!$V$22,IF(Udfyldningsark!G2553=Data!$T$23,Data!$V$23,IF(Udfyldningsark!G2553=Data!$T$24,Data!$V$24,IF(Udfyldningsark!G2553=Data!$T$25,Data!$V$25,IF(Udfyldningsark!G2553=Data!$T$26,Data!$V$26,IF(Udfyldningsark!G2553=Data!$T$27,Data!$V$27,))))))))))))))))))))))</f>
        <v/>
      </c>
    </row>
    <row r="2537" spans="13:13" ht="9.6" hidden="1" customHeight="1" x14ac:dyDescent="0.2">
      <c r="M2537" s="89" t="str">
        <f>IF(Udfyldningsark!G2554="","",IF(Udfyldningsark!G2554=Data!$T$7,Data!$V$7,IF(Udfyldningsark!G2554=Data!$T$8,Data!$V$8,IF(Udfyldningsark!G2554=Data!$T$9,Data!$V$9,IF(Udfyldningsark!G2554=Data!$T$10,Data!$V$10,IF(Udfyldningsark!G2554=Data!$T$11,Data!$V$11,IF(Udfyldningsark!G2554=Data!$T$12,Data!$V$12,IF(Udfyldningsark!G2554=Data!$T$13,Data!$V$13,IF(Udfyldningsark!G2554=Data!$T$14,Data!$V$14,IF(Udfyldningsark!G2554=Data!$T$15,Data!$V$15,IF(Udfyldningsark!G2554=Data!$T$16,Data!$V$16,IF(Udfyldningsark!G2554=Data!$T$17,Data!$V$17,IF(Udfyldningsark!G2554=Data!$T$18,Data!$V$18,IF(Udfyldningsark!G2554=Data!$T$19,Data!$V$19,IF(Udfyldningsark!G2554=Data!$T$20,Data!$V$20,IF(Udfyldningsark!G2554=Data!$T$21,Data!$V$21,IF(Udfyldningsark!G2554=Data!$T$22,Data!$V$22,IF(Udfyldningsark!G2554=Data!$T$23,Data!$V$23,IF(Udfyldningsark!G2554=Data!$T$24,Data!$V$24,IF(Udfyldningsark!G2554=Data!$T$25,Data!$V$25,IF(Udfyldningsark!G2554=Data!$T$26,Data!$V$26,IF(Udfyldningsark!G2554=Data!$T$27,Data!$V$27,))))))))))))))))))))))</f>
        <v/>
      </c>
    </row>
    <row r="2538" spans="13:13" ht="9.6" hidden="1" customHeight="1" x14ac:dyDescent="0.2">
      <c r="M2538" s="89" t="str">
        <f>IF(Udfyldningsark!G2555="","",IF(Udfyldningsark!G2555=Data!$T$7,Data!$V$7,IF(Udfyldningsark!G2555=Data!$T$8,Data!$V$8,IF(Udfyldningsark!G2555=Data!$T$9,Data!$V$9,IF(Udfyldningsark!G2555=Data!$T$10,Data!$V$10,IF(Udfyldningsark!G2555=Data!$T$11,Data!$V$11,IF(Udfyldningsark!G2555=Data!$T$12,Data!$V$12,IF(Udfyldningsark!G2555=Data!$T$13,Data!$V$13,IF(Udfyldningsark!G2555=Data!$T$14,Data!$V$14,IF(Udfyldningsark!G2555=Data!$T$15,Data!$V$15,IF(Udfyldningsark!G2555=Data!$T$16,Data!$V$16,IF(Udfyldningsark!G2555=Data!$T$17,Data!$V$17,IF(Udfyldningsark!G2555=Data!$T$18,Data!$V$18,IF(Udfyldningsark!G2555=Data!$T$19,Data!$V$19,IF(Udfyldningsark!G2555=Data!$T$20,Data!$V$20,IF(Udfyldningsark!G2555=Data!$T$21,Data!$V$21,IF(Udfyldningsark!G2555=Data!$T$22,Data!$V$22,IF(Udfyldningsark!G2555=Data!$T$23,Data!$V$23,IF(Udfyldningsark!G2555=Data!$T$24,Data!$V$24,IF(Udfyldningsark!G2555=Data!$T$25,Data!$V$25,IF(Udfyldningsark!G2555=Data!$T$26,Data!$V$26,IF(Udfyldningsark!G2555=Data!$T$27,Data!$V$27,))))))))))))))))))))))</f>
        <v/>
      </c>
    </row>
    <row r="2539" spans="13:13" ht="9.6" hidden="1" customHeight="1" x14ac:dyDescent="0.2">
      <c r="M2539" s="89" t="str">
        <f>IF(Udfyldningsark!G2556="","",IF(Udfyldningsark!G2556=Data!$T$7,Data!$V$7,IF(Udfyldningsark!G2556=Data!$T$8,Data!$V$8,IF(Udfyldningsark!G2556=Data!$T$9,Data!$V$9,IF(Udfyldningsark!G2556=Data!$T$10,Data!$V$10,IF(Udfyldningsark!G2556=Data!$T$11,Data!$V$11,IF(Udfyldningsark!G2556=Data!$T$12,Data!$V$12,IF(Udfyldningsark!G2556=Data!$T$13,Data!$V$13,IF(Udfyldningsark!G2556=Data!$T$14,Data!$V$14,IF(Udfyldningsark!G2556=Data!$T$15,Data!$V$15,IF(Udfyldningsark!G2556=Data!$T$16,Data!$V$16,IF(Udfyldningsark!G2556=Data!$T$17,Data!$V$17,IF(Udfyldningsark!G2556=Data!$T$18,Data!$V$18,IF(Udfyldningsark!G2556=Data!$T$19,Data!$V$19,IF(Udfyldningsark!G2556=Data!$T$20,Data!$V$20,IF(Udfyldningsark!G2556=Data!$T$21,Data!$V$21,IF(Udfyldningsark!G2556=Data!$T$22,Data!$V$22,IF(Udfyldningsark!G2556=Data!$T$23,Data!$V$23,IF(Udfyldningsark!G2556=Data!$T$24,Data!$V$24,IF(Udfyldningsark!G2556=Data!$T$25,Data!$V$25,IF(Udfyldningsark!G2556=Data!$T$26,Data!$V$26,IF(Udfyldningsark!G2556=Data!$T$27,Data!$V$27,))))))))))))))))))))))</f>
        <v/>
      </c>
    </row>
    <row r="2540" spans="13:13" ht="9.6" hidden="1" customHeight="1" x14ac:dyDescent="0.2">
      <c r="M2540" s="89" t="str">
        <f>IF(Udfyldningsark!G2557="","",IF(Udfyldningsark!G2557=Data!$T$7,Data!$V$7,IF(Udfyldningsark!G2557=Data!$T$8,Data!$V$8,IF(Udfyldningsark!G2557=Data!$T$9,Data!$V$9,IF(Udfyldningsark!G2557=Data!$T$10,Data!$V$10,IF(Udfyldningsark!G2557=Data!$T$11,Data!$V$11,IF(Udfyldningsark!G2557=Data!$T$12,Data!$V$12,IF(Udfyldningsark!G2557=Data!$T$13,Data!$V$13,IF(Udfyldningsark!G2557=Data!$T$14,Data!$V$14,IF(Udfyldningsark!G2557=Data!$T$15,Data!$V$15,IF(Udfyldningsark!G2557=Data!$T$16,Data!$V$16,IF(Udfyldningsark!G2557=Data!$T$17,Data!$V$17,IF(Udfyldningsark!G2557=Data!$T$18,Data!$V$18,IF(Udfyldningsark!G2557=Data!$T$19,Data!$V$19,IF(Udfyldningsark!G2557=Data!$T$20,Data!$V$20,IF(Udfyldningsark!G2557=Data!$T$21,Data!$V$21,IF(Udfyldningsark!G2557=Data!$T$22,Data!$V$22,IF(Udfyldningsark!G2557=Data!$T$23,Data!$V$23,IF(Udfyldningsark!G2557=Data!$T$24,Data!$V$24,IF(Udfyldningsark!G2557=Data!$T$25,Data!$V$25,IF(Udfyldningsark!G2557=Data!$T$26,Data!$V$26,IF(Udfyldningsark!G2557=Data!$T$27,Data!$V$27,))))))))))))))))))))))</f>
        <v/>
      </c>
    </row>
    <row r="2541" spans="13:13" ht="9.6" hidden="1" customHeight="1" x14ac:dyDescent="0.2">
      <c r="M2541" s="89" t="str">
        <f>IF(Udfyldningsark!G2558="","",IF(Udfyldningsark!G2558=Data!$T$7,Data!$V$7,IF(Udfyldningsark!G2558=Data!$T$8,Data!$V$8,IF(Udfyldningsark!G2558=Data!$T$9,Data!$V$9,IF(Udfyldningsark!G2558=Data!$T$10,Data!$V$10,IF(Udfyldningsark!G2558=Data!$T$11,Data!$V$11,IF(Udfyldningsark!G2558=Data!$T$12,Data!$V$12,IF(Udfyldningsark!G2558=Data!$T$13,Data!$V$13,IF(Udfyldningsark!G2558=Data!$T$14,Data!$V$14,IF(Udfyldningsark!G2558=Data!$T$15,Data!$V$15,IF(Udfyldningsark!G2558=Data!$T$16,Data!$V$16,IF(Udfyldningsark!G2558=Data!$T$17,Data!$V$17,IF(Udfyldningsark!G2558=Data!$T$18,Data!$V$18,IF(Udfyldningsark!G2558=Data!$T$19,Data!$V$19,IF(Udfyldningsark!G2558=Data!$T$20,Data!$V$20,IF(Udfyldningsark!G2558=Data!$T$21,Data!$V$21,IF(Udfyldningsark!G2558=Data!$T$22,Data!$V$22,IF(Udfyldningsark!G2558=Data!$T$23,Data!$V$23,IF(Udfyldningsark!G2558=Data!$T$24,Data!$V$24,IF(Udfyldningsark!G2558=Data!$T$25,Data!$V$25,IF(Udfyldningsark!G2558=Data!$T$26,Data!$V$26,IF(Udfyldningsark!G2558=Data!$T$27,Data!$V$27,))))))))))))))))))))))</f>
        <v/>
      </c>
    </row>
    <row r="2542" spans="13:13" ht="9.6" hidden="1" customHeight="1" x14ac:dyDescent="0.2">
      <c r="M2542" s="89" t="str">
        <f>IF(Udfyldningsark!G2559="","",IF(Udfyldningsark!G2559=Data!$T$7,Data!$V$7,IF(Udfyldningsark!G2559=Data!$T$8,Data!$V$8,IF(Udfyldningsark!G2559=Data!$T$9,Data!$V$9,IF(Udfyldningsark!G2559=Data!$T$10,Data!$V$10,IF(Udfyldningsark!G2559=Data!$T$11,Data!$V$11,IF(Udfyldningsark!G2559=Data!$T$12,Data!$V$12,IF(Udfyldningsark!G2559=Data!$T$13,Data!$V$13,IF(Udfyldningsark!G2559=Data!$T$14,Data!$V$14,IF(Udfyldningsark!G2559=Data!$T$15,Data!$V$15,IF(Udfyldningsark!G2559=Data!$T$16,Data!$V$16,IF(Udfyldningsark!G2559=Data!$T$17,Data!$V$17,IF(Udfyldningsark!G2559=Data!$T$18,Data!$V$18,IF(Udfyldningsark!G2559=Data!$T$19,Data!$V$19,IF(Udfyldningsark!G2559=Data!$T$20,Data!$V$20,IF(Udfyldningsark!G2559=Data!$T$21,Data!$V$21,IF(Udfyldningsark!G2559=Data!$T$22,Data!$V$22,IF(Udfyldningsark!G2559=Data!$T$23,Data!$V$23,IF(Udfyldningsark!G2559=Data!$T$24,Data!$V$24,IF(Udfyldningsark!G2559=Data!$T$25,Data!$V$25,IF(Udfyldningsark!G2559=Data!$T$26,Data!$V$26,IF(Udfyldningsark!G2559=Data!$T$27,Data!$V$27,))))))))))))))))))))))</f>
        <v/>
      </c>
    </row>
    <row r="2543" spans="13:13" ht="9.6" hidden="1" customHeight="1" x14ac:dyDescent="0.2">
      <c r="M2543" s="89" t="str">
        <f>IF(Udfyldningsark!G2560="","",IF(Udfyldningsark!G2560=Data!$T$7,Data!$V$7,IF(Udfyldningsark!G2560=Data!$T$8,Data!$V$8,IF(Udfyldningsark!G2560=Data!$T$9,Data!$V$9,IF(Udfyldningsark!G2560=Data!$T$10,Data!$V$10,IF(Udfyldningsark!G2560=Data!$T$11,Data!$V$11,IF(Udfyldningsark!G2560=Data!$T$12,Data!$V$12,IF(Udfyldningsark!G2560=Data!$T$13,Data!$V$13,IF(Udfyldningsark!G2560=Data!$T$14,Data!$V$14,IF(Udfyldningsark!G2560=Data!$T$15,Data!$V$15,IF(Udfyldningsark!G2560=Data!$T$16,Data!$V$16,IF(Udfyldningsark!G2560=Data!$T$17,Data!$V$17,IF(Udfyldningsark!G2560=Data!$T$18,Data!$V$18,IF(Udfyldningsark!G2560=Data!$T$19,Data!$V$19,IF(Udfyldningsark!G2560=Data!$T$20,Data!$V$20,IF(Udfyldningsark!G2560=Data!$T$21,Data!$V$21,IF(Udfyldningsark!G2560=Data!$T$22,Data!$V$22,IF(Udfyldningsark!G2560=Data!$T$23,Data!$V$23,IF(Udfyldningsark!G2560=Data!$T$24,Data!$V$24,IF(Udfyldningsark!G2560=Data!$T$25,Data!$V$25,IF(Udfyldningsark!G2560=Data!$T$26,Data!$V$26,IF(Udfyldningsark!G2560=Data!$T$27,Data!$V$27,))))))))))))))))))))))</f>
        <v/>
      </c>
    </row>
    <row r="2544" spans="13:13" ht="9.6" hidden="1" customHeight="1" x14ac:dyDescent="0.2">
      <c r="M2544" s="89" t="str">
        <f>IF(Udfyldningsark!G2561="","",IF(Udfyldningsark!G2561=Data!$T$7,Data!$V$7,IF(Udfyldningsark!G2561=Data!$T$8,Data!$V$8,IF(Udfyldningsark!G2561=Data!$T$9,Data!$V$9,IF(Udfyldningsark!G2561=Data!$T$10,Data!$V$10,IF(Udfyldningsark!G2561=Data!$T$11,Data!$V$11,IF(Udfyldningsark!G2561=Data!$T$12,Data!$V$12,IF(Udfyldningsark!G2561=Data!$T$13,Data!$V$13,IF(Udfyldningsark!G2561=Data!$T$14,Data!$V$14,IF(Udfyldningsark!G2561=Data!$T$15,Data!$V$15,IF(Udfyldningsark!G2561=Data!$T$16,Data!$V$16,IF(Udfyldningsark!G2561=Data!$T$17,Data!$V$17,IF(Udfyldningsark!G2561=Data!$T$18,Data!$V$18,IF(Udfyldningsark!G2561=Data!$T$19,Data!$V$19,IF(Udfyldningsark!G2561=Data!$T$20,Data!$V$20,IF(Udfyldningsark!G2561=Data!$T$21,Data!$V$21,IF(Udfyldningsark!G2561=Data!$T$22,Data!$V$22,IF(Udfyldningsark!G2561=Data!$T$23,Data!$V$23,IF(Udfyldningsark!G2561=Data!$T$24,Data!$V$24,IF(Udfyldningsark!G2561=Data!$T$25,Data!$V$25,IF(Udfyldningsark!G2561=Data!$T$26,Data!$V$26,IF(Udfyldningsark!G2561=Data!$T$27,Data!$V$27,))))))))))))))))))))))</f>
        <v/>
      </c>
    </row>
    <row r="2545" spans="13:13" ht="9.6" hidden="1" customHeight="1" x14ac:dyDescent="0.2">
      <c r="M2545" s="89" t="str">
        <f>IF(Udfyldningsark!G2562="","",IF(Udfyldningsark!G2562=Data!$T$7,Data!$V$7,IF(Udfyldningsark!G2562=Data!$T$8,Data!$V$8,IF(Udfyldningsark!G2562=Data!$T$9,Data!$V$9,IF(Udfyldningsark!G2562=Data!$T$10,Data!$V$10,IF(Udfyldningsark!G2562=Data!$T$11,Data!$V$11,IF(Udfyldningsark!G2562=Data!$T$12,Data!$V$12,IF(Udfyldningsark!G2562=Data!$T$13,Data!$V$13,IF(Udfyldningsark!G2562=Data!$T$14,Data!$V$14,IF(Udfyldningsark!G2562=Data!$T$15,Data!$V$15,IF(Udfyldningsark!G2562=Data!$T$16,Data!$V$16,IF(Udfyldningsark!G2562=Data!$T$17,Data!$V$17,IF(Udfyldningsark!G2562=Data!$T$18,Data!$V$18,IF(Udfyldningsark!G2562=Data!$T$19,Data!$V$19,IF(Udfyldningsark!G2562=Data!$T$20,Data!$V$20,IF(Udfyldningsark!G2562=Data!$T$21,Data!$V$21,IF(Udfyldningsark!G2562=Data!$T$22,Data!$V$22,IF(Udfyldningsark!G2562=Data!$T$23,Data!$V$23,IF(Udfyldningsark!G2562=Data!$T$24,Data!$V$24,IF(Udfyldningsark!G2562=Data!$T$25,Data!$V$25,IF(Udfyldningsark!G2562=Data!$T$26,Data!$V$26,IF(Udfyldningsark!G2562=Data!$T$27,Data!$V$27,))))))))))))))))))))))</f>
        <v/>
      </c>
    </row>
    <row r="2546" spans="13:13" ht="9.6" hidden="1" customHeight="1" x14ac:dyDescent="0.2">
      <c r="M2546" s="89" t="str">
        <f>IF(Udfyldningsark!G2563="","",IF(Udfyldningsark!G2563=Data!$T$7,Data!$V$7,IF(Udfyldningsark!G2563=Data!$T$8,Data!$V$8,IF(Udfyldningsark!G2563=Data!$T$9,Data!$V$9,IF(Udfyldningsark!G2563=Data!$T$10,Data!$V$10,IF(Udfyldningsark!G2563=Data!$T$11,Data!$V$11,IF(Udfyldningsark!G2563=Data!$T$12,Data!$V$12,IF(Udfyldningsark!G2563=Data!$T$13,Data!$V$13,IF(Udfyldningsark!G2563=Data!$T$14,Data!$V$14,IF(Udfyldningsark!G2563=Data!$T$15,Data!$V$15,IF(Udfyldningsark!G2563=Data!$T$16,Data!$V$16,IF(Udfyldningsark!G2563=Data!$T$17,Data!$V$17,IF(Udfyldningsark!G2563=Data!$T$18,Data!$V$18,IF(Udfyldningsark!G2563=Data!$T$19,Data!$V$19,IF(Udfyldningsark!G2563=Data!$T$20,Data!$V$20,IF(Udfyldningsark!G2563=Data!$T$21,Data!$V$21,IF(Udfyldningsark!G2563=Data!$T$22,Data!$V$22,IF(Udfyldningsark!G2563=Data!$T$23,Data!$V$23,IF(Udfyldningsark!G2563=Data!$T$24,Data!$V$24,IF(Udfyldningsark!G2563=Data!$T$25,Data!$V$25,IF(Udfyldningsark!G2563=Data!$T$26,Data!$V$26,IF(Udfyldningsark!G2563=Data!$T$27,Data!$V$27,))))))))))))))))))))))</f>
        <v/>
      </c>
    </row>
    <row r="2547" spans="13:13" ht="9.6" hidden="1" customHeight="1" x14ac:dyDescent="0.2">
      <c r="M2547" s="89" t="str">
        <f>IF(Udfyldningsark!G2564="","",IF(Udfyldningsark!G2564=Data!$T$7,Data!$V$7,IF(Udfyldningsark!G2564=Data!$T$8,Data!$V$8,IF(Udfyldningsark!G2564=Data!$T$9,Data!$V$9,IF(Udfyldningsark!G2564=Data!$T$10,Data!$V$10,IF(Udfyldningsark!G2564=Data!$T$11,Data!$V$11,IF(Udfyldningsark!G2564=Data!$T$12,Data!$V$12,IF(Udfyldningsark!G2564=Data!$T$13,Data!$V$13,IF(Udfyldningsark!G2564=Data!$T$14,Data!$V$14,IF(Udfyldningsark!G2564=Data!$T$15,Data!$V$15,IF(Udfyldningsark!G2564=Data!$T$16,Data!$V$16,IF(Udfyldningsark!G2564=Data!$T$17,Data!$V$17,IF(Udfyldningsark!G2564=Data!$T$18,Data!$V$18,IF(Udfyldningsark!G2564=Data!$T$19,Data!$V$19,IF(Udfyldningsark!G2564=Data!$T$20,Data!$V$20,IF(Udfyldningsark!G2564=Data!$T$21,Data!$V$21,IF(Udfyldningsark!G2564=Data!$T$22,Data!$V$22,IF(Udfyldningsark!G2564=Data!$T$23,Data!$V$23,IF(Udfyldningsark!G2564=Data!$T$24,Data!$V$24,IF(Udfyldningsark!G2564=Data!$T$25,Data!$V$25,IF(Udfyldningsark!G2564=Data!$T$26,Data!$V$26,IF(Udfyldningsark!G2564=Data!$T$27,Data!$V$27,))))))))))))))))))))))</f>
        <v/>
      </c>
    </row>
    <row r="2548" spans="13:13" ht="9.6" hidden="1" customHeight="1" x14ac:dyDescent="0.2">
      <c r="M2548" s="89" t="str">
        <f>IF(Udfyldningsark!G2565="","",IF(Udfyldningsark!G2565=Data!$T$7,Data!$V$7,IF(Udfyldningsark!G2565=Data!$T$8,Data!$V$8,IF(Udfyldningsark!G2565=Data!$T$9,Data!$V$9,IF(Udfyldningsark!G2565=Data!$T$10,Data!$V$10,IF(Udfyldningsark!G2565=Data!$T$11,Data!$V$11,IF(Udfyldningsark!G2565=Data!$T$12,Data!$V$12,IF(Udfyldningsark!G2565=Data!$T$13,Data!$V$13,IF(Udfyldningsark!G2565=Data!$T$14,Data!$V$14,IF(Udfyldningsark!G2565=Data!$T$15,Data!$V$15,IF(Udfyldningsark!G2565=Data!$T$16,Data!$V$16,IF(Udfyldningsark!G2565=Data!$T$17,Data!$V$17,IF(Udfyldningsark!G2565=Data!$T$18,Data!$V$18,IF(Udfyldningsark!G2565=Data!$T$19,Data!$V$19,IF(Udfyldningsark!G2565=Data!$T$20,Data!$V$20,IF(Udfyldningsark!G2565=Data!$T$21,Data!$V$21,IF(Udfyldningsark!G2565=Data!$T$22,Data!$V$22,IF(Udfyldningsark!G2565=Data!$T$23,Data!$V$23,IF(Udfyldningsark!G2565=Data!$T$24,Data!$V$24,IF(Udfyldningsark!G2565=Data!$T$25,Data!$V$25,IF(Udfyldningsark!G2565=Data!$T$26,Data!$V$26,IF(Udfyldningsark!G2565=Data!$T$27,Data!$V$27,))))))))))))))))))))))</f>
        <v/>
      </c>
    </row>
    <row r="2549" spans="13:13" ht="9.6" hidden="1" customHeight="1" x14ac:dyDescent="0.2">
      <c r="M2549" s="89" t="str">
        <f>IF(Udfyldningsark!G2566="","",IF(Udfyldningsark!G2566=Data!$T$7,Data!$V$7,IF(Udfyldningsark!G2566=Data!$T$8,Data!$V$8,IF(Udfyldningsark!G2566=Data!$T$9,Data!$V$9,IF(Udfyldningsark!G2566=Data!$T$10,Data!$V$10,IF(Udfyldningsark!G2566=Data!$T$11,Data!$V$11,IF(Udfyldningsark!G2566=Data!$T$12,Data!$V$12,IF(Udfyldningsark!G2566=Data!$T$13,Data!$V$13,IF(Udfyldningsark!G2566=Data!$T$14,Data!$V$14,IF(Udfyldningsark!G2566=Data!$T$15,Data!$V$15,IF(Udfyldningsark!G2566=Data!$T$16,Data!$V$16,IF(Udfyldningsark!G2566=Data!$T$17,Data!$V$17,IF(Udfyldningsark!G2566=Data!$T$18,Data!$V$18,IF(Udfyldningsark!G2566=Data!$T$19,Data!$V$19,IF(Udfyldningsark!G2566=Data!$T$20,Data!$V$20,IF(Udfyldningsark!G2566=Data!$T$21,Data!$V$21,IF(Udfyldningsark!G2566=Data!$T$22,Data!$V$22,IF(Udfyldningsark!G2566=Data!$T$23,Data!$V$23,IF(Udfyldningsark!G2566=Data!$T$24,Data!$V$24,IF(Udfyldningsark!G2566=Data!$T$25,Data!$V$25,IF(Udfyldningsark!G2566=Data!$T$26,Data!$V$26,IF(Udfyldningsark!G2566=Data!$T$27,Data!$V$27,))))))))))))))))))))))</f>
        <v/>
      </c>
    </row>
    <row r="2550" spans="13:13" ht="9.6" hidden="1" customHeight="1" x14ac:dyDescent="0.2">
      <c r="M2550" s="89" t="str">
        <f>IF(Udfyldningsark!G2567="","",IF(Udfyldningsark!G2567=Data!$T$7,Data!$V$7,IF(Udfyldningsark!G2567=Data!$T$8,Data!$V$8,IF(Udfyldningsark!G2567=Data!$T$9,Data!$V$9,IF(Udfyldningsark!G2567=Data!$T$10,Data!$V$10,IF(Udfyldningsark!G2567=Data!$T$11,Data!$V$11,IF(Udfyldningsark!G2567=Data!$T$12,Data!$V$12,IF(Udfyldningsark!G2567=Data!$T$13,Data!$V$13,IF(Udfyldningsark!G2567=Data!$T$14,Data!$V$14,IF(Udfyldningsark!G2567=Data!$T$15,Data!$V$15,IF(Udfyldningsark!G2567=Data!$T$16,Data!$V$16,IF(Udfyldningsark!G2567=Data!$T$17,Data!$V$17,IF(Udfyldningsark!G2567=Data!$T$18,Data!$V$18,IF(Udfyldningsark!G2567=Data!$T$19,Data!$V$19,IF(Udfyldningsark!G2567=Data!$T$20,Data!$V$20,IF(Udfyldningsark!G2567=Data!$T$21,Data!$V$21,IF(Udfyldningsark!G2567=Data!$T$22,Data!$V$22,IF(Udfyldningsark!G2567=Data!$T$23,Data!$V$23,IF(Udfyldningsark!G2567=Data!$T$24,Data!$V$24,IF(Udfyldningsark!G2567=Data!$T$25,Data!$V$25,IF(Udfyldningsark!G2567=Data!$T$26,Data!$V$26,IF(Udfyldningsark!G2567=Data!$T$27,Data!$V$27,))))))))))))))))))))))</f>
        <v/>
      </c>
    </row>
    <row r="2551" spans="13:13" ht="9.6" hidden="1" customHeight="1" x14ac:dyDescent="0.2">
      <c r="M2551" s="89" t="str">
        <f>IF(Udfyldningsark!G2568="","",IF(Udfyldningsark!G2568=Data!$T$7,Data!$V$7,IF(Udfyldningsark!G2568=Data!$T$8,Data!$V$8,IF(Udfyldningsark!G2568=Data!$T$9,Data!$V$9,IF(Udfyldningsark!G2568=Data!$T$10,Data!$V$10,IF(Udfyldningsark!G2568=Data!$T$11,Data!$V$11,IF(Udfyldningsark!G2568=Data!$T$12,Data!$V$12,IF(Udfyldningsark!G2568=Data!$T$13,Data!$V$13,IF(Udfyldningsark!G2568=Data!$T$14,Data!$V$14,IF(Udfyldningsark!G2568=Data!$T$15,Data!$V$15,IF(Udfyldningsark!G2568=Data!$T$16,Data!$V$16,IF(Udfyldningsark!G2568=Data!$T$17,Data!$V$17,IF(Udfyldningsark!G2568=Data!$T$18,Data!$V$18,IF(Udfyldningsark!G2568=Data!$T$19,Data!$V$19,IF(Udfyldningsark!G2568=Data!$T$20,Data!$V$20,IF(Udfyldningsark!G2568=Data!$T$21,Data!$V$21,IF(Udfyldningsark!G2568=Data!$T$22,Data!$V$22,IF(Udfyldningsark!G2568=Data!$T$23,Data!$V$23,IF(Udfyldningsark!G2568=Data!$T$24,Data!$V$24,IF(Udfyldningsark!G2568=Data!$T$25,Data!$V$25,IF(Udfyldningsark!G2568=Data!$T$26,Data!$V$26,IF(Udfyldningsark!G2568=Data!$T$27,Data!$V$27,))))))))))))))))))))))</f>
        <v/>
      </c>
    </row>
    <row r="2552" spans="13:13" ht="9.6" hidden="1" customHeight="1" x14ac:dyDescent="0.2">
      <c r="M2552" s="89" t="str">
        <f>IF(Udfyldningsark!G2569="","",IF(Udfyldningsark!G2569=Data!$T$7,Data!$V$7,IF(Udfyldningsark!G2569=Data!$T$8,Data!$V$8,IF(Udfyldningsark!G2569=Data!$T$9,Data!$V$9,IF(Udfyldningsark!G2569=Data!$T$10,Data!$V$10,IF(Udfyldningsark!G2569=Data!$T$11,Data!$V$11,IF(Udfyldningsark!G2569=Data!$T$12,Data!$V$12,IF(Udfyldningsark!G2569=Data!$T$13,Data!$V$13,IF(Udfyldningsark!G2569=Data!$T$14,Data!$V$14,IF(Udfyldningsark!G2569=Data!$T$15,Data!$V$15,IF(Udfyldningsark!G2569=Data!$T$16,Data!$V$16,IF(Udfyldningsark!G2569=Data!$T$17,Data!$V$17,IF(Udfyldningsark!G2569=Data!$T$18,Data!$V$18,IF(Udfyldningsark!G2569=Data!$T$19,Data!$V$19,IF(Udfyldningsark!G2569=Data!$T$20,Data!$V$20,IF(Udfyldningsark!G2569=Data!$T$21,Data!$V$21,IF(Udfyldningsark!G2569=Data!$T$22,Data!$V$22,IF(Udfyldningsark!G2569=Data!$T$23,Data!$V$23,IF(Udfyldningsark!G2569=Data!$T$24,Data!$V$24,IF(Udfyldningsark!G2569=Data!$T$25,Data!$V$25,IF(Udfyldningsark!G2569=Data!$T$26,Data!$V$26,IF(Udfyldningsark!G2569=Data!$T$27,Data!$V$27,))))))))))))))))))))))</f>
        <v/>
      </c>
    </row>
    <row r="2553" spans="13:13" ht="9.6" hidden="1" customHeight="1" x14ac:dyDescent="0.2">
      <c r="M2553" s="89" t="str">
        <f>IF(Udfyldningsark!G2570="","",IF(Udfyldningsark!G2570=Data!$T$7,Data!$V$7,IF(Udfyldningsark!G2570=Data!$T$8,Data!$V$8,IF(Udfyldningsark!G2570=Data!$T$9,Data!$V$9,IF(Udfyldningsark!G2570=Data!$T$10,Data!$V$10,IF(Udfyldningsark!G2570=Data!$T$11,Data!$V$11,IF(Udfyldningsark!G2570=Data!$T$12,Data!$V$12,IF(Udfyldningsark!G2570=Data!$T$13,Data!$V$13,IF(Udfyldningsark!G2570=Data!$T$14,Data!$V$14,IF(Udfyldningsark!G2570=Data!$T$15,Data!$V$15,IF(Udfyldningsark!G2570=Data!$T$16,Data!$V$16,IF(Udfyldningsark!G2570=Data!$T$17,Data!$V$17,IF(Udfyldningsark!G2570=Data!$T$18,Data!$V$18,IF(Udfyldningsark!G2570=Data!$T$19,Data!$V$19,IF(Udfyldningsark!G2570=Data!$T$20,Data!$V$20,IF(Udfyldningsark!G2570=Data!$T$21,Data!$V$21,IF(Udfyldningsark!G2570=Data!$T$22,Data!$V$22,IF(Udfyldningsark!G2570=Data!$T$23,Data!$V$23,IF(Udfyldningsark!G2570=Data!$T$24,Data!$V$24,IF(Udfyldningsark!G2570=Data!$T$25,Data!$V$25,IF(Udfyldningsark!G2570=Data!$T$26,Data!$V$26,IF(Udfyldningsark!G2570=Data!$T$27,Data!$V$27,))))))))))))))))))))))</f>
        <v/>
      </c>
    </row>
    <row r="2554" spans="13:13" ht="9.6" hidden="1" customHeight="1" x14ac:dyDescent="0.2">
      <c r="M2554" s="89" t="str">
        <f>IF(Udfyldningsark!G2571="","",IF(Udfyldningsark!G2571=Data!$T$7,Data!$V$7,IF(Udfyldningsark!G2571=Data!$T$8,Data!$V$8,IF(Udfyldningsark!G2571=Data!$T$9,Data!$V$9,IF(Udfyldningsark!G2571=Data!$T$10,Data!$V$10,IF(Udfyldningsark!G2571=Data!$T$11,Data!$V$11,IF(Udfyldningsark!G2571=Data!$T$12,Data!$V$12,IF(Udfyldningsark!G2571=Data!$T$13,Data!$V$13,IF(Udfyldningsark!G2571=Data!$T$14,Data!$V$14,IF(Udfyldningsark!G2571=Data!$T$15,Data!$V$15,IF(Udfyldningsark!G2571=Data!$T$16,Data!$V$16,IF(Udfyldningsark!G2571=Data!$T$17,Data!$V$17,IF(Udfyldningsark!G2571=Data!$T$18,Data!$V$18,IF(Udfyldningsark!G2571=Data!$T$19,Data!$V$19,IF(Udfyldningsark!G2571=Data!$T$20,Data!$V$20,IF(Udfyldningsark!G2571=Data!$T$21,Data!$V$21,IF(Udfyldningsark!G2571=Data!$T$22,Data!$V$22,IF(Udfyldningsark!G2571=Data!$T$23,Data!$V$23,IF(Udfyldningsark!G2571=Data!$T$24,Data!$V$24,IF(Udfyldningsark!G2571=Data!$T$25,Data!$V$25,IF(Udfyldningsark!G2571=Data!$T$26,Data!$V$26,IF(Udfyldningsark!G2571=Data!$T$27,Data!$V$27,))))))))))))))))))))))</f>
        <v/>
      </c>
    </row>
    <row r="2555" spans="13:13" ht="9.6" hidden="1" customHeight="1" x14ac:dyDescent="0.2">
      <c r="M2555" s="89" t="str">
        <f>IF(Udfyldningsark!G2572="","",IF(Udfyldningsark!G2572=Data!$T$7,Data!$V$7,IF(Udfyldningsark!G2572=Data!$T$8,Data!$V$8,IF(Udfyldningsark!G2572=Data!$T$9,Data!$V$9,IF(Udfyldningsark!G2572=Data!$T$10,Data!$V$10,IF(Udfyldningsark!G2572=Data!$T$11,Data!$V$11,IF(Udfyldningsark!G2572=Data!$T$12,Data!$V$12,IF(Udfyldningsark!G2572=Data!$T$13,Data!$V$13,IF(Udfyldningsark!G2572=Data!$T$14,Data!$V$14,IF(Udfyldningsark!G2572=Data!$T$15,Data!$V$15,IF(Udfyldningsark!G2572=Data!$T$16,Data!$V$16,IF(Udfyldningsark!G2572=Data!$T$17,Data!$V$17,IF(Udfyldningsark!G2572=Data!$T$18,Data!$V$18,IF(Udfyldningsark!G2572=Data!$T$19,Data!$V$19,IF(Udfyldningsark!G2572=Data!$T$20,Data!$V$20,IF(Udfyldningsark!G2572=Data!$T$21,Data!$V$21,IF(Udfyldningsark!G2572=Data!$T$22,Data!$V$22,IF(Udfyldningsark!G2572=Data!$T$23,Data!$V$23,IF(Udfyldningsark!G2572=Data!$T$24,Data!$V$24,IF(Udfyldningsark!G2572=Data!$T$25,Data!$V$25,IF(Udfyldningsark!G2572=Data!$T$26,Data!$V$26,IF(Udfyldningsark!G2572=Data!$T$27,Data!$V$27,))))))))))))))))))))))</f>
        <v/>
      </c>
    </row>
    <row r="2556" spans="13:13" ht="9.6" hidden="1" customHeight="1" x14ac:dyDescent="0.2">
      <c r="M2556" s="89" t="str">
        <f>IF(Udfyldningsark!G2573="","",IF(Udfyldningsark!G2573=Data!$T$7,Data!$V$7,IF(Udfyldningsark!G2573=Data!$T$8,Data!$V$8,IF(Udfyldningsark!G2573=Data!$T$9,Data!$V$9,IF(Udfyldningsark!G2573=Data!$T$10,Data!$V$10,IF(Udfyldningsark!G2573=Data!$T$11,Data!$V$11,IF(Udfyldningsark!G2573=Data!$T$12,Data!$V$12,IF(Udfyldningsark!G2573=Data!$T$13,Data!$V$13,IF(Udfyldningsark!G2573=Data!$T$14,Data!$V$14,IF(Udfyldningsark!G2573=Data!$T$15,Data!$V$15,IF(Udfyldningsark!G2573=Data!$T$16,Data!$V$16,IF(Udfyldningsark!G2573=Data!$T$17,Data!$V$17,IF(Udfyldningsark!G2573=Data!$T$18,Data!$V$18,IF(Udfyldningsark!G2573=Data!$T$19,Data!$V$19,IF(Udfyldningsark!G2573=Data!$T$20,Data!$V$20,IF(Udfyldningsark!G2573=Data!$T$21,Data!$V$21,IF(Udfyldningsark!G2573=Data!$T$22,Data!$V$22,IF(Udfyldningsark!G2573=Data!$T$23,Data!$V$23,IF(Udfyldningsark!G2573=Data!$T$24,Data!$V$24,IF(Udfyldningsark!G2573=Data!$T$25,Data!$V$25,IF(Udfyldningsark!G2573=Data!$T$26,Data!$V$26,IF(Udfyldningsark!G2573=Data!$T$27,Data!$V$27,))))))))))))))))))))))</f>
        <v/>
      </c>
    </row>
    <row r="2557" spans="13:13" ht="9.6" hidden="1" customHeight="1" x14ac:dyDescent="0.2">
      <c r="M2557" s="89" t="str">
        <f>IF(Udfyldningsark!G2574="","",IF(Udfyldningsark!G2574=Data!$T$7,Data!$V$7,IF(Udfyldningsark!G2574=Data!$T$8,Data!$V$8,IF(Udfyldningsark!G2574=Data!$T$9,Data!$V$9,IF(Udfyldningsark!G2574=Data!$T$10,Data!$V$10,IF(Udfyldningsark!G2574=Data!$T$11,Data!$V$11,IF(Udfyldningsark!G2574=Data!$T$12,Data!$V$12,IF(Udfyldningsark!G2574=Data!$T$13,Data!$V$13,IF(Udfyldningsark!G2574=Data!$T$14,Data!$V$14,IF(Udfyldningsark!G2574=Data!$T$15,Data!$V$15,IF(Udfyldningsark!G2574=Data!$T$16,Data!$V$16,IF(Udfyldningsark!G2574=Data!$T$17,Data!$V$17,IF(Udfyldningsark!G2574=Data!$T$18,Data!$V$18,IF(Udfyldningsark!G2574=Data!$T$19,Data!$V$19,IF(Udfyldningsark!G2574=Data!$T$20,Data!$V$20,IF(Udfyldningsark!G2574=Data!$T$21,Data!$V$21,IF(Udfyldningsark!G2574=Data!$T$22,Data!$V$22,IF(Udfyldningsark!G2574=Data!$T$23,Data!$V$23,IF(Udfyldningsark!G2574=Data!$T$24,Data!$V$24,IF(Udfyldningsark!G2574=Data!$T$25,Data!$V$25,IF(Udfyldningsark!G2574=Data!$T$26,Data!$V$26,IF(Udfyldningsark!G2574=Data!$T$27,Data!$V$27,))))))))))))))))))))))</f>
        <v/>
      </c>
    </row>
    <row r="2558" spans="13:13" ht="9.6" hidden="1" customHeight="1" x14ac:dyDescent="0.2">
      <c r="M2558" s="89" t="str">
        <f>IF(Udfyldningsark!G2575="","",IF(Udfyldningsark!G2575=Data!$T$7,Data!$V$7,IF(Udfyldningsark!G2575=Data!$T$8,Data!$V$8,IF(Udfyldningsark!G2575=Data!$T$9,Data!$V$9,IF(Udfyldningsark!G2575=Data!$T$10,Data!$V$10,IF(Udfyldningsark!G2575=Data!$T$11,Data!$V$11,IF(Udfyldningsark!G2575=Data!$T$12,Data!$V$12,IF(Udfyldningsark!G2575=Data!$T$13,Data!$V$13,IF(Udfyldningsark!G2575=Data!$T$14,Data!$V$14,IF(Udfyldningsark!G2575=Data!$T$15,Data!$V$15,IF(Udfyldningsark!G2575=Data!$T$16,Data!$V$16,IF(Udfyldningsark!G2575=Data!$T$17,Data!$V$17,IF(Udfyldningsark!G2575=Data!$T$18,Data!$V$18,IF(Udfyldningsark!G2575=Data!$T$19,Data!$V$19,IF(Udfyldningsark!G2575=Data!$T$20,Data!$V$20,IF(Udfyldningsark!G2575=Data!$T$21,Data!$V$21,IF(Udfyldningsark!G2575=Data!$T$22,Data!$V$22,IF(Udfyldningsark!G2575=Data!$T$23,Data!$V$23,IF(Udfyldningsark!G2575=Data!$T$24,Data!$V$24,IF(Udfyldningsark!G2575=Data!$T$25,Data!$V$25,IF(Udfyldningsark!G2575=Data!$T$26,Data!$V$26,IF(Udfyldningsark!G2575=Data!$T$27,Data!$V$27,))))))))))))))))))))))</f>
        <v/>
      </c>
    </row>
    <row r="2559" spans="13:13" ht="9.6" hidden="1" customHeight="1" x14ac:dyDescent="0.2">
      <c r="M2559" s="89" t="str">
        <f>IF(Udfyldningsark!G2576="","",IF(Udfyldningsark!G2576=Data!$T$7,Data!$V$7,IF(Udfyldningsark!G2576=Data!$T$8,Data!$V$8,IF(Udfyldningsark!G2576=Data!$T$9,Data!$V$9,IF(Udfyldningsark!G2576=Data!$T$10,Data!$V$10,IF(Udfyldningsark!G2576=Data!$T$11,Data!$V$11,IF(Udfyldningsark!G2576=Data!$T$12,Data!$V$12,IF(Udfyldningsark!G2576=Data!$T$13,Data!$V$13,IF(Udfyldningsark!G2576=Data!$T$14,Data!$V$14,IF(Udfyldningsark!G2576=Data!$T$15,Data!$V$15,IF(Udfyldningsark!G2576=Data!$T$16,Data!$V$16,IF(Udfyldningsark!G2576=Data!$T$17,Data!$V$17,IF(Udfyldningsark!G2576=Data!$T$18,Data!$V$18,IF(Udfyldningsark!G2576=Data!$T$19,Data!$V$19,IF(Udfyldningsark!G2576=Data!$T$20,Data!$V$20,IF(Udfyldningsark!G2576=Data!$T$21,Data!$V$21,IF(Udfyldningsark!G2576=Data!$T$22,Data!$V$22,IF(Udfyldningsark!G2576=Data!$T$23,Data!$V$23,IF(Udfyldningsark!G2576=Data!$T$24,Data!$V$24,IF(Udfyldningsark!G2576=Data!$T$25,Data!$V$25,IF(Udfyldningsark!G2576=Data!$T$26,Data!$V$26,IF(Udfyldningsark!G2576=Data!$T$27,Data!$V$27,))))))))))))))))))))))</f>
        <v/>
      </c>
    </row>
    <row r="2560" spans="13:13" ht="9.6" hidden="1" customHeight="1" x14ac:dyDescent="0.2">
      <c r="M2560" s="89" t="str">
        <f>IF(Udfyldningsark!G2577="","",IF(Udfyldningsark!G2577=Data!$T$7,Data!$V$7,IF(Udfyldningsark!G2577=Data!$T$8,Data!$V$8,IF(Udfyldningsark!G2577=Data!$T$9,Data!$V$9,IF(Udfyldningsark!G2577=Data!$T$10,Data!$V$10,IF(Udfyldningsark!G2577=Data!$T$11,Data!$V$11,IF(Udfyldningsark!G2577=Data!$T$12,Data!$V$12,IF(Udfyldningsark!G2577=Data!$T$13,Data!$V$13,IF(Udfyldningsark!G2577=Data!$T$14,Data!$V$14,IF(Udfyldningsark!G2577=Data!$T$15,Data!$V$15,IF(Udfyldningsark!G2577=Data!$T$16,Data!$V$16,IF(Udfyldningsark!G2577=Data!$T$17,Data!$V$17,IF(Udfyldningsark!G2577=Data!$T$18,Data!$V$18,IF(Udfyldningsark!G2577=Data!$T$19,Data!$V$19,IF(Udfyldningsark!G2577=Data!$T$20,Data!$V$20,IF(Udfyldningsark!G2577=Data!$T$21,Data!$V$21,IF(Udfyldningsark!G2577=Data!$T$22,Data!$V$22,IF(Udfyldningsark!G2577=Data!$T$23,Data!$V$23,IF(Udfyldningsark!G2577=Data!$T$24,Data!$V$24,IF(Udfyldningsark!G2577=Data!$T$25,Data!$V$25,IF(Udfyldningsark!G2577=Data!$T$26,Data!$V$26,IF(Udfyldningsark!G2577=Data!$T$27,Data!$V$27,))))))))))))))))))))))</f>
        <v/>
      </c>
    </row>
    <row r="2561" spans="13:13" ht="9.6" hidden="1" customHeight="1" x14ac:dyDescent="0.2">
      <c r="M2561" s="89" t="str">
        <f>IF(Udfyldningsark!G2578="","",IF(Udfyldningsark!G2578=Data!$T$7,Data!$V$7,IF(Udfyldningsark!G2578=Data!$T$8,Data!$V$8,IF(Udfyldningsark!G2578=Data!$T$9,Data!$V$9,IF(Udfyldningsark!G2578=Data!$T$10,Data!$V$10,IF(Udfyldningsark!G2578=Data!$T$11,Data!$V$11,IF(Udfyldningsark!G2578=Data!$T$12,Data!$V$12,IF(Udfyldningsark!G2578=Data!$T$13,Data!$V$13,IF(Udfyldningsark!G2578=Data!$T$14,Data!$V$14,IF(Udfyldningsark!G2578=Data!$T$15,Data!$V$15,IF(Udfyldningsark!G2578=Data!$T$16,Data!$V$16,IF(Udfyldningsark!G2578=Data!$T$17,Data!$V$17,IF(Udfyldningsark!G2578=Data!$T$18,Data!$V$18,IF(Udfyldningsark!G2578=Data!$T$19,Data!$V$19,IF(Udfyldningsark!G2578=Data!$T$20,Data!$V$20,IF(Udfyldningsark!G2578=Data!$T$21,Data!$V$21,IF(Udfyldningsark!G2578=Data!$T$22,Data!$V$22,IF(Udfyldningsark!G2578=Data!$T$23,Data!$V$23,IF(Udfyldningsark!G2578=Data!$T$24,Data!$V$24,IF(Udfyldningsark!G2578=Data!$T$25,Data!$V$25,IF(Udfyldningsark!G2578=Data!$T$26,Data!$V$26,IF(Udfyldningsark!G2578=Data!$T$27,Data!$V$27,))))))))))))))))))))))</f>
        <v/>
      </c>
    </row>
    <row r="2562" spans="13:13" ht="9.6" hidden="1" customHeight="1" x14ac:dyDescent="0.2">
      <c r="M2562" s="89" t="str">
        <f>IF(Udfyldningsark!G2579="","",IF(Udfyldningsark!G2579=Data!$T$7,Data!$V$7,IF(Udfyldningsark!G2579=Data!$T$8,Data!$V$8,IF(Udfyldningsark!G2579=Data!$T$9,Data!$V$9,IF(Udfyldningsark!G2579=Data!$T$10,Data!$V$10,IF(Udfyldningsark!G2579=Data!$T$11,Data!$V$11,IF(Udfyldningsark!G2579=Data!$T$12,Data!$V$12,IF(Udfyldningsark!G2579=Data!$T$13,Data!$V$13,IF(Udfyldningsark!G2579=Data!$T$14,Data!$V$14,IF(Udfyldningsark!G2579=Data!$T$15,Data!$V$15,IF(Udfyldningsark!G2579=Data!$T$16,Data!$V$16,IF(Udfyldningsark!G2579=Data!$T$17,Data!$V$17,IF(Udfyldningsark!G2579=Data!$T$18,Data!$V$18,IF(Udfyldningsark!G2579=Data!$T$19,Data!$V$19,IF(Udfyldningsark!G2579=Data!$T$20,Data!$V$20,IF(Udfyldningsark!G2579=Data!$T$21,Data!$V$21,IF(Udfyldningsark!G2579=Data!$T$22,Data!$V$22,IF(Udfyldningsark!G2579=Data!$T$23,Data!$V$23,IF(Udfyldningsark!G2579=Data!$T$24,Data!$V$24,IF(Udfyldningsark!G2579=Data!$T$25,Data!$V$25,IF(Udfyldningsark!G2579=Data!$T$26,Data!$V$26,IF(Udfyldningsark!G2579=Data!$T$27,Data!$V$27,))))))))))))))))))))))</f>
        <v/>
      </c>
    </row>
    <row r="2563" spans="13:13" ht="9.6" hidden="1" customHeight="1" x14ac:dyDescent="0.2">
      <c r="M2563" s="89" t="str">
        <f>IF(Udfyldningsark!G2580="","",IF(Udfyldningsark!G2580=Data!$T$7,Data!$V$7,IF(Udfyldningsark!G2580=Data!$T$8,Data!$V$8,IF(Udfyldningsark!G2580=Data!$T$9,Data!$V$9,IF(Udfyldningsark!G2580=Data!$T$10,Data!$V$10,IF(Udfyldningsark!G2580=Data!$T$11,Data!$V$11,IF(Udfyldningsark!G2580=Data!$T$12,Data!$V$12,IF(Udfyldningsark!G2580=Data!$T$13,Data!$V$13,IF(Udfyldningsark!G2580=Data!$T$14,Data!$V$14,IF(Udfyldningsark!G2580=Data!$T$15,Data!$V$15,IF(Udfyldningsark!G2580=Data!$T$16,Data!$V$16,IF(Udfyldningsark!G2580=Data!$T$17,Data!$V$17,IF(Udfyldningsark!G2580=Data!$T$18,Data!$V$18,IF(Udfyldningsark!G2580=Data!$T$19,Data!$V$19,IF(Udfyldningsark!G2580=Data!$T$20,Data!$V$20,IF(Udfyldningsark!G2580=Data!$T$21,Data!$V$21,IF(Udfyldningsark!G2580=Data!$T$22,Data!$V$22,IF(Udfyldningsark!G2580=Data!$T$23,Data!$V$23,IF(Udfyldningsark!G2580=Data!$T$24,Data!$V$24,IF(Udfyldningsark!G2580=Data!$T$25,Data!$V$25,IF(Udfyldningsark!G2580=Data!$T$26,Data!$V$26,IF(Udfyldningsark!G2580=Data!$T$27,Data!$V$27,))))))))))))))))))))))</f>
        <v/>
      </c>
    </row>
    <row r="2564" spans="13:13" ht="9.6" hidden="1" customHeight="1" x14ac:dyDescent="0.2">
      <c r="M2564" s="89" t="str">
        <f>IF(Udfyldningsark!G2581="","",IF(Udfyldningsark!G2581=Data!$T$7,Data!$V$7,IF(Udfyldningsark!G2581=Data!$T$8,Data!$V$8,IF(Udfyldningsark!G2581=Data!$T$9,Data!$V$9,IF(Udfyldningsark!G2581=Data!$T$10,Data!$V$10,IF(Udfyldningsark!G2581=Data!$T$11,Data!$V$11,IF(Udfyldningsark!G2581=Data!$T$12,Data!$V$12,IF(Udfyldningsark!G2581=Data!$T$13,Data!$V$13,IF(Udfyldningsark!G2581=Data!$T$14,Data!$V$14,IF(Udfyldningsark!G2581=Data!$T$15,Data!$V$15,IF(Udfyldningsark!G2581=Data!$T$16,Data!$V$16,IF(Udfyldningsark!G2581=Data!$T$17,Data!$V$17,IF(Udfyldningsark!G2581=Data!$T$18,Data!$V$18,IF(Udfyldningsark!G2581=Data!$T$19,Data!$V$19,IF(Udfyldningsark!G2581=Data!$T$20,Data!$V$20,IF(Udfyldningsark!G2581=Data!$T$21,Data!$V$21,IF(Udfyldningsark!G2581=Data!$T$22,Data!$V$22,IF(Udfyldningsark!G2581=Data!$T$23,Data!$V$23,IF(Udfyldningsark!G2581=Data!$T$24,Data!$V$24,IF(Udfyldningsark!G2581=Data!$T$25,Data!$V$25,IF(Udfyldningsark!G2581=Data!$T$26,Data!$V$26,IF(Udfyldningsark!G2581=Data!$T$27,Data!$V$27,))))))))))))))))))))))</f>
        <v/>
      </c>
    </row>
    <row r="2565" spans="13:13" ht="9.6" hidden="1" customHeight="1" x14ac:dyDescent="0.2">
      <c r="M2565" s="89" t="str">
        <f>IF(Udfyldningsark!G2582="","",IF(Udfyldningsark!G2582=Data!$T$7,Data!$V$7,IF(Udfyldningsark!G2582=Data!$T$8,Data!$V$8,IF(Udfyldningsark!G2582=Data!$T$9,Data!$V$9,IF(Udfyldningsark!G2582=Data!$T$10,Data!$V$10,IF(Udfyldningsark!G2582=Data!$T$11,Data!$V$11,IF(Udfyldningsark!G2582=Data!$T$12,Data!$V$12,IF(Udfyldningsark!G2582=Data!$T$13,Data!$V$13,IF(Udfyldningsark!G2582=Data!$T$14,Data!$V$14,IF(Udfyldningsark!G2582=Data!$T$15,Data!$V$15,IF(Udfyldningsark!G2582=Data!$T$16,Data!$V$16,IF(Udfyldningsark!G2582=Data!$T$17,Data!$V$17,IF(Udfyldningsark!G2582=Data!$T$18,Data!$V$18,IF(Udfyldningsark!G2582=Data!$T$19,Data!$V$19,IF(Udfyldningsark!G2582=Data!$T$20,Data!$V$20,IF(Udfyldningsark!G2582=Data!$T$21,Data!$V$21,IF(Udfyldningsark!G2582=Data!$T$22,Data!$V$22,IF(Udfyldningsark!G2582=Data!$T$23,Data!$V$23,IF(Udfyldningsark!G2582=Data!$T$24,Data!$V$24,IF(Udfyldningsark!G2582=Data!$T$25,Data!$V$25,IF(Udfyldningsark!G2582=Data!$T$26,Data!$V$26,IF(Udfyldningsark!G2582=Data!$T$27,Data!$V$27,))))))))))))))))))))))</f>
        <v/>
      </c>
    </row>
    <row r="2566" spans="13:13" ht="9.6" hidden="1" customHeight="1" x14ac:dyDescent="0.2">
      <c r="M2566" s="89" t="str">
        <f>IF(Udfyldningsark!G2583="","",IF(Udfyldningsark!G2583=Data!$T$7,Data!$V$7,IF(Udfyldningsark!G2583=Data!$T$8,Data!$V$8,IF(Udfyldningsark!G2583=Data!$T$9,Data!$V$9,IF(Udfyldningsark!G2583=Data!$T$10,Data!$V$10,IF(Udfyldningsark!G2583=Data!$T$11,Data!$V$11,IF(Udfyldningsark!G2583=Data!$T$12,Data!$V$12,IF(Udfyldningsark!G2583=Data!$T$13,Data!$V$13,IF(Udfyldningsark!G2583=Data!$T$14,Data!$V$14,IF(Udfyldningsark!G2583=Data!$T$15,Data!$V$15,IF(Udfyldningsark!G2583=Data!$T$16,Data!$V$16,IF(Udfyldningsark!G2583=Data!$T$17,Data!$V$17,IF(Udfyldningsark!G2583=Data!$T$18,Data!$V$18,IF(Udfyldningsark!G2583=Data!$T$19,Data!$V$19,IF(Udfyldningsark!G2583=Data!$T$20,Data!$V$20,IF(Udfyldningsark!G2583=Data!$T$21,Data!$V$21,IF(Udfyldningsark!G2583=Data!$T$22,Data!$V$22,IF(Udfyldningsark!G2583=Data!$T$23,Data!$V$23,IF(Udfyldningsark!G2583=Data!$T$24,Data!$V$24,IF(Udfyldningsark!G2583=Data!$T$25,Data!$V$25,IF(Udfyldningsark!G2583=Data!$T$26,Data!$V$26,IF(Udfyldningsark!G2583=Data!$T$27,Data!$V$27,))))))))))))))))))))))</f>
        <v/>
      </c>
    </row>
    <row r="2567" spans="13:13" ht="9.6" hidden="1" customHeight="1" x14ac:dyDescent="0.2">
      <c r="M2567" s="89" t="str">
        <f>IF(Udfyldningsark!G2584="","",IF(Udfyldningsark!G2584=Data!$T$7,Data!$V$7,IF(Udfyldningsark!G2584=Data!$T$8,Data!$V$8,IF(Udfyldningsark!G2584=Data!$T$9,Data!$V$9,IF(Udfyldningsark!G2584=Data!$T$10,Data!$V$10,IF(Udfyldningsark!G2584=Data!$T$11,Data!$V$11,IF(Udfyldningsark!G2584=Data!$T$12,Data!$V$12,IF(Udfyldningsark!G2584=Data!$T$13,Data!$V$13,IF(Udfyldningsark!G2584=Data!$T$14,Data!$V$14,IF(Udfyldningsark!G2584=Data!$T$15,Data!$V$15,IF(Udfyldningsark!G2584=Data!$T$16,Data!$V$16,IF(Udfyldningsark!G2584=Data!$T$17,Data!$V$17,IF(Udfyldningsark!G2584=Data!$T$18,Data!$V$18,IF(Udfyldningsark!G2584=Data!$T$19,Data!$V$19,IF(Udfyldningsark!G2584=Data!$T$20,Data!$V$20,IF(Udfyldningsark!G2584=Data!$T$21,Data!$V$21,IF(Udfyldningsark!G2584=Data!$T$22,Data!$V$22,IF(Udfyldningsark!G2584=Data!$T$23,Data!$V$23,IF(Udfyldningsark!G2584=Data!$T$24,Data!$V$24,IF(Udfyldningsark!G2584=Data!$T$25,Data!$V$25,IF(Udfyldningsark!G2584=Data!$T$26,Data!$V$26,IF(Udfyldningsark!G2584=Data!$T$27,Data!$V$27,))))))))))))))))))))))</f>
        <v/>
      </c>
    </row>
    <row r="2568" spans="13:13" ht="9.6" hidden="1" customHeight="1" x14ac:dyDescent="0.2">
      <c r="M2568" s="89" t="str">
        <f>IF(Udfyldningsark!G2585="","",IF(Udfyldningsark!G2585=Data!$T$7,Data!$V$7,IF(Udfyldningsark!G2585=Data!$T$8,Data!$V$8,IF(Udfyldningsark!G2585=Data!$T$9,Data!$V$9,IF(Udfyldningsark!G2585=Data!$T$10,Data!$V$10,IF(Udfyldningsark!G2585=Data!$T$11,Data!$V$11,IF(Udfyldningsark!G2585=Data!$T$12,Data!$V$12,IF(Udfyldningsark!G2585=Data!$T$13,Data!$V$13,IF(Udfyldningsark!G2585=Data!$T$14,Data!$V$14,IF(Udfyldningsark!G2585=Data!$T$15,Data!$V$15,IF(Udfyldningsark!G2585=Data!$T$16,Data!$V$16,IF(Udfyldningsark!G2585=Data!$T$17,Data!$V$17,IF(Udfyldningsark!G2585=Data!$T$18,Data!$V$18,IF(Udfyldningsark!G2585=Data!$T$19,Data!$V$19,IF(Udfyldningsark!G2585=Data!$T$20,Data!$V$20,IF(Udfyldningsark!G2585=Data!$T$21,Data!$V$21,IF(Udfyldningsark!G2585=Data!$T$22,Data!$V$22,IF(Udfyldningsark!G2585=Data!$T$23,Data!$V$23,IF(Udfyldningsark!G2585=Data!$T$24,Data!$V$24,IF(Udfyldningsark!G2585=Data!$T$25,Data!$V$25,IF(Udfyldningsark!G2585=Data!$T$26,Data!$V$26,IF(Udfyldningsark!G2585=Data!$T$27,Data!$V$27,))))))))))))))))))))))</f>
        <v/>
      </c>
    </row>
    <row r="2569" spans="13:13" ht="9.6" hidden="1" customHeight="1" x14ac:dyDescent="0.2">
      <c r="M2569" s="89" t="str">
        <f>IF(Udfyldningsark!G2586="","",IF(Udfyldningsark!G2586=Data!$T$7,Data!$V$7,IF(Udfyldningsark!G2586=Data!$T$8,Data!$V$8,IF(Udfyldningsark!G2586=Data!$T$9,Data!$V$9,IF(Udfyldningsark!G2586=Data!$T$10,Data!$V$10,IF(Udfyldningsark!G2586=Data!$T$11,Data!$V$11,IF(Udfyldningsark!G2586=Data!$T$12,Data!$V$12,IF(Udfyldningsark!G2586=Data!$T$13,Data!$V$13,IF(Udfyldningsark!G2586=Data!$T$14,Data!$V$14,IF(Udfyldningsark!G2586=Data!$T$15,Data!$V$15,IF(Udfyldningsark!G2586=Data!$T$16,Data!$V$16,IF(Udfyldningsark!G2586=Data!$T$17,Data!$V$17,IF(Udfyldningsark!G2586=Data!$T$18,Data!$V$18,IF(Udfyldningsark!G2586=Data!$T$19,Data!$V$19,IF(Udfyldningsark!G2586=Data!$T$20,Data!$V$20,IF(Udfyldningsark!G2586=Data!$T$21,Data!$V$21,IF(Udfyldningsark!G2586=Data!$T$22,Data!$V$22,IF(Udfyldningsark!G2586=Data!$T$23,Data!$V$23,IF(Udfyldningsark!G2586=Data!$T$24,Data!$V$24,IF(Udfyldningsark!G2586=Data!$T$25,Data!$V$25,IF(Udfyldningsark!G2586=Data!$T$26,Data!$V$26,IF(Udfyldningsark!G2586=Data!$T$27,Data!$V$27,))))))))))))))))))))))</f>
        <v/>
      </c>
    </row>
    <row r="2570" spans="13:13" ht="9.6" hidden="1" customHeight="1" x14ac:dyDescent="0.2">
      <c r="M2570" s="89" t="str">
        <f>IF(Udfyldningsark!G2587="","",IF(Udfyldningsark!G2587=Data!$T$7,Data!$V$7,IF(Udfyldningsark!G2587=Data!$T$8,Data!$V$8,IF(Udfyldningsark!G2587=Data!$T$9,Data!$V$9,IF(Udfyldningsark!G2587=Data!$T$10,Data!$V$10,IF(Udfyldningsark!G2587=Data!$T$11,Data!$V$11,IF(Udfyldningsark!G2587=Data!$T$12,Data!$V$12,IF(Udfyldningsark!G2587=Data!$T$13,Data!$V$13,IF(Udfyldningsark!G2587=Data!$T$14,Data!$V$14,IF(Udfyldningsark!G2587=Data!$T$15,Data!$V$15,IF(Udfyldningsark!G2587=Data!$T$16,Data!$V$16,IF(Udfyldningsark!G2587=Data!$T$17,Data!$V$17,IF(Udfyldningsark!G2587=Data!$T$18,Data!$V$18,IF(Udfyldningsark!G2587=Data!$T$19,Data!$V$19,IF(Udfyldningsark!G2587=Data!$T$20,Data!$V$20,IF(Udfyldningsark!G2587=Data!$T$21,Data!$V$21,IF(Udfyldningsark!G2587=Data!$T$22,Data!$V$22,IF(Udfyldningsark!G2587=Data!$T$23,Data!$V$23,IF(Udfyldningsark!G2587=Data!$T$24,Data!$V$24,IF(Udfyldningsark!G2587=Data!$T$25,Data!$V$25,IF(Udfyldningsark!G2587=Data!$T$26,Data!$V$26,IF(Udfyldningsark!G2587=Data!$T$27,Data!$V$27,))))))))))))))))))))))</f>
        <v/>
      </c>
    </row>
    <row r="2571" spans="13:13" ht="9.6" hidden="1" customHeight="1" x14ac:dyDescent="0.2">
      <c r="M2571" s="89" t="str">
        <f>IF(Udfyldningsark!G2588="","",IF(Udfyldningsark!G2588=Data!$T$7,Data!$V$7,IF(Udfyldningsark!G2588=Data!$T$8,Data!$V$8,IF(Udfyldningsark!G2588=Data!$T$9,Data!$V$9,IF(Udfyldningsark!G2588=Data!$T$10,Data!$V$10,IF(Udfyldningsark!G2588=Data!$T$11,Data!$V$11,IF(Udfyldningsark!G2588=Data!$T$12,Data!$V$12,IF(Udfyldningsark!G2588=Data!$T$13,Data!$V$13,IF(Udfyldningsark!G2588=Data!$T$14,Data!$V$14,IF(Udfyldningsark!G2588=Data!$T$15,Data!$V$15,IF(Udfyldningsark!G2588=Data!$T$16,Data!$V$16,IF(Udfyldningsark!G2588=Data!$T$17,Data!$V$17,IF(Udfyldningsark!G2588=Data!$T$18,Data!$V$18,IF(Udfyldningsark!G2588=Data!$T$19,Data!$V$19,IF(Udfyldningsark!G2588=Data!$T$20,Data!$V$20,IF(Udfyldningsark!G2588=Data!$T$21,Data!$V$21,IF(Udfyldningsark!G2588=Data!$T$22,Data!$V$22,IF(Udfyldningsark!G2588=Data!$T$23,Data!$V$23,IF(Udfyldningsark!G2588=Data!$T$24,Data!$V$24,IF(Udfyldningsark!G2588=Data!$T$25,Data!$V$25,IF(Udfyldningsark!G2588=Data!$T$26,Data!$V$26,IF(Udfyldningsark!G2588=Data!$T$27,Data!$V$27,))))))))))))))))))))))</f>
        <v/>
      </c>
    </row>
    <row r="2572" spans="13:13" ht="9.6" hidden="1" customHeight="1" x14ac:dyDescent="0.2">
      <c r="M2572" s="89" t="str">
        <f>IF(Udfyldningsark!G2589="","",IF(Udfyldningsark!G2589=Data!$T$7,Data!$V$7,IF(Udfyldningsark!G2589=Data!$T$8,Data!$V$8,IF(Udfyldningsark!G2589=Data!$T$9,Data!$V$9,IF(Udfyldningsark!G2589=Data!$T$10,Data!$V$10,IF(Udfyldningsark!G2589=Data!$T$11,Data!$V$11,IF(Udfyldningsark!G2589=Data!$T$12,Data!$V$12,IF(Udfyldningsark!G2589=Data!$T$13,Data!$V$13,IF(Udfyldningsark!G2589=Data!$T$14,Data!$V$14,IF(Udfyldningsark!G2589=Data!$T$15,Data!$V$15,IF(Udfyldningsark!G2589=Data!$T$16,Data!$V$16,IF(Udfyldningsark!G2589=Data!$T$17,Data!$V$17,IF(Udfyldningsark!G2589=Data!$T$18,Data!$V$18,IF(Udfyldningsark!G2589=Data!$T$19,Data!$V$19,IF(Udfyldningsark!G2589=Data!$T$20,Data!$V$20,IF(Udfyldningsark!G2589=Data!$T$21,Data!$V$21,IF(Udfyldningsark!G2589=Data!$T$22,Data!$V$22,IF(Udfyldningsark!G2589=Data!$T$23,Data!$V$23,IF(Udfyldningsark!G2589=Data!$T$24,Data!$V$24,IF(Udfyldningsark!G2589=Data!$T$25,Data!$V$25,IF(Udfyldningsark!G2589=Data!$T$26,Data!$V$26,IF(Udfyldningsark!G2589=Data!$T$27,Data!$V$27,))))))))))))))))))))))</f>
        <v/>
      </c>
    </row>
    <row r="2573" spans="13:13" ht="9.6" hidden="1" customHeight="1" x14ac:dyDescent="0.2">
      <c r="M2573" s="89" t="str">
        <f>IF(Udfyldningsark!G2590="","",IF(Udfyldningsark!G2590=Data!$T$7,Data!$V$7,IF(Udfyldningsark!G2590=Data!$T$8,Data!$V$8,IF(Udfyldningsark!G2590=Data!$T$9,Data!$V$9,IF(Udfyldningsark!G2590=Data!$T$10,Data!$V$10,IF(Udfyldningsark!G2590=Data!$T$11,Data!$V$11,IF(Udfyldningsark!G2590=Data!$T$12,Data!$V$12,IF(Udfyldningsark!G2590=Data!$T$13,Data!$V$13,IF(Udfyldningsark!G2590=Data!$T$14,Data!$V$14,IF(Udfyldningsark!G2590=Data!$T$15,Data!$V$15,IF(Udfyldningsark!G2590=Data!$T$16,Data!$V$16,IF(Udfyldningsark!G2590=Data!$T$17,Data!$V$17,IF(Udfyldningsark!G2590=Data!$T$18,Data!$V$18,IF(Udfyldningsark!G2590=Data!$T$19,Data!$V$19,IF(Udfyldningsark!G2590=Data!$T$20,Data!$V$20,IF(Udfyldningsark!G2590=Data!$T$21,Data!$V$21,IF(Udfyldningsark!G2590=Data!$T$22,Data!$V$22,IF(Udfyldningsark!G2590=Data!$T$23,Data!$V$23,IF(Udfyldningsark!G2590=Data!$T$24,Data!$V$24,IF(Udfyldningsark!G2590=Data!$T$25,Data!$V$25,IF(Udfyldningsark!G2590=Data!$T$26,Data!$V$26,IF(Udfyldningsark!G2590=Data!$T$27,Data!$V$27,))))))))))))))))))))))</f>
        <v/>
      </c>
    </row>
    <row r="2574" spans="13:13" ht="9.6" hidden="1" customHeight="1" x14ac:dyDescent="0.2">
      <c r="M2574" s="89" t="str">
        <f>IF(Udfyldningsark!G2591="","",IF(Udfyldningsark!G2591=Data!$T$7,Data!$V$7,IF(Udfyldningsark!G2591=Data!$T$8,Data!$V$8,IF(Udfyldningsark!G2591=Data!$T$9,Data!$V$9,IF(Udfyldningsark!G2591=Data!$T$10,Data!$V$10,IF(Udfyldningsark!G2591=Data!$T$11,Data!$V$11,IF(Udfyldningsark!G2591=Data!$T$12,Data!$V$12,IF(Udfyldningsark!G2591=Data!$T$13,Data!$V$13,IF(Udfyldningsark!G2591=Data!$T$14,Data!$V$14,IF(Udfyldningsark!G2591=Data!$T$15,Data!$V$15,IF(Udfyldningsark!G2591=Data!$T$16,Data!$V$16,IF(Udfyldningsark!G2591=Data!$T$17,Data!$V$17,IF(Udfyldningsark!G2591=Data!$T$18,Data!$V$18,IF(Udfyldningsark!G2591=Data!$T$19,Data!$V$19,IF(Udfyldningsark!G2591=Data!$T$20,Data!$V$20,IF(Udfyldningsark!G2591=Data!$T$21,Data!$V$21,IF(Udfyldningsark!G2591=Data!$T$22,Data!$V$22,IF(Udfyldningsark!G2591=Data!$T$23,Data!$V$23,IF(Udfyldningsark!G2591=Data!$T$24,Data!$V$24,IF(Udfyldningsark!G2591=Data!$T$25,Data!$V$25,IF(Udfyldningsark!G2591=Data!$T$26,Data!$V$26,IF(Udfyldningsark!G2591=Data!$T$27,Data!$V$27,))))))))))))))))))))))</f>
        <v/>
      </c>
    </row>
    <row r="2575" spans="13:13" ht="9.6" hidden="1" customHeight="1" x14ac:dyDescent="0.2">
      <c r="M2575" s="89" t="str">
        <f>IF(Udfyldningsark!G2592="","",IF(Udfyldningsark!G2592=Data!$T$7,Data!$V$7,IF(Udfyldningsark!G2592=Data!$T$8,Data!$V$8,IF(Udfyldningsark!G2592=Data!$T$9,Data!$V$9,IF(Udfyldningsark!G2592=Data!$T$10,Data!$V$10,IF(Udfyldningsark!G2592=Data!$T$11,Data!$V$11,IF(Udfyldningsark!G2592=Data!$T$12,Data!$V$12,IF(Udfyldningsark!G2592=Data!$T$13,Data!$V$13,IF(Udfyldningsark!G2592=Data!$T$14,Data!$V$14,IF(Udfyldningsark!G2592=Data!$T$15,Data!$V$15,IF(Udfyldningsark!G2592=Data!$T$16,Data!$V$16,IF(Udfyldningsark!G2592=Data!$T$17,Data!$V$17,IF(Udfyldningsark!G2592=Data!$T$18,Data!$V$18,IF(Udfyldningsark!G2592=Data!$T$19,Data!$V$19,IF(Udfyldningsark!G2592=Data!$T$20,Data!$V$20,IF(Udfyldningsark!G2592=Data!$T$21,Data!$V$21,IF(Udfyldningsark!G2592=Data!$T$22,Data!$V$22,IF(Udfyldningsark!G2592=Data!$T$23,Data!$V$23,IF(Udfyldningsark!G2592=Data!$T$24,Data!$V$24,IF(Udfyldningsark!G2592=Data!$T$25,Data!$V$25,IF(Udfyldningsark!G2592=Data!$T$26,Data!$V$26,IF(Udfyldningsark!G2592=Data!$T$27,Data!$V$27,))))))))))))))))))))))</f>
        <v/>
      </c>
    </row>
    <row r="2576" spans="13:13" ht="9.6" hidden="1" customHeight="1" x14ac:dyDescent="0.2">
      <c r="M2576" s="89" t="str">
        <f>IF(Udfyldningsark!G2593="","",IF(Udfyldningsark!G2593=Data!$T$7,Data!$V$7,IF(Udfyldningsark!G2593=Data!$T$8,Data!$V$8,IF(Udfyldningsark!G2593=Data!$T$9,Data!$V$9,IF(Udfyldningsark!G2593=Data!$T$10,Data!$V$10,IF(Udfyldningsark!G2593=Data!$T$11,Data!$V$11,IF(Udfyldningsark!G2593=Data!$T$12,Data!$V$12,IF(Udfyldningsark!G2593=Data!$T$13,Data!$V$13,IF(Udfyldningsark!G2593=Data!$T$14,Data!$V$14,IF(Udfyldningsark!G2593=Data!$T$15,Data!$V$15,IF(Udfyldningsark!G2593=Data!$T$16,Data!$V$16,IF(Udfyldningsark!G2593=Data!$T$17,Data!$V$17,IF(Udfyldningsark!G2593=Data!$T$18,Data!$V$18,IF(Udfyldningsark!G2593=Data!$T$19,Data!$V$19,IF(Udfyldningsark!G2593=Data!$T$20,Data!$V$20,IF(Udfyldningsark!G2593=Data!$T$21,Data!$V$21,IF(Udfyldningsark!G2593=Data!$T$22,Data!$V$22,IF(Udfyldningsark!G2593=Data!$T$23,Data!$V$23,IF(Udfyldningsark!G2593=Data!$T$24,Data!$V$24,IF(Udfyldningsark!G2593=Data!$T$25,Data!$V$25,IF(Udfyldningsark!G2593=Data!$T$26,Data!$V$26,IF(Udfyldningsark!G2593=Data!$T$27,Data!$V$27,))))))))))))))))))))))</f>
        <v/>
      </c>
    </row>
    <row r="2577" spans="13:13" ht="9.6" hidden="1" customHeight="1" x14ac:dyDescent="0.2">
      <c r="M2577" s="89" t="str">
        <f>IF(Udfyldningsark!G2594="","",IF(Udfyldningsark!G2594=Data!$T$7,Data!$V$7,IF(Udfyldningsark!G2594=Data!$T$8,Data!$V$8,IF(Udfyldningsark!G2594=Data!$T$9,Data!$V$9,IF(Udfyldningsark!G2594=Data!$T$10,Data!$V$10,IF(Udfyldningsark!G2594=Data!$T$11,Data!$V$11,IF(Udfyldningsark!G2594=Data!$T$12,Data!$V$12,IF(Udfyldningsark!G2594=Data!$T$13,Data!$V$13,IF(Udfyldningsark!G2594=Data!$T$14,Data!$V$14,IF(Udfyldningsark!G2594=Data!$T$15,Data!$V$15,IF(Udfyldningsark!G2594=Data!$T$16,Data!$V$16,IF(Udfyldningsark!G2594=Data!$T$17,Data!$V$17,IF(Udfyldningsark!G2594=Data!$T$18,Data!$V$18,IF(Udfyldningsark!G2594=Data!$T$19,Data!$V$19,IF(Udfyldningsark!G2594=Data!$T$20,Data!$V$20,IF(Udfyldningsark!G2594=Data!$T$21,Data!$V$21,IF(Udfyldningsark!G2594=Data!$T$22,Data!$V$22,IF(Udfyldningsark!G2594=Data!$T$23,Data!$V$23,IF(Udfyldningsark!G2594=Data!$T$24,Data!$V$24,IF(Udfyldningsark!G2594=Data!$T$25,Data!$V$25,IF(Udfyldningsark!G2594=Data!$T$26,Data!$V$26,IF(Udfyldningsark!G2594=Data!$T$27,Data!$V$27,))))))))))))))))))))))</f>
        <v/>
      </c>
    </row>
    <row r="2578" spans="13:13" ht="9.6" hidden="1" customHeight="1" x14ac:dyDescent="0.2">
      <c r="M2578" s="89" t="str">
        <f>IF(Udfyldningsark!G2595="","",IF(Udfyldningsark!G2595=Data!$T$7,Data!$V$7,IF(Udfyldningsark!G2595=Data!$T$8,Data!$V$8,IF(Udfyldningsark!G2595=Data!$T$9,Data!$V$9,IF(Udfyldningsark!G2595=Data!$T$10,Data!$V$10,IF(Udfyldningsark!G2595=Data!$T$11,Data!$V$11,IF(Udfyldningsark!G2595=Data!$T$12,Data!$V$12,IF(Udfyldningsark!G2595=Data!$T$13,Data!$V$13,IF(Udfyldningsark!G2595=Data!$T$14,Data!$V$14,IF(Udfyldningsark!G2595=Data!$T$15,Data!$V$15,IF(Udfyldningsark!G2595=Data!$T$16,Data!$V$16,IF(Udfyldningsark!G2595=Data!$T$17,Data!$V$17,IF(Udfyldningsark!G2595=Data!$T$18,Data!$V$18,IF(Udfyldningsark!G2595=Data!$T$19,Data!$V$19,IF(Udfyldningsark!G2595=Data!$T$20,Data!$V$20,IF(Udfyldningsark!G2595=Data!$T$21,Data!$V$21,IF(Udfyldningsark!G2595=Data!$T$22,Data!$V$22,IF(Udfyldningsark!G2595=Data!$T$23,Data!$V$23,IF(Udfyldningsark!G2595=Data!$T$24,Data!$V$24,IF(Udfyldningsark!G2595=Data!$T$25,Data!$V$25,IF(Udfyldningsark!G2595=Data!$T$26,Data!$V$26,IF(Udfyldningsark!G2595=Data!$T$27,Data!$V$27,))))))))))))))))))))))</f>
        <v/>
      </c>
    </row>
    <row r="2579" spans="13:13" ht="9.6" hidden="1" customHeight="1" x14ac:dyDescent="0.2">
      <c r="M2579" s="89" t="str">
        <f>IF(Udfyldningsark!G2596="","",IF(Udfyldningsark!G2596=Data!$T$7,Data!$V$7,IF(Udfyldningsark!G2596=Data!$T$8,Data!$V$8,IF(Udfyldningsark!G2596=Data!$T$9,Data!$V$9,IF(Udfyldningsark!G2596=Data!$T$10,Data!$V$10,IF(Udfyldningsark!G2596=Data!$T$11,Data!$V$11,IF(Udfyldningsark!G2596=Data!$T$12,Data!$V$12,IF(Udfyldningsark!G2596=Data!$T$13,Data!$V$13,IF(Udfyldningsark!G2596=Data!$T$14,Data!$V$14,IF(Udfyldningsark!G2596=Data!$T$15,Data!$V$15,IF(Udfyldningsark!G2596=Data!$T$16,Data!$V$16,IF(Udfyldningsark!G2596=Data!$T$17,Data!$V$17,IF(Udfyldningsark!G2596=Data!$T$18,Data!$V$18,IF(Udfyldningsark!G2596=Data!$T$19,Data!$V$19,IF(Udfyldningsark!G2596=Data!$T$20,Data!$V$20,IF(Udfyldningsark!G2596=Data!$T$21,Data!$V$21,IF(Udfyldningsark!G2596=Data!$T$22,Data!$V$22,IF(Udfyldningsark!G2596=Data!$T$23,Data!$V$23,IF(Udfyldningsark!G2596=Data!$T$24,Data!$V$24,IF(Udfyldningsark!G2596=Data!$T$25,Data!$V$25,IF(Udfyldningsark!G2596=Data!$T$26,Data!$V$26,IF(Udfyldningsark!G2596=Data!$T$27,Data!$V$27,))))))))))))))))))))))</f>
        <v/>
      </c>
    </row>
    <row r="2580" spans="13:13" ht="9.6" hidden="1" customHeight="1" x14ac:dyDescent="0.2">
      <c r="M2580" s="89" t="str">
        <f>IF(Udfyldningsark!G2597="","",IF(Udfyldningsark!G2597=Data!$T$7,Data!$V$7,IF(Udfyldningsark!G2597=Data!$T$8,Data!$V$8,IF(Udfyldningsark!G2597=Data!$T$9,Data!$V$9,IF(Udfyldningsark!G2597=Data!$T$10,Data!$V$10,IF(Udfyldningsark!G2597=Data!$T$11,Data!$V$11,IF(Udfyldningsark!G2597=Data!$T$12,Data!$V$12,IF(Udfyldningsark!G2597=Data!$T$13,Data!$V$13,IF(Udfyldningsark!G2597=Data!$T$14,Data!$V$14,IF(Udfyldningsark!G2597=Data!$T$15,Data!$V$15,IF(Udfyldningsark!G2597=Data!$T$16,Data!$V$16,IF(Udfyldningsark!G2597=Data!$T$17,Data!$V$17,IF(Udfyldningsark!G2597=Data!$T$18,Data!$V$18,IF(Udfyldningsark!G2597=Data!$T$19,Data!$V$19,IF(Udfyldningsark!G2597=Data!$T$20,Data!$V$20,IF(Udfyldningsark!G2597=Data!$T$21,Data!$V$21,IF(Udfyldningsark!G2597=Data!$T$22,Data!$V$22,IF(Udfyldningsark!G2597=Data!$T$23,Data!$V$23,IF(Udfyldningsark!G2597=Data!$T$24,Data!$V$24,IF(Udfyldningsark!G2597=Data!$T$25,Data!$V$25,IF(Udfyldningsark!G2597=Data!$T$26,Data!$V$26,IF(Udfyldningsark!G2597=Data!$T$27,Data!$V$27,))))))))))))))))))))))</f>
        <v/>
      </c>
    </row>
    <row r="2581" spans="13:13" ht="9.6" hidden="1" customHeight="1" x14ac:dyDescent="0.2">
      <c r="M2581" s="89" t="str">
        <f>IF(Udfyldningsark!G2598="","",IF(Udfyldningsark!G2598=Data!$T$7,Data!$V$7,IF(Udfyldningsark!G2598=Data!$T$8,Data!$V$8,IF(Udfyldningsark!G2598=Data!$T$9,Data!$V$9,IF(Udfyldningsark!G2598=Data!$T$10,Data!$V$10,IF(Udfyldningsark!G2598=Data!$T$11,Data!$V$11,IF(Udfyldningsark!G2598=Data!$T$12,Data!$V$12,IF(Udfyldningsark!G2598=Data!$T$13,Data!$V$13,IF(Udfyldningsark!G2598=Data!$T$14,Data!$V$14,IF(Udfyldningsark!G2598=Data!$T$15,Data!$V$15,IF(Udfyldningsark!G2598=Data!$T$16,Data!$V$16,IF(Udfyldningsark!G2598=Data!$T$17,Data!$V$17,IF(Udfyldningsark!G2598=Data!$T$18,Data!$V$18,IF(Udfyldningsark!G2598=Data!$T$19,Data!$V$19,IF(Udfyldningsark!G2598=Data!$T$20,Data!$V$20,IF(Udfyldningsark!G2598=Data!$T$21,Data!$V$21,IF(Udfyldningsark!G2598=Data!$T$22,Data!$V$22,IF(Udfyldningsark!G2598=Data!$T$23,Data!$V$23,IF(Udfyldningsark!G2598=Data!$T$24,Data!$V$24,IF(Udfyldningsark!G2598=Data!$T$25,Data!$V$25,IF(Udfyldningsark!G2598=Data!$T$26,Data!$V$26,IF(Udfyldningsark!G2598=Data!$T$27,Data!$V$27,))))))))))))))))))))))</f>
        <v/>
      </c>
    </row>
    <row r="2582" spans="13:13" ht="9.6" hidden="1" customHeight="1" x14ac:dyDescent="0.2">
      <c r="M2582" s="89" t="str">
        <f>IF(Udfyldningsark!G2599="","",IF(Udfyldningsark!G2599=Data!$T$7,Data!$V$7,IF(Udfyldningsark!G2599=Data!$T$8,Data!$V$8,IF(Udfyldningsark!G2599=Data!$T$9,Data!$V$9,IF(Udfyldningsark!G2599=Data!$T$10,Data!$V$10,IF(Udfyldningsark!G2599=Data!$T$11,Data!$V$11,IF(Udfyldningsark!G2599=Data!$T$12,Data!$V$12,IF(Udfyldningsark!G2599=Data!$T$13,Data!$V$13,IF(Udfyldningsark!G2599=Data!$T$14,Data!$V$14,IF(Udfyldningsark!G2599=Data!$T$15,Data!$V$15,IF(Udfyldningsark!G2599=Data!$T$16,Data!$V$16,IF(Udfyldningsark!G2599=Data!$T$17,Data!$V$17,IF(Udfyldningsark!G2599=Data!$T$18,Data!$V$18,IF(Udfyldningsark!G2599=Data!$T$19,Data!$V$19,IF(Udfyldningsark!G2599=Data!$T$20,Data!$V$20,IF(Udfyldningsark!G2599=Data!$T$21,Data!$V$21,IF(Udfyldningsark!G2599=Data!$T$22,Data!$V$22,IF(Udfyldningsark!G2599=Data!$T$23,Data!$V$23,IF(Udfyldningsark!G2599=Data!$T$24,Data!$V$24,IF(Udfyldningsark!G2599=Data!$T$25,Data!$V$25,IF(Udfyldningsark!G2599=Data!$T$26,Data!$V$26,IF(Udfyldningsark!G2599=Data!$T$27,Data!$V$27,))))))))))))))))))))))</f>
        <v/>
      </c>
    </row>
    <row r="2583" spans="13:13" ht="9.6" hidden="1" customHeight="1" x14ac:dyDescent="0.2">
      <c r="M2583" s="89" t="str">
        <f>IF(Udfyldningsark!G2600="","",IF(Udfyldningsark!G2600=Data!$T$7,Data!$V$7,IF(Udfyldningsark!G2600=Data!$T$8,Data!$V$8,IF(Udfyldningsark!G2600=Data!$T$9,Data!$V$9,IF(Udfyldningsark!G2600=Data!$T$10,Data!$V$10,IF(Udfyldningsark!G2600=Data!$T$11,Data!$V$11,IF(Udfyldningsark!G2600=Data!$T$12,Data!$V$12,IF(Udfyldningsark!G2600=Data!$T$13,Data!$V$13,IF(Udfyldningsark!G2600=Data!$T$14,Data!$V$14,IF(Udfyldningsark!G2600=Data!$T$15,Data!$V$15,IF(Udfyldningsark!G2600=Data!$T$16,Data!$V$16,IF(Udfyldningsark!G2600=Data!$T$17,Data!$V$17,IF(Udfyldningsark!G2600=Data!$T$18,Data!$V$18,IF(Udfyldningsark!G2600=Data!$T$19,Data!$V$19,IF(Udfyldningsark!G2600=Data!$T$20,Data!$V$20,IF(Udfyldningsark!G2600=Data!$T$21,Data!$V$21,IF(Udfyldningsark!G2600=Data!$T$22,Data!$V$22,IF(Udfyldningsark!G2600=Data!$T$23,Data!$V$23,IF(Udfyldningsark!G2600=Data!$T$24,Data!$V$24,IF(Udfyldningsark!G2600=Data!$T$25,Data!$V$25,IF(Udfyldningsark!G2600=Data!$T$26,Data!$V$26,IF(Udfyldningsark!G2600=Data!$T$27,Data!$V$27,))))))))))))))))))))))</f>
        <v/>
      </c>
    </row>
    <row r="2584" spans="13:13" ht="9.6" hidden="1" customHeight="1" x14ac:dyDescent="0.2">
      <c r="M2584" s="89" t="str">
        <f>IF(Udfyldningsark!G2601="","",IF(Udfyldningsark!G2601=Data!$T$7,Data!$V$7,IF(Udfyldningsark!G2601=Data!$T$8,Data!$V$8,IF(Udfyldningsark!G2601=Data!$T$9,Data!$V$9,IF(Udfyldningsark!G2601=Data!$T$10,Data!$V$10,IF(Udfyldningsark!G2601=Data!$T$11,Data!$V$11,IF(Udfyldningsark!G2601=Data!$T$12,Data!$V$12,IF(Udfyldningsark!G2601=Data!$T$13,Data!$V$13,IF(Udfyldningsark!G2601=Data!$T$14,Data!$V$14,IF(Udfyldningsark!G2601=Data!$T$15,Data!$V$15,IF(Udfyldningsark!G2601=Data!$T$16,Data!$V$16,IF(Udfyldningsark!G2601=Data!$T$17,Data!$V$17,IF(Udfyldningsark!G2601=Data!$T$18,Data!$V$18,IF(Udfyldningsark!G2601=Data!$T$19,Data!$V$19,IF(Udfyldningsark!G2601=Data!$T$20,Data!$V$20,IF(Udfyldningsark!G2601=Data!$T$21,Data!$V$21,IF(Udfyldningsark!G2601=Data!$T$22,Data!$V$22,IF(Udfyldningsark!G2601=Data!$T$23,Data!$V$23,IF(Udfyldningsark!G2601=Data!$T$24,Data!$V$24,IF(Udfyldningsark!G2601=Data!$T$25,Data!$V$25,IF(Udfyldningsark!G2601=Data!$T$26,Data!$V$26,IF(Udfyldningsark!G2601=Data!$T$27,Data!$V$27,))))))))))))))))))))))</f>
        <v/>
      </c>
    </row>
    <row r="2585" spans="13:13" ht="9.6" hidden="1" customHeight="1" x14ac:dyDescent="0.2">
      <c r="M2585" s="89" t="str">
        <f>IF(Udfyldningsark!G2602="","",IF(Udfyldningsark!G2602=Data!$T$7,Data!$V$7,IF(Udfyldningsark!G2602=Data!$T$8,Data!$V$8,IF(Udfyldningsark!G2602=Data!$T$9,Data!$V$9,IF(Udfyldningsark!G2602=Data!$T$10,Data!$V$10,IF(Udfyldningsark!G2602=Data!$T$11,Data!$V$11,IF(Udfyldningsark!G2602=Data!$T$12,Data!$V$12,IF(Udfyldningsark!G2602=Data!$T$13,Data!$V$13,IF(Udfyldningsark!G2602=Data!$T$14,Data!$V$14,IF(Udfyldningsark!G2602=Data!$T$15,Data!$V$15,IF(Udfyldningsark!G2602=Data!$T$16,Data!$V$16,IF(Udfyldningsark!G2602=Data!$T$17,Data!$V$17,IF(Udfyldningsark!G2602=Data!$T$18,Data!$V$18,IF(Udfyldningsark!G2602=Data!$T$19,Data!$V$19,IF(Udfyldningsark!G2602=Data!$T$20,Data!$V$20,IF(Udfyldningsark!G2602=Data!$T$21,Data!$V$21,IF(Udfyldningsark!G2602=Data!$T$22,Data!$V$22,IF(Udfyldningsark!G2602=Data!$T$23,Data!$V$23,IF(Udfyldningsark!G2602=Data!$T$24,Data!$V$24,IF(Udfyldningsark!G2602=Data!$T$25,Data!$V$25,IF(Udfyldningsark!G2602=Data!$T$26,Data!$V$26,IF(Udfyldningsark!G2602=Data!$T$27,Data!$V$27,))))))))))))))))))))))</f>
        <v/>
      </c>
    </row>
    <row r="2586" spans="13:13" ht="9.6" hidden="1" customHeight="1" x14ac:dyDescent="0.2">
      <c r="M2586" s="89" t="str">
        <f>IF(Udfyldningsark!G2603="","",IF(Udfyldningsark!G2603=Data!$T$7,Data!$V$7,IF(Udfyldningsark!G2603=Data!$T$8,Data!$V$8,IF(Udfyldningsark!G2603=Data!$T$9,Data!$V$9,IF(Udfyldningsark!G2603=Data!$T$10,Data!$V$10,IF(Udfyldningsark!G2603=Data!$T$11,Data!$V$11,IF(Udfyldningsark!G2603=Data!$T$12,Data!$V$12,IF(Udfyldningsark!G2603=Data!$T$13,Data!$V$13,IF(Udfyldningsark!G2603=Data!$T$14,Data!$V$14,IF(Udfyldningsark!G2603=Data!$T$15,Data!$V$15,IF(Udfyldningsark!G2603=Data!$T$16,Data!$V$16,IF(Udfyldningsark!G2603=Data!$T$17,Data!$V$17,IF(Udfyldningsark!G2603=Data!$T$18,Data!$V$18,IF(Udfyldningsark!G2603=Data!$T$19,Data!$V$19,IF(Udfyldningsark!G2603=Data!$T$20,Data!$V$20,IF(Udfyldningsark!G2603=Data!$T$21,Data!$V$21,IF(Udfyldningsark!G2603=Data!$T$22,Data!$V$22,IF(Udfyldningsark!G2603=Data!$T$23,Data!$V$23,IF(Udfyldningsark!G2603=Data!$T$24,Data!$V$24,IF(Udfyldningsark!G2603=Data!$T$25,Data!$V$25,IF(Udfyldningsark!G2603=Data!$T$26,Data!$V$26,IF(Udfyldningsark!G2603=Data!$T$27,Data!$V$27,))))))))))))))))))))))</f>
        <v/>
      </c>
    </row>
    <row r="2587" spans="13:13" ht="9.6" hidden="1" customHeight="1" x14ac:dyDescent="0.2">
      <c r="M2587" s="89" t="str">
        <f>IF(Udfyldningsark!G2604="","",IF(Udfyldningsark!G2604=Data!$T$7,Data!$V$7,IF(Udfyldningsark!G2604=Data!$T$8,Data!$V$8,IF(Udfyldningsark!G2604=Data!$T$9,Data!$V$9,IF(Udfyldningsark!G2604=Data!$T$10,Data!$V$10,IF(Udfyldningsark!G2604=Data!$T$11,Data!$V$11,IF(Udfyldningsark!G2604=Data!$T$12,Data!$V$12,IF(Udfyldningsark!G2604=Data!$T$13,Data!$V$13,IF(Udfyldningsark!G2604=Data!$T$14,Data!$V$14,IF(Udfyldningsark!G2604=Data!$T$15,Data!$V$15,IF(Udfyldningsark!G2604=Data!$T$16,Data!$V$16,IF(Udfyldningsark!G2604=Data!$T$17,Data!$V$17,IF(Udfyldningsark!G2604=Data!$T$18,Data!$V$18,IF(Udfyldningsark!G2604=Data!$T$19,Data!$V$19,IF(Udfyldningsark!G2604=Data!$T$20,Data!$V$20,IF(Udfyldningsark!G2604=Data!$T$21,Data!$V$21,IF(Udfyldningsark!G2604=Data!$T$22,Data!$V$22,IF(Udfyldningsark!G2604=Data!$T$23,Data!$V$23,IF(Udfyldningsark!G2604=Data!$T$24,Data!$V$24,IF(Udfyldningsark!G2604=Data!$T$25,Data!$V$25,IF(Udfyldningsark!G2604=Data!$T$26,Data!$V$26,IF(Udfyldningsark!G2604=Data!$T$27,Data!$V$27,))))))))))))))))))))))</f>
        <v/>
      </c>
    </row>
    <row r="2588" spans="13:13" ht="9.6" hidden="1" customHeight="1" x14ac:dyDescent="0.2">
      <c r="M2588" s="89" t="str">
        <f>IF(Udfyldningsark!G2605="","",IF(Udfyldningsark!G2605=Data!$T$7,Data!$V$7,IF(Udfyldningsark!G2605=Data!$T$8,Data!$V$8,IF(Udfyldningsark!G2605=Data!$T$9,Data!$V$9,IF(Udfyldningsark!G2605=Data!$T$10,Data!$V$10,IF(Udfyldningsark!G2605=Data!$T$11,Data!$V$11,IF(Udfyldningsark!G2605=Data!$T$12,Data!$V$12,IF(Udfyldningsark!G2605=Data!$T$13,Data!$V$13,IF(Udfyldningsark!G2605=Data!$T$14,Data!$V$14,IF(Udfyldningsark!G2605=Data!$T$15,Data!$V$15,IF(Udfyldningsark!G2605=Data!$T$16,Data!$V$16,IF(Udfyldningsark!G2605=Data!$T$17,Data!$V$17,IF(Udfyldningsark!G2605=Data!$T$18,Data!$V$18,IF(Udfyldningsark!G2605=Data!$T$19,Data!$V$19,IF(Udfyldningsark!G2605=Data!$T$20,Data!$V$20,IF(Udfyldningsark!G2605=Data!$T$21,Data!$V$21,IF(Udfyldningsark!G2605=Data!$T$22,Data!$V$22,IF(Udfyldningsark!G2605=Data!$T$23,Data!$V$23,IF(Udfyldningsark!G2605=Data!$T$24,Data!$V$24,IF(Udfyldningsark!G2605=Data!$T$25,Data!$V$25,IF(Udfyldningsark!G2605=Data!$T$26,Data!$V$26,IF(Udfyldningsark!G2605=Data!$T$27,Data!$V$27,))))))))))))))))))))))</f>
        <v/>
      </c>
    </row>
    <row r="2589" spans="13:13" ht="9.6" hidden="1" customHeight="1" x14ac:dyDescent="0.2">
      <c r="M2589" s="89" t="str">
        <f>IF(Udfyldningsark!G2606="","",IF(Udfyldningsark!G2606=Data!$T$7,Data!$V$7,IF(Udfyldningsark!G2606=Data!$T$8,Data!$V$8,IF(Udfyldningsark!G2606=Data!$T$9,Data!$V$9,IF(Udfyldningsark!G2606=Data!$T$10,Data!$V$10,IF(Udfyldningsark!G2606=Data!$T$11,Data!$V$11,IF(Udfyldningsark!G2606=Data!$T$12,Data!$V$12,IF(Udfyldningsark!G2606=Data!$T$13,Data!$V$13,IF(Udfyldningsark!G2606=Data!$T$14,Data!$V$14,IF(Udfyldningsark!G2606=Data!$T$15,Data!$V$15,IF(Udfyldningsark!G2606=Data!$T$16,Data!$V$16,IF(Udfyldningsark!G2606=Data!$T$17,Data!$V$17,IF(Udfyldningsark!G2606=Data!$T$18,Data!$V$18,IF(Udfyldningsark!G2606=Data!$T$19,Data!$V$19,IF(Udfyldningsark!G2606=Data!$T$20,Data!$V$20,IF(Udfyldningsark!G2606=Data!$T$21,Data!$V$21,IF(Udfyldningsark!G2606=Data!$T$22,Data!$V$22,IF(Udfyldningsark!G2606=Data!$T$23,Data!$V$23,IF(Udfyldningsark!G2606=Data!$T$24,Data!$V$24,IF(Udfyldningsark!G2606=Data!$T$25,Data!$V$25,IF(Udfyldningsark!G2606=Data!$T$26,Data!$V$26,IF(Udfyldningsark!G2606=Data!$T$27,Data!$V$27,))))))))))))))))))))))</f>
        <v/>
      </c>
    </row>
    <row r="2590" spans="13:13" ht="9.6" hidden="1" customHeight="1" x14ac:dyDescent="0.2">
      <c r="M2590" s="89" t="str">
        <f>IF(Udfyldningsark!G2607="","",IF(Udfyldningsark!G2607=Data!$T$7,Data!$V$7,IF(Udfyldningsark!G2607=Data!$T$8,Data!$V$8,IF(Udfyldningsark!G2607=Data!$T$9,Data!$V$9,IF(Udfyldningsark!G2607=Data!$T$10,Data!$V$10,IF(Udfyldningsark!G2607=Data!$T$11,Data!$V$11,IF(Udfyldningsark!G2607=Data!$T$12,Data!$V$12,IF(Udfyldningsark!G2607=Data!$T$13,Data!$V$13,IF(Udfyldningsark!G2607=Data!$T$14,Data!$V$14,IF(Udfyldningsark!G2607=Data!$T$15,Data!$V$15,IF(Udfyldningsark!G2607=Data!$T$16,Data!$V$16,IF(Udfyldningsark!G2607=Data!$T$17,Data!$V$17,IF(Udfyldningsark!G2607=Data!$T$18,Data!$V$18,IF(Udfyldningsark!G2607=Data!$T$19,Data!$V$19,IF(Udfyldningsark!G2607=Data!$T$20,Data!$V$20,IF(Udfyldningsark!G2607=Data!$T$21,Data!$V$21,IF(Udfyldningsark!G2607=Data!$T$22,Data!$V$22,IF(Udfyldningsark!G2607=Data!$T$23,Data!$V$23,IF(Udfyldningsark!G2607=Data!$T$24,Data!$V$24,IF(Udfyldningsark!G2607=Data!$T$25,Data!$V$25,IF(Udfyldningsark!G2607=Data!$T$26,Data!$V$26,IF(Udfyldningsark!G2607=Data!$T$27,Data!$V$27,))))))))))))))))))))))</f>
        <v/>
      </c>
    </row>
    <row r="2591" spans="13:13" ht="9.6" hidden="1" customHeight="1" x14ac:dyDescent="0.2">
      <c r="M2591" s="89" t="str">
        <f>IF(Udfyldningsark!G2608="","",IF(Udfyldningsark!G2608=Data!$T$7,Data!$V$7,IF(Udfyldningsark!G2608=Data!$T$8,Data!$V$8,IF(Udfyldningsark!G2608=Data!$T$9,Data!$V$9,IF(Udfyldningsark!G2608=Data!$T$10,Data!$V$10,IF(Udfyldningsark!G2608=Data!$T$11,Data!$V$11,IF(Udfyldningsark!G2608=Data!$T$12,Data!$V$12,IF(Udfyldningsark!G2608=Data!$T$13,Data!$V$13,IF(Udfyldningsark!G2608=Data!$T$14,Data!$V$14,IF(Udfyldningsark!G2608=Data!$T$15,Data!$V$15,IF(Udfyldningsark!G2608=Data!$T$16,Data!$V$16,IF(Udfyldningsark!G2608=Data!$T$17,Data!$V$17,IF(Udfyldningsark!G2608=Data!$T$18,Data!$V$18,IF(Udfyldningsark!G2608=Data!$T$19,Data!$V$19,IF(Udfyldningsark!G2608=Data!$T$20,Data!$V$20,IF(Udfyldningsark!G2608=Data!$T$21,Data!$V$21,IF(Udfyldningsark!G2608=Data!$T$22,Data!$V$22,IF(Udfyldningsark!G2608=Data!$T$23,Data!$V$23,IF(Udfyldningsark!G2608=Data!$T$24,Data!$V$24,IF(Udfyldningsark!G2608=Data!$T$25,Data!$V$25,IF(Udfyldningsark!G2608=Data!$T$26,Data!$V$26,IF(Udfyldningsark!G2608=Data!$T$27,Data!$V$27,))))))))))))))))))))))</f>
        <v/>
      </c>
    </row>
    <row r="2592" spans="13:13" ht="9.6" hidden="1" customHeight="1" x14ac:dyDescent="0.2">
      <c r="M2592" s="89" t="str">
        <f>IF(Udfyldningsark!G2609="","",IF(Udfyldningsark!G2609=Data!$T$7,Data!$V$7,IF(Udfyldningsark!G2609=Data!$T$8,Data!$V$8,IF(Udfyldningsark!G2609=Data!$T$9,Data!$V$9,IF(Udfyldningsark!G2609=Data!$T$10,Data!$V$10,IF(Udfyldningsark!G2609=Data!$T$11,Data!$V$11,IF(Udfyldningsark!G2609=Data!$T$12,Data!$V$12,IF(Udfyldningsark!G2609=Data!$T$13,Data!$V$13,IF(Udfyldningsark!G2609=Data!$T$14,Data!$V$14,IF(Udfyldningsark!G2609=Data!$T$15,Data!$V$15,IF(Udfyldningsark!G2609=Data!$T$16,Data!$V$16,IF(Udfyldningsark!G2609=Data!$T$17,Data!$V$17,IF(Udfyldningsark!G2609=Data!$T$18,Data!$V$18,IF(Udfyldningsark!G2609=Data!$T$19,Data!$V$19,IF(Udfyldningsark!G2609=Data!$T$20,Data!$V$20,IF(Udfyldningsark!G2609=Data!$T$21,Data!$V$21,IF(Udfyldningsark!G2609=Data!$T$22,Data!$V$22,IF(Udfyldningsark!G2609=Data!$T$23,Data!$V$23,IF(Udfyldningsark!G2609=Data!$T$24,Data!$V$24,IF(Udfyldningsark!G2609=Data!$T$25,Data!$V$25,IF(Udfyldningsark!G2609=Data!$T$26,Data!$V$26,IF(Udfyldningsark!G2609=Data!$T$27,Data!$V$27,))))))))))))))))))))))</f>
        <v/>
      </c>
    </row>
    <row r="2593" spans="13:13" ht="9.6" hidden="1" customHeight="1" x14ac:dyDescent="0.2">
      <c r="M2593" s="89" t="str">
        <f>IF(Udfyldningsark!G2610="","",IF(Udfyldningsark!G2610=Data!$T$7,Data!$V$7,IF(Udfyldningsark!G2610=Data!$T$8,Data!$V$8,IF(Udfyldningsark!G2610=Data!$T$9,Data!$V$9,IF(Udfyldningsark!G2610=Data!$T$10,Data!$V$10,IF(Udfyldningsark!G2610=Data!$T$11,Data!$V$11,IF(Udfyldningsark!G2610=Data!$T$12,Data!$V$12,IF(Udfyldningsark!G2610=Data!$T$13,Data!$V$13,IF(Udfyldningsark!G2610=Data!$T$14,Data!$V$14,IF(Udfyldningsark!G2610=Data!$T$15,Data!$V$15,IF(Udfyldningsark!G2610=Data!$T$16,Data!$V$16,IF(Udfyldningsark!G2610=Data!$T$17,Data!$V$17,IF(Udfyldningsark!G2610=Data!$T$18,Data!$V$18,IF(Udfyldningsark!G2610=Data!$T$19,Data!$V$19,IF(Udfyldningsark!G2610=Data!$T$20,Data!$V$20,IF(Udfyldningsark!G2610=Data!$T$21,Data!$V$21,IF(Udfyldningsark!G2610=Data!$T$22,Data!$V$22,IF(Udfyldningsark!G2610=Data!$T$23,Data!$V$23,IF(Udfyldningsark!G2610=Data!$T$24,Data!$V$24,IF(Udfyldningsark!G2610=Data!$T$25,Data!$V$25,IF(Udfyldningsark!G2610=Data!$T$26,Data!$V$26,IF(Udfyldningsark!G2610=Data!$T$27,Data!$V$27,))))))))))))))))))))))</f>
        <v/>
      </c>
    </row>
    <row r="2594" spans="13:13" ht="9.6" hidden="1" customHeight="1" x14ac:dyDescent="0.2">
      <c r="M2594" s="89" t="str">
        <f>IF(Udfyldningsark!G2611="","",IF(Udfyldningsark!G2611=Data!$T$7,Data!$V$7,IF(Udfyldningsark!G2611=Data!$T$8,Data!$V$8,IF(Udfyldningsark!G2611=Data!$T$9,Data!$V$9,IF(Udfyldningsark!G2611=Data!$T$10,Data!$V$10,IF(Udfyldningsark!G2611=Data!$T$11,Data!$V$11,IF(Udfyldningsark!G2611=Data!$T$12,Data!$V$12,IF(Udfyldningsark!G2611=Data!$T$13,Data!$V$13,IF(Udfyldningsark!G2611=Data!$T$14,Data!$V$14,IF(Udfyldningsark!G2611=Data!$T$15,Data!$V$15,IF(Udfyldningsark!G2611=Data!$T$16,Data!$V$16,IF(Udfyldningsark!G2611=Data!$T$17,Data!$V$17,IF(Udfyldningsark!G2611=Data!$T$18,Data!$V$18,IF(Udfyldningsark!G2611=Data!$T$19,Data!$V$19,IF(Udfyldningsark!G2611=Data!$T$20,Data!$V$20,IF(Udfyldningsark!G2611=Data!$T$21,Data!$V$21,IF(Udfyldningsark!G2611=Data!$T$22,Data!$V$22,IF(Udfyldningsark!G2611=Data!$T$23,Data!$V$23,IF(Udfyldningsark!G2611=Data!$T$24,Data!$V$24,IF(Udfyldningsark!G2611=Data!$T$25,Data!$V$25,IF(Udfyldningsark!G2611=Data!$T$26,Data!$V$26,IF(Udfyldningsark!G2611=Data!$T$27,Data!$V$27,))))))))))))))))))))))</f>
        <v/>
      </c>
    </row>
    <row r="2595" spans="13:13" ht="9.6" hidden="1" customHeight="1" x14ac:dyDescent="0.2">
      <c r="M2595" s="89" t="str">
        <f>IF(Udfyldningsark!G2612="","",IF(Udfyldningsark!G2612=Data!$T$7,Data!$V$7,IF(Udfyldningsark!G2612=Data!$T$8,Data!$V$8,IF(Udfyldningsark!G2612=Data!$T$9,Data!$V$9,IF(Udfyldningsark!G2612=Data!$T$10,Data!$V$10,IF(Udfyldningsark!G2612=Data!$T$11,Data!$V$11,IF(Udfyldningsark!G2612=Data!$T$12,Data!$V$12,IF(Udfyldningsark!G2612=Data!$T$13,Data!$V$13,IF(Udfyldningsark!G2612=Data!$T$14,Data!$V$14,IF(Udfyldningsark!G2612=Data!$T$15,Data!$V$15,IF(Udfyldningsark!G2612=Data!$T$16,Data!$V$16,IF(Udfyldningsark!G2612=Data!$T$17,Data!$V$17,IF(Udfyldningsark!G2612=Data!$T$18,Data!$V$18,IF(Udfyldningsark!G2612=Data!$T$19,Data!$V$19,IF(Udfyldningsark!G2612=Data!$T$20,Data!$V$20,IF(Udfyldningsark!G2612=Data!$T$21,Data!$V$21,IF(Udfyldningsark!G2612=Data!$T$22,Data!$V$22,IF(Udfyldningsark!G2612=Data!$T$23,Data!$V$23,IF(Udfyldningsark!G2612=Data!$T$24,Data!$V$24,IF(Udfyldningsark!G2612=Data!$T$25,Data!$V$25,IF(Udfyldningsark!G2612=Data!$T$26,Data!$V$26,IF(Udfyldningsark!G2612=Data!$T$27,Data!$V$27,))))))))))))))))))))))</f>
        <v/>
      </c>
    </row>
    <row r="2596" spans="13:13" ht="9.6" hidden="1" customHeight="1" x14ac:dyDescent="0.2">
      <c r="M2596" s="89" t="str">
        <f>IF(Udfyldningsark!G2613="","",IF(Udfyldningsark!G2613=Data!$T$7,Data!$V$7,IF(Udfyldningsark!G2613=Data!$T$8,Data!$V$8,IF(Udfyldningsark!G2613=Data!$T$9,Data!$V$9,IF(Udfyldningsark!G2613=Data!$T$10,Data!$V$10,IF(Udfyldningsark!G2613=Data!$T$11,Data!$V$11,IF(Udfyldningsark!G2613=Data!$T$12,Data!$V$12,IF(Udfyldningsark!G2613=Data!$T$13,Data!$V$13,IF(Udfyldningsark!G2613=Data!$T$14,Data!$V$14,IF(Udfyldningsark!G2613=Data!$T$15,Data!$V$15,IF(Udfyldningsark!G2613=Data!$T$16,Data!$V$16,IF(Udfyldningsark!G2613=Data!$T$17,Data!$V$17,IF(Udfyldningsark!G2613=Data!$T$18,Data!$V$18,IF(Udfyldningsark!G2613=Data!$T$19,Data!$V$19,IF(Udfyldningsark!G2613=Data!$T$20,Data!$V$20,IF(Udfyldningsark!G2613=Data!$T$21,Data!$V$21,IF(Udfyldningsark!G2613=Data!$T$22,Data!$V$22,IF(Udfyldningsark!G2613=Data!$T$23,Data!$V$23,IF(Udfyldningsark!G2613=Data!$T$24,Data!$V$24,IF(Udfyldningsark!G2613=Data!$T$25,Data!$V$25,IF(Udfyldningsark!G2613=Data!$T$26,Data!$V$26,IF(Udfyldningsark!G2613=Data!$T$27,Data!$V$27,))))))))))))))))))))))</f>
        <v/>
      </c>
    </row>
    <row r="2597" spans="13:13" ht="9.6" hidden="1" customHeight="1" x14ac:dyDescent="0.2">
      <c r="M2597" s="89" t="str">
        <f>IF(Udfyldningsark!G2614="","",IF(Udfyldningsark!G2614=Data!$T$7,Data!$V$7,IF(Udfyldningsark!G2614=Data!$T$8,Data!$V$8,IF(Udfyldningsark!G2614=Data!$T$9,Data!$V$9,IF(Udfyldningsark!G2614=Data!$T$10,Data!$V$10,IF(Udfyldningsark!G2614=Data!$T$11,Data!$V$11,IF(Udfyldningsark!G2614=Data!$T$12,Data!$V$12,IF(Udfyldningsark!G2614=Data!$T$13,Data!$V$13,IF(Udfyldningsark!G2614=Data!$T$14,Data!$V$14,IF(Udfyldningsark!G2614=Data!$T$15,Data!$V$15,IF(Udfyldningsark!G2614=Data!$T$16,Data!$V$16,IF(Udfyldningsark!G2614=Data!$T$17,Data!$V$17,IF(Udfyldningsark!G2614=Data!$T$18,Data!$V$18,IF(Udfyldningsark!G2614=Data!$T$19,Data!$V$19,IF(Udfyldningsark!G2614=Data!$T$20,Data!$V$20,IF(Udfyldningsark!G2614=Data!$T$21,Data!$V$21,IF(Udfyldningsark!G2614=Data!$T$22,Data!$V$22,IF(Udfyldningsark!G2614=Data!$T$23,Data!$V$23,IF(Udfyldningsark!G2614=Data!$T$24,Data!$V$24,IF(Udfyldningsark!G2614=Data!$T$25,Data!$V$25,IF(Udfyldningsark!G2614=Data!$T$26,Data!$V$26,IF(Udfyldningsark!G2614=Data!$T$27,Data!$V$27,))))))))))))))))))))))</f>
        <v/>
      </c>
    </row>
    <row r="2598" spans="13:13" ht="9.6" hidden="1" customHeight="1" x14ac:dyDescent="0.2">
      <c r="M2598" s="89" t="str">
        <f>IF(Udfyldningsark!G2615="","",IF(Udfyldningsark!G2615=Data!$T$7,Data!$V$7,IF(Udfyldningsark!G2615=Data!$T$8,Data!$V$8,IF(Udfyldningsark!G2615=Data!$T$9,Data!$V$9,IF(Udfyldningsark!G2615=Data!$T$10,Data!$V$10,IF(Udfyldningsark!G2615=Data!$T$11,Data!$V$11,IF(Udfyldningsark!G2615=Data!$T$12,Data!$V$12,IF(Udfyldningsark!G2615=Data!$T$13,Data!$V$13,IF(Udfyldningsark!G2615=Data!$T$14,Data!$V$14,IF(Udfyldningsark!G2615=Data!$T$15,Data!$V$15,IF(Udfyldningsark!G2615=Data!$T$16,Data!$V$16,IF(Udfyldningsark!G2615=Data!$T$17,Data!$V$17,IF(Udfyldningsark!G2615=Data!$T$18,Data!$V$18,IF(Udfyldningsark!G2615=Data!$T$19,Data!$V$19,IF(Udfyldningsark!G2615=Data!$T$20,Data!$V$20,IF(Udfyldningsark!G2615=Data!$T$21,Data!$V$21,IF(Udfyldningsark!G2615=Data!$T$22,Data!$V$22,IF(Udfyldningsark!G2615=Data!$T$23,Data!$V$23,IF(Udfyldningsark!G2615=Data!$T$24,Data!$V$24,IF(Udfyldningsark!G2615=Data!$T$25,Data!$V$25,IF(Udfyldningsark!G2615=Data!$T$26,Data!$V$26,IF(Udfyldningsark!G2615=Data!$T$27,Data!$V$27,))))))))))))))))))))))</f>
        <v/>
      </c>
    </row>
    <row r="2599" spans="13:13" ht="9.6" hidden="1" customHeight="1" x14ac:dyDescent="0.2">
      <c r="M2599" s="89" t="str">
        <f>IF(Udfyldningsark!G2616="","",IF(Udfyldningsark!G2616=Data!$T$7,Data!$V$7,IF(Udfyldningsark!G2616=Data!$T$8,Data!$V$8,IF(Udfyldningsark!G2616=Data!$T$9,Data!$V$9,IF(Udfyldningsark!G2616=Data!$T$10,Data!$V$10,IF(Udfyldningsark!G2616=Data!$T$11,Data!$V$11,IF(Udfyldningsark!G2616=Data!$T$12,Data!$V$12,IF(Udfyldningsark!G2616=Data!$T$13,Data!$V$13,IF(Udfyldningsark!G2616=Data!$T$14,Data!$V$14,IF(Udfyldningsark!G2616=Data!$T$15,Data!$V$15,IF(Udfyldningsark!G2616=Data!$T$16,Data!$V$16,IF(Udfyldningsark!G2616=Data!$T$17,Data!$V$17,IF(Udfyldningsark!G2616=Data!$T$18,Data!$V$18,IF(Udfyldningsark!G2616=Data!$T$19,Data!$V$19,IF(Udfyldningsark!G2616=Data!$T$20,Data!$V$20,IF(Udfyldningsark!G2616=Data!$T$21,Data!$V$21,IF(Udfyldningsark!G2616=Data!$T$22,Data!$V$22,IF(Udfyldningsark!G2616=Data!$T$23,Data!$V$23,IF(Udfyldningsark!G2616=Data!$T$24,Data!$V$24,IF(Udfyldningsark!G2616=Data!$T$25,Data!$V$25,IF(Udfyldningsark!G2616=Data!$T$26,Data!$V$26,IF(Udfyldningsark!G2616=Data!$T$27,Data!$V$27,))))))))))))))))))))))</f>
        <v/>
      </c>
    </row>
    <row r="2600" spans="13:13" ht="9.6" hidden="1" customHeight="1" x14ac:dyDescent="0.2">
      <c r="M2600" s="89" t="str">
        <f>IF(Udfyldningsark!G2617="","",IF(Udfyldningsark!G2617=Data!$T$7,Data!$V$7,IF(Udfyldningsark!G2617=Data!$T$8,Data!$V$8,IF(Udfyldningsark!G2617=Data!$T$9,Data!$V$9,IF(Udfyldningsark!G2617=Data!$T$10,Data!$V$10,IF(Udfyldningsark!G2617=Data!$T$11,Data!$V$11,IF(Udfyldningsark!G2617=Data!$T$12,Data!$V$12,IF(Udfyldningsark!G2617=Data!$T$13,Data!$V$13,IF(Udfyldningsark!G2617=Data!$T$14,Data!$V$14,IF(Udfyldningsark!G2617=Data!$T$15,Data!$V$15,IF(Udfyldningsark!G2617=Data!$T$16,Data!$V$16,IF(Udfyldningsark!G2617=Data!$T$17,Data!$V$17,IF(Udfyldningsark!G2617=Data!$T$18,Data!$V$18,IF(Udfyldningsark!G2617=Data!$T$19,Data!$V$19,IF(Udfyldningsark!G2617=Data!$T$20,Data!$V$20,IF(Udfyldningsark!G2617=Data!$T$21,Data!$V$21,IF(Udfyldningsark!G2617=Data!$T$22,Data!$V$22,IF(Udfyldningsark!G2617=Data!$T$23,Data!$V$23,IF(Udfyldningsark!G2617=Data!$T$24,Data!$V$24,IF(Udfyldningsark!G2617=Data!$T$25,Data!$V$25,IF(Udfyldningsark!G2617=Data!$T$26,Data!$V$26,IF(Udfyldningsark!G2617=Data!$T$27,Data!$V$27,))))))))))))))))))))))</f>
        <v/>
      </c>
    </row>
    <row r="2601" spans="13:13" ht="9.6" hidden="1" customHeight="1" x14ac:dyDescent="0.2">
      <c r="M2601" s="89" t="str">
        <f>IF(Udfyldningsark!G2618="","",IF(Udfyldningsark!G2618=Data!$T$7,Data!$V$7,IF(Udfyldningsark!G2618=Data!$T$8,Data!$V$8,IF(Udfyldningsark!G2618=Data!$T$9,Data!$V$9,IF(Udfyldningsark!G2618=Data!$T$10,Data!$V$10,IF(Udfyldningsark!G2618=Data!$T$11,Data!$V$11,IF(Udfyldningsark!G2618=Data!$T$12,Data!$V$12,IF(Udfyldningsark!G2618=Data!$T$13,Data!$V$13,IF(Udfyldningsark!G2618=Data!$T$14,Data!$V$14,IF(Udfyldningsark!G2618=Data!$T$15,Data!$V$15,IF(Udfyldningsark!G2618=Data!$T$16,Data!$V$16,IF(Udfyldningsark!G2618=Data!$T$17,Data!$V$17,IF(Udfyldningsark!G2618=Data!$T$18,Data!$V$18,IF(Udfyldningsark!G2618=Data!$T$19,Data!$V$19,IF(Udfyldningsark!G2618=Data!$T$20,Data!$V$20,IF(Udfyldningsark!G2618=Data!$T$21,Data!$V$21,IF(Udfyldningsark!G2618=Data!$T$22,Data!$V$22,IF(Udfyldningsark!G2618=Data!$T$23,Data!$V$23,IF(Udfyldningsark!G2618=Data!$T$24,Data!$V$24,IF(Udfyldningsark!G2618=Data!$T$25,Data!$V$25,IF(Udfyldningsark!G2618=Data!$T$26,Data!$V$26,IF(Udfyldningsark!G2618=Data!$T$27,Data!$V$27,))))))))))))))))))))))</f>
        <v/>
      </c>
    </row>
    <row r="2602" spans="13:13" ht="9.6" hidden="1" customHeight="1" x14ac:dyDescent="0.2">
      <c r="M2602" s="89" t="str">
        <f>IF(Udfyldningsark!G2619="","",IF(Udfyldningsark!G2619=Data!$T$7,Data!$V$7,IF(Udfyldningsark!G2619=Data!$T$8,Data!$V$8,IF(Udfyldningsark!G2619=Data!$T$9,Data!$V$9,IF(Udfyldningsark!G2619=Data!$T$10,Data!$V$10,IF(Udfyldningsark!G2619=Data!$T$11,Data!$V$11,IF(Udfyldningsark!G2619=Data!$T$12,Data!$V$12,IF(Udfyldningsark!G2619=Data!$T$13,Data!$V$13,IF(Udfyldningsark!G2619=Data!$T$14,Data!$V$14,IF(Udfyldningsark!G2619=Data!$T$15,Data!$V$15,IF(Udfyldningsark!G2619=Data!$T$16,Data!$V$16,IF(Udfyldningsark!G2619=Data!$T$17,Data!$V$17,IF(Udfyldningsark!G2619=Data!$T$18,Data!$V$18,IF(Udfyldningsark!G2619=Data!$T$19,Data!$V$19,IF(Udfyldningsark!G2619=Data!$T$20,Data!$V$20,IF(Udfyldningsark!G2619=Data!$T$21,Data!$V$21,IF(Udfyldningsark!G2619=Data!$T$22,Data!$V$22,IF(Udfyldningsark!G2619=Data!$T$23,Data!$V$23,IF(Udfyldningsark!G2619=Data!$T$24,Data!$V$24,IF(Udfyldningsark!G2619=Data!$T$25,Data!$V$25,IF(Udfyldningsark!G2619=Data!$T$26,Data!$V$26,IF(Udfyldningsark!G2619=Data!$T$27,Data!$V$27,))))))))))))))))))))))</f>
        <v/>
      </c>
    </row>
    <row r="2603" spans="13:13" ht="9.6" hidden="1" customHeight="1" x14ac:dyDescent="0.2">
      <c r="M2603" s="89" t="str">
        <f>IF(Udfyldningsark!G2620="","",IF(Udfyldningsark!G2620=Data!$T$7,Data!$V$7,IF(Udfyldningsark!G2620=Data!$T$8,Data!$V$8,IF(Udfyldningsark!G2620=Data!$T$9,Data!$V$9,IF(Udfyldningsark!G2620=Data!$T$10,Data!$V$10,IF(Udfyldningsark!G2620=Data!$T$11,Data!$V$11,IF(Udfyldningsark!G2620=Data!$T$12,Data!$V$12,IF(Udfyldningsark!G2620=Data!$T$13,Data!$V$13,IF(Udfyldningsark!G2620=Data!$T$14,Data!$V$14,IF(Udfyldningsark!G2620=Data!$T$15,Data!$V$15,IF(Udfyldningsark!G2620=Data!$T$16,Data!$V$16,IF(Udfyldningsark!G2620=Data!$T$17,Data!$V$17,IF(Udfyldningsark!G2620=Data!$T$18,Data!$V$18,IF(Udfyldningsark!G2620=Data!$T$19,Data!$V$19,IF(Udfyldningsark!G2620=Data!$T$20,Data!$V$20,IF(Udfyldningsark!G2620=Data!$T$21,Data!$V$21,IF(Udfyldningsark!G2620=Data!$T$22,Data!$V$22,IF(Udfyldningsark!G2620=Data!$T$23,Data!$V$23,IF(Udfyldningsark!G2620=Data!$T$24,Data!$V$24,IF(Udfyldningsark!G2620=Data!$T$25,Data!$V$25,IF(Udfyldningsark!G2620=Data!$T$26,Data!$V$26,IF(Udfyldningsark!G2620=Data!$T$27,Data!$V$27,))))))))))))))))))))))</f>
        <v/>
      </c>
    </row>
    <row r="2604" spans="13:13" ht="9.6" hidden="1" customHeight="1" x14ac:dyDescent="0.2">
      <c r="M2604" s="89" t="str">
        <f>IF(Udfyldningsark!G2621="","",IF(Udfyldningsark!G2621=Data!$T$7,Data!$V$7,IF(Udfyldningsark!G2621=Data!$T$8,Data!$V$8,IF(Udfyldningsark!G2621=Data!$T$9,Data!$V$9,IF(Udfyldningsark!G2621=Data!$T$10,Data!$V$10,IF(Udfyldningsark!G2621=Data!$T$11,Data!$V$11,IF(Udfyldningsark!G2621=Data!$T$12,Data!$V$12,IF(Udfyldningsark!G2621=Data!$T$13,Data!$V$13,IF(Udfyldningsark!G2621=Data!$T$14,Data!$V$14,IF(Udfyldningsark!G2621=Data!$T$15,Data!$V$15,IF(Udfyldningsark!G2621=Data!$T$16,Data!$V$16,IF(Udfyldningsark!G2621=Data!$T$17,Data!$V$17,IF(Udfyldningsark!G2621=Data!$T$18,Data!$V$18,IF(Udfyldningsark!G2621=Data!$T$19,Data!$V$19,IF(Udfyldningsark!G2621=Data!$T$20,Data!$V$20,IF(Udfyldningsark!G2621=Data!$T$21,Data!$V$21,IF(Udfyldningsark!G2621=Data!$T$22,Data!$V$22,IF(Udfyldningsark!G2621=Data!$T$23,Data!$V$23,IF(Udfyldningsark!G2621=Data!$T$24,Data!$V$24,IF(Udfyldningsark!G2621=Data!$T$25,Data!$V$25,IF(Udfyldningsark!G2621=Data!$T$26,Data!$V$26,IF(Udfyldningsark!G2621=Data!$T$27,Data!$V$27,))))))))))))))))))))))</f>
        <v/>
      </c>
    </row>
    <row r="2605" spans="13:13" ht="9.6" hidden="1" customHeight="1" x14ac:dyDescent="0.2">
      <c r="M2605" s="89" t="str">
        <f>IF(Udfyldningsark!G2622="","",IF(Udfyldningsark!G2622=Data!$T$7,Data!$V$7,IF(Udfyldningsark!G2622=Data!$T$8,Data!$V$8,IF(Udfyldningsark!G2622=Data!$T$9,Data!$V$9,IF(Udfyldningsark!G2622=Data!$T$10,Data!$V$10,IF(Udfyldningsark!G2622=Data!$T$11,Data!$V$11,IF(Udfyldningsark!G2622=Data!$T$12,Data!$V$12,IF(Udfyldningsark!G2622=Data!$T$13,Data!$V$13,IF(Udfyldningsark!G2622=Data!$T$14,Data!$V$14,IF(Udfyldningsark!G2622=Data!$T$15,Data!$V$15,IF(Udfyldningsark!G2622=Data!$T$16,Data!$V$16,IF(Udfyldningsark!G2622=Data!$T$17,Data!$V$17,IF(Udfyldningsark!G2622=Data!$T$18,Data!$V$18,IF(Udfyldningsark!G2622=Data!$T$19,Data!$V$19,IF(Udfyldningsark!G2622=Data!$T$20,Data!$V$20,IF(Udfyldningsark!G2622=Data!$T$21,Data!$V$21,IF(Udfyldningsark!G2622=Data!$T$22,Data!$V$22,IF(Udfyldningsark!G2622=Data!$T$23,Data!$V$23,IF(Udfyldningsark!G2622=Data!$T$24,Data!$V$24,IF(Udfyldningsark!G2622=Data!$T$25,Data!$V$25,IF(Udfyldningsark!G2622=Data!$T$26,Data!$V$26,IF(Udfyldningsark!G2622=Data!$T$27,Data!$V$27,))))))))))))))))))))))</f>
        <v/>
      </c>
    </row>
    <row r="2606" spans="13:13" ht="9.6" hidden="1" customHeight="1" x14ac:dyDescent="0.2">
      <c r="M2606" s="89" t="str">
        <f>IF(Udfyldningsark!G2623="","",IF(Udfyldningsark!G2623=Data!$T$7,Data!$V$7,IF(Udfyldningsark!G2623=Data!$T$8,Data!$V$8,IF(Udfyldningsark!G2623=Data!$T$9,Data!$V$9,IF(Udfyldningsark!G2623=Data!$T$10,Data!$V$10,IF(Udfyldningsark!G2623=Data!$T$11,Data!$V$11,IF(Udfyldningsark!G2623=Data!$T$12,Data!$V$12,IF(Udfyldningsark!G2623=Data!$T$13,Data!$V$13,IF(Udfyldningsark!G2623=Data!$T$14,Data!$V$14,IF(Udfyldningsark!G2623=Data!$T$15,Data!$V$15,IF(Udfyldningsark!G2623=Data!$T$16,Data!$V$16,IF(Udfyldningsark!G2623=Data!$T$17,Data!$V$17,IF(Udfyldningsark!G2623=Data!$T$18,Data!$V$18,IF(Udfyldningsark!G2623=Data!$T$19,Data!$V$19,IF(Udfyldningsark!G2623=Data!$T$20,Data!$V$20,IF(Udfyldningsark!G2623=Data!$T$21,Data!$V$21,IF(Udfyldningsark!G2623=Data!$T$22,Data!$V$22,IF(Udfyldningsark!G2623=Data!$T$23,Data!$V$23,IF(Udfyldningsark!G2623=Data!$T$24,Data!$V$24,IF(Udfyldningsark!G2623=Data!$T$25,Data!$V$25,IF(Udfyldningsark!G2623=Data!$T$26,Data!$V$26,IF(Udfyldningsark!G2623=Data!$T$27,Data!$V$27,))))))))))))))))))))))</f>
        <v/>
      </c>
    </row>
    <row r="2607" spans="13:13" ht="9.6" hidden="1" customHeight="1" x14ac:dyDescent="0.2">
      <c r="M2607" s="89" t="str">
        <f>IF(Udfyldningsark!G2624="","",IF(Udfyldningsark!G2624=Data!$T$7,Data!$V$7,IF(Udfyldningsark!G2624=Data!$T$8,Data!$V$8,IF(Udfyldningsark!G2624=Data!$T$9,Data!$V$9,IF(Udfyldningsark!G2624=Data!$T$10,Data!$V$10,IF(Udfyldningsark!G2624=Data!$T$11,Data!$V$11,IF(Udfyldningsark!G2624=Data!$T$12,Data!$V$12,IF(Udfyldningsark!G2624=Data!$T$13,Data!$V$13,IF(Udfyldningsark!G2624=Data!$T$14,Data!$V$14,IF(Udfyldningsark!G2624=Data!$T$15,Data!$V$15,IF(Udfyldningsark!G2624=Data!$T$16,Data!$V$16,IF(Udfyldningsark!G2624=Data!$T$17,Data!$V$17,IF(Udfyldningsark!G2624=Data!$T$18,Data!$V$18,IF(Udfyldningsark!G2624=Data!$T$19,Data!$V$19,IF(Udfyldningsark!G2624=Data!$T$20,Data!$V$20,IF(Udfyldningsark!G2624=Data!$T$21,Data!$V$21,IF(Udfyldningsark!G2624=Data!$T$22,Data!$V$22,IF(Udfyldningsark!G2624=Data!$T$23,Data!$V$23,IF(Udfyldningsark!G2624=Data!$T$24,Data!$V$24,IF(Udfyldningsark!G2624=Data!$T$25,Data!$V$25,IF(Udfyldningsark!G2624=Data!$T$26,Data!$V$26,IF(Udfyldningsark!G2624=Data!$T$27,Data!$V$27,))))))))))))))))))))))</f>
        <v/>
      </c>
    </row>
    <row r="2608" spans="13:13" ht="9.6" hidden="1" customHeight="1" x14ac:dyDescent="0.2">
      <c r="M2608" s="89" t="str">
        <f>IF(Udfyldningsark!G2625="","",IF(Udfyldningsark!G2625=Data!$T$7,Data!$V$7,IF(Udfyldningsark!G2625=Data!$T$8,Data!$V$8,IF(Udfyldningsark!G2625=Data!$T$9,Data!$V$9,IF(Udfyldningsark!G2625=Data!$T$10,Data!$V$10,IF(Udfyldningsark!G2625=Data!$T$11,Data!$V$11,IF(Udfyldningsark!G2625=Data!$T$12,Data!$V$12,IF(Udfyldningsark!G2625=Data!$T$13,Data!$V$13,IF(Udfyldningsark!G2625=Data!$T$14,Data!$V$14,IF(Udfyldningsark!G2625=Data!$T$15,Data!$V$15,IF(Udfyldningsark!G2625=Data!$T$16,Data!$V$16,IF(Udfyldningsark!G2625=Data!$T$17,Data!$V$17,IF(Udfyldningsark!G2625=Data!$T$18,Data!$V$18,IF(Udfyldningsark!G2625=Data!$T$19,Data!$V$19,IF(Udfyldningsark!G2625=Data!$T$20,Data!$V$20,IF(Udfyldningsark!G2625=Data!$T$21,Data!$V$21,IF(Udfyldningsark!G2625=Data!$T$22,Data!$V$22,IF(Udfyldningsark!G2625=Data!$T$23,Data!$V$23,IF(Udfyldningsark!G2625=Data!$T$24,Data!$V$24,IF(Udfyldningsark!G2625=Data!$T$25,Data!$V$25,IF(Udfyldningsark!G2625=Data!$T$26,Data!$V$26,IF(Udfyldningsark!G2625=Data!$T$27,Data!$V$27,))))))))))))))))))))))</f>
        <v/>
      </c>
    </row>
    <row r="2609" spans="13:13" ht="9.6" hidden="1" customHeight="1" x14ac:dyDescent="0.2">
      <c r="M2609" s="89" t="str">
        <f>IF(Udfyldningsark!G2626="","",IF(Udfyldningsark!G2626=Data!$T$7,Data!$V$7,IF(Udfyldningsark!G2626=Data!$T$8,Data!$V$8,IF(Udfyldningsark!G2626=Data!$T$9,Data!$V$9,IF(Udfyldningsark!G2626=Data!$T$10,Data!$V$10,IF(Udfyldningsark!G2626=Data!$T$11,Data!$V$11,IF(Udfyldningsark!G2626=Data!$T$12,Data!$V$12,IF(Udfyldningsark!G2626=Data!$T$13,Data!$V$13,IF(Udfyldningsark!G2626=Data!$T$14,Data!$V$14,IF(Udfyldningsark!G2626=Data!$T$15,Data!$V$15,IF(Udfyldningsark!G2626=Data!$T$16,Data!$V$16,IF(Udfyldningsark!G2626=Data!$T$17,Data!$V$17,IF(Udfyldningsark!G2626=Data!$T$18,Data!$V$18,IF(Udfyldningsark!G2626=Data!$T$19,Data!$V$19,IF(Udfyldningsark!G2626=Data!$T$20,Data!$V$20,IF(Udfyldningsark!G2626=Data!$T$21,Data!$V$21,IF(Udfyldningsark!G2626=Data!$T$22,Data!$V$22,IF(Udfyldningsark!G2626=Data!$T$23,Data!$V$23,IF(Udfyldningsark!G2626=Data!$T$24,Data!$V$24,IF(Udfyldningsark!G2626=Data!$T$25,Data!$V$25,IF(Udfyldningsark!G2626=Data!$T$26,Data!$V$26,IF(Udfyldningsark!G2626=Data!$T$27,Data!$V$27,))))))))))))))))))))))</f>
        <v/>
      </c>
    </row>
    <row r="2610" spans="13:13" ht="9.6" hidden="1" customHeight="1" x14ac:dyDescent="0.2">
      <c r="M2610" s="89" t="str">
        <f>IF(Udfyldningsark!G2627="","",IF(Udfyldningsark!G2627=Data!$T$7,Data!$V$7,IF(Udfyldningsark!G2627=Data!$T$8,Data!$V$8,IF(Udfyldningsark!G2627=Data!$T$9,Data!$V$9,IF(Udfyldningsark!G2627=Data!$T$10,Data!$V$10,IF(Udfyldningsark!G2627=Data!$T$11,Data!$V$11,IF(Udfyldningsark!G2627=Data!$T$12,Data!$V$12,IF(Udfyldningsark!G2627=Data!$T$13,Data!$V$13,IF(Udfyldningsark!G2627=Data!$T$14,Data!$V$14,IF(Udfyldningsark!G2627=Data!$T$15,Data!$V$15,IF(Udfyldningsark!G2627=Data!$T$16,Data!$V$16,IF(Udfyldningsark!G2627=Data!$T$17,Data!$V$17,IF(Udfyldningsark!G2627=Data!$T$18,Data!$V$18,IF(Udfyldningsark!G2627=Data!$T$19,Data!$V$19,IF(Udfyldningsark!G2627=Data!$T$20,Data!$V$20,IF(Udfyldningsark!G2627=Data!$T$21,Data!$V$21,IF(Udfyldningsark!G2627=Data!$T$22,Data!$V$22,IF(Udfyldningsark!G2627=Data!$T$23,Data!$V$23,IF(Udfyldningsark!G2627=Data!$T$24,Data!$V$24,IF(Udfyldningsark!G2627=Data!$T$25,Data!$V$25,IF(Udfyldningsark!G2627=Data!$T$26,Data!$V$26,IF(Udfyldningsark!G2627=Data!$T$27,Data!$V$27,))))))))))))))))))))))</f>
        <v/>
      </c>
    </row>
    <row r="2611" spans="13:13" ht="9.6" hidden="1" customHeight="1" x14ac:dyDescent="0.2">
      <c r="M2611" s="89" t="str">
        <f>IF(Udfyldningsark!G2628="","",IF(Udfyldningsark!G2628=Data!$T$7,Data!$V$7,IF(Udfyldningsark!G2628=Data!$T$8,Data!$V$8,IF(Udfyldningsark!G2628=Data!$T$9,Data!$V$9,IF(Udfyldningsark!G2628=Data!$T$10,Data!$V$10,IF(Udfyldningsark!G2628=Data!$T$11,Data!$V$11,IF(Udfyldningsark!G2628=Data!$T$12,Data!$V$12,IF(Udfyldningsark!G2628=Data!$T$13,Data!$V$13,IF(Udfyldningsark!G2628=Data!$T$14,Data!$V$14,IF(Udfyldningsark!G2628=Data!$T$15,Data!$V$15,IF(Udfyldningsark!G2628=Data!$T$16,Data!$V$16,IF(Udfyldningsark!G2628=Data!$T$17,Data!$V$17,IF(Udfyldningsark!G2628=Data!$T$18,Data!$V$18,IF(Udfyldningsark!G2628=Data!$T$19,Data!$V$19,IF(Udfyldningsark!G2628=Data!$T$20,Data!$V$20,IF(Udfyldningsark!G2628=Data!$T$21,Data!$V$21,IF(Udfyldningsark!G2628=Data!$T$22,Data!$V$22,IF(Udfyldningsark!G2628=Data!$T$23,Data!$V$23,IF(Udfyldningsark!G2628=Data!$T$24,Data!$V$24,IF(Udfyldningsark!G2628=Data!$T$25,Data!$V$25,IF(Udfyldningsark!G2628=Data!$T$26,Data!$V$26,IF(Udfyldningsark!G2628=Data!$T$27,Data!$V$27,))))))))))))))))))))))</f>
        <v/>
      </c>
    </row>
    <row r="2612" spans="13:13" ht="9.6" hidden="1" customHeight="1" x14ac:dyDescent="0.2">
      <c r="M2612" s="89" t="str">
        <f>IF(Udfyldningsark!G2629="","",IF(Udfyldningsark!G2629=Data!$T$7,Data!$V$7,IF(Udfyldningsark!G2629=Data!$T$8,Data!$V$8,IF(Udfyldningsark!G2629=Data!$T$9,Data!$V$9,IF(Udfyldningsark!G2629=Data!$T$10,Data!$V$10,IF(Udfyldningsark!G2629=Data!$T$11,Data!$V$11,IF(Udfyldningsark!G2629=Data!$T$12,Data!$V$12,IF(Udfyldningsark!G2629=Data!$T$13,Data!$V$13,IF(Udfyldningsark!G2629=Data!$T$14,Data!$V$14,IF(Udfyldningsark!G2629=Data!$T$15,Data!$V$15,IF(Udfyldningsark!G2629=Data!$T$16,Data!$V$16,IF(Udfyldningsark!G2629=Data!$T$17,Data!$V$17,IF(Udfyldningsark!G2629=Data!$T$18,Data!$V$18,IF(Udfyldningsark!G2629=Data!$T$19,Data!$V$19,IF(Udfyldningsark!G2629=Data!$T$20,Data!$V$20,IF(Udfyldningsark!G2629=Data!$T$21,Data!$V$21,IF(Udfyldningsark!G2629=Data!$T$22,Data!$V$22,IF(Udfyldningsark!G2629=Data!$T$23,Data!$V$23,IF(Udfyldningsark!G2629=Data!$T$24,Data!$V$24,IF(Udfyldningsark!G2629=Data!$T$25,Data!$V$25,IF(Udfyldningsark!G2629=Data!$T$26,Data!$V$26,IF(Udfyldningsark!G2629=Data!$T$27,Data!$V$27,))))))))))))))))))))))</f>
        <v/>
      </c>
    </row>
    <row r="2613" spans="13:13" ht="9.6" hidden="1" customHeight="1" x14ac:dyDescent="0.2">
      <c r="M2613" s="89" t="str">
        <f>IF(Udfyldningsark!G2630="","",IF(Udfyldningsark!G2630=Data!$T$7,Data!$V$7,IF(Udfyldningsark!G2630=Data!$T$8,Data!$V$8,IF(Udfyldningsark!G2630=Data!$T$9,Data!$V$9,IF(Udfyldningsark!G2630=Data!$T$10,Data!$V$10,IF(Udfyldningsark!G2630=Data!$T$11,Data!$V$11,IF(Udfyldningsark!G2630=Data!$T$12,Data!$V$12,IF(Udfyldningsark!G2630=Data!$T$13,Data!$V$13,IF(Udfyldningsark!G2630=Data!$T$14,Data!$V$14,IF(Udfyldningsark!G2630=Data!$T$15,Data!$V$15,IF(Udfyldningsark!G2630=Data!$T$16,Data!$V$16,IF(Udfyldningsark!G2630=Data!$T$17,Data!$V$17,IF(Udfyldningsark!G2630=Data!$T$18,Data!$V$18,IF(Udfyldningsark!G2630=Data!$T$19,Data!$V$19,IF(Udfyldningsark!G2630=Data!$T$20,Data!$V$20,IF(Udfyldningsark!G2630=Data!$T$21,Data!$V$21,IF(Udfyldningsark!G2630=Data!$T$22,Data!$V$22,IF(Udfyldningsark!G2630=Data!$T$23,Data!$V$23,IF(Udfyldningsark!G2630=Data!$T$24,Data!$V$24,IF(Udfyldningsark!G2630=Data!$T$25,Data!$V$25,IF(Udfyldningsark!G2630=Data!$T$26,Data!$V$26,IF(Udfyldningsark!G2630=Data!$T$27,Data!$V$27,))))))))))))))))))))))</f>
        <v/>
      </c>
    </row>
    <row r="2614" spans="13:13" ht="9.6" hidden="1" customHeight="1" x14ac:dyDescent="0.2">
      <c r="M2614" s="89" t="str">
        <f>IF(Udfyldningsark!G2631="","",IF(Udfyldningsark!G2631=Data!$T$7,Data!$V$7,IF(Udfyldningsark!G2631=Data!$T$8,Data!$V$8,IF(Udfyldningsark!G2631=Data!$T$9,Data!$V$9,IF(Udfyldningsark!G2631=Data!$T$10,Data!$V$10,IF(Udfyldningsark!G2631=Data!$T$11,Data!$V$11,IF(Udfyldningsark!G2631=Data!$T$12,Data!$V$12,IF(Udfyldningsark!G2631=Data!$T$13,Data!$V$13,IF(Udfyldningsark!G2631=Data!$T$14,Data!$V$14,IF(Udfyldningsark!G2631=Data!$T$15,Data!$V$15,IF(Udfyldningsark!G2631=Data!$T$16,Data!$V$16,IF(Udfyldningsark!G2631=Data!$T$17,Data!$V$17,IF(Udfyldningsark!G2631=Data!$T$18,Data!$V$18,IF(Udfyldningsark!G2631=Data!$T$19,Data!$V$19,IF(Udfyldningsark!G2631=Data!$T$20,Data!$V$20,IF(Udfyldningsark!G2631=Data!$T$21,Data!$V$21,IF(Udfyldningsark!G2631=Data!$T$22,Data!$V$22,IF(Udfyldningsark!G2631=Data!$T$23,Data!$V$23,IF(Udfyldningsark!G2631=Data!$T$24,Data!$V$24,IF(Udfyldningsark!G2631=Data!$T$25,Data!$V$25,IF(Udfyldningsark!G2631=Data!$T$26,Data!$V$26,IF(Udfyldningsark!G2631=Data!$T$27,Data!$V$27,))))))))))))))))))))))</f>
        <v/>
      </c>
    </row>
    <row r="2615" spans="13:13" ht="9.6" hidden="1" customHeight="1" x14ac:dyDescent="0.2">
      <c r="M2615" s="89" t="str">
        <f>IF(Udfyldningsark!G2632="","",IF(Udfyldningsark!G2632=Data!$T$7,Data!$V$7,IF(Udfyldningsark!G2632=Data!$T$8,Data!$V$8,IF(Udfyldningsark!G2632=Data!$T$9,Data!$V$9,IF(Udfyldningsark!G2632=Data!$T$10,Data!$V$10,IF(Udfyldningsark!G2632=Data!$T$11,Data!$V$11,IF(Udfyldningsark!G2632=Data!$T$12,Data!$V$12,IF(Udfyldningsark!G2632=Data!$T$13,Data!$V$13,IF(Udfyldningsark!G2632=Data!$T$14,Data!$V$14,IF(Udfyldningsark!G2632=Data!$T$15,Data!$V$15,IF(Udfyldningsark!G2632=Data!$T$16,Data!$V$16,IF(Udfyldningsark!G2632=Data!$T$17,Data!$V$17,IF(Udfyldningsark!G2632=Data!$T$18,Data!$V$18,IF(Udfyldningsark!G2632=Data!$T$19,Data!$V$19,IF(Udfyldningsark!G2632=Data!$T$20,Data!$V$20,IF(Udfyldningsark!G2632=Data!$T$21,Data!$V$21,IF(Udfyldningsark!G2632=Data!$T$22,Data!$V$22,IF(Udfyldningsark!G2632=Data!$T$23,Data!$V$23,IF(Udfyldningsark!G2632=Data!$T$24,Data!$V$24,IF(Udfyldningsark!G2632=Data!$T$25,Data!$V$25,IF(Udfyldningsark!G2632=Data!$T$26,Data!$V$26,IF(Udfyldningsark!G2632=Data!$T$27,Data!$V$27,))))))))))))))))))))))</f>
        <v/>
      </c>
    </row>
    <row r="2616" spans="13:13" ht="9.6" hidden="1" customHeight="1" x14ac:dyDescent="0.2">
      <c r="M2616" s="89" t="str">
        <f>IF(Udfyldningsark!G2633="","",IF(Udfyldningsark!G2633=Data!$T$7,Data!$V$7,IF(Udfyldningsark!G2633=Data!$T$8,Data!$V$8,IF(Udfyldningsark!G2633=Data!$T$9,Data!$V$9,IF(Udfyldningsark!G2633=Data!$T$10,Data!$V$10,IF(Udfyldningsark!G2633=Data!$T$11,Data!$V$11,IF(Udfyldningsark!G2633=Data!$T$12,Data!$V$12,IF(Udfyldningsark!G2633=Data!$T$13,Data!$V$13,IF(Udfyldningsark!G2633=Data!$T$14,Data!$V$14,IF(Udfyldningsark!G2633=Data!$T$15,Data!$V$15,IF(Udfyldningsark!G2633=Data!$T$16,Data!$V$16,IF(Udfyldningsark!G2633=Data!$T$17,Data!$V$17,IF(Udfyldningsark!G2633=Data!$T$18,Data!$V$18,IF(Udfyldningsark!G2633=Data!$T$19,Data!$V$19,IF(Udfyldningsark!G2633=Data!$T$20,Data!$V$20,IF(Udfyldningsark!G2633=Data!$T$21,Data!$V$21,IF(Udfyldningsark!G2633=Data!$T$22,Data!$V$22,IF(Udfyldningsark!G2633=Data!$T$23,Data!$V$23,IF(Udfyldningsark!G2633=Data!$T$24,Data!$V$24,IF(Udfyldningsark!G2633=Data!$T$25,Data!$V$25,IF(Udfyldningsark!G2633=Data!$T$26,Data!$V$26,IF(Udfyldningsark!G2633=Data!$T$27,Data!$V$27,))))))))))))))))))))))</f>
        <v/>
      </c>
    </row>
    <row r="2617" spans="13:13" ht="9.6" hidden="1" customHeight="1" x14ac:dyDescent="0.2">
      <c r="M2617" s="89" t="str">
        <f>IF(Udfyldningsark!G2634="","",IF(Udfyldningsark!G2634=Data!$T$7,Data!$V$7,IF(Udfyldningsark!G2634=Data!$T$8,Data!$V$8,IF(Udfyldningsark!G2634=Data!$T$9,Data!$V$9,IF(Udfyldningsark!G2634=Data!$T$10,Data!$V$10,IF(Udfyldningsark!G2634=Data!$T$11,Data!$V$11,IF(Udfyldningsark!G2634=Data!$T$12,Data!$V$12,IF(Udfyldningsark!G2634=Data!$T$13,Data!$V$13,IF(Udfyldningsark!G2634=Data!$T$14,Data!$V$14,IF(Udfyldningsark!G2634=Data!$T$15,Data!$V$15,IF(Udfyldningsark!G2634=Data!$T$16,Data!$V$16,IF(Udfyldningsark!G2634=Data!$T$17,Data!$V$17,IF(Udfyldningsark!G2634=Data!$T$18,Data!$V$18,IF(Udfyldningsark!G2634=Data!$T$19,Data!$V$19,IF(Udfyldningsark!G2634=Data!$T$20,Data!$V$20,IF(Udfyldningsark!G2634=Data!$T$21,Data!$V$21,IF(Udfyldningsark!G2634=Data!$T$22,Data!$V$22,IF(Udfyldningsark!G2634=Data!$T$23,Data!$V$23,IF(Udfyldningsark!G2634=Data!$T$24,Data!$V$24,IF(Udfyldningsark!G2634=Data!$T$25,Data!$V$25,IF(Udfyldningsark!G2634=Data!$T$26,Data!$V$26,IF(Udfyldningsark!G2634=Data!$T$27,Data!$V$27,))))))))))))))))))))))</f>
        <v/>
      </c>
    </row>
    <row r="2618" spans="13:13" ht="9.6" hidden="1" customHeight="1" x14ac:dyDescent="0.2">
      <c r="M2618" s="89" t="str">
        <f>IF(Udfyldningsark!G2635="","",IF(Udfyldningsark!G2635=Data!$T$7,Data!$V$7,IF(Udfyldningsark!G2635=Data!$T$8,Data!$V$8,IF(Udfyldningsark!G2635=Data!$T$9,Data!$V$9,IF(Udfyldningsark!G2635=Data!$T$10,Data!$V$10,IF(Udfyldningsark!G2635=Data!$T$11,Data!$V$11,IF(Udfyldningsark!G2635=Data!$T$12,Data!$V$12,IF(Udfyldningsark!G2635=Data!$T$13,Data!$V$13,IF(Udfyldningsark!G2635=Data!$T$14,Data!$V$14,IF(Udfyldningsark!G2635=Data!$T$15,Data!$V$15,IF(Udfyldningsark!G2635=Data!$T$16,Data!$V$16,IF(Udfyldningsark!G2635=Data!$T$17,Data!$V$17,IF(Udfyldningsark!G2635=Data!$T$18,Data!$V$18,IF(Udfyldningsark!G2635=Data!$T$19,Data!$V$19,IF(Udfyldningsark!G2635=Data!$T$20,Data!$V$20,IF(Udfyldningsark!G2635=Data!$T$21,Data!$V$21,IF(Udfyldningsark!G2635=Data!$T$22,Data!$V$22,IF(Udfyldningsark!G2635=Data!$T$23,Data!$V$23,IF(Udfyldningsark!G2635=Data!$T$24,Data!$V$24,IF(Udfyldningsark!G2635=Data!$T$25,Data!$V$25,IF(Udfyldningsark!G2635=Data!$T$26,Data!$V$26,IF(Udfyldningsark!G2635=Data!$T$27,Data!$V$27,))))))))))))))))))))))</f>
        <v/>
      </c>
    </row>
    <row r="2619" spans="13:13" ht="9.6" hidden="1" customHeight="1" x14ac:dyDescent="0.2">
      <c r="M2619" s="89" t="str">
        <f>IF(Udfyldningsark!G2636="","",IF(Udfyldningsark!G2636=Data!$T$7,Data!$V$7,IF(Udfyldningsark!G2636=Data!$T$8,Data!$V$8,IF(Udfyldningsark!G2636=Data!$T$9,Data!$V$9,IF(Udfyldningsark!G2636=Data!$T$10,Data!$V$10,IF(Udfyldningsark!G2636=Data!$T$11,Data!$V$11,IF(Udfyldningsark!G2636=Data!$T$12,Data!$V$12,IF(Udfyldningsark!G2636=Data!$T$13,Data!$V$13,IF(Udfyldningsark!G2636=Data!$T$14,Data!$V$14,IF(Udfyldningsark!G2636=Data!$T$15,Data!$V$15,IF(Udfyldningsark!G2636=Data!$T$16,Data!$V$16,IF(Udfyldningsark!G2636=Data!$T$17,Data!$V$17,IF(Udfyldningsark!G2636=Data!$T$18,Data!$V$18,IF(Udfyldningsark!G2636=Data!$T$19,Data!$V$19,IF(Udfyldningsark!G2636=Data!$T$20,Data!$V$20,IF(Udfyldningsark!G2636=Data!$T$21,Data!$V$21,IF(Udfyldningsark!G2636=Data!$T$22,Data!$V$22,IF(Udfyldningsark!G2636=Data!$T$23,Data!$V$23,IF(Udfyldningsark!G2636=Data!$T$24,Data!$V$24,IF(Udfyldningsark!G2636=Data!$T$25,Data!$V$25,IF(Udfyldningsark!G2636=Data!$T$26,Data!$V$26,IF(Udfyldningsark!G2636=Data!$T$27,Data!$V$27,))))))))))))))))))))))</f>
        <v/>
      </c>
    </row>
    <row r="2620" spans="13:13" ht="9.6" hidden="1" customHeight="1" x14ac:dyDescent="0.2">
      <c r="M2620" s="89" t="str">
        <f>IF(Udfyldningsark!G2637="","",IF(Udfyldningsark!G2637=Data!$T$7,Data!$V$7,IF(Udfyldningsark!G2637=Data!$T$8,Data!$V$8,IF(Udfyldningsark!G2637=Data!$T$9,Data!$V$9,IF(Udfyldningsark!G2637=Data!$T$10,Data!$V$10,IF(Udfyldningsark!G2637=Data!$T$11,Data!$V$11,IF(Udfyldningsark!G2637=Data!$T$12,Data!$V$12,IF(Udfyldningsark!G2637=Data!$T$13,Data!$V$13,IF(Udfyldningsark!G2637=Data!$T$14,Data!$V$14,IF(Udfyldningsark!G2637=Data!$T$15,Data!$V$15,IF(Udfyldningsark!G2637=Data!$T$16,Data!$V$16,IF(Udfyldningsark!G2637=Data!$T$17,Data!$V$17,IF(Udfyldningsark!G2637=Data!$T$18,Data!$V$18,IF(Udfyldningsark!G2637=Data!$T$19,Data!$V$19,IF(Udfyldningsark!G2637=Data!$T$20,Data!$V$20,IF(Udfyldningsark!G2637=Data!$T$21,Data!$V$21,IF(Udfyldningsark!G2637=Data!$T$22,Data!$V$22,IF(Udfyldningsark!G2637=Data!$T$23,Data!$V$23,IF(Udfyldningsark!G2637=Data!$T$24,Data!$V$24,IF(Udfyldningsark!G2637=Data!$T$25,Data!$V$25,IF(Udfyldningsark!G2637=Data!$T$26,Data!$V$26,IF(Udfyldningsark!G2637=Data!$T$27,Data!$V$27,))))))))))))))))))))))</f>
        <v/>
      </c>
    </row>
    <row r="2621" spans="13:13" ht="9.6" hidden="1" customHeight="1" x14ac:dyDescent="0.2">
      <c r="M2621" s="89" t="str">
        <f>IF(Udfyldningsark!G2638="","",IF(Udfyldningsark!G2638=Data!$T$7,Data!$V$7,IF(Udfyldningsark!G2638=Data!$T$8,Data!$V$8,IF(Udfyldningsark!G2638=Data!$T$9,Data!$V$9,IF(Udfyldningsark!G2638=Data!$T$10,Data!$V$10,IF(Udfyldningsark!G2638=Data!$T$11,Data!$V$11,IF(Udfyldningsark!G2638=Data!$T$12,Data!$V$12,IF(Udfyldningsark!G2638=Data!$T$13,Data!$V$13,IF(Udfyldningsark!G2638=Data!$T$14,Data!$V$14,IF(Udfyldningsark!G2638=Data!$T$15,Data!$V$15,IF(Udfyldningsark!G2638=Data!$T$16,Data!$V$16,IF(Udfyldningsark!G2638=Data!$T$17,Data!$V$17,IF(Udfyldningsark!G2638=Data!$T$18,Data!$V$18,IF(Udfyldningsark!G2638=Data!$T$19,Data!$V$19,IF(Udfyldningsark!G2638=Data!$T$20,Data!$V$20,IF(Udfyldningsark!G2638=Data!$T$21,Data!$V$21,IF(Udfyldningsark!G2638=Data!$T$22,Data!$V$22,IF(Udfyldningsark!G2638=Data!$T$23,Data!$V$23,IF(Udfyldningsark!G2638=Data!$T$24,Data!$V$24,IF(Udfyldningsark!G2638=Data!$T$25,Data!$V$25,IF(Udfyldningsark!G2638=Data!$T$26,Data!$V$26,IF(Udfyldningsark!G2638=Data!$T$27,Data!$V$27,))))))))))))))))))))))</f>
        <v/>
      </c>
    </row>
    <row r="2622" spans="13:13" ht="9.6" hidden="1" customHeight="1" x14ac:dyDescent="0.2">
      <c r="M2622" s="89" t="str">
        <f>IF(Udfyldningsark!G2639="","",IF(Udfyldningsark!G2639=Data!$T$7,Data!$V$7,IF(Udfyldningsark!G2639=Data!$T$8,Data!$V$8,IF(Udfyldningsark!G2639=Data!$T$9,Data!$V$9,IF(Udfyldningsark!G2639=Data!$T$10,Data!$V$10,IF(Udfyldningsark!G2639=Data!$T$11,Data!$V$11,IF(Udfyldningsark!G2639=Data!$T$12,Data!$V$12,IF(Udfyldningsark!G2639=Data!$T$13,Data!$V$13,IF(Udfyldningsark!G2639=Data!$T$14,Data!$V$14,IF(Udfyldningsark!G2639=Data!$T$15,Data!$V$15,IF(Udfyldningsark!G2639=Data!$T$16,Data!$V$16,IF(Udfyldningsark!G2639=Data!$T$17,Data!$V$17,IF(Udfyldningsark!G2639=Data!$T$18,Data!$V$18,IF(Udfyldningsark!G2639=Data!$T$19,Data!$V$19,IF(Udfyldningsark!G2639=Data!$T$20,Data!$V$20,IF(Udfyldningsark!G2639=Data!$T$21,Data!$V$21,IF(Udfyldningsark!G2639=Data!$T$22,Data!$V$22,IF(Udfyldningsark!G2639=Data!$T$23,Data!$V$23,IF(Udfyldningsark!G2639=Data!$T$24,Data!$V$24,IF(Udfyldningsark!G2639=Data!$T$25,Data!$V$25,IF(Udfyldningsark!G2639=Data!$T$26,Data!$V$26,IF(Udfyldningsark!G2639=Data!$T$27,Data!$V$27,))))))))))))))))))))))</f>
        <v/>
      </c>
    </row>
    <row r="2623" spans="13:13" ht="9.6" hidden="1" customHeight="1" x14ac:dyDescent="0.2">
      <c r="M2623" s="89" t="str">
        <f>IF(Udfyldningsark!G2640="","",IF(Udfyldningsark!G2640=Data!$T$7,Data!$V$7,IF(Udfyldningsark!G2640=Data!$T$8,Data!$V$8,IF(Udfyldningsark!G2640=Data!$T$9,Data!$V$9,IF(Udfyldningsark!G2640=Data!$T$10,Data!$V$10,IF(Udfyldningsark!G2640=Data!$T$11,Data!$V$11,IF(Udfyldningsark!G2640=Data!$T$12,Data!$V$12,IF(Udfyldningsark!G2640=Data!$T$13,Data!$V$13,IF(Udfyldningsark!G2640=Data!$T$14,Data!$V$14,IF(Udfyldningsark!G2640=Data!$T$15,Data!$V$15,IF(Udfyldningsark!G2640=Data!$T$16,Data!$V$16,IF(Udfyldningsark!G2640=Data!$T$17,Data!$V$17,IF(Udfyldningsark!G2640=Data!$T$18,Data!$V$18,IF(Udfyldningsark!G2640=Data!$T$19,Data!$V$19,IF(Udfyldningsark!G2640=Data!$T$20,Data!$V$20,IF(Udfyldningsark!G2640=Data!$T$21,Data!$V$21,IF(Udfyldningsark!G2640=Data!$T$22,Data!$V$22,IF(Udfyldningsark!G2640=Data!$T$23,Data!$V$23,IF(Udfyldningsark!G2640=Data!$T$24,Data!$V$24,IF(Udfyldningsark!G2640=Data!$T$25,Data!$V$25,IF(Udfyldningsark!G2640=Data!$T$26,Data!$V$26,IF(Udfyldningsark!G2640=Data!$T$27,Data!$V$27,))))))))))))))))))))))</f>
        <v/>
      </c>
    </row>
    <row r="2624" spans="13:13" ht="9.6" hidden="1" customHeight="1" x14ac:dyDescent="0.2">
      <c r="M2624" s="89" t="str">
        <f>IF(Udfyldningsark!G2641="","",IF(Udfyldningsark!G2641=Data!$T$7,Data!$V$7,IF(Udfyldningsark!G2641=Data!$T$8,Data!$V$8,IF(Udfyldningsark!G2641=Data!$T$9,Data!$V$9,IF(Udfyldningsark!G2641=Data!$T$10,Data!$V$10,IF(Udfyldningsark!G2641=Data!$T$11,Data!$V$11,IF(Udfyldningsark!G2641=Data!$T$12,Data!$V$12,IF(Udfyldningsark!G2641=Data!$T$13,Data!$V$13,IF(Udfyldningsark!G2641=Data!$T$14,Data!$V$14,IF(Udfyldningsark!G2641=Data!$T$15,Data!$V$15,IF(Udfyldningsark!G2641=Data!$T$16,Data!$V$16,IF(Udfyldningsark!G2641=Data!$T$17,Data!$V$17,IF(Udfyldningsark!G2641=Data!$T$18,Data!$V$18,IF(Udfyldningsark!G2641=Data!$T$19,Data!$V$19,IF(Udfyldningsark!G2641=Data!$T$20,Data!$V$20,IF(Udfyldningsark!G2641=Data!$T$21,Data!$V$21,IF(Udfyldningsark!G2641=Data!$T$22,Data!$V$22,IF(Udfyldningsark!G2641=Data!$T$23,Data!$V$23,IF(Udfyldningsark!G2641=Data!$T$24,Data!$V$24,IF(Udfyldningsark!G2641=Data!$T$25,Data!$V$25,IF(Udfyldningsark!G2641=Data!$T$26,Data!$V$26,IF(Udfyldningsark!G2641=Data!$T$27,Data!$V$27,))))))))))))))))))))))</f>
        <v/>
      </c>
    </row>
    <row r="2625" spans="13:13" ht="9.6" hidden="1" customHeight="1" x14ac:dyDescent="0.2">
      <c r="M2625" s="89" t="str">
        <f>IF(Udfyldningsark!G2642="","",IF(Udfyldningsark!G2642=Data!$T$7,Data!$V$7,IF(Udfyldningsark!G2642=Data!$T$8,Data!$V$8,IF(Udfyldningsark!G2642=Data!$T$9,Data!$V$9,IF(Udfyldningsark!G2642=Data!$T$10,Data!$V$10,IF(Udfyldningsark!G2642=Data!$T$11,Data!$V$11,IF(Udfyldningsark!G2642=Data!$T$12,Data!$V$12,IF(Udfyldningsark!G2642=Data!$T$13,Data!$V$13,IF(Udfyldningsark!G2642=Data!$T$14,Data!$V$14,IF(Udfyldningsark!G2642=Data!$T$15,Data!$V$15,IF(Udfyldningsark!G2642=Data!$T$16,Data!$V$16,IF(Udfyldningsark!G2642=Data!$T$17,Data!$V$17,IF(Udfyldningsark!G2642=Data!$T$18,Data!$V$18,IF(Udfyldningsark!G2642=Data!$T$19,Data!$V$19,IF(Udfyldningsark!G2642=Data!$T$20,Data!$V$20,IF(Udfyldningsark!G2642=Data!$T$21,Data!$V$21,IF(Udfyldningsark!G2642=Data!$T$22,Data!$V$22,IF(Udfyldningsark!G2642=Data!$T$23,Data!$V$23,IF(Udfyldningsark!G2642=Data!$T$24,Data!$V$24,IF(Udfyldningsark!G2642=Data!$T$25,Data!$V$25,IF(Udfyldningsark!G2642=Data!$T$26,Data!$V$26,IF(Udfyldningsark!G2642=Data!$T$27,Data!$V$27,))))))))))))))))))))))</f>
        <v/>
      </c>
    </row>
    <row r="2626" spans="13:13" ht="9.6" hidden="1" customHeight="1" x14ac:dyDescent="0.2">
      <c r="M2626" s="89" t="str">
        <f>IF(Udfyldningsark!G2643="","",IF(Udfyldningsark!G2643=Data!$T$7,Data!$V$7,IF(Udfyldningsark!G2643=Data!$T$8,Data!$V$8,IF(Udfyldningsark!G2643=Data!$T$9,Data!$V$9,IF(Udfyldningsark!G2643=Data!$T$10,Data!$V$10,IF(Udfyldningsark!G2643=Data!$T$11,Data!$V$11,IF(Udfyldningsark!G2643=Data!$T$12,Data!$V$12,IF(Udfyldningsark!G2643=Data!$T$13,Data!$V$13,IF(Udfyldningsark!G2643=Data!$T$14,Data!$V$14,IF(Udfyldningsark!G2643=Data!$T$15,Data!$V$15,IF(Udfyldningsark!G2643=Data!$T$16,Data!$V$16,IF(Udfyldningsark!G2643=Data!$T$17,Data!$V$17,IF(Udfyldningsark!G2643=Data!$T$18,Data!$V$18,IF(Udfyldningsark!G2643=Data!$T$19,Data!$V$19,IF(Udfyldningsark!G2643=Data!$T$20,Data!$V$20,IF(Udfyldningsark!G2643=Data!$T$21,Data!$V$21,IF(Udfyldningsark!G2643=Data!$T$22,Data!$V$22,IF(Udfyldningsark!G2643=Data!$T$23,Data!$V$23,IF(Udfyldningsark!G2643=Data!$T$24,Data!$V$24,IF(Udfyldningsark!G2643=Data!$T$25,Data!$V$25,IF(Udfyldningsark!G2643=Data!$T$26,Data!$V$26,IF(Udfyldningsark!G2643=Data!$T$27,Data!$V$27,))))))))))))))))))))))</f>
        <v/>
      </c>
    </row>
    <row r="2627" spans="13:13" ht="9.6" hidden="1" customHeight="1" x14ac:dyDescent="0.2">
      <c r="M2627" s="89" t="str">
        <f>IF(Udfyldningsark!G2644="","",IF(Udfyldningsark!G2644=Data!$T$7,Data!$V$7,IF(Udfyldningsark!G2644=Data!$T$8,Data!$V$8,IF(Udfyldningsark!G2644=Data!$T$9,Data!$V$9,IF(Udfyldningsark!G2644=Data!$T$10,Data!$V$10,IF(Udfyldningsark!G2644=Data!$T$11,Data!$V$11,IF(Udfyldningsark!G2644=Data!$T$12,Data!$V$12,IF(Udfyldningsark!G2644=Data!$T$13,Data!$V$13,IF(Udfyldningsark!G2644=Data!$T$14,Data!$V$14,IF(Udfyldningsark!G2644=Data!$T$15,Data!$V$15,IF(Udfyldningsark!G2644=Data!$T$16,Data!$V$16,IF(Udfyldningsark!G2644=Data!$T$17,Data!$V$17,IF(Udfyldningsark!G2644=Data!$T$18,Data!$V$18,IF(Udfyldningsark!G2644=Data!$T$19,Data!$V$19,IF(Udfyldningsark!G2644=Data!$T$20,Data!$V$20,IF(Udfyldningsark!G2644=Data!$T$21,Data!$V$21,IF(Udfyldningsark!G2644=Data!$T$22,Data!$V$22,IF(Udfyldningsark!G2644=Data!$T$23,Data!$V$23,IF(Udfyldningsark!G2644=Data!$T$24,Data!$V$24,IF(Udfyldningsark!G2644=Data!$T$25,Data!$V$25,IF(Udfyldningsark!G2644=Data!$T$26,Data!$V$26,IF(Udfyldningsark!G2644=Data!$T$27,Data!$V$27,))))))))))))))))))))))</f>
        <v/>
      </c>
    </row>
    <row r="2628" spans="13:13" ht="9.6" hidden="1" customHeight="1" x14ac:dyDescent="0.2">
      <c r="M2628" s="89" t="str">
        <f>IF(Udfyldningsark!G2645="","",IF(Udfyldningsark!G2645=Data!$T$7,Data!$V$7,IF(Udfyldningsark!G2645=Data!$T$8,Data!$V$8,IF(Udfyldningsark!G2645=Data!$T$9,Data!$V$9,IF(Udfyldningsark!G2645=Data!$T$10,Data!$V$10,IF(Udfyldningsark!G2645=Data!$T$11,Data!$V$11,IF(Udfyldningsark!G2645=Data!$T$12,Data!$V$12,IF(Udfyldningsark!G2645=Data!$T$13,Data!$V$13,IF(Udfyldningsark!G2645=Data!$T$14,Data!$V$14,IF(Udfyldningsark!G2645=Data!$T$15,Data!$V$15,IF(Udfyldningsark!G2645=Data!$T$16,Data!$V$16,IF(Udfyldningsark!G2645=Data!$T$17,Data!$V$17,IF(Udfyldningsark!G2645=Data!$T$18,Data!$V$18,IF(Udfyldningsark!G2645=Data!$T$19,Data!$V$19,IF(Udfyldningsark!G2645=Data!$T$20,Data!$V$20,IF(Udfyldningsark!G2645=Data!$T$21,Data!$V$21,IF(Udfyldningsark!G2645=Data!$T$22,Data!$V$22,IF(Udfyldningsark!G2645=Data!$T$23,Data!$V$23,IF(Udfyldningsark!G2645=Data!$T$24,Data!$V$24,IF(Udfyldningsark!G2645=Data!$T$25,Data!$V$25,IF(Udfyldningsark!G2645=Data!$T$26,Data!$V$26,IF(Udfyldningsark!G2645=Data!$T$27,Data!$V$27,))))))))))))))))))))))</f>
        <v/>
      </c>
    </row>
    <row r="2629" spans="13:13" ht="9.6" hidden="1" customHeight="1" x14ac:dyDescent="0.2">
      <c r="M2629" s="89" t="str">
        <f>IF(Udfyldningsark!G2646="","",IF(Udfyldningsark!G2646=Data!$T$7,Data!$V$7,IF(Udfyldningsark!G2646=Data!$T$8,Data!$V$8,IF(Udfyldningsark!G2646=Data!$T$9,Data!$V$9,IF(Udfyldningsark!G2646=Data!$T$10,Data!$V$10,IF(Udfyldningsark!G2646=Data!$T$11,Data!$V$11,IF(Udfyldningsark!G2646=Data!$T$12,Data!$V$12,IF(Udfyldningsark!G2646=Data!$T$13,Data!$V$13,IF(Udfyldningsark!G2646=Data!$T$14,Data!$V$14,IF(Udfyldningsark!G2646=Data!$T$15,Data!$V$15,IF(Udfyldningsark!G2646=Data!$T$16,Data!$V$16,IF(Udfyldningsark!G2646=Data!$T$17,Data!$V$17,IF(Udfyldningsark!G2646=Data!$T$18,Data!$V$18,IF(Udfyldningsark!G2646=Data!$T$19,Data!$V$19,IF(Udfyldningsark!G2646=Data!$T$20,Data!$V$20,IF(Udfyldningsark!G2646=Data!$T$21,Data!$V$21,IF(Udfyldningsark!G2646=Data!$T$22,Data!$V$22,IF(Udfyldningsark!G2646=Data!$T$23,Data!$V$23,IF(Udfyldningsark!G2646=Data!$T$24,Data!$V$24,IF(Udfyldningsark!G2646=Data!$T$25,Data!$V$25,IF(Udfyldningsark!G2646=Data!$T$26,Data!$V$26,IF(Udfyldningsark!G2646=Data!$T$27,Data!$V$27,))))))))))))))))))))))</f>
        <v/>
      </c>
    </row>
    <row r="2630" spans="13:13" ht="9.6" hidden="1" customHeight="1" x14ac:dyDescent="0.2">
      <c r="M2630" s="89" t="str">
        <f>IF(Udfyldningsark!G2647="","",IF(Udfyldningsark!G2647=Data!$T$7,Data!$V$7,IF(Udfyldningsark!G2647=Data!$T$8,Data!$V$8,IF(Udfyldningsark!G2647=Data!$T$9,Data!$V$9,IF(Udfyldningsark!G2647=Data!$T$10,Data!$V$10,IF(Udfyldningsark!G2647=Data!$T$11,Data!$V$11,IF(Udfyldningsark!G2647=Data!$T$12,Data!$V$12,IF(Udfyldningsark!G2647=Data!$T$13,Data!$V$13,IF(Udfyldningsark!G2647=Data!$T$14,Data!$V$14,IF(Udfyldningsark!G2647=Data!$T$15,Data!$V$15,IF(Udfyldningsark!G2647=Data!$T$16,Data!$V$16,IF(Udfyldningsark!G2647=Data!$T$17,Data!$V$17,IF(Udfyldningsark!G2647=Data!$T$18,Data!$V$18,IF(Udfyldningsark!G2647=Data!$T$19,Data!$V$19,IF(Udfyldningsark!G2647=Data!$T$20,Data!$V$20,IF(Udfyldningsark!G2647=Data!$T$21,Data!$V$21,IF(Udfyldningsark!G2647=Data!$T$22,Data!$V$22,IF(Udfyldningsark!G2647=Data!$T$23,Data!$V$23,IF(Udfyldningsark!G2647=Data!$T$24,Data!$V$24,IF(Udfyldningsark!G2647=Data!$T$25,Data!$V$25,IF(Udfyldningsark!G2647=Data!$T$26,Data!$V$26,IF(Udfyldningsark!G2647=Data!$T$27,Data!$V$27,))))))))))))))))))))))</f>
        <v/>
      </c>
    </row>
    <row r="2631" spans="13:13" ht="9.6" hidden="1" customHeight="1" x14ac:dyDescent="0.2">
      <c r="M2631" s="89" t="str">
        <f>IF(Udfyldningsark!G2648="","",IF(Udfyldningsark!G2648=Data!$T$7,Data!$V$7,IF(Udfyldningsark!G2648=Data!$T$8,Data!$V$8,IF(Udfyldningsark!G2648=Data!$T$9,Data!$V$9,IF(Udfyldningsark!G2648=Data!$T$10,Data!$V$10,IF(Udfyldningsark!G2648=Data!$T$11,Data!$V$11,IF(Udfyldningsark!G2648=Data!$T$12,Data!$V$12,IF(Udfyldningsark!G2648=Data!$T$13,Data!$V$13,IF(Udfyldningsark!G2648=Data!$T$14,Data!$V$14,IF(Udfyldningsark!G2648=Data!$T$15,Data!$V$15,IF(Udfyldningsark!G2648=Data!$T$16,Data!$V$16,IF(Udfyldningsark!G2648=Data!$T$17,Data!$V$17,IF(Udfyldningsark!G2648=Data!$T$18,Data!$V$18,IF(Udfyldningsark!G2648=Data!$T$19,Data!$V$19,IF(Udfyldningsark!G2648=Data!$T$20,Data!$V$20,IF(Udfyldningsark!G2648=Data!$T$21,Data!$V$21,IF(Udfyldningsark!G2648=Data!$T$22,Data!$V$22,IF(Udfyldningsark!G2648=Data!$T$23,Data!$V$23,IF(Udfyldningsark!G2648=Data!$T$24,Data!$V$24,IF(Udfyldningsark!G2648=Data!$T$25,Data!$V$25,IF(Udfyldningsark!G2648=Data!$T$26,Data!$V$26,IF(Udfyldningsark!G2648=Data!$T$27,Data!$V$27,))))))))))))))))))))))</f>
        <v/>
      </c>
    </row>
    <row r="2632" spans="13:13" ht="9.6" hidden="1" customHeight="1" x14ac:dyDescent="0.2">
      <c r="M2632" s="89" t="str">
        <f>IF(Udfyldningsark!G2649="","",IF(Udfyldningsark!G2649=Data!$T$7,Data!$V$7,IF(Udfyldningsark!G2649=Data!$T$8,Data!$V$8,IF(Udfyldningsark!G2649=Data!$T$9,Data!$V$9,IF(Udfyldningsark!G2649=Data!$T$10,Data!$V$10,IF(Udfyldningsark!G2649=Data!$T$11,Data!$V$11,IF(Udfyldningsark!G2649=Data!$T$12,Data!$V$12,IF(Udfyldningsark!G2649=Data!$T$13,Data!$V$13,IF(Udfyldningsark!G2649=Data!$T$14,Data!$V$14,IF(Udfyldningsark!G2649=Data!$T$15,Data!$V$15,IF(Udfyldningsark!G2649=Data!$T$16,Data!$V$16,IF(Udfyldningsark!G2649=Data!$T$17,Data!$V$17,IF(Udfyldningsark!G2649=Data!$T$18,Data!$V$18,IF(Udfyldningsark!G2649=Data!$T$19,Data!$V$19,IF(Udfyldningsark!G2649=Data!$T$20,Data!$V$20,IF(Udfyldningsark!G2649=Data!$T$21,Data!$V$21,IF(Udfyldningsark!G2649=Data!$T$22,Data!$V$22,IF(Udfyldningsark!G2649=Data!$T$23,Data!$V$23,IF(Udfyldningsark!G2649=Data!$T$24,Data!$V$24,IF(Udfyldningsark!G2649=Data!$T$25,Data!$V$25,IF(Udfyldningsark!G2649=Data!$T$26,Data!$V$26,IF(Udfyldningsark!G2649=Data!$T$27,Data!$V$27,))))))))))))))))))))))</f>
        <v/>
      </c>
    </row>
    <row r="2633" spans="13:13" ht="9.6" hidden="1" customHeight="1" x14ac:dyDescent="0.2">
      <c r="M2633" s="89" t="str">
        <f>IF(Udfyldningsark!G2650="","",IF(Udfyldningsark!G2650=Data!$T$7,Data!$V$7,IF(Udfyldningsark!G2650=Data!$T$8,Data!$V$8,IF(Udfyldningsark!G2650=Data!$T$9,Data!$V$9,IF(Udfyldningsark!G2650=Data!$T$10,Data!$V$10,IF(Udfyldningsark!G2650=Data!$T$11,Data!$V$11,IF(Udfyldningsark!G2650=Data!$T$12,Data!$V$12,IF(Udfyldningsark!G2650=Data!$T$13,Data!$V$13,IF(Udfyldningsark!G2650=Data!$T$14,Data!$V$14,IF(Udfyldningsark!G2650=Data!$T$15,Data!$V$15,IF(Udfyldningsark!G2650=Data!$T$16,Data!$V$16,IF(Udfyldningsark!G2650=Data!$T$17,Data!$V$17,IF(Udfyldningsark!G2650=Data!$T$18,Data!$V$18,IF(Udfyldningsark!G2650=Data!$T$19,Data!$V$19,IF(Udfyldningsark!G2650=Data!$T$20,Data!$V$20,IF(Udfyldningsark!G2650=Data!$T$21,Data!$V$21,IF(Udfyldningsark!G2650=Data!$T$22,Data!$V$22,IF(Udfyldningsark!G2650=Data!$T$23,Data!$V$23,IF(Udfyldningsark!G2650=Data!$T$24,Data!$V$24,IF(Udfyldningsark!G2650=Data!$T$25,Data!$V$25,IF(Udfyldningsark!G2650=Data!$T$26,Data!$V$26,IF(Udfyldningsark!G2650=Data!$T$27,Data!$V$27,))))))))))))))))))))))</f>
        <v/>
      </c>
    </row>
    <row r="2634" spans="13:13" ht="9.6" hidden="1" customHeight="1" x14ac:dyDescent="0.2">
      <c r="M2634" s="89" t="str">
        <f>IF(Udfyldningsark!G2651="","",IF(Udfyldningsark!G2651=Data!$T$7,Data!$V$7,IF(Udfyldningsark!G2651=Data!$T$8,Data!$V$8,IF(Udfyldningsark!G2651=Data!$T$9,Data!$V$9,IF(Udfyldningsark!G2651=Data!$T$10,Data!$V$10,IF(Udfyldningsark!G2651=Data!$T$11,Data!$V$11,IF(Udfyldningsark!G2651=Data!$T$12,Data!$V$12,IF(Udfyldningsark!G2651=Data!$T$13,Data!$V$13,IF(Udfyldningsark!G2651=Data!$T$14,Data!$V$14,IF(Udfyldningsark!G2651=Data!$T$15,Data!$V$15,IF(Udfyldningsark!G2651=Data!$T$16,Data!$V$16,IF(Udfyldningsark!G2651=Data!$T$17,Data!$V$17,IF(Udfyldningsark!G2651=Data!$T$18,Data!$V$18,IF(Udfyldningsark!G2651=Data!$T$19,Data!$V$19,IF(Udfyldningsark!G2651=Data!$T$20,Data!$V$20,IF(Udfyldningsark!G2651=Data!$T$21,Data!$V$21,IF(Udfyldningsark!G2651=Data!$T$22,Data!$V$22,IF(Udfyldningsark!G2651=Data!$T$23,Data!$V$23,IF(Udfyldningsark!G2651=Data!$T$24,Data!$V$24,IF(Udfyldningsark!G2651=Data!$T$25,Data!$V$25,IF(Udfyldningsark!G2651=Data!$T$26,Data!$V$26,IF(Udfyldningsark!G2651=Data!$T$27,Data!$V$27,))))))))))))))))))))))</f>
        <v/>
      </c>
    </row>
    <row r="2635" spans="13:13" ht="9.6" hidden="1" customHeight="1" x14ac:dyDescent="0.2">
      <c r="M2635" s="89" t="str">
        <f>IF(Udfyldningsark!G2652="","",IF(Udfyldningsark!G2652=Data!$T$7,Data!$V$7,IF(Udfyldningsark!G2652=Data!$T$8,Data!$V$8,IF(Udfyldningsark!G2652=Data!$T$9,Data!$V$9,IF(Udfyldningsark!G2652=Data!$T$10,Data!$V$10,IF(Udfyldningsark!G2652=Data!$T$11,Data!$V$11,IF(Udfyldningsark!G2652=Data!$T$12,Data!$V$12,IF(Udfyldningsark!G2652=Data!$T$13,Data!$V$13,IF(Udfyldningsark!G2652=Data!$T$14,Data!$V$14,IF(Udfyldningsark!G2652=Data!$T$15,Data!$V$15,IF(Udfyldningsark!G2652=Data!$T$16,Data!$V$16,IF(Udfyldningsark!G2652=Data!$T$17,Data!$V$17,IF(Udfyldningsark!G2652=Data!$T$18,Data!$V$18,IF(Udfyldningsark!G2652=Data!$T$19,Data!$V$19,IF(Udfyldningsark!G2652=Data!$T$20,Data!$V$20,IF(Udfyldningsark!G2652=Data!$T$21,Data!$V$21,IF(Udfyldningsark!G2652=Data!$T$22,Data!$V$22,IF(Udfyldningsark!G2652=Data!$T$23,Data!$V$23,IF(Udfyldningsark!G2652=Data!$T$24,Data!$V$24,IF(Udfyldningsark!G2652=Data!$T$25,Data!$V$25,IF(Udfyldningsark!G2652=Data!$T$26,Data!$V$26,IF(Udfyldningsark!G2652=Data!$T$27,Data!$V$27,))))))))))))))))))))))</f>
        <v/>
      </c>
    </row>
    <row r="2636" spans="13:13" ht="9.6" hidden="1" customHeight="1" x14ac:dyDescent="0.2">
      <c r="M2636" s="89" t="str">
        <f>IF(Udfyldningsark!G2653="","",IF(Udfyldningsark!G2653=Data!$T$7,Data!$V$7,IF(Udfyldningsark!G2653=Data!$T$8,Data!$V$8,IF(Udfyldningsark!G2653=Data!$T$9,Data!$V$9,IF(Udfyldningsark!G2653=Data!$T$10,Data!$V$10,IF(Udfyldningsark!G2653=Data!$T$11,Data!$V$11,IF(Udfyldningsark!G2653=Data!$T$12,Data!$V$12,IF(Udfyldningsark!G2653=Data!$T$13,Data!$V$13,IF(Udfyldningsark!G2653=Data!$T$14,Data!$V$14,IF(Udfyldningsark!G2653=Data!$T$15,Data!$V$15,IF(Udfyldningsark!G2653=Data!$T$16,Data!$V$16,IF(Udfyldningsark!G2653=Data!$T$17,Data!$V$17,IF(Udfyldningsark!G2653=Data!$T$18,Data!$V$18,IF(Udfyldningsark!G2653=Data!$T$19,Data!$V$19,IF(Udfyldningsark!G2653=Data!$T$20,Data!$V$20,IF(Udfyldningsark!G2653=Data!$T$21,Data!$V$21,IF(Udfyldningsark!G2653=Data!$T$22,Data!$V$22,IF(Udfyldningsark!G2653=Data!$T$23,Data!$V$23,IF(Udfyldningsark!G2653=Data!$T$24,Data!$V$24,IF(Udfyldningsark!G2653=Data!$T$25,Data!$V$25,IF(Udfyldningsark!G2653=Data!$T$26,Data!$V$26,IF(Udfyldningsark!G2653=Data!$T$27,Data!$V$27,))))))))))))))))))))))</f>
        <v/>
      </c>
    </row>
    <row r="2637" spans="13:13" ht="9.6" hidden="1" customHeight="1" x14ac:dyDescent="0.2">
      <c r="M2637" s="89" t="str">
        <f>IF(Udfyldningsark!G2654="","",IF(Udfyldningsark!G2654=Data!$T$7,Data!$V$7,IF(Udfyldningsark!G2654=Data!$T$8,Data!$V$8,IF(Udfyldningsark!G2654=Data!$T$9,Data!$V$9,IF(Udfyldningsark!G2654=Data!$T$10,Data!$V$10,IF(Udfyldningsark!G2654=Data!$T$11,Data!$V$11,IF(Udfyldningsark!G2654=Data!$T$12,Data!$V$12,IF(Udfyldningsark!G2654=Data!$T$13,Data!$V$13,IF(Udfyldningsark!G2654=Data!$T$14,Data!$V$14,IF(Udfyldningsark!G2654=Data!$T$15,Data!$V$15,IF(Udfyldningsark!G2654=Data!$T$16,Data!$V$16,IF(Udfyldningsark!G2654=Data!$T$17,Data!$V$17,IF(Udfyldningsark!G2654=Data!$T$18,Data!$V$18,IF(Udfyldningsark!G2654=Data!$T$19,Data!$V$19,IF(Udfyldningsark!G2654=Data!$T$20,Data!$V$20,IF(Udfyldningsark!G2654=Data!$T$21,Data!$V$21,IF(Udfyldningsark!G2654=Data!$T$22,Data!$V$22,IF(Udfyldningsark!G2654=Data!$T$23,Data!$V$23,IF(Udfyldningsark!G2654=Data!$T$24,Data!$V$24,IF(Udfyldningsark!G2654=Data!$T$25,Data!$V$25,IF(Udfyldningsark!G2654=Data!$T$26,Data!$V$26,IF(Udfyldningsark!G2654=Data!$T$27,Data!$V$27,))))))))))))))))))))))</f>
        <v/>
      </c>
    </row>
    <row r="2638" spans="13:13" ht="9.6" hidden="1" customHeight="1" x14ac:dyDescent="0.2">
      <c r="M2638" s="89" t="str">
        <f>IF(Udfyldningsark!G2655="","",IF(Udfyldningsark!G2655=Data!$T$7,Data!$V$7,IF(Udfyldningsark!G2655=Data!$T$8,Data!$V$8,IF(Udfyldningsark!G2655=Data!$T$9,Data!$V$9,IF(Udfyldningsark!G2655=Data!$T$10,Data!$V$10,IF(Udfyldningsark!G2655=Data!$T$11,Data!$V$11,IF(Udfyldningsark!G2655=Data!$T$12,Data!$V$12,IF(Udfyldningsark!G2655=Data!$T$13,Data!$V$13,IF(Udfyldningsark!G2655=Data!$T$14,Data!$V$14,IF(Udfyldningsark!G2655=Data!$T$15,Data!$V$15,IF(Udfyldningsark!G2655=Data!$T$16,Data!$V$16,IF(Udfyldningsark!G2655=Data!$T$17,Data!$V$17,IF(Udfyldningsark!G2655=Data!$T$18,Data!$V$18,IF(Udfyldningsark!G2655=Data!$T$19,Data!$V$19,IF(Udfyldningsark!G2655=Data!$T$20,Data!$V$20,IF(Udfyldningsark!G2655=Data!$T$21,Data!$V$21,IF(Udfyldningsark!G2655=Data!$T$22,Data!$V$22,IF(Udfyldningsark!G2655=Data!$T$23,Data!$V$23,IF(Udfyldningsark!G2655=Data!$T$24,Data!$V$24,IF(Udfyldningsark!G2655=Data!$T$25,Data!$V$25,IF(Udfyldningsark!G2655=Data!$T$26,Data!$V$26,IF(Udfyldningsark!G2655=Data!$T$27,Data!$V$27,))))))))))))))))))))))</f>
        <v/>
      </c>
    </row>
    <row r="2639" spans="13:13" ht="9.6" hidden="1" customHeight="1" x14ac:dyDescent="0.2">
      <c r="M2639" s="89" t="str">
        <f>IF(Udfyldningsark!G2656="","",IF(Udfyldningsark!G2656=Data!$T$7,Data!$V$7,IF(Udfyldningsark!G2656=Data!$T$8,Data!$V$8,IF(Udfyldningsark!G2656=Data!$T$9,Data!$V$9,IF(Udfyldningsark!G2656=Data!$T$10,Data!$V$10,IF(Udfyldningsark!G2656=Data!$T$11,Data!$V$11,IF(Udfyldningsark!G2656=Data!$T$12,Data!$V$12,IF(Udfyldningsark!G2656=Data!$T$13,Data!$V$13,IF(Udfyldningsark!G2656=Data!$T$14,Data!$V$14,IF(Udfyldningsark!G2656=Data!$T$15,Data!$V$15,IF(Udfyldningsark!G2656=Data!$T$16,Data!$V$16,IF(Udfyldningsark!G2656=Data!$T$17,Data!$V$17,IF(Udfyldningsark!G2656=Data!$T$18,Data!$V$18,IF(Udfyldningsark!G2656=Data!$T$19,Data!$V$19,IF(Udfyldningsark!G2656=Data!$T$20,Data!$V$20,IF(Udfyldningsark!G2656=Data!$T$21,Data!$V$21,IF(Udfyldningsark!G2656=Data!$T$22,Data!$V$22,IF(Udfyldningsark!G2656=Data!$T$23,Data!$V$23,IF(Udfyldningsark!G2656=Data!$T$24,Data!$V$24,IF(Udfyldningsark!G2656=Data!$T$25,Data!$V$25,IF(Udfyldningsark!G2656=Data!$T$26,Data!$V$26,IF(Udfyldningsark!G2656=Data!$T$27,Data!$V$27,))))))))))))))))))))))</f>
        <v/>
      </c>
    </row>
    <row r="2640" spans="13:13" ht="9.6" hidden="1" customHeight="1" x14ac:dyDescent="0.2">
      <c r="M2640" s="89" t="str">
        <f>IF(Udfyldningsark!G2657="","",IF(Udfyldningsark!G2657=Data!$T$7,Data!$V$7,IF(Udfyldningsark!G2657=Data!$T$8,Data!$V$8,IF(Udfyldningsark!G2657=Data!$T$9,Data!$V$9,IF(Udfyldningsark!G2657=Data!$T$10,Data!$V$10,IF(Udfyldningsark!G2657=Data!$T$11,Data!$V$11,IF(Udfyldningsark!G2657=Data!$T$12,Data!$V$12,IF(Udfyldningsark!G2657=Data!$T$13,Data!$V$13,IF(Udfyldningsark!G2657=Data!$T$14,Data!$V$14,IF(Udfyldningsark!G2657=Data!$T$15,Data!$V$15,IF(Udfyldningsark!G2657=Data!$T$16,Data!$V$16,IF(Udfyldningsark!G2657=Data!$T$17,Data!$V$17,IF(Udfyldningsark!G2657=Data!$T$18,Data!$V$18,IF(Udfyldningsark!G2657=Data!$T$19,Data!$V$19,IF(Udfyldningsark!G2657=Data!$T$20,Data!$V$20,IF(Udfyldningsark!G2657=Data!$T$21,Data!$V$21,IF(Udfyldningsark!G2657=Data!$T$22,Data!$V$22,IF(Udfyldningsark!G2657=Data!$T$23,Data!$V$23,IF(Udfyldningsark!G2657=Data!$T$24,Data!$V$24,IF(Udfyldningsark!G2657=Data!$T$25,Data!$V$25,IF(Udfyldningsark!G2657=Data!$T$26,Data!$V$26,IF(Udfyldningsark!G2657=Data!$T$27,Data!$V$27,))))))))))))))))))))))</f>
        <v/>
      </c>
    </row>
    <row r="2641" spans="13:13" ht="9.6" hidden="1" customHeight="1" x14ac:dyDescent="0.2">
      <c r="M2641" s="89" t="str">
        <f>IF(Udfyldningsark!G2658="","",IF(Udfyldningsark!G2658=Data!$T$7,Data!$V$7,IF(Udfyldningsark!G2658=Data!$T$8,Data!$V$8,IF(Udfyldningsark!G2658=Data!$T$9,Data!$V$9,IF(Udfyldningsark!G2658=Data!$T$10,Data!$V$10,IF(Udfyldningsark!G2658=Data!$T$11,Data!$V$11,IF(Udfyldningsark!G2658=Data!$T$12,Data!$V$12,IF(Udfyldningsark!G2658=Data!$T$13,Data!$V$13,IF(Udfyldningsark!G2658=Data!$T$14,Data!$V$14,IF(Udfyldningsark!G2658=Data!$T$15,Data!$V$15,IF(Udfyldningsark!G2658=Data!$T$16,Data!$V$16,IF(Udfyldningsark!G2658=Data!$T$17,Data!$V$17,IF(Udfyldningsark!G2658=Data!$T$18,Data!$V$18,IF(Udfyldningsark!G2658=Data!$T$19,Data!$V$19,IF(Udfyldningsark!G2658=Data!$T$20,Data!$V$20,IF(Udfyldningsark!G2658=Data!$T$21,Data!$V$21,IF(Udfyldningsark!G2658=Data!$T$22,Data!$V$22,IF(Udfyldningsark!G2658=Data!$T$23,Data!$V$23,IF(Udfyldningsark!G2658=Data!$T$24,Data!$V$24,IF(Udfyldningsark!G2658=Data!$T$25,Data!$V$25,IF(Udfyldningsark!G2658=Data!$T$26,Data!$V$26,IF(Udfyldningsark!G2658=Data!$T$27,Data!$V$27,))))))))))))))))))))))</f>
        <v/>
      </c>
    </row>
    <row r="2642" spans="13:13" ht="9.6" hidden="1" customHeight="1" x14ac:dyDescent="0.2">
      <c r="M2642" s="89" t="str">
        <f>IF(Udfyldningsark!G2659="","",IF(Udfyldningsark!G2659=Data!$T$7,Data!$V$7,IF(Udfyldningsark!G2659=Data!$T$8,Data!$V$8,IF(Udfyldningsark!G2659=Data!$T$9,Data!$V$9,IF(Udfyldningsark!G2659=Data!$T$10,Data!$V$10,IF(Udfyldningsark!G2659=Data!$T$11,Data!$V$11,IF(Udfyldningsark!G2659=Data!$T$12,Data!$V$12,IF(Udfyldningsark!G2659=Data!$T$13,Data!$V$13,IF(Udfyldningsark!G2659=Data!$T$14,Data!$V$14,IF(Udfyldningsark!G2659=Data!$T$15,Data!$V$15,IF(Udfyldningsark!G2659=Data!$T$16,Data!$V$16,IF(Udfyldningsark!G2659=Data!$T$17,Data!$V$17,IF(Udfyldningsark!G2659=Data!$T$18,Data!$V$18,IF(Udfyldningsark!G2659=Data!$T$19,Data!$V$19,IF(Udfyldningsark!G2659=Data!$T$20,Data!$V$20,IF(Udfyldningsark!G2659=Data!$T$21,Data!$V$21,IF(Udfyldningsark!G2659=Data!$T$22,Data!$V$22,IF(Udfyldningsark!G2659=Data!$T$23,Data!$V$23,IF(Udfyldningsark!G2659=Data!$T$24,Data!$V$24,IF(Udfyldningsark!G2659=Data!$T$25,Data!$V$25,IF(Udfyldningsark!G2659=Data!$T$26,Data!$V$26,IF(Udfyldningsark!G2659=Data!$T$27,Data!$V$27,))))))))))))))))))))))</f>
        <v/>
      </c>
    </row>
    <row r="2643" spans="13:13" ht="9.6" hidden="1" customHeight="1" x14ac:dyDescent="0.2">
      <c r="M2643" s="89" t="str">
        <f>IF(Udfyldningsark!G2660="","",IF(Udfyldningsark!G2660=Data!$T$7,Data!$V$7,IF(Udfyldningsark!G2660=Data!$T$8,Data!$V$8,IF(Udfyldningsark!G2660=Data!$T$9,Data!$V$9,IF(Udfyldningsark!G2660=Data!$T$10,Data!$V$10,IF(Udfyldningsark!G2660=Data!$T$11,Data!$V$11,IF(Udfyldningsark!G2660=Data!$T$12,Data!$V$12,IF(Udfyldningsark!G2660=Data!$T$13,Data!$V$13,IF(Udfyldningsark!G2660=Data!$T$14,Data!$V$14,IF(Udfyldningsark!G2660=Data!$T$15,Data!$V$15,IF(Udfyldningsark!G2660=Data!$T$16,Data!$V$16,IF(Udfyldningsark!G2660=Data!$T$17,Data!$V$17,IF(Udfyldningsark!G2660=Data!$T$18,Data!$V$18,IF(Udfyldningsark!G2660=Data!$T$19,Data!$V$19,IF(Udfyldningsark!G2660=Data!$T$20,Data!$V$20,IF(Udfyldningsark!G2660=Data!$T$21,Data!$V$21,IF(Udfyldningsark!G2660=Data!$T$22,Data!$V$22,IF(Udfyldningsark!G2660=Data!$T$23,Data!$V$23,IF(Udfyldningsark!G2660=Data!$T$24,Data!$V$24,IF(Udfyldningsark!G2660=Data!$T$25,Data!$V$25,IF(Udfyldningsark!G2660=Data!$T$26,Data!$V$26,IF(Udfyldningsark!G2660=Data!$T$27,Data!$V$27,))))))))))))))))))))))</f>
        <v/>
      </c>
    </row>
    <row r="2644" spans="13:13" ht="9.6" hidden="1" customHeight="1" x14ac:dyDescent="0.2">
      <c r="M2644" s="89" t="str">
        <f>IF(Udfyldningsark!G2661="","",IF(Udfyldningsark!G2661=Data!$T$7,Data!$V$7,IF(Udfyldningsark!G2661=Data!$T$8,Data!$V$8,IF(Udfyldningsark!G2661=Data!$T$9,Data!$V$9,IF(Udfyldningsark!G2661=Data!$T$10,Data!$V$10,IF(Udfyldningsark!G2661=Data!$T$11,Data!$V$11,IF(Udfyldningsark!G2661=Data!$T$12,Data!$V$12,IF(Udfyldningsark!G2661=Data!$T$13,Data!$V$13,IF(Udfyldningsark!G2661=Data!$T$14,Data!$V$14,IF(Udfyldningsark!G2661=Data!$T$15,Data!$V$15,IF(Udfyldningsark!G2661=Data!$T$16,Data!$V$16,IF(Udfyldningsark!G2661=Data!$T$17,Data!$V$17,IF(Udfyldningsark!G2661=Data!$T$18,Data!$V$18,IF(Udfyldningsark!G2661=Data!$T$19,Data!$V$19,IF(Udfyldningsark!G2661=Data!$T$20,Data!$V$20,IF(Udfyldningsark!G2661=Data!$T$21,Data!$V$21,IF(Udfyldningsark!G2661=Data!$T$22,Data!$V$22,IF(Udfyldningsark!G2661=Data!$T$23,Data!$V$23,IF(Udfyldningsark!G2661=Data!$T$24,Data!$V$24,IF(Udfyldningsark!G2661=Data!$T$25,Data!$V$25,IF(Udfyldningsark!G2661=Data!$T$26,Data!$V$26,IF(Udfyldningsark!G2661=Data!$T$27,Data!$V$27,))))))))))))))))))))))</f>
        <v/>
      </c>
    </row>
    <row r="2645" spans="13:13" ht="9.6" hidden="1" customHeight="1" x14ac:dyDescent="0.2">
      <c r="M2645" s="89" t="str">
        <f>IF(Udfyldningsark!G2662="","",IF(Udfyldningsark!G2662=Data!$T$7,Data!$V$7,IF(Udfyldningsark!G2662=Data!$T$8,Data!$V$8,IF(Udfyldningsark!G2662=Data!$T$9,Data!$V$9,IF(Udfyldningsark!G2662=Data!$T$10,Data!$V$10,IF(Udfyldningsark!G2662=Data!$T$11,Data!$V$11,IF(Udfyldningsark!G2662=Data!$T$12,Data!$V$12,IF(Udfyldningsark!G2662=Data!$T$13,Data!$V$13,IF(Udfyldningsark!G2662=Data!$T$14,Data!$V$14,IF(Udfyldningsark!G2662=Data!$T$15,Data!$V$15,IF(Udfyldningsark!G2662=Data!$T$16,Data!$V$16,IF(Udfyldningsark!G2662=Data!$T$17,Data!$V$17,IF(Udfyldningsark!G2662=Data!$T$18,Data!$V$18,IF(Udfyldningsark!G2662=Data!$T$19,Data!$V$19,IF(Udfyldningsark!G2662=Data!$T$20,Data!$V$20,IF(Udfyldningsark!G2662=Data!$T$21,Data!$V$21,IF(Udfyldningsark!G2662=Data!$T$22,Data!$V$22,IF(Udfyldningsark!G2662=Data!$T$23,Data!$V$23,IF(Udfyldningsark!G2662=Data!$T$24,Data!$V$24,IF(Udfyldningsark!G2662=Data!$T$25,Data!$V$25,IF(Udfyldningsark!G2662=Data!$T$26,Data!$V$26,IF(Udfyldningsark!G2662=Data!$T$27,Data!$V$27,))))))))))))))))))))))</f>
        <v/>
      </c>
    </row>
    <row r="2646" spans="13:13" ht="9.6" hidden="1" customHeight="1" x14ac:dyDescent="0.2">
      <c r="M2646" s="89" t="str">
        <f>IF(Udfyldningsark!G2663="","",IF(Udfyldningsark!G2663=Data!$T$7,Data!$V$7,IF(Udfyldningsark!G2663=Data!$T$8,Data!$V$8,IF(Udfyldningsark!G2663=Data!$T$9,Data!$V$9,IF(Udfyldningsark!G2663=Data!$T$10,Data!$V$10,IF(Udfyldningsark!G2663=Data!$T$11,Data!$V$11,IF(Udfyldningsark!G2663=Data!$T$12,Data!$V$12,IF(Udfyldningsark!G2663=Data!$T$13,Data!$V$13,IF(Udfyldningsark!G2663=Data!$T$14,Data!$V$14,IF(Udfyldningsark!G2663=Data!$T$15,Data!$V$15,IF(Udfyldningsark!G2663=Data!$T$16,Data!$V$16,IF(Udfyldningsark!G2663=Data!$T$17,Data!$V$17,IF(Udfyldningsark!G2663=Data!$T$18,Data!$V$18,IF(Udfyldningsark!G2663=Data!$T$19,Data!$V$19,IF(Udfyldningsark!G2663=Data!$T$20,Data!$V$20,IF(Udfyldningsark!G2663=Data!$T$21,Data!$V$21,IF(Udfyldningsark!G2663=Data!$T$22,Data!$V$22,IF(Udfyldningsark!G2663=Data!$T$23,Data!$V$23,IF(Udfyldningsark!G2663=Data!$T$24,Data!$V$24,IF(Udfyldningsark!G2663=Data!$T$25,Data!$V$25,IF(Udfyldningsark!G2663=Data!$T$26,Data!$V$26,IF(Udfyldningsark!G2663=Data!$T$27,Data!$V$27,))))))))))))))))))))))</f>
        <v/>
      </c>
    </row>
    <row r="2647" spans="13:13" ht="9.6" hidden="1" customHeight="1" x14ac:dyDescent="0.2">
      <c r="M2647" s="89" t="str">
        <f>IF(Udfyldningsark!G2664="","",IF(Udfyldningsark!G2664=Data!$T$7,Data!$V$7,IF(Udfyldningsark!G2664=Data!$T$8,Data!$V$8,IF(Udfyldningsark!G2664=Data!$T$9,Data!$V$9,IF(Udfyldningsark!G2664=Data!$T$10,Data!$V$10,IF(Udfyldningsark!G2664=Data!$T$11,Data!$V$11,IF(Udfyldningsark!G2664=Data!$T$12,Data!$V$12,IF(Udfyldningsark!G2664=Data!$T$13,Data!$V$13,IF(Udfyldningsark!G2664=Data!$T$14,Data!$V$14,IF(Udfyldningsark!G2664=Data!$T$15,Data!$V$15,IF(Udfyldningsark!G2664=Data!$T$16,Data!$V$16,IF(Udfyldningsark!G2664=Data!$T$17,Data!$V$17,IF(Udfyldningsark!G2664=Data!$T$18,Data!$V$18,IF(Udfyldningsark!G2664=Data!$T$19,Data!$V$19,IF(Udfyldningsark!G2664=Data!$T$20,Data!$V$20,IF(Udfyldningsark!G2664=Data!$T$21,Data!$V$21,IF(Udfyldningsark!G2664=Data!$T$22,Data!$V$22,IF(Udfyldningsark!G2664=Data!$T$23,Data!$V$23,IF(Udfyldningsark!G2664=Data!$T$24,Data!$V$24,IF(Udfyldningsark!G2664=Data!$T$25,Data!$V$25,IF(Udfyldningsark!G2664=Data!$T$26,Data!$V$26,IF(Udfyldningsark!G2664=Data!$T$27,Data!$V$27,))))))))))))))))))))))</f>
        <v/>
      </c>
    </row>
    <row r="2648" spans="13:13" ht="9.6" hidden="1" customHeight="1" x14ac:dyDescent="0.2">
      <c r="M2648" s="89" t="str">
        <f>IF(Udfyldningsark!G2665="","",IF(Udfyldningsark!G2665=Data!$T$7,Data!$V$7,IF(Udfyldningsark!G2665=Data!$T$8,Data!$V$8,IF(Udfyldningsark!G2665=Data!$T$9,Data!$V$9,IF(Udfyldningsark!G2665=Data!$T$10,Data!$V$10,IF(Udfyldningsark!G2665=Data!$T$11,Data!$V$11,IF(Udfyldningsark!G2665=Data!$T$12,Data!$V$12,IF(Udfyldningsark!G2665=Data!$T$13,Data!$V$13,IF(Udfyldningsark!G2665=Data!$T$14,Data!$V$14,IF(Udfyldningsark!G2665=Data!$T$15,Data!$V$15,IF(Udfyldningsark!G2665=Data!$T$16,Data!$V$16,IF(Udfyldningsark!G2665=Data!$T$17,Data!$V$17,IF(Udfyldningsark!G2665=Data!$T$18,Data!$V$18,IF(Udfyldningsark!G2665=Data!$T$19,Data!$V$19,IF(Udfyldningsark!G2665=Data!$T$20,Data!$V$20,IF(Udfyldningsark!G2665=Data!$T$21,Data!$V$21,IF(Udfyldningsark!G2665=Data!$T$22,Data!$V$22,IF(Udfyldningsark!G2665=Data!$T$23,Data!$V$23,IF(Udfyldningsark!G2665=Data!$T$24,Data!$V$24,IF(Udfyldningsark!G2665=Data!$T$25,Data!$V$25,IF(Udfyldningsark!G2665=Data!$T$26,Data!$V$26,IF(Udfyldningsark!G2665=Data!$T$27,Data!$V$27,))))))))))))))))))))))</f>
        <v/>
      </c>
    </row>
    <row r="2649" spans="13:13" ht="9.6" hidden="1" customHeight="1" x14ac:dyDescent="0.2">
      <c r="M2649" s="89" t="str">
        <f>IF(Udfyldningsark!G2666="","",IF(Udfyldningsark!G2666=Data!$T$7,Data!$V$7,IF(Udfyldningsark!G2666=Data!$T$8,Data!$V$8,IF(Udfyldningsark!G2666=Data!$T$9,Data!$V$9,IF(Udfyldningsark!G2666=Data!$T$10,Data!$V$10,IF(Udfyldningsark!G2666=Data!$T$11,Data!$V$11,IF(Udfyldningsark!G2666=Data!$T$12,Data!$V$12,IF(Udfyldningsark!G2666=Data!$T$13,Data!$V$13,IF(Udfyldningsark!G2666=Data!$T$14,Data!$V$14,IF(Udfyldningsark!G2666=Data!$T$15,Data!$V$15,IF(Udfyldningsark!G2666=Data!$T$16,Data!$V$16,IF(Udfyldningsark!G2666=Data!$T$17,Data!$V$17,IF(Udfyldningsark!G2666=Data!$T$18,Data!$V$18,IF(Udfyldningsark!G2666=Data!$T$19,Data!$V$19,IF(Udfyldningsark!G2666=Data!$T$20,Data!$V$20,IF(Udfyldningsark!G2666=Data!$T$21,Data!$V$21,IF(Udfyldningsark!G2666=Data!$T$22,Data!$V$22,IF(Udfyldningsark!G2666=Data!$T$23,Data!$V$23,IF(Udfyldningsark!G2666=Data!$T$24,Data!$V$24,IF(Udfyldningsark!G2666=Data!$T$25,Data!$V$25,IF(Udfyldningsark!G2666=Data!$T$26,Data!$V$26,IF(Udfyldningsark!G2666=Data!$T$27,Data!$V$27,))))))))))))))))))))))</f>
        <v/>
      </c>
    </row>
    <row r="2650" spans="13:13" ht="9.6" hidden="1" customHeight="1" x14ac:dyDescent="0.2">
      <c r="M2650" s="89" t="str">
        <f>IF(Udfyldningsark!G2667="","",IF(Udfyldningsark!G2667=Data!$T$7,Data!$V$7,IF(Udfyldningsark!G2667=Data!$T$8,Data!$V$8,IF(Udfyldningsark!G2667=Data!$T$9,Data!$V$9,IF(Udfyldningsark!G2667=Data!$T$10,Data!$V$10,IF(Udfyldningsark!G2667=Data!$T$11,Data!$V$11,IF(Udfyldningsark!G2667=Data!$T$12,Data!$V$12,IF(Udfyldningsark!G2667=Data!$T$13,Data!$V$13,IF(Udfyldningsark!G2667=Data!$T$14,Data!$V$14,IF(Udfyldningsark!G2667=Data!$T$15,Data!$V$15,IF(Udfyldningsark!G2667=Data!$T$16,Data!$V$16,IF(Udfyldningsark!G2667=Data!$T$17,Data!$V$17,IF(Udfyldningsark!G2667=Data!$T$18,Data!$V$18,IF(Udfyldningsark!G2667=Data!$T$19,Data!$V$19,IF(Udfyldningsark!G2667=Data!$T$20,Data!$V$20,IF(Udfyldningsark!G2667=Data!$T$21,Data!$V$21,IF(Udfyldningsark!G2667=Data!$T$22,Data!$V$22,IF(Udfyldningsark!G2667=Data!$T$23,Data!$V$23,IF(Udfyldningsark!G2667=Data!$T$24,Data!$V$24,IF(Udfyldningsark!G2667=Data!$T$25,Data!$V$25,IF(Udfyldningsark!G2667=Data!$T$26,Data!$V$26,IF(Udfyldningsark!G2667=Data!$T$27,Data!$V$27,))))))))))))))))))))))</f>
        <v/>
      </c>
    </row>
    <row r="2651" spans="13:13" ht="9.6" hidden="1" customHeight="1" x14ac:dyDescent="0.2">
      <c r="M2651" s="89" t="str">
        <f>IF(Udfyldningsark!G2668="","",IF(Udfyldningsark!G2668=Data!$T$7,Data!$V$7,IF(Udfyldningsark!G2668=Data!$T$8,Data!$V$8,IF(Udfyldningsark!G2668=Data!$T$9,Data!$V$9,IF(Udfyldningsark!G2668=Data!$T$10,Data!$V$10,IF(Udfyldningsark!G2668=Data!$T$11,Data!$V$11,IF(Udfyldningsark!G2668=Data!$T$12,Data!$V$12,IF(Udfyldningsark!G2668=Data!$T$13,Data!$V$13,IF(Udfyldningsark!G2668=Data!$T$14,Data!$V$14,IF(Udfyldningsark!G2668=Data!$T$15,Data!$V$15,IF(Udfyldningsark!G2668=Data!$T$16,Data!$V$16,IF(Udfyldningsark!G2668=Data!$T$17,Data!$V$17,IF(Udfyldningsark!G2668=Data!$T$18,Data!$V$18,IF(Udfyldningsark!G2668=Data!$T$19,Data!$V$19,IF(Udfyldningsark!G2668=Data!$T$20,Data!$V$20,IF(Udfyldningsark!G2668=Data!$T$21,Data!$V$21,IF(Udfyldningsark!G2668=Data!$T$22,Data!$V$22,IF(Udfyldningsark!G2668=Data!$T$23,Data!$V$23,IF(Udfyldningsark!G2668=Data!$T$24,Data!$V$24,IF(Udfyldningsark!G2668=Data!$T$25,Data!$V$25,IF(Udfyldningsark!G2668=Data!$T$26,Data!$V$26,IF(Udfyldningsark!G2668=Data!$T$27,Data!$V$27,))))))))))))))))))))))</f>
        <v/>
      </c>
    </row>
    <row r="2652" spans="13:13" ht="9.6" hidden="1" customHeight="1" x14ac:dyDescent="0.2">
      <c r="M2652" s="89" t="str">
        <f>IF(Udfyldningsark!G2669="","",IF(Udfyldningsark!G2669=Data!$T$7,Data!$V$7,IF(Udfyldningsark!G2669=Data!$T$8,Data!$V$8,IF(Udfyldningsark!G2669=Data!$T$9,Data!$V$9,IF(Udfyldningsark!G2669=Data!$T$10,Data!$V$10,IF(Udfyldningsark!G2669=Data!$T$11,Data!$V$11,IF(Udfyldningsark!G2669=Data!$T$12,Data!$V$12,IF(Udfyldningsark!G2669=Data!$T$13,Data!$V$13,IF(Udfyldningsark!G2669=Data!$T$14,Data!$V$14,IF(Udfyldningsark!G2669=Data!$T$15,Data!$V$15,IF(Udfyldningsark!G2669=Data!$T$16,Data!$V$16,IF(Udfyldningsark!G2669=Data!$T$17,Data!$V$17,IF(Udfyldningsark!G2669=Data!$T$18,Data!$V$18,IF(Udfyldningsark!G2669=Data!$T$19,Data!$V$19,IF(Udfyldningsark!G2669=Data!$T$20,Data!$V$20,IF(Udfyldningsark!G2669=Data!$T$21,Data!$V$21,IF(Udfyldningsark!G2669=Data!$T$22,Data!$V$22,IF(Udfyldningsark!G2669=Data!$T$23,Data!$V$23,IF(Udfyldningsark!G2669=Data!$T$24,Data!$V$24,IF(Udfyldningsark!G2669=Data!$T$25,Data!$V$25,IF(Udfyldningsark!G2669=Data!$T$26,Data!$V$26,IF(Udfyldningsark!G2669=Data!$T$27,Data!$V$27,))))))))))))))))))))))</f>
        <v/>
      </c>
    </row>
    <row r="2653" spans="13:13" ht="9.6" hidden="1" customHeight="1" x14ac:dyDescent="0.2">
      <c r="M2653" s="89" t="str">
        <f>IF(Udfyldningsark!G2670="","",IF(Udfyldningsark!G2670=Data!$T$7,Data!$V$7,IF(Udfyldningsark!G2670=Data!$T$8,Data!$V$8,IF(Udfyldningsark!G2670=Data!$T$9,Data!$V$9,IF(Udfyldningsark!G2670=Data!$T$10,Data!$V$10,IF(Udfyldningsark!G2670=Data!$T$11,Data!$V$11,IF(Udfyldningsark!G2670=Data!$T$12,Data!$V$12,IF(Udfyldningsark!G2670=Data!$T$13,Data!$V$13,IF(Udfyldningsark!G2670=Data!$T$14,Data!$V$14,IF(Udfyldningsark!G2670=Data!$T$15,Data!$V$15,IF(Udfyldningsark!G2670=Data!$T$16,Data!$V$16,IF(Udfyldningsark!G2670=Data!$T$17,Data!$V$17,IF(Udfyldningsark!G2670=Data!$T$18,Data!$V$18,IF(Udfyldningsark!G2670=Data!$T$19,Data!$V$19,IF(Udfyldningsark!G2670=Data!$T$20,Data!$V$20,IF(Udfyldningsark!G2670=Data!$T$21,Data!$V$21,IF(Udfyldningsark!G2670=Data!$T$22,Data!$V$22,IF(Udfyldningsark!G2670=Data!$T$23,Data!$V$23,IF(Udfyldningsark!G2670=Data!$T$24,Data!$V$24,IF(Udfyldningsark!G2670=Data!$T$25,Data!$V$25,IF(Udfyldningsark!G2670=Data!$T$26,Data!$V$26,IF(Udfyldningsark!G2670=Data!$T$27,Data!$V$27,))))))))))))))))))))))</f>
        <v/>
      </c>
    </row>
    <row r="2654" spans="13:13" ht="9.6" hidden="1" customHeight="1" x14ac:dyDescent="0.2">
      <c r="M2654" s="89" t="str">
        <f>IF(Udfyldningsark!G2671="","",IF(Udfyldningsark!G2671=Data!$T$7,Data!$V$7,IF(Udfyldningsark!G2671=Data!$T$8,Data!$V$8,IF(Udfyldningsark!G2671=Data!$T$9,Data!$V$9,IF(Udfyldningsark!G2671=Data!$T$10,Data!$V$10,IF(Udfyldningsark!G2671=Data!$T$11,Data!$V$11,IF(Udfyldningsark!G2671=Data!$T$12,Data!$V$12,IF(Udfyldningsark!G2671=Data!$T$13,Data!$V$13,IF(Udfyldningsark!G2671=Data!$T$14,Data!$V$14,IF(Udfyldningsark!G2671=Data!$T$15,Data!$V$15,IF(Udfyldningsark!G2671=Data!$T$16,Data!$V$16,IF(Udfyldningsark!G2671=Data!$T$17,Data!$V$17,IF(Udfyldningsark!G2671=Data!$T$18,Data!$V$18,IF(Udfyldningsark!G2671=Data!$T$19,Data!$V$19,IF(Udfyldningsark!G2671=Data!$T$20,Data!$V$20,IF(Udfyldningsark!G2671=Data!$T$21,Data!$V$21,IF(Udfyldningsark!G2671=Data!$T$22,Data!$V$22,IF(Udfyldningsark!G2671=Data!$T$23,Data!$V$23,IF(Udfyldningsark!G2671=Data!$T$24,Data!$V$24,IF(Udfyldningsark!G2671=Data!$T$25,Data!$V$25,IF(Udfyldningsark!G2671=Data!$T$26,Data!$V$26,IF(Udfyldningsark!G2671=Data!$T$27,Data!$V$27,))))))))))))))))))))))</f>
        <v/>
      </c>
    </row>
    <row r="2655" spans="13:13" ht="9.6" hidden="1" customHeight="1" x14ac:dyDescent="0.2">
      <c r="M2655" s="89" t="str">
        <f>IF(Udfyldningsark!G2672="","",IF(Udfyldningsark!G2672=Data!$T$7,Data!$V$7,IF(Udfyldningsark!G2672=Data!$T$8,Data!$V$8,IF(Udfyldningsark!G2672=Data!$T$9,Data!$V$9,IF(Udfyldningsark!G2672=Data!$T$10,Data!$V$10,IF(Udfyldningsark!G2672=Data!$T$11,Data!$V$11,IF(Udfyldningsark!G2672=Data!$T$12,Data!$V$12,IF(Udfyldningsark!G2672=Data!$T$13,Data!$V$13,IF(Udfyldningsark!G2672=Data!$T$14,Data!$V$14,IF(Udfyldningsark!G2672=Data!$T$15,Data!$V$15,IF(Udfyldningsark!G2672=Data!$T$16,Data!$V$16,IF(Udfyldningsark!G2672=Data!$T$17,Data!$V$17,IF(Udfyldningsark!G2672=Data!$T$18,Data!$V$18,IF(Udfyldningsark!G2672=Data!$T$19,Data!$V$19,IF(Udfyldningsark!G2672=Data!$T$20,Data!$V$20,IF(Udfyldningsark!G2672=Data!$T$21,Data!$V$21,IF(Udfyldningsark!G2672=Data!$T$22,Data!$V$22,IF(Udfyldningsark!G2672=Data!$T$23,Data!$V$23,IF(Udfyldningsark!G2672=Data!$T$24,Data!$V$24,IF(Udfyldningsark!G2672=Data!$T$25,Data!$V$25,IF(Udfyldningsark!G2672=Data!$T$26,Data!$V$26,IF(Udfyldningsark!G2672=Data!$T$27,Data!$V$27,))))))))))))))))))))))</f>
        <v/>
      </c>
    </row>
    <row r="2656" spans="13:13" ht="9.6" hidden="1" customHeight="1" x14ac:dyDescent="0.2">
      <c r="M2656" s="89" t="str">
        <f>IF(Udfyldningsark!G2673="","",IF(Udfyldningsark!G2673=Data!$T$7,Data!$V$7,IF(Udfyldningsark!G2673=Data!$T$8,Data!$V$8,IF(Udfyldningsark!G2673=Data!$T$9,Data!$V$9,IF(Udfyldningsark!G2673=Data!$T$10,Data!$V$10,IF(Udfyldningsark!G2673=Data!$T$11,Data!$V$11,IF(Udfyldningsark!G2673=Data!$T$12,Data!$V$12,IF(Udfyldningsark!G2673=Data!$T$13,Data!$V$13,IF(Udfyldningsark!G2673=Data!$T$14,Data!$V$14,IF(Udfyldningsark!G2673=Data!$T$15,Data!$V$15,IF(Udfyldningsark!G2673=Data!$T$16,Data!$V$16,IF(Udfyldningsark!G2673=Data!$T$17,Data!$V$17,IF(Udfyldningsark!G2673=Data!$T$18,Data!$V$18,IF(Udfyldningsark!G2673=Data!$T$19,Data!$V$19,IF(Udfyldningsark!G2673=Data!$T$20,Data!$V$20,IF(Udfyldningsark!G2673=Data!$T$21,Data!$V$21,IF(Udfyldningsark!G2673=Data!$T$22,Data!$V$22,IF(Udfyldningsark!G2673=Data!$T$23,Data!$V$23,IF(Udfyldningsark!G2673=Data!$T$24,Data!$V$24,IF(Udfyldningsark!G2673=Data!$T$25,Data!$V$25,IF(Udfyldningsark!G2673=Data!$T$26,Data!$V$26,IF(Udfyldningsark!G2673=Data!$T$27,Data!$V$27,))))))))))))))))))))))</f>
        <v/>
      </c>
    </row>
    <row r="2657" spans="13:13" ht="9.6" hidden="1" customHeight="1" x14ac:dyDescent="0.2">
      <c r="M2657" s="89" t="str">
        <f>IF(Udfyldningsark!G2674="","",IF(Udfyldningsark!G2674=Data!$T$7,Data!$V$7,IF(Udfyldningsark!G2674=Data!$T$8,Data!$V$8,IF(Udfyldningsark!G2674=Data!$T$9,Data!$V$9,IF(Udfyldningsark!G2674=Data!$T$10,Data!$V$10,IF(Udfyldningsark!G2674=Data!$T$11,Data!$V$11,IF(Udfyldningsark!G2674=Data!$T$12,Data!$V$12,IF(Udfyldningsark!G2674=Data!$T$13,Data!$V$13,IF(Udfyldningsark!G2674=Data!$T$14,Data!$V$14,IF(Udfyldningsark!G2674=Data!$T$15,Data!$V$15,IF(Udfyldningsark!G2674=Data!$T$16,Data!$V$16,IF(Udfyldningsark!G2674=Data!$T$17,Data!$V$17,IF(Udfyldningsark!G2674=Data!$T$18,Data!$V$18,IF(Udfyldningsark!G2674=Data!$T$19,Data!$V$19,IF(Udfyldningsark!G2674=Data!$T$20,Data!$V$20,IF(Udfyldningsark!G2674=Data!$T$21,Data!$V$21,IF(Udfyldningsark!G2674=Data!$T$22,Data!$V$22,IF(Udfyldningsark!G2674=Data!$T$23,Data!$V$23,IF(Udfyldningsark!G2674=Data!$T$24,Data!$V$24,IF(Udfyldningsark!G2674=Data!$T$25,Data!$V$25,IF(Udfyldningsark!G2674=Data!$T$26,Data!$V$26,IF(Udfyldningsark!G2674=Data!$T$27,Data!$V$27,))))))))))))))))))))))</f>
        <v/>
      </c>
    </row>
    <row r="2658" spans="13:13" ht="9.6" hidden="1" customHeight="1" x14ac:dyDescent="0.2">
      <c r="M2658" s="89" t="str">
        <f>IF(Udfyldningsark!G2675="","",IF(Udfyldningsark!G2675=Data!$T$7,Data!$V$7,IF(Udfyldningsark!G2675=Data!$T$8,Data!$V$8,IF(Udfyldningsark!G2675=Data!$T$9,Data!$V$9,IF(Udfyldningsark!G2675=Data!$T$10,Data!$V$10,IF(Udfyldningsark!G2675=Data!$T$11,Data!$V$11,IF(Udfyldningsark!G2675=Data!$T$12,Data!$V$12,IF(Udfyldningsark!G2675=Data!$T$13,Data!$V$13,IF(Udfyldningsark!G2675=Data!$T$14,Data!$V$14,IF(Udfyldningsark!G2675=Data!$T$15,Data!$V$15,IF(Udfyldningsark!G2675=Data!$T$16,Data!$V$16,IF(Udfyldningsark!G2675=Data!$T$17,Data!$V$17,IF(Udfyldningsark!G2675=Data!$T$18,Data!$V$18,IF(Udfyldningsark!G2675=Data!$T$19,Data!$V$19,IF(Udfyldningsark!G2675=Data!$T$20,Data!$V$20,IF(Udfyldningsark!G2675=Data!$T$21,Data!$V$21,IF(Udfyldningsark!G2675=Data!$T$22,Data!$V$22,IF(Udfyldningsark!G2675=Data!$T$23,Data!$V$23,IF(Udfyldningsark!G2675=Data!$T$24,Data!$V$24,IF(Udfyldningsark!G2675=Data!$T$25,Data!$V$25,IF(Udfyldningsark!G2675=Data!$T$26,Data!$V$26,IF(Udfyldningsark!G2675=Data!$T$27,Data!$V$27,))))))))))))))))))))))</f>
        <v/>
      </c>
    </row>
    <row r="2659" spans="13:13" ht="9.6" hidden="1" customHeight="1" x14ac:dyDescent="0.2">
      <c r="M2659" s="89" t="str">
        <f>IF(Udfyldningsark!G2676="","",IF(Udfyldningsark!G2676=Data!$T$7,Data!$V$7,IF(Udfyldningsark!G2676=Data!$T$8,Data!$V$8,IF(Udfyldningsark!G2676=Data!$T$9,Data!$V$9,IF(Udfyldningsark!G2676=Data!$T$10,Data!$V$10,IF(Udfyldningsark!G2676=Data!$T$11,Data!$V$11,IF(Udfyldningsark!G2676=Data!$T$12,Data!$V$12,IF(Udfyldningsark!G2676=Data!$T$13,Data!$V$13,IF(Udfyldningsark!G2676=Data!$T$14,Data!$V$14,IF(Udfyldningsark!G2676=Data!$T$15,Data!$V$15,IF(Udfyldningsark!G2676=Data!$T$16,Data!$V$16,IF(Udfyldningsark!G2676=Data!$T$17,Data!$V$17,IF(Udfyldningsark!G2676=Data!$T$18,Data!$V$18,IF(Udfyldningsark!G2676=Data!$T$19,Data!$V$19,IF(Udfyldningsark!G2676=Data!$T$20,Data!$V$20,IF(Udfyldningsark!G2676=Data!$T$21,Data!$V$21,IF(Udfyldningsark!G2676=Data!$T$22,Data!$V$22,IF(Udfyldningsark!G2676=Data!$T$23,Data!$V$23,IF(Udfyldningsark!G2676=Data!$T$24,Data!$V$24,IF(Udfyldningsark!G2676=Data!$T$25,Data!$V$25,IF(Udfyldningsark!G2676=Data!$T$26,Data!$V$26,IF(Udfyldningsark!G2676=Data!$T$27,Data!$V$27,))))))))))))))))))))))</f>
        <v/>
      </c>
    </row>
    <row r="2660" spans="13:13" ht="9.6" hidden="1" customHeight="1" x14ac:dyDescent="0.2">
      <c r="M2660" s="89" t="str">
        <f>IF(Udfyldningsark!G2677="","",IF(Udfyldningsark!G2677=Data!$T$7,Data!$V$7,IF(Udfyldningsark!G2677=Data!$T$8,Data!$V$8,IF(Udfyldningsark!G2677=Data!$T$9,Data!$V$9,IF(Udfyldningsark!G2677=Data!$T$10,Data!$V$10,IF(Udfyldningsark!G2677=Data!$T$11,Data!$V$11,IF(Udfyldningsark!G2677=Data!$T$12,Data!$V$12,IF(Udfyldningsark!G2677=Data!$T$13,Data!$V$13,IF(Udfyldningsark!G2677=Data!$T$14,Data!$V$14,IF(Udfyldningsark!G2677=Data!$T$15,Data!$V$15,IF(Udfyldningsark!G2677=Data!$T$16,Data!$V$16,IF(Udfyldningsark!G2677=Data!$T$17,Data!$V$17,IF(Udfyldningsark!G2677=Data!$T$18,Data!$V$18,IF(Udfyldningsark!G2677=Data!$T$19,Data!$V$19,IF(Udfyldningsark!G2677=Data!$T$20,Data!$V$20,IF(Udfyldningsark!G2677=Data!$T$21,Data!$V$21,IF(Udfyldningsark!G2677=Data!$T$22,Data!$V$22,IF(Udfyldningsark!G2677=Data!$T$23,Data!$V$23,IF(Udfyldningsark!G2677=Data!$T$24,Data!$V$24,IF(Udfyldningsark!G2677=Data!$T$25,Data!$V$25,IF(Udfyldningsark!G2677=Data!$T$26,Data!$V$26,IF(Udfyldningsark!G2677=Data!$T$27,Data!$V$27,))))))))))))))))))))))</f>
        <v/>
      </c>
    </row>
    <row r="2661" spans="13:13" ht="9.6" hidden="1" customHeight="1" x14ac:dyDescent="0.2">
      <c r="M2661" s="89" t="str">
        <f>IF(Udfyldningsark!G2678="","",IF(Udfyldningsark!G2678=Data!$T$7,Data!$V$7,IF(Udfyldningsark!G2678=Data!$T$8,Data!$V$8,IF(Udfyldningsark!G2678=Data!$T$9,Data!$V$9,IF(Udfyldningsark!G2678=Data!$T$10,Data!$V$10,IF(Udfyldningsark!G2678=Data!$T$11,Data!$V$11,IF(Udfyldningsark!G2678=Data!$T$12,Data!$V$12,IF(Udfyldningsark!G2678=Data!$T$13,Data!$V$13,IF(Udfyldningsark!G2678=Data!$T$14,Data!$V$14,IF(Udfyldningsark!G2678=Data!$T$15,Data!$V$15,IF(Udfyldningsark!G2678=Data!$T$16,Data!$V$16,IF(Udfyldningsark!G2678=Data!$T$17,Data!$V$17,IF(Udfyldningsark!G2678=Data!$T$18,Data!$V$18,IF(Udfyldningsark!G2678=Data!$T$19,Data!$V$19,IF(Udfyldningsark!G2678=Data!$T$20,Data!$V$20,IF(Udfyldningsark!G2678=Data!$T$21,Data!$V$21,IF(Udfyldningsark!G2678=Data!$T$22,Data!$V$22,IF(Udfyldningsark!G2678=Data!$T$23,Data!$V$23,IF(Udfyldningsark!G2678=Data!$T$24,Data!$V$24,IF(Udfyldningsark!G2678=Data!$T$25,Data!$V$25,IF(Udfyldningsark!G2678=Data!$T$26,Data!$V$26,IF(Udfyldningsark!G2678=Data!$T$27,Data!$V$27,))))))))))))))))))))))</f>
        <v/>
      </c>
    </row>
    <row r="2662" spans="13:13" ht="9.6" hidden="1" customHeight="1" x14ac:dyDescent="0.2">
      <c r="M2662" s="89" t="str">
        <f>IF(Udfyldningsark!G2679="","",IF(Udfyldningsark!G2679=Data!$T$7,Data!$V$7,IF(Udfyldningsark!G2679=Data!$T$8,Data!$V$8,IF(Udfyldningsark!G2679=Data!$T$9,Data!$V$9,IF(Udfyldningsark!G2679=Data!$T$10,Data!$V$10,IF(Udfyldningsark!G2679=Data!$T$11,Data!$V$11,IF(Udfyldningsark!G2679=Data!$T$12,Data!$V$12,IF(Udfyldningsark!G2679=Data!$T$13,Data!$V$13,IF(Udfyldningsark!G2679=Data!$T$14,Data!$V$14,IF(Udfyldningsark!G2679=Data!$T$15,Data!$V$15,IF(Udfyldningsark!G2679=Data!$T$16,Data!$V$16,IF(Udfyldningsark!G2679=Data!$T$17,Data!$V$17,IF(Udfyldningsark!G2679=Data!$T$18,Data!$V$18,IF(Udfyldningsark!G2679=Data!$T$19,Data!$V$19,IF(Udfyldningsark!G2679=Data!$T$20,Data!$V$20,IF(Udfyldningsark!G2679=Data!$T$21,Data!$V$21,IF(Udfyldningsark!G2679=Data!$T$22,Data!$V$22,IF(Udfyldningsark!G2679=Data!$T$23,Data!$V$23,IF(Udfyldningsark!G2679=Data!$T$24,Data!$V$24,IF(Udfyldningsark!G2679=Data!$T$25,Data!$V$25,IF(Udfyldningsark!G2679=Data!$T$26,Data!$V$26,IF(Udfyldningsark!G2679=Data!$T$27,Data!$V$27,))))))))))))))))))))))</f>
        <v/>
      </c>
    </row>
    <row r="2663" spans="13:13" ht="9.6" hidden="1" customHeight="1" x14ac:dyDescent="0.2">
      <c r="M2663" s="89" t="str">
        <f>IF(Udfyldningsark!G2680="","",IF(Udfyldningsark!G2680=Data!$T$7,Data!$V$7,IF(Udfyldningsark!G2680=Data!$T$8,Data!$V$8,IF(Udfyldningsark!G2680=Data!$T$9,Data!$V$9,IF(Udfyldningsark!G2680=Data!$T$10,Data!$V$10,IF(Udfyldningsark!G2680=Data!$T$11,Data!$V$11,IF(Udfyldningsark!G2680=Data!$T$12,Data!$V$12,IF(Udfyldningsark!G2680=Data!$T$13,Data!$V$13,IF(Udfyldningsark!G2680=Data!$T$14,Data!$V$14,IF(Udfyldningsark!G2680=Data!$T$15,Data!$V$15,IF(Udfyldningsark!G2680=Data!$T$16,Data!$V$16,IF(Udfyldningsark!G2680=Data!$T$17,Data!$V$17,IF(Udfyldningsark!G2680=Data!$T$18,Data!$V$18,IF(Udfyldningsark!G2680=Data!$T$19,Data!$V$19,IF(Udfyldningsark!G2680=Data!$T$20,Data!$V$20,IF(Udfyldningsark!G2680=Data!$T$21,Data!$V$21,IF(Udfyldningsark!G2680=Data!$T$22,Data!$V$22,IF(Udfyldningsark!G2680=Data!$T$23,Data!$V$23,IF(Udfyldningsark!G2680=Data!$T$24,Data!$V$24,IF(Udfyldningsark!G2680=Data!$T$25,Data!$V$25,IF(Udfyldningsark!G2680=Data!$T$26,Data!$V$26,IF(Udfyldningsark!G2680=Data!$T$27,Data!$V$27,))))))))))))))))))))))</f>
        <v/>
      </c>
    </row>
    <row r="2664" spans="13:13" ht="9.6" hidden="1" customHeight="1" x14ac:dyDescent="0.2">
      <c r="M2664" s="89" t="str">
        <f>IF(Udfyldningsark!G2681="","",IF(Udfyldningsark!G2681=Data!$T$7,Data!$V$7,IF(Udfyldningsark!G2681=Data!$T$8,Data!$V$8,IF(Udfyldningsark!G2681=Data!$T$9,Data!$V$9,IF(Udfyldningsark!G2681=Data!$T$10,Data!$V$10,IF(Udfyldningsark!G2681=Data!$T$11,Data!$V$11,IF(Udfyldningsark!G2681=Data!$T$12,Data!$V$12,IF(Udfyldningsark!G2681=Data!$T$13,Data!$V$13,IF(Udfyldningsark!G2681=Data!$T$14,Data!$V$14,IF(Udfyldningsark!G2681=Data!$T$15,Data!$V$15,IF(Udfyldningsark!G2681=Data!$T$16,Data!$V$16,IF(Udfyldningsark!G2681=Data!$T$17,Data!$V$17,IF(Udfyldningsark!G2681=Data!$T$18,Data!$V$18,IF(Udfyldningsark!G2681=Data!$T$19,Data!$V$19,IF(Udfyldningsark!G2681=Data!$T$20,Data!$V$20,IF(Udfyldningsark!G2681=Data!$T$21,Data!$V$21,IF(Udfyldningsark!G2681=Data!$T$22,Data!$V$22,IF(Udfyldningsark!G2681=Data!$T$23,Data!$V$23,IF(Udfyldningsark!G2681=Data!$T$24,Data!$V$24,IF(Udfyldningsark!G2681=Data!$T$25,Data!$V$25,IF(Udfyldningsark!G2681=Data!$T$26,Data!$V$26,IF(Udfyldningsark!G2681=Data!$T$27,Data!$V$27,))))))))))))))))))))))</f>
        <v/>
      </c>
    </row>
    <row r="2665" spans="13:13" ht="9.6" hidden="1" customHeight="1" x14ac:dyDescent="0.2">
      <c r="M2665" s="89" t="str">
        <f>IF(Udfyldningsark!G2682="","",IF(Udfyldningsark!G2682=Data!$T$7,Data!$V$7,IF(Udfyldningsark!G2682=Data!$T$8,Data!$V$8,IF(Udfyldningsark!G2682=Data!$T$9,Data!$V$9,IF(Udfyldningsark!G2682=Data!$T$10,Data!$V$10,IF(Udfyldningsark!G2682=Data!$T$11,Data!$V$11,IF(Udfyldningsark!G2682=Data!$T$12,Data!$V$12,IF(Udfyldningsark!G2682=Data!$T$13,Data!$V$13,IF(Udfyldningsark!G2682=Data!$T$14,Data!$V$14,IF(Udfyldningsark!G2682=Data!$T$15,Data!$V$15,IF(Udfyldningsark!G2682=Data!$T$16,Data!$V$16,IF(Udfyldningsark!G2682=Data!$T$17,Data!$V$17,IF(Udfyldningsark!G2682=Data!$T$18,Data!$V$18,IF(Udfyldningsark!G2682=Data!$T$19,Data!$V$19,IF(Udfyldningsark!G2682=Data!$T$20,Data!$V$20,IF(Udfyldningsark!G2682=Data!$T$21,Data!$V$21,IF(Udfyldningsark!G2682=Data!$T$22,Data!$V$22,IF(Udfyldningsark!G2682=Data!$T$23,Data!$V$23,IF(Udfyldningsark!G2682=Data!$T$24,Data!$V$24,IF(Udfyldningsark!G2682=Data!$T$25,Data!$V$25,IF(Udfyldningsark!G2682=Data!$T$26,Data!$V$26,IF(Udfyldningsark!G2682=Data!$T$27,Data!$V$27,))))))))))))))))))))))</f>
        <v/>
      </c>
    </row>
    <row r="2666" spans="13:13" ht="9.6" hidden="1" customHeight="1" x14ac:dyDescent="0.2">
      <c r="M2666" s="89" t="str">
        <f>IF(Udfyldningsark!G2683="","",IF(Udfyldningsark!G2683=Data!$T$7,Data!$V$7,IF(Udfyldningsark!G2683=Data!$T$8,Data!$V$8,IF(Udfyldningsark!G2683=Data!$T$9,Data!$V$9,IF(Udfyldningsark!G2683=Data!$T$10,Data!$V$10,IF(Udfyldningsark!G2683=Data!$T$11,Data!$V$11,IF(Udfyldningsark!G2683=Data!$T$12,Data!$V$12,IF(Udfyldningsark!G2683=Data!$T$13,Data!$V$13,IF(Udfyldningsark!G2683=Data!$T$14,Data!$V$14,IF(Udfyldningsark!G2683=Data!$T$15,Data!$V$15,IF(Udfyldningsark!G2683=Data!$T$16,Data!$V$16,IF(Udfyldningsark!G2683=Data!$T$17,Data!$V$17,IF(Udfyldningsark!G2683=Data!$T$18,Data!$V$18,IF(Udfyldningsark!G2683=Data!$T$19,Data!$V$19,IF(Udfyldningsark!G2683=Data!$T$20,Data!$V$20,IF(Udfyldningsark!G2683=Data!$T$21,Data!$V$21,IF(Udfyldningsark!G2683=Data!$T$22,Data!$V$22,IF(Udfyldningsark!G2683=Data!$T$23,Data!$V$23,IF(Udfyldningsark!G2683=Data!$T$24,Data!$V$24,IF(Udfyldningsark!G2683=Data!$T$25,Data!$V$25,IF(Udfyldningsark!G2683=Data!$T$26,Data!$V$26,IF(Udfyldningsark!G2683=Data!$T$27,Data!$V$27,))))))))))))))))))))))</f>
        <v/>
      </c>
    </row>
    <row r="2667" spans="13:13" ht="9.6" hidden="1" customHeight="1" x14ac:dyDescent="0.2">
      <c r="M2667" s="89" t="str">
        <f>IF(Udfyldningsark!G2684="","",IF(Udfyldningsark!G2684=Data!$T$7,Data!$V$7,IF(Udfyldningsark!G2684=Data!$T$8,Data!$V$8,IF(Udfyldningsark!G2684=Data!$T$9,Data!$V$9,IF(Udfyldningsark!G2684=Data!$T$10,Data!$V$10,IF(Udfyldningsark!G2684=Data!$T$11,Data!$V$11,IF(Udfyldningsark!G2684=Data!$T$12,Data!$V$12,IF(Udfyldningsark!G2684=Data!$T$13,Data!$V$13,IF(Udfyldningsark!G2684=Data!$T$14,Data!$V$14,IF(Udfyldningsark!G2684=Data!$T$15,Data!$V$15,IF(Udfyldningsark!G2684=Data!$T$16,Data!$V$16,IF(Udfyldningsark!G2684=Data!$T$17,Data!$V$17,IF(Udfyldningsark!G2684=Data!$T$18,Data!$V$18,IF(Udfyldningsark!G2684=Data!$T$19,Data!$V$19,IF(Udfyldningsark!G2684=Data!$T$20,Data!$V$20,IF(Udfyldningsark!G2684=Data!$T$21,Data!$V$21,IF(Udfyldningsark!G2684=Data!$T$22,Data!$V$22,IF(Udfyldningsark!G2684=Data!$T$23,Data!$V$23,IF(Udfyldningsark!G2684=Data!$T$24,Data!$V$24,IF(Udfyldningsark!G2684=Data!$T$25,Data!$V$25,IF(Udfyldningsark!G2684=Data!$T$26,Data!$V$26,IF(Udfyldningsark!G2684=Data!$T$27,Data!$V$27,))))))))))))))))))))))</f>
        <v/>
      </c>
    </row>
    <row r="2668" spans="13:13" ht="9.6" hidden="1" customHeight="1" x14ac:dyDescent="0.2">
      <c r="M2668" s="89" t="str">
        <f>IF(Udfyldningsark!G2685="","",IF(Udfyldningsark!G2685=Data!$T$7,Data!$V$7,IF(Udfyldningsark!G2685=Data!$T$8,Data!$V$8,IF(Udfyldningsark!G2685=Data!$T$9,Data!$V$9,IF(Udfyldningsark!G2685=Data!$T$10,Data!$V$10,IF(Udfyldningsark!G2685=Data!$T$11,Data!$V$11,IF(Udfyldningsark!G2685=Data!$T$12,Data!$V$12,IF(Udfyldningsark!G2685=Data!$T$13,Data!$V$13,IF(Udfyldningsark!G2685=Data!$T$14,Data!$V$14,IF(Udfyldningsark!G2685=Data!$T$15,Data!$V$15,IF(Udfyldningsark!G2685=Data!$T$16,Data!$V$16,IF(Udfyldningsark!G2685=Data!$T$17,Data!$V$17,IF(Udfyldningsark!G2685=Data!$T$18,Data!$V$18,IF(Udfyldningsark!G2685=Data!$T$19,Data!$V$19,IF(Udfyldningsark!G2685=Data!$T$20,Data!$V$20,IF(Udfyldningsark!G2685=Data!$T$21,Data!$V$21,IF(Udfyldningsark!G2685=Data!$T$22,Data!$V$22,IF(Udfyldningsark!G2685=Data!$T$23,Data!$V$23,IF(Udfyldningsark!G2685=Data!$T$24,Data!$V$24,IF(Udfyldningsark!G2685=Data!$T$25,Data!$V$25,IF(Udfyldningsark!G2685=Data!$T$26,Data!$V$26,IF(Udfyldningsark!G2685=Data!$T$27,Data!$V$27,))))))))))))))))))))))</f>
        <v/>
      </c>
    </row>
    <row r="2669" spans="13:13" ht="9.6" hidden="1" customHeight="1" x14ac:dyDescent="0.2">
      <c r="M2669" s="89" t="str">
        <f>IF(Udfyldningsark!G2686="","",IF(Udfyldningsark!G2686=Data!$T$7,Data!$V$7,IF(Udfyldningsark!G2686=Data!$T$8,Data!$V$8,IF(Udfyldningsark!G2686=Data!$T$9,Data!$V$9,IF(Udfyldningsark!G2686=Data!$T$10,Data!$V$10,IF(Udfyldningsark!G2686=Data!$T$11,Data!$V$11,IF(Udfyldningsark!G2686=Data!$T$12,Data!$V$12,IF(Udfyldningsark!G2686=Data!$T$13,Data!$V$13,IF(Udfyldningsark!G2686=Data!$T$14,Data!$V$14,IF(Udfyldningsark!G2686=Data!$T$15,Data!$V$15,IF(Udfyldningsark!G2686=Data!$T$16,Data!$V$16,IF(Udfyldningsark!G2686=Data!$T$17,Data!$V$17,IF(Udfyldningsark!G2686=Data!$T$18,Data!$V$18,IF(Udfyldningsark!G2686=Data!$T$19,Data!$V$19,IF(Udfyldningsark!G2686=Data!$T$20,Data!$V$20,IF(Udfyldningsark!G2686=Data!$T$21,Data!$V$21,IF(Udfyldningsark!G2686=Data!$T$22,Data!$V$22,IF(Udfyldningsark!G2686=Data!$T$23,Data!$V$23,IF(Udfyldningsark!G2686=Data!$T$24,Data!$V$24,IF(Udfyldningsark!G2686=Data!$T$25,Data!$V$25,IF(Udfyldningsark!G2686=Data!$T$26,Data!$V$26,IF(Udfyldningsark!G2686=Data!$T$27,Data!$V$27,))))))))))))))))))))))</f>
        <v/>
      </c>
    </row>
    <row r="2670" spans="13:13" ht="9.6" hidden="1" customHeight="1" x14ac:dyDescent="0.2">
      <c r="M2670" s="89" t="str">
        <f>IF(Udfyldningsark!G2687="","",IF(Udfyldningsark!G2687=Data!$T$7,Data!$V$7,IF(Udfyldningsark!G2687=Data!$T$8,Data!$V$8,IF(Udfyldningsark!G2687=Data!$T$9,Data!$V$9,IF(Udfyldningsark!G2687=Data!$T$10,Data!$V$10,IF(Udfyldningsark!G2687=Data!$T$11,Data!$V$11,IF(Udfyldningsark!G2687=Data!$T$12,Data!$V$12,IF(Udfyldningsark!G2687=Data!$T$13,Data!$V$13,IF(Udfyldningsark!G2687=Data!$T$14,Data!$V$14,IF(Udfyldningsark!G2687=Data!$T$15,Data!$V$15,IF(Udfyldningsark!G2687=Data!$T$16,Data!$V$16,IF(Udfyldningsark!G2687=Data!$T$17,Data!$V$17,IF(Udfyldningsark!G2687=Data!$T$18,Data!$V$18,IF(Udfyldningsark!G2687=Data!$T$19,Data!$V$19,IF(Udfyldningsark!G2687=Data!$T$20,Data!$V$20,IF(Udfyldningsark!G2687=Data!$T$21,Data!$V$21,IF(Udfyldningsark!G2687=Data!$T$22,Data!$V$22,IF(Udfyldningsark!G2687=Data!$T$23,Data!$V$23,IF(Udfyldningsark!G2687=Data!$T$24,Data!$V$24,IF(Udfyldningsark!G2687=Data!$T$25,Data!$V$25,IF(Udfyldningsark!G2687=Data!$T$26,Data!$V$26,IF(Udfyldningsark!G2687=Data!$T$27,Data!$V$27,))))))))))))))))))))))</f>
        <v/>
      </c>
    </row>
    <row r="2671" spans="13:13" ht="9.6" hidden="1" customHeight="1" x14ac:dyDescent="0.2">
      <c r="M2671" s="89" t="str">
        <f>IF(Udfyldningsark!G2688="","",IF(Udfyldningsark!G2688=Data!$T$7,Data!$V$7,IF(Udfyldningsark!G2688=Data!$T$8,Data!$V$8,IF(Udfyldningsark!G2688=Data!$T$9,Data!$V$9,IF(Udfyldningsark!G2688=Data!$T$10,Data!$V$10,IF(Udfyldningsark!G2688=Data!$T$11,Data!$V$11,IF(Udfyldningsark!G2688=Data!$T$12,Data!$V$12,IF(Udfyldningsark!G2688=Data!$T$13,Data!$V$13,IF(Udfyldningsark!G2688=Data!$T$14,Data!$V$14,IF(Udfyldningsark!G2688=Data!$T$15,Data!$V$15,IF(Udfyldningsark!G2688=Data!$T$16,Data!$V$16,IF(Udfyldningsark!G2688=Data!$T$17,Data!$V$17,IF(Udfyldningsark!G2688=Data!$T$18,Data!$V$18,IF(Udfyldningsark!G2688=Data!$T$19,Data!$V$19,IF(Udfyldningsark!G2688=Data!$T$20,Data!$V$20,IF(Udfyldningsark!G2688=Data!$T$21,Data!$V$21,IF(Udfyldningsark!G2688=Data!$T$22,Data!$V$22,IF(Udfyldningsark!G2688=Data!$T$23,Data!$V$23,IF(Udfyldningsark!G2688=Data!$T$24,Data!$V$24,IF(Udfyldningsark!G2688=Data!$T$25,Data!$V$25,IF(Udfyldningsark!G2688=Data!$T$26,Data!$V$26,IF(Udfyldningsark!G2688=Data!$T$27,Data!$V$27,))))))))))))))))))))))</f>
        <v/>
      </c>
    </row>
    <row r="2672" spans="13:13" ht="9.6" hidden="1" customHeight="1" x14ac:dyDescent="0.2">
      <c r="M2672" s="89" t="str">
        <f>IF(Udfyldningsark!G2689="","",IF(Udfyldningsark!G2689=Data!$T$7,Data!$V$7,IF(Udfyldningsark!G2689=Data!$T$8,Data!$V$8,IF(Udfyldningsark!G2689=Data!$T$9,Data!$V$9,IF(Udfyldningsark!G2689=Data!$T$10,Data!$V$10,IF(Udfyldningsark!G2689=Data!$T$11,Data!$V$11,IF(Udfyldningsark!G2689=Data!$T$12,Data!$V$12,IF(Udfyldningsark!G2689=Data!$T$13,Data!$V$13,IF(Udfyldningsark!G2689=Data!$T$14,Data!$V$14,IF(Udfyldningsark!G2689=Data!$T$15,Data!$V$15,IF(Udfyldningsark!G2689=Data!$T$16,Data!$V$16,IF(Udfyldningsark!G2689=Data!$T$17,Data!$V$17,IF(Udfyldningsark!G2689=Data!$T$18,Data!$V$18,IF(Udfyldningsark!G2689=Data!$T$19,Data!$V$19,IF(Udfyldningsark!G2689=Data!$T$20,Data!$V$20,IF(Udfyldningsark!G2689=Data!$T$21,Data!$V$21,IF(Udfyldningsark!G2689=Data!$T$22,Data!$V$22,IF(Udfyldningsark!G2689=Data!$T$23,Data!$V$23,IF(Udfyldningsark!G2689=Data!$T$24,Data!$V$24,IF(Udfyldningsark!G2689=Data!$T$25,Data!$V$25,IF(Udfyldningsark!G2689=Data!$T$26,Data!$V$26,IF(Udfyldningsark!G2689=Data!$T$27,Data!$V$27,))))))))))))))))))))))</f>
        <v/>
      </c>
    </row>
    <row r="2673" spans="13:13" ht="9.6" hidden="1" customHeight="1" x14ac:dyDescent="0.2">
      <c r="M2673" s="89" t="str">
        <f>IF(Udfyldningsark!G2690="","",IF(Udfyldningsark!G2690=Data!$T$7,Data!$V$7,IF(Udfyldningsark!G2690=Data!$T$8,Data!$V$8,IF(Udfyldningsark!G2690=Data!$T$9,Data!$V$9,IF(Udfyldningsark!G2690=Data!$T$10,Data!$V$10,IF(Udfyldningsark!G2690=Data!$T$11,Data!$V$11,IF(Udfyldningsark!G2690=Data!$T$12,Data!$V$12,IF(Udfyldningsark!G2690=Data!$T$13,Data!$V$13,IF(Udfyldningsark!G2690=Data!$T$14,Data!$V$14,IF(Udfyldningsark!G2690=Data!$T$15,Data!$V$15,IF(Udfyldningsark!G2690=Data!$T$16,Data!$V$16,IF(Udfyldningsark!G2690=Data!$T$17,Data!$V$17,IF(Udfyldningsark!G2690=Data!$T$18,Data!$V$18,IF(Udfyldningsark!G2690=Data!$T$19,Data!$V$19,IF(Udfyldningsark!G2690=Data!$T$20,Data!$V$20,IF(Udfyldningsark!G2690=Data!$T$21,Data!$V$21,IF(Udfyldningsark!G2690=Data!$T$22,Data!$V$22,IF(Udfyldningsark!G2690=Data!$T$23,Data!$V$23,IF(Udfyldningsark!G2690=Data!$T$24,Data!$V$24,IF(Udfyldningsark!G2690=Data!$T$25,Data!$V$25,IF(Udfyldningsark!G2690=Data!$T$26,Data!$V$26,IF(Udfyldningsark!G2690=Data!$T$27,Data!$V$27,))))))))))))))))))))))</f>
        <v/>
      </c>
    </row>
    <row r="2674" spans="13:13" ht="9.6" hidden="1" customHeight="1" x14ac:dyDescent="0.2">
      <c r="M2674" s="89" t="str">
        <f>IF(Udfyldningsark!G2691="","",IF(Udfyldningsark!G2691=Data!$T$7,Data!$V$7,IF(Udfyldningsark!G2691=Data!$T$8,Data!$V$8,IF(Udfyldningsark!G2691=Data!$T$9,Data!$V$9,IF(Udfyldningsark!G2691=Data!$T$10,Data!$V$10,IF(Udfyldningsark!G2691=Data!$T$11,Data!$V$11,IF(Udfyldningsark!G2691=Data!$T$12,Data!$V$12,IF(Udfyldningsark!G2691=Data!$T$13,Data!$V$13,IF(Udfyldningsark!G2691=Data!$T$14,Data!$V$14,IF(Udfyldningsark!G2691=Data!$T$15,Data!$V$15,IF(Udfyldningsark!G2691=Data!$T$16,Data!$V$16,IF(Udfyldningsark!G2691=Data!$T$17,Data!$V$17,IF(Udfyldningsark!G2691=Data!$T$18,Data!$V$18,IF(Udfyldningsark!G2691=Data!$T$19,Data!$V$19,IF(Udfyldningsark!G2691=Data!$T$20,Data!$V$20,IF(Udfyldningsark!G2691=Data!$T$21,Data!$V$21,IF(Udfyldningsark!G2691=Data!$T$22,Data!$V$22,IF(Udfyldningsark!G2691=Data!$T$23,Data!$V$23,IF(Udfyldningsark!G2691=Data!$T$24,Data!$V$24,IF(Udfyldningsark!G2691=Data!$T$25,Data!$V$25,IF(Udfyldningsark!G2691=Data!$T$26,Data!$V$26,IF(Udfyldningsark!G2691=Data!$T$27,Data!$V$27,))))))))))))))))))))))</f>
        <v/>
      </c>
    </row>
    <row r="2675" spans="13:13" ht="9.6" hidden="1" customHeight="1" x14ac:dyDescent="0.2">
      <c r="M2675" s="89" t="str">
        <f>IF(Udfyldningsark!G2692="","",IF(Udfyldningsark!G2692=Data!$T$7,Data!$V$7,IF(Udfyldningsark!G2692=Data!$T$8,Data!$V$8,IF(Udfyldningsark!G2692=Data!$T$9,Data!$V$9,IF(Udfyldningsark!G2692=Data!$T$10,Data!$V$10,IF(Udfyldningsark!G2692=Data!$T$11,Data!$V$11,IF(Udfyldningsark!G2692=Data!$T$12,Data!$V$12,IF(Udfyldningsark!G2692=Data!$T$13,Data!$V$13,IF(Udfyldningsark!G2692=Data!$T$14,Data!$V$14,IF(Udfyldningsark!G2692=Data!$T$15,Data!$V$15,IF(Udfyldningsark!G2692=Data!$T$16,Data!$V$16,IF(Udfyldningsark!G2692=Data!$T$17,Data!$V$17,IF(Udfyldningsark!G2692=Data!$T$18,Data!$V$18,IF(Udfyldningsark!G2692=Data!$T$19,Data!$V$19,IF(Udfyldningsark!G2692=Data!$T$20,Data!$V$20,IF(Udfyldningsark!G2692=Data!$T$21,Data!$V$21,IF(Udfyldningsark!G2692=Data!$T$22,Data!$V$22,IF(Udfyldningsark!G2692=Data!$T$23,Data!$V$23,IF(Udfyldningsark!G2692=Data!$T$24,Data!$V$24,IF(Udfyldningsark!G2692=Data!$T$25,Data!$V$25,IF(Udfyldningsark!G2692=Data!$T$26,Data!$V$26,IF(Udfyldningsark!G2692=Data!$T$27,Data!$V$27,))))))))))))))))))))))</f>
        <v/>
      </c>
    </row>
    <row r="2676" spans="13:13" ht="9.6" hidden="1" customHeight="1" x14ac:dyDescent="0.2">
      <c r="M2676" s="89" t="str">
        <f>IF(Udfyldningsark!G2693="","",IF(Udfyldningsark!G2693=Data!$T$7,Data!$V$7,IF(Udfyldningsark!G2693=Data!$T$8,Data!$V$8,IF(Udfyldningsark!G2693=Data!$T$9,Data!$V$9,IF(Udfyldningsark!G2693=Data!$T$10,Data!$V$10,IF(Udfyldningsark!G2693=Data!$T$11,Data!$V$11,IF(Udfyldningsark!G2693=Data!$T$12,Data!$V$12,IF(Udfyldningsark!G2693=Data!$T$13,Data!$V$13,IF(Udfyldningsark!G2693=Data!$T$14,Data!$V$14,IF(Udfyldningsark!G2693=Data!$T$15,Data!$V$15,IF(Udfyldningsark!G2693=Data!$T$16,Data!$V$16,IF(Udfyldningsark!G2693=Data!$T$17,Data!$V$17,IF(Udfyldningsark!G2693=Data!$T$18,Data!$V$18,IF(Udfyldningsark!G2693=Data!$T$19,Data!$V$19,IF(Udfyldningsark!G2693=Data!$T$20,Data!$V$20,IF(Udfyldningsark!G2693=Data!$T$21,Data!$V$21,IF(Udfyldningsark!G2693=Data!$T$22,Data!$V$22,IF(Udfyldningsark!G2693=Data!$T$23,Data!$V$23,IF(Udfyldningsark!G2693=Data!$T$24,Data!$V$24,IF(Udfyldningsark!G2693=Data!$T$25,Data!$V$25,IF(Udfyldningsark!G2693=Data!$T$26,Data!$V$26,IF(Udfyldningsark!G2693=Data!$T$27,Data!$V$27,))))))))))))))))))))))</f>
        <v/>
      </c>
    </row>
    <row r="2677" spans="13:13" ht="9.6" hidden="1" customHeight="1" x14ac:dyDescent="0.2">
      <c r="M2677" s="89" t="str">
        <f>IF(Udfyldningsark!G2694="","",IF(Udfyldningsark!G2694=Data!$T$7,Data!$V$7,IF(Udfyldningsark!G2694=Data!$T$8,Data!$V$8,IF(Udfyldningsark!G2694=Data!$T$9,Data!$V$9,IF(Udfyldningsark!G2694=Data!$T$10,Data!$V$10,IF(Udfyldningsark!G2694=Data!$T$11,Data!$V$11,IF(Udfyldningsark!G2694=Data!$T$12,Data!$V$12,IF(Udfyldningsark!G2694=Data!$T$13,Data!$V$13,IF(Udfyldningsark!G2694=Data!$T$14,Data!$V$14,IF(Udfyldningsark!G2694=Data!$T$15,Data!$V$15,IF(Udfyldningsark!G2694=Data!$T$16,Data!$V$16,IF(Udfyldningsark!G2694=Data!$T$17,Data!$V$17,IF(Udfyldningsark!G2694=Data!$T$18,Data!$V$18,IF(Udfyldningsark!G2694=Data!$T$19,Data!$V$19,IF(Udfyldningsark!G2694=Data!$T$20,Data!$V$20,IF(Udfyldningsark!G2694=Data!$T$21,Data!$V$21,IF(Udfyldningsark!G2694=Data!$T$22,Data!$V$22,IF(Udfyldningsark!G2694=Data!$T$23,Data!$V$23,IF(Udfyldningsark!G2694=Data!$T$24,Data!$V$24,IF(Udfyldningsark!G2694=Data!$T$25,Data!$V$25,IF(Udfyldningsark!G2694=Data!$T$26,Data!$V$26,IF(Udfyldningsark!G2694=Data!$T$27,Data!$V$27,))))))))))))))))))))))</f>
        <v/>
      </c>
    </row>
    <row r="2678" spans="13:13" ht="9.6" hidden="1" customHeight="1" x14ac:dyDescent="0.2">
      <c r="M2678" s="89" t="str">
        <f>IF(Udfyldningsark!G2695="","",IF(Udfyldningsark!G2695=Data!$T$7,Data!$V$7,IF(Udfyldningsark!G2695=Data!$T$8,Data!$V$8,IF(Udfyldningsark!G2695=Data!$T$9,Data!$V$9,IF(Udfyldningsark!G2695=Data!$T$10,Data!$V$10,IF(Udfyldningsark!G2695=Data!$T$11,Data!$V$11,IF(Udfyldningsark!G2695=Data!$T$12,Data!$V$12,IF(Udfyldningsark!G2695=Data!$T$13,Data!$V$13,IF(Udfyldningsark!G2695=Data!$T$14,Data!$V$14,IF(Udfyldningsark!G2695=Data!$T$15,Data!$V$15,IF(Udfyldningsark!G2695=Data!$T$16,Data!$V$16,IF(Udfyldningsark!G2695=Data!$T$17,Data!$V$17,IF(Udfyldningsark!G2695=Data!$T$18,Data!$V$18,IF(Udfyldningsark!G2695=Data!$T$19,Data!$V$19,IF(Udfyldningsark!G2695=Data!$T$20,Data!$V$20,IF(Udfyldningsark!G2695=Data!$T$21,Data!$V$21,IF(Udfyldningsark!G2695=Data!$T$22,Data!$V$22,IF(Udfyldningsark!G2695=Data!$T$23,Data!$V$23,IF(Udfyldningsark!G2695=Data!$T$24,Data!$V$24,IF(Udfyldningsark!G2695=Data!$T$25,Data!$V$25,IF(Udfyldningsark!G2695=Data!$T$26,Data!$V$26,IF(Udfyldningsark!G2695=Data!$T$27,Data!$V$27,))))))))))))))))))))))</f>
        <v/>
      </c>
    </row>
    <row r="2679" spans="13:13" ht="9.6" hidden="1" customHeight="1" x14ac:dyDescent="0.2">
      <c r="M2679" s="89" t="str">
        <f>IF(Udfyldningsark!G2696="","",IF(Udfyldningsark!G2696=Data!$T$7,Data!$V$7,IF(Udfyldningsark!G2696=Data!$T$8,Data!$V$8,IF(Udfyldningsark!G2696=Data!$T$9,Data!$V$9,IF(Udfyldningsark!G2696=Data!$T$10,Data!$V$10,IF(Udfyldningsark!G2696=Data!$T$11,Data!$V$11,IF(Udfyldningsark!G2696=Data!$T$12,Data!$V$12,IF(Udfyldningsark!G2696=Data!$T$13,Data!$V$13,IF(Udfyldningsark!G2696=Data!$T$14,Data!$V$14,IF(Udfyldningsark!G2696=Data!$T$15,Data!$V$15,IF(Udfyldningsark!G2696=Data!$T$16,Data!$V$16,IF(Udfyldningsark!G2696=Data!$T$17,Data!$V$17,IF(Udfyldningsark!G2696=Data!$T$18,Data!$V$18,IF(Udfyldningsark!G2696=Data!$T$19,Data!$V$19,IF(Udfyldningsark!G2696=Data!$T$20,Data!$V$20,IF(Udfyldningsark!G2696=Data!$T$21,Data!$V$21,IF(Udfyldningsark!G2696=Data!$T$22,Data!$V$22,IF(Udfyldningsark!G2696=Data!$T$23,Data!$V$23,IF(Udfyldningsark!G2696=Data!$T$24,Data!$V$24,IF(Udfyldningsark!G2696=Data!$T$25,Data!$V$25,IF(Udfyldningsark!G2696=Data!$T$26,Data!$V$26,IF(Udfyldningsark!G2696=Data!$T$27,Data!$V$27,))))))))))))))))))))))</f>
        <v/>
      </c>
    </row>
    <row r="2680" spans="13:13" ht="9.6" hidden="1" customHeight="1" x14ac:dyDescent="0.2">
      <c r="M2680" s="89" t="str">
        <f>IF(Udfyldningsark!G2697="","",IF(Udfyldningsark!G2697=Data!$T$7,Data!$V$7,IF(Udfyldningsark!G2697=Data!$T$8,Data!$V$8,IF(Udfyldningsark!G2697=Data!$T$9,Data!$V$9,IF(Udfyldningsark!G2697=Data!$T$10,Data!$V$10,IF(Udfyldningsark!G2697=Data!$T$11,Data!$V$11,IF(Udfyldningsark!G2697=Data!$T$12,Data!$V$12,IF(Udfyldningsark!G2697=Data!$T$13,Data!$V$13,IF(Udfyldningsark!G2697=Data!$T$14,Data!$V$14,IF(Udfyldningsark!G2697=Data!$T$15,Data!$V$15,IF(Udfyldningsark!G2697=Data!$T$16,Data!$V$16,IF(Udfyldningsark!G2697=Data!$T$17,Data!$V$17,IF(Udfyldningsark!G2697=Data!$T$18,Data!$V$18,IF(Udfyldningsark!G2697=Data!$T$19,Data!$V$19,IF(Udfyldningsark!G2697=Data!$T$20,Data!$V$20,IF(Udfyldningsark!G2697=Data!$T$21,Data!$V$21,IF(Udfyldningsark!G2697=Data!$T$22,Data!$V$22,IF(Udfyldningsark!G2697=Data!$T$23,Data!$V$23,IF(Udfyldningsark!G2697=Data!$T$24,Data!$V$24,IF(Udfyldningsark!G2697=Data!$T$25,Data!$V$25,IF(Udfyldningsark!G2697=Data!$T$26,Data!$V$26,IF(Udfyldningsark!G2697=Data!$T$27,Data!$V$27,))))))))))))))))))))))</f>
        <v/>
      </c>
    </row>
    <row r="2681" spans="13:13" ht="9.6" hidden="1" customHeight="1" x14ac:dyDescent="0.2">
      <c r="M2681" s="89" t="str">
        <f>IF(Udfyldningsark!G2698="","",IF(Udfyldningsark!G2698=Data!$T$7,Data!$V$7,IF(Udfyldningsark!G2698=Data!$T$8,Data!$V$8,IF(Udfyldningsark!G2698=Data!$T$9,Data!$V$9,IF(Udfyldningsark!G2698=Data!$T$10,Data!$V$10,IF(Udfyldningsark!G2698=Data!$T$11,Data!$V$11,IF(Udfyldningsark!G2698=Data!$T$12,Data!$V$12,IF(Udfyldningsark!G2698=Data!$T$13,Data!$V$13,IF(Udfyldningsark!G2698=Data!$T$14,Data!$V$14,IF(Udfyldningsark!G2698=Data!$T$15,Data!$V$15,IF(Udfyldningsark!G2698=Data!$T$16,Data!$V$16,IF(Udfyldningsark!G2698=Data!$T$17,Data!$V$17,IF(Udfyldningsark!G2698=Data!$T$18,Data!$V$18,IF(Udfyldningsark!G2698=Data!$T$19,Data!$V$19,IF(Udfyldningsark!G2698=Data!$T$20,Data!$V$20,IF(Udfyldningsark!G2698=Data!$T$21,Data!$V$21,IF(Udfyldningsark!G2698=Data!$T$22,Data!$V$22,IF(Udfyldningsark!G2698=Data!$T$23,Data!$V$23,IF(Udfyldningsark!G2698=Data!$T$24,Data!$V$24,IF(Udfyldningsark!G2698=Data!$T$25,Data!$V$25,IF(Udfyldningsark!G2698=Data!$T$26,Data!$V$26,IF(Udfyldningsark!G2698=Data!$T$27,Data!$V$27,))))))))))))))))))))))</f>
        <v/>
      </c>
    </row>
    <row r="2682" spans="13:13" ht="9.6" hidden="1" customHeight="1" x14ac:dyDescent="0.2">
      <c r="M2682" s="89" t="str">
        <f>IF(Udfyldningsark!G2699="","",IF(Udfyldningsark!G2699=Data!$T$7,Data!$V$7,IF(Udfyldningsark!G2699=Data!$T$8,Data!$V$8,IF(Udfyldningsark!G2699=Data!$T$9,Data!$V$9,IF(Udfyldningsark!G2699=Data!$T$10,Data!$V$10,IF(Udfyldningsark!G2699=Data!$T$11,Data!$V$11,IF(Udfyldningsark!G2699=Data!$T$12,Data!$V$12,IF(Udfyldningsark!G2699=Data!$T$13,Data!$V$13,IF(Udfyldningsark!G2699=Data!$T$14,Data!$V$14,IF(Udfyldningsark!G2699=Data!$T$15,Data!$V$15,IF(Udfyldningsark!G2699=Data!$T$16,Data!$V$16,IF(Udfyldningsark!G2699=Data!$T$17,Data!$V$17,IF(Udfyldningsark!G2699=Data!$T$18,Data!$V$18,IF(Udfyldningsark!G2699=Data!$T$19,Data!$V$19,IF(Udfyldningsark!G2699=Data!$T$20,Data!$V$20,IF(Udfyldningsark!G2699=Data!$T$21,Data!$V$21,IF(Udfyldningsark!G2699=Data!$T$22,Data!$V$22,IF(Udfyldningsark!G2699=Data!$T$23,Data!$V$23,IF(Udfyldningsark!G2699=Data!$T$24,Data!$V$24,IF(Udfyldningsark!G2699=Data!$T$25,Data!$V$25,IF(Udfyldningsark!G2699=Data!$T$26,Data!$V$26,IF(Udfyldningsark!G2699=Data!$T$27,Data!$V$27,))))))))))))))))))))))</f>
        <v/>
      </c>
    </row>
    <row r="2683" spans="13:13" ht="9.6" hidden="1" customHeight="1" x14ac:dyDescent="0.2">
      <c r="M2683" s="89" t="str">
        <f>IF(Udfyldningsark!G2700="","",IF(Udfyldningsark!G2700=Data!$T$7,Data!$V$7,IF(Udfyldningsark!G2700=Data!$T$8,Data!$V$8,IF(Udfyldningsark!G2700=Data!$T$9,Data!$V$9,IF(Udfyldningsark!G2700=Data!$T$10,Data!$V$10,IF(Udfyldningsark!G2700=Data!$T$11,Data!$V$11,IF(Udfyldningsark!G2700=Data!$T$12,Data!$V$12,IF(Udfyldningsark!G2700=Data!$T$13,Data!$V$13,IF(Udfyldningsark!G2700=Data!$T$14,Data!$V$14,IF(Udfyldningsark!G2700=Data!$T$15,Data!$V$15,IF(Udfyldningsark!G2700=Data!$T$16,Data!$V$16,IF(Udfyldningsark!G2700=Data!$T$17,Data!$V$17,IF(Udfyldningsark!G2700=Data!$T$18,Data!$V$18,IF(Udfyldningsark!G2700=Data!$T$19,Data!$V$19,IF(Udfyldningsark!G2700=Data!$T$20,Data!$V$20,IF(Udfyldningsark!G2700=Data!$T$21,Data!$V$21,IF(Udfyldningsark!G2700=Data!$T$22,Data!$V$22,IF(Udfyldningsark!G2700=Data!$T$23,Data!$V$23,IF(Udfyldningsark!G2700=Data!$T$24,Data!$V$24,IF(Udfyldningsark!G2700=Data!$T$25,Data!$V$25,IF(Udfyldningsark!G2700=Data!$T$26,Data!$V$26,IF(Udfyldningsark!G2700=Data!$T$27,Data!$V$27,))))))))))))))))))))))</f>
        <v/>
      </c>
    </row>
    <row r="2684" spans="13:13" ht="9.6" hidden="1" customHeight="1" x14ac:dyDescent="0.2">
      <c r="M2684" s="89" t="str">
        <f>IF(Udfyldningsark!G2701="","",IF(Udfyldningsark!G2701=Data!$T$7,Data!$V$7,IF(Udfyldningsark!G2701=Data!$T$8,Data!$V$8,IF(Udfyldningsark!G2701=Data!$T$9,Data!$V$9,IF(Udfyldningsark!G2701=Data!$T$10,Data!$V$10,IF(Udfyldningsark!G2701=Data!$T$11,Data!$V$11,IF(Udfyldningsark!G2701=Data!$T$12,Data!$V$12,IF(Udfyldningsark!G2701=Data!$T$13,Data!$V$13,IF(Udfyldningsark!G2701=Data!$T$14,Data!$V$14,IF(Udfyldningsark!G2701=Data!$T$15,Data!$V$15,IF(Udfyldningsark!G2701=Data!$T$16,Data!$V$16,IF(Udfyldningsark!G2701=Data!$T$17,Data!$V$17,IF(Udfyldningsark!G2701=Data!$T$18,Data!$V$18,IF(Udfyldningsark!G2701=Data!$T$19,Data!$V$19,IF(Udfyldningsark!G2701=Data!$T$20,Data!$V$20,IF(Udfyldningsark!G2701=Data!$T$21,Data!$V$21,IF(Udfyldningsark!G2701=Data!$T$22,Data!$V$22,IF(Udfyldningsark!G2701=Data!$T$23,Data!$V$23,IF(Udfyldningsark!G2701=Data!$T$24,Data!$V$24,IF(Udfyldningsark!G2701=Data!$T$25,Data!$V$25,IF(Udfyldningsark!G2701=Data!$T$26,Data!$V$26,IF(Udfyldningsark!G2701=Data!$T$27,Data!$V$27,))))))))))))))))))))))</f>
        <v/>
      </c>
    </row>
    <row r="2685" spans="13:13" ht="9.6" hidden="1" customHeight="1" x14ac:dyDescent="0.2">
      <c r="M2685" s="89" t="str">
        <f>IF(Udfyldningsark!G2702="","",IF(Udfyldningsark!G2702=Data!$T$7,Data!$V$7,IF(Udfyldningsark!G2702=Data!$T$8,Data!$V$8,IF(Udfyldningsark!G2702=Data!$T$9,Data!$V$9,IF(Udfyldningsark!G2702=Data!$T$10,Data!$V$10,IF(Udfyldningsark!G2702=Data!$T$11,Data!$V$11,IF(Udfyldningsark!G2702=Data!$T$12,Data!$V$12,IF(Udfyldningsark!G2702=Data!$T$13,Data!$V$13,IF(Udfyldningsark!G2702=Data!$T$14,Data!$V$14,IF(Udfyldningsark!G2702=Data!$T$15,Data!$V$15,IF(Udfyldningsark!G2702=Data!$T$16,Data!$V$16,IF(Udfyldningsark!G2702=Data!$T$17,Data!$V$17,IF(Udfyldningsark!G2702=Data!$T$18,Data!$V$18,IF(Udfyldningsark!G2702=Data!$T$19,Data!$V$19,IF(Udfyldningsark!G2702=Data!$T$20,Data!$V$20,IF(Udfyldningsark!G2702=Data!$T$21,Data!$V$21,IF(Udfyldningsark!G2702=Data!$T$22,Data!$V$22,IF(Udfyldningsark!G2702=Data!$T$23,Data!$V$23,IF(Udfyldningsark!G2702=Data!$T$24,Data!$V$24,IF(Udfyldningsark!G2702=Data!$T$25,Data!$V$25,IF(Udfyldningsark!G2702=Data!$T$26,Data!$V$26,IF(Udfyldningsark!G2702=Data!$T$27,Data!$V$27,))))))))))))))))))))))</f>
        <v/>
      </c>
    </row>
    <row r="2686" spans="13:13" ht="9.6" hidden="1" customHeight="1" x14ac:dyDescent="0.2">
      <c r="M2686" s="89" t="str">
        <f>IF(Udfyldningsark!G2703="","",IF(Udfyldningsark!G2703=Data!$T$7,Data!$V$7,IF(Udfyldningsark!G2703=Data!$T$8,Data!$V$8,IF(Udfyldningsark!G2703=Data!$T$9,Data!$V$9,IF(Udfyldningsark!G2703=Data!$T$10,Data!$V$10,IF(Udfyldningsark!G2703=Data!$T$11,Data!$V$11,IF(Udfyldningsark!G2703=Data!$T$12,Data!$V$12,IF(Udfyldningsark!G2703=Data!$T$13,Data!$V$13,IF(Udfyldningsark!G2703=Data!$T$14,Data!$V$14,IF(Udfyldningsark!G2703=Data!$T$15,Data!$V$15,IF(Udfyldningsark!G2703=Data!$T$16,Data!$V$16,IF(Udfyldningsark!G2703=Data!$T$17,Data!$V$17,IF(Udfyldningsark!G2703=Data!$T$18,Data!$V$18,IF(Udfyldningsark!G2703=Data!$T$19,Data!$V$19,IF(Udfyldningsark!G2703=Data!$T$20,Data!$V$20,IF(Udfyldningsark!G2703=Data!$T$21,Data!$V$21,IF(Udfyldningsark!G2703=Data!$T$22,Data!$V$22,IF(Udfyldningsark!G2703=Data!$T$23,Data!$V$23,IF(Udfyldningsark!G2703=Data!$T$24,Data!$V$24,IF(Udfyldningsark!G2703=Data!$T$25,Data!$V$25,IF(Udfyldningsark!G2703=Data!$T$26,Data!$V$26,IF(Udfyldningsark!G2703=Data!$T$27,Data!$V$27,))))))))))))))))))))))</f>
        <v/>
      </c>
    </row>
    <row r="2687" spans="13:13" ht="9.6" hidden="1" customHeight="1" x14ac:dyDescent="0.2">
      <c r="M2687" s="89" t="str">
        <f>IF(Udfyldningsark!G2704="","",IF(Udfyldningsark!G2704=Data!$T$7,Data!$V$7,IF(Udfyldningsark!G2704=Data!$T$8,Data!$V$8,IF(Udfyldningsark!G2704=Data!$T$9,Data!$V$9,IF(Udfyldningsark!G2704=Data!$T$10,Data!$V$10,IF(Udfyldningsark!G2704=Data!$T$11,Data!$V$11,IF(Udfyldningsark!G2704=Data!$T$12,Data!$V$12,IF(Udfyldningsark!G2704=Data!$T$13,Data!$V$13,IF(Udfyldningsark!G2704=Data!$T$14,Data!$V$14,IF(Udfyldningsark!G2704=Data!$T$15,Data!$V$15,IF(Udfyldningsark!G2704=Data!$T$16,Data!$V$16,IF(Udfyldningsark!G2704=Data!$T$17,Data!$V$17,IF(Udfyldningsark!G2704=Data!$T$18,Data!$V$18,IF(Udfyldningsark!G2704=Data!$T$19,Data!$V$19,IF(Udfyldningsark!G2704=Data!$T$20,Data!$V$20,IF(Udfyldningsark!G2704=Data!$T$21,Data!$V$21,IF(Udfyldningsark!G2704=Data!$T$22,Data!$V$22,IF(Udfyldningsark!G2704=Data!$T$23,Data!$V$23,IF(Udfyldningsark!G2704=Data!$T$24,Data!$V$24,IF(Udfyldningsark!G2704=Data!$T$25,Data!$V$25,IF(Udfyldningsark!G2704=Data!$T$26,Data!$V$26,IF(Udfyldningsark!G2704=Data!$T$27,Data!$V$27,))))))))))))))))))))))</f>
        <v/>
      </c>
    </row>
    <row r="2688" spans="13:13" ht="9.6" hidden="1" customHeight="1" x14ac:dyDescent="0.2">
      <c r="M2688" s="89" t="str">
        <f>IF(Udfyldningsark!G2705="","",IF(Udfyldningsark!G2705=Data!$T$7,Data!$V$7,IF(Udfyldningsark!G2705=Data!$T$8,Data!$V$8,IF(Udfyldningsark!G2705=Data!$T$9,Data!$V$9,IF(Udfyldningsark!G2705=Data!$T$10,Data!$V$10,IF(Udfyldningsark!G2705=Data!$T$11,Data!$V$11,IF(Udfyldningsark!G2705=Data!$T$12,Data!$V$12,IF(Udfyldningsark!G2705=Data!$T$13,Data!$V$13,IF(Udfyldningsark!G2705=Data!$T$14,Data!$V$14,IF(Udfyldningsark!G2705=Data!$T$15,Data!$V$15,IF(Udfyldningsark!G2705=Data!$T$16,Data!$V$16,IF(Udfyldningsark!G2705=Data!$T$17,Data!$V$17,IF(Udfyldningsark!G2705=Data!$T$18,Data!$V$18,IF(Udfyldningsark!G2705=Data!$T$19,Data!$V$19,IF(Udfyldningsark!G2705=Data!$T$20,Data!$V$20,IF(Udfyldningsark!G2705=Data!$T$21,Data!$V$21,IF(Udfyldningsark!G2705=Data!$T$22,Data!$V$22,IF(Udfyldningsark!G2705=Data!$T$23,Data!$V$23,IF(Udfyldningsark!G2705=Data!$T$24,Data!$V$24,IF(Udfyldningsark!G2705=Data!$T$25,Data!$V$25,IF(Udfyldningsark!G2705=Data!$T$26,Data!$V$26,IF(Udfyldningsark!G2705=Data!$T$27,Data!$V$27,))))))))))))))))))))))</f>
        <v/>
      </c>
    </row>
    <row r="2689" spans="13:13" ht="9.6" hidden="1" customHeight="1" x14ac:dyDescent="0.2">
      <c r="M2689" s="89" t="str">
        <f>IF(Udfyldningsark!G2706="","",IF(Udfyldningsark!G2706=Data!$T$7,Data!$V$7,IF(Udfyldningsark!G2706=Data!$T$8,Data!$V$8,IF(Udfyldningsark!G2706=Data!$T$9,Data!$V$9,IF(Udfyldningsark!G2706=Data!$T$10,Data!$V$10,IF(Udfyldningsark!G2706=Data!$T$11,Data!$V$11,IF(Udfyldningsark!G2706=Data!$T$12,Data!$V$12,IF(Udfyldningsark!G2706=Data!$T$13,Data!$V$13,IF(Udfyldningsark!G2706=Data!$T$14,Data!$V$14,IF(Udfyldningsark!G2706=Data!$T$15,Data!$V$15,IF(Udfyldningsark!G2706=Data!$T$16,Data!$V$16,IF(Udfyldningsark!G2706=Data!$T$17,Data!$V$17,IF(Udfyldningsark!G2706=Data!$T$18,Data!$V$18,IF(Udfyldningsark!G2706=Data!$T$19,Data!$V$19,IF(Udfyldningsark!G2706=Data!$T$20,Data!$V$20,IF(Udfyldningsark!G2706=Data!$T$21,Data!$V$21,IF(Udfyldningsark!G2706=Data!$T$22,Data!$V$22,IF(Udfyldningsark!G2706=Data!$T$23,Data!$V$23,IF(Udfyldningsark!G2706=Data!$T$24,Data!$V$24,IF(Udfyldningsark!G2706=Data!$T$25,Data!$V$25,IF(Udfyldningsark!G2706=Data!$T$26,Data!$V$26,IF(Udfyldningsark!G2706=Data!$T$27,Data!$V$27,))))))))))))))))))))))</f>
        <v/>
      </c>
    </row>
    <row r="2690" spans="13:13" ht="9.6" hidden="1" customHeight="1" x14ac:dyDescent="0.2">
      <c r="M2690" s="89" t="str">
        <f>IF(Udfyldningsark!G2707="","",IF(Udfyldningsark!G2707=Data!$T$7,Data!$V$7,IF(Udfyldningsark!G2707=Data!$T$8,Data!$V$8,IF(Udfyldningsark!G2707=Data!$T$9,Data!$V$9,IF(Udfyldningsark!G2707=Data!$T$10,Data!$V$10,IF(Udfyldningsark!G2707=Data!$T$11,Data!$V$11,IF(Udfyldningsark!G2707=Data!$T$12,Data!$V$12,IF(Udfyldningsark!G2707=Data!$T$13,Data!$V$13,IF(Udfyldningsark!G2707=Data!$T$14,Data!$V$14,IF(Udfyldningsark!G2707=Data!$T$15,Data!$V$15,IF(Udfyldningsark!G2707=Data!$T$16,Data!$V$16,IF(Udfyldningsark!G2707=Data!$T$17,Data!$V$17,IF(Udfyldningsark!G2707=Data!$T$18,Data!$V$18,IF(Udfyldningsark!G2707=Data!$T$19,Data!$V$19,IF(Udfyldningsark!G2707=Data!$T$20,Data!$V$20,IF(Udfyldningsark!G2707=Data!$T$21,Data!$V$21,IF(Udfyldningsark!G2707=Data!$T$22,Data!$V$22,IF(Udfyldningsark!G2707=Data!$T$23,Data!$V$23,IF(Udfyldningsark!G2707=Data!$T$24,Data!$V$24,IF(Udfyldningsark!G2707=Data!$T$25,Data!$V$25,IF(Udfyldningsark!G2707=Data!$T$26,Data!$V$26,IF(Udfyldningsark!G2707=Data!$T$27,Data!$V$27,))))))))))))))))))))))</f>
        <v/>
      </c>
    </row>
    <row r="2691" spans="13:13" ht="9.6" hidden="1" customHeight="1" x14ac:dyDescent="0.2">
      <c r="M2691" s="89" t="str">
        <f>IF(Udfyldningsark!G2708="","",IF(Udfyldningsark!G2708=Data!$T$7,Data!$V$7,IF(Udfyldningsark!G2708=Data!$T$8,Data!$V$8,IF(Udfyldningsark!G2708=Data!$T$9,Data!$V$9,IF(Udfyldningsark!G2708=Data!$T$10,Data!$V$10,IF(Udfyldningsark!G2708=Data!$T$11,Data!$V$11,IF(Udfyldningsark!G2708=Data!$T$12,Data!$V$12,IF(Udfyldningsark!G2708=Data!$T$13,Data!$V$13,IF(Udfyldningsark!G2708=Data!$T$14,Data!$V$14,IF(Udfyldningsark!G2708=Data!$T$15,Data!$V$15,IF(Udfyldningsark!G2708=Data!$T$16,Data!$V$16,IF(Udfyldningsark!G2708=Data!$T$17,Data!$V$17,IF(Udfyldningsark!G2708=Data!$T$18,Data!$V$18,IF(Udfyldningsark!G2708=Data!$T$19,Data!$V$19,IF(Udfyldningsark!G2708=Data!$T$20,Data!$V$20,IF(Udfyldningsark!G2708=Data!$T$21,Data!$V$21,IF(Udfyldningsark!G2708=Data!$T$22,Data!$V$22,IF(Udfyldningsark!G2708=Data!$T$23,Data!$V$23,IF(Udfyldningsark!G2708=Data!$T$24,Data!$V$24,IF(Udfyldningsark!G2708=Data!$T$25,Data!$V$25,IF(Udfyldningsark!G2708=Data!$T$26,Data!$V$26,IF(Udfyldningsark!G2708=Data!$T$27,Data!$V$27,))))))))))))))))))))))</f>
        <v/>
      </c>
    </row>
    <row r="2692" spans="13:13" ht="9.6" hidden="1" customHeight="1" x14ac:dyDescent="0.2">
      <c r="M2692" s="89" t="str">
        <f>IF(Udfyldningsark!G2709="","",IF(Udfyldningsark!G2709=Data!$T$7,Data!$V$7,IF(Udfyldningsark!G2709=Data!$T$8,Data!$V$8,IF(Udfyldningsark!G2709=Data!$T$9,Data!$V$9,IF(Udfyldningsark!G2709=Data!$T$10,Data!$V$10,IF(Udfyldningsark!G2709=Data!$T$11,Data!$V$11,IF(Udfyldningsark!G2709=Data!$T$12,Data!$V$12,IF(Udfyldningsark!G2709=Data!$T$13,Data!$V$13,IF(Udfyldningsark!G2709=Data!$T$14,Data!$V$14,IF(Udfyldningsark!G2709=Data!$T$15,Data!$V$15,IF(Udfyldningsark!G2709=Data!$T$16,Data!$V$16,IF(Udfyldningsark!G2709=Data!$T$17,Data!$V$17,IF(Udfyldningsark!G2709=Data!$T$18,Data!$V$18,IF(Udfyldningsark!G2709=Data!$T$19,Data!$V$19,IF(Udfyldningsark!G2709=Data!$T$20,Data!$V$20,IF(Udfyldningsark!G2709=Data!$T$21,Data!$V$21,IF(Udfyldningsark!G2709=Data!$T$22,Data!$V$22,IF(Udfyldningsark!G2709=Data!$T$23,Data!$V$23,IF(Udfyldningsark!G2709=Data!$T$24,Data!$V$24,IF(Udfyldningsark!G2709=Data!$T$25,Data!$V$25,IF(Udfyldningsark!G2709=Data!$T$26,Data!$V$26,IF(Udfyldningsark!G2709=Data!$T$27,Data!$V$27,))))))))))))))))))))))</f>
        <v/>
      </c>
    </row>
    <row r="2693" spans="13:13" ht="9.6" hidden="1" customHeight="1" x14ac:dyDescent="0.2">
      <c r="M2693" s="89" t="str">
        <f>IF(Udfyldningsark!G2710="","",IF(Udfyldningsark!G2710=Data!$T$7,Data!$V$7,IF(Udfyldningsark!G2710=Data!$T$8,Data!$V$8,IF(Udfyldningsark!G2710=Data!$T$9,Data!$V$9,IF(Udfyldningsark!G2710=Data!$T$10,Data!$V$10,IF(Udfyldningsark!G2710=Data!$T$11,Data!$V$11,IF(Udfyldningsark!G2710=Data!$T$12,Data!$V$12,IF(Udfyldningsark!G2710=Data!$T$13,Data!$V$13,IF(Udfyldningsark!G2710=Data!$T$14,Data!$V$14,IF(Udfyldningsark!G2710=Data!$T$15,Data!$V$15,IF(Udfyldningsark!G2710=Data!$T$16,Data!$V$16,IF(Udfyldningsark!G2710=Data!$T$17,Data!$V$17,IF(Udfyldningsark!G2710=Data!$T$18,Data!$V$18,IF(Udfyldningsark!G2710=Data!$T$19,Data!$V$19,IF(Udfyldningsark!G2710=Data!$T$20,Data!$V$20,IF(Udfyldningsark!G2710=Data!$T$21,Data!$V$21,IF(Udfyldningsark!G2710=Data!$T$22,Data!$V$22,IF(Udfyldningsark!G2710=Data!$T$23,Data!$V$23,IF(Udfyldningsark!G2710=Data!$T$24,Data!$V$24,IF(Udfyldningsark!G2710=Data!$T$25,Data!$V$25,IF(Udfyldningsark!G2710=Data!$T$26,Data!$V$26,IF(Udfyldningsark!G2710=Data!$T$27,Data!$V$27,))))))))))))))))))))))</f>
        <v/>
      </c>
    </row>
    <row r="2694" spans="13:13" ht="9.6" hidden="1" customHeight="1" x14ac:dyDescent="0.2">
      <c r="M2694" s="89" t="str">
        <f>IF(Udfyldningsark!G2711="","",IF(Udfyldningsark!G2711=Data!$T$7,Data!$V$7,IF(Udfyldningsark!G2711=Data!$T$8,Data!$V$8,IF(Udfyldningsark!G2711=Data!$T$9,Data!$V$9,IF(Udfyldningsark!G2711=Data!$T$10,Data!$V$10,IF(Udfyldningsark!G2711=Data!$T$11,Data!$V$11,IF(Udfyldningsark!G2711=Data!$T$12,Data!$V$12,IF(Udfyldningsark!G2711=Data!$T$13,Data!$V$13,IF(Udfyldningsark!G2711=Data!$T$14,Data!$V$14,IF(Udfyldningsark!G2711=Data!$T$15,Data!$V$15,IF(Udfyldningsark!G2711=Data!$T$16,Data!$V$16,IF(Udfyldningsark!G2711=Data!$T$17,Data!$V$17,IF(Udfyldningsark!G2711=Data!$T$18,Data!$V$18,IF(Udfyldningsark!G2711=Data!$T$19,Data!$V$19,IF(Udfyldningsark!G2711=Data!$T$20,Data!$V$20,IF(Udfyldningsark!G2711=Data!$T$21,Data!$V$21,IF(Udfyldningsark!G2711=Data!$T$22,Data!$V$22,IF(Udfyldningsark!G2711=Data!$T$23,Data!$V$23,IF(Udfyldningsark!G2711=Data!$T$24,Data!$V$24,IF(Udfyldningsark!G2711=Data!$T$25,Data!$V$25,IF(Udfyldningsark!G2711=Data!$T$26,Data!$V$26,IF(Udfyldningsark!G2711=Data!$T$27,Data!$V$27,))))))))))))))))))))))</f>
        <v/>
      </c>
    </row>
    <row r="2695" spans="13:13" ht="9.6" hidden="1" customHeight="1" x14ac:dyDescent="0.2">
      <c r="M2695" s="89" t="str">
        <f>IF(Udfyldningsark!G2712="","",IF(Udfyldningsark!G2712=Data!$T$7,Data!$V$7,IF(Udfyldningsark!G2712=Data!$T$8,Data!$V$8,IF(Udfyldningsark!G2712=Data!$T$9,Data!$V$9,IF(Udfyldningsark!G2712=Data!$T$10,Data!$V$10,IF(Udfyldningsark!G2712=Data!$T$11,Data!$V$11,IF(Udfyldningsark!G2712=Data!$T$12,Data!$V$12,IF(Udfyldningsark!G2712=Data!$T$13,Data!$V$13,IF(Udfyldningsark!G2712=Data!$T$14,Data!$V$14,IF(Udfyldningsark!G2712=Data!$T$15,Data!$V$15,IF(Udfyldningsark!G2712=Data!$T$16,Data!$V$16,IF(Udfyldningsark!G2712=Data!$T$17,Data!$V$17,IF(Udfyldningsark!G2712=Data!$T$18,Data!$V$18,IF(Udfyldningsark!G2712=Data!$T$19,Data!$V$19,IF(Udfyldningsark!G2712=Data!$T$20,Data!$V$20,IF(Udfyldningsark!G2712=Data!$T$21,Data!$V$21,IF(Udfyldningsark!G2712=Data!$T$22,Data!$V$22,IF(Udfyldningsark!G2712=Data!$T$23,Data!$V$23,IF(Udfyldningsark!G2712=Data!$T$24,Data!$V$24,IF(Udfyldningsark!G2712=Data!$T$25,Data!$V$25,IF(Udfyldningsark!G2712=Data!$T$26,Data!$V$26,IF(Udfyldningsark!G2712=Data!$T$27,Data!$V$27,))))))))))))))))))))))</f>
        <v/>
      </c>
    </row>
    <row r="2696" spans="13:13" ht="9.6" hidden="1" customHeight="1" x14ac:dyDescent="0.2">
      <c r="M2696" s="89" t="str">
        <f>IF(Udfyldningsark!G2713="","",IF(Udfyldningsark!G2713=Data!$T$7,Data!$V$7,IF(Udfyldningsark!G2713=Data!$T$8,Data!$V$8,IF(Udfyldningsark!G2713=Data!$T$9,Data!$V$9,IF(Udfyldningsark!G2713=Data!$T$10,Data!$V$10,IF(Udfyldningsark!G2713=Data!$T$11,Data!$V$11,IF(Udfyldningsark!G2713=Data!$T$12,Data!$V$12,IF(Udfyldningsark!G2713=Data!$T$13,Data!$V$13,IF(Udfyldningsark!G2713=Data!$T$14,Data!$V$14,IF(Udfyldningsark!G2713=Data!$T$15,Data!$V$15,IF(Udfyldningsark!G2713=Data!$T$16,Data!$V$16,IF(Udfyldningsark!G2713=Data!$T$17,Data!$V$17,IF(Udfyldningsark!G2713=Data!$T$18,Data!$V$18,IF(Udfyldningsark!G2713=Data!$T$19,Data!$V$19,IF(Udfyldningsark!G2713=Data!$T$20,Data!$V$20,IF(Udfyldningsark!G2713=Data!$T$21,Data!$V$21,IF(Udfyldningsark!G2713=Data!$T$22,Data!$V$22,IF(Udfyldningsark!G2713=Data!$T$23,Data!$V$23,IF(Udfyldningsark!G2713=Data!$T$24,Data!$V$24,IF(Udfyldningsark!G2713=Data!$T$25,Data!$V$25,IF(Udfyldningsark!G2713=Data!$T$26,Data!$V$26,IF(Udfyldningsark!G2713=Data!$T$27,Data!$V$27,))))))))))))))))))))))</f>
        <v/>
      </c>
    </row>
    <row r="2697" spans="13:13" ht="9.6" hidden="1" customHeight="1" x14ac:dyDescent="0.2">
      <c r="M2697" s="89" t="str">
        <f>IF(Udfyldningsark!G2714="","",IF(Udfyldningsark!G2714=Data!$T$7,Data!$V$7,IF(Udfyldningsark!G2714=Data!$T$8,Data!$V$8,IF(Udfyldningsark!G2714=Data!$T$9,Data!$V$9,IF(Udfyldningsark!G2714=Data!$T$10,Data!$V$10,IF(Udfyldningsark!G2714=Data!$T$11,Data!$V$11,IF(Udfyldningsark!G2714=Data!$T$12,Data!$V$12,IF(Udfyldningsark!G2714=Data!$T$13,Data!$V$13,IF(Udfyldningsark!G2714=Data!$T$14,Data!$V$14,IF(Udfyldningsark!G2714=Data!$T$15,Data!$V$15,IF(Udfyldningsark!G2714=Data!$T$16,Data!$V$16,IF(Udfyldningsark!G2714=Data!$T$17,Data!$V$17,IF(Udfyldningsark!G2714=Data!$T$18,Data!$V$18,IF(Udfyldningsark!G2714=Data!$T$19,Data!$V$19,IF(Udfyldningsark!G2714=Data!$T$20,Data!$V$20,IF(Udfyldningsark!G2714=Data!$T$21,Data!$V$21,IF(Udfyldningsark!G2714=Data!$T$22,Data!$V$22,IF(Udfyldningsark!G2714=Data!$T$23,Data!$V$23,IF(Udfyldningsark!G2714=Data!$T$24,Data!$V$24,IF(Udfyldningsark!G2714=Data!$T$25,Data!$V$25,IF(Udfyldningsark!G2714=Data!$T$26,Data!$V$26,IF(Udfyldningsark!G2714=Data!$T$27,Data!$V$27,))))))))))))))))))))))</f>
        <v/>
      </c>
    </row>
    <row r="2698" spans="13:13" ht="9.6" hidden="1" customHeight="1" x14ac:dyDescent="0.2">
      <c r="M2698" s="89" t="str">
        <f>IF(Udfyldningsark!G2715="","",IF(Udfyldningsark!G2715=Data!$T$7,Data!$V$7,IF(Udfyldningsark!G2715=Data!$T$8,Data!$V$8,IF(Udfyldningsark!G2715=Data!$T$9,Data!$V$9,IF(Udfyldningsark!G2715=Data!$T$10,Data!$V$10,IF(Udfyldningsark!G2715=Data!$T$11,Data!$V$11,IF(Udfyldningsark!G2715=Data!$T$12,Data!$V$12,IF(Udfyldningsark!G2715=Data!$T$13,Data!$V$13,IF(Udfyldningsark!G2715=Data!$T$14,Data!$V$14,IF(Udfyldningsark!G2715=Data!$T$15,Data!$V$15,IF(Udfyldningsark!G2715=Data!$T$16,Data!$V$16,IF(Udfyldningsark!G2715=Data!$T$17,Data!$V$17,IF(Udfyldningsark!G2715=Data!$T$18,Data!$V$18,IF(Udfyldningsark!G2715=Data!$T$19,Data!$V$19,IF(Udfyldningsark!G2715=Data!$T$20,Data!$V$20,IF(Udfyldningsark!G2715=Data!$T$21,Data!$V$21,IF(Udfyldningsark!G2715=Data!$T$22,Data!$V$22,IF(Udfyldningsark!G2715=Data!$T$23,Data!$V$23,IF(Udfyldningsark!G2715=Data!$T$24,Data!$V$24,IF(Udfyldningsark!G2715=Data!$T$25,Data!$V$25,IF(Udfyldningsark!G2715=Data!$T$26,Data!$V$26,IF(Udfyldningsark!G2715=Data!$T$27,Data!$V$27,))))))))))))))))))))))</f>
        <v/>
      </c>
    </row>
    <row r="2699" spans="13:13" ht="9.6" hidden="1" customHeight="1" x14ac:dyDescent="0.2">
      <c r="M2699" s="89" t="str">
        <f>IF(Udfyldningsark!G2716="","",IF(Udfyldningsark!G2716=Data!$T$7,Data!$V$7,IF(Udfyldningsark!G2716=Data!$T$8,Data!$V$8,IF(Udfyldningsark!G2716=Data!$T$9,Data!$V$9,IF(Udfyldningsark!G2716=Data!$T$10,Data!$V$10,IF(Udfyldningsark!G2716=Data!$T$11,Data!$V$11,IF(Udfyldningsark!G2716=Data!$T$12,Data!$V$12,IF(Udfyldningsark!G2716=Data!$T$13,Data!$V$13,IF(Udfyldningsark!G2716=Data!$T$14,Data!$V$14,IF(Udfyldningsark!G2716=Data!$T$15,Data!$V$15,IF(Udfyldningsark!G2716=Data!$T$16,Data!$V$16,IF(Udfyldningsark!G2716=Data!$T$17,Data!$V$17,IF(Udfyldningsark!G2716=Data!$T$18,Data!$V$18,IF(Udfyldningsark!G2716=Data!$T$19,Data!$V$19,IF(Udfyldningsark!G2716=Data!$T$20,Data!$V$20,IF(Udfyldningsark!G2716=Data!$T$21,Data!$V$21,IF(Udfyldningsark!G2716=Data!$T$22,Data!$V$22,IF(Udfyldningsark!G2716=Data!$T$23,Data!$V$23,IF(Udfyldningsark!G2716=Data!$T$24,Data!$V$24,IF(Udfyldningsark!G2716=Data!$T$25,Data!$V$25,IF(Udfyldningsark!G2716=Data!$T$26,Data!$V$26,IF(Udfyldningsark!G2716=Data!$T$27,Data!$V$27,))))))))))))))))))))))</f>
        <v/>
      </c>
    </row>
    <row r="2700" spans="13:13" ht="9.6" hidden="1" customHeight="1" x14ac:dyDescent="0.2">
      <c r="M2700" s="89" t="str">
        <f>IF(Udfyldningsark!G2717="","",IF(Udfyldningsark!G2717=Data!$T$7,Data!$V$7,IF(Udfyldningsark!G2717=Data!$T$8,Data!$V$8,IF(Udfyldningsark!G2717=Data!$T$9,Data!$V$9,IF(Udfyldningsark!G2717=Data!$T$10,Data!$V$10,IF(Udfyldningsark!G2717=Data!$T$11,Data!$V$11,IF(Udfyldningsark!G2717=Data!$T$12,Data!$V$12,IF(Udfyldningsark!G2717=Data!$T$13,Data!$V$13,IF(Udfyldningsark!G2717=Data!$T$14,Data!$V$14,IF(Udfyldningsark!G2717=Data!$T$15,Data!$V$15,IF(Udfyldningsark!G2717=Data!$T$16,Data!$V$16,IF(Udfyldningsark!G2717=Data!$T$17,Data!$V$17,IF(Udfyldningsark!G2717=Data!$T$18,Data!$V$18,IF(Udfyldningsark!G2717=Data!$T$19,Data!$V$19,IF(Udfyldningsark!G2717=Data!$T$20,Data!$V$20,IF(Udfyldningsark!G2717=Data!$T$21,Data!$V$21,IF(Udfyldningsark!G2717=Data!$T$22,Data!$V$22,IF(Udfyldningsark!G2717=Data!$T$23,Data!$V$23,IF(Udfyldningsark!G2717=Data!$T$24,Data!$V$24,IF(Udfyldningsark!G2717=Data!$T$25,Data!$V$25,IF(Udfyldningsark!G2717=Data!$T$26,Data!$V$26,IF(Udfyldningsark!G2717=Data!$T$27,Data!$V$27,))))))))))))))))))))))</f>
        <v/>
      </c>
    </row>
    <row r="2701" spans="13:13" ht="9.6" hidden="1" customHeight="1" x14ac:dyDescent="0.2">
      <c r="M2701" s="89" t="str">
        <f>IF(Udfyldningsark!G2718="","",IF(Udfyldningsark!G2718=Data!$T$7,Data!$V$7,IF(Udfyldningsark!G2718=Data!$T$8,Data!$V$8,IF(Udfyldningsark!G2718=Data!$T$9,Data!$V$9,IF(Udfyldningsark!G2718=Data!$T$10,Data!$V$10,IF(Udfyldningsark!G2718=Data!$T$11,Data!$V$11,IF(Udfyldningsark!G2718=Data!$T$12,Data!$V$12,IF(Udfyldningsark!G2718=Data!$T$13,Data!$V$13,IF(Udfyldningsark!G2718=Data!$T$14,Data!$V$14,IF(Udfyldningsark!G2718=Data!$T$15,Data!$V$15,IF(Udfyldningsark!G2718=Data!$T$16,Data!$V$16,IF(Udfyldningsark!G2718=Data!$T$17,Data!$V$17,IF(Udfyldningsark!G2718=Data!$T$18,Data!$V$18,IF(Udfyldningsark!G2718=Data!$T$19,Data!$V$19,IF(Udfyldningsark!G2718=Data!$T$20,Data!$V$20,IF(Udfyldningsark!G2718=Data!$T$21,Data!$V$21,IF(Udfyldningsark!G2718=Data!$T$22,Data!$V$22,IF(Udfyldningsark!G2718=Data!$T$23,Data!$V$23,IF(Udfyldningsark!G2718=Data!$T$24,Data!$V$24,IF(Udfyldningsark!G2718=Data!$T$25,Data!$V$25,IF(Udfyldningsark!G2718=Data!$T$26,Data!$V$26,IF(Udfyldningsark!G2718=Data!$T$27,Data!$V$27,))))))))))))))))))))))</f>
        <v/>
      </c>
    </row>
    <row r="2702" spans="13:13" ht="9.6" hidden="1" customHeight="1" x14ac:dyDescent="0.2">
      <c r="M2702" s="89" t="str">
        <f>IF(Udfyldningsark!G2719="","",IF(Udfyldningsark!G2719=Data!$T$7,Data!$V$7,IF(Udfyldningsark!G2719=Data!$T$8,Data!$V$8,IF(Udfyldningsark!G2719=Data!$T$9,Data!$V$9,IF(Udfyldningsark!G2719=Data!$T$10,Data!$V$10,IF(Udfyldningsark!G2719=Data!$T$11,Data!$V$11,IF(Udfyldningsark!G2719=Data!$T$12,Data!$V$12,IF(Udfyldningsark!G2719=Data!$T$13,Data!$V$13,IF(Udfyldningsark!G2719=Data!$T$14,Data!$V$14,IF(Udfyldningsark!G2719=Data!$T$15,Data!$V$15,IF(Udfyldningsark!G2719=Data!$T$16,Data!$V$16,IF(Udfyldningsark!G2719=Data!$T$17,Data!$V$17,IF(Udfyldningsark!G2719=Data!$T$18,Data!$V$18,IF(Udfyldningsark!G2719=Data!$T$19,Data!$V$19,IF(Udfyldningsark!G2719=Data!$T$20,Data!$V$20,IF(Udfyldningsark!G2719=Data!$T$21,Data!$V$21,IF(Udfyldningsark!G2719=Data!$T$22,Data!$V$22,IF(Udfyldningsark!G2719=Data!$T$23,Data!$V$23,IF(Udfyldningsark!G2719=Data!$T$24,Data!$V$24,IF(Udfyldningsark!G2719=Data!$T$25,Data!$V$25,IF(Udfyldningsark!G2719=Data!$T$26,Data!$V$26,IF(Udfyldningsark!G2719=Data!$T$27,Data!$V$27,))))))))))))))))))))))</f>
        <v/>
      </c>
    </row>
    <row r="2703" spans="13:13" ht="9.6" hidden="1" customHeight="1" x14ac:dyDescent="0.2">
      <c r="M2703" s="89" t="str">
        <f>IF(Udfyldningsark!G2720="","",IF(Udfyldningsark!G2720=Data!$T$7,Data!$V$7,IF(Udfyldningsark!G2720=Data!$T$8,Data!$V$8,IF(Udfyldningsark!G2720=Data!$T$9,Data!$V$9,IF(Udfyldningsark!G2720=Data!$T$10,Data!$V$10,IF(Udfyldningsark!G2720=Data!$T$11,Data!$V$11,IF(Udfyldningsark!G2720=Data!$T$12,Data!$V$12,IF(Udfyldningsark!G2720=Data!$T$13,Data!$V$13,IF(Udfyldningsark!G2720=Data!$T$14,Data!$V$14,IF(Udfyldningsark!G2720=Data!$T$15,Data!$V$15,IF(Udfyldningsark!G2720=Data!$T$16,Data!$V$16,IF(Udfyldningsark!G2720=Data!$T$17,Data!$V$17,IF(Udfyldningsark!G2720=Data!$T$18,Data!$V$18,IF(Udfyldningsark!G2720=Data!$T$19,Data!$V$19,IF(Udfyldningsark!G2720=Data!$T$20,Data!$V$20,IF(Udfyldningsark!G2720=Data!$T$21,Data!$V$21,IF(Udfyldningsark!G2720=Data!$T$22,Data!$V$22,IF(Udfyldningsark!G2720=Data!$T$23,Data!$V$23,IF(Udfyldningsark!G2720=Data!$T$24,Data!$V$24,IF(Udfyldningsark!G2720=Data!$T$25,Data!$V$25,IF(Udfyldningsark!G2720=Data!$T$26,Data!$V$26,IF(Udfyldningsark!G2720=Data!$T$27,Data!$V$27,))))))))))))))))))))))</f>
        <v/>
      </c>
    </row>
    <row r="2704" spans="13:13" ht="9.6" hidden="1" customHeight="1" x14ac:dyDescent="0.2">
      <c r="M2704" s="89" t="str">
        <f>IF(Udfyldningsark!G2721="","",IF(Udfyldningsark!G2721=Data!$T$7,Data!$V$7,IF(Udfyldningsark!G2721=Data!$T$8,Data!$V$8,IF(Udfyldningsark!G2721=Data!$T$9,Data!$V$9,IF(Udfyldningsark!G2721=Data!$T$10,Data!$V$10,IF(Udfyldningsark!G2721=Data!$T$11,Data!$V$11,IF(Udfyldningsark!G2721=Data!$T$12,Data!$V$12,IF(Udfyldningsark!G2721=Data!$T$13,Data!$V$13,IF(Udfyldningsark!G2721=Data!$T$14,Data!$V$14,IF(Udfyldningsark!G2721=Data!$T$15,Data!$V$15,IF(Udfyldningsark!G2721=Data!$T$16,Data!$V$16,IF(Udfyldningsark!G2721=Data!$T$17,Data!$V$17,IF(Udfyldningsark!G2721=Data!$T$18,Data!$V$18,IF(Udfyldningsark!G2721=Data!$T$19,Data!$V$19,IF(Udfyldningsark!G2721=Data!$T$20,Data!$V$20,IF(Udfyldningsark!G2721=Data!$T$21,Data!$V$21,IF(Udfyldningsark!G2721=Data!$T$22,Data!$V$22,IF(Udfyldningsark!G2721=Data!$T$23,Data!$V$23,IF(Udfyldningsark!G2721=Data!$T$24,Data!$V$24,IF(Udfyldningsark!G2721=Data!$T$25,Data!$V$25,IF(Udfyldningsark!G2721=Data!$T$26,Data!$V$26,IF(Udfyldningsark!G2721=Data!$T$27,Data!$V$27,))))))))))))))))))))))</f>
        <v/>
      </c>
    </row>
    <row r="2705" spans="13:13" ht="9.6" hidden="1" customHeight="1" x14ac:dyDescent="0.2">
      <c r="M2705" s="89" t="str">
        <f>IF(Udfyldningsark!G2722="","",IF(Udfyldningsark!G2722=Data!$T$7,Data!$V$7,IF(Udfyldningsark!G2722=Data!$T$8,Data!$V$8,IF(Udfyldningsark!G2722=Data!$T$9,Data!$V$9,IF(Udfyldningsark!G2722=Data!$T$10,Data!$V$10,IF(Udfyldningsark!G2722=Data!$T$11,Data!$V$11,IF(Udfyldningsark!G2722=Data!$T$12,Data!$V$12,IF(Udfyldningsark!G2722=Data!$T$13,Data!$V$13,IF(Udfyldningsark!G2722=Data!$T$14,Data!$V$14,IF(Udfyldningsark!G2722=Data!$T$15,Data!$V$15,IF(Udfyldningsark!G2722=Data!$T$16,Data!$V$16,IF(Udfyldningsark!G2722=Data!$T$17,Data!$V$17,IF(Udfyldningsark!G2722=Data!$T$18,Data!$V$18,IF(Udfyldningsark!G2722=Data!$T$19,Data!$V$19,IF(Udfyldningsark!G2722=Data!$T$20,Data!$V$20,IF(Udfyldningsark!G2722=Data!$T$21,Data!$V$21,IF(Udfyldningsark!G2722=Data!$T$22,Data!$V$22,IF(Udfyldningsark!G2722=Data!$T$23,Data!$V$23,IF(Udfyldningsark!G2722=Data!$T$24,Data!$V$24,IF(Udfyldningsark!G2722=Data!$T$25,Data!$V$25,IF(Udfyldningsark!G2722=Data!$T$26,Data!$V$26,IF(Udfyldningsark!G2722=Data!$T$27,Data!$V$27,))))))))))))))))))))))</f>
        <v/>
      </c>
    </row>
    <row r="2706" spans="13:13" ht="9.6" hidden="1" customHeight="1" x14ac:dyDescent="0.2">
      <c r="M2706" s="89" t="str">
        <f>IF(Udfyldningsark!G2723="","",IF(Udfyldningsark!G2723=Data!$T$7,Data!$V$7,IF(Udfyldningsark!G2723=Data!$T$8,Data!$V$8,IF(Udfyldningsark!G2723=Data!$T$9,Data!$V$9,IF(Udfyldningsark!G2723=Data!$T$10,Data!$V$10,IF(Udfyldningsark!G2723=Data!$T$11,Data!$V$11,IF(Udfyldningsark!G2723=Data!$T$12,Data!$V$12,IF(Udfyldningsark!G2723=Data!$T$13,Data!$V$13,IF(Udfyldningsark!G2723=Data!$T$14,Data!$V$14,IF(Udfyldningsark!G2723=Data!$T$15,Data!$V$15,IF(Udfyldningsark!G2723=Data!$T$16,Data!$V$16,IF(Udfyldningsark!G2723=Data!$T$17,Data!$V$17,IF(Udfyldningsark!G2723=Data!$T$18,Data!$V$18,IF(Udfyldningsark!G2723=Data!$T$19,Data!$V$19,IF(Udfyldningsark!G2723=Data!$T$20,Data!$V$20,IF(Udfyldningsark!G2723=Data!$T$21,Data!$V$21,IF(Udfyldningsark!G2723=Data!$T$22,Data!$V$22,IF(Udfyldningsark!G2723=Data!$T$23,Data!$V$23,IF(Udfyldningsark!G2723=Data!$T$24,Data!$V$24,IF(Udfyldningsark!G2723=Data!$T$25,Data!$V$25,IF(Udfyldningsark!G2723=Data!$T$26,Data!$V$26,IF(Udfyldningsark!G2723=Data!$T$27,Data!$V$27,))))))))))))))))))))))</f>
        <v/>
      </c>
    </row>
    <row r="2707" spans="13:13" ht="9.6" hidden="1" customHeight="1" x14ac:dyDescent="0.2">
      <c r="M2707" s="89" t="str">
        <f>IF(Udfyldningsark!G2724="","",IF(Udfyldningsark!G2724=Data!$T$7,Data!$V$7,IF(Udfyldningsark!G2724=Data!$T$8,Data!$V$8,IF(Udfyldningsark!G2724=Data!$T$9,Data!$V$9,IF(Udfyldningsark!G2724=Data!$T$10,Data!$V$10,IF(Udfyldningsark!G2724=Data!$T$11,Data!$V$11,IF(Udfyldningsark!G2724=Data!$T$12,Data!$V$12,IF(Udfyldningsark!G2724=Data!$T$13,Data!$V$13,IF(Udfyldningsark!G2724=Data!$T$14,Data!$V$14,IF(Udfyldningsark!G2724=Data!$T$15,Data!$V$15,IF(Udfyldningsark!G2724=Data!$T$16,Data!$V$16,IF(Udfyldningsark!G2724=Data!$T$17,Data!$V$17,IF(Udfyldningsark!G2724=Data!$T$18,Data!$V$18,IF(Udfyldningsark!G2724=Data!$T$19,Data!$V$19,IF(Udfyldningsark!G2724=Data!$T$20,Data!$V$20,IF(Udfyldningsark!G2724=Data!$T$21,Data!$V$21,IF(Udfyldningsark!G2724=Data!$T$22,Data!$V$22,IF(Udfyldningsark!G2724=Data!$T$23,Data!$V$23,IF(Udfyldningsark!G2724=Data!$T$24,Data!$V$24,IF(Udfyldningsark!G2724=Data!$T$25,Data!$V$25,IF(Udfyldningsark!G2724=Data!$T$26,Data!$V$26,IF(Udfyldningsark!G2724=Data!$T$27,Data!$V$27,))))))))))))))))))))))</f>
        <v/>
      </c>
    </row>
    <row r="2708" spans="13:13" ht="9.6" hidden="1" customHeight="1" x14ac:dyDescent="0.2">
      <c r="M2708" s="89" t="str">
        <f>IF(Udfyldningsark!G2725="","",IF(Udfyldningsark!G2725=Data!$T$7,Data!$V$7,IF(Udfyldningsark!G2725=Data!$T$8,Data!$V$8,IF(Udfyldningsark!G2725=Data!$T$9,Data!$V$9,IF(Udfyldningsark!G2725=Data!$T$10,Data!$V$10,IF(Udfyldningsark!G2725=Data!$T$11,Data!$V$11,IF(Udfyldningsark!G2725=Data!$T$12,Data!$V$12,IF(Udfyldningsark!G2725=Data!$T$13,Data!$V$13,IF(Udfyldningsark!G2725=Data!$T$14,Data!$V$14,IF(Udfyldningsark!G2725=Data!$T$15,Data!$V$15,IF(Udfyldningsark!G2725=Data!$T$16,Data!$V$16,IF(Udfyldningsark!G2725=Data!$T$17,Data!$V$17,IF(Udfyldningsark!G2725=Data!$T$18,Data!$V$18,IF(Udfyldningsark!G2725=Data!$T$19,Data!$V$19,IF(Udfyldningsark!G2725=Data!$T$20,Data!$V$20,IF(Udfyldningsark!G2725=Data!$T$21,Data!$V$21,IF(Udfyldningsark!G2725=Data!$T$22,Data!$V$22,IF(Udfyldningsark!G2725=Data!$T$23,Data!$V$23,IF(Udfyldningsark!G2725=Data!$T$24,Data!$V$24,IF(Udfyldningsark!G2725=Data!$T$25,Data!$V$25,IF(Udfyldningsark!G2725=Data!$T$26,Data!$V$26,IF(Udfyldningsark!G2725=Data!$T$27,Data!$V$27,))))))))))))))))))))))</f>
        <v/>
      </c>
    </row>
    <row r="2709" spans="13:13" ht="9.6" hidden="1" customHeight="1" x14ac:dyDescent="0.2">
      <c r="M2709" s="89" t="str">
        <f>IF(Udfyldningsark!G2726="","",IF(Udfyldningsark!G2726=Data!$T$7,Data!$V$7,IF(Udfyldningsark!G2726=Data!$T$8,Data!$V$8,IF(Udfyldningsark!G2726=Data!$T$9,Data!$V$9,IF(Udfyldningsark!G2726=Data!$T$10,Data!$V$10,IF(Udfyldningsark!G2726=Data!$T$11,Data!$V$11,IF(Udfyldningsark!G2726=Data!$T$12,Data!$V$12,IF(Udfyldningsark!G2726=Data!$T$13,Data!$V$13,IF(Udfyldningsark!G2726=Data!$T$14,Data!$V$14,IF(Udfyldningsark!G2726=Data!$T$15,Data!$V$15,IF(Udfyldningsark!G2726=Data!$T$16,Data!$V$16,IF(Udfyldningsark!G2726=Data!$T$17,Data!$V$17,IF(Udfyldningsark!G2726=Data!$T$18,Data!$V$18,IF(Udfyldningsark!G2726=Data!$T$19,Data!$V$19,IF(Udfyldningsark!G2726=Data!$T$20,Data!$V$20,IF(Udfyldningsark!G2726=Data!$T$21,Data!$V$21,IF(Udfyldningsark!G2726=Data!$T$22,Data!$V$22,IF(Udfyldningsark!G2726=Data!$T$23,Data!$V$23,IF(Udfyldningsark!G2726=Data!$T$24,Data!$V$24,IF(Udfyldningsark!G2726=Data!$T$25,Data!$V$25,IF(Udfyldningsark!G2726=Data!$T$26,Data!$V$26,IF(Udfyldningsark!G2726=Data!$T$27,Data!$V$27,))))))))))))))))))))))</f>
        <v/>
      </c>
    </row>
    <row r="2710" spans="13:13" ht="9.6" hidden="1" customHeight="1" x14ac:dyDescent="0.2">
      <c r="M2710" s="89" t="str">
        <f>IF(Udfyldningsark!G2727="","",IF(Udfyldningsark!G2727=Data!$T$7,Data!$V$7,IF(Udfyldningsark!G2727=Data!$T$8,Data!$V$8,IF(Udfyldningsark!G2727=Data!$T$9,Data!$V$9,IF(Udfyldningsark!G2727=Data!$T$10,Data!$V$10,IF(Udfyldningsark!G2727=Data!$T$11,Data!$V$11,IF(Udfyldningsark!G2727=Data!$T$12,Data!$V$12,IF(Udfyldningsark!G2727=Data!$T$13,Data!$V$13,IF(Udfyldningsark!G2727=Data!$T$14,Data!$V$14,IF(Udfyldningsark!G2727=Data!$T$15,Data!$V$15,IF(Udfyldningsark!G2727=Data!$T$16,Data!$V$16,IF(Udfyldningsark!G2727=Data!$T$17,Data!$V$17,IF(Udfyldningsark!G2727=Data!$T$18,Data!$V$18,IF(Udfyldningsark!G2727=Data!$T$19,Data!$V$19,IF(Udfyldningsark!G2727=Data!$T$20,Data!$V$20,IF(Udfyldningsark!G2727=Data!$T$21,Data!$V$21,IF(Udfyldningsark!G2727=Data!$T$22,Data!$V$22,IF(Udfyldningsark!G2727=Data!$T$23,Data!$V$23,IF(Udfyldningsark!G2727=Data!$T$24,Data!$V$24,IF(Udfyldningsark!G2727=Data!$T$25,Data!$V$25,IF(Udfyldningsark!G2727=Data!$T$26,Data!$V$26,IF(Udfyldningsark!G2727=Data!$T$27,Data!$V$27,))))))))))))))))))))))</f>
        <v/>
      </c>
    </row>
    <row r="2711" spans="13:13" ht="9.6" hidden="1" customHeight="1" x14ac:dyDescent="0.2">
      <c r="M2711" s="89" t="str">
        <f>IF(Udfyldningsark!G2728="","",IF(Udfyldningsark!G2728=Data!$T$7,Data!$V$7,IF(Udfyldningsark!G2728=Data!$T$8,Data!$V$8,IF(Udfyldningsark!G2728=Data!$T$9,Data!$V$9,IF(Udfyldningsark!G2728=Data!$T$10,Data!$V$10,IF(Udfyldningsark!G2728=Data!$T$11,Data!$V$11,IF(Udfyldningsark!G2728=Data!$T$12,Data!$V$12,IF(Udfyldningsark!G2728=Data!$T$13,Data!$V$13,IF(Udfyldningsark!G2728=Data!$T$14,Data!$V$14,IF(Udfyldningsark!G2728=Data!$T$15,Data!$V$15,IF(Udfyldningsark!G2728=Data!$T$16,Data!$V$16,IF(Udfyldningsark!G2728=Data!$T$17,Data!$V$17,IF(Udfyldningsark!G2728=Data!$T$18,Data!$V$18,IF(Udfyldningsark!G2728=Data!$T$19,Data!$V$19,IF(Udfyldningsark!G2728=Data!$T$20,Data!$V$20,IF(Udfyldningsark!G2728=Data!$T$21,Data!$V$21,IF(Udfyldningsark!G2728=Data!$T$22,Data!$V$22,IF(Udfyldningsark!G2728=Data!$T$23,Data!$V$23,IF(Udfyldningsark!G2728=Data!$T$24,Data!$V$24,IF(Udfyldningsark!G2728=Data!$T$25,Data!$V$25,IF(Udfyldningsark!G2728=Data!$T$26,Data!$V$26,IF(Udfyldningsark!G2728=Data!$T$27,Data!$V$27,))))))))))))))))))))))</f>
        <v/>
      </c>
    </row>
    <row r="2712" spans="13:13" ht="9.6" hidden="1" customHeight="1" x14ac:dyDescent="0.2">
      <c r="M2712" s="89" t="str">
        <f>IF(Udfyldningsark!G2729="","",IF(Udfyldningsark!G2729=Data!$T$7,Data!$V$7,IF(Udfyldningsark!G2729=Data!$T$8,Data!$V$8,IF(Udfyldningsark!G2729=Data!$T$9,Data!$V$9,IF(Udfyldningsark!G2729=Data!$T$10,Data!$V$10,IF(Udfyldningsark!G2729=Data!$T$11,Data!$V$11,IF(Udfyldningsark!G2729=Data!$T$12,Data!$V$12,IF(Udfyldningsark!G2729=Data!$T$13,Data!$V$13,IF(Udfyldningsark!G2729=Data!$T$14,Data!$V$14,IF(Udfyldningsark!G2729=Data!$T$15,Data!$V$15,IF(Udfyldningsark!G2729=Data!$T$16,Data!$V$16,IF(Udfyldningsark!G2729=Data!$T$17,Data!$V$17,IF(Udfyldningsark!G2729=Data!$T$18,Data!$V$18,IF(Udfyldningsark!G2729=Data!$T$19,Data!$V$19,IF(Udfyldningsark!G2729=Data!$T$20,Data!$V$20,IF(Udfyldningsark!G2729=Data!$T$21,Data!$V$21,IF(Udfyldningsark!G2729=Data!$T$22,Data!$V$22,IF(Udfyldningsark!G2729=Data!$T$23,Data!$V$23,IF(Udfyldningsark!G2729=Data!$T$24,Data!$V$24,IF(Udfyldningsark!G2729=Data!$T$25,Data!$V$25,IF(Udfyldningsark!G2729=Data!$T$26,Data!$V$26,IF(Udfyldningsark!G2729=Data!$T$27,Data!$V$27,))))))))))))))))))))))</f>
        <v/>
      </c>
    </row>
    <row r="2713" spans="13:13" ht="9.6" hidden="1" customHeight="1" x14ac:dyDescent="0.2">
      <c r="M2713" s="89" t="str">
        <f>IF(Udfyldningsark!G2730="","",IF(Udfyldningsark!G2730=Data!$T$7,Data!$V$7,IF(Udfyldningsark!G2730=Data!$T$8,Data!$V$8,IF(Udfyldningsark!G2730=Data!$T$9,Data!$V$9,IF(Udfyldningsark!G2730=Data!$T$10,Data!$V$10,IF(Udfyldningsark!G2730=Data!$T$11,Data!$V$11,IF(Udfyldningsark!G2730=Data!$T$12,Data!$V$12,IF(Udfyldningsark!G2730=Data!$T$13,Data!$V$13,IF(Udfyldningsark!G2730=Data!$T$14,Data!$V$14,IF(Udfyldningsark!G2730=Data!$T$15,Data!$V$15,IF(Udfyldningsark!G2730=Data!$T$16,Data!$V$16,IF(Udfyldningsark!G2730=Data!$T$17,Data!$V$17,IF(Udfyldningsark!G2730=Data!$T$18,Data!$V$18,IF(Udfyldningsark!G2730=Data!$T$19,Data!$V$19,IF(Udfyldningsark!G2730=Data!$T$20,Data!$V$20,IF(Udfyldningsark!G2730=Data!$T$21,Data!$V$21,IF(Udfyldningsark!G2730=Data!$T$22,Data!$V$22,IF(Udfyldningsark!G2730=Data!$T$23,Data!$V$23,IF(Udfyldningsark!G2730=Data!$T$24,Data!$V$24,IF(Udfyldningsark!G2730=Data!$T$25,Data!$V$25,IF(Udfyldningsark!G2730=Data!$T$26,Data!$V$26,IF(Udfyldningsark!G2730=Data!$T$27,Data!$V$27,))))))))))))))))))))))</f>
        <v/>
      </c>
    </row>
    <row r="2714" spans="13:13" ht="9.6" hidden="1" customHeight="1" x14ac:dyDescent="0.2">
      <c r="M2714" s="89" t="str">
        <f>IF(Udfyldningsark!G2731="","",IF(Udfyldningsark!G2731=Data!$T$7,Data!$V$7,IF(Udfyldningsark!G2731=Data!$T$8,Data!$V$8,IF(Udfyldningsark!G2731=Data!$T$9,Data!$V$9,IF(Udfyldningsark!G2731=Data!$T$10,Data!$V$10,IF(Udfyldningsark!G2731=Data!$T$11,Data!$V$11,IF(Udfyldningsark!G2731=Data!$T$12,Data!$V$12,IF(Udfyldningsark!G2731=Data!$T$13,Data!$V$13,IF(Udfyldningsark!G2731=Data!$T$14,Data!$V$14,IF(Udfyldningsark!G2731=Data!$T$15,Data!$V$15,IF(Udfyldningsark!G2731=Data!$T$16,Data!$V$16,IF(Udfyldningsark!G2731=Data!$T$17,Data!$V$17,IF(Udfyldningsark!G2731=Data!$T$18,Data!$V$18,IF(Udfyldningsark!G2731=Data!$T$19,Data!$V$19,IF(Udfyldningsark!G2731=Data!$T$20,Data!$V$20,IF(Udfyldningsark!G2731=Data!$T$21,Data!$V$21,IF(Udfyldningsark!G2731=Data!$T$22,Data!$V$22,IF(Udfyldningsark!G2731=Data!$T$23,Data!$V$23,IF(Udfyldningsark!G2731=Data!$T$24,Data!$V$24,IF(Udfyldningsark!G2731=Data!$T$25,Data!$V$25,IF(Udfyldningsark!G2731=Data!$T$26,Data!$V$26,IF(Udfyldningsark!G2731=Data!$T$27,Data!$V$27,))))))))))))))))))))))</f>
        <v/>
      </c>
    </row>
    <row r="2715" spans="13:13" ht="9.6" hidden="1" customHeight="1" x14ac:dyDescent="0.2">
      <c r="M2715" s="89" t="str">
        <f>IF(Udfyldningsark!G2732="","",IF(Udfyldningsark!G2732=Data!$T$7,Data!$V$7,IF(Udfyldningsark!G2732=Data!$T$8,Data!$V$8,IF(Udfyldningsark!G2732=Data!$T$9,Data!$V$9,IF(Udfyldningsark!G2732=Data!$T$10,Data!$V$10,IF(Udfyldningsark!G2732=Data!$T$11,Data!$V$11,IF(Udfyldningsark!G2732=Data!$T$12,Data!$V$12,IF(Udfyldningsark!G2732=Data!$T$13,Data!$V$13,IF(Udfyldningsark!G2732=Data!$T$14,Data!$V$14,IF(Udfyldningsark!G2732=Data!$T$15,Data!$V$15,IF(Udfyldningsark!G2732=Data!$T$16,Data!$V$16,IF(Udfyldningsark!G2732=Data!$T$17,Data!$V$17,IF(Udfyldningsark!G2732=Data!$T$18,Data!$V$18,IF(Udfyldningsark!G2732=Data!$T$19,Data!$V$19,IF(Udfyldningsark!G2732=Data!$T$20,Data!$V$20,IF(Udfyldningsark!G2732=Data!$T$21,Data!$V$21,IF(Udfyldningsark!G2732=Data!$T$22,Data!$V$22,IF(Udfyldningsark!G2732=Data!$T$23,Data!$V$23,IF(Udfyldningsark!G2732=Data!$T$24,Data!$V$24,IF(Udfyldningsark!G2732=Data!$T$25,Data!$V$25,IF(Udfyldningsark!G2732=Data!$T$26,Data!$V$26,IF(Udfyldningsark!G2732=Data!$T$27,Data!$V$27,))))))))))))))))))))))</f>
        <v/>
      </c>
    </row>
    <row r="2716" spans="13:13" ht="9.6" hidden="1" customHeight="1" x14ac:dyDescent="0.2">
      <c r="M2716" s="89" t="str">
        <f>IF(Udfyldningsark!G2733="","",IF(Udfyldningsark!G2733=Data!$T$7,Data!$V$7,IF(Udfyldningsark!G2733=Data!$T$8,Data!$V$8,IF(Udfyldningsark!G2733=Data!$T$9,Data!$V$9,IF(Udfyldningsark!G2733=Data!$T$10,Data!$V$10,IF(Udfyldningsark!G2733=Data!$T$11,Data!$V$11,IF(Udfyldningsark!G2733=Data!$T$12,Data!$V$12,IF(Udfyldningsark!G2733=Data!$T$13,Data!$V$13,IF(Udfyldningsark!G2733=Data!$T$14,Data!$V$14,IF(Udfyldningsark!G2733=Data!$T$15,Data!$V$15,IF(Udfyldningsark!G2733=Data!$T$16,Data!$V$16,IF(Udfyldningsark!G2733=Data!$T$17,Data!$V$17,IF(Udfyldningsark!G2733=Data!$T$18,Data!$V$18,IF(Udfyldningsark!G2733=Data!$T$19,Data!$V$19,IF(Udfyldningsark!G2733=Data!$T$20,Data!$V$20,IF(Udfyldningsark!G2733=Data!$T$21,Data!$V$21,IF(Udfyldningsark!G2733=Data!$T$22,Data!$V$22,IF(Udfyldningsark!G2733=Data!$T$23,Data!$V$23,IF(Udfyldningsark!G2733=Data!$T$24,Data!$V$24,IF(Udfyldningsark!G2733=Data!$T$25,Data!$V$25,IF(Udfyldningsark!G2733=Data!$T$26,Data!$V$26,IF(Udfyldningsark!G2733=Data!$T$27,Data!$V$27,))))))))))))))))))))))</f>
        <v/>
      </c>
    </row>
    <row r="2717" spans="13:13" ht="9.6" hidden="1" customHeight="1" x14ac:dyDescent="0.2">
      <c r="M2717" s="89" t="str">
        <f>IF(Udfyldningsark!G2734="","",IF(Udfyldningsark!G2734=Data!$T$7,Data!$V$7,IF(Udfyldningsark!G2734=Data!$T$8,Data!$V$8,IF(Udfyldningsark!G2734=Data!$T$9,Data!$V$9,IF(Udfyldningsark!G2734=Data!$T$10,Data!$V$10,IF(Udfyldningsark!G2734=Data!$T$11,Data!$V$11,IF(Udfyldningsark!G2734=Data!$T$12,Data!$V$12,IF(Udfyldningsark!G2734=Data!$T$13,Data!$V$13,IF(Udfyldningsark!G2734=Data!$T$14,Data!$V$14,IF(Udfyldningsark!G2734=Data!$T$15,Data!$V$15,IF(Udfyldningsark!G2734=Data!$T$16,Data!$V$16,IF(Udfyldningsark!G2734=Data!$T$17,Data!$V$17,IF(Udfyldningsark!G2734=Data!$T$18,Data!$V$18,IF(Udfyldningsark!G2734=Data!$T$19,Data!$V$19,IF(Udfyldningsark!G2734=Data!$T$20,Data!$V$20,IF(Udfyldningsark!G2734=Data!$T$21,Data!$V$21,IF(Udfyldningsark!G2734=Data!$T$22,Data!$V$22,IF(Udfyldningsark!G2734=Data!$T$23,Data!$V$23,IF(Udfyldningsark!G2734=Data!$T$24,Data!$V$24,IF(Udfyldningsark!G2734=Data!$T$25,Data!$V$25,IF(Udfyldningsark!G2734=Data!$T$26,Data!$V$26,IF(Udfyldningsark!G2734=Data!$T$27,Data!$V$27,))))))))))))))))))))))</f>
        <v/>
      </c>
    </row>
    <row r="2718" spans="13:13" ht="9.6" hidden="1" customHeight="1" x14ac:dyDescent="0.2">
      <c r="M2718" s="89" t="str">
        <f>IF(Udfyldningsark!G2735="","",IF(Udfyldningsark!G2735=Data!$T$7,Data!$V$7,IF(Udfyldningsark!G2735=Data!$T$8,Data!$V$8,IF(Udfyldningsark!G2735=Data!$T$9,Data!$V$9,IF(Udfyldningsark!G2735=Data!$T$10,Data!$V$10,IF(Udfyldningsark!G2735=Data!$T$11,Data!$V$11,IF(Udfyldningsark!G2735=Data!$T$12,Data!$V$12,IF(Udfyldningsark!G2735=Data!$T$13,Data!$V$13,IF(Udfyldningsark!G2735=Data!$T$14,Data!$V$14,IF(Udfyldningsark!G2735=Data!$T$15,Data!$V$15,IF(Udfyldningsark!G2735=Data!$T$16,Data!$V$16,IF(Udfyldningsark!G2735=Data!$T$17,Data!$V$17,IF(Udfyldningsark!G2735=Data!$T$18,Data!$V$18,IF(Udfyldningsark!G2735=Data!$T$19,Data!$V$19,IF(Udfyldningsark!G2735=Data!$T$20,Data!$V$20,IF(Udfyldningsark!G2735=Data!$T$21,Data!$V$21,IF(Udfyldningsark!G2735=Data!$T$22,Data!$V$22,IF(Udfyldningsark!G2735=Data!$T$23,Data!$V$23,IF(Udfyldningsark!G2735=Data!$T$24,Data!$V$24,IF(Udfyldningsark!G2735=Data!$T$25,Data!$V$25,IF(Udfyldningsark!G2735=Data!$T$26,Data!$V$26,IF(Udfyldningsark!G2735=Data!$T$27,Data!$V$27,))))))))))))))))))))))</f>
        <v/>
      </c>
    </row>
    <row r="2719" spans="13:13" ht="9.6" hidden="1" customHeight="1" x14ac:dyDescent="0.2">
      <c r="M2719" s="89" t="str">
        <f>IF(Udfyldningsark!G2736="","",IF(Udfyldningsark!G2736=Data!$T$7,Data!$V$7,IF(Udfyldningsark!G2736=Data!$T$8,Data!$V$8,IF(Udfyldningsark!G2736=Data!$T$9,Data!$V$9,IF(Udfyldningsark!G2736=Data!$T$10,Data!$V$10,IF(Udfyldningsark!G2736=Data!$T$11,Data!$V$11,IF(Udfyldningsark!G2736=Data!$T$12,Data!$V$12,IF(Udfyldningsark!G2736=Data!$T$13,Data!$V$13,IF(Udfyldningsark!G2736=Data!$T$14,Data!$V$14,IF(Udfyldningsark!G2736=Data!$T$15,Data!$V$15,IF(Udfyldningsark!G2736=Data!$T$16,Data!$V$16,IF(Udfyldningsark!G2736=Data!$T$17,Data!$V$17,IF(Udfyldningsark!G2736=Data!$T$18,Data!$V$18,IF(Udfyldningsark!G2736=Data!$T$19,Data!$V$19,IF(Udfyldningsark!G2736=Data!$T$20,Data!$V$20,IF(Udfyldningsark!G2736=Data!$T$21,Data!$V$21,IF(Udfyldningsark!G2736=Data!$T$22,Data!$V$22,IF(Udfyldningsark!G2736=Data!$T$23,Data!$V$23,IF(Udfyldningsark!G2736=Data!$T$24,Data!$V$24,IF(Udfyldningsark!G2736=Data!$T$25,Data!$V$25,IF(Udfyldningsark!G2736=Data!$T$26,Data!$V$26,IF(Udfyldningsark!G2736=Data!$T$27,Data!$V$27,))))))))))))))))))))))</f>
        <v/>
      </c>
    </row>
    <row r="2720" spans="13:13" ht="9.6" hidden="1" customHeight="1" x14ac:dyDescent="0.2">
      <c r="M2720" s="89" t="str">
        <f>IF(Udfyldningsark!G2737="","",IF(Udfyldningsark!G2737=Data!$T$7,Data!$V$7,IF(Udfyldningsark!G2737=Data!$T$8,Data!$V$8,IF(Udfyldningsark!G2737=Data!$T$9,Data!$V$9,IF(Udfyldningsark!G2737=Data!$T$10,Data!$V$10,IF(Udfyldningsark!G2737=Data!$T$11,Data!$V$11,IF(Udfyldningsark!G2737=Data!$T$12,Data!$V$12,IF(Udfyldningsark!G2737=Data!$T$13,Data!$V$13,IF(Udfyldningsark!G2737=Data!$T$14,Data!$V$14,IF(Udfyldningsark!G2737=Data!$T$15,Data!$V$15,IF(Udfyldningsark!G2737=Data!$T$16,Data!$V$16,IF(Udfyldningsark!G2737=Data!$T$17,Data!$V$17,IF(Udfyldningsark!G2737=Data!$T$18,Data!$V$18,IF(Udfyldningsark!G2737=Data!$T$19,Data!$V$19,IF(Udfyldningsark!G2737=Data!$T$20,Data!$V$20,IF(Udfyldningsark!G2737=Data!$T$21,Data!$V$21,IF(Udfyldningsark!G2737=Data!$T$22,Data!$V$22,IF(Udfyldningsark!G2737=Data!$T$23,Data!$V$23,IF(Udfyldningsark!G2737=Data!$T$24,Data!$V$24,IF(Udfyldningsark!G2737=Data!$T$25,Data!$V$25,IF(Udfyldningsark!G2737=Data!$T$26,Data!$V$26,IF(Udfyldningsark!G2737=Data!$T$27,Data!$V$27,))))))))))))))))))))))</f>
        <v/>
      </c>
    </row>
    <row r="2721" spans="13:13" ht="9.6" hidden="1" customHeight="1" x14ac:dyDescent="0.2">
      <c r="M2721" s="89" t="str">
        <f>IF(Udfyldningsark!G2738="","",IF(Udfyldningsark!G2738=Data!$T$7,Data!$V$7,IF(Udfyldningsark!G2738=Data!$T$8,Data!$V$8,IF(Udfyldningsark!G2738=Data!$T$9,Data!$V$9,IF(Udfyldningsark!G2738=Data!$T$10,Data!$V$10,IF(Udfyldningsark!G2738=Data!$T$11,Data!$V$11,IF(Udfyldningsark!G2738=Data!$T$12,Data!$V$12,IF(Udfyldningsark!G2738=Data!$T$13,Data!$V$13,IF(Udfyldningsark!G2738=Data!$T$14,Data!$V$14,IF(Udfyldningsark!G2738=Data!$T$15,Data!$V$15,IF(Udfyldningsark!G2738=Data!$T$16,Data!$V$16,IF(Udfyldningsark!G2738=Data!$T$17,Data!$V$17,IF(Udfyldningsark!G2738=Data!$T$18,Data!$V$18,IF(Udfyldningsark!G2738=Data!$T$19,Data!$V$19,IF(Udfyldningsark!G2738=Data!$T$20,Data!$V$20,IF(Udfyldningsark!G2738=Data!$T$21,Data!$V$21,IF(Udfyldningsark!G2738=Data!$T$22,Data!$V$22,IF(Udfyldningsark!G2738=Data!$T$23,Data!$V$23,IF(Udfyldningsark!G2738=Data!$T$24,Data!$V$24,IF(Udfyldningsark!G2738=Data!$T$25,Data!$V$25,IF(Udfyldningsark!G2738=Data!$T$26,Data!$V$26,IF(Udfyldningsark!G2738=Data!$T$27,Data!$V$27,))))))))))))))))))))))</f>
        <v/>
      </c>
    </row>
    <row r="2722" spans="13:13" ht="9.6" hidden="1" customHeight="1" x14ac:dyDescent="0.2">
      <c r="M2722" s="89" t="str">
        <f>IF(Udfyldningsark!G2739="","",IF(Udfyldningsark!G2739=Data!$T$7,Data!$V$7,IF(Udfyldningsark!G2739=Data!$T$8,Data!$V$8,IF(Udfyldningsark!G2739=Data!$T$9,Data!$V$9,IF(Udfyldningsark!G2739=Data!$T$10,Data!$V$10,IF(Udfyldningsark!G2739=Data!$T$11,Data!$V$11,IF(Udfyldningsark!G2739=Data!$T$12,Data!$V$12,IF(Udfyldningsark!G2739=Data!$T$13,Data!$V$13,IF(Udfyldningsark!G2739=Data!$T$14,Data!$V$14,IF(Udfyldningsark!G2739=Data!$T$15,Data!$V$15,IF(Udfyldningsark!G2739=Data!$T$16,Data!$V$16,IF(Udfyldningsark!G2739=Data!$T$17,Data!$V$17,IF(Udfyldningsark!G2739=Data!$T$18,Data!$V$18,IF(Udfyldningsark!G2739=Data!$T$19,Data!$V$19,IF(Udfyldningsark!G2739=Data!$T$20,Data!$V$20,IF(Udfyldningsark!G2739=Data!$T$21,Data!$V$21,IF(Udfyldningsark!G2739=Data!$T$22,Data!$V$22,IF(Udfyldningsark!G2739=Data!$T$23,Data!$V$23,IF(Udfyldningsark!G2739=Data!$T$24,Data!$V$24,IF(Udfyldningsark!G2739=Data!$T$25,Data!$V$25,IF(Udfyldningsark!G2739=Data!$T$26,Data!$V$26,IF(Udfyldningsark!G2739=Data!$T$27,Data!$V$27,))))))))))))))))))))))</f>
        <v/>
      </c>
    </row>
    <row r="2723" spans="13:13" ht="9.6" hidden="1" customHeight="1" x14ac:dyDescent="0.2">
      <c r="M2723" s="89" t="str">
        <f>IF(Udfyldningsark!G2740="","",IF(Udfyldningsark!G2740=Data!$T$7,Data!$V$7,IF(Udfyldningsark!G2740=Data!$T$8,Data!$V$8,IF(Udfyldningsark!G2740=Data!$T$9,Data!$V$9,IF(Udfyldningsark!G2740=Data!$T$10,Data!$V$10,IF(Udfyldningsark!G2740=Data!$T$11,Data!$V$11,IF(Udfyldningsark!G2740=Data!$T$12,Data!$V$12,IF(Udfyldningsark!G2740=Data!$T$13,Data!$V$13,IF(Udfyldningsark!G2740=Data!$T$14,Data!$V$14,IF(Udfyldningsark!G2740=Data!$T$15,Data!$V$15,IF(Udfyldningsark!G2740=Data!$T$16,Data!$V$16,IF(Udfyldningsark!G2740=Data!$T$17,Data!$V$17,IF(Udfyldningsark!G2740=Data!$T$18,Data!$V$18,IF(Udfyldningsark!G2740=Data!$T$19,Data!$V$19,IF(Udfyldningsark!G2740=Data!$T$20,Data!$V$20,IF(Udfyldningsark!G2740=Data!$T$21,Data!$V$21,IF(Udfyldningsark!G2740=Data!$T$22,Data!$V$22,IF(Udfyldningsark!G2740=Data!$T$23,Data!$V$23,IF(Udfyldningsark!G2740=Data!$T$24,Data!$V$24,IF(Udfyldningsark!G2740=Data!$T$25,Data!$V$25,IF(Udfyldningsark!G2740=Data!$T$26,Data!$V$26,IF(Udfyldningsark!G2740=Data!$T$27,Data!$V$27,))))))))))))))))))))))</f>
        <v/>
      </c>
    </row>
    <row r="2724" spans="13:13" ht="9.6" hidden="1" customHeight="1" x14ac:dyDescent="0.2">
      <c r="M2724" s="89" t="str">
        <f>IF(Udfyldningsark!G2741="","",IF(Udfyldningsark!G2741=Data!$T$7,Data!$V$7,IF(Udfyldningsark!G2741=Data!$T$8,Data!$V$8,IF(Udfyldningsark!G2741=Data!$T$9,Data!$V$9,IF(Udfyldningsark!G2741=Data!$T$10,Data!$V$10,IF(Udfyldningsark!G2741=Data!$T$11,Data!$V$11,IF(Udfyldningsark!G2741=Data!$T$12,Data!$V$12,IF(Udfyldningsark!G2741=Data!$T$13,Data!$V$13,IF(Udfyldningsark!G2741=Data!$T$14,Data!$V$14,IF(Udfyldningsark!G2741=Data!$T$15,Data!$V$15,IF(Udfyldningsark!G2741=Data!$T$16,Data!$V$16,IF(Udfyldningsark!G2741=Data!$T$17,Data!$V$17,IF(Udfyldningsark!G2741=Data!$T$18,Data!$V$18,IF(Udfyldningsark!G2741=Data!$T$19,Data!$V$19,IF(Udfyldningsark!G2741=Data!$T$20,Data!$V$20,IF(Udfyldningsark!G2741=Data!$T$21,Data!$V$21,IF(Udfyldningsark!G2741=Data!$T$22,Data!$V$22,IF(Udfyldningsark!G2741=Data!$T$23,Data!$V$23,IF(Udfyldningsark!G2741=Data!$T$24,Data!$V$24,IF(Udfyldningsark!G2741=Data!$T$25,Data!$V$25,IF(Udfyldningsark!G2741=Data!$T$26,Data!$V$26,IF(Udfyldningsark!G2741=Data!$T$27,Data!$V$27,))))))))))))))))))))))</f>
        <v/>
      </c>
    </row>
    <row r="2725" spans="13:13" ht="9.6" hidden="1" customHeight="1" x14ac:dyDescent="0.2">
      <c r="M2725" s="89" t="str">
        <f>IF(Udfyldningsark!G2742="","",IF(Udfyldningsark!G2742=Data!$T$7,Data!$V$7,IF(Udfyldningsark!G2742=Data!$T$8,Data!$V$8,IF(Udfyldningsark!G2742=Data!$T$9,Data!$V$9,IF(Udfyldningsark!G2742=Data!$T$10,Data!$V$10,IF(Udfyldningsark!G2742=Data!$T$11,Data!$V$11,IF(Udfyldningsark!G2742=Data!$T$12,Data!$V$12,IF(Udfyldningsark!G2742=Data!$T$13,Data!$V$13,IF(Udfyldningsark!G2742=Data!$T$14,Data!$V$14,IF(Udfyldningsark!G2742=Data!$T$15,Data!$V$15,IF(Udfyldningsark!G2742=Data!$T$16,Data!$V$16,IF(Udfyldningsark!G2742=Data!$T$17,Data!$V$17,IF(Udfyldningsark!G2742=Data!$T$18,Data!$V$18,IF(Udfyldningsark!G2742=Data!$T$19,Data!$V$19,IF(Udfyldningsark!G2742=Data!$T$20,Data!$V$20,IF(Udfyldningsark!G2742=Data!$T$21,Data!$V$21,IF(Udfyldningsark!G2742=Data!$T$22,Data!$V$22,IF(Udfyldningsark!G2742=Data!$T$23,Data!$V$23,IF(Udfyldningsark!G2742=Data!$T$24,Data!$V$24,IF(Udfyldningsark!G2742=Data!$T$25,Data!$V$25,IF(Udfyldningsark!G2742=Data!$T$26,Data!$V$26,IF(Udfyldningsark!G2742=Data!$T$27,Data!$V$27,))))))))))))))))))))))</f>
        <v/>
      </c>
    </row>
    <row r="2726" spans="13:13" ht="9.6" hidden="1" customHeight="1" x14ac:dyDescent="0.2">
      <c r="M2726" s="89" t="str">
        <f>IF(Udfyldningsark!G2743="","",IF(Udfyldningsark!G2743=Data!$T$7,Data!$V$7,IF(Udfyldningsark!G2743=Data!$T$8,Data!$V$8,IF(Udfyldningsark!G2743=Data!$T$9,Data!$V$9,IF(Udfyldningsark!G2743=Data!$T$10,Data!$V$10,IF(Udfyldningsark!G2743=Data!$T$11,Data!$V$11,IF(Udfyldningsark!G2743=Data!$T$12,Data!$V$12,IF(Udfyldningsark!G2743=Data!$T$13,Data!$V$13,IF(Udfyldningsark!G2743=Data!$T$14,Data!$V$14,IF(Udfyldningsark!G2743=Data!$T$15,Data!$V$15,IF(Udfyldningsark!G2743=Data!$T$16,Data!$V$16,IF(Udfyldningsark!G2743=Data!$T$17,Data!$V$17,IF(Udfyldningsark!G2743=Data!$T$18,Data!$V$18,IF(Udfyldningsark!G2743=Data!$T$19,Data!$V$19,IF(Udfyldningsark!G2743=Data!$T$20,Data!$V$20,IF(Udfyldningsark!G2743=Data!$T$21,Data!$V$21,IF(Udfyldningsark!G2743=Data!$T$22,Data!$V$22,IF(Udfyldningsark!G2743=Data!$T$23,Data!$V$23,IF(Udfyldningsark!G2743=Data!$T$24,Data!$V$24,IF(Udfyldningsark!G2743=Data!$T$25,Data!$V$25,IF(Udfyldningsark!G2743=Data!$T$26,Data!$V$26,IF(Udfyldningsark!G2743=Data!$T$27,Data!$V$27,))))))))))))))))))))))</f>
        <v/>
      </c>
    </row>
    <row r="2727" spans="13:13" ht="9.6" hidden="1" customHeight="1" x14ac:dyDescent="0.2">
      <c r="M2727" s="89" t="str">
        <f>IF(Udfyldningsark!G2744="","",IF(Udfyldningsark!G2744=Data!$T$7,Data!$V$7,IF(Udfyldningsark!G2744=Data!$T$8,Data!$V$8,IF(Udfyldningsark!G2744=Data!$T$9,Data!$V$9,IF(Udfyldningsark!G2744=Data!$T$10,Data!$V$10,IF(Udfyldningsark!G2744=Data!$T$11,Data!$V$11,IF(Udfyldningsark!G2744=Data!$T$12,Data!$V$12,IF(Udfyldningsark!G2744=Data!$T$13,Data!$V$13,IF(Udfyldningsark!G2744=Data!$T$14,Data!$V$14,IF(Udfyldningsark!G2744=Data!$T$15,Data!$V$15,IF(Udfyldningsark!G2744=Data!$T$16,Data!$V$16,IF(Udfyldningsark!G2744=Data!$T$17,Data!$V$17,IF(Udfyldningsark!G2744=Data!$T$18,Data!$V$18,IF(Udfyldningsark!G2744=Data!$T$19,Data!$V$19,IF(Udfyldningsark!G2744=Data!$T$20,Data!$V$20,IF(Udfyldningsark!G2744=Data!$T$21,Data!$V$21,IF(Udfyldningsark!G2744=Data!$T$22,Data!$V$22,IF(Udfyldningsark!G2744=Data!$T$23,Data!$V$23,IF(Udfyldningsark!G2744=Data!$T$24,Data!$V$24,IF(Udfyldningsark!G2744=Data!$T$25,Data!$V$25,IF(Udfyldningsark!G2744=Data!$T$26,Data!$V$26,IF(Udfyldningsark!G2744=Data!$T$27,Data!$V$27,))))))))))))))))))))))</f>
        <v/>
      </c>
    </row>
    <row r="2728" spans="13:13" ht="9.6" hidden="1" customHeight="1" x14ac:dyDescent="0.2">
      <c r="M2728" s="89" t="str">
        <f>IF(Udfyldningsark!G2745="","",IF(Udfyldningsark!G2745=Data!$T$7,Data!$V$7,IF(Udfyldningsark!G2745=Data!$T$8,Data!$V$8,IF(Udfyldningsark!G2745=Data!$T$9,Data!$V$9,IF(Udfyldningsark!G2745=Data!$T$10,Data!$V$10,IF(Udfyldningsark!G2745=Data!$T$11,Data!$V$11,IF(Udfyldningsark!G2745=Data!$T$12,Data!$V$12,IF(Udfyldningsark!G2745=Data!$T$13,Data!$V$13,IF(Udfyldningsark!G2745=Data!$T$14,Data!$V$14,IF(Udfyldningsark!G2745=Data!$T$15,Data!$V$15,IF(Udfyldningsark!G2745=Data!$T$16,Data!$V$16,IF(Udfyldningsark!G2745=Data!$T$17,Data!$V$17,IF(Udfyldningsark!G2745=Data!$T$18,Data!$V$18,IF(Udfyldningsark!G2745=Data!$T$19,Data!$V$19,IF(Udfyldningsark!G2745=Data!$T$20,Data!$V$20,IF(Udfyldningsark!G2745=Data!$T$21,Data!$V$21,IF(Udfyldningsark!G2745=Data!$T$22,Data!$V$22,IF(Udfyldningsark!G2745=Data!$T$23,Data!$V$23,IF(Udfyldningsark!G2745=Data!$T$24,Data!$V$24,IF(Udfyldningsark!G2745=Data!$T$25,Data!$V$25,IF(Udfyldningsark!G2745=Data!$T$26,Data!$V$26,IF(Udfyldningsark!G2745=Data!$T$27,Data!$V$27,))))))))))))))))))))))</f>
        <v/>
      </c>
    </row>
    <row r="2729" spans="13:13" ht="9.6" hidden="1" customHeight="1" x14ac:dyDescent="0.2">
      <c r="M2729" s="89" t="str">
        <f>IF(Udfyldningsark!G2746="","",IF(Udfyldningsark!G2746=Data!$T$7,Data!$V$7,IF(Udfyldningsark!G2746=Data!$T$8,Data!$V$8,IF(Udfyldningsark!G2746=Data!$T$9,Data!$V$9,IF(Udfyldningsark!G2746=Data!$T$10,Data!$V$10,IF(Udfyldningsark!G2746=Data!$T$11,Data!$V$11,IF(Udfyldningsark!G2746=Data!$T$12,Data!$V$12,IF(Udfyldningsark!G2746=Data!$T$13,Data!$V$13,IF(Udfyldningsark!G2746=Data!$T$14,Data!$V$14,IF(Udfyldningsark!G2746=Data!$T$15,Data!$V$15,IF(Udfyldningsark!G2746=Data!$T$16,Data!$V$16,IF(Udfyldningsark!G2746=Data!$T$17,Data!$V$17,IF(Udfyldningsark!G2746=Data!$T$18,Data!$V$18,IF(Udfyldningsark!G2746=Data!$T$19,Data!$V$19,IF(Udfyldningsark!G2746=Data!$T$20,Data!$V$20,IF(Udfyldningsark!G2746=Data!$T$21,Data!$V$21,IF(Udfyldningsark!G2746=Data!$T$22,Data!$V$22,IF(Udfyldningsark!G2746=Data!$T$23,Data!$V$23,IF(Udfyldningsark!G2746=Data!$T$24,Data!$V$24,IF(Udfyldningsark!G2746=Data!$T$25,Data!$V$25,IF(Udfyldningsark!G2746=Data!$T$26,Data!$V$26,IF(Udfyldningsark!G2746=Data!$T$27,Data!$V$27,))))))))))))))))))))))</f>
        <v/>
      </c>
    </row>
    <row r="2730" spans="13:13" ht="9.6" hidden="1" customHeight="1" x14ac:dyDescent="0.2">
      <c r="M2730" s="89" t="str">
        <f>IF(Udfyldningsark!G2747="","",IF(Udfyldningsark!G2747=Data!$T$7,Data!$V$7,IF(Udfyldningsark!G2747=Data!$T$8,Data!$V$8,IF(Udfyldningsark!G2747=Data!$T$9,Data!$V$9,IF(Udfyldningsark!G2747=Data!$T$10,Data!$V$10,IF(Udfyldningsark!G2747=Data!$T$11,Data!$V$11,IF(Udfyldningsark!G2747=Data!$T$12,Data!$V$12,IF(Udfyldningsark!G2747=Data!$T$13,Data!$V$13,IF(Udfyldningsark!G2747=Data!$T$14,Data!$V$14,IF(Udfyldningsark!G2747=Data!$T$15,Data!$V$15,IF(Udfyldningsark!G2747=Data!$T$16,Data!$V$16,IF(Udfyldningsark!G2747=Data!$T$17,Data!$V$17,IF(Udfyldningsark!G2747=Data!$T$18,Data!$V$18,IF(Udfyldningsark!G2747=Data!$T$19,Data!$V$19,IF(Udfyldningsark!G2747=Data!$T$20,Data!$V$20,IF(Udfyldningsark!G2747=Data!$T$21,Data!$V$21,IF(Udfyldningsark!G2747=Data!$T$22,Data!$V$22,IF(Udfyldningsark!G2747=Data!$T$23,Data!$V$23,IF(Udfyldningsark!G2747=Data!$T$24,Data!$V$24,IF(Udfyldningsark!G2747=Data!$T$25,Data!$V$25,IF(Udfyldningsark!G2747=Data!$T$26,Data!$V$26,IF(Udfyldningsark!G2747=Data!$T$27,Data!$V$27,))))))))))))))))))))))</f>
        <v/>
      </c>
    </row>
    <row r="2731" spans="13:13" ht="9.6" hidden="1" customHeight="1" x14ac:dyDescent="0.2">
      <c r="M2731" s="89" t="str">
        <f>IF(Udfyldningsark!G2748="","",IF(Udfyldningsark!G2748=Data!$T$7,Data!$V$7,IF(Udfyldningsark!G2748=Data!$T$8,Data!$V$8,IF(Udfyldningsark!G2748=Data!$T$9,Data!$V$9,IF(Udfyldningsark!G2748=Data!$T$10,Data!$V$10,IF(Udfyldningsark!G2748=Data!$T$11,Data!$V$11,IF(Udfyldningsark!G2748=Data!$T$12,Data!$V$12,IF(Udfyldningsark!G2748=Data!$T$13,Data!$V$13,IF(Udfyldningsark!G2748=Data!$T$14,Data!$V$14,IF(Udfyldningsark!G2748=Data!$T$15,Data!$V$15,IF(Udfyldningsark!G2748=Data!$T$16,Data!$V$16,IF(Udfyldningsark!G2748=Data!$T$17,Data!$V$17,IF(Udfyldningsark!G2748=Data!$T$18,Data!$V$18,IF(Udfyldningsark!G2748=Data!$T$19,Data!$V$19,IF(Udfyldningsark!G2748=Data!$T$20,Data!$V$20,IF(Udfyldningsark!G2748=Data!$T$21,Data!$V$21,IF(Udfyldningsark!G2748=Data!$T$22,Data!$V$22,IF(Udfyldningsark!G2748=Data!$T$23,Data!$V$23,IF(Udfyldningsark!G2748=Data!$T$24,Data!$V$24,IF(Udfyldningsark!G2748=Data!$T$25,Data!$V$25,IF(Udfyldningsark!G2748=Data!$T$26,Data!$V$26,IF(Udfyldningsark!G2748=Data!$T$27,Data!$V$27,))))))))))))))))))))))</f>
        <v/>
      </c>
    </row>
    <row r="2732" spans="13:13" ht="9.6" hidden="1" customHeight="1" x14ac:dyDescent="0.2">
      <c r="M2732" s="89" t="str">
        <f>IF(Udfyldningsark!G2749="","",IF(Udfyldningsark!G2749=Data!$T$7,Data!$V$7,IF(Udfyldningsark!G2749=Data!$T$8,Data!$V$8,IF(Udfyldningsark!G2749=Data!$T$9,Data!$V$9,IF(Udfyldningsark!G2749=Data!$T$10,Data!$V$10,IF(Udfyldningsark!G2749=Data!$T$11,Data!$V$11,IF(Udfyldningsark!G2749=Data!$T$12,Data!$V$12,IF(Udfyldningsark!G2749=Data!$T$13,Data!$V$13,IF(Udfyldningsark!G2749=Data!$T$14,Data!$V$14,IF(Udfyldningsark!G2749=Data!$T$15,Data!$V$15,IF(Udfyldningsark!G2749=Data!$T$16,Data!$V$16,IF(Udfyldningsark!G2749=Data!$T$17,Data!$V$17,IF(Udfyldningsark!G2749=Data!$T$18,Data!$V$18,IF(Udfyldningsark!G2749=Data!$T$19,Data!$V$19,IF(Udfyldningsark!G2749=Data!$T$20,Data!$V$20,IF(Udfyldningsark!G2749=Data!$T$21,Data!$V$21,IF(Udfyldningsark!G2749=Data!$T$22,Data!$V$22,IF(Udfyldningsark!G2749=Data!$T$23,Data!$V$23,IF(Udfyldningsark!G2749=Data!$T$24,Data!$V$24,IF(Udfyldningsark!G2749=Data!$T$25,Data!$V$25,IF(Udfyldningsark!G2749=Data!$T$26,Data!$V$26,IF(Udfyldningsark!G2749=Data!$T$27,Data!$V$27,))))))))))))))))))))))</f>
        <v/>
      </c>
    </row>
    <row r="2733" spans="13:13" ht="9.6" hidden="1" customHeight="1" x14ac:dyDescent="0.2">
      <c r="M2733" s="89" t="str">
        <f>IF(Udfyldningsark!G2750="","",IF(Udfyldningsark!G2750=Data!$T$7,Data!$V$7,IF(Udfyldningsark!G2750=Data!$T$8,Data!$V$8,IF(Udfyldningsark!G2750=Data!$T$9,Data!$V$9,IF(Udfyldningsark!G2750=Data!$T$10,Data!$V$10,IF(Udfyldningsark!G2750=Data!$T$11,Data!$V$11,IF(Udfyldningsark!G2750=Data!$T$12,Data!$V$12,IF(Udfyldningsark!G2750=Data!$T$13,Data!$V$13,IF(Udfyldningsark!G2750=Data!$T$14,Data!$V$14,IF(Udfyldningsark!G2750=Data!$T$15,Data!$V$15,IF(Udfyldningsark!G2750=Data!$T$16,Data!$V$16,IF(Udfyldningsark!G2750=Data!$T$17,Data!$V$17,IF(Udfyldningsark!G2750=Data!$T$18,Data!$V$18,IF(Udfyldningsark!G2750=Data!$T$19,Data!$V$19,IF(Udfyldningsark!G2750=Data!$T$20,Data!$V$20,IF(Udfyldningsark!G2750=Data!$T$21,Data!$V$21,IF(Udfyldningsark!G2750=Data!$T$22,Data!$V$22,IF(Udfyldningsark!G2750=Data!$T$23,Data!$V$23,IF(Udfyldningsark!G2750=Data!$T$24,Data!$V$24,IF(Udfyldningsark!G2750=Data!$T$25,Data!$V$25,IF(Udfyldningsark!G2750=Data!$T$26,Data!$V$26,IF(Udfyldningsark!G2750=Data!$T$27,Data!$V$27,))))))))))))))))))))))</f>
        <v/>
      </c>
    </row>
    <row r="2734" spans="13:13" ht="9.6" hidden="1" customHeight="1" x14ac:dyDescent="0.2">
      <c r="M2734" s="89" t="str">
        <f>IF(Udfyldningsark!G2751="","",IF(Udfyldningsark!G2751=Data!$T$7,Data!$V$7,IF(Udfyldningsark!G2751=Data!$T$8,Data!$V$8,IF(Udfyldningsark!G2751=Data!$T$9,Data!$V$9,IF(Udfyldningsark!G2751=Data!$T$10,Data!$V$10,IF(Udfyldningsark!G2751=Data!$T$11,Data!$V$11,IF(Udfyldningsark!G2751=Data!$T$12,Data!$V$12,IF(Udfyldningsark!G2751=Data!$T$13,Data!$V$13,IF(Udfyldningsark!G2751=Data!$T$14,Data!$V$14,IF(Udfyldningsark!G2751=Data!$T$15,Data!$V$15,IF(Udfyldningsark!G2751=Data!$T$16,Data!$V$16,IF(Udfyldningsark!G2751=Data!$T$17,Data!$V$17,IF(Udfyldningsark!G2751=Data!$T$18,Data!$V$18,IF(Udfyldningsark!G2751=Data!$T$19,Data!$V$19,IF(Udfyldningsark!G2751=Data!$T$20,Data!$V$20,IF(Udfyldningsark!G2751=Data!$T$21,Data!$V$21,IF(Udfyldningsark!G2751=Data!$T$22,Data!$V$22,IF(Udfyldningsark!G2751=Data!$T$23,Data!$V$23,IF(Udfyldningsark!G2751=Data!$T$24,Data!$V$24,IF(Udfyldningsark!G2751=Data!$T$25,Data!$V$25,IF(Udfyldningsark!G2751=Data!$T$26,Data!$V$26,IF(Udfyldningsark!G2751=Data!$T$27,Data!$V$27,))))))))))))))))))))))</f>
        <v/>
      </c>
    </row>
    <row r="2735" spans="13:13" ht="9.6" hidden="1" customHeight="1" x14ac:dyDescent="0.2">
      <c r="M2735" s="89" t="str">
        <f>IF(Udfyldningsark!G2752="","",IF(Udfyldningsark!G2752=Data!$T$7,Data!$V$7,IF(Udfyldningsark!G2752=Data!$T$8,Data!$V$8,IF(Udfyldningsark!G2752=Data!$T$9,Data!$V$9,IF(Udfyldningsark!G2752=Data!$T$10,Data!$V$10,IF(Udfyldningsark!G2752=Data!$T$11,Data!$V$11,IF(Udfyldningsark!G2752=Data!$T$12,Data!$V$12,IF(Udfyldningsark!G2752=Data!$T$13,Data!$V$13,IF(Udfyldningsark!G2752=Data!$T$14,Data!$V$14,IF(Udfyldningsark!G2752=Data!$T$15,Data!$V$15,IF(Udfyldningsark!G2752=Data!$T$16,Data!$V$16,IF(Udfyldningsark!G2752=Data!$T$17,Data!$V$17,IF(Udfyldningsark!G2752=Data!$T$18,Data!$V$18,IF(Udfyldningsark!G2752=Data!$T$19,Data!$V$19,IF(Udfyldningsark!G2752=Data!$T$20,Data!$V$20,IF(Udfyldningsark!G2752=Data!$T$21,Data!$V$21,IF(Udfyldningsark!G2752=Data!$T$22,Data!$V$22,IF(Udfyldningsark!G2752=Data!$T$23,Data!$V$23,IF(Udfyldningsark!G2752=Data!$T$24,Data!$V$24,IF(Udfyldningsark!G2752=Data!$T$25,Data!$V$25,IF(Udfyldningsark!G2752=Data!$T$26,Data!$V$26,IF(Udfyldningsark!G2752=Data!$T$27,Data!$V$27,))))))))))))))))))))))</f>
        <v/>
      </c>
    </row>
    <row r="2736" spans="13:13" ht="9.6" hidden="1" customHeight="1" x14ac:dyDescent="0.2">
      <c r="M2736" s="89" t="str">
        <f>IF(Udfyldningsark!G2753="","",IF(Udfyldningsark!G2753=Data!$T$7,Data!$V$7,IF(Udfyldningsark!G2753=Data!$T$8,Data!$V$8,IF(Udfyldningsark!G2753=Data!$T$9,Data!$V$9,IF(Udfyldningsark!G2753=Data!$T$10,Data!$V$10,IF(Udfyldningsark!G2753=Data!$T$11,Data!$V$11,IF(Udfyldningsark!G2753=Data!$T$12,Data!$V$12,IF(Udfyldningsark!G2753=Data!$T$13,Data!$V$13,IF(Udfyldningsark!G2753=Data!$T$14,Data!$V$14,IF(Udfyldningsark!G2753=Data!$T$15,Data!$V$15,IF(Udfyldningsark!G2753=Data!$T$16,Data!$V$16,IF(Udfyldningsark!G2753=Data!$T$17,Data!$V$17,IF(Udfyldningsark!G2753=Data!$T$18,Data!$V$18,IF(Udfyldningsark!G2753=Data!$T$19,Data!$V$19,IF(Udfyldningsark!G2753=Data!$T$20,Data!$V$20,IF(Udfyldningsark!G2753=Data!$T$21,Data!$V$21,IF(Udfyldningsark!G2753=Data!$T$22,Data!$V$22,IF(Udfyldningsark!G2753=Data!$T$23,Data!$V$23,IF(Udfyldningsark!G2753=Data!$T$24,Data!$V$24,IF(Udfyldningsark!G2753=Data!$T$25,Data!$V$25,IF(Udfyldningsark!G2753=Data!$T$26,Data!$V$26,IF(Udfyldningsark!G2753=Data!$T$27,Data!$V$27,))))))))))))))))))))))</f>
        <v/>
      </c>
    </row>
    <row r="2737" spans="13:13" ht="9.6" hidden="1" customHeight="1" x14ac:dyDescent="0.2">
      <c r="M2737" s="89" t="str">
        <f>IF(Udfyldningsark!G2754="","",IF(Udfyldningsark!G2754=Data!$T$7,Data!$V$7,IF(Udfyldningsark!G2754=Data!$T$8,Data!$V$8,IF(Udfyldningsark!G2754=Data!$T$9,Data!$V$9,IF(Udfyldningsark!G2754=Data!$T$10,Data!$V$10,IF(Udfyldningsark!G2754=Data!$T$11,Data!$V$11,IF(Udfyldningsark!G2754=Data!$T$12,Data!$V$12,IF(Udfyldningsark!G2754=Data!$T$13,Data!$V$13,IF(Udfyldningsark!G2754=Data!$T$14,Data!$V$14,IF(Udfyldningsark!G2754=Data!$T$15,Data!$V$15,IF(Udfyldningsark!G2754=Data!$T$16,Data!$V$16,IF(Udfyldningsark!G2754=Data!$T$17,Data!$V$17,IF(Udfyldningsark!G2754=Data!$T$18,Data!$V$18,IF(Udfyldningsark!G2754=Data!$T$19,Data!$V$19,IF(Udfyldningsark!G2754=Data!$T$20,Data!$V$20,IF(Udfyldningsark!G2754=Data!$T$21,Data!$V$21,IF(Udfyldningsark!G2754=Data!$T$22,Data!$V$22,IF(Udfyldningsark!G2754=Data!$T$23,Data!$V$23,IF(Udfyldningsark!G2754=Data!$T$24,Data!$V$24,IF(Udfyldningsark!G2754=Data!$T$25,Data!$V$25,IF(Udfyldningsark!G2754=Data!$T$26,Data!$V$26,IF(Udfyldningsark!G2754=Data!$T$27,Data!$V$27,))))))))))))))))))))))</f>
        <v/>
      </c>
    </row>
    <row r="2738" spans="13:13" ht="9.6" hidden="1" customHeight="1" x14ac:dyDescent="0.2">
      <c r="M2738" s="89" t="str">
        <f>IF(Udfyldningsark!G2755="","",IF(Udfyldningsark!G2755=Data!$T$7,Data!$V$7,IF(Udfyldningsark!G2755=Data!$T$8,Data!$V$8,IF(Udfyldningsark!G2755=Data!$T$9,Data!$V$9,IF(Udfyldningsark!G2755=Data!$T$10,Data!$V$10,IF(Udfyldningsark!G2755=Data!$T$11,Data!$V$11,IF(Udfyldningsark!G2755=Data!$T$12,Data!$V$12,IF(Udfyldningsark!G2755=Data!$T$13,Data!$V$13,IF(Udfyldningsark!G2755=Data!$T$14,Data!$V$14,IF(Udfyldningsark!G2755=Data!$T$15,Data!$V$15,IF(Udfyldningsark!G2755=Data!$T$16,Data!$V$16,IF(Udfyldningsark!G2755=Data!$T$17,Data!$V$17,IF(Udfyldningsark!G2755=Data!$T$18,Data!$V$18,IF(Udfyldningsark!G2755=Data!$T$19,Data!$V$19,IF(Udfyldningsark!G2755=Data!$T$20,Data!$V$20,IF(Udfyldningsark!G2755=Data!$T$21,Data!$V$21,IF(Udfyldningsark!G2755=Data!$T$22,Data!$V$22,IF(Udfyldningsark!G2755=Data!$T$23,Data!$V$23,IF(Udfyldningsark!G2755=Data!$T$24,Data!$V$24,IF(Udfyldningsark!G2755=Data!$T$25,Data!$V$25,IF(Udfyldningsark!G2755=Data!$T$26,Data!$V$26,IF(Udfyldningsark!G2755=Data!$T$27,Data!$V$27,))))))))))))))))))))))</f>
        <v/>
      </c>
    </row>
    <row r="2739" spans="13:13" ht="9.6" hidden="1" customHeight="1" x14ac:dyDescent="0.2">
      <c r="M2739" s="89" t="str">
        <f>IF(Udfyldningsark!G2756="","",IF(Udfyldningsark!G2756=Data!$T$7,Data!$V$7,IF(Udfyldningsark!G2756=Data!$T$8,Data!$V$8,IF(Udfyldningsark!G2756=Data!$T$9,Data!$V$9,IF(Udfyldningsark!G2756=Data!$T$10,Data!$V$10,IF(Udfyldningsark!G2756=Data!$T$11,Data!$V$11,IF(Udfyldningsark!G2756=Data!$T$12,Data!$V$12,IF(Udfyldningsark!G2756=Data!$T$13,Data!$V$13,IF(Udfyldningsark!G2756=Data!$T$14,Data!$V$14,IF(Udfyldningsark!G2756=Data!$T$15,Data!$V$15,IF(Udfyldningsark!G2756=Data!$T$16,Data!$V$16,IF(Udfyldningsark!G2756=Data!$T$17,Data!$V$17,IF(Udfyldningsark!G2756=Data!$T$18,Data!$V$18,IF(Udfyldningsark!G2756=Data!$T$19,Data!$V$19,IF(Udfyldningsark!G2756=Data!$T$20,Data!$V$20,IF(Udfyldningsark!G2756=Data!$T$21,Data!$V$21,IF(Udfyldningsark!G2756=Data!$T$22,Data!$V$22,IF(Udfyldningsark!G2756=Data!$T$23,Data!$V$23,IF(Udfyldningsark!G2756=Data!$T$24,Data!$V$24,IF(Udfyldningsark!G2756=Data!$T$25,Data!$V$25,IF(Udfyldningsark!G2756=Data!$T$26,Data!$V$26,IF(Udfyldningsark!G2756=Data!$T$27,Data!$V$27,))))))))))))))))))))))</f>
        <v/>
      </c>
    </row>
    <row r="2740" spans="13:13" ht="9.6" hidden="1" customHeight="1" x14ac:dyDescent="0.2">
      <c r="M2740" s="89" t="str">
        <f>IF(Udfyldningsark!G2757="","",IF(Udfyldningsark!G2757=Data!$T$7,Data!$V$7,IF(Udfyldningsark!G2757=Data!$T$8,Data!$V$8,IF(Udfyldningsark!G2757=Data!$T$9,Data!$V$9,IF(Udfyldningsark!G2757=Data!$T$10,Data!$V$10,IF(Udfyldningsark!G2757=Data!$T$11,Data!$V$11,IF(Udfyldningsark!G2757=Data!$T$12,Data!$V$12,IF(Udfyldningsark!G2757=Data!$T$13,Data!$V$13,IF(Udfyldningsark!G2757=Data!$T$14,Data!$V$14,IF(Udfyldningsark!G2757=Data!$T$15,Data!$V$15,IF(Udfyldningsark!G2757=Data!$T$16,Data!$V$16,IF(Udfyldningsark!G2757=Data!$T$17,Data!$V$17,IF(Udfyldningsark!G2757=Data!$T$18,Data!$V$18,IF(Udfyldningsark!G2757=Data!$T$19,Data!$V$19,IF(Udfyldningsark!G2757=Data!$T$20,Data!$V$20,IF(Udfyldningsark!G2757=Data!$T$21,Data!$V$21,IF(Udfyldningsark!G2757=Data!$T$22,Data!$V$22,IF(Udfyldningsark!G2757=Data!$T$23,Data!$V$23,IF(Udfyldningsark!G2757=Data!$T$24,Data!$V$24,IF(Udfyldningsark!G2757=Data!$T$25,Data!$V$25,IF(Udfyldningsark!G2757=Data!$T$26,Data!$V$26,IF(Udfyldningsark!G2757=Data!$T$27,Data!$V$27,))))))))))))))))))))))</f>
        <v/>
      </c>
    </row>
    <row r="2741" spans="13:13" ht="9.6" hidden="1" customHeight="1" x14ac:dyDescent="0.2">
      <c r="M2741" s="89" t="str">
        <f>IF(Udfyldningsark!G2758="","",IF(Udfyldningsark!G2758=Data!$T$7,Data!$V$7,IF(Udfyldningsark!G2758=Data!$T$8,Data!$V$8,IF(Udfyldningsark!G2758=Data!$T$9,Data!$V$9,IF(Udfyldningsark!G2758=Data!$T$10,Data!$V$10,IF(Udfyldningsark!G2758=Data!$T$11,Data!$V$11,IF(Udfyldningsark!G2758=Data!$T$12,Data!$V$12,IF(Udfyldningsark!G2758=Data!$T$13,Data!$V$13,IF(Udfyldningsark!G2758=Data!$T$14,Data!$V$14,IF(Udfyldningsark!G2758=Data!$T$15,Data!$V$15,IF(Udfyldningsark!G2758=Data!$T$16,Data!$V$16,IF(Udfyldningsark!G2758=Data!$T$17,Data!$V$17,IF(Udfyldningsark!G2758=Data!$T$18,Data!$V$18,IF(Udfyldningsark!G2758=Data!$T$19,Data!$V$19,IF(Udfyldningsark!G2758=Data!$T$20,Data!$V$20,IF(Udfyldningsark!G2758=Data!$T$21,Data!$V$21,IF(Udfyldningsark!G2758=Data!$T$22,Data!$V$22,IF(Udfyldningsark!G2758=Data!$T$23,Data!$V$23,IF(Udfyldningsark!G2758=Data!$T$24,Data!$V$24,IF(Udfyldningsark!G2758=Data!$T$25,Data!$V$25,IF(Udfyldningsark!G2758=Data!$T$26,Data!$V$26,IF(Udfyldningsark!G2758=Data!$T$27,Data!$V$27,))))))))))))))))))))))</f>
        <v/>
      </c>
    </row>
    <row r="2742" spans="13:13" ht="9.6" hidden="1" customHeight="1" x14ac:dyDescent="0.2">
      <c r="M2742" s="89" t="str">
        <f>IF(Udfyldningsark!G2759="","",IF(Udfyldningsark!G2759=Data!$T$7,Data!$V$7,IF(Udfyldningsark!G2759=Data!$T$8,Data!$V$8,IF(Udfyldningsark!G2759=Data!$T$9,Data!$V$9,IF(Udfyldningsark!G2759=Data!$T$10,Data!$V$10,IF(Udfyldningsark!G2759=Data!$T$11,Data!$V$11,IF(Udfyldningsark!G2759=Data!$T$12,Data!$V$12,IF(Udfyldningsark!G2759=Data!$T$13,Data!$V$13,IF(Udfyldningsark!G2759=Data!$T$14,Data!$V$14,IF(Udfyldningsark!G2759=Data!$T$15,Data!$V$15,IF(Udfyldningsark!G2759=Data!$T$16,Data!$V$16,IF(Udfyldningsark!G2759=Data!$T$17,Data!$V$17,IF(Udfyldningsark!G2759=Data!$T$18,Data!$V$18,IF(Udfyldningsark!G2759=Data!$T$19,Data!$V$19,IF(Udfyldningsark!G2759=Data!$T$20,Data!$V$20,IF(Udfyldningsark!G2759=Data!$T$21,Data!$V$21,IF(Udfyldningsark!G2759=Data!$T$22,Data!$V$22,IF(Udfyldningsark!G2759=Data!$T$23,Data!$V$23,IF(Udfyldningsark!G2759=Data!$T$24,Data!$V$24,IF(Udfyldningsark!G2759=Data!$T$25,Data!$V$25,IF(Udfyldningsark!G2759=Data!$T$26,Data!$V$26,IF(Udfyldningsark!G2759=Data!$T$27,Data!$V$27,))))))))))))))))))))))</f>
        <v/>
      </c>
    </row>
    <row r="2743" spans="13:13" ht="9.6" hidden="1" customHeight="1" x14ac:dyDescent="0.2">
      <c r="M2743" s="89" t="str">
        <f>IF(Udfyldningsark!G2760="","",IF(Udfyldningsark!G2760=Data!$T$7,Data!$V$7,IF(Udfyldningsark!G2760=Data!$T$8,Data!$V$8,IF(Udfyldningsark!G2760=Data!$T$9,Data!$V$9,IF(Udfyldningsark!G2760=Data!$T$10,Data!$V$10,IF(Udfyldningsark!G2760=Data!$T$11,Data!$V$11,IF(Udfyldningsark!G2760=Data!$T$12,Data!$V$12,IF(Udfyldningsark!G2760=Data!$T$13,Data!$V$13,IF(Udfyldningsark!G2760=Data!$T$14,Data!$V$14,IF(Udfyldningsark!G2760=Data!$T$15,Data!$V$15,IF(Udfyldningsark!G2760=Data!$T$16,Data!$V$16,IF(Udfyldningsark!G2760=Data!$T$17,Data!$V$17,IF(Udfyldningsark!G2760=Data!$T$18,Data!$V$18,IF(Udfyldningsark!G2760=Data!$T$19,Data!$V$19,IF(Udfyldningsark!G2760=Data!$T$20,Data!$V$20,IF(Udfyldningsark!G2760=Data!$T$21,Data!$V$21,IF(Udfyldningsark!G2760=Data!$T$22,Data!$V$22,IF(Udfyldningsark!G2760=Data!$T$23,Data!$V$23,IF(Udfyldningsark!G2760=Data!$T$24,Data!$V$24,IF(Udfyldningsark!G2760=Data!$T$25,Data!$V$25,IF(Udfyldningsark!G2760=Data!$T$26,Data!$V$26,IF(Udfyldningsark!G2760=Data!$T$27,Data!$V$27,))))))))))))))))))))))</f>
        <v/>
      </c>
    </row>
    <row r="2744" spans="13:13" ht="9.6" hidden="1" customHeight="1" x14ac:dyDescent="0.2">
      <c r="M2744" s="89" t="str">
        <f>IF(Udfyldningsark!G2761="","",IF(Udfyldningsark!G2761=Data!$T$7,Data!$V$7,IF(Udfyldningsark!G2761=Data!$T$8,Data!$V$8,IF(Udfyldningsark!G2761=Data!$T$9,Data!$V$9,IF(Udfyldningsark!G2761=Data!$T$10,Data!$V$10,IF(Udfyldningsark!G2761=Data!$T$11,Data!$V$11,IF(Udfyldningsark!G2761=Data!$T$12,Data!$V$12,IF(Udfyldningsark!G2761=Data!$T$13,Data!$V$13,IF(Udfyldningsark!G2761=Data!$T$14,Data!$V$14,IF(Udfyldningsark!G2761=Data!$T$15,Data!$V$15,IF(Udfyldningsark!G2761=Data!$T$16,Data!$V$16,IF(Udfyldningsark!G2761=Data!$T$17,Data!$V$17,IF(Udfyldningsark!G2761=Data!$T$18,Data!$V$18,IF(Udfyldningsark!G2761=Data!$T$19,Data!$V$19,IF(Udfyldningsark!G2761=Data!$T$20,Data!$V$20,IF(Udfyldningsark!G2761=Data!$T$21,Data!$V$21,IF(Udfyldningsark!G2761=Data!$T$22,Data!$V$22,IF(Udfyldningsark!G2761=Data!$T$23,Data!$V$23,IF(Udfyldningsark!G2761=Data!$T$24,Data!$V$24,IF(Udfyldningsark!G2761=Data!$T$25,Data!$V$25,IF(Udfyldningsark!G2761=Data!$T$26,Data!$V$26,IF(Udfyldningsark!G2761=Data!$T$27,Data!$V$27,))))))))))))))))))))))</f>
        <v/>
      </c>
    </row>
    <row r="2745" spans="13:13" ht="9.6" hidden="1" customHeight="1" x14ac:dyDescent="0.2">
      <c r="M2745" s="89" t="str">
        <f>IF(Udfyldningsark!G2762="","",IF(Udfyldningsark!G2762=Data!$T$7,Data!$V$7,IF(Udfyldningsark!G2762=Data!$T$8,Data!$V$8,IF(Udfyldningsark!G2762=Data!$T$9,Data!$V$9,IF(Udfyldningsark!G2762=Data!$T$10,Data!$V$10,IF(Udfyldningsark!G2762=Data!$T$11,Data!$V$11,IF(Udfyldningsark!G2762=Data!$T$12,Data!$V$12,IF(Udfyldningsark!G2762=Data!$T$13,Data!$V$13,IF(Udfyldningsark!G2762=Data!$T$14,Data!$V$14,IF(Udfyldningsark!G2762=Data!$T$15,Data!$V$15,IF(Udfyldningsark!G2762=Data!$T$16,Data!$V$16,IF(Udfyldningsark!G2762=Data!$T$17,Data!$V$17,IF(Udfyldningsark!G2762=Data!$T$18,Data!$V$18,IF(Udfyldningsark!G2762=Data!$T$19,Data!$V$19,IF(Udfyldningsark!G2762=Data!$T$20,Data!$V$20,IF(Udfyldningsark!G2762=Data!$T$21,Data!$V$21,IF(Udfyldningsark!G2762=Data!$T$22,Data!$V$22,IF(Udfyldningsark!G2762=Data!$T$23,Data!$V$23,IF(Udfyldningsark!G2762=Data!$T$24,Data!$V$24,IF(Udfyldningsark!G2762=Data!$T$25,Data!$V$25,IF(Udfyldningsark!G2762=Data!$T$26,Data!$V$26,IF(Udfyldningsark!G2762=Data!$T$27,Data!$V$27,))))))))))))))))))))))</f>
        <v/>
      </c>
    </row>
    <row r="2746" spans="13:13" ht="9.6" hidden="1" customHeight="1" x14ac:dyDescent="0.2">
      <c r="M2746" s="89" t="str">
        <f>IF(Udfyldningsark!G2763="","",IF(Udfyldningsark!G2763=Data!$T$7,Data!$V$7,IF(Udfyldningsark!G2763=Data!$T$8,Data!$V$8,IF(Udfyldningsark!G2763=Data!$T$9,Data!$V$9,IF(Udfyldningsark!G2763=Data!$T$10,Data!$V$10,IF(Udfyldningsark!G2763=Data!$T$11,Data!$V$11,IF(Udfyldningsark!G2763=Data!$T$12,Data!$V$12,IF(Udfyldningsark!G2763=Data!$T$13,Data!$V$13,IF(Udfyldningsark!G2763=Data!$T$14,Data!$V$14,IF(Udfyldningsark!G2763=Data!$T$15,Data!$V$15,IF(Udfyldningsark!G2763=Data!$T$16,Data!$V$16,IF(Udfyldningsark!G2763=Data!$T$17,Data!$V$17,IF(Udfyldningsark!G2763=Data!$T$18,Data!$V$18,IF(Udfyldningsark!G2763=Data!$T$19,Data!$V$19,IF(Udfyldningsark!G2763=Data!$T$20,Data!$V$20,IF(Udfyldningsark!G2763=Data!$T$21,Data!$V$21,IF(Udfyldningsark!G2763=Data!$T$22,Data!$V$22,IF(Udfyldningsark!G2763=Data!$T$23,Data!$V$23,IF(Udfyldningsark!G2763=Data!$T$24,Data!$V$24,IF(Udfyldningsark!G2763=Data!$T$25,Data!$V$25,IF(Udfyldningsark!G2763=Data!$T$26,Data!$V$26,IF(Udfyldningsark!G2763=Data!$T$27,Data!$V$27,))))))))))))))))))))))</f>
        <v/>
      </c>
    </row>
    <row r="2747" spans="13:13" ht="9.6" hidden="1" customHeight="1" x14ac:dyDescent="0.2">
      <c r="M2747" s="89" t="str">
        <f>IF(Udfyldningsark!G2764="","",IF(Udfyldningsark!G2764=Data!$T$7,Data!$V$7,IF(Udfyldningsark!G2764=Data!$T$8,Data!$V$8,IF(Udfyldningsark!G2764=Data!$T$9,Data!$V$9,IF(Udfyldningsark!G2764=Data!$T$10,Data!$V$10,IF(Udfyldningsark!G2764=Data!$T$11,Data!$V$11,IF(Udfyldningsark!G2764=Data!$T$12,Data!$V$12,IF(Udfyldningsark!G2764=Data!$T$13,Data!$V$13,IF(Udfyldningsark!G2764=Data!$T$14,Data!$V$14,IF(Udfyldningsark!G2764=Data!$T$15,Data!$V$15,IF(Udfyldningsark!G2764=Data!$T$16,Data!$V$16,IF(Udfyldningsark!G2764=Data!$T$17,Data!$V$17,IF(Udfyldningsark!G2764=Data!$T$18,Data!$V$18,IF(Udfyldningsark!G2764=Data!$T$19,Data!$V$19,IF(Udfyldningsark!G2764=Data!$T$20,Data!$V$20,IF(Udfyldningsark!G2764=Data!$T$21,Data!$V$21,IF(Udfyldningsark!G2764=Data!$T$22,Data!$V$22,IF(Udfyldningsark!G2764=Data!$T$23,Data!$V$23,IF(Udfyldningsark!G2764=Data!$T$24,Data!$V$24,IF(Udfyldningsark!G2764=Data!$T$25,Data!$V$25,IF(Udfyldningsark!G2764=Data!$T$26,Data!$V$26,IF(Udfyldningsark!G2764=Data!$T$27,Data!$V$27,))))))))))))))))))))))</f>
        <v/>
      </c>
    </row>
    <row r="2748" spans="13:13" ht="9.6" hidden="1" customHeight="1" x14ac:dyDescent="0.2">
      <c r="M2748" s="89" t="str">
        <f>IF(Udfyldningsark!G2765="","",IF(Udfyldningsark!G2765=Data!$T$7,Data!$V$7,IF(Udfyldningsark!G2765=Data!$T$8,Data!$V$8,IF(Udfyldningsark!G2765=Data!$T$9,Data!$V$9,IF(Udfyldningsark!G2765=Data!$T$10,Data!$V$10,IF(Udfyldningsark!G2765=Data!$T$11,Data!$V$11,IF(Udfyldningsark!G2765=Data!$T$12,Data!$V$12,IF(Udfyldningsark!G2765=Data!$T$13,Data!$V$13,IF(Udfyldningsark!G2765=Data!$T$14,Data!$V$14,IF(Udfyldningsark!G2765=Data!$T$15,Data!$V$15,IF(Udfyldningsark!G2765=Data!$T$16,Data!$V$16,IF(Udfyldningsark!G2765=Data!$T$17,Data!$V$17,IF(Udfyldningsark!G2765=Data!$T$18,Data!$V$18,IF(Udfyldningsark!G2765=Data!$T$19,Data!$V$19,IF(Udfyldningsark!G2765=Data!$T$20,Data!$V$20,IF(Udfyldningsark!G2765=Data!$T$21,Data!$V$21,IF(Udfyldningsark!G2765=Data!$T$22,Data!$V$22,IF(Udfyldningsark!G2765=Data!$T$23,Data!$V$23,IF(Udfyldningsark!G2765=Data!$T$24,Data!$V$24,IF(Udfyldningsark!G2765=Data!$T$25,Data!$V$25,IF(Udfyldningsark!G2765=Data!$T$26,Data!$V$26,IF(Udfyldningsark!G2765=Data!$T$27,Data!$V$27,))))))))))))))))))))))</f>
        <v/>
      </c>
    </row>
    <row r="2749" spans="13:13" ht="9.6" hidden="1" customHeight="1" x14ac:dyDescent="0.2">
      <c r="M2749" s="89" t="str">
        <f>IF(Udfyldningsark!G2766="","",IF(Udfyldningsark!G2766=Data!$T$7,Data!$V$7,IF(Udfyldningsark!G2766=Data!$T$8,Data!$V$8,IF(Udfyldningsark!G2766=Data!$T$9,Data!$V$9,IF(Udfyldningsark!G2766=Data!$T$10,Data!$V$10,IF(Udfyldningsark!G2766=Data!$T$11,Data!$V$11,IF(Udfyldningsark!G2766=Data!$T$12,Data!$V$12,IF(Udfyldningsark!G2766=Data!$T$13,Data!$V$13,IF(Udfyldningsark!G2766=Data!$T$14,Data!$V$14,IF(Udfyldningsark!G2766=Data!$T$15,Data!$V$15,IF(Udfyldningsark!G2766=Data!$T$16,Data!$V$16,IF(Udfyldningsark!G2766=Data!$T$17,Data!$V$17,IF(Udfyldningsark!G2766=Data!$T$18,Data!$V$18,IF(Udfyldningsark!G2766=Data!$T$19,Data!$V$19,IF(Udfyldningsark!G2766=Data!$T$20,Data!$V$20,IF(Udfyldningsark!G2766=Data!$T$21,Data!$V$21,IF(Udfyldningsark!G2766=Data!$T$22,Data!$V$22,IF(Udfyldningsark!G2766=Data!$T$23,Data!$V$23,IF(Udfyldningsark!G2766=Data!$T$24,Data!$V$24,IF(Udfyldningsark!G2766=Data!$T$25,Data!$V$25,IF(Udfyldningsark!G2766=Data!$T$26,Data!$V$26,IF(Udfyldningsark!G2766=Data!$T$27,Data!$V$27,))))))))))))))))))))))</f>
        <v/>
      </c>
    </row>
    <row r="2750" spans="13:13" ht="9.6" hidden="1" customHeight="1" x14ac:dyDescent="0.2">
      <c r="M2750" s="89" t="str">
        <f>IF(Udfyldningsark!G2767="","",IF(Udfyldningsark!G2767=Data!$T$7,Data!$V$7,IF(Udfyldningsark!G2767=Data!$T$8,Data!$V$8,IF(Udfyldningsark!G2767=Data!$T$9,Data!$V$9,IF(Udfyldningsark!G2767=Data!$T$10,Data!$V$10,IF(Udfyldningsark!G2767=Data!$T$11,Data!$V$11,IF(Udfyldningsark!G2767=Data!$T$12,Data!$V$12,IF(Udfyldningsark!G2767=Data!$T$13,Data!$V$13,IF(Udfyldningsark!G2767=Data!$T$14,Data!$V$14,IF(Udfyldningsark!G2767=Data!$T$15,Data!$V$15,IF(Udfyldningsark!G2767=Data!$T$16,Data!$V$16,IF(Udfyldningsark!G2767=Data!$T$17,Data!$V$17,IF(Udfyldningsark!G2767=Data!$T$18,Data!$V$18,IF(Udfyldningsark!G2767=Data!$T$19,Data!$V$19,IF(Udfyldningsark!G2767=Data!$T$20,Data!$V$20,IF(Udfyldningsark!G2767=Data!$T$21,Data!$V$21,IF(Udfyldningsark!G2767=Data!$T$22,Data!$V$22,IF(Udfyldningsark!G2767=Data!$T$23,Data!$V$23,IF(Udfyldningsark!G2767=Data!$T$24,Data!$V$24,IF(Udfyldningsark!G2767=Data!$T$25,Data!$V$25,IF(Udfyldningsark!G2767=Data!$T$26,Data!$V$26,IF(Udfyldningsark!G2767=Data!$T$27,Data!$V$27,))))))))))))))))))))))</f>
        <v/>
      </c>
    </row>
    <row r="2751" spans="13:13" ht="9.6" hidden="1" customHeight="1" x14ac:dyDescent="0.2">
      <c r="M2751" s="89" t="str">
        <f>IF(Udfyldningsark!G2768="","",IF(Udfyldningsark!G2768=Data!$T$7,Data!$V$7,IF(Udfyldningsark!G2768=Data!$T$8,Data!$V$8,IF(Udfyldningsark!G2768=Data!$T$9,Data!$V$9,IF(Udfyldningsark!G2768=Data!$T$10,Data!$V$10,IF(Udfyldningsark!G2768=Data!$T$11,Data!$V$11,IF(Udfyldningsark!G2768=Data!$T$12,Data!$V$12,IF(Udfyldningsark!G2768=Data!$T$13,Data!$V$13,IF(Udfyldningsark!G2768=Data!$T$14,Data!$V$14,IF(Udfyldningsark!G2768=Data!$T$15,Data!$V$15,IF(Udfyldningsark!G2768=Data!$T$16,Data!$V$16,IF(Udfyldningsark!G2768=Data!$T$17,Data!$V$17,IF(Udfyldningsark!G2768=Data!$T$18,Data!$V$18,IF(Udfyldningsark!G2768=Data!$T$19,Data!$V$19,IF(Udfyldningsark!G2768=Data!$T$20,Data!$V$20,IF(Udfyldningsark!G2768=Data!$T$21,Data!$V$21,IF(Udfyldningsark!G2768=Data!$T$22,Data!$V$22,IF(Udfyldningsark!G2768=Data!$T$23,Data!$V$23,IF(Udfyldningsark!G2768=Data!$T$24,Data!$V$24,IF(Udfyldningsark!G2768=Data!$T$25,Data!$V$25,IF(Udfyldningsark!G2768=Data!$T$26,Data!$V$26,IF(Udfyldningsark!G2768=Data!$T$27,Data!$V$27,))))))))))))))))))))))</f>
        <v/>
      </c>
    </row>
    <row r="2752" spans="13:13" ht="9.6" hidden="1" customHeight="1" x14ac:dyDescent="0.2">
      <c r="M2752" s="89" t="str">
        <f>IF(Udfyldningsark!G2769="","",IF(Udfyldningsark!G2769=Data!$T$7,Data!$V$7,IF(Udfyldningsark!G2769=Data!$T$8,Data!$V$8,IF(Udfyldningsark!G2769=Data!$T$9,Data!$V$9,IF(Udfyldningsark!G2769=Data!$T$10,Data!$V$10,IF(Udfyldningsark!G2769=Data!$T$11,Data!$V$11,IF(Udfyldningsark!G2769=Data!$T$12,Data!$V$12,IF(Udfyldningsark!G2769=Data!$T$13,Data!$V$13,IF(Udfyldningsark!G2769=Data!$T$14,Data!$V$14,IF(Udfyldningsark!G2769=Data!$T$15,Data!$V$15,IF(Udfyldningsark!G2769=Data!$T$16,Data!$V$16,IF(Udfyldningsark!G2769=Data!$T$17,Data!$V$17,IF(Udfyldningsark!G2769=Data!$T$18,Data!$V$18,IF(Udfyldningsark!G2769=Data!$T$19,Data!$V$19,IF(Udfyldningsark!G2769=Data!$T$20,Data!$V$20,IF(Udfyldningsark!G2769=Data!$T$21,Data!$V$21,IF(Udfyldningsark!G2769=Data!$T$22,Data!$V$22,IF(Udfyldningsark!G2769=Data!$T$23,Data!$V$23,IF(Udfyldningsark!G2769=Data!$T$24,Data!$V$24,IF(Udfyldningsark!G2769=Data!$T$25,Data!$V$25,IF(Udfyldningsark!G2769=Data!$T$26,Data!$V$26,IF(Udfyldningsark!G2769=Data!$T$27,Data!$V$27,))))))))))))))))))))))</f>
        <v/>
      </c>
    </row>
    <row r="2753" spans="13:13" ht="9.6" hidden="1" customHeight="1" x14ac:dyDescent="0.2">
      <c r="M2753" s="89" t="str">
        <f>IF(Udfyldningsark!G2770="","",IF(Udfyldningsark!G2770=Data!$T$7,Data!$V$7,IF(Udfyldningsark!G2770=Data!$T$8,Data!$V$8,IF(Udfyldningsark!G2770=Data!$T$9,Data!$V$9,IF(Udfyldningsark!G2770=Data!$T$10,Data!$V$10,IF(Udfyldningsark!G2770=Data!$T$11,Data!$V$11,IF(Udfyldningsark!G2770=Data!$T$12,Data!$V$12,IF(Udfyldningsark!G2770=Data!$T$13,Data!$V$13,IF(Udfyldningsark!G2770=Data!$T$14,Data!$V$14,IF(Udfyldningsark!G2770=Data!$T$15,Data!$V$15,IF(Udfyldningsark!G2770=Data!$T$16,Data!$V$16,IF(Udfyldningsark!G2770=Data!$T$17,Data!$V$17,IF(Udfyldningsark!G2770=Data!$T$18,Data!$V$18,IF(Udfyldningsark!G2770=Data!$T$19,Data!$V$19,IF(Udfyldningsark!G2770=Data!$T$20,Data!$V$20,IF(Udfyldningsark!G2770=Data!$T$21,Data!$V$21,IF(Udfyldningsark!G2770=Data!$T$22,Data!$V$22,IF(Udfyldningsark!G2770=Data!$T$23,Data!$V$23,IF(Udfyldningsark!G2770=Data!$T$24,Data!$V$24,IF(Udfyldningsark!G2770=Data!$T$25,Data!$V$25,IF(Udfyldningsark!G2770=Data!$T$26,Data!$V$26,IF(Udfyldningsark!G2770=Data!$T$27,Data!$V$27,))))))))))))))))))))))</f>
        <v/>
      </c>
    </row>
    <row r="2754" spans="13:13" ht="9.6" hidden="1" customHeight="1" x14ac:dyDescent="0.2">
      <c r="M2754" s="89" t="str">
        <f>IF(Udfyldningsark!G2771="","",IF(Udfyldningsark!G2771=Data!$T$7,Data!$V$7,IF(Udfyldningsark!G2771=Data!$T$8,Data!$V$8,IF(Udfyldningsark!G2771=Data!$T$9,Data!$V$9,IF(Udfyldningsark!G2771=Data!$T$10,Data!$V$10,IF(Udfyldningsark!G2771=Data!$T$11,Data!$V$11,IF(Udfyldningsark!G2771=Data!$T$12,Data!$V$12,IF(Udfyldningsark!G2771=Data!$T$13,Data!$V$13,IF(Udfyldningsark!G2771=Data!$T$14,Data!$V$14,IF(Udfyldningsark!G2771=Data!$T$15,Data!$V$15,IF(Udfyldningsark!G2771=Data!$T$16,Data!$V$16,IF(Udfyldningsark!G2771=Data!$T$17,Data!$V$17,IF(Udfyldningsark!G2771=Data!$T$18,Data!$V$18,IF(Udfyldningsark!G2771=Data!$T$19,Data!$V$19,IF(Udfyldningsark!G2771=Data!$T$20,Data!$V$20,IF(Udfyldningsark!G2771=Data!$T$21,Data!$V$21,IF(Udfyldningsark!G2771=Data!$T$22,Data!$V$22,IF(Udfyldningsark!G2771=Data!$T$23,Data!$V$23,IF(Udfyldningsark!G2771=Data!$T$24,Data!$V$24,IF(Udfyldningsark!G2771=Data!$T$25,Data!$V$25,IF(Udfyldningsark!G2771=Data!$T$26,Data!$V$26,IF(Udfyldningsark!G2771=Data!$T$27,Data!$V$27,))))))))))))))))))))))</f>
        <v/>
      </c>
    </row>
    <row r="2755" spans="13:13" ht="9.6" hidden="1" customHeight="1" x14ac:dyDescent="0.2">
      <c r="M2755" s="89" t="str">
        <f>IF(Udfyldningsark!G2772="","",IF(Udfyldningsark!G2772=Data!$T$7,Data!$V$7,IF(Udfyldningsark!G2772=Data!$T$8,Data!$V$8,IF(Udfyldningsark!G2772=Data!$T$9,Data!$V$9,IF(Udfyldningsark!G2772=Data!$T$10,Data!$V$10,IF(Udfyldningsark!G2772=Data!$T$11,Data!$V$11,IF(Udfyldningsark!G2772=Data!$T$12,Data!$V$12,IF(Udfyldningsark!G2772=Data!$T$13,Data!$V$13,IF(Udfyldningsark!G2772=Data!$T$14,Data!$V$14,IF(Udfyldningsark!G2772=Data!$T$15,Data!$V$15,IF(Udfyldningsark!G2772=Data!$T$16,Data!$V$16,IF(Udfyldningsark!G2772=Data!$T$17,Data!$V$17,IF(Udfyldningsark!G2772=Data!$T$18,Data!$V$18,IF(Udfyldningsark!G2772=Data!$T$19,Data!$V$19,IF(Udfyldningsark!G2772=Data!$T$20,Data!$V$20,IF(Udfyldningsark!G2772=Data!$T$21,Data!$V$21,IF(Udfyldningsark!G2772=Data!$T$22,Data!$V$22,IF(Udfyldningsark!G2772=Data!$T$23,Data!$V$23,IF(Udfyldningsark!G2772=Data!$T$24,Data!$V$24,IF(Udfyldningsark!G2772=Data!$T$25,Data!$V$25,IF(Udfyldningsark!G2772=Data!$T$26,Data!$V$26,IF(Udfyldningsark!G2772=Data!$T$27,Data!$V$27,))))))))))))))))))))))</f>
        <v/>
      </c>
    </row>
    <row r="2756" spans="13:13" ht="9.6" hidden="1" customHeight="1" x14ac:dyDescent="0.2">
      <c r="M2756" s="89" t="str">
        <f>IF(Udfyldningsark!G2773="","",IF(Udfyldningsark!G2773=Data!$T$7,Data!$V$7,IF(Udfyldningsark!G2773=Data!$T$8,Data!$V$8,IF(Udfyldningsark!G2773=Data!$T$9,Data!$V$9,IF(Udfyldningsark!G2773=Data!$T$10,Data!$V$10,IF(Udfyldningsark!G2773=Data!$T$11,Data!$V$11,IF(Udfyldningsark!G2773=Data!$T$12,Data!$V$12,IF(Udfyldningsark!G2773=Data!$T$13,Data!$V$13,IF(Udfyldningsark!G2773=Data!$T$14,Data!$V$14,IF(Udfyldningsark!G2773=Data!$T$15,Data!$V$15,IF(Udfyldningsark!G2773=Data!$T$16,Data!$V$16,IF(Udfyldningsark!G2773=Data!$T$17,Data!$V$17,IF(Udfyldningsark!G2773=Data!$T$18,Data!$V$18,IF(Udfyldningsark!G2773=Data!$T$19,Data!$V$19,IF(Udfyldningsark!G2773=Data!$T$20,Data!$V$20,IF(Udfyldningsark!G2773=Data!$T$21,Data!$V$21,IF(Udfyldningsark!G2773=Data!$T$22,Data!$V$22,IF(Udfyldningsark!G2773=Data!$T$23,Data!$V$23,IF(Udfyldningsark!G2773=Data!$T$24,Data!$V$24,IF(Udfyldningsark!G2773=Data!$T$25,Data!$V$25,IF(Udfyldningsark!G2773=Data!$T$26,Data!$V$26,IF(Udfyldningsark!G2773=Data!$T$27,Data!$V$27,))))))))))))))))))))))</f>
        <v/>
      </c>
    </row>
    <row r="2757" spans="13:13" ht="9.6" hidden="1" customHeight="1" x14ac:dyDescent="0.2">
      <c r="M2757" s="89" t="str">
        <f>IF(Udfyldningsark!G2774="","",IF(Udfyldningsark!G2774=Data!$T$7,Data!$V$7,IF(Udfyldningsark!G2774=Data!$T$8,Data!$V$8,IF(Udfyldningsark!G2774=Data!$T$9,Data!$V$9,IF(Udfyldningsark!G2774=Data!$T$10,Data!$V$10,IF(Udfyldningsark!G2774=Data!$T$11,Data!$V$11,IF(Udfyldningsark!G2774=Data!$T$12,Data!$V$12,IF(Udfyldningsark!G2774=Data!$T$13,Data!$V$13,IF(Udfyldningsark!G2774=Data!$T$14,Data!$V$14,IF(Udfyldningsark!G2774=Data!$T$15,Data!$V$15,IF(Udfyldningsark!G2774=Data!$T$16,Data!$V$16,IF(Udfyldningsark!G2774=Data!$T$17,Data!$V$17,IF(Udfyldningsark!G2774=Data!$T$18,Data!$V$18,IF(Udfyldningsark!G2774=Data!$T$19,Data!$V$19,IF(Udfyldningsark!G2774=Data!$T$20,Data!$V$20,IF(Udfyldningsark!G2774=Data!$T$21,Data!$V$21,IF(Udfyldningsark!G2774=Data!$T$22,Data!$V$22,IF(Udfyldningsark!G2774=Data!$T$23,Data!$V$23,IF(Udfyldningsark!G2774=Data!$T$24,Data!$V$24,IF(Udfyldningsark!G2774=Data!$T$25,Data!$V$25,IF(Udfyldningsark!G2774=Data!$T$26,Data!$V$26,IF(Udfyldningsark!G2774=Data!$T$27,Data!$V$27,))))))))))))))))))))))</f>
        <v/>
      </c>
    </row>
    <row r="2758" spans="13:13" ht="9.6" hidden="1" customHeight="1" x14ac:dyDescent="0.2">
      <c r="M2758" s="89" t="str">
        <f>IF(Udfyldningsark!G2775="","",IF(Udfyldningsark!G2775=Data!$T$7,Data!$V$7,IF(Udfyldningsark!G2775=Data!$T$8,Data!$V$8,IF(Udfyldningsark!G2775=Data!$T$9,Data!$V$9,IF(Udfyldningsark!G2775=Data!$T$10,Data!$V$10,IF(Udfyldningsark!G2775=Data!$T$11,Data!$V$11,IF(Udfyldningsark!G2775=Data!$T$12,Data!$V$12,IF(Udfyldningsark!G2775=Data!$T$13,Data!$V$13,IF(Udfyldningsark!G2775=Data!$T$14,Data!$V$14,IF(Udfyldningsark!G2775=Data!$T$15,Data!$V$15,IF(Udfyldningsark!G2775=Data!$T$16,Data!$V$16,IF(Udfyldningsark!G2775=Data!$T$17,Data!$V$17,IF(Udfyldningsark!G2775=Data!$T$18,Data!$V$18,IF(Udfyldningsark!G2775=Data!$T$19,Data!$V$19,IF(Udfyldningsark!G2775=Data!$T$20,Data!$V$20,IF(Udfyldningsark!G2775=Data!$T$21,Data!$V$21,IF(Udfyldningsark!G2775=Data!$T$22,Data!$V$22,IF(Udfyldningsark!G2775=Data!$T$23,Data!$V$23,IF(Udfyldningsark!G2775=Data!$T$24,Data!$V$24,IF(Udfyldningsark!G2775=Data!$T$25,Data!$V$25,IF(Udfyldningsark!G2775=Data!$T$26,Data!$V$26,IF(Udfyldningsark!G2775=Data!$T$27,Data!$V$27,))))))))))))))))))))))</f>
        <v/>
      </c>
    </row>
    <row r="2759" spans="13:13" ht="9.6" hidden="1" customHeight="1" x14ac:dyDescent="0.2">
      <c r="M2759" s="89" t="str">
        <f>IF(Udfyldningsark!G2776="","",IF(Udfyldningsark!G2776=Data!$T$7,Data!$V$7,IF(Udfyldningsark!G2776=Data!$T$8,Data!$V$8,IF(Udfyldningsark!G2776=Data!$T$9,Data!$V$9,IF(Udfyldningsark!G2776=Data!$T$10,Data!$V$10,IF(Udfyldningsark!G2776=Data!$T$11,Data!$V$11,IF(Udfyldningsark!G2776=Data!$T$12,Data!$V$12,IF(Udfyldningsark!G2776=Data!$T$13,Data!$V$13,IF(Udfyldningsark!G2776=Data!$T$14,Data!$V$14,IF(Udfyldningsark!G2776=Data!$T$15,Data!$V$15,IF(Udfyldningsark!G2776=Data!$T$16,Data!$V$16,IF(Udfyldningsark!G2776=Data!$T$17,Data!$V$17,IF(Udfyldningsark!G2776=Data!$T$18,Data!$V$18,IF(Udfyldningsark!G2776=Data!$T$19,Data!$V$19,IF(Udfyldningsark!G2776=Data!$T$20,Data!$V$20,IF(Udfyldningsark!G2776=Data!$T$21,Data!$V$21,IF(Udfyldningsark!G2776=Data!$T$22,Data!$V$22,IF(Udfyldningsark!G2776=Data!$T$23,Data!$V$23,IF(Udfyldningsark!G2776=Data!$T$24,Data!$V$24,IF(Udfyldningsark!G2776=Data!$T$25,Data!$V$25,IF(Udfyldningsark!G2776=Data!$T$26,Data!$V$26,IF(Udfyldningsark!G2776=Data!$T$27,Data!$V$27,))))))))))))))))))))))</f>
        <v/>
      </c>
    </row>
    <row r="2760" spans="13:13" ht="9.6" hidden="1" customHeight="1" x14ac:dyDescent="0.2">
      <c r="M2760" s="89" t="str">
        <f>IF(Udfyldningsark!G2777="","",IF(Udfyldningsark!G2777=Data!$T$7,Data!$V$7,IF(Udfyldningsark!G2777=Data!$T$8,Data!$V$8,IF(Udfyldningsark!G2777=Data!$T$9,Data!$V$9,IF(Udfyldningsark!G2777=Data!$T$10,Data!$V$10,IF(Udfyldningsark!G2777=Data!$T$11,Data!$V$11,IF(Udfyldningsark!G2777=Data!$T$12,Data!$V$12,IF(Udfyldningsark!G2777=Data!$T$13,Data!$V$13,IF(Udfyldningsark!G2777=Data!$T$14,Data!$V$14,IF(Udfyldningsark!G2777=Data!$T$15,Data!$V$15,IF(Udfyldningsark!G2777=Data!$T$16,Data!$V$16,IF(Udfyldningsark!G2777=Data!$T$17,Data!$V$17,IF(Udfyldningsark!G2777=Data!$T$18,Data!$V$18,IF(Udfyldningsark!G2777=Data!$T$19,Data!$V$19,IF(Udfyldningsark!G2777=Data!$T$20,Data!$V$20,IF(Udfyldningsark!G2777=Data!$T$21,Data!$V$21,IF(Udfyldningsark!G2777=Data!$T$22,Data!$V$22,IF(Udfyldningsark!G2777=Data!$T$23,Data!$V$23,IF(Udfyldningsark!G2777=Data!$T$24,Data!$V$24,IF(Udfyldningsark!G2777=Data!$T$25,Data!$V$25,IF(Udfyldningsark!G2777=Data!$T$26,Data!$V$26,IF(Udfyldningsark!G2777=Data!$T$27,Data!$V$27,))))))))))))))))))))))</f>
        <v/>
      </c>
    </row>
    <row r="2761" spans="13:13" ht="9.6" hidden="1" customHeight="1" x14ac:dyDescent="0.2">
      <c r="M2761" s="89" t="str">
        <f>IF(Udfyldningsark!G2778="","",IF(Udfyldningsark!G2778=Data!$T$7,Data!$V$7,IF(Udfyldningsark!G2778=Data!$T$8,Data!$V$8,IF(Udfyldningsark!G2778=Data!$T$9,Data!$V$9,IF(Udfyldningsark!G2778=Data!$T$10,Data!$V$10,IF(Udfyldningsark!G2778=Data!$T$11,Data!$V$11,IF(Udfyldningsark!G2778=Data!$T$12,Data!$V$12,IF(Udfyldningsark!G2778=Data!$T$13,Data!$V$13,IF(Udfyldningsark!G2778=Data!$T$14,Data!$V$14,IF(Udfyldningsark!G2778=Data!$T$15,Data!$V$15,IF(Udfyldningsark!G2778=Data!$T$16,Data!$V$16,IF(Udfyldningsark!G2778=Data!$T$17,Data!$V$17,IF(Udfyldningsark!G2778=Data!$T$18,Data!$V$18,IF(Udfyldningsark!G2778=Data!$T$19,Data!$V$19,IF(Udfyldningsark!G2778=Data!$T$20,Data!$V$20,IF(Udfyldningsark!G2778=Data!$T$21,Data!$V$21,IF(Udfyldningsark!G2778=Data!$T$22,Data!$V$22,IF(Udfyldningsark!G2778=Data!$T$23,Data!$V$23,IF(Udfyldningsark!G2778=Data!$T$24,Data!$V$24,IF(Udfyldningsark!G2778=Data!$T$25,Data!$V$25,IF(Udfyldningsark!G2778=Data!$T$26,Data!$V$26,IF(Udfyldningsark!G2778=Data!$T$27,Data!$V$27,))))))))))))))))))))))</f>
        <v/>
      </c>
    </row>
    <row r="2762" spans="13:13" ht="9.6" hidden="1" customHeight="1" x14ac:dyDescent="0.2">
      <c r="M2762" s="89" t="str">
        <f>IF(Udfyldningsark!G2779="","",IF(Udfyldningsark!G2779=Data!$T$7,Data!$V$7,IF(Udfyldningsark!G2779=Data!$T$8,Data!$V$8,IF(Udfyldningsark!G2779=Data!$T$9,Data!$V$9,IF(Udfyldningsark!G2779=Data!$T$10,Data!$V$10,IF(Udfyldningsark!G2779=Data!$T$11,Data!$V$11,IF(Udfyldningsark!G2779=Data!$T$12,Data!$V$12,IF(Udfyldningsark!G2779=Data!$T$13,Data!$V$13,IF(Udfyldningsark!G2779=Data!$T$14,Data!$V$14,IF(Udfyldningsark!G2779=Data!$T$15,Data!$V$15,IF(Udfyldningsark!G2779=Data!$T$16,Data!$V$16,IF(Udfyldningsark!G2779=Data!$T$17,Data!$V$17,IF(Udfyldningsark!G2779=Data!$T$18,Data!$V$18,IF(Udfyldningsark!G2779=Data!$T$19,Data!$V$19,IF(Udfyldningsark!G2779=Data!$T$20,Data!$V$20,IF(Udfyldningsark!G2779=Data!$T$21,Data!$V$21,IF(Udfyldningsark!G2779=Data!$T$22,Data!$V$22,IF(Udfyldningsark!G2779=Data!$T$23,Data!$V$23,IF(Udfyldningsark!G2779=Data!$T$24,Data!$V$24,IF(Udfyldningsark!G2779=Data!$T$25,Data!$V$25,IF(Udfyldningsark!G2779=Data!$T$26,Data!$V$26,IF(Udfyldningsark!G2779=Data!$T$27,Data!$V$27,))))))))))))))))))))))</f>
        <v/>
      </c>
    </row>
    <row r="2763" spans="13:13" ht="9.6" hidden="1" customHeight="1" x14ac:dyDescent="0.2">
      <c r="M2763" s="89" t="str">
        <f>IF(Udfyldningsark!G2780="","",IF(Udfyldningsark!G2780=Data!$T$7,Data!$V$7,IF(Udfyldningsark!G2780=Data!$T$8,Data!$V$8,IF(Udfyldningsark!G2780=Data!$T$9,Data!$V$9,IF(Udfyldningsark!G2780=Data!$T$10,Data!$V$10,IF(Udfyldningsark!G2780=Data!$T$11,Data!$V$11,IF(Udfyldningsark!G2780=Data!$T$12,Data!$V$12,IF(Udfyldningsark!G2780=Data!$T$13,Data!$V$13,IF(Udfyldningsark!G2780=Data!$T$14,Data!$V$14,IF(Udfyldningsark!G2780=Data!$T$15,Data!$V$15,IF(Udfyldningsark!G2780=Data!$T$16,Data!$V$16,IF(Udfyldningsark!G2780=Data!$T$17,Data!$V$17,IF(Udfyldningsark!G2780=Data!$T$18,Data!$V$18,IF(Udfyldningsark!G2780=Data!$T$19,Data!$V$19,IF(Udfyldningsark!G2780=Data!$T$20,Data!$V$20,IF(Udfyldningsark!G2780=Data!$T$21,Data!$V$21,IF(Udfyldningsark!G2780=Data!$T$22,Data!$V$22,IF(Udfyldningsark!G2780=Data!$T$23,Data!$V$23,IF(Udfyldningsark!G2780=Data!$T$24,Data!$V$24,IF(Udfyldningsark!G2780=Data!$T$25,Data!$V$25,IF(Udfyldningsark!G2780=Data!$T$26,Data!$V$26,IF(Udfyldningsark!G2780=Data!$T$27,Data!$V$27,))))))))))))))))))))))</f>
        <v/>
      </c>
    </row>
    <row r="2764" spans="13:13" ht="9.6" hidden="1" customHeight="1" x14ac:dyDescent="0.2">
      <c r="M2764" s="89" t="str">
        <f>IF(Udfyldningsark!G2781="","",IF(Udfyldningsark!G2781=Data!$T$7,Data!$V$7,IF(Udfyldningsark!G2781=Data!$T$8,Data!$V$8,IF(Udfyldningsark!G2781=Data!$T$9,Data!$V$9,IF(Udfyldningsark!G2781=Data!$T$10,Data!$V$10,IF(Udfyldningsark!G2781=Data!$T$11,Data!$V$11,IF(Udfyldningsark!G2781=Data!$T$12,Data!$V$12,IF(Udfyldningsark!G2781=Data!$T$13,Data!$V$13,IF(Udfyldningsark!G2781=Data!$T$14,Data!$V$14,IF(Udfyldningsark!G2781=Data!$T$15,Data!$V$15,IF(Udfyldningsark!G2781=Data!$T$16,Data!$V$16,IF(Udfyldningsark!G2781=Data!$T$17,Data!$V$17,IF(Udfyldningsark!G2781=Data!$T$18,Data!$V$18,IF(Udfyldningsark!G2781=Data!$T$19,Data!$V$19,IF(Udfyldningsark!G2781=Data!$T$20,Data!$V$20,IF(Udfyldningsark!G2781=Data!$T$21,Data!$V$21,IF(Udfyldningsark!G2781=Data!$T$22,Data!$V$22,IF(Udfyldningsark!G2781=Data!$T$23,Data!$V$23,IF(Udfyldningsark!G2781=Data!$T$24,Data!$V$24,IF(Udfyldningsark!G2781=Data!$T$25,Data!$V$25,IF(Udfyldningsark!G2781=Data!$T$26,Data!$V$26,IF(Udfyldningsark!G2781=Data!$T$27,Data!$V$27,))))))))))))))))))))))</f>
        <v/>
      </c>
    </row>
    <row r="2765" spans="13:13" ht="9.6" hidden="1" customHeight="1" x14ac:dyDescent="0.2">
      <c r="M2765" s="89" t="str">
        <f>IF(Udfyldningsark!G2782="","",IF(Udfyldningsark!G2782=Data!$T$7,Data!$V$7,IF(Udfyldningsark!G2782=Data!$T$8,Data!$V$8,IF(Udfyldningsark!G2782=Data!$T$9,Data!$V$9,IF(Udfyldningsark!G2782=Data!$T$10,Data!$V$10,IF(Udfyldningsark!G2782=Data!$T$11,Data!$V$11,IF(Udfyldningsark!G2782=Data!$T$12,Data!$V$12,IF(Udfyldningsark!G2782=Data!$T$13,Data!$V$13,IF(Udfyldningsark!G2782=Data!$T$14,Data!$V$14,IF(Udfyldningsark!G2782=Data!$T$15,Data!$V$15,IF(Udfyldningsark!G2782=Data!$T$16,Data!$V$16,IF(Udfyldningsark!G2782=Data!$T$17,Data!$V$17,IF(Udfyldningsark!G2782=Data!$T$18,Data!$V$18,IF(Udfyldningsark!G2782=Data!$T$19,Data!$V$19,IF(Udfyldningsark!G2782=Data!$T$20,Data!$V$20,IF(Udfyldningsark!G2782=Data!$T$21,Data!$V$21,IF(Udfyldningsark!G2782=Data!$T$22,Data!$V$22,IF(Udfyldningsark!G2782=Data!$T$23,Data!$V$23,IF(Udfyldningsark!G2782=Data!$T$24,Data!$V$24,IF(Udfyldningsark!G2782=Data!$T$25,Data!$V$25,IF(Udfyldningsark!G2782=Data!$T$26,Data!$V$26,IF(Udfyldningsark!G2782=Data!$T$27,Data!$V$27,))))))))))))))))))))))</f>
        <v/>
      </c>
    </row>
    <row r="2766" spans="13:13" ht="9.6" hidden="1" customHeight="1" x14ac:dyDescent="0.2">
      <c r="M2766" s="89" t="str">
        <f>IF(Udfyldningsark!G2783="","",IF(Udfyldningsark!G2783=Data!$T$7,Data!$V$7,IF(Udfyldningsark!G2783=Data!$T$8,Data!$V$8,IF(Udfyldningsark!G2783=Data!$T$9,Data!$V$9,IF(Udfyldningsark!G2783=Data!$T$10,Data!$V$10,IF(Udfyldningsark!G2783=Data!$T$11,Data!$V$11,IF(Udfyldningsark!G2783=Data!$T$12,Data!$V$12,IF(Udfyldningsark!G2783=Data!$T$13,Data!$V$13,IF(Udfyldningsark!G2783=Data!$T$14,Data!$V$14,IF(Udfyldningsark!G2783=Data!$T$15,Data!$V$15,IF(Udfyldningsark!G2783=Data!$T$16,Data!$V$16,IF(Udfyldningsark!G2783=Data!$T$17,Data!$V$17,IF(Udfyldningsark!G2783=Data!$T$18,Data!$V$18,IF(Udfyldningsark!G2783=Data!$T$19,Data!$V$19,IF(Udfyldningsark!G2783=Data!$T$20,Data!$V$20,IF(Udfyldningsark!G2783=Data!$T$21,Data!$V$21,IF(Udfyldningsark!G2783=Data!$T$22,Data!$V$22,IF(Udfyldningsark!G2783=Data!$T$23,Data!$V$23,IF(Udfyldningsark!G2783=Data!$T$24,Data!$V$24,IF(Udfyldningsark!G2783=Data!$T$25,Data!$V$25,IF(Udfyldningsark!G2783=Data!$T$26,Data!$V$26,IF(Udfyldningsark!G2783=Data!$T$27,Data!$V$27,))))))))))))))))))))))</f>
        <v/>
      </c>
    </row>
    <row r="2767" spans="13:13" ht="9.6" hidden="1" customHeight="1" x14ac:dyDescent="0.2">
      <c r="M2767" s="89" t="str">
        <f>IF(Udfyldningsark!G2784="","",IF(Udfyldningsark!G2784=Data!$T$7,Data!$V$7,IF(Udfyldningsark!G2784=Data!$T$8,Data!$V$8,IF(Udfyldningsark!G2784=Data!$T$9,Data!$V$9,IF(Udfyldningsark!G2784=Data!$T$10,Data!$V$10,IF(Udfyldningsark!G2784=Data!$T$11,Data!$V$11,IF(Udfyldningsark!G2784=Data!$T$12,Data!$V$12,IF(Udfyldningsark!G2784=Data!$T$13,Data!$V$13,IF(Udfyldningsark!G2784=Data!$T$14,Data!$V$14,IF(Udfyldningsark!G2784=Data!$T$15,Data!$V$15,IF(Udfyldningsark!G2784=Data!$T$16,Data!$V$16,IF(Udfyldningsark!G2784=Data!$T$17,Data!$V$17,IF(Udfyldningsark!G2784=Data!$T$18,Data!$V$18,IF(Udfyldningsark!G2784=Data!$T$19,Data!$V$19,IF(Udfyldningsark!G2784=Data!$T$20,Data!$V$20,IF(Udfyldningsark!G2784=Data!$T$21,Data!$V$21,IF(Udfyldningsark!G2784=Data!$T$22,Data!$V$22,IF(Udfyldningsark!G2784=Data!$T$23,Data!$V$23,IF(Udfyldningsark!G2784=Data!$T$24,Data!$V$24,IF(Udfyldningsark!G2784=Data!$T$25,Data!$V$25,IF(Udfyldningsark!G2784=Data!$T$26,Data!$V$26,IF(Udfyldningsark!G2784=Data!$T$27,Data!$V$27,))))))))))))))))))))))</f>
        <v/>
      </c>
    </row>
    <row r="2768" spans="13:13" ht="9.6" hidden="1" customHeight="1" x14ac:dyDescent="0.2">
      <c r="M2768" s="89" t="str">
        <f>IF(Udfyldningsark!G2785="","",IF(Udfyldningsark!G2785=Data!$T$7,Data!$V$7,IF(Udfyldningsark!G2785=Data!$T$8,Data!$V$8,IF(Udfyldningsark!G2785=Data!$T$9,Data!$V$9,IF(Udfyldningsark!G2785=Data!$T$10,Data!$V$10,IF(Udfyldningsark!G2785=Data!$T$11,Data!$V$11,IF(Udfyldningsark!G2785=Data!$T$12,Data!$V$12,IF(Udfyldningsark!G2785=Data!$T$13,Data!$V$13,IF(Udfyldningsark!G2785=Data!$T$14,Data!$V$14,IF(Udfyldningsark!G2785=Data!$T$15,Data!$V$15,IF(Udfyldningsark!G2785=Data!$T$16,Data!$V$16,IF(Udfyldningsark!G2785=Data!$T$17,Data!$V$17,IF(Udfyldningsark!G2785=Data!$T$18,Data!$V$18,IF(Udfyldningsark!G2785=Data!$T$19,Data!$V$19,IF(Udfyldningsark!G2785=Data!$T$20,Data!$V$20,IF(Udfyldningsark!G2785=Data!$T$21,Data!$V$21,IF(Udfyldningsark!G2785=Data!$T$22,Data!$V$22,IF(Udfyldningsark!G2785=Data!$T$23,Data!$V$23,IF(Udfyldningsark!G2785=Data!$T$24,Data!$V$24,IF(Udfyldningsark!G2785=Data!$T$25,Data!$V$25,IF(Udfyldningsark!G2785=Data!$T$26,Data!$V$26,IF(Udfyldningsark!G2785=Data!$T$27,Data!$V$27,))))))))))))))))))))))</f>
        <v/>
      </c>
    </row>
    <row r="2769" spans="13:13" ht="9.6" hidden="1" customHeight="1" x14ac:dyDescent="0.2">
      <c r="M2769" s="89" t="str">
        <f>IF(Udfyldningsark!G2786="","",IF(Udfyldningsark!G2786=Data!$T$7,Data!$V$7,IF(Udfyldningsark!G2786=Data!$T$8,Data!$V$8,IF(Udfyldningsark!G2786=Data!$T$9,Data!$V$9,IF(Udfyldningsark!G2786=Data!$T$10,Data!$V$10,IF(Udfyldningsark!G2786=Data!$T$11,Data!$V$11,IF(Udfyldningsark!G2786=Data!$T$12,Data!$V$12,IF(Udfyldningsark!G2786=Data!$T$13,Data!$V$13,IF(Udfyldningsark!G2786=Data!$T$14,Data!$V$14,IF(Udfyldningsark!G2786=Data!$T$15,Data!$V$15,IF(Udfyldningsark!G2786=Data!$T$16,Data!$V$16,IF(Udfyldningsark!G2786=Data!$T$17,Data!$V$17,IF(Udfyldningsark!G2786=Data!$T$18,Data!$V$18,IF(Udfyldningsark!G2786=Data!$T$19,Data!$V$19,IF(Udfyldningsark!G2786=Data!$T$20,Data!$V$20,IF(Udfyldningsark!G2786=Data!$T$21,Data!$V$21,IF(Udfyldningsark!G2786=Data!$T$22,Data!$V$22,IF(Udfyldningsark!G2786=Data!$T$23,Data!$V$23,IF(Udfyldningsark!G2786=Data!$T$24,Data!$V$24,IF(Udfyldningsark!G2786=Data!$T$25,Data!$V$25,IF(Udfyldningsark!G2786=Data!$T$26,Data!$V$26,IF(Udfyldningsark!G2786=Data!$T$27,Data!$V$27,))))))))))))))))))))))</f>
        <v/>
      </c>
    </row>
    <row r="2770" spans="13:13" ht="9.6" hidden="1" customHeight="1" x14ac:dyDescent="0.2">
      <c r="M2770" s="89" t="str">
        <f>IF(Udfyldningsark!G2787="","",IF(Udfyldningsark!G2787=Data!$T$7,Data!$V$7,IF(Udfyldningsark!G2787=Data!$T$8,Data!$V$8,IF(Udfyldningsark!G2787=Data!$T$9,Data!$V$9,IF(Udfyldningsark!G2787=Data!$T$10,Data!$V$10,IF(Udfyldningsark!G2787=Data!$T$11,Data!$V$11,IF(Udfyldningsark!G2787=Data!$T$12,Data!$V$12,IF(Udfyldningsark!G2787=Data!$T$13,Data!$V$13,IF(Udfyldningsark!G2787=Data!$T$14,Data!$V$14,IF(Udfyldningsark!G2787=Data!$T$15,Data!$V$15,IF(Udfyldningsark!G2787=Data!$T$16,Data!$V$16,IF(Udfyldningsark!G2787=Data!$T$17,Data!$V$17,IF(Udfyldningsark!G2787=Data!$T$18,Data!$V$18,IF(Udfyldningsark!G2787=Data!$T$19,Data!$V$19,IF(Udfyldningsark!G2787=Data!$T$20,Data!$V$20,IF(Udfyldningsark!G2787=Data!$T$21,Data!$V$21,IF(Udfyldningsark!G2787=Data!$T$22,Data!$V$22,IF(Udfyldningsark!G2787=Data!$T$23,Data!$V$23,IF(Udfyldningsark!G2787=Data!$T$24,Data!$V$24,IF(Udfyldningsark!G2787=Data!$T$25,Data!$V$25,IF(Udfyldningsark!G2787=Data!$T$26,Data!$V$26,IF(Udfyldningsark!G2787=Data!$T$27,Data!$V$27,))))))))))))))))))))))</f>
        <v/>
      </c>
    </row>
    <row r="2771" spans="13:13" ht="9.6" hidden="1" customHeight="1" x14ac:dyDescent="0.2">
      <c r="M2771" s="89" t="str">
        <f>IF(Udfyldningsark!G2788="","",IF(Udfyldningsark!G2788=Data!$T$7,Data!$V$7,IF(Udfyldningsark!G2788=Data!$T$8,Data!$V$8,IF(Udfyldningsark!G2788=Data!$T$9,Data!$V$9,IF(Udfyldningsark!G2788=Data!$T$10,Data!$V$10,IF(Udfyldningsark!G2788=Data!$T$11,Data!$V$11,IF(Udfyldningsark!G2788=Data!$T$12,Data!$V$12,IF(Udfyldningsark!G2788=Data!$T$13,Data!$V$13,IF(Udfyldningsark!G2788=Data!$T$14,Data!$V$14,IF(Udfyldningsark!G2788=Data!$T$15,Data!$V$15,IF(Udfyldningsark!G2788=Data!$T$16,Data!$V$16,IF(Udfyldningsark!G2788=Data!$T$17,Data!$V$17,IF(Udfyldningsark!G2788=Data!$T$18,Data!$V$18,IF(Udfyldningsark!G2788=Data!$T$19,Data!$V$19,IF(Udfyldningsark!G2788=Data!$T$20,Data!$V$20,IF(Udfyldningsark!G2788=Data!$T$21,Data!$V$21,IF(Udfyldningsark!G2788=Data!$T$22,Data!$V$22,IF(Udfyldningsark!G2788=Data!$T$23,Data!$V$23,IF(Udfyldningsark!G2788=Data!$T$24,Data!$V$24,IF(Udfyldningsark!G2788=Data!$T$25,Data!$V$25,IF(Udfyldningsark!G2788=Data!$T$26,Data!$V$26,IF(Udfyldningsark!G2788=Data!$T$27,Data!$V$27,))))))))))))))))))))))</f>
        <v/>
      </c>
    </row>
    <row r="2772" spans="13:13" ht="9.6" hidden="1" customHeight="1" x14ac:dyDescent="0.2">
      <c r="M2772" s="89" t="str">
        <f>IF(Udfyldningsark!G2789="","",IF(Udfyldningsark!G2789=Data!$T$7,Data!$V$7,IF(Udfyldningsark!G2789=Data!$T$8,Data!$V$8,IF(Udfyldningsark!G2789=Data!$T$9,Data!$V$9,IF(Udfyldningsark!G2789=Data!$T$10,Data!$V$10,IF(Udfyldningsark!G2789=Data!$T$11,Data!$V$11,IF(Udfyldningsark!G2789=Data!$T$12,Data!$V$12,IF(Udfyldningsark!G2789=Data!$T$13,Data!$V$13,IF(Udfyldningsark!G2789=Data!$T$14,Data!$V$14,IF(Udfyldningsark!G2789=Data!$T$15,Data!$V$15,IF(Udfyldningsark!G2789=Data!$T$16,Data!$V$16,IF(Udfyldningsark!G2789=Data!$T$17,Data!$V$17,IF(Udfyldningsark!G2789=Data!$T$18,Data!$V$18,IF(Udfyldningsark!G2789=Data!$T$19,Data!$V$19,IF(Udfyldningsark!G2789=Data!$T$20,Data!$V$20,IF(Udfyldningsark!G2789=Data!$T$21,Data!$V$21,IF(Udfyldningsark!G2789=Data!$T$22,Data!$V$22,IF(Udfyldningsark!G2789=Data!$T$23,Data!$V$23,IF(Udfyldningsark!G2789=Data!$T$24,Data!$V$24,IF(Udfyldningsark!G2789=Data!$T$25,Data!$V$25,IF(Udfyldningsark!G2789=Data!$T$26,Data!$V$26,IF(Udfyldningsark!G2789=Data!$T$27,Data!$V$27,))))))))))))))))))))))</f>
        <v/>
      </c>
    </row>
    <row r="2773" spans="13:13" ht="9.6" hidden="1" customHeight="1" x14ac:dyDescent="0.2">
      <c r="M2773" s="89" t="str">
        <f>IF(Udfyldningsark!G2790="","",IF(Udfyldningsark!G2790=Data!$T$7,Data!$V$7,IF(Udfyldningsark!G2790=Data!$T$8,Data!$V$8,IF(Udfyldningsark!G2790=Data!$T$9,Data!$V$9,IF(Udfyldningsark!G2790=Data!$T$10,Data!$V$10,IF(Udfyldningsark!G2790=Data!$T$11,Data!$V$11,IF(Udfyldningsark!G2790=Data!$T$12,Data!$V$12,IF(Udfyldningsark!G2790=Data!$T$13,Data!$V$13,IF(Udfyldningsark!G2790=Data!$T$14,Data!$V$14,IF(Udfyldningsark!G2790=Data!$T$15,Data!$V$15,IF(Udfyldningsark!G2790=Data!$T$16,Data!$V$16,IF(Udfyldningsark!G2790=Data!$T$17,Data!$V$17,IF(Udfyldningsark!G2790=Data!$T$18,Data!$V$18,IF(Udfyldningsark!G2790=Data!$T$19,Data!$V$19,IF(Udfyldningsark!G2790=Data!$T$20,Data!$V$20,IF(Udfyldningsark!G2790=Data!$T$21,Data!$V$21,IF(Udfyldningsark!G2790=Data!$T$22,Data!$V$22,IF(Udfyldningsark!G2790=Data!$T$23,Data!$V$23,IF(Udfyldningsark!G2790=Data!$T$24,Data!$V$24,IF(Udfyldningsark!G2790=Data!$T$25,Data!$V$25,IF(Udfyldningsark!G2790=Data!$T$26,Data!$V$26,IF(Udfyldningsark!G2790=Data!$T$27,Data!$V$27,))))))))))))))))))))))</f>
        <v/>
      </c>
    </row>
    <row r="2774" spans="13:13" ht="9.6" hidden="1" customHeight="1" x14ac:dyDescent="0.2">
      <c r="M2774" s="89" t="str">
        <f>IF(Udfyldningsark!G2791="","",IF(Udfyldningsark!G2791=Data!$T$7,Data!$V$7,IF(Udfyldningsark!G2791=Data!$T$8,Data!$V$8,IF(Udfyldningsark!G2791=Data!$T$9,Data!$V$9,IF(Udfyldningsark!G2791=Data!$T$10,Data!$V$10,IF(Udfyldningsark!G2791=Data!$T$11,Data!$V$11,IF(Udfyldningsark!G2791=Data!$T$12,Data!$V$12,IF(Udfyldningsark!G2791=Data!$T$13,Data!$V$13,IF(Udfyldningsark!G2791=Data!$T$14,Data!$V$14,IF(Udfyldningsark!G2791=Data!$T$15,Data!$V$15,IF(Udfyldningsark!G2791=Data!$T$16,Data!$V$16,IF(Udfyldningsark!G2791=Data!$T$17,Data!$V$17,IF(Udfyldningsark!G2791=Data!$T$18,Data!$V$18,IF(Udfyldningsark!G2791=Data!$T$19,Data!$V$19,IF(Udfyldningsark!G2791=Data!$T$20,Data!$V$20,IF(Udfyldningsark!G2791=Data!$T$21,Data!$V$21,IF(Udfyldningsark!G2791=Data!$T$22,Data!$V$22,IF(Udfyldningsark!G2791=Data!$T$23,Data!$V$23,IF(Udfyldningsark!G2791=Data!$T$24,Data!$V$24,IF(Udfyldningsark!G2791=Data!$T$25,Data!$V$25,IF(Udfyldningsark!G2791=Data!$T$26,Data!$V$26,IF(Udfyldningsark!G2791=Data!$T$27,Data!$V$27,))))))))))))))))))))))</f>
        <v/>
      </c>
    </row>
    <row r="2775" spans="13:13" ht="9.6" hidden="1" customHeight="1" x14ac:dyDescent="0.2">
      <c r="M2775" s="89" t="str">
        <f>IF(Udfyldningsark!G2792="","",IF(Udfyldningsark!G2792=Data!$T$7,Data!$V$7,IF(Udfyldningsark!G2792=Data!$T$8,Data!$V$8,IF(Udfyldningsark!G2792=Data!$T$9,Data!$V$9,IF(Udfyldningsark!G2792=Data!$T$10,Data!$V$10,IF(Udfyldningsark!G2792=Data!$T$11,Data!$V$11,IF(Udfyldningsark!G2792=Data!$T$12,Data!$V$12,IF(Udfyldningsark!G2792=Data!$T$13,Data!$V$13,IF(Udfyldningsark!G2792=Data!$T$14,Data!$V$14,IF(Udfyldningsark!G2792=Data!$T$15,Data!$V$15,IF(Udfyldningsark!G2792=Data!$T$16,Data!$V$16,IF(Udfyldningsark!G2792=Data!$T$17,Data!$V$17,IF(Udfyldningsark!G2792=Data!$T$18,Data!$V$18,IF(Udfyldningsark!G2792=Data!$T$19,Data!$V$19,IF(Udfyldningsark!G2792=Data!$T$20,Data!$V$20,IF(Udfyldningsark!G2792=Data!$T$21,Data!$V$21,IF(Udfyldningsark!G2792=Data!$T$22,Data!$V$22,IF(Udfyldningsark!G2792=Data!$T$23,Data!$V$23,IF(Udfyldningsark!G2792=Data!$T$24,Data!$V$24,IF(Udfyldningsark!G2792=Data!$T$25,Data!$V$25,IF(Udfyldningsark!G2792=Data!$T$26,Data!$V$26,IF(Udfyldningsark!G2792=Data!$T$27,Data!$V$27,))))))))))))))))))))))</f>
        <v/>
      </c>
    </row>
    <row r="2776" spans="13:13" ht="9.6" hidden="1" customHeight="1" x14ac:dyDescent="0.2">
      <c r="M2776" s="89" t="str">
        <f>IF(Udfyldningsark!G2793="","",IF(Udfyldningsark!G2793=Data!$T$7,Data!$V$7,IF(Udfyldningsark!G2793=Data!$T$8,Data!$V$8,IF(Udfyldningsark!G2793=Data!$T$9,Data!$V$9,IF(Udfyldningsark!G2793=Data!$T$10,Data!$V$10,IF(Udfyldningsark!G2793=Data!$T$11,Data!$V$11,IF(Udfyldningsark!G2793=Data!$T$12,Data!$V$12,IF(Udfyldningsark!G2793=Data!$T$13,Data!$V$13,IF(Udfyldningsark!G2793=Data!$T$14,Data!$V$14,IF(Udfyldningsark!G2793=Data!$T$15,Data!$V$15,IF(Udfyldningsark!G2793=Data!$T$16,Data!$V$16,IF(Udfyldningsark!G2793=Data!$T$17,Data!$V$17,IF(Udfyldningsark!G2793=Data!$T$18,Data!$V$18,IF(Udfyldningsark!G2793=Data!$T$19,Data!$V$19,IF(Udfyldningsark!G2793=Data!$T$20,Data!$V$20,IF(Udfyldningsark!G2793=Data!$T$21,Data!$V$21,IF(Udfyldningsark!G2793=Data!$T$22,Data!$V$22,IF(Udfyldningsark!G2793=Data!$T$23,Data!$V$23,IF(Udfyldningsark!G2793=Data!$T$24,Data!$V$24,IF(Udfyldningsark!G2793=Data!$T$25,Data!$V$25,IF(Udfyldningsark!G2793=Data!$T$26,Data!$V$26,IF(Udfyldningsark!G2793=Data!$T$27,Data!$V$27,))))))))))))))))))))))</f>
        <v/>
      </c>
    </row>
    <row r="2777" spans="13:13" ht="9.6" hidden="1" customHeight="1" x14ac:dyDescent="0.2">
      <c r="M2777" s="89" t="str">
        <f>IF(Udfyldningsark!G2794="","",IF(Udfyldningsark!G2794=Data!$T$7,Data!$V$7,IF(Udfyldningsark!G2794=Data!$T$8,Data!$V$8,IF(Udfyldningsark!G2794=Data!$T$9,Data!$V$9,IF(Udfyldningsark!G2794=Data!$T$10,Data!$V$10,IF(Udfyldningsark!G2794=Data!$T$11,Data!$V$11,IF(Udfyldningsark!G2794=Data!$T$12,Data!$V$12,IF(Udfyldningsark!G2794=Data!$T$13,Data!$V$13,IF(Udfyldningsark!G2794=Data!$T$14,Data!$V$14,IF(Udfyldningsark!G2794=Data!$T$15,Data!$V$15,IF(Udfyldningsark!G2794=Data!$T$16,Data!$V$16,IF(Udfyldningsark!G2794=Data!$T$17,Data!$V$17,IF(Udfyldningsark!G2794=Data!$T$18,Data!$V$18,IF(Udfyldningsark!G2794=Data!$T$19,Data!$V$19,IF(Udfyldningsark!G2794=Data!$T$20,Data!$V$20,IF(Udfyldningsark!G2794=Data!$T$21,Data!$V$21,IF(Udfyldningsark!G2794=Data!$T$22,Data!$V$22,IF(Udfyldningsark!G2794=Data!$T$23,Data!$V$23,IF(Udfyldningsark!G2794=Data!$T$24,Data!$V$24,IF(Udfyldningsark!G2794=Data!$T$25,Data!$V$25,IF(Udfyldningsark!G2794=Data!$T$26,Data!$V$26,IF(Udfyldningsark!G2794=Data!$T$27,Data!$V$27,))))))))))))))))))))))</f>
        <v/>
      </c>
    </row>
    <row r="2778" spans="13:13" ht="9.6" hidden="1" customHeight="1" x14ac:dyDescent="0.2">
      <c r="M2778" s="89" t="str">
        <f>IF(Udfyldningsark!G2795="","",IF(Udfyldningsark!G2795=Data!$T$7,Data!$V$7,IF(Udfyldningsark!G2795=Data!$T$8,Data!$V$8,IF(Udfyldningsark!G2795=Data!$T$9,Data!$V$9,IF(Udfyldningsark!G2795=Data!$T$10,Data!$V$10,IF(Udfyldningsark!G2795=Data!$T$11,Data!$V$11,IF(Udfyldningsark!G2795=Data!$T$12,Data!$V$12,IF(Udfyldningsark!G2795=Data!$T$13,Data!$V$13,IF(Udfyldningsark!G2795=Data!$T$14,Data!$V$14,IF(Udfyldningsark!G2795=Data!$T$15,Data!$V$15,IF(Udfyldningsark!G2795=Data!$T$16,Data!$V$16,IF(Udfyldningsark!G2795=Data!$T$17,Data!$V$17,IF(Udfyldningsark!G2795=Data!$T$18,Data!$V$18,IF(Udfyldningsark!G2795=Data!$T$19,Data!$V$19,IF(Udfyldningsark!G2795=Data!$T$20,Data!$V$20,IF(Udfyldningsark!G2795=Data!$T$21,Data!$V$21,IF(Udfyldningsark!G2795=Data!$T$22,Data!$V$22,IF(Udfyldningsark!G2795=Data!$T$23,Data!$V$23,IF(Udfyldningsark!G2795=Data!$T$24,Data!$V$24,IF(Udfyldningsark!G2795=Data!$T$25,Data!$V$25,IF(Udfyldningsark!G2795=Data!$T$26,Data!$V$26,IF(Udfyldningsark!G2795=Data!$T$27,Data!$V$27,))))))))))))))))))))))</f>
        <v/>
      </c>
    </row>
    <row r="2779" spans="13:13" ht="9.6" hidden="1" customHeight="1" x14ac:dyDescent="0.2">
      <c r="M2779" s="89" t="str">
        <f>IF(Udfyldningsark!G2796="","",IF(Udfyldningsark!G2796=Data!$T$7,Data!$V$7,IF(Udfyldningsark!G2796=Data!$T$8,Data!$V$8,IF(Udfyldningsark!G2796=Data!$T$9,Data!$V$9,IF(Udfyldningsark!G2796=Data!$T$10,Data!$V$10,IF(Udfyldningsark!G2796=Data!$T$11,Data!$V$11,IF(Udfyldningsark!G2796=Data!$T$12,Data!$V$12,IF(Udfyldningsark!G2796=Data!$T$13,Data!$V$13,IF(Udfyldningsark!G2796=Data!$T$14,Data!$V$14,IF(Udfyldningsark!G2796=Data!$T$15,Data!$V$15,IF(Udfyldningsark!G2796=Data!$T$16,Data!$V$16,IF(Udfyldningsark!G2796=Data!$T$17,Data!$V$17,IF(Udfyldningsark!G2796=Data!$T$18,Data!$V$18,IF(Udfyldningsark!G2796=Data!$T$19,Data!$V$19,IF(Udfyldningsark!G2796=Data!$T$20,Data!$V$20,IF(Udfyldningsark!G2796=Data!$T$21,Data!$V$21,IF(Udfyldningsark!G2796=Data!$T$22,Data!$V$22,IF(Udfyldningsark!G2796=Data!$T$23,Data!$V$23,IF(Udfyldningsark!G2796=Data!$T$24,Data!$V$24,IF(Udfyldningsark!G2796=Data!$T$25,Data!$V$25,IF(Udfyldningsark!G2796=Data!$T$26,Data!$V$26,IF(Udfyldningsark!G2796=Data!$T$27,Data!$V$27,))))))))))))))))))))))</f>
        <v/>
      </c>
    </row>
    <row r="2780" spans="13:13" ht="9.6" hidden="1" customHeight="1" x14ac:dyDescent="0.2">
      <c r="M2780" s="89" t="str">
        <f>IF(Udfyldningsark!G2797="","",IF(Udfyldningsark!G2797=Data!$T$7,Data!$V$7,IF(Udfyldningsark!G2797=Data!$T$8,Data!$V$8,IF(Udfyldningsark!G2797=Data!$T$9,Data!$V$9,IF(Udfyldningsark!G2797=Data!$T$10,Data!$V$10,IF(Udfyldningsark!G2797=Data!$T$11,Data!$V$11,IF(Udfyldningsark!G2797=Data!$T$12,Data!$V$12,IF(Udfyldningsark!G2797=Data!$T$13,Data!$V$13,IF(Udfyldningsark!G2797=Data!$T$14,Data!$V$14,IF(Udfyldningsark!G2797=Data!$T$15,Data!$V$15,IF(Udfyldningsark!G2797=Data!$T$16,Data!$V$16,IF(Udfyldningsark!G2797=Data!$T$17,Data!$V$17,IF(Udfyldningsark!G2797=Data!$T$18,Data!$V$18,IF(Udfyldningsark!G2797=Data!$T$19,Data!$V$19,IF(Udfyldningsark!G2797=Data!$T$20,Data!$V$20,IF(Udfyldningsark!G2797=Data!$T$21,Data!$V$21,IF(Udfyldningsark!G2797=Data!$T$22,Data!$V$22,IF(Udfyldningsark!G2797=Data!$T$23,Data!$V$23,IF(Udfyldningsark!G2797=Data!$T$24,Data!$V$24,IF(Udfyldningsark!G2797=Data!$T$25,Data!$V$25,IF(Udfyldningsark!G2797=Data!$T$26,Data!$V$26,IF(Udfyldningsark!G2797=Data!$T$27,Data!$V$27,))))))))))))))))))))))</f>
        <v/>
      </c>
    </row>
    <row r="2781" spans="13:13" ht="9.6" hidden="1" customHeight="1" x14ac:dyDescent="0.2">
      <c r="M2781" s="89" t="str">
        <f>IF(Udfyldningsark!G2798="","",IF(Udfyldningsark!G2798=Data!$T$7,Data!$V$7,IF(Udfyldningsark!G2798=Data!$T$8,Data!$V$8,IF(Udfyldningsark!G2798=Data!$T$9,Data!$V$9,IF(Udfyldningsark!G2798=Data!$T$10,Data!$V$10,IF(Udfyldningsark!G2798=Data!$T$11,Data!$V$11,IF(Udfyldningsark!G2798=Data!$T$12,Data!$V$12,IF(Udfyldningsark!G2798=Data!$T$13,Data!$V$13,IF(Udfyldningsark!G2798=Data!$T$14,Data!$V$14,IF(Udfyldningsark!G2798=Data!$T$15,Data!$V$15,IF(Udfyldningsark!G2798=Data!$T$16,Data!$V$16,IF(Udfyldningsark!G2798=Data!$T$17,Data!$V$17,IF(Udfyldningsark!G2798=Data!$T$18,Data!$V$18,IF(Udfyldningsark!G2798=Data!$T$19,Data!$V$19,IF(Udfyldningsark!G2798=Data!$T$20,Data!$V$20,IF(Udfyldningsark!G2798=Data!$T$21,Data!$V$21,IF(Udfyldningsark!G2798=Data!$T$22,Data!$V$22,IF(Udfyldningsark!G2798=Data!$T$23,Data!$V$23,IF(Udfyldningsark!G2798=Data!$T$24,Data!$V$24,IF(Udfyldningsark!G2798=Data!$T$25,Data!$V$25,IF(Udfyldningsark!G2798=Data!$T$26,Data!$V$26,IF(Udfyldningsark!G2798=Data!$T$27,Data!$V$27,))))))))))))))))))))))</f>
        <v/>
      </c>
    </row>
    <row r="2782" spans="13:13" ht="9.6" hidden="1" customHeight="1" x14ac:dyDescent="0.2">
      <c r="M2782" s="89" t="str">
        <f>IF(Udfyldningsark!G2799="","",IF(Udfyldningsark!G2799=Data!$T$7,Data!$V$7,IF(Udfyldningsark!G2799=Data!$T$8,Data!$V$8,IF(Udfyldningsark!G2799=Data!$T$9,Data!$V$9,IF(Udfyldningsark!G2799=Data!$T$10,Data!$V$10,IF(Udfyldningsark!G2799=Data!$T$11,Data!$V$11,IF(Udfyldningsark!G2799=Data!$T$12,Data!$V$12,IF(Udfyldningsark!G2799=Data!$T$13,Data!$V$13,IF(Udfyldningsark!G2799=Data!$T$14,Data!$V$14,IF(Udfyldningsark!G2799=Data!$T$15,Data!$V$15,IF(Udfyldningsark!G2799=Data!$T$16,Data!$V$16,IF(Udfyldningsark!G2799=Data!$T$17,Data!$V$17,IF(Udfyldningsark!G2799=Data!$T$18,Data!$V$18,IF(Udfyldningsark!G2799=Data!$T$19,Data!$V$19,IF(Udfyldningsark!G2799=Data!$T$20,Data!$V$20,IF(Udfyldningsark!G2799=Data!$T$21,Data!$V$21,IF(Udfyldningsark!G2799=Data!$T$22,Data!$V$22,IF(Udfyldningsark!G2799=Data!$T$23,Data!$V$23,IF(Udfyldningsark!G2799=Data!$T$24,Data!$V$24,IF(Udfyldningsark!G2799=Data!$T$25,Data!$V$25,IF(Udfyldningsark!G2799=Data!$T$26,Data!$V$26,IF(Udfyldningsark!G2799=Data!$T$27,Data!$V$27,))))))))))))))))))))))</f>
        <v/>
      </c>
    </row>
    <row r="2783" spans="13:13" ht="9.6" hidden="1" customHeight="1" x14ac:dyDescent="0.2">
      <c r="M2783" s="89" t="str">
        <f>IF(Udfyldningsark!G2800="","",IF(Udfyldningsark!G2800=Data!$T$7,Data!$V$7,IF(Udfyldningsark!G2800=Data!$T$8,Data!$V$8,IF(Udfyldningsark!G2800=Data!$T$9,Data!$V$9,IF(Udfyldningsark!G2800=Data!$T$10,Data!$V$10,IF(Udfyldningsark!G2800=Data!$T$11,Data!$V$11,IF(Udfyldningsark!G2800=Data!$T$12,Data!$V$12,IF(Udfyldningsark!G2800=Data!$T$13,Data!$V$13,IF(Udfyldningsark!G2800=Data!$T$14,Data!$V$14,IF(Udfyldningsark!G2800=Data!$T$15,Data!$V$15,IF(Udfyldningsark!G2800=Data!$T$16,Data!$V$16,IF(Udfyldningsark!G2800=Data!$T$17,Data!$V$17,IF(Udfyldningsark!G2800=Data!$T$18,Data!$V$18,IF(Udfyldningsark!G2800=Data!$T$19,Data!$V$19,IF(Udfyldningsark!G2800=Data!$T$20,Data!$V$20,IF(Udfyldningsark!G2800=Data!$T$21,Data!$V$21,IF(Udfyldningsark!G2800=Data!$T$22,Data!$V$22,IF(Udfyldningsark!G2800=Data!$T$23,Data!$V$23,IF(Udfyldningsark!G2800=Data!$T$24,Data!$V$24,IF(Udfyldningsark!G2800=Data!$T$25,Data!$V$25,IF(Udfyldningsark!G2800=Data!$T$26,Data!$V$26,IF(Udfyldningsark!G2800=Data!$T$27,Data!$V$27,))))))))))))))))))))))</f>
        <v/>
      </c>
    </row>
    <row r="2784" spans="13:13" ht="9.6" hidden="1" customHeight="1" x14ac:dyDescent="0.2">
      <c r="M2784" s="89" t="str">
        <f>IF(Udfyldningsark!G2801="","",IF(Udfyldningsark!G2801=Data!$T$7,Data!$V$7,IF(Udfyldningsark!G2801=Data!$T$8,Data!$V$8,IF(Udfyldningsark!G2801=Data!$T$9,Data!$V$9,IF(Udfyldningsark!G2801=Data!$T$10,Data!$V$10,IF(Udfyldningsark!G2801=Data!$T$11,Data!$V$11,IF(Udfyldningsark!G2801=Data!$T$12,Data!$V$12,IF(Udfyldningsark!G2801=Data!$T$13,Data!$V$13,IF(Udfyldningsark!G2801=Data!$T$14,Data!$V$14,IF(Udfyldningsark!G2801=Data!$T$15,Data!$V$15,IF(Udfyldningsark!G2801=Data!$T$16,Data!$V$16,IF(Udfyldningsark!G2801=Data!$T$17,Data!$V$17,IF(Udfyldningsark!G2801=Data!$T$18,Data!$V$18,IF(Udfyldningsark!G2801=Data!$T$19,Data!$V$19,IF(Udfyldningsark!G2801=Data!$T$20,Data!$V$20,IF(Udfyldningsark!G2801=Data!$T$21,Data!$V$21,IF(Udfyldningsark!G2801=Data!$T$22,Data!$V$22,IF(Udfyldningsark!G2801=Data!$T$23,Data!$V$23,IF(Udfyldningsark!G2801=Data!$T$24,Data!$V$24,IF(Udfyldningsark!G2801=Data!$T$25,Data!$V$25,IF(Udfyldningsark!G2801=Data!$T$26,Data!$V$26,IF(Udfyldningsark!G2801=Data!$T$27,Data!$V$27,))))))))))))))))))))))</f>
        <v/>
      </c>
    </row>
    <row r="2785" spans="13:13" ht="9.6" hidden="1" customHeight="1" x14ac:dyDescent="0.2">
      <c r="M2785" s="89" t="str">
        <f>IF(Udfyldningsark!G2802="","",IF(Udfyldningsark!G2802=Data!$T$7,Data!$V$7,IF(Udfyldningsark!G2802=Data!$T$8,Data!$V$8,IF(Udfyldningsark!G2802=Data!$T$9,Data!$V$9,IF(Udfyldningsark!G2802=Data!$T$10,Data!$V$10,IF(Udfyldningsark!G2802=Data!$T$11,Data!$V$11,IF(Udfyldningsark!G2802=Data!$T$12,Data!$V$12,IF(Udfyldningsark!G2802=Data!$T$13,Data!$V$13,IF(Udfyldningsark!G2802=Data!$T$14,Data!$V$14,IF(Udfyldningsark!G2802=Data!$T$15,Data!$V$15,IF(Udfyldningsark!G2802=Data!$T$16,Data!$V$16,IF(Udfyldningsark!G2802=Data!$T$17,Data!$V$17,IF(Udfyldningsark!G2802=Data!$T$18,Data!$V$18,IF(Udfyldningsark!G2802=Data!$T$19,Data!$V$19,IF(Udfyldningsark!G2802=Data!$T$20,Data!$V$20,IF(Udfyldningsark!G2802=Data!$T$21,Data!$V$21,IF(Udfyldningsark!G2802=Data!$T$22,Data!$V$22,IF(Udfyldningsark!G2802=Data!$T$23,Data!$V$23,IF(Udfyldningsark!G2802=Data!$T$24,Data!$V$24,IF(Udfyldningsark!G2802=Data!$T$25,Data!$V$25,IF(Udfyldningsark!G2802=Data!$T$26,Data!$V$26,IF(Udfyldningsark!G2802=Data!$T$27,Data!$V$27,))))))))))))))))))))))</f>
        <v/>
      </c>
    </row>
    <row r="2786" spans="13:13" ht="9.6" hidden="1" customHeight="1" x14ac:dyDescent="0.2">
      <c r="M2786" s="89" t="str">
        <f>IF(Udfyldningsark!G2803="","",IF(Udfyldningsark!G2803=Data!$T$7,Data!$V$7,IF(Udfyldningsark!G2803=Data!$T$8,Data!$V$8,IF(Udfyldningsark!G2803=Data!$T$9,Data!$V$9,IF(Udfyldningsark!G2803=Data!$T$10,Data!$V$10,IF(Udfyldningsark!G2803=Data!$T$11,Data!$V$11,IF(Udfyldningsark!G2803=Data!$T$12,Data!$V$12,IF(Udfyldningsark!G2803=Data!$T$13,Data!$V$13,IF(Udfyldningsark!G2803=Data!$T$14,Data!$V$14,IF(Udfyldningsark!G2803=Data!$T$15,Data!$V$15,IF(Udfyldningsark!G2803=Data!$T$16,Data!$V$16,IF(Udfyldningsark!G2803=Data!$T$17,Data!$V$17,IF(Udfyldningsark!G2803=Data!$T$18,Data!$V$18,IF(Udfyldningsark!G2803=Data!$T$19,Data!$V$19,IF(Udfyldningsark!G2803=Data!$T$20,Data!$V$20,IF(Udfyldningsark!G2803=Data!$T$21,Data!$V$21,IF(Udfyldningsark!G2803=Data!$T$22,Data!$V$22,IF(Udfyldningsark!G2803=Data!$T$23,Data!$V$23,IF(Udfyldningsark!G2803=Data!$T$24,Data!$V$24,IF(Udfyldningsark!G2803=Data!$T$25,Data!$V$25,IF(Udfyldningsark!G2803=Data!$T$26,Data!$V$26,IF(Udfyldningsark!G2803=Data!$T$27,Data!$V$27,))))))))))))))))))))))</f>
        <v/>
      </c>
    </row>
    <row r="2787" spans="13:13" ht="9.6" hidden="1" customHeight="1" x14ac:dyDescent="0.2">
      <c r="M2787" s="89" t="str">
        <f>IF(Udfyldningsark!G2804="","",IF(Udfyldningsark!G2804=Data!$T$7,Data!$V$7,IF(Udfyldningsark!G2804=Data!$T$8,Data!$V$8,IF(Udfyldningsark!G2804=Data!$T$9,Data!$V$9,IF(Udfyldningsark!G2804=Data!$T$10,Data!$V$10,IF(Udfyldningsark!G2804=Data!$T$11,Data!$V$11,IF(Udfyldningsark!G2804=Data!$T$12,Data!$V$12,IF(Udfyldningsark!G2804=Data!$T$13,Data!$V$13,IF(Udfyldningsark!G2804=Data!$T$14,Data!$V$14,IF(Udfyldningsark!G2804=Data!$T$15,Data!$V$15,IF(Udfyldningsark!G2804=Data!$T$16,Data!$V$16,IF(Udfyldningsark!G2804=Data!$T$17,Data!$V$17,IF(Udfyldningsark!G2804=Data!$T$18,Data!$V$18,IF(Udfyldningsark!G2804=Data!$T$19,Data!$V$19,IF(Udfyldningsark!G2804=Data!$T$20,Data!$V$20,IF(Udfyldningsark!G2804=Data!$T$21,Data!$V$21,IF(Udfyldningsark!G2804=Data!$T$22,Data!$V$22,IF(Udfyldningsark!G2804=Data!$T$23,Data!$V$23,IF(Udfyldningsark!G2804=Data!$T$24,Data!$V$24,IF(Udfyldningsark!G2804=Data!$T$25,Data!$V$25,IF(Udfyldningsark!G2804=Data!$T$26,Data!$V$26,IF(Udfyldningsark!G2804=Data!$T$27,Data!$V$27,))))))))))))))))))))))</f>
        <v/>
      </c>
    </row>
    <row r="2788" spans="13:13" ht="9.6" hidden="1" customHeight="1" x14ac:dyDescent="0.2">
      <c r="M2788" s="89" t="str">
        <f>IF(Udfyldningsark!G2805="","",IF(Udfyldningsark!G2805=Data!$T$7,Data!$V$7,IF(Udfyldningsark!G2805=Data!$T$8,Data!$V$8,IF(Udfyldningsark!G2805=Data!$T$9,Data!$V$9,IF(Udfyldningsark!G2805=Data!$T$10,Data!$V$10,IF(Udfyldningsark!G2805=Data!$T$11,Data!$V$11,IF(Udfyldningsark!G2805=Data!$T$12,Data!$V$12,IF(Udfyldningsark!G2805=Data!$T$13,Data!$V$13,IF(Udfyldningsark!G2805=Data!$T$14,Data!$V$14,IF(Udfyldningsark!G2805=Data!$T$15,Data!$V$15,IF(Udfyldningsark!G2805=Data!$T$16,Data!$V$16,IF(Udfyldningsark!G2805=Data!$T$17,Data!$V$17,IF(Udfyldningsark!G2805=Data!$T$18,Data!$V$18,IF(Udfyldningsark!G2805=Data!$T$19,Data!$V$19,IF(Udfyldningsark!G2805=Data!$T$20,Data!$V$20,IF(Udfyldningsark!G2805=Data!$T$21,Data!$V$21,IF(Udfyldningsark!G2805=Data!$T$22,Data!$V$22,IF(Udfyldningsark!G2805=Data!$T$23,Data!$V$23,IF(Udfyldningsark!G2805=Data!$T$24,Data!$V$24,IF(Udfyldningsark!G2805=Data!$T$25,Data!$V$25,IF(Udfyldningsark!G2805=Data!$T$26,Data!$V$26,IF(Udfyldningsark!G2805=Data!$T$27,Data!$V$27,))))))))))))))))))))))</f>
        <v/>
      </c>
    </row>
    <row r="2789" spans="13:13" ht="9.6" hidden="1" customHeight="1" x14ac:dyDescent="0.2">
      <c r="M2789" s="89" t="str">
        <f>IF(Udfyldningsark!G2806="","",IF(Udfyldningsark!G2806=Data!$T$7,Data!$V$7,IF(Udfyldningsark!G2806=Data!$T$8,Data!$V$8,IF(Udfyldningsark!G2806=Data!$T$9,Data!$V$9,IF(Udfyldningsark!G2806=Data!$T$10,Data!$V$10,IF(Udfyldningsark!G2806=Data!$T$11,Data!$V$11,IF(Udfyldningsark!G2806=Data!$T$12,Data!$V$12,IF(Udfyldningsark!G2806=Data!$T$13,Data!$V$13,IF(Udfyldningsark!G2806=Data!$T$14,Data!$V$14,IF(Udfyldningsark!G2806=Data!$T$15,Data!$V$15,IF(Udfyldningsark!G2806=Data!$T$16,Data!$V$16,IF(Udfyldningsark!G2806=Data!$T$17,Data!$V$17,IF(Udfyldningsark!G2806=Data!$T$18,Data!$V$18,IF(Udfyldningsark!G2806=Data!$T$19,Data!$V$19,IF(Udfyldningsark!G2806=Data!$T$20,Data!$V$20,IF(Udfyldningsark!G2806=Data!$T$21,Data!$V$21,IF(Udfyldningsark!G2806=Data!$T$22,Data!$V$22,IF(Udfyldningsark!G2806=Data!$T$23,Data!$V$23,IF(Udfyldningsark!G2806=Data!$T$24,Data!$V$24,IF(Udfyldningsark!G2806=Data!$T$25,Data!$V$25,IF(Udfyldningsark!G2806=Data!$T$26,Data!$V$26,IF(Udfyldningsark!G2806=Data!$T$27,Data!$V$27,))))))))))))))))))))))</f>
        <v/>
      </c>
    </row>
    <row r="2790" spans="13:13" ht="9.6" hidden="1" customHeight="1" x14ac:dyDescent="0.2">
      <c r="M2790" s="89" t="str">
        <f>IF(Udfyldningsark!G2807="","",IF(Udfyldningsark!G2807=Data!$T$7,Data!$V$7,IF(Udfyldningsark!G2807=Data!$T$8,Data!$V$8,IF(Udfyldningsark!G2807=Data!$T$9,Data!$V$9,IF(Udfyldningsark!G2807=Data!$T$10,Data!$V$10,IF(Udfyldningsark!G2807=Data!$T$11,Data!$V$11,IF(Udfyldningsark!G2807=Data!$T$12,Data!$V$12,IF(Udfyldningsark!G2807=Data!$T$13,Data!$V$13,IF(Udfyldningsark!G2807=Data!$T$14,Data!$V$14,IF(Udfyldningsark!G2807=Data!$T$15,Data!$V$15,IF(Udfyldningsark!G2807=Data!$T$16,Data!$V$16,IF(Udfyldningsark!G2807=Data!$T$17,Data!$V$17,IF(Udfyldningsark!G2807=Data!$T$18,Data!$V$18,IF(Udfyldningsark!G2807=Data!$T$19,Data!$V$19,IF(Udfyldningsark!G2807=Data!$T$20,Data!$V$20,IF(Udfyldningsark!G2807=Data!$T$21,Data!$V$21,IF(Udfyldningsark!G2807=Data!$T$22,Data!$V$22,IF(Udfyldningsark!G2807=Data!$T$23,Data!$V$23,IF(Udfyldningsark!G2807=Data!$T$24,Data!$V$24,IF(Udfyldningsark!G2807=Data!$T$25,Data!$V$25,IF(Udfyldningsark!G2807=Data!$T$26,Data!$V$26,IF(Udfyldningsark!G2807=Data!$T$27,Data!$V$27,))))))))))))))))))))))</f>
        <v/>
      </c>
    </row>
    <row r="2791" spans="13:13" ht="9.6" hidden="1" customHeight="1" x14ac:dyDescent="0.2">
      <c r="M2791" s="89" t="str">
        <f>IF(Udfyldningsark!G2808="","",IF(Udfyldningsark!G2808=Data!$T$7,Data!$V$7,IF(Udfyldningsark!G2808=Data!$T$8,Data!$V$8,IF(Udfyldningsark!G2808=Data!$T$9,Data!$V$9,IF(Udfyldningsark!G2808=Data!$T$10,Data!$V$10,IF(Udfyldningsark!G2808=Data!$T$11,Data!$V$11,IF(Udfyldningsark!G2808=Data!$T$12,Data!$V$12,IF(Udfyldningsark!G2808=Data!$T$13,Data!$V$13,IF(Udfyldningsark!G2808=Data!$T$14,Data!$V$14,IF(Udfyldningsark!G2808=Data!$T$15,Data!$V$15,IF(Udfyldningsark!G2808=Data!$T$16,Data!$V$16,IF(Udfyldningsark!G2808=Data!$T$17,Data!$V$17,IF(Udfyldningsark!G2808=Data!$T$18,Data!$V$18,IF(Udfyldningsark!G2808=Data!$T$19,Data!$V$19,IF(Udfyldningsark!G2808=Data!$T$20,Data!$V$20,IF(Udfyldningsark!G2808=Data!$T$21,Data!$V$21,IF(Udfyldningsark!G2808=Data!$T$22,Data!$V$22,IF(Udfyldningsark!G2808=Data!$T$23,Data!$V$23,IF(Udfyldningsark!G2808=Data!$T$24,Data!$V$24,IF(Udfyldningsark!G2808=Data!$T$25,Data!$V$25,IF(Udfyldningsark!G2808=Data!$T$26,Data!$V$26,IF(Udfyldningsark!G2808=Data!$T$27,Data!$V$27,))))))))))))))))))))))</f>
        <v/>
      </c>
    </row>
    <row r="2792" spans="13:13" ht="9.6" hidden="1" customHeight="1" x14ac:dyDescent="0.2">
      <c r="M2792" s="89" t="str">
        <f>IF(Udfyldningsark!G2809="","",IF(Udfyldningsark!G2809=Data!$T$7,Data!$V$7,IF(Udfyldningsark!G2809=Data!$T$8,Data!$V$8,IF(Udfyldningsark!G2809=Data!$T$9,Data!$V$9,IF(Udfyldningsark!G2809=Data!$T$10,Data!$V$10,IF(Udfyldningsark!G2809=Data!$T$11,Data!$V$11,IF(Udfyldningsark!G2809=Data!$T$12,Data!$V$12,IF(Udfyldningsark!G2809=Data!$T$13,Data!$V$13,IF(Udfyldningsark!G2809=Data!$T$14,Data!$V$14,IF(Udfyldningsark!G2809=Data!$T$15,Data!$V$15,IF(Udfyldningsark!G2809=Data!$T$16,Data!$V$16,IF(Udfyldningsark!G2809=Data!$T$17,Data!$V$17,IF(Udfyldningsark!G2809=Data!$T$18,Data!$V$18,IF(Udfyldningsark!G2809=Data!$T$19,Data!$V$19,IF(Udfyldningsark!G2809=Data!$T$20,Data!$V$20,IF(Udfyldningsark!G2809=Data!$T$21,Data!$V$21,IF(Udfyldningsark!G2809=Data!$T$22,Data!$V$22,IF(Udfyldningsark!G2809=Data!$T$23,Data!$V$23,IF(Udfyldningsark!G2809=Data!$T$24,Data!$V$24,IF(Udfyldningsark!G2809=Data!$T$25,Data!$V$25,IF(Udfyldningsark!G2809=Data!$T$26,Data!$V$26,IF(Udfyldningsark!G2809=Data!$T$27,Data!$V$27,))))))))))))))))))))))</f>
        <v/>
      </c>
    </row>
    <row r="2793" spans="13:13" ht="9.6" hidden="1" customHeight="1" x14ac:dyDescent="0.2">
      <c r="M2793" s="89" t="str">
        <f>IF(Udfyldningsark!G2810="","",IF(Udfyldningsark!G2810=Data!$T$7,Data!$V$7,IF(Udfyldningsark!G2810=Data!$T$8,Data!$V$8,IF(Udfyldningsark!G2810=Data!$T$9,Data!$V$9,IF(Udfyldningsark!G2810=Data!$T$10,Data!$V$10,IF(Udfyldningsark!G2810=Data!$T$11,Data!$V$11,IF(Udfyldningsark!G2810=Data!$T$12,Data!$V$12,IF(Udfyldningsark!G2810=Data!$T$13,Data!$V$13,IF(Udfyldningsark!G2810=Data!$T$14,Data!$V$14,IF(Udfyldningsark!G2810=Data!$T$15,Data!$V$15,IF(Udfyldningsark!G2810=Data!$T$16,Data!$V$16,IF(Udfyldningsark!G2810=Data!$T$17,Data!$V$17,IF(Udfyldningsark!G2810=Data!$T$18,Data!$V$18,IF(Udfyldningsark!G2810=Data!$T$19,Data!$V$19,IF(Udfyldningsark!G2810=Data!$T$20,Data!$V$20,IF(Udfyldningsark!G2810=Data!$T$21,Data!$V$21,IF(Udfyldningsark!G2810=Data!$T$22,Data!$V$22,IF(Udfyldningsark!G2810=Data!$T$23,Data!$V$23,IF(Udfyldningsark!G2810=Data!$T$24,Data!$V$24,IF(Udfyldningsark!G2810=Data!$T$25,Data!$V$25,IF(Udfyldningsark!G2810=Data!$T$26,Data!$V$26,IF(Udfyldningsark!G2810=Data!$T$27,Data!$V$27,))))))))))))))))))))))</f>
        <v/>
      </c>
    </row>
    <row r="2794" spans="13:13" ht="9.6" hidden="1" customHeight="1" x14ac:dyDescent="0.2">
      <c r="M2794" s="89" t="str">
        <f>IF(Udfyldningsark!G2811="","",IF(Udfyldningsark!G2811=Data!$T$7,Data!$V$7,IF(Udfyldningsark!G2811=Data!$T$8,Data!$V$8,IF(Udfyldningsark!G2811=Data!$T$9,Data!$V$9,IF(Udfyldningsark!G2811=Data!$T$10,Data!$V$10,IF(Udfyldningsark!G2811=Data!$T$11,Data!$V$11,IF(Udfyldningsark!G2811=Data!$T$12,Data!$V$12,IF(Udfyldningsark!G2811=Data!$T$13,Data!$V$13,IF(Udfyldningsark!G2811=Data!$T$14,Data!$V$14,IF(Udfyldningsark!G2811=Data!$T$15,Data!$V$15,IF(Udfyldningsark!G2811=Data!$T$16,Data!$V$16,IF(Udfyldningsark!G2811=Data!$T$17,Data!$V$17,IF(Udfyldningsark!G2811=Data!$T$18,Data!$V$18,IF(Udfyldningsark!G2811=Data!$T$19,Data!$V$19,IF(Udfyldningsark!G2811=Data!$T$20,Data!$V$20,IF(Udfyldningsark!G2811=Data!$T$21,Data!$V$21,IF(Udfyldningsark!G2811=Data!$T$22,Data!$V$22,IF(Udfyldningsark!G2811=Data!$T$23,Data!$V$23,IF(Udfyldningsark!G2811=Data!$T$24,Data!$V$24,IF(Udfyldningsark!G2811=Data!$T$25,Data!$V$25,IF(Udfyldningsark!G2811=Data!$T$26,Data!$V$26,IF(Udfyldningsark!G2811=Data!$T$27,Data!$V$27,))))))))))))))))))))))</f>
        <v/>
      </c>
    </row>
    <row r="2795" spans="13:13" ht="9.6" hidden="1" customHeight="1" x14ac:dyDescent="0.2">
      <c r="M2795" s="89" t="str">
        <f>IF(Udfyldningsark!G2812="","",IF(Udfyldningsark!G2812=Data!$T$7,Data!$V$7,IF(Udfyldningsark!G2812=Data!$T$8,Data!$V$8,IF(Udfyldningsark!G2812=Data!$T$9,Data!$V$9,IF(Udfyldningsark!G2812=Data!$T$10,Data!$V$10,IF(Udfyldningsark!G2812=Data!$T$11,Data!$V$11,IF(Udfyldningsark!G2812=Data!$T$12,Data!$V$12,IF(Udfyldningsark!G2812=Data!$T$13,Data!$V$13,IF(Udfyldningsark!G2812=Data!$T$14,Data!$V$14,IF(Udfyldningsark!G2812=Data!$T$15,Data!$V$15,IF(Udfyldningsark!G2812=Data!$T$16,Data!$V$16,IF(Udfyldningsark!G2812=Data!$T$17,Data!$V$17,IF(Udfyldningsark!G2812=Data!$T$18,Data!$V$18,IF(Udfyldningsark!G2812=Data!$T$19,Data!$V$19,IF(Udfyldningsark!G2812=Data!$T$20,Data!$V$20,IF(Udfyldningsark!G2812=Data!$T$21,Data!$V$21,IF(Udfyldningsark!G2812=Data!$T$22,Data!$V$22,IF(Udfyldningsark!G2812=Data!$T$23,Data!$V$23,IF(Udfyldningsark!G2812=Data!$T$24,Data!$V$24,IF(Udfyldningsark!G2812=Data!$T$25,Data!$V$25,IF(Udfyldningsark!G2812=Data!$T$26,Data!$V$26,IF(Udfyldningsark!G2812=Data!$T$27,Data!$V$27,))))))))))))))))))))))</f>
        <v/>
      </c>
    </row>
    <row r="2796" spans="13:13" ht="9.6" hidden="1" customHeight="1" x14ac:dyDescent="0.2">
      <c r="M2796" s="89" t="str">
        <f>IF(Udfyldningsark!G2813="","",IF(Udfyldningsark!G2813=Data!$T$7,Data!$V$7,IF(Udfyldningsark!G2813=Data!$T$8,Data!$V$8,IF(Udfyldningsark!G2813=Data!$T$9,Data!$V$9,IF(Udfyldningsark!G2813=Data!$T$10,Data!$V$10,IF(Udfyldningsark!G2813=Data!$T$11,Data!$V$11,IF(Udfyldningsark!G2813=Data!$T$12,Data!$V$12,IF(Udfyldningsark!G2813=Data!$T$13,Data!$V$13,IF(Udfyldningsark!G2813=Data!$T$14,Data!$V$14,IF(Udfyldningsark!G2813=Data!$T$15,Data!$V$15,IF(Udfyldningsark!G2813=Data!$T$16,Data!$V$16,IF(Udfyldningsark!G2813=Data!$T$17,Data!$V$17,IF(Udfyldningsark!G2813=Data!$T$18,Data!$V$18,IF(Udfyldningsark!G2813=Data!$T$19,Data!$V$19,IF(Udfyldningsark!G2813=Data!$T$20,Data!$V$20,IF(Udfyldningsark!G2813=Data!$T$21,Data!$V$21,IF(Udfyldningsark!G2813=Data!$T$22,Data!$V$22,IF(Udfyldningsark!G2813=Data!$T$23,Data!$V$23,IF(Udfyldningsark!G2813=Data!$T$24,Data!$V$24,IF(Udfyldningsark!G2813=Data!$T$25,Data!$V$25,IF(Udfyldningsark!G2813=Data!$T$26,Data!$V$26,IF(Udfyldningsark!G2813=Data!$T$27,Data!$V$27,))))))))))))))))))))))</f>
        <v/>
      </c>
    </row>
    <row r="2797" spans="13:13" ht="9.6" hidden="1" customHeight="1" x14ac:dyDescent="0.2">
      <c r="M2797" s="89" t="str">
        <f>IF(Udfyldningsark!G2814="","",IF(Udfyldningsark!G2814=Data!$T$7,Data!$V$7,IF(Udfyldningsark!G2814=Data!$T$8,Data!$V$8,IF(Udfyldningsark!G2814=Data!$T$9,Data!$V$9,IF(Udfyldningsark!G2814=Data!$T$10,Data!$V$10,IF(Udfyldningsark!G2814=Data!$T$11,Data!$V$11,IF(Udfyldningsark!G2814=Data!$T$12,Data!$V$12,IF(Udfyldningsark!G2814=Data!$T$13,Data!$V$13,IF(Udfyldningsark!G2814=Data!$T$14,Data!$V$14,IF(Udfyldningsark!G2814=Data!$T$15,Data!$V$15,IF(Udfyldningsark!G2814=Data!$T$16,Data!$V$16,IF(Udfyldningsark!G2814=Data!$T$17,Data!$V$17,IF(Udfyldningsark!G2814=Data!$T$18,Data!$V$18,IF(Udfyldningsark!G2814=Data!$T$19,Data!$V$19,IF(Udfyldningsark!G2814=Data!$T$20,Data!$V$20,IF(Udfyldningsark!G2814=Data!$T$21,Data!$V$21,IF(Udfyldningsark!G2814=Data!$T$22,Data!$V$22,IF(Udfyldningsark!G2814=Data!$T$23,Data!$V$23,IF(Udfyldningsark!G2814=Data!$T$24,Data!$V$24,IF(Udfyldningsark!G2814=Data!$T$25,Data!$V$25,IF(Udfyldningsark!G2814=Data!$T$26,Data!$V$26,IF(Udfyldningsark!G2814=Data!$T$27,Data!$V$27,))))))))))))))))))))))</f>
        <v/>
      </c>
    </row>
    <row r="2798" spans="13:13" ht="9.6" hidden="1" customHeight="1" x14ac:dyDescent="0.2">
      <c r="M2798" s="89" t="str">
        <f>IF(Udfyldningsark!G2815="","",IF(Udfyldningsark!G2815=Data!$T$7,Data!$V$7,IF(Udfyldningsark!G2815=Data!$T$8,Data!$V$8,IF(Udfyldningsark!G2815=Data!$T$9,Data!$V$9,IF(Udfyldningsark!G2815=Data!$T$10,Data!$V$10,IF(Udfyldningsark!G2815=Data!$T$11,Data!$V$11,IF(Udfyldningsark!G2815=Data!$T$12,Data!$V$12,IF(Udfyldningsark!G2815=Data!$T$13,Data!$V$13,IF(Udfyldningsark!G2815=Data!$T$14,Data!$V$14,IF(Udfyldningsark!G2815=Data!$T$15,Data!$V$15,IF(Udfyldningsark!G2815=Data!$T$16,Data!$V$16,IF(Udfyldningsark!G2815=Data!$T$17,Data!$V$17,IF(Udfyldningsark!G2815=Data!$T$18,Data!$V$18,IF(Udfyldningsark!G2815=Data!$T$19,Data!$V$19,IF(Udfyldningsark!G2815=Data!$T$20,Data!$V$20,IF(Udfyldningsark!G2815=Data!$T$21,Data!$V$21,IF(Udfyldningsark!G2815=Data!$T$22,Data!$V$22,IF(Udfyldningsark!G2815=Data!$T$23,Data!$V$23,IF(Udfyldningsark!G2815=Data!$T$24,Data!$V$24,IF(Udfyldningsark!G2815=Data!$T$25,Data!$V$25,IF(Udfyldningsark!G2815=Data!$T$26,Data!$V$26,IF(Udfyldningsark!G2815=Data!$T$27,Data!$V$27,))))))))))))))))))))))</f>
        <v/>
      </c>
    </row>
    <row r="2799" spans="13:13" ht="9.6" hidden="1" customHeight="1" x14ac:dyDescent="0.2">
      <c r="M2799" s="89" t="str">
        <f>IF(Udfyldningsark!G2816="","",IF(Udfyldningsark!G2816=Data!$T$7,Data!$V$7,IF(Udfyldningsark!G2816=Data!$T$8,Data!$V$8,IF(Udfyldningsark!G2816=Data!$T$9,Data!$V$9,IF(Udfyldningsark!G2816=Data!$T$10,Data!$V$10,IF(Udfyldningsark!G2816=Data!$T$11,Data!$V$11,IF(Udfyldningsark!G2816=Data!$T$12,Data!$V$12,IF(Udfyldningsark!G2816=Data!$T$13,Data!$V$13,IF(Udfyldningsark!G2816=Data!$T$14,Data!$V$14,IF(Udfyldningsark!G2816=Data!$T$15,Data!$V$15,IF(Udfyldningsark!G2816=Data!$T$16,Data!$V$16,IF(Udfyldningsark!G2816=Data!$T$17,Data!$V$17,IF(Udfyldningsark!G2816=Data!$T$18,Data!$V$18,IF(Udfyldningsark!G2816=Data!$T$19,Data!$V$19,IF(Udfyldningsark!G2816=Data!$T$20,Data!$V$20,IF(Udfyldningsark!G2816=Data!$T$21,Data!$V$21,IF(Udfyldningsark!G2816=Data!$T$22,Data!$V$22,IF(Udfyldningsark!G2816=Data!$T$23,Data!$V$23,IF(Udfyldningsark!G2816=Data!$T$24,Data!$V$24,IF(Udfyldningsark!G2816=Data!$T$25,Data!$V$25,IF(Udfyldningsark!G2816=Data!$T$26,Data!$V$26,IF(Udfyldningsark!G2816=Data!$T$27,Data!$V$27,))))))))))))))))))))))</f>
        <v/>
      </c>
    </row>
    <row r="2800" spans="13:13" ht="9.6" hidden="1" customHeight="1" x14ac:dyDescent="0.2">
      <c r="M2800" s="89" t="str">
        <f>IF(Udfyldningsark!G2817="","",IF(Udfyldningsark!G2817=Data!$T$7,Data!$V$7,IF(Udfyldningsark!G2817=Data!$T$8,Data!$V$8,IF(Udfyldningsark!G2817=Data!$T$9,Data!$V$9,IF(Udfyldningsark!G2817=Data!$T$10,Data!$V$10,IF(Udfyldningsark!G2817=Data!$T$11,Data!$V$11,IF(Udfyldningsark!G2817=Data!$T$12,Data!$V$12,IF(Udfyldningsark!G2817=Data!$T$13,Data!$V$13,IF(Udfyldningsark!G2817=Data!$T$14,Data!$V$14,IF(Udfyldningsark!G2817=Data!$T$15,Data!$V$15,IF(Udfyldningsark!G2817=Data!$T$16,Data!$V$16,IF(Udfyldningsark!G2817=Data!$T$17,Data!$V$17,IF(Udfyldningsark!G2817=Data!$T$18,Data!$V$18,IF(Udfyldningsark!G2817=Data!$T$19,Data!$V$19,IF(Udfyldningsark!G2817=Data!$T$20,Data!$V$20,IF(Udfyldningsark!G2817=Data!$T$21,Data!$V$21,IF(Udfyldningsark!G2817=Data!$T$22,Data!$V$22,IF(Udfyldningsark!G2817=Data!$T$23,Data!$V$23,IF(Udfyldningsark!G2817=Data!$T$24,Data!$V$24,IF(Udfyldningsark!G2817=Data!$T$25,Data!$V$25,IF(Udfyldningsark!G2817=Data!$T$26,Data!$V$26,IF(Udfyldningsark!G2817=Data!$T$27,Data!$V$27,))))))))))))))))))))))</f>
        <v/>
      </c>
    </row>
    <row r="2801" spans="13:13" ht="9.6" hidden="1" customHeight="1" x14ac:dyDescent="0.2">
      <c r="M2801" s="89" t="str">
        <f>IF(Udfyldningsark!G2818="","",IF(Udfyldningsark!G2818=Data!$T$7,Data!$V$7,IF(Udfyldningsark!G2818=Data!$T$8,Data!$V$8,IF(Udfyldningsark!G2818=Data!$T$9,Data!$V$9,IF(Udfyldningsark!G2818=Data!$T$10,Data!$V$10,IF(Udfyldningsark!G2818=Data!$T$11,Data!$V$11,IF(Udfyldningsark!G2818=Data!$T$12,Data!$V$12,IF(Udfyldningsark!G2818=Data!$T$13,Data!$V$13,IF(Udfyldningsark!G2818=Data!$T$14,Data!$V$14,IF(Udfyldningsark!G2818=Data!$T$15,Data!$V$15,IF(Udfyldningsark!G2818=Data!$T$16,Data!$V$16,IF(Udfyldningsark!G2818=Data!$T$17,Data!$V$17,IF(Udfyldningsark!G2818=Data!$T$18,Data!$V$18,IF(Udfyldningsark!G2818=Data!$T$19,Data!$V$19,IF(Udfyldningsark!G2818=Data!$T$20,Data!$V$20,IF(Udfyldningsark!G2818=Data!$T$21,Data!$V$21,IF(Udfyldningsark!G2818=Data!$T$22,Data!$V$22,IF(Udfyldningsark!G2818=Data!$T$23,Data!$V$23,IF(Udfyldningsark!G2818=Data!$T$24,Data!$V$24,IF(Udfyldningsark!G2818=Data!$T$25,Data!$V$25,IF(Udfyldningsark!G2818=Data!$T$26,Data!$V$26,IF(Udfyldningsark!G2818=Data!$T$27,Data!$V$27,))))))))))))))))))))))</f>
        <v/>
      </c>
    </row>
    <row r="2802" spans="13:13" ht="9.6" hidden="1" customHeight="1" x14ac:dyDescent="0.2">
      <c r="M2802" s="89" t="str">
        <f>IF(Udfyldningsark!G2819="","",IF(Udfyldningsark!G2819=Data!$T$7,Data!$V$7,IF(Udfyldningsark!G2819=Data!$T$8,Data!$V$8,IF(Udfyldningsark!G2819=Data!$T$9,Data!$V$9,IF(Udfyldningsark!G2819=Data!$T$10,Data!$V$10,IF(Udfyldningsark!G2819=Data!$T$11,Data!$V$11,IF(Udfyldningsark!G2819=Data!$T$12,Data!$V$12,IF(Udfyldningsark!G2819=Data!$T$13,Data!$V$13,IF(Udfyldningsark!G2819=Data!$T$14,Data!$V$14,IF(Udfyldningsark!G2819=Data!$T$15,Data!$V$15,IF(Udfyldningsark!G2819=Data!$T$16,Data!$V$16,IF(Udfyldningsark!G2819=Data!$T$17,Data!$V$17,IF(Udfyldningsark!G2819=Data!$T$18,Data!$V$18,IF(Udfyldningsark!G2819=Data!$T$19,Data!$V$19,IF(Udfyldningsark!G2819=Data!$T$20,Data!$V$20,IF(Udfyldningsark!G2819=Data!$T$21,Data!$V$21,IF(Udfyldningsark!G2819=Data!$T$22,Data!$V$22,IF(Udfyldningsark!G2819=Data!$T$23,Data!$V$23,IF(Udfyldningsark!G2819=Data!$T$24,Data!$V$24,IF(Udfyldningsark!G2819=Data!$T$25,Data!$V$25,IF(Udfyldningsark!G2819=Data!$T$26,Data!$V$26,IF(Udfyldningsark!G2819=Data!$T$27,Data!$V$27,))))))))))))))))))))))</f>
        <v/>
      </c>
    </row>
    <row r="2803" spans="13:13" ht="9.6" hidden="1" customHeight="1" x14ac:dyDescent="0.2">
      <c r="M2803" s="89" t="str">
        <f>IF(Udfyldningsark!G2820="","",IF(Udfyldningsark!G2820=Data!$T$7,Data!$V$7,IF(Udfyldningsark!G2820=Data!$T$8,Data!$V$8,IF(Udfyldningsark!G2820=Data!$T$9,Data!$V$9,IF(Udfyldningsark!G2820=Data!$T$10,Data!$V$10,IF(Udfyldningsark!G2820=Data!$T$11,Data!$V$11,IF(Udfyldningsark!G2820=Data!$T$12,Data!$V$12,IF(Udfyldningsark!G2820=Data!$T$13,Data!$V$13,IF(Udfyldningsark!G2820=Data!$T$14,Data!$V$14,IF(Udfyldningsark!G2820=Data!$T$15,Data!$V$15,IF(Udfyldningsark!G2820=Data!$T$16,Data!$V$16,IF(Udfyldningsark!G2820=Data!$T$17,Data!$V$17,IF(Udfyldningsark!G2820=Data!$T$18,Data!$V$18,IF(Udfyldningsark!G2820=Data!$T$19,Data!$V$19,IF(Udfyldningsark!G2820=Data!$T$20,Data!$V$20,IF(Udfyldningsark!G2820=Data!$T$21,Data!$V$21,IF(Udfyldningsark!G2820=Data!$T$22,Data!$V$22,IF(Udfyldningsark!G2820=Data!$T$23,Data!$V$23,IF(Udfyldningsark!G2820=Data!$T$24,Data!$V$24,IF(Udfyldningsark!G2820=Data!$T$25,Data!$V$25,IF(Udfyldningsark!G2820=Data!$T$26,Data!$V$26,IF(Udfyldningsark!G2820=Data!$T$27,Data!$V$27,))))))))))))))))))))))</f>
        <v/>
      </c>
    </row>
    <row r="2804" spans="13:13" ht="9.6" hidden="1" customHeight="1" x14ac:dyDescent="0.2">
      <c r="M2804" s="89" t="str">
        <f>IF(Udfyldningsark!G2821="","",IF(Udfyldningsark!G2821=Data!$T$7,Data!$V$7,IF(Udfyldningsark!G2821=Data!$T$8,Data!$V$8,IF(Udfyldningsark!G2821=Data!$T$9,Data!$V$9,IF(Udfyldningsark!G2821=Data!$T$10,Data!$V$10,IF(Udfyldningsark!G2821=Data!$T$11,Data!$V$11,IF(Udfyldningsark!G2821=Data!$T$12,Data!$V$12,IF(Udfyldningsark!G2821=Data!$T$13,Data!$V$13,IF(Udfyldningsark!G2821=Data!$T$14,Data!$V$14,IF(Udfyldningsark!G2821=Data!$T$15,Data!$V$15,IF(Udfyldningsark!G2821=Data!$T$16,Data!$V$16,IF(Udfyldningsark!G2821=Data!$T$17,Data!$V$17,IF(Udfyldningsark!G2821=Data!$T$18,Data!$V$18,IF(Udfyldningsark!G2821=Data!$T$19,Data!$V$19,IF(Udfyldningsark!G2821=Data!$T$20,Data!$V$20,IF(Udfyldningsark!G2821=Data!$T$21,Data!$V$21,IF(Udfyldningsark!G2821=Data!$T$22,Data!$V$22,IF(Udfyldningsark!G2821=Data!$T$23,Data!$V$23,IF(Udfyldningsark!G2821=Data!$T$24,Data!$V$24,IF(Udfyldningsark!G2821=Data!$T$25,Data!$V$25,IF(Udfyldningsark!G2821=Data!$T$26,Data!$V$26,IF(Udfyldningsark!G2821=Data!$T$27,Data!$V$27,))))))))))))))))))))))</f>
        <v/>
      </c>
    </row>
    <row r="2805" spans="13:13" ht="9.6" hidden="1" customHeight="1" x14ac:dyDescent="0.2">
      <c r="M2805" s="89" t="str">
        <f>IF(Udfyldningsark!G2822="","",IF(Udfyldningsark!G2822=Data!$T$7,Data!$V$7,IF(Udfyldningsark!G2822=Data!$T$8,Data!$V$8,IF(Udfyldningsark!G2822=Data!$T$9,Data!$V$9,IF(Udfyldningsark!G2822=Data!$T$10,Data!$V$10,IF(Udfyldningsark!G2822=Data!$T$11,Data!$V$11,IF(Udfyldningsark!G2822=Data!$T$12,Data!$V$12,IF(Udfyldningsark!G2822=Data!$T$13,Data!$V$13,IF(Udfyldningsark!G2822=Data!$T$14,Data!$V$14,IF(Udfyldningsark!G2822=Data!$T$15,Data!$V$15,IF(Udfyldningsark!G2822=Data!$T$16,Data!$V$16,IF(Udfyldningsark!G2822=Data!$T$17,Data!$V$17,IF(Udfyldningsark!G2822=Data!$T$18,Data!$V$18,IF(Udfyldningsark!G2822=Data!$T$19,Data!$V$19,IF(Udfyldningsark!G2822=Data!$T$20,Data!$V$20,IF(Udfyldningsark!G2822=Data!$T$21,Data!$V$21,IF(Udfyldningsark!G2822=Data!$T$22,Data!$V$22,IF(Udfyldningsark!G2822=Data!$T$23,Data!$V$23,IF(Udfyldningsark!G2822=Data!$T$24,Data!$V$24,IF(Udfyldningsark!G2822=Data!$T$25,Data!$V$25,IF(Udfyldningsark!G2822=Data!$T$26,Data!$V$26,IF(Udfyldningsark!G2822=Data!$T$27,Data!$V$27,))))))))))))))))))))))</f>
        <v/>
      </c>
    </row>
    <row r="2806" spans="13:13" ht="9.6" hidden="1" customHeight="1" x14ac:dyDescent="0.2">
      <c r="M2806" s="89" t="str">
        <f>IF(Udfyldningsark!G2823="","",IF(Udfyldningsark!G2823=Data!$T$7,Data!$V$7,IF(Udfyldningsark!G2823=Data!$T$8,Data!$V$8,IF(Udfyldningsark!G2823=Data!$T$9,Data!$V$9,IF(Udfyldningsark!G2823=Data!$T$10,Data!$V$10,IF(Udfyldningsark!G2823=Data!$T$11,Data!$V$11,IF(Udfyldningsark!G2823=Data!$T$12,Data!$V$12,IF(Udfyldningsark!G2823=Data!$T$13,Data!$V$13,IF(Udfyldningsark!G2823=Data!$T$14,Data!$V$14,IF(Udfyldningsark!G2823=Data!$T$15,Data!$V$15,IF(Udfyldningsark!G2823=Data!$T$16,Data!$V$16,IF(Udfyldningsark!G2823=Data!$T$17,Data!$V$17,IF(Udfyldningsark!G2823=Data!$T$18,Data!$V$18,IF(Udfyldningsark!G2823=Data!$T$19,Data!$V$19,IF(Udfyldningsark!G2823=Data!$T$20,Data!$V$20,IF(Udfyldningsark!G2823=Data!$T$21,Data!$V$21,IF(Udfyldningsark!G2823=Data!$T$22,Data!$V$22,IF(Udfyldningsark!G2823=Data!$T$23,Data!$V$23,IF(Udfyldningsark!G2823=Data!$T$24,Data!$V$24,IF(Udfyldningsark!G2823=Data!$T$25,Data!$V$25,IF(Udfyldningsark!G2823=Data!$T$26,Data!$V$26,IF(Udfyldningsark!G2823=Data!$T$27,Data!$V$27,))))))))))))))))))))))</f>
        <v/>
      </c>
    </row>
    <row r="2807" spans="13:13" ht="9.6" hidden="1" customHeight="1" x14ac:dyDescent="0.2">
      <c r="M2807" s="89" t="str">
        <f>IF(Udfyldningsark!G2824="","",IF(Udfyldningsark!G2824=Data!$T$7,Data!$V$7,IF(Udfyldningsark!G2824=Data!$T$8,Data!$V$8,IF(Udfyldningsark!G2824=Data!$T$9,Data!$V$9,IF(Udfyldningsark!G2824=Data!$T$10,Data!$V$10,IF(Udfyldningsark!G2824=Data!$T$11,Data!$V$11,IF(Udfyldningsark!G2824=Data!$T$12,Data!$V$12,IF(Udfyldningsark!G2824=Data!$T$13,Data!$V$13,IF(Udfyldningsark!G2824=Data!$T$14,Data!$V$14,IF(Udfyldningsark!G2824=Data!$T$15,Data!$V$15,IF(Udfyldningsark!G2824=Data!$T$16,Data!$V$16,IF(Udfyldningsark!G2824=Data!$T$17,Data!$V$17,IF(Udfyldningsark!G2824=Data!$T$18,Data!$V$18,IF(Udfyldningsark!G2824=Data!$T$19,Data!$V$19,IF(Udfyldningsark!G2824=Data!$T$20,Data!$V$20,IF(Udfyldningsark!G2824=Data!$T$21,Data!$V$21,IF(Udfyldningsark!G2824=Data!$T$22,Data!$V$22,IF(Udfyldningsark!G2824=Data!$T$23,Data!$V$23,IF(Udfyldningsark!G2824=Data!$T$24,Data!$V$24,IF(Udfyldningsark!G2824=Data!$T$25,Data!$V$25,IF(Udfyldningsark!G2824=Data!$T$26,Data!$V$26,IF(Udfyldningsark!G2824=Data!$T$27,Data!$V$27,))))))))))))))))))))))</f>
        <v/>
      </c>
    </row>
    <row r="2808" spans="13:13" ht="9.6" hidden="1" customHeight="1" x14ac:dyDescent="0.2">
      <c r="M2808" s="89" t="str">
        <f>IF(Udfyldningsark!G2825="","",IF(Udfyldningsark!G2825=Data!$T$7,Data!$V$7,IF(Udfyldningsark!G2825=Data!$T$8,Data!$V$8,IF(Udfyldningsark!G2825=Data!$T$9,Data!$V$9,IF(Udfyldningsark!G2825=Data!$T$10,Data!$V$10,IF(Udfyldningsark!G2825=Data!$T$11,Data!$V$11,IF(Udfyldningsark!G2825=Data!$T$12,Data!$V$12,IF(Udfyldningsark!G2825=Data!$T$13,Data!$V$13,IF(Udfyldningsark!G2825=Data!$T$14,Data!$V$14,IF(Udfyldningsark!G2825=Data!$T$15,Data!$V$15,IF(Udfyldningsark!G2825=Data!$T$16,Data!$V$16,IF(Udfyldningsark!G2825=Data!$T$17,Data!$V$17,IF(Udfyldningsark!G2825=Data!$T$18,Data!$V$18,IF(Udfyldningsark!G2825=Data!$T$19,Data!$V$19,IF(Udfyldningsark!G2825=Data!$T$20,Data!$V$20,IF(Udfyldningsark!G2825=Data!$T$21,Data!$V$21,IF(Udfyldningsark!G2825=Data!$T$22,Data!$V$22,IF(Udfyldningsark!G2825=Data!$T$23,Data!$V$23,IF(Udfyldningsark!G2825=Data!$T$24,Data!$V$24,IF(Udfyldningsark!G2825=Data!$T$25,Data!$V$25,IF(Udfyldningsark!G2825=Data!$T$26,Data!$V$26,IF(Udfyldningsark!G2825=Data!$T$27,Data!$V$27,))))))))))))))))))))))</f>
        <v/>
      </c>
    </row>
    <row r="2809" spans="13:13" ht="9.6" hidden="1" customHeight="1" x14ac:dyDescent="0.2">
      <c r="M2809" s="89" t="str">
        <f>IF(Udfyldningsark!G2826="","",IF(Udfyldningsark!G2826=Data!$T$7,Data!$V$7,IF(Udfyldningsark!G2826=Data!$T$8,Data!$V$8,IF(Udfyldningsark!G2826=Data!$T$9,Data!$V$9,IF(Udfyldningsark!G2826=Data!$T$10,Data!$V$10,IF(Udfyldningsark!G2826=Data!$T$11,Data!$V$11,IF(Udfyldningsark!G2826=Data!$T$12,Data!$V$12,IF(Udfyldningsark!G2826=Data!$T$13,Data!$V$13,IF(Udfyldningsark!G2826=Data!$T$14,Data!$V$14,IF(Udfyldningsark!G2826=Data!$T$15,Data!$V$15,IF(Udfyldningsark!G2826=Data!$T$16,Data!$V$16,IF(Udfyldningsark!G2826=Data!$T$17,Data!$V$17,IF(Udfyldningsark!G2826=Data!$T$18,Data!$V$18,IF(Udfyldningsark!G2826=Data!$T$19,Data!$V$19,IF(Udfyldningsark!G2826=Data!$T$20,Data!$V$20,IF(Udfyldningsark!G2826=Data!$T$21,Data!$V$21,IF(Udfyldningsark!G2826=Data!$T$22,Data!$V$22,IF(Udfyldningsark!G2826=Data!$T$23,Data!$V$23,IF(Udfyldningsark!G2826=Data!$T$24,Data!$V$24,IF(Udfyldningsark!G2826=Data!$T$25,Data!$V$25,IF(Udfyldningsark!G2826=Data!$T$26,Data!$V$26,IF(Udfyldningsark!G2826=Data!$T$27,Data!$V$27,))))))))))))))))))))))</f>
        <v/>
      </c>
    </row>
    <row r="2810" spans="13:13" ht="9.6" hidden="1" customHeight="1" x14ac:dyDescent="0.2">
      <c r="M2810" s="89" t="str">
        <f>IF(Udfyldningsark!G2827="","",IF(Udfyldningsark!G2827=Data!$T$7,Data!$V$7,IF(Udfyldningsark!G2827=Data!$T$8,Data!$V$8,IF(Udfyldningsark!G2827=Data!$T$9,Data!$V$9,IF(Udfyldningsark!G2827=Data!$T$10,Data!$V$10,IF(Udfyldningsark!G2827=Data!$T$11,Data!$V$11,IF(Udfyldningsark!G2827=Data!$T$12,Data!$V$12,IF(Udfyldningsark!G2827=Data!$T$13,Data!$V$13,IF(Udfyldningsark!G2827=Data!$T$14,Data!$V$14,IF(Udfyldningsark!G2827=Data!$T$15,Data!$V$15,IF(Udfyldningsark!G2827=Data!$T$16,Data!$V$16,IF(Udfyldningsark!G2827=Data!$T$17,Data!$V$17,IF(Udfyldningsark!G2827=Data!$T$18,Data!$V$18,IF(Udfyldningsark!G2827=Data!$T$19,Data!$V$19,IF(Udfyldningsark!G2827=Data!$T$20,Data!$V$20,IF(Udfyldningsark!G2827=Data!$T$21,Data!$V$21,IF(Udfyldningsark!G2827=Data!$T$22,Data!$V$22,IF(Udfyldningsark!G2827=Data!$T$23,Data!$V$23,IF(Udfyldningsark!G2827=Data!$T$24,Data!$V$24,IF(Udfyldningsark!G2827=Data!$T$25,Data!$V$25,IF(Udfyldningsark!G2827=Data!$T$26,Data!$V$26,IF(Udfyldningsark!G2827=Data!$T$27,Data!$V$27,))))))))))))))))))))))</f>
        <v/>
      </c>
    </row>
    <row r="2811" spans="13:13" ht="9.6" hidden="1" customHeight="1" x14ac:dyDescent="0.2">
      <c r="M2811" s="89" t="str">
        <f>IF(Udfyldningsark!G2828="","",IF(Udfyldningsark!G2828=Data!$T$7,Data!$V$7,IF(Udfyldningsark!G2828=Data!$T$8,Data!$V$8,IF(Udfyldningsark!G2828=Data!$T$9,Data!$V$9,IF(Udfyldningsark!G2828=Data!$T$10,Data!$V$10,IF(Udfyldningsark!G2828=Data!$T$11,Data!$V$11,IF(Udfyldningsark!G2828=Data!$T$12,Data!$V$12,IF(Udfyldningsark!G2828=Data!$T$13,Data!$V$13,IF(Udfyldningsark!G2828=Data!$T$14,Data!$V$14,IF(Udfyldningsark!G2828=Data!$T$15,Data!$V$15,IF(Udfyldningsark!G2828=Data!$T$16,Data!$V$16,IF(Udfyldningsark!G2828=Data!$T$17,Data!$V$17,IF(Udfyldningsark!G2828=Data!$T$18,Data!$V$18,IF(Udfyldningsark!G2828=Data!$T$19,Data!$V$19,IF(Udfyldningsark!G2828=Data!$T$20,Data!$V$20,IF(Udfyldningsark!G2828=Data!$T$21,Data!$V$21,IF(Udfyldningsark!G2828=Data!$T$22,Data!$V$22,IF(Udfyldningsark!G2828=Data!$T$23,Data!$V$23,IF(Udfyldningsark!G2828=Data!$T$24,Data!$V$24,IF(Udfyldningsark!G2828=Data!$T$25,Data!$V$25,IF(Udfyldningsark!G2828=Data!$T$26,Data!$V$26,IF(Udfyldningsark!G2828=Data!$T$27,Data!$V$27,))))))))))))))))))))))</f>
        <v/>
      </c>
    </row>
    <row r="2812" spans="13:13" ht="9.6" hidden="1" customHeight="1" x14ac:dyDescent="0.2">
      <c r="M2812" s="89" t="str">
        <f>IF(Udfyldningsark!G2829="","",IF(Udfyldningsark!G2829=Data!$T$7,Data!$V$7,IF(Udfyldningsark!G2829=Data!$T$8,Data!$V$8,IF(Udfyldningsark!G2829=Data!$T$9,Data!$V$9,IF(Udfyldningsark!G2829=Data!$T$10,Data!$V$10,IF(Udfyldningsark!G2829=Data!$T$11,Data!$V$11,IF(Udfyldningsark!G2829=Data!$T$12,Data!$V$12,IF(Udfyldningsark!G2829=Data!$T$13,Data!$V$13,IF(Udfyldningsark!G2829=Data!$T$14,Data!$V$14,IF(Udfyldningsark!G2829=Data!$T$15,Data!$V$15,IF(Udfyldningsark!G2829=Data!$T$16,Data!$V$16,IF(Udfyldningsark!G2829=Data!$T$17,Data!$V$17,IF(Udfyldningsark!G2829=Data!$T$18,Data!$V$18,IF(Udfyldningsark!G2829=Data!$T$19,Data!$V$19,IF(Udfyldningsark!G2829=Data!$T$20,Data!$V$20,IF(Udfyldningsark!G2829=Data!$T$21,Data!$V$21,IF(Udfyldningsark!G2829=Data!$T$22,Data!$V$22,IF(Udfyldningsark!G2829=Data!$T$23,Data!$V$23,IF(Udfyldningsark!G2829=Data!$T$24,Data!$V$24,IF(Udfyldningsark!G2829=Data!$T$25,Data!$V$25,IF(Udfyldningsark!G2829=Data!$T$26,Data!$V$26,IF(Udfyldningsark!G2829=Data!$T$27,Data!$V$27,))))))))))))))))))))))</f>
        <v/>
      </c>
    </row>
    <row r="2813" spans="13:13" ht="9.6" hidden="1" customHeight="1" x14ac:dyDescent="0.2">
      <c r="M2813" s="89" t="str">
        <f>IF(Udfyldningsark!G2830="","",IF(Udfyldningsark!G2830=Data!$T$7,Data!$V$7,IF(Udfyldningsark!G2830=Data!$T$8,Data!$V$8,IF(Udfyldningsark!G2830=Data!$T$9,Data!$V$9,IF(Udfyldningsark!G2830=Data!$T$10,Data!$V$10,IF(Udfyldningsark!G2830=Data!$T$11,Data!$V$11,IF(Udfyldningsark!G2830=Data!$T$12,Data!$V$12,IF(Udfyldningsark!G2830=Data!$T$13,Data!$V$13,IF(Udfyldningsark!G2830=Data!$T$14,Data!$V$14,IF(Udfyldningsark!G2830=Data!$T$15,Data!$V$15,IF(Udfyldningsark!G2830=Data!$T$16,Data!$V$16,IF(Udfyldningsark!G2830=Data!$T$17,Data!$V$17,IF(Udfyldningsark!G2830=Data!$T$18,Data!$V$18,IF(Udfyldningsark!G2830=Data!$T$19,Data!$V$19,IF(Udfyldningsark!G2830=Data!$T$20,Data!$V$20,IF(Udfyldningsark!G2830=Data!$T$21,Data!$V$21,IF(Udfyldningsark!G2830=Data!$T$22,Data!$V$22,IF(Udfyldningsark!G2830=Data!$T$23,Data!$V$23,IF(Udfyldningsark!G2830=Data!$T$24,Data!$V$24,IF(Udfyldningsark!G2830=Data!$T$25,Data!$V$25,IF(Udfyldningsark!G2830=Data!$T$26,Data!$V$26,IF(Udfyldningsark!G2830=Data!$T$27,Data!$V$27,))))))))))))))))))))))</f>
        <v/>
      </c>
    </row>
    <row r="2814" spans="13:13" ht="9.6" hidden="1" customHeight="1" x14ac:dyDescent="0.2">
      <c r="M2814" s="89" t="str">
        <f>IF(Udfyldningsark!G2831="","",IF(Udfyldningsark!G2831=Data!$T$7,Data!$V$7,IF(Udfyldningsark!G2831=Data!$T$8,Data!$V$8,IF(Udfyldningsark!G2831=Data!$T$9,Data!$V$9,IF(Udfyldningsark!G2831=Data!$T$10,Data!$V$10,IF(Udfyldningsark!G2831=Data!$T$11,Data!$V$11,IF(Udfyldningsark!G2831=Data!$T$12,Data!$V$12,IF(Udfyldningsark!G2831=Data!$T$13,Data!$V$13,IF(Udfyldningsark!G2831=Data!$T$14,Data!$V$14,IF(Udfyldningsark!G2831=Data!$T$15,Data!$V$15,IF(Udfyldningsark!G2831=Data!$T$16,Data!$V$16,IF(Udfyldningsark!G2831=Data!$T$17,Data!$V$17,IF(Udfyldningsark!G2831=Data!$T$18,Data!$V$18,IF(Udfyldningsark!G2831=Data!$T$19,Data!$V$19,IF(Udfyldningsark!G2831=Data!$T$20,Data!$V$20,IF(Udfyldningsark!G2831=Data!$T$21,Data!$V$21,IF(Udfyldningsark!G2831=Data!$T$22,Data!$V$22,IF(Udfyldningsark!G2831=Data!$T$23,Data!$V$23,IF(Udfyldningsark!G2831=Data!$T$24,Data!$V$24,IF(Udfyldningsark!G2831=Data!$T$25,Data!$V$25,IF(Udfyldningsark!G2831=Data!$T$26,Data!$V$26,IF(Udfyldningsark!G2831=Data!$T$27,Data!$V$27,))))))))))))))))))))))</f>
        <v/>
      </c>
    </row>
    <row r="2815" spans="13:13" ht="9.6" hidden="1" customHeight="1" x14ac:dyDescent="0.2">
      <c r="M2815" s="89" t="str">
        <f>IF(Udfyldningsark!G2832="","",IF(Udfyldningsark!G2832=Data!$T$7,Data!$V$7,IF(Udfyldningsark!G2832=Data!$T$8,Data!$V$8,IF(Udfyldningsark!G2832=Data!$T$9,Data!$V$9,IF(Udfyldningsark!G2832=Data!$T$10,Data!$V$10,IF(Udfyldningsark!G2832=Data!$T$11,Data!$V$11,IF(Udfyldningsark!G2832=Data!$T$12,Data!$V$12,IF(Udfyldningsark!G2832=Data!$T$13,Data!$V$13,IF(Udfyldningsark!G2832=Data!$T$14,Data!$V$14,IF(Udfyldningsark!G2832=Data!$T$15,Data!$V$15,IF(Udfyldningsark!G2832=Data!$T$16,Data!$V$16,IF(Udfyldningsark!G2832=Data!$T$17,Data!$V$17,IF(Udfyldningsark!G2832=Data!$T$18,Data!$V$18,IF(Udfyldningsark!G2832=Data!$T$19,Data!$V$19,IF(Udfyldningsark!G2832=Data!$T$20,Data!$V$20,IF(Udfyldningsark!G2832=Data!$T$21,Data!$V$21,IF(Udfyldningsark!G2832=Data!$T$22,Data!$V$22,IF(Udfyldningsark!G2832=Data!$T$23,Data!$V$23,IF(Udfyldningsark!G2832=Data!$T$24,Data!$V$24,IF(Udfyldningsark!G2832=Data!$T$25,Data!$V$25,IF(Udfyldningsark!G2832=Data!$T$26,Data!$V$26,IF(Udfyldningsark!G2832=Data!$T$27,Data!$V$27,))))))))))))))))))))))</f>
        <v/>
      </c>
    </row>
    <row r="2816" spans="13:13" ht="9.6" hidden="1" customHeight="1" x14ac:dyDescent="0.2">
      <c r="M2816" s="89" t="str">
        <f>IF(Udfyldningsark!G2833="","",IF(Udfyldningsark!G2833=Data!$T$7,Data!$V$7,IF(Udfyldningsark!G2833=Data!$T$8,Data!$V$8,IF(Udfyldningsark!G2833=Data!$T$9,Data!$V$9,IF(Udfyldningsark!G2833=Data!$T$10,Data!$V$10,IF(Udfyldningsark!G2833=Data!$T$11,Data!$V$11,IF(Udfyldningsark!G2833=Data!$T$12,Data!$V$12,IF(Udfyldningsark!G2833=Data!$T$13,Data!$V$13,IF(Udfyldningsark!G2833=Data!$T$14,Data!$V$14,IF(Udfyldningsark!G2833=Data!$T$15,Data!$V$15,IF(Udfyldningsark!G2833=Data!$T$16,Data!$V$16,IF(Udfyldningsark!G2833=Data!$T$17,Data!$V$17,IF(Udfyldningsark!G2833=Data!$T$18,Data!$V$18,IF(Udfyldningsark!G2833=Data!$T$19,Data!$V$19,IF(Udfyldningsark!G2833=Data!$T$20,Data!$V$20,IF(Udfyldningsark!G2833=Data!$T$21,Data!$V$21,IF(Udfyldningsark!G2833=Data!$T$22,Data!$V$22,IF(Udfyldningsark!G2833=Data!$T$23,Data!$V$23,IF(Udfyldningsark!G2833=Data!$T$24,Data!$V$24,IF(Udfyldningsark!G2833=Data!$T$25,Data!$V$25,IF(Udfyldningsark!G2833=Data!$T$26,Data!$V$26,IF(Udfyldningsark!G2833=Data!$T$27,Data!$V$27,))))))))))))))))))))))</f>
        <v/>
      </c>
    </row>
    <row r="2817" spans="13:13" ht="9.6" hidden="1" customHeight="1" x14ac:dyDescent="0.2">
      <c r="M2817" s="89" t="str">
        <f>IF(Udfyldningsark!G2834="","",IF(Udfyldningsark!G2834=Data!$T$7,Data!$V$7,IF(Udfyldningsark!G2834=Data!$T$8,Data!$V$8,IF(Udfyldningsark!G2834=Data!$T$9,Data!$V$9,IF(Udfyldningsark!G2834=Data!$T$10,Data!$V$10,IF(Udfyldningsark!G2834=Data!$T$11,Data!$V$11,IF(Udfyldningsark!G2834=Data!$T$12,Data!$V$12,IF(Udfyldningsark!G2834=Data!$T$13,Data!$V$13,IF(Udfyldningsark!G2834=Data!$T$14,Data!$V$14,IF(Udfyldningsark!G2834=Data!$T$15,Data!$V$15,IF(Udfyldningsark!G2834=Data!$T$16,Data!$V$16,IF(Udfyldningsark!G2834=Data!$T$17,Data!$V$17,IF(Udfyldningsark!G2834=Data!$T$18,Data!$V$18,IF(Udfyldningsark!G2834=Data!$T$19,Data!$V$19,IF(Udfyldningsark!G2834=Data!$T$20,Data!$V$20,IF(Udfyldningsark!G2834=Data!$T$21,Data!$V$21,IF(Udfyldningsark!G2834=Data!$T$22,Data!$V$22,IF(Udfyldningsark!G2834=Data!$T$23,Data!$V$23,IF(Udfyldningsark!G2834=Data!$T$24,Data!$V$24,IF(Udfyldningsark!G2834=Data!$T$25,Data!$V$25,IF(Udfyldningsark!G2834=Data!$T$26,Data!$V$26,IF(Udfyldningsark!G2834=Data!$T$27,Data!$V$27,))))))))))))))))))))))</f>
        <v/>
      </c>
    </row>
    <row r="2818" spans="13:13" ht="9.6" hidden="1" customHeight="1" x14ac:dyDescent="0.2">
      <c r="M2818" s="89" t="str">
        <f>IF(Udfyldningsark!G2835="","",IF(Udfyldningsark!G2835=Data!$T$7,Data!$V$7,IF(Udfyldningsark!G2835=Data!$T$8,Data!$V$8,IF(Udfyldningsark!G2835=Data!$T$9,Data!$V$9,IF(Udfyldningsark!G2835=Data!$T$10,Data!$V$10,IF(Udfyldningsark!G2835=Data!$T$11,Data!$V$11,IF(Udfyldningsark!G2835=Data!$T$12,Data!$V$12,IF(Udfyldningsark!G2835=Data!$T$13,Data!$V$13,IF(Udfyldningsark!G2835=Data!$T$14,Data!$V$14,IF(Udfyldningsark!G2835=Data!$T$15,Data!$V$15,IF(Udfyldningsark!G2835=Data!$T$16,Data!$V$16,IF(Udfyldningsark!G2835=Data!$T$17,Data!$V$17,IF(Udfyldningsark!G2835=Data!$T$18,Data!$V$18,IF(Udfyldningsark!G2835=Data!$T$19,Data!$V$19,IF(Udfyldningsark!G2835=Data!$T$20,Data!$V$20,IF(Udfyldningsark!G2835=Data!$T$21,Data!$V$21,IF(Udfyldningsark!G2835=Data!$T$22,Data!$V$22,IF(Udfyldningsark!G2835=Data!$T$23,Data!$V$23,IF(Udfyldningsark!G2835=Data!$T$24,Data!$V$24,IF(Udfyldningsark!G2835=Data!$T$25,Data!$V$25,IF(Udfyldningsark!G2835=Data!$T$26,Data!$V$26,IF(Udfyldningsark!G2835=Data!$T$27,Data!$V$27,))))))))))))))))))))))</f>
        <v/>
      </c>
    </row>
    <row r="2819" spans="13:13" ht="9.6" hidden="1" customHeight="1" x14ac:dyDescent="0.2">
      <c r="M2819" s="89" t="str">
        <f>IF(Udfyldningsark!G2836="","",IF(Udfyldningsark!G2836=Data!$T$7,Data!$V$7,IF(Udfyldningsark!G2836=Data!$T$8,Data!$V$8,IF(Udfyldningsark!G2836=Data!$T$9,Data!$V$9,IF(Udfyldningsark!G2836=Data!$T$10,Data!$V$10,IF(Udfyldningsark!G2836=Data!$T$11,Data!$V$11,IF(Udfyldningsark!G2836=Data!$T$12,Data!$V$12,IF(Udfyldningsark!G2836=Data!$T$13,Data!$V$13,IF(Udfyldningsark!G2836=Data!$T$14,Data!$V$14,IF(Udfyldningsark!G2836=Data!$T$15,Data!$V$15,IF(Udfyldningsark!G2836=Data!$T$16,Data!$V$16,IF(Udfyldningsark!G2836=Data!$T$17,Data!$V$17,IF(Udfyldningsark!G2836=Data!$T$18,Data!$V$18,IF(Udfyldningsark!G2836=Data!$T$19,Data!$V$19,IF(Udfyldningsark!G2836=Data!$T$20,Data!$V$20,IF(Udfyldningsark!G2836=Data!$T$21,Data!$V$21,IF(Udfyldningsark!G2836=Data!$T$22,Data!$V$22,IF(Udfyldningsark!G2836=Data!$T$23,Data!$V$23,IF(Udfyldningsark!G2836=Data!$T$24,Data!$V$24,IF(Udfyldningsark!G2836=Data!$T$25,Data!$V$25,IF(Udfyldningsark!G2836=Data!$T$26,Data!$V$26,IF(Udfyldningsark!G2836=Data!$T$27,Data!$V$27,))))))))))))))))))))))</f>
        <v/>
      </c>
    </row>
    <row r="2820" spans="13:13" ht="9.6" hidden="1" customHeight="1" x14ac:dyDescent="0.2">
      <c r="M2820" s="89" t="str">
        <f>IF(Udfyldningsark!G2837="","",IF(Udfyldningsark!G2837=Data!$T$7,Data!$V$7,IF(Udfyldningsark!G2837=Data!$T$8,Data!$V$8,IF(Udfyldningsark!G2837=Data!$T$9,Data!$V$9,IF(Udfyldningsark!G2837=Data!$T$10,Data!$V$10,IF(Udfyldningsark!G2837=Data!$T$11,Data!$V$11,IF(Udfyldningsark!G2837=Data!$T$12,Data!$V$12,IF(Udfyldningsark!G2837=Data!$T$13,Data!$V$13,IF(Udfyldningsark!G2837=Data!$T$14,Data!$V$14,IF(Udfyldningsark!G2837=Data!$T$15,Data!$V$15,IF(Udfyldningsark!G2837=Data!$T$16,Data!$V$16,IF(Udfyldningsark!G2837=Data!$T$17,Data!$V$17,IF(Udfyldningsark!G2837=Data!$T$18,Data!$V$18,IF(Udfyldningsark!G2837=Data!$T$19,Data!$V$19,IF(Udfyldningsark!G2837=Data!$T$20,Data!$V$20,IF(Udfyldningsark!G2837=Data!$T$21,Data!$V$21,IF(Udfyldningsark!G2837=Data!$T$22,Data!$V$22,IF(Udfyldningsark!G2837=Data!$T$23,Data!$V$23,IF(Udfyldningsark!G2837=Data!$T$24,Data!$V$24,IF(Udfyldningsark!G2837=Data!$T$25,Data!$V$25,IF(Udfyldningsark!G2837=Data!$T$26,Data!$V$26,IF(Udfyldningsark!G2837=Data!$T$27,Data!$V$27,))))))))))))))))))))))</f>
        <v/>
      </c>
    </row>
    <row r="2821" spans="13:13" ht="9.6" hidden="1" customHeight="1" x14ac:dyDescent="0.2">
      <c r="M2821" s="89" t="str">
        <f>IF(Udfyldningsark!G2838="","",IF(Udfyldningsark!G2838=Data!$T$7,Data!$V$7,IF(Udfyldningsark!G2838=Data!$T$8,Data!$V$8,IF(Udfyldningsark!G2838=Data!$T$9,Data!$V$9,IF(Udfyldningsark!G2838=Data!$T$10,Data!$V$10,IF(Udfyldningsark!G2838=Data!$T$11,Data!$V$11,IF(Udfyldningsark!G2838=Data!$T$12,Data!$V$12,IF(Udfyldningsark!G2838=Data!$T$13,Data!$V$13,IF(Udfyldningsark!G2838=Data!$T$14,Data!$V$14,IF(Udfyldningsark!G2838=Data!$T$15,Data!$V$15,IF(Udfyldningsark!G2838=Data!$T$16,Data!$V$16,IF(Udfyldningsark!G2838=Data!$T$17,Data!$V$17,IF(Udfyldningsark!G2838=Data!$T$18,Data!$V$18,IF(Udfyldningsark!G2838=Data!$T$19,Data!$V$19,IF(Udfyldningsark!G2838=Data!$T$20,Data!$V$20,IF(Udfyldningsark!G2838=Data!$T$21,Data!$V$21,IF(Udfyldningsark!G2838=Data!$T$22,Data!$V$22,IF(Udfyldningsark!G2838=Data!$T$23,Data!$V$23,IF(Udfyldningsark!G2838=Data!$T$24,Data!$V$24,IF(Udfyldningsark!G2838=Data!$T$25,Data!$V$25,IF(Udfyldningsark!G2838=Data!$T$26,Data!$V$26,IF(Udfyldningsark!G2838=Data!$T$27,Data!$V$27,))))))))))))))))))))))</f>
        <v/>
      </c>
    </row>
    <row r="2822" spans="13:13" ht="9.6" hidden="1" customHeight="1" x14ac:dyDescent="0.2">
      <c r="M2822" s="89" t="str">
        <f>IF(Udfyldningsark!G2839="","",IF(Udfyldningsark!G2839=Data!$T$7,Data!$V$7,IF(Udfyldningsark!G2839=Data!$T$8,Data!$V$8,IF(Udfyldningsark!G2839=Data!$T$9,Data!$V$9,IF(Udfyldningsark!G2839=Data!$T$10,Data!$V$10,IF(Udfyldningsark!G2839=Data!$T$11,Data!$V$11,IF(Udfyldningsark!G2839=Data!$T$12,Data!$V$12,IF(Udfyldningsark!G2839=Data!$T$13,Data!$V$13,IF(Udfyldningsark!G2839=Data!$T$14,Data!$V$14,IF(Udfyldningsark!G2839=Data!$T$15,Data!$V$15,IF(Udfyldningsark!G2839=Data!$T$16,Data!$V$16,IF(Udfyldningsark!G2839=Data!$T$17,Data!$V$17,IF(Udfyldningsark!G2839=Data!$T$18,Data!$V$18,IF(Udfyldningsark!G2839=Data!$T$19,Data!$V$19,IF(Udfyldningsark!G2839=Data!$T$20,Data!$V$20,IF(Udfyldningsark!G2839=Data!$T$21,Data!$V$21,IF(Udfyldningsark!G2839=Data!$T$22,Data!$V$22,IF(Udfyldningsark!G2839=Data!$T$23,Data!$V$23,IF(Udfyldningsark!G2839=Data!$T$24,Data!$V$24,IF(Udfyldningsark!G2839=Data!$T$25,Data!$V$25,IF(Udfyldningsark!G2839=Data!$T$26,Data!$V$26,IF(Udfyldningsark!G2839=Data!$T$27,Data!$V$27,))))))))))))))))))))))</f>
        <v/>
      </c>
    </row>
    <row r="2823" spans="13:13" ht="9.6" hidden="1" customHeight="1" x14ac:dyDescent="0.2">
      <c r="M2823" s="89" t="str">
        <f>IF(Udfyldningsark!G2840="","",IF(Udfyldningsark!G2840=Data!$T$7,Data!$V$7,IF(Udfyldningsark!G2840=Data!$T$8,Data!$V$8,IF(Udfyldningsark!G2840=Data!$T$9,Data!$V$9,IF(Udfyldningsark!G2840=Data!$T$10,Data!$V$10,IF(Udfyldningsark!G2840=Data!$T$11,Data!$V$11,IF(Udfyldningsark!G2840=Data!$T$12,Data!$V$12,IF(Udfyldningsark!G2840=Data!$T$13,Data!$V$13,IF(Udfyldningsark!G2840=Data!$T$14,Data!$V$14,IF(Udfyldningsark!G2840=Data!$T$15,Data!$V$15,IF(Udfyldningsark!G2840=Data!$T$16,Data!$V$16,IF(Udfyldningsark!G2840=Data!$T$17,Data!$V$17,IF(Udfyldningsark!G2840=Data!$T$18,Data!$V$18,IF(Udfyldningsark!G2840=Data!$T$19,Data!$V$19,IF(Udfyldningsark!G2840=Data!$T$20,Data!$V$20,IF(Udfyldningsark!G2840=Data!$T$21,Data!$V$21,IF(Udfyldningsark!G2840=Data!$T$22,Data!$V$22,IF(Udfyldningsark!G2840=Data!$T$23,Data!$V$23,IF(Udfyldningsark!G2840=Data!$T$24,Data!$V$24,IF(Udfyldningsark!G2840=Data!$T$25,Data!$V$25,IF(Udfyldningsark!G2840=Data!$T$26,Data!$V$26,IF(Udfyldningsark!G2840=Data!$T$27,Data!$V$27,))))))))))))))))))))))</f>
        <v/>
      </c>
    </row>
    <row r="2824" spans="13:13" ht="9.6" hidden="1" customHeight="1" x14ac:dyDescent="0.2">
      <c r="M2824" s="89" t="str">
        <f>IF(Udfyldningsark!G2841="","",IF(Udfyldningsark!G2841=Data!$T$7,Data!$V$7,IF(Udfyldningsark!G2841=Data!$T$8,Data!$V$8,IF(Udfyldningsark!G2841=Data!$T$9,Data!$V$9,IF(Udfyldningsark!G2841=Data!$T$10,Data!$V$10,IF(Udfyldningsark!G2841=Data!$T$11,Data!$V$11,IF(Udfyldningsark!G2841=Data!$T$12,Data!$V$12,IF(Udfyldningsark!G2841=Data!$T$13,Data!$V$13,IF(Udfyldningsark!G2841=Data!$T$14,Data!$V$14,IF(Udfyldningsark!G2841=Data!$T$15,Data!$V$15,IF(Udfyldningsark!G2841=Data!$T$16,Data!$V$16,IF(Udfyldningsark!G2841=Data!$T$17,Data!$V$17,IF(Udfyldningsark!G2841=Data!$T$18,Data!$V$18,IF(Udfyldningsark!G2841=Data!$T$19,Data!$V$19,IF(Udfyldningsark!G2841=Data!$T$20,Data!$V$20,IF(Udfyldningsark!G2841=Data!$T$21,Data!$V$21,IF(Udfyldningsark!G2841=Data!$T$22,Data!$V$22,IF(Udfyldningsark!G2841=Data!$T$23,Data!$V$23,IF(Udfyldningsark!G2841=Data!$T$24,Data!$V$24,IF(Udfyldningsark!G2841=Data!$T$25,Data!$V$25,IF(Udfyldningsark!G2841=Data!$T$26,Data!$V$26,IF(Udfyldningsark!G2841=Data!$T$27,Data!$V$27,))))))))))))))))))))))</f>
        <v/>
      </c>
    </row>
    <row r="2825" spans="13:13" ht="9.6" hidden="1" customHeight="1" x14ac:dyDescent="0.2">
      <c r="M2825" s="89" t="str">
        <f>IF(Udfyldningsark!G2842="","",IF(Udfyldningsark!G2842=Data!$T$7,Data!$V$7,IF(Udfyldningsark!G2842=Data!$T$8,Data!$V$8,IF(Udfyldningsark!G2842=Data!$T$9,Data!$V$9,IF(Udfyldningsark!G2842=Data!$T$10,Data!$V$10,IF(Udfyldningsark!G2842=Data!$T$11,Data!$V$11,IF(Udfyldningsark!G2842=Data!$T$12,Data!$V$12,IF(Udfyldningsark!G2842=Data!$T$13,Data!$V$13,IF(Udfyldningsark!G2842=Data!$T$14,Data!$V$14,IF(Udfyldningsark!G2842=Data!$T$15,Data!$V$15,IF(Udfyldningsark!G2842=Data!$T$16,Data!$V$16,IF(Udfyldningsark!G2842=Data!$T$17,Data!$V$17,IF(Udfyldningsark!G2842=Data!$T$18,Data!$V$18,IF(Udfyldningsark!G2842=Data!$T$19,Data!$V$19,IF(Udfyldningsark!G2842=Data!$T$20,Data!$V$20,IF(Udfyldningsark!G2842=Data!$T$21,Data!$V$21,IF(Udfyldningsark!G2842=Data!$T$22,Data!$V$22,IF(Udfyldningsark!G2842=Data!$T$23,Data!$V$23,IF(Udfyldningsark!G2842=Data!$T$24,Data!$V$24,IF(Udfyldningsark!G2842=Data!$T$25,Data!$V$25,IF(Udfyldningsark!G2842=Data!$T$26,Data!$V$26,IF(Udfyldningsark!G2842=Data!$T$27,Data!$V$27,))))))))))))))))))))))</f>
        <v/>
      </c>
    </row>
    <row r="2826" spans="13:13" ht="9.6" hidden="1" customHeight="1" x14ac:dyDescent="0.2">
      <c r="M2826" s="89" t="str">
        <f>IF(Udfyldningsark!G2843="","",IF(Udfyldningsark!G2843=Data!$T$7,Data!$V$7,IF(Udfyldningsark!G2843=Data!$T$8,Data!$V$8,IF(Udfyldningsark!G2843=Data!$T$9,Data!$V$9,IF(Udfyldningsark!G2843=Data!$T$10,Data!$V$10,IF(Udfyldningsark!G2843=Data!$T$11,Data!$V$11,IF(Udfyldningsark!G2843=Data!$T$12,Data!$V$12,IF(Udfyldningsark!G2843=Data!$T$13,Data!$V$13,IF(Udfyldningsark!G2843=Data!$T$14,Data!$V$14,IF(Udfyldningsark!G2843=Data!$T$15,Data!$V$15,IF(Udfyldningsark!G2843=Data!$T$16,Data!$V$16,IF(Udfyldningsark!G2843=Data!$T$17,Data!$V$17,IF(Udfyldningsark!G2843=Data!$T$18,Data!$V$18,IF(Udfyldningsark!G2843=Data!$T$19,Data!$V$19,IF(Udfyldningsark!G2843=Data!$T$20,Data!$V$20,IF(Udfyldningsark!G2843=Data!$T$21,Data!$V$21,IF(Udfyldningsark!G2843=Data!$T$22,Data!$V$22,IF(Udfyldningsark!G2843=Data!$T$23,Data!$V$23,IF(Udfyldningsark!G2843=Data!$T$24,Data!$V$24,IF(Udfyldningsark!G2843=Data!$T$25,Data!$V$25,IF(Udfyldningsark!G2843=Data!$T$26,Data!$V$26,IF(Udfyldningsark!G2843=Data!$T$27,Data!$V$27,))))))))))))))))))))))</f>
        <v/>
      </c>
    </row>
    <row r="2827" spans="13:13" ht="9.6" hidden="1" customHeight="1" x14ac:dyDescent="0.2">
      <c r="M2827" s="89" t="str">
        <f>IF(Udfyldningsark!G2844="","",IF(Udfyldningsark!G2844=Data!$T$7,Data!$V$7,IF(Udfyldningsark!G2844=Data!$T$8,Data!$V$8,IF(Udfyldningsark!G2844=Data!$T$9,Data!$V$9,IF(Udfyldningsark!G2844=Data!$T$10,Data!$V$10,IF(Udfyldningsark!G2844=Data!$T$11,Data!$V$11,IF(Udfyldningsark!G2844=Data!$T$12,Data!$V$12,IF(Udfyldningsark!G2844=Data!$T$13,Data!$V$13,IF(Udfyldningsark!G2844=Data!$T$14,Data!$V$14,IF(Udfyldningsark!G2844=Data!$T$15,Data!$V$15,IF(Udfyldningsark!G2844=Data!$T$16,Data!$V$16,IF(Udfyldningsark!G2844=Data!$T$17,Data!$V$17,IF(Udfyldningsark!G2844=Data!$T$18,Data!$V$18,IF(Udfyldningsark!G2844=Data!$T$19,Data!$V$19,IF(Udfyldningsark!G2844=Data!$T$20,Data!$V$20,IF(Udfyldningsark!G2844=Data!$T$21,Data!$V$21,IF(Udfyldningsark!G2844=Data!$T$22,Data!$V$22,IF(Udfyldningsark!G2844=Data!$T$23,Data!$V$23,IF(Udfyldningsark!G2844=Data!$T$24,Data!$V$24,IF(Udfyldningsark!G2844=Data!$T$25,Data!$V$25,IF(Udfyldningsark!G2844=Data!$T$26,Data!$V$26,IF(Udfyldningsark!G2844=Data!$T$27,Data!$V$27,))))))))))))))))))))))</f>
        <v/>
      </c>
    </row>
    <row r="2828" spans="13:13" ht="9.6" hidden="1" customHeight="1" x14ac:dyDescent="0.2">
      <c r="M2828" s="89" t="str">
        <f>IF(Udfyldningsark!G2845="","",IF(Udfyldningsark!G2845=Data!$T$7,Data!$V$7,IF(Udfyldningsark!G2845=Data!$T$8,Data!$V$8,IF(Udfyldningsark!G2845=Data!$T$9,Data!$V$9,IF(Udfyldningsark!G2845=Data!$T$10,Data!$V$10,IF(Udfyldningsark!G2845=Data!$T$11,Data!$V$11,IF(Udfyldningsark!G2845=Data!$T$12,Data!$V$12,IF(Udfyldningsark!G2845=Data!$T$13,Data!$V$13,IF(Udfyldningsark!G2845=Data!$T$14,Data!$V$14,IF(Udfyldningsark!G2845=Data!$T$15,Data!$V$15,IF(Udfyldningsark!G2845=Data!$T$16,Data!$V$16,IF(Udfyldningsark!G2845=Data!$T$17,Data!$V$17,IF(Udfyldningsark!G2845=Data!$T$18,Data!$V$18,IF(Udfyldningsark!G2845=Data!$T$19,Data!$V$19,IF(Udfyldningsark!G2845=Data!$T$20,Data!$V$20,IF(Udfyldningsark!G2845=Data!$T$21,Data!$V$21,IF(Udfyldningsark!G2845=Data!$T$22,Data!$V$22,IF(Udfyldningsark!G2845=Data!$T$23,Data!$V$23,IF(Udfyldningsark!G2845=Data!$T$24,Data!$V$24,IF(Udfyldningsark!G2845=Data!$T$25,Data!$V$25,IF(Udfyldningsark!G2845=Data!$T$26,Data!$V$26,IF(Udfyldningsark!G2845=Data!$T$27,Data!$V$27,))))))))))))))))))))))</f>
        <v/>
      </c>
    </row>
    <row r="2829" spans="13:13" ht="9.6" hidden="1" customHeight="1" x14ac:dyDescent="0.2">
      <c r="M2829" s="89" t="str">
        <f>IF(Udfyldningsark!G2846="","",IF(Udfyldningsark!G2846=Data!$T$7,Data!$V$7,IF(Udfyldningsark!G2846=Data!$T$8,Data!$V$8,IF(Udfyldningsark!G2846=Data!$T$9,Data!$V$9,IF(Udfyldningsark!G2846=Data!$T$10,Data!$V$10,IF(Udfyldningsark!G2846=Data!$T$11,Data!$V$11,IF(Udfyldningsark!G2846=Data!$T$12,Data!$V$12,IF(Udfyldningsark!G2846=Data!$T$13,Data!$V$13,IF(Udfyldningsark!G2846=Data!$T$14,Data!$V$14,IF(Udfyldningsark!G2846=Data!$T$15,Data!$V$15,IF(Udfyldningsark!G2846=Data!$T$16,Data!$V$16,IF(Udfyldningsark!G2846=Data!$T$17,Data!$V$17,IF(Udfyldningsark!G2846=Data!$T$18,Data!$V$18,IF(Udfyldningsark!G2846=Data!$T$19,Data!$V$19,IF(Udfyldningsark!G2846=Data!$T$20,Data!$V$20,IF(Udfyldningsark!G2846=Data!$T$21,Data!$V$21,IF(Udfyldningsark!G2846=Data!$T$22,Data!$V$22,IF(Udfyldningsark!G2846=Data!$T$23,Data!$V$23,IF(Udfyldningsark!G2846=Data!$T$24,Data!$V$24,IF(Udfyldningsark!G2846=Data!$T$25,Data!$V$25,IF(Udfyldningsark!G2846=Data!$T$26,Data!$V$26,IF(Udfyldningsark!G2846=Data!$T$27,Data!$V$27,))))))))))))))))))))))</f>
        <v/>
      </c>
    </row>
    <row r="2830" spans="13:13" ht="9.6" hidden="1" customHeight="1" x14ac:dyDescent="0.2">
      <c r="M2830" s="89" t="str">
        <f>IF(Udfyldningsark!G2847="","",IF(Udfyldningsark!G2847=Data!$T$7,Data!$V$7,IF(Udfyldningsark!G2847=Data!$T$8,Data!$V$8,IF(Udfyldningsark!G2847=Data!$T$9,Data!$V$9,IF(Udfyldningsark!G2847=Data!$T$10,Data!$V$10,IF(Udfyldningsark!G2847=Data!$T$11,Data!$V$11,IF(Udfyldningsark!G2847=Data!$T$12,Data!$V$12,IF(Udfyldningsark!G2847=Data!$T$13,Data!$V$13,IF(Udfyldningsark!G2847=Data!$T$14,Data!$V$14,IF(Udfyldningsark!G2847=Data!$T$15,Data!$V$15,IF(Udfyldningsark!G2847=Data!$T$16,Data!$V$16,IF(Udfyldningsark!G2847=Data!$T$17,Data!$V$17,IF(Udfyldningsark!G2847=Data!$T$18,Data!$V$18,IF(Udfyldningsark!G2847=Data!$T$19,Data!$V$19,IF(Udfyldningsark!G2847=Data!$T$20,Data!$V$20,IF(Udfyldningsark!G2847=Data!$T$21,Data!$V$21,IF(Udfyldningsark!G2847=Data!$T$22,Data!$V$22,IF(Udfyldningsark!G2847=Data!$T$23,Data!$V$23,IF(Udfyldningsark!G2847=Data!$T$24,Data!$V$24,IF(Udfyldningsark!G2847=Data!$T$25,Data!$V$25,IF(Udfyldningsark!G2847=Data!$T$26,Data!$V$26,IF(Udfyldningsark!G2847=Data!$T$27,Data!$V$27,))))))))))))))))))))))</f>
        <v/>
      </c>
    </row>
    <row r="2831" spans="13:13" ht="9.6" hidden="1" customHeight="1" x14ac:dyDescent="0.2">
      <c r="M2831" s="89" t="str">
        <f>IF(Udfyldningsark!G2848="","",IF(Udfyldningsark!G2848=Data!$T$7,Data!$V$7,IF(Udfyldningsark!G2848=Data!$T$8,Data!$V$8,IF(Udfyldningsark!G2848=Data!$T$9,Data!$V$9,IF(Udfyldningsark!G2848=Data!$T$10,Data!$V$10,IF(Udfyldningsark!G2848=Data!$T$11,Data!$V$11,IF(Udfyldningsark!G2848=Data!$T$12,Data!$V$12,IF(Udfyldningsark!G2848=Data!$T$13,Data!$V$13,IF(Udfyldningsark!G2848=Data!$T$14,Data!$V$14,IF(Udfyldningsark!G2848=Data!$T$15,Data!$V$15,IF(Udfyldningsark!G2848=Data!$T$16,Data!$V$16,IF(Udfyldningsark!G2848=Data!$T$17,Data!$V$17,IF(Udfyldningsark!G2848=Data!$T$18,Data!$V$18,IF(Udfyldningsark!G2848=Data!$T$19,Data!$V$19,IF(Udfyldningsark!G2848=Data!$T$20,Data!$V$20,IF(Udfyldningsark!G2848=Data!$T$21,Data!$V$21,IF(Udfyldningsark!G2848=Data!$T$22,Data!$V$22,IF(Udfyldningsark!G2848=Data!$T$23,Data!$V$23,IF(Udfyldningsark!G2848=Data!$T$24,Data!$V$24,IF(Udfyldningsark!G2848=Data!$T$25,Data!$V$25,IF(Udfyldningsark!G2848=Data!$T$26,Data!$V$26,IF(Udfyldningsark!G2848=Data!$T$27,Data!$V$27,))))))))))))))))))))))</f>
        <v/>
      </c>
    </row>
    <row r="2832" spans="13:13" ht="9.6" hidden="1" customHeight="1" x14ac:dyDescent="0.2">
      <c r="M2832" s="89" t="str">
        <f>IF(Udfyldningsark!G2849="","",IF(Udfyldningsark!G2849=Data!$T$7,Data!$V$7,IF(Udfyldningsark!G2849=Data!$T$8,Data!$V$8,IF(Udfyldningsark!G2849=Data!$T$9,Data!$V$9,IF(Udfyldningsark!G2849=Data!$T$10,Data!$V$10,IF(Udfyldningsark!G2849=Data!$T$11,Data!$V$11,IF(Udfyldningsark!G2849=Data!$T$12,Data!$V$12,IF(Udfyldningsark!G2849=Data!$T$13,Data!$V$13,IF(Udfyldningsark!G2849=Data!$T$14,Data!$V$14,IF(Udfyldningsark!G2849=Data!$T$15,Data!$V$15,IF(Udfyldningsark!G2849=Data!$T$16,Data!$V$16,IF(Udfyldningsark!G2849=Data!$T$17,Data!$V$17,IF(Udfyldningsark!G2849=Data!$T$18,Data!$V$18,IF(Udfyldningsark!G2849=Data!$T$19,Data!$V$19,IF(Udfyldningsark!G2849=Data!$T$20,Data!$V$20,IF(Udfyldningsark!G2849=Data!$T$21,Data!$V$21,IF(Udfyldningsark!G2849=Data!$T$22,Data!$V$22,IF(Udfyldningsark!G2849=Data!$T$23,Data!$V$23,IF(Udfyldningsark!G2849=Data!$T$24,Data!$V$24,IF(Udfyldningsark!G2849=Data!$T$25,Data!$V$25,IF(Udfyldningsark!G2849=Data!$T$26,Data!$V$26,IF(Udfyldningsark!G2849=Data!$T$27,Data!$V$27,))))))))))))))))))))))</f>
        <v/>
      </c>
    </row>
    <row r="2833" spans="13:13" ht="9.6" hidden="1" customHeight="1" x14ac:dyDescent="0.2">
      <c r="M2833" s="89" t="str">
        <f>IF(Udfyldningsark!G2850="","",IF(Udfyldningsark!G2850=Data!$T$7,Data!$V$7,IF(Udfyldningsark!G2850=Data!$T$8,Data!$V$8,IF(Udfyldningsark!G2850=Data!$T$9,Data!$V$9,IF(Udfyldningsark!G2850=Data!$T$10,Data!$V$10,IF(Udfyldningsark!G2850=Data!$T$11,Data!$V$11,IF(Udfyldningsark!G2850=Data!$T$12,Data!$V$12,IF(Udfyldningsark!G2850=Data!$T$13,Data!$V$13,IF(Udfyldningsark!G2850=Data!$T$14,Data!$V$14,IF(Udfyldningsark!G2850=Data!$T$15,Data!$V$15,IF(Udfyldningsark!G2850=Data!$T$16,Data!$V$16,IF(Udfyldningsark!G2850=Data!$T$17,Data!$V$17,IF(Udfyldningsark!G2850=Data!$T$18,Data!$V$18,IF(Udfyldningsark!G2850=Data!$T$19,Data!$V$19,IF(Udfyldningsark!G2850=Data!$T$20,Data!$V$20,IF(Udfyldningsark!G2850=Data!$T$21,Data!$V$21,IF(Udfyldningsark!G2850=Data!$T$22,Data!$V$22,IF(Udfyldningsark!G2850=Data!$T$23,Data!$V$23,IF(Udfyldningsark!G2850=Data!$T$24,Data!$V$24,IF(Udfyldningsark!G2850=Data!$T$25,Data!$V$25,IF(Udfyldningsark!G2850=Data!$T$26,Data!$V$26,IF(Udfyldningsark!G2850=Data!$T$27,Data!$V$27,))))))))))))))))))))))</f>
        <v/>
      </c>
    </row>
    <row r="2834" spans="13:13" ht="9.6" hidden="1" customHeight="1" x14ac:dyDescent="0.2">
      <c r="M2834" s="89" t="str">
        <f>IF(Udfyldningsark!G2851="","",IF(Udfyldningsark!G2851=Data!$T$7,Data!$V$7,IF(Udfyldningsark!G2851=Data!$T$8,Data!$V$8,IF(Udfyldningsark!G2851=Data!$T$9,Data!$V$9,IF(Udfyldningsark!G2851=Data!$T$10,Data!$V$10,IF(Udfyldningsark!G2851=Data!$T$11,Data!$V$11,IF(Udfyldningsark!G2851=Data!$T$12,Data!$V$12,IF(Udfyldningsark!G2851=Data!$T$13,Data!$V$13,IF(Udfyldningsark!G2851=Data!$T$14,Data!$V$14,IF(Udfyldningsark!G2851=Data!$T$15,Data!$V$15,IF(Udfyldningsark!G2851=Data!$T$16,Data!$V$16,IF(Udfyldningsark!G2851=Data!$T$17,Data!$V$17,IF(Udfyldningsark!G2851=Data!$T$18,Data!$V$18,IF(Udfyldningsark!G2851=Data!$T$19,Data!$V$19,IF(Udfyldningsark!G2851=Data!$T$20,Data!$V$20,IF(Udfyldningsark!G2851=Data!$T$21,Data!$V$21,IF(Udfyldningsark!G2851=Data!$T$22,Data!$V$22,IF(Udfyldningsark!G2851=Data!$T$23,Data!$V$23,IF(Udfyldningsark!G2851=Data!$T$24,Data!$V$24,IF(Udfyldningsark!G2851=Data!$T$25,Data!$V$25,IF(Udfyldningsark!G2851=Data!$T$26,Data!$V$26,IF(Udfyldningsark!G2851=Data!$T$27,Data!$V$27,))))))))))))))))))))))</f>
        <v/>
      </c>
    </row>
    <row r="2835" spans="13:13" ht="9.6" hidden="1" customHeight="1" x14ac:dyDescent="0.2">
      <c r="M2835" s="89" t="str">
        <f>IF(Udfyldningsark!G2852="","",IF(Udfyldningsark!G2852=Data!$T$7,Data!$V$7,IF(Udfyldningsark!G2852=Data!$T$8,Data!$V$8,IF(Udfyldningsark!G2852=Data!$T$9,Data!$V$9,IF(Udfyldningsark!G2852=Data!$T$10,Data!$V$10,IF(Udfyldningsark!G2852=Data!$T$11,Data!$V$11,IF(Udfyldningsark!G2852=Data!$T$12,Data!$V$12,IF(Udfyldningsark!G2852=Data!$T$13,Data!$V$13,IF(Udfyldningsark!G2852=Data!$T$14,Data!$V$14,IF(Udfyldningsark!G2852=Data!$T$15,Data!$V$15,IF(Udfyldningsark!G2852=Data!$T$16,Data!$V$16,IF(Udfyldningsark!G2852=Data!$T$17,Data!$V$17,IF(Udfyldningsark!G2852=Data!$T$18,Data!$V$18,IF(Udfyldningsark!G2852=Data!$T$19,Data!$V$19,IF(Udfyldningsark!G2852=Data!$T$20,Data!$V$20,IF(Udfyldningsark!G2852=Data!$T$21,Data!$V$21,IF(Udfyldningsark!G2852=Data!$T$22,Data!$V$22,IF(Udfyldningsark!G2852=Data!$T$23,Data!$V$23,IF(Udfyldningsark!G2852=Data!$T$24,Data!$V$24,IF(Udfyldningsark!G2852=Data!$T$25,Data!$V$25,IF(Udfyldningsark!G2852=Data!$T$26,Data!$V$26,IF(Udfyldningsark!G2852=Data!$T$27,Data!$V$27,))))))))))))))))))))))</f>
        <v/>
      </c>
    </row>
    <row r="2836" spans="13:13" ht="9.6" hidden="1" customHeight="1" x14ac:dyDescent="0.2">
      <c r="M2836" s="89" t="str">
        <f>IF(Udfyldningsark!G2853="","",IF(Udfyldningsark!G2853=Data!$T$7,Data!$V$7,IF(Udfyldningsark!G2853=Data!$T$8,Data!$V$8,IF(Udfyldningsark!G2853=Data!$T$9,Data!$V$9,IF(Udfyldningsark!G2853=Data!$T$10,Data!$V$10,IF(Udfyldningsark!G2853=Data!$T$11,Data!$V$11,IF(Udfyldningsark!G2853=Data!$T$12,Data!$V$12,IF(Udfyldningsark!G2853=Data!$T$13,Data!$V$13,IF(Udfyldningsark!G2853=Data!$T$14,Data!$V$14,IF(Udfyldningsark!G2853=Data!$T$15,Data!$V$15,IF(Udfyldningsark!G2853=Data!$T$16,Data!$V$16,IF(Udfyldningsark!G2853=Data!$T$17,Data!$V$17,IF(Udfyldningsark!G2853=Data!$T$18,Data!$V$18,IF(Udfyldningsark!G2853=Data!$T$19,Data!$V$19,IF(Udfyldningsark!G2853=Data!$T$20,Data!$V$20,IF(Udfyldningsark!G2853=Data!$T$21,Data!$V$21,IF(Udfyldningsark!G2853=Data!$T$22,Data!$V$22,IF(Udfyldningsark!G2853=Data!$T$23,Data!$V$23,IF(Udfyldningsark!G2853=Data!$T$24,Data!$V$24,IF(Udfyldningsark!G2853=Data!$T$25,Data!$V$25,IF(Udfyldningsark!G2853=Data!$T$26,Data!$V$26,IF(Udfyldningsark!G2853=Data!$T$27,Data!$V$27,))))))))))))))))))))))</f>
        <v/>
      </c>
    </row>
    <row r="2837" spans="13:13" ht="9.6" hidden="1" customHeight="1" x14ac:dyDescent="0.2">
      <c r="M2837" s="89" t="str">
        <f>IF(Udfyldningsark!G2854="","",IF(Udfyldningsark!G2854=Data!$T$7,Data!$V$7,IF(Udfyldningsark!G2854=Data!$T$8,Data!$V$8,IF(Udfyldningsark!G2854=Data!$T$9,Data!$V$9,IF(Udfyldningsark!G2854=Data!$T$10,Data!$V$10,IF(Udfyldningsark!G2854=Data!$T$11,Data!$V$11,IF(Udfyldningsark!G2854=Data!$T$12,Data!$V$12,IF(Udfyldningsark!G2854=Data!$T$13,Data!$V$13,IF(Udfyldningsark!G2854=Data!$T$14,Data!$V$14,IF(Udfyldningsark!G2854=Data!$T$15,Data!$V$15,IF(Udfyldningsark!G2854=Data!$T$16,Data!$V$16,IF(Udfyldningsark!G2854=Data!$T$17,Data!$V$17,IF(Udfyldningsark!G2854=Data!$T$18,Data!$V$18,IF(Udfyldningsark!G2854=Data!$T$19,Data!$V$19,IF(Udfyldningsark!G2854=Data!$T$20,Data!$V$20,IF(Udfyldningsark!G2854=Data!$T$21,Data!$V$21,IF(Udfyldningsark!G2854=Data!$T$22,Data!$V$22,IF(Udfyldningsark!G2854=Data!$T$23,Data!$V$23,IF(Udfyldningsark!G2854=Data!$T$24,Data!$V$24,IF(Udfyldningsark!G2854=Data!$T$25,Data!$V$25,IF(Udfyldningsark!G2854=Data!$T$26,Data!$V$26,IF(Udfyldningsark!G2854=Data!$T$27,Data!$V$27,))))))))))))))))))))))</f>
        <v/>
      </c>
    </row>
    <row r="2838" spans="13:13" ht="9.6" hidden="1" customHeight="1" x14ac:dyDescent="0.2">
      <c r="M2838" s="89" t="str">
        <f>IF(Udfyldningsark!G2855="","",IF(Udfyldningsark!G2855=Data!$T$7,Data!$V$7,IF(Udfyldningsark!G2855=Data!$T$8,Data!$V$8,IF(Udfyldningsark!G2855=Data!$T$9,Data!$V$9,IF(Udfyldningsark!G2855=Data!$T$10,Data!$V$10,IF(Udfyldningsark!G2855=Data!$T$11,Data!$V$11,IF(Udfyldningsark!G2855=Data!$T$12,Data!$V$12,IF(Udfyldningsark!G2855=Data!$T$13,Data!$V$13,IF(Udfyldningsark!G2855=Data!$T$14,Data!$V$14,IF(Udfyldningsark!G2855=Data!$T$15,Data!$V$15,IF(Udfyldningsark!G2855=Data!$T$16,Data!$V$16,IF(Udfyldningsark!G2855=Data!$T$17,Data!$V$17,IF(Udfyldningsark!G2855=Data!$T$18,Data!$V$18,IF(Udfyldningsark!G2855=Data!$T$19,Data!$V$19,IF(Udfyldningsark!G2855=Data!$T$20,Data!$V$20,IF(Udfyldningsark!G2855=Data!$T$21,Data!$V$21,IF(Udfyldningsark!G2855=Data!$T$22,Data!$V$22,IF(Udfyldningsark!G2855=Data!$T$23,Data!$V$23,IF(Udfyldningsark!G2855=Data!$T$24,Data!$V$24,IF(Udfyldningsark!G2855=Data!$T$25,Data!$V$25,IF(Udfyldningsark!G2855=Data!$T$26,Data!$V$26,IF(Udfyldningsark!G2855=Data!$T$27,Data!$V$27,))))))))))))))))))))))</f>
        <v/>
      </c>
    </row>
    <row r="2839" spans="13:13" ht="9.6" hidden="1" customHeight="1" x14ac:dyDescent="0.2">
      <c r="M2839" s="89" t="str">
        <f>IF(Udfyldningsark!G2856="","",IF(Udfyldningsark!G2856=Data!$T$7,Data!$V$7,IF(Udfyldningsark!G2856=Data!$T$8,Data!$V$8,IF(Udfyldningsark!G2856=Data!$T$9,Data!$V$9,IF(Udfyldningsark!G2856=Data!$T$10,Data!$V$10,IF(Udfyldningsark!G2856=Data!$T$11,Data!$V$11,IF(Udfyldningsark!G2856=Data!$T$12,Data!$V$12,IF(Udfyldningsark!G2856=Data!$T$13,Data!$V$13,IF(Udfyldningsark!G2856=Data!$T$14,Data!$V$14,IF(Udfyldningsark!G2856=Data!$T$15,Data!$V$15,IF(Udfyldningsark!G2856=Data!$T$16,Data!$V$16,IF(Udfyldningsark!G2856=Data!$T$17,Data!$V$17,IF(Udfyldningsark!G2856=Data!$T$18,Data!$V$18,IF(Udfyldningsark!G2856=Data!$T$19,Data!$V$19,IF(Udfyldningsark!G2856=Data!$T$20,Data!$V$20,IF(Udfyldningsark!G2856=Data!$T$21,Data!$V$21,IF(Udfyldningsark!G2856=Data!$T$22,Data!$V$22,IF(Udfyldningsark!G2856=Data!$T$23,Data!$V$23,IF(Udfyldningsark!G2856=Data!$T$24,Data!$V$24,IF(Udfyldningsark!G2856=Data!$T$25,Data!$V$25,IF(Udfyldningsark!G2856=Data!$T$26,Data!$V$26,IF(Udfyldningsark!G2856=Data!$T$27,Data!$V$27,))))))))))))))))))))))</f>
        <v/>
      </c>
    </row>
    <row r="2840" spans="13:13" ht="9.6" hidden="1" customHeight="1" x14ac:dyDescent="0.2">
      <c r="M2840" s="89" t="str">
        <f>IF(Udfyldningsark!G2857="","",IF(Udfyldningsark!G2857=Data!$T$7,Data!$V$7,IF(Udfyldningsark!G2857=Data!$T$8,Data!$V$8,IF(Udfyldningsark!G2857=Data!$T$9,Data!$V$9,IF(Udfyldningsark!G2857=Data!$T$10,Data!$V$10,IF(Udfyldningsark!G2857=Data!$T$11,Data!$V$11,IF(Udfyldningsark!G2857=Data!$T$12,Data!$V$12,IF(Udfyldningsark!G2857=Data!$T$13,Data!$V$13,IF(Udfyldningsark!G2857=Data!$T$14,Data!$V$14,IF(Udfyldningsark!G2857=Data!$T$15,Data!$V$15,IF(Udfyldningsark!G2857=Data!$T$16,Data!$V$16,IF(Udfyldningsark!G2857=Data!$T$17,Data!$V$17,IF(Udfyldningsark!G2857=Data!$T$18,Data!$V$18,IF(Udfyldningsark!G2857=Data!$T$19,Data!$V$19,IF(Udfyldningsark!G2857=Data!$T$20,Data!$V$20,IF(Udfyldningsark!G2857=Data!$T$21,Data!$V$21,IF(Udfyldningsark!G2857=Data!$T$22,Data!$V$22,IF(Udfyldningsark!G2857=Data!$T$23,Data!$V$23,IF(Udfyldningsark!G2857=Data!$T$24,Data!$V$24,IF(Udfyldningsark!G2857=Data!$T$25,Data!$V$25,IF(Udfyldningsark!G2857=Data!$T$26,Data!$V$26,IF(Udfyldningsark!G2857=Data!$T$27,Data!$V$27,))))))))))))))))))))))</f>
        <v/>
      </c>
    </row>
    <row r="2841" spans="13:13" ht="9.6" hidden="1" customHeight="1" x14ac:dyDescent="0.2">
      <c r="M2841" s="89" t="str">
        <f>IF(Udfyldningsark!G2858="","",IF(Udfyldningsark!G2858=Data!$T$7,Data!$V$7,IF(Udfyldningsark!G2858=Data!$T$8,Data!$V$8,IF(Udfyldningsark!G2858=Data!$T$9,Data!$V$9,IF(Udfyldningsark!G2858=Data!$T$10,Data!$V$10,IF(Udfyldningsark!G2858=Data!$T$11,Data!$V$11,IF(Udfyldningsark!G2858=Data!$T$12,Data!$V$12,IF(Udfyldningsark!G2858=Data!$T$13,Data!$V$13,IF(Udfyldningsark!G2858=Data!$T$14,Data!$V$14,IF(Udfyldningsark!G2858=Data!$T$15,Data!$V$15,IF(Udfyldningsark!G2858=Data!$T$16,Data!$V$16,IF(Udfyldningsark!G2858=Data!$T$17,Data!$V$17,IF(Udfyldningsark!G2858=Data!$T$18,Data!$V$18,IF(Udfyldningsark!G2858=Data!$T$19,Data!$V$19,IF(Udfyldningsark!G2858=Data!$T$20,Data!$V$20,IF(Udfyldningsark!G2858=Data!$T$21,Data!$V$21,IF(Udfyldningsark!G2858=Data!$T$22,Data!$V$22,IF(Udfyldningsark!G2858=Data!$T$23,Data!$V$23,IF(Udfyldningsark!G2858=Data!$T$24,Data!$V$24,IF(Udfyldningsark!G2858=Data!$T$25,Data!$V$25,IF(Udfyldningsark!G2858=Data!$T$26,Data!$V$26,IF(Udfyldningsark!G2858=Data!$T$27,Data!$V$27,))))))))))))))))))))))</f>
        <v/>
      </c>
    </row>
    <row r="2842" spans="13:13" ht="9.6" hidden="1" customHeight="1" x14ac:dyDescent="0.2">
      <c r="M2842" s="89" t="str">
        <f>IF(Udfyldningsark!G2859="","",IF(Udfyldningsark!G2859=Data!$T$7,Data!$V$7,IF(Udfyldningsark!G2859=Data!$T$8,Data!$V$8,IF(Udfyldningsark!G2859=Data!$T$9,Data!$V$9,IF(Udfyldningsark!G2859=Data!$T$10,Data!$V$10,IF(Udfyldningsark!G2859=Data!$T$11,Data!$V$11,IF(Udfyldningsark!G2859=Data!$T$12,Data!$V$12,IF(Udfyldningsark!G2859=Data!$T$13,Data!$V$13,IF(Udfyldningsark!G2859=Data!$T$14,Data!$V$14,IF(Udfyldningsark!G2859=Data!$T$15,Data!$V$15,IF(Udfyldningsark!G2859=Data!$T$16,Data!$V$16,IF(Udfyldningsark!G2859=Data!$T$17,Data!$V$17,IF(Udfyldningsark!G2859=Data!$T$18,Data!$V$18,IF(Udfyldningsark!G2859=Data!$T$19,Data!$V$19,IF(Udfyldningsark!G2859=Data!$T$20,Data!$V$20,IF(Udfyldningsark!G2859=Data!$T$21,Data!$V$21,IF(Udfyldningsark!G2859=Data!$T$22,Data!$V$22,IF(Udfyldningsark!G2859=Data!$T$23,Data!$V$23,IF(Udfyldningsark!G2859=Data!$T$24,Data!$V$24,IF(Udfyldningsark!G2859=Data!$T$25,Data!$V$25,IF(Udfyldningsark!G2859=Data!$T$26,Data!$V$26,IF(Udfyldningsark!G2859=Data!$T$27,Data!$V$27,))))))))))))))))))))))</f>
        <v/>
      </c>
    </row>
    <row r="2843" spans="13:13" ht="9.6" hidden="1" customHeight="1" x14ac:dyDescent="0.2">
      <c r="M2843" s="89" t="str">
        <f>IF(Udfyldningsark!G2860="","",IF(Udfyldningsark!G2860=Data!$T$7,Data!$V$7,IF(Udfyldningsark!G2860=Data!$T$8,Data!$V$8,IF(Udfyldningsark!G2860=Data!$T$9,Data!$V$9,IF(Udfyldningsark!G2860=Data!$T$10,Data!$V$10,IF(Udfyldningsark!G2860=Data!$T$11,Data!$V$11,IF(Udfyldningsark!G2860=Data!$T$12,Data!$V$12,IF(Udfyldningsark!G2860=Data!$T$13,Data!$V$13,IF(Udfyldningsark!G2860=Data!$T$14,Data!$V$14,IF(Udfyldningsark!G2860=Data!$T$15,Data!$V$15,IF(Udfyldningsark!G2860=Data!$T$16,Data!$V$16,IF(Udfyldningsark!G2860=Data!$T$17,Data!$V$17,IF(Udfyldningsark!G2860=Data!$T$18,Data!$V$18,IF(Udfyldningsark!G2860=Data!$T$19,Data!$V$19,IF(Udfyldningsark!G2860=Data!$T$20,Data!$V$20,IF(Udfyldningsark!G2860=Data!$T$21,Data!$V$21,IF(Udfyldningsark!G2860=Data!$T$22,Data!$V$22,IF(Udfyldningsark!G2860=Data!$T$23,Data!$V$23,IF(Udfyldningsark!G2860=Data!$T$24,Data!$V$24,IF(Udfyldningsark!G2860=Data!$T$25,Data!$V$25,IF(Udfyldningsark!G2860=Data!$T$26,Data!$V$26,IF(Udfyldningsark!G2860=Data!$T$27,Data!$V$27,))))))))))))))))))))))</f>
        <v/>
      </c>
    </row>
    <row r="2844" spans="13:13" ht="9.6" hidden="1" customHeight="1" x14ac:dyDescent="0.2">
      <c r="M2844" s="89" t="str">
        <f>IF(Udfyldningsark!G2861="","",IF(Udfyldningsark!G2861=Data!$T$7,Data!$V$7,IF(Udfyldningsark!G2861=Data!$T$8,Data!$V$8,IF(Udfyldningsark!G2861=Data!$T$9,Data!$V$9,IF(Udfyldningsark!G2861=Data!$T$10,Data!$V$10,IF(Udfyldningsark!G2861=Data!$T$11,Data!$V$11,IF(Udfyldningsark!G2861=Data!$T$12,Data!$V$12,IF(Udfyldningsark!G2861=Data!$T$13,Data!$V$13,IF(Udfyldningsark!G2861=Data!$T$14,Data!$V$14,IF(Udfyldningsark!G2861=Data!$T$15,Data!$V$15,IF(Udfyldningsark!G2861=Data!$T$16,Data!$V$16,IF(Udfyldningsark!G2861=Data!$T$17,Data!$V$17,IF(Udfyldningsark!G2861=Data!$T$18,Data!$V$18,IF(Udfyldningsark!G2861=Data!$T$19,Data!$V$19,IF(Udfyldningsark!G2861=Data!$T$20,Data!$V$20,IF(Udfyldningsark!G2861=Data!$T$21,Data!$V$21,IF(Udfyldningsark!G2861=Data!$T$22,Data!$V$22,IF(Udfyldningsark!G2861=Data!$T$23,Data!$V$23,IF(Udfyldningsark!G2861=Data!$T$24,Data!$V$24,IF(Udfyldningsark!G2861=Data!$T$25,Data!$V$25,IF(Udfyldningsark!G2861=Data!$T$26,Data!$V$26,IF(Udfyldningsark!G2861=Data!$T$27,Data!$V$27,))))))))))))))))))))))</f>
        <v/>
      </c>
    </row>
    <row r="2845" spans="13:13" ht="9.6" hidden="1" customHeight="1" x14ac:dyDescent="0.2">
      <c r="M2845" s="89" t="str">
        <f>IF(Udfyldningsark!G2862="","",IF(Udfyldningsark!G2862=Data!$T$7,Data!$V$7,IF(Udfyldningsark!G2862=Data!$T$8,Data!$V$8,IF(Udfyldningsark!G2862=Data!$T$9,Data!$V$9,IF(Udfyldningsark!G2862=Data!$T$10,Data!$V$10,IF(Udfyldningsark!G2862=Data!$T$11,Data!$V$11,IF(Udfyldningsark!G2862=Data!$T$12,Data!$V$12,IF(Udfyldningsark!G2862=Data!$T$13,Data!$V$13,IF(Udfyldningsark!G2862=Data!$T$14,Data!$V$14,IF(Udfyldningsark!G2862=Data!$T$15,Data!$V$15,IF(Udfyldningsark!G2862=Data!$T$16,Data!$V$16,IF(Udfyldningsark!G2862=Data!$T$17,Data!$V$17,IF(Udfyldningsark!G2862=Data!$T$18,Data!$V$18,IF(Udfyldningsark!G2862=Data!$T$19,Data!$V$19,IF(Udfyldningsark!G2862=Data!$T$20,Data!$V$20,IF(Udfyldningsark!G2862=Data!$T$21,Data!$V$21,IF(Udfyldningsark!G2862=Data!$T$22,Data!$V$22,IF(Udfyldningsark!G2862=Data!$T$23,Data!$V$23,IF(Udfyldningsark!G2862=Data!$T$24,Data!$V$24,IF(Udfyldningsark!G2862=Data!$T$25,Data!$V$25,IF(Udfyldningsark!G2862=Data!$T$26,Data!$V$26,IF(Udfyldningsark!G2862=Data!$T$27,Data!$V$27,))))))))))))))))))))))</f>
        <v/>
      </c>
    </row>
    <row r="2846" spans="13:13" ht="9.6" hidden="1" customHeight="1" x14ac:dyDescent="0.2">
      <c r="M2846" s="89" t="str">
        <f>IF(Udfyldningsark!G2863="","",IF(Udfyldningsark!G2863=Data!$T$7,Data!$V$7,IF(Udfyldningsark!G2863=Data!$T$8,Data!$V$8,IF(Udfyldningsark!G2863=Data!$T$9,Data!$V$9,IF(Udfyldningsark!G2863=Data!$T$10,Data!$V$10,IF(Udfyldningsark!G2863=Data!$T$11,Data!$V$11,IF(Udfyldningsark!G2863=Data!$T$12,Data!$V$12,IF(Udfyldningsark!G2863=Data!$T$13,Data!$V$13,IF(Udfyldningsark!G2863=Data!$T$14,Data!$V$14,IF(Udfyldningsark!G2863=Data!$T$15,Data!$V$15,IF(Udfyldningsark!G2863=Data!$T$16,Data!$V$16,IF(Udfyldningsark!G2863=Data!$T$17,Data!$V$17,IF(Udfyldningsark!G2863=Data!$T$18,Data!$V$18,IF(Udfyldningsark!G2863=Data!$T$19,Data!$V$19,IF(Udfyldningsark!G2863=Data!$T$20,Data!$V$20,IF(Udfyldningsark!G2863=Data!$T$21,Data!$V$21,IF(Udfyldningsark!G2863=Data!$T$22,Data!$V$22,IF(Udfyldningsark!G2863=Data!$T$23,Data!$V$23,IF(Udfyldningsark!G2863=Data!$T$24,Data!$V$24,IF(Udfyldningsark!G2863=Data!$T$25,Data!$V$25,IF(Udfyldningsark!G2863=Data!$T$26,Data!$V$26,IF(Udfyldningsark!G2863=Data!$T$27,Data!$V$27,))))))))))))))))))))))</f>
        <v/>
      </c>
    </row>
    <row r="2847" spans="13:13" ht="9.6" hidden="1" customHeight="1" x14ac:dyDescent="0.2">
      <c r="M2847" s="89" t="str">
        <f>IF(Udfyldningsark!G2864="","",IF(Udfyldningsark!G2864=Data!$T$7,Data!$V$7,IF(Udfyldningsark!G2864=Data!$T$8,Data!$V$8,IF(Udfyldningsark!G2864=Data!$T$9,Data!$V$9,IF(Udfyldningsark!G2864=Data!$T$10,Data!$V$10,IF(Udfyldningsark!G2864=Data!$T$11,Data!$V$11,IF(Udfyldningsark!G2864=Data!$T$12,Data!$V$12,IF(Udfyldningsark!G2864=Data!$T$13,Data!$V$13,IF(Udfyldningsark!G2864=Data!$T$14,Data!$V$14,IF(Udfyldningsark!G2864=Data!$T$15,Data!$V$15,IF(Udfyldningsark!G2864=Data!$T$16,Data!$V$16,IF(Udfyldningsark!G2864=Data!$T$17,Data!$V$17,IF(Udfyldningsark!G2864=Data!$T$18,Data!$V$18,IF(Udfyldningsark!G2864=Data!$T$19,Data!$V$19,IF(Udfyldningsark!G2864=Data!$T$20,Data!$V$20,IF(Udfyldningsark!G2864=Data!$T$21,Data!$V$21,IF(Udfyldningsark!G2864=Data!$T$22,Data!$V$22,IF(Udfyldningsark!G2864=Data!$T$23,Data!$V$23,IF(Udfyldningsark!G2864=Data!$T$24,Data!$V$24,IF(Udfyldningsark!G2864=Data!$T$25,Data!$V$25,IF(Udfyldningsark!G2864=Data!$T$26,Data!$V$26,IF(Udfyldningsark!G2864=Data!$T$27,Data!$V$27,))))))))))))))))))))))</f>
        <v/>
      </c>
    </row>
    <row r="2848" spans="13:13" ht="9.6" hidden="1" customHeight="1" x14ac:dyDescent="0.2">
      <c r="M2848" s="89" t="str">
        <f>IF(Udfyldningsark!G2865="","",IF(Udfyldningsark!G2865=Data!$T$7,Data!$V$7,IF(Udfyldningsark!G2865=Data!$T$8,Data!$V$8,IF(Udfyldningsark!G2865=Data!$T$9,Data!$V$9,IF(Udfyldningsark!G2865=Data!$T$10,Data!$V$10,IF(Udfyldningsark!G2865=Data!$T$11,Data!$V$11,IF(Udfyldningsark!G2865=Data!$T$12,Data!$V$12,IF(Udfyldningsark!G2865=Data!$T$13,Data!$V$13,IF(Udfyldningsark!G2865=Data!$T$14,Data!$V$14,IF(Udfyldningsark!G2865=Data!$T$15,Data!$V$15,IF(Udfyldningsark!G2865=Data!$T$16,Data!$V$16,IF(Udfyldningsark!G2865=Data!$T$17,Data!$V$17,IF(Udfyldningsark!G2865=Data!$T$18,Data!$V$18,IF(Udfyldningsark!G2865=Data!$T$19,Data!$V$19,IF(Udfyldningsark!G2865=Data!$T$20,Data!$V$20,IF(Udfyldningsark!G2865=Data!$T$21,Data!$V$21,IF(Udfyldningsark!G2865=Data!$T$22,Data!$V$22,IF(Udfyldningsark!G2865=Data!$T$23,Data!$V$23,IF(Udfyldningsark!G2865=Data!$T$24,Data!$V$24,IF(Udfyldningsark!G2865=Data!$T$25,Data!$V$25,IF(Udfyldningsark!G2865=Data!$T$26,Data!$V$26,IF(Udfyldningsark!G2865=Data!$T$27,Data!$V$27,))))))))))))))))))))))</f>
        <v/>
      </c>
    </row>
    <row r="2849" spans="13:13" ht="9.6" hidden="1" customHeight="1" x14ac:dyDescent="0.2">
      <c r="M2849" s="89" t="str">
        <f>IF(Udfyldningsark!G2866="","",IF(Udfyldningsark!G2866=Data!$T$7,Data!$V$7,IF(Udfyldningsark!G2866=Data!$T$8,Data!$V$8,IF(Udfyldningsark!G2866=Data!$T$9,Data!$V$9,IF(Udfyldningsark!G2866=Data!$T$10,Data!$V$10,IF(Udfyldningsark!G2866=Data!$T$11,Data!$V$11,IF(Udfyldningsark!G2866=Data!$T$12,Data!$V$12,IF(Udfyldningsark!G2866=Data!$T$13,Data!$V$13,IF(Udfyldningsark!G2866=Data!$T$14,Data!$V$14,IF(Udfyldningsark!G2866=Data!$T$15,Data!$V$15,IF(Udfyldningsark!G2866=Data!$T$16,Data!$V$16,IF(Udfyldningsark!G2866=Data!$T$17,Data!$V$17,IF(Udfyldningsark!G2866=Data!$T$18,Data!$V$18,IF(Udfyldningsark!G2866=Data!$T$19,Data!$V$19,IF(Udfyldningsark!G2866=Data!$T$20,Data!$V$20,IF(Udfyldningsark!G2866=Data!$T$21,Data!$V$21,IF(Udfyldningsark!G2866=Data!$T$22,Data!$V$22,IF(Udfyldningsark!G2866=Data!$T$23,Data!$V$23,IF(Udfyldningsark!G2866=Data!$T$24,Data!$V$24,IF(Udfyldningsark!G2866=Data!$T$25,Data!$V$25,IF(Udfyldningsark!G2866=Data!$T$26,Data!$V$26,IF(Udfyldningsark!G2866=Data!$T$27,Data!$V$27,))))))))))))))))))))))</f>
        <v/>
      </c>
    </row>
    <row r="2850" spans="13:13" ht="9.6" hidden="1" customHeight="1" x14ac:dyDescent="0.2">
      <c r="M2850" s="89" t="str">
        <f>IF(Udfyldningsark!G2867="","",IF(Udfyldningsark!G2867=Data!$T$7,Data!$V$7,IF(Udfyldningsark!G2867=Data!$T$8,Data!$V$8,IF(Udfyldningsark!G2867=Data!$T$9,Data!$V$9,IF(Udfyldningsark!G2867=Data!$T$10,Data!$V$10,IF(Udfyldningsark!G2867=Data!$T$11,Data!$V$11,IF(Udfyldningsark!G2867=Data!$T$12,Data!$V$12,IF(Udfyldningsark!G2867=Data!$T$13,Data!$V$13,IF(Udfyldningsark!G2867=Data!$T$14,Data!$V$14,IF(Udfyldningsark!G2867=Data!$T$15,Data!$V$15,IF(Udfyldningsark!G2867=Data!$T$16,Data!$V$16,IF(Udfyldningsark!G2867=Data!$T$17,Data!$V$17,IF(Udfyldningsark!G2867=Data!$T$18,Data!$V$18,IF(Udfyldningsark!G2867=Data!$T$19,Data!$V$19,IF(Udfyldningsark!G2867=Data!$T$20,Data!$V$20,IF(Udfyldningsark!G2867=Data!$T$21,Data!$V$21,IF(Udfyldningsark!G2867=Data!$T$22,Data!$V$22,IF(Udfyldningsark!G2867=Data!$T$23,Data!$V$23,IF(Udfyldningsark!G2867=Data!$T$24,Data!$V$24,IF(Udfyldningsark!G2867=Data!$T$25,Data!$V$25,IF(Udfyldningsark!G2867=Data!$T$26,Data!$V$26,IF(Udfyldningsark!G2867=Data!$T$27,Data!$V$27,))))))))))))))))))))))</f>
        <v/>
      </c>
    </row>
    <row r="2851" spans="13:13" ht="9.6" hidden="1" customHeight="1" x14ac:dyDescent="0.2">
      <c r="M2851" s="89" t="str">
        <f>IF(Udfyldningsark!G2868="","",IF(Udfyldningsark!G2868=Data!$T$7,Data!$V$7,IF(Udfyldningsark!G2868=Data!$T$8,Data!$V$8,IF(Udfyldningsark!G2868=Data!$T$9,Data!$V$9,IF(Udfyldningsark!G2868=Data!$T$10,Data!$V$10,IF(Udfyldningsark!G2868=Data!$T$11,Data!$V$11,IF(Udfyldningsark!G2868=Data!$T$12,Data!$V$12,IF(Udfyldningsark!G2868=Data!$T$13,Data!$V$13,IF(Udfyldningsark!G2868=Data!$T$14,Data!$V$14,IF(Udfyldningsark!G2868=Data!$T$15,Data!$V$15,IF(Udfyldningsark!G2868=Data!$T$16,Data!$V$16,IF(Udfyldningsark!G2868=Data!$T$17,Data!$V$17,IF(Udfyldningsark!G2868=Data!$T$18,Data!$V$18,IF(Udfyldningsark!G2868=Data!$T$19,Data!$V$19,IF(Udfyldningsark!G2868=Data!$T$20,Data!$V$20,IF(Udfyldningsark!G2868=Data!$T$21,Data!$V$21,IF(Udfyldningsark!G2868=Data!$T$22,Data!$V$22,IF(Udfyldningsark!G2868=Data!$T$23,Data!$V$23,IF(Udfyldningsark!G2868=Data!$T$24,Data!$V$24,IF(Udfyldningsark!G2868=Data!$T$25,Data!$V$25,IF(Udfyldningsark!G2868=Data!$T$26,Data!$V$26,IF(Udfyldningsark!G2868=Data!$T$27,Data!$V$27,))))))))))))))))))))))</f>
        <v/>
      </c>
    </row>
    <row r="2852" spans="13:13" ht="9.6" hidden="1" customHeight="1" x14ac:dyDescent="0.2">
      <c r="M2852" s="89" t="str">
        <f>IF(Udfyldningsark!G2869="","",IF(Udfyldningsark!G2869=Data!$T$7,Data!$V$7,IF(Udfyldningsark!G2869=Data!$T$8,Data!$V$8,IF(Udfyldningsark!G2869=Data!$T$9,Data!$V$9,IF(Udfyldningsark!G2869=Data!$T$10,Data!$V$10,IF(Udfyldningsark!G2869=Data!$T$11,Data!$V$11,IF(Udfyldningsark!G2869=Data!$T$12,Data!$V$12,IF(Udfyldningsark!G2869=Data!$T$13,Data!$V$13,IF(Udfyldningsark!G2869=Data!$T$14,Data!$V$14,IF(Udfyldningsark!G2869=Data!$T$15,Data!$V$15,IF(Udfyldningsark!G2869=Data!$T$16,Data!$V$16,IF(Udfyldningsark!G2869=Data!$T$17,Data!$V$17,IF(Udfyldningsark!G2869=Data!$T$18,Data!$V$18,IF(Udfyldningsark!G2869=Data!$T$19,Data!$V$19,IF(Udfyldningsark!G2869=Data!$T$20,Data!$V$20,IF(Udfyldningsark!G2869=Data!$T$21,Data!$V$21,IF(Udfyldningsark!G2869=Data!$T$22,Data!$V$22,IF(Udfyldningsark!G2869=Data!$T$23,Data!$V$23,IF(Udfyldningsark!G2869=Data!$T$24,Data!$V$24,IF(Udfyldningsark!G2869=Data!$T$25,Data!$V$25,IF(Udfyldningsark!G2869=Data!$T$26,Data!$V$26,IF(Udfyldningsark!G2869=Data!$T$27,Data!$V$27,))))))))))))))))))))))</f>
        <v/>
      </c>
    </row>
    <row r="2853" spans="13:13" ht="9.6" hidden="1" customHeight="1" x14ac:dyDescent="0.2">
      <c r="M2853" s="89" t="str">
        <f>IF(Udfyldningsark!G2870="","",IF(Udfyldningsark!G2870=Data!$T$7,Data!$V$7,IF(Udfyldningsark!G2870=Data!$T$8,Data!$V$8,IF(Udfyldningsark!G2870=Data!$T$9,Data!$V$9,IF(Udfyldningsark!G2870=Data!$T$10,Data!$V$10,IF(Udfyldningsark!G2870=Data!$T$11,Data!$V$11,IF(Udfyldningsark!G2870=Data!$T$12,Data!$V$12,IF(Udfyldningsark!G2870=Data!$T$13,Data!$V$13,IF(Udfyldningsark!G2870=Data!$T$14,Data!$V$14,IF(Udfyldningsark!G2870=Data!$T$15,Data!$V$15,IF(Udfyldningsark!G2870=Data!$T$16,Data!$V$16,IF(Udfyldningsark!G2870=Data!$T$17,Data!$V$17,IF(Udfyldningsark!G2870=Data!$T$18,Data!$V$18,IF(Udfyldningsark!G2870=Data!$T$19,Data!$V$19,IF(Udfyldningsark!G2870=Data!$T$20,Data!$V$20,IF(Udfyldningsark!G2870=Data!$T$21,Data!$V$21,IF(Udfyldningsark!G2870=Data!$T$22,Data!$V$22,IF(Udfyldningsark!G2870=Data!$T$23,Data!$V$23,IF(Udfyldningsark!G2870=Data!$T$24,Data!$V$24,IF(Udfyldningsark!G2870=Data!$T$25,Data!$V$25,IF(Udfyldningsark!G2870=Data!$T$26,Data!$V$26,IF(Udfyldningsark!G2870=Data!$T$27,Data!$V$27,))))))))))))))))))))))</f>
        <v/>
      </c>
    </row>
    <row r="2854" spans="13:13" ht="9.6" hidden="1" customHeight="1" x14ac:dyDescent="0.2">
      <c r="M2854" s="89" t="str">
        <f>IF(Udfyldningsark!G2871="","",IF(Udfyldningsark!G2871=Data!$T$7,Data!$V$7,IF(Udfyldningsark!G2871=Data!$T$8,Data!$V$8,IF(Udfyldningsark!G2871=Data!$T$9,Data!$V$9,IF(Udfyldningsark!G2871=Data!$T$10,Data!$V$10,IF(Udfyldningsark!G2871=Data!$T$11,Data!$V$11,IF(Udfyldningsark!G2871=Data!$T$12,Data!$V$12,IF(Udfyldningsark!G2871=Data!$T$13,Data!$V$13,IF(Udfyldningsark!G2871=Data!$T$14,Data!$V$14,IF(Udfyldningsark!G2871=Data!$T$15,Data!$V$15,IF(Udfyldningsark!G2871=Data!$T$16,Data!$V$16,IF(Udfyldningsark!G2871=Data!$T$17,Data!$V$17,IF(Udfyldningsark!G2871=Data!$T$18,Data!$V$18,IF(Udfyldningsark!G2871=Data!$T$19,Data!$V$19,IF(Udfyldningsark!G2871=Data!$T$20,Data!$V$20,IF(Udfyldningsark!G2871=Data!$T$21,Data!$V$21,IF(Udfyldningsark!G2871=Data!$T$22,Data!$V$22,IF(Udfyldningsark!G2871=Data!$T$23,Data!$V$23,IF(Udfyldningsark!G2871=Data!$T$24,Data!$V$24,IF(Udfyldningsark!G2871=Data!$T$25,Data!$V$25,IF(Udfyldningsark!G2871=Data!$T$26,Data!$V$26,IF(Udfyldningsark!G2871=Data!$T$27,Data!$V$27,))))))))))))))))))))))</f>
        <v/>
      </c>
    </row>
    <row r="2855" spans="13:13" ht="9.6" hidden="1" customHeight="1" x14ac:dyDescent="0.2">
      <c r="M2855" s="89" t="str">
        <f>IF(Udfyldningsark!G2872="","",IF(Udfyldningsark!G2872=Data!$T$7,Data!$V$7,IF(Udfyldningsark!G2872=Data!$T$8,Data!$V$8,IF(Udfyldningsark!G2872=Data!$T$9,Data!$V$9,IF(Udfyldningsark!G2872=Data!$T$10,Data!$V$10,IF(Udfyldningsark!G2872=Data!$T$11,Data!$V$11,IF(Udfyldningsark!G2872=Data!$T$12,Data!$V$12,IF(Udfyldningsark!G2872=Data!$T$13,Data!$V$13,IF(Udfyldningsark!G2872=Data!$T$14,Data!$V$14,IF(Udfyldningsark!G2872=Data!$T$15,Data!$V$15,IF(Udfyldningsark!G2872=Data!$T$16,Data!$V$16,IF(Udfyldningsark!G2872=Data!$T$17,Data!$V$17,IF(Udfyldningsark!G2872=Data!$T$18,Data!$V$18,IF(Udfyldningsark!G2872=Data!$T$19,Data!$V$19,IF(Udfyldningsark!G2872=Data!$T$20,Data!$V$20,IF(Udfyldningsark!G2872=Data!$T$21,Data!$V$21,IF(Udfyldningsark!G2872=Data!$T$22,Data!$V$22,IF(Udfyldningsark!G2872=Data!$T$23,Data!$V$23,IF(Udfyldningsark!G2872=Data!$T$24,Data!$V$24,IF(Udfyldningsark!G2872=Data!$T$25,Data!$V$25,IF(Udfyldningsark!G2872=Data!$T$26,Data!$V$26,IF(Udfyldningsark!G2872=Data!$T$27,Data!$V$27,))))))))))))))))))))))</f>
        <v/>
      </c>
    </row>
    <row r="2856" spans="13:13" ht="9.6" hidden="1" customHeight="1" x14ac:dyDescent="0.2">
      <c r="M2856" s="89" t="str">
        <f>IF(Udfyldningsark!G2873="","",IF(Udfyldningsark!G2873=Data!$T$7,Data!$V$7,IF(Udfyldningsark!G2873=Data!$T$8,Data!$V$8,IF(Udfyldningsark!G2873=Data!$T$9,Data!$V$9,IF(Udfyldningsark!G2873=Data!$T$10,Data!$V$10,IF(Udfyldningsark!G2873=Data!$T$11,Data!$V$11,IF(Udfyldningsark!G2873=Data!$T$12,Data!$V$12,IF(Udfyldningsark!G2873=Data!$T$13,Data!$V$13,IF(Udfyldningsark!G2873=Data!$T$14,Data!$V$14,IF(Udfyldningsark!G2873=Data!$T$15,Data!$V$15,IF(Udfyldningsark!G2873=Data!$T$16,Data!$V$16,IF(Udfyldningsark!G2873=Data!$T$17,Data!$V$17,IF(Udfyldningsark!G2873=Data!$T$18,Data!$V$18,IF(Udfyldningsark!G2873=Data!$T$19,Data!$V$19,IF(Udfyldningsark!G2873=Data!$T$20,Data!$V$20,IF(Udfyldningsark!G2873=Data!$T$21,Data!$V$21,IF(Udfyldningsark!G2873=Data!$T$22,Data!$V$22,IF(Udfyldningsark!G2873=Data!$T$23,Data!$V$23,IF(Udfyldningsark!G2873=Data!$T$24,Data!$V$24,IF(Udfyldningsark!G2873=Data!$T$25,Data!$V$25,IF(Udfyldningsark!G2873=Data!$T$26,Data!$V$26,IF(Udfyldningsark!G2873=Data!$T$27,Data!$V$27,))))))))))))))))))))))</f>
        <v/>
      </c>
    </row>
    <row r="2857" spans="13:13" ht="9.6" hidden="1" customHeight="1" x14ac:dyDescent="0.2">
      <c r="M2857" s="89" t="str">
        <f>IF(Udfyldningsark!G2874="","",IF(Udfyldningsark!G2874=Data!$T$7,Data!$V$7,IF(Udfyldningsark!G2874=Data!$T$8,Data!$V$8,IF(Udfyldningsark!G2874=Data!$T$9,Data!$V$9,IF(Udfyldningsark!G2874=Data!$T$10,Data!$V$10,IF(Udfyldningsark!G2874=Data!$T$11,Data!$V$11,IF(Udfyldningsark!G2874=Data!$T$12,Data!$V$12,IF(Udfyldningsark!G2874=Data!$T$13,Data!$V$13,IF(Udfyldningsark!G2874=Data!$T$14,Data!$V$14,IF(Udfyldningsark!G2874=Data!$T$15,Data!$V$15,IF(Udfyldningsark!G2874=Data!$T$16,Data!$V$16,IF(Udfyldningsark!G2874=Data!$T$17,Data!$V$17,IF(Udfyldningsark!G2874=Data!$T$18,Data!$V$18,IF(Udfyldningsark!G2874=Data!$T$19,Data!$V$19,IF(Udfyldningsark!G2874=Data!$T$20,Data!$V$20,IF(Udfyldningsark!G2874=Data!$T$21,Data!$V$21,IF(Udfyldningsark!G2874=Data!$T$22,Data!$V$22,IF(Udfyldningsark!G2874=Data!$T$23,Data!$V$23,IF(Udfyldningsark!G2874=Data!$T$24,Data!$V$24,IF(Udfyldningsark!G2874=Data!$T$25,Data!$V$25,IF(Udfyldningsark!G2874=Data!$T$26,Data!$V$26,IF(Udfyldningsark!G2874=Data!$T$27,Data!$V$27,))))))))))))))))))))))</f>
        <v/>
      </c>
    </row>
    <row r="2858" spans="13:13" ht="9.6" hidden="1" customHeight="1" x14ac:dyDescent="0.2">
      <c r="M2858" s="89" t="str">
        <f>IF(Udfyldningsark!G2875="","",IF(Udfyldningsark!G2875=Data!$T$7,Data!$V$7,IF(Udfyldningsark!G2875=Data!$T$8,Data!$V$8,IF(Udfyldningsark!G2875=Data!$T$9,Data!$V$9,IF(Udfyldningsark!G2875=Data!$T$10,Data!$V$10,IF(Udfyldningsark!G2875=Data!$T$11,Data!$V$11,IF(Udfyldningsark!G2875=Data!$T$12,Data!$V$12,IF(Udfyldningsark!G2875=Data!$T$13,Data!$V$13,IF(Udfyldningsark!G2875=Data!$T$14,Data!$V$14,IF(Udfyldningsark!G2875=Data!$T$15,Data!$V$15,IF(Udfyldningsark!G2875=Data!$T$16,Data!$V$16,IF(Udfyldningsark!G2875=Data!$T$17,Data!$V$17,IF(Udfyldningsark!G2875=Data!$T$18,Data!$V$18,IF(Udfyldningsark!G2875=Data!$T$19,Data!$V$19,IF(Udfyldningsark!G2875=Data!$T$20,Data!$V$20,IF(Udfyldningsark!G2875=Data!$T$21,Data!$V$21,IF(Udfyldningsark!G2875=Data!$T$22,Data!$V$22,IF(Udfyldningsark!G2875=Data!$T$23,Data!$V$23,IF(Udfyldningsark!G2875=Data!$T$24,Data!$V$24,IF(Udfyldningsark!G2875=Data!$T$25,Data!$V$25,IF(Udfyldningsark!G2875=Data!$T$26,Data!$V$26,IF(Udfyldningsark!G2875=Data!$T$27,Data!$V$27,))))))))))))))))))))))</f>
        <v/>
      </c>
    </row>
    <row r="2859" spans="13:13" ht="9.6" hidden="1" customHeight="1" x14ac:dyDescent="0.2">
      <c r="M2859" s="89" t="str">
        <f>IF(Udfyldningsark!G2876="","",IF(Udfyldningsark!G2876=Data!$T$7,Data!$V$7,IF(Udfyldningsark!G2876=Data!$T$8,Data!$V$8,IF(Udfyldningsark!G2876=Data!$T$9,Data!$V$9,IF(Udfyldningsark!G2876=Data!$T$10,Data!$V$10,IF(Udfyldningsark!G2876=Data!$T$11,Data!$V$11,IF(Udfyldningsark!G2876=Data!$T$12,Data!$V$12,IF(Udfyldningsark!G2876=Data!$T$13,Data!$V$13,IF(Udfyldningsark!G2876=Data!$T$14,Data!$V$14,IF(Udfyldningsark!G2876=Data!$T$15,Data!$V$15,IF(Udfyldningsark!G2876=Data!$T$16,Data!$V$16,IF(Udfyldningsark!G2876=Data!$T$17,Data!$V$17,IF(Udfyldningsark!G2876=Data!$T$18,Data!$V$18,IF(Udfyldningsark!G2876=Data!$T$19,Data!$V$19,IF(Udfyldningsark!G2876=Data!$T$20,Data!$V$20,IF(Udfyldningsark!G2876=Data!$T$21,Data!$V$21,IF(Udfyldningsark!G2876=Data!$T$22,Data!$V$22,IF(Udfyldningsark!G2876=Data!$T$23,Data!$V$23,IF(Udfyldningsark!G2876=Data!$T$24,Data!$V$24,IF(Udfyldningsark!G2876=Data!$T$25,Data!$V$25,IF(Udfyldningsark!G2876=Data!$T$26,Data!$V$26,IF(Udfyldningsark!G2876=Data!$T$27,Data!$V$27,))))))))))))))))))))))</f>
        <v/>
      </c>
    </row>
    <row r="2860" spans="13:13" ht="9.6" hidden="1" customHeight="1" x14ac:dyDescent="0.2">
      <c r="M2860" s="89" t="str">
        <f>IF(Udfyldningsark!G2877="","",IF(Udfyldningsark!G2877=Data!$T$7,Data!$V$7,IF(Udfyldningsark!G2877=Data!$T$8,Data!$V$8,IF(Udfyldningsark!G2877=Data!$T$9,Data!$V$9,IF(Udfyldningsark!G2877=Data!$T$10,Data!$V$10,IF(Udfyldningsark!G2877=Data!$T$11,Data!$V$11,IF(Udfyldningsark!G2877=Data!$T$12,Data!$V$12,IF(Udfyldningsark!G2877=Data!$T$13,Data!$V$13,IF(Udfyldningsark!G2877=Data!$T$14,Data!$V$14,IF(Udfyldningsark!G2877=Data!$T$15,Data!$V$15,IF(Udfyldningsark!G2877=Data!$T$16,Data!$V$16,IF(Udfyldningsark!G2877=Data!$T$17,Data!$V$17,IF(Udfyldningsark!G2877=Data!$T$18,Data!$V$18,IF(Udfyldningsark!G2877=Data!$T$19,Data!$V$19,IF(Udfyldningsark!G2877=Data!$T$20,Data!$V$20,IF(Udfyldningsark!G2877=Data!$T$21,Data!$V$21,IF(Udfyldningsark!G2877=Data!$T$22,Data!$V$22,IF(Udfyldningsark!G2877=Data!$T$23,Data!$V$23,IF(Udfyldningsark!G2877=Data!$T$24,Data!$V$24,IF(Udfyldningsark!G2877=Data!$T$25,Data!$V$25,IF(Udfyldningsark!G2877=Data!$T$26,Data!$V$26,IF(Udfyldningsark!G2877=Data!$T$27,Data!$V$27,))))))))))))))))))))))</f>
        <v/>
      </c>
    </row>
    <row r="2861" spans="13:13" ht="9.6" hidden="1" customHeight="1" x14ac:dyDescent="0.2">
      <c r="M2861" s="89" t="str">
        <f>IF(Udfyldningsark!G2878="","",IF(Udfyldningsark!G2878=Data!$T$7,Data!$V$7,IF(Udfyldningsark!G2878=Data!$T$8,Data!$V$8,IF(Udfyldningsark!G2878=Data!$T$9,Data!$V$9,IF(Udfyldningsark!G2878=Data!$T$10,Data!$V$10,IF(Udfyldningsark!G2878=Data!$T$11,Data!$V$11,IF(Udfyldningsark!G2878=Data!$T$12,Data!$V$12,IF(Udfyldningsark!G2878=Data!$T$13,Data!$V$13,IF(Udfyldningsark!G2878=Data!$T$14,Data!$V$14,IF(Udfyldningsark!G2878=Data!$T$15,Data!$V$15,IF(Udfyldningsark!G2878=Data!$T$16,Data!$V$16,IF(Udfyldningsark!G2878=Data!$T$17,Data!$V$17,IF(Udfyldningsark!G2878=Data!$T$18,Data!$V$18,IF(Udfyldningsark!G2878=Data!$T$19,Data!$V$19,IF(Udfyldningsark!G2878=Data!$T$20,Data!$V$20,IF(Udfyldningsark!G2878=Data!$T$21,Data!$V$21,IF(Udfyldningsark!G2878=Data!$T$22,Data!$V$22,IF(Udfyldningsark!G2878=Data!$T$23,Data!$V$23,IF(Udfyldningsark!G2878=Data!$T$24,Data!$V$24,IF(Udfyldningsark!G2878=Data!$T$25,Data!$V$25,IF(Udfyldningsark!G2878=Data!$T$26,Data!$V$26,IF(Udfyldningsark!G2878=Data!$T$27,Data!$V$27,))))))))))))))))))))))</f>
        <v/>
      </c>
    </row>
    <row r="2862" spans="13:13" ht="9.6" hidden="1" customHeight="1" x14ac:dyDescent="0.2">
      <c r="M2862" s="89" t="str">
        <f>IF(Udfyldningsark!G2879="","",IF(Udfyldningsark!G2879=Data!$T$7,Data!$V$7,IF(Udfyldningsark!G2879=Data!$T$8,Data!$V$8,IF(Udfyldningsark!G2879=Data!$T$9,Data!$V$9,IF(Udfyldningsark!G2879=Data!$T$10,Data!$V$10,IF(Udfyldningsark!G2879=Data!$T$11,Data!$V$11,IF(Udfyldningsark!G2879=Data!$T$12,Data!$V$12,IF(Udfyldningsark!G2879=Data!$T$13,Data!$V$13,IF(Udfyldningsark!G2879=Data!$T$14,Data!$V$14,IF(Udfyldningsark!G2879=Data!$T$15,Data!$V$15,IF(Udfyldningsark!G2879=Data!$T$16,Data!$V$16,IF(Udfyldningsark!G2879=Data!$T$17,Data!$V$17,IF(Udfyldningsark!G2879=Data!$T$18,Data!$V$18,IF(Udfyldningsark!G2879=Data!$T$19,Data!$V$19,IF(Udfyldningsark!G2879=Data!$T$20,Data!$V$20,IF(Udfyldningsark!G2879=Data!$T$21,Data!$V$21,IF(Udfyldningsark!G2879=Data!$T$22,Data!$V$22,IF(Udfyldningsark!G2879=Data!$T$23,Data!$V$23,IF(Udfyldningsark!G2879=Data!$T$24,Data!$V$24,IF(Udfyldningsark!G2879=Data!$T$25,Data!$V$25,IF(Udfyldningsark!G2879=Data!$T$26,Data!$V$26,IF(Udfyldningsark!G2879=Data!$T$27,Data!$V$27,))))))))))))))))))))))</f>
        <v/>
      </c>
    </row>
    <row r="2863" spans="13:13" ht="9.6" hidden="1" customHeight="1" x14ac:dyDescent="0.2">
      <c r="M2863" s="89" t="str">
        <f>IF(Udfyldningsark!G2880="","",IF(Udfyldningsark!G2880=Data!$T$7,Data!$V$7,IF(Udfyldningsark!G2880=Data!$T$8,Data!$V$8,IF(Udfyldningsark!G2880=Data!$T$9,Data!$V$9,IF(Udfyldningsark!G2880=Data!$T$10,Data!$V$10,IF(Udfyldningsark!G2880=Data!$T$11,Data!$V$11,IF(Udfyldningsark!G2880=Data!$T$12,Data!$V$12,IF(Udfyldningsark!G2880=Data!$T$13,Data!$V$13,IF(Udfyldningsark!G2880=Data!$T$14,Data!$V$14,IF(Udfyldningsark!G2880=Data!$T$15,Data!$V$15,IF(Udfyldningsark!G2880=Data!$T$16,Data!$V$16,IF(Udfyldningsark!G2880=Data!$T$17,Data!$V$17,IF(Udfyldningsark!G2880=Data!$T$18,Data!$V$18,IF(Udfyldningsark!G2880=Data!$T$19,Data!$V$19,IF(Udfyldningsark!G2880=Data!$T$20,Data!$V$20,IF(Udfyldningsark!G2880=Data!$T$21,Data!$V$21,IF(Udfyldningsark!G2880=Data!$T$22,Data!$V$22,IF(Udfyldningsark!G2880=Data!$T$23,Data!$V$23,IF(Udfyldningsark!G2880=Data!$T$24,Data!$V$24,IF(Udfyldningsark!G2880=Data!$T$25,Data!$V$25,IF(Udfyldningsark!G2880=Data!$T$26,Data!$V$26,IF(Udfyldningsark!G2880=Data!$T$27,Data!$V$27,))))))))))))))))))))))</f>
        <v/>
      </c>
    </row>
    <row r="2864" spans="13:13" ht="9.6" hidden="1" customHeight="1" x14ac:dyDescent="0.2">
      <c r="M2864" s="89" t="str">
        <f>IF(Udfyldningsark!G2881="","",IF(Udfyldningsark!G2881=Data!$T$7,Data!$V$7,IF(Udfyldningsark!G2881=Data!$T$8,Data!$V$8,IF(Udfyldningsark!G2881=Data!$T$9,Data!$V$9,IF(Udfyldningsark!G2881=Data!$T$10,Data!$V$10,IF(Udfyldningsark!G2881=Data!$T$11,Data!$V$11,IF(Udfyldningsark!G2881=Data!$T$12,Data!$V$12,IF(Udfyldningsark!G2881=Data!$T$13,Data!$V$13,IF(Udfyldningsark!G2881=Data!$T$14,Data!$V$14,IF(Udfyldningsark!G2881=Data!$T$15,Data!$V$15,IF(Udfyldningsark!G2881=Data!$T$16,Data!$V$16,IF(Udfyldningsark!G2881=Data!$T$17,Data!$V$17,IF(Udfyldningsark!G2881=Data!$T$18,Data!$V$18,IF(Udfyldningsark!G2881=Data!$T$19,Data!$V$19,IF(Udfyldningsark!G2881=Data!$T$20,Data!$V$20,IF(Udfyldningsark!G2881=Data!$T$21,Data!$V$21,IF(Udfyldningsark!G2881=Data!$T$22,Data!$V$22,IF(Udfyldningsark!G2881=Data!$T$23,Data!$V$23,IF(Udfyldningsark!G2881=Data!$T$24,Data!$V$24,IF(Udfyldningsark!G2881=Data!$T$25,Data!$V$25,IF(Udfyldningsark!G2881=Data!$T$26,Data!$V$26,IF(Udfyldningsark!G2881=Data!$T$27,Data!$V$27,))))))))))))))))))))))</f>
        <v/>
      </c>
    </row>
    <row r="2865" spans="13:13" ht="9.6" hidden="1" customHeight="1" x14ac:dyDescent="0.2">
      <c r="M2865" s="89" t="str">
        <f>IF(Udfyldningsark!G2882="","",IF(Udfyldningsark!G2882=Data!$T$7,Data!$V$7,IF(Udfyldningsark!G2882=Data!$T$8,Data!$V$8,IF(Udfyldningsark!G2882=Data!$T$9,Data!$V$9,IF(Udfyldningsark!G2882=Data!$T$10,Data!$V$10,IF(Udfyldningsark!G2882=Data!$T$11,Data!$V$11,IF(Udfyldningsark!G2882=Data!$T$12,Data!$V$12,IF(Udfyldningsark!G2882=Data!$T$13,Data!$V$13,IF(Udfyldningsark!G2882=Data!$T$14,Data!$V$14,IF(Udfyldningsark!G2882=Data!$T$15,Data!$V$15,IF(Udfyldningsark!G2882=Data!$T$16,Data!$V$16,IF(Udfyldningsark!G2882=Data!$T$17,Data!$V$17,IF(Udfyldningsark!G2882=Data!$T$18,Data!$V$18,IF(Udfyldningsark!G2882=Data!$T$19,Data!$V$19,IF(Udfyldningsark!G2882=Data!$T$20,Data!$V$20,IF(Udfyldningsark!G2882=Data!$T$21,Data!$V$21,IF(Udfyldningsark!G2882=Data!$T$22,Data!$V$22,IF(Udfyldningsark!G2882=Data!$T$23,Data!$V$23,IF(Udfyldningsark!G2882=Data!$T$24,Data!$V$24,IF(Udfyldningsark!G2882=Data!$T$25,Data!$V$25,IF(Udfyldningsark!G2882=Data!$T$26,Data!$V$26,IF(Udfyldningsark!G2882=Data!$T$27,Data!$V$27,))))))))))))))))))))))</f>
        <v/>
      </c>
    </row>
    <row r="2866" spans="13:13" ht="9.6" hidden="1" customHeight="1" x14ac:dyDescent="0.2">
      <c r="M2866" s="89" t="str">
        <f>IF(Udfyldningsark!G2883="","",IF(Udfyldningsark!G2883=Data!$T$7,Data!$V$7,IF(Udfyldningsark!G2883=Data!$T$8,Data!$V$8,IF(Udfyldningsark!G2883=Data!$T$9,Data!$V$9,IF(Udfyldningsark!G2883=Data!$T$10,Data!$V$10,IF(Udfyldningsark!G2883=Data!$T$11,Data!$V$11,IF(Udfyldningsark!G2883=Data!$T$12,Data!$V$12,IF(Udfyldningsark!G2883=Data!$T$13,Data!$V$13,IF(Udfyldningsark!G2883=Data!$T$14,Data!$V$14,IF(Udfyldningsark!G2883=Data!$T$15,Data!$V$15,IF(Udfyldningsark!G2883=Data!$T$16,Data!$V$16,IF(Udfyldningsark!G2883=Data!$T$17,Data!$V$17,IF(Udfyldningsark!G2883=Data!$T$18,Data!$V$18,IF(Udfyldningsark!G2883=Data!$T$19,Data!$V$19,IF(Udfyldningsark!G2883=Data!$T$20,Data!$V$20,IF(Udfyldningsark!G2883=Data!$T$21,Data!$V$21,IF(Udfyldningsark!G2883=Data!$T$22,Data!$V$22,IF(Udfyldningsark!G2883=Data!$T$23,Data!$V$23,IF(Udfyldningsark!G2883=Data!$T$24,Data!$V$24,IF(Udfyldningsark!G2883=Data!$T$25,Data!$V$25,IF(Udfyldningsark!G2883=Data!$T$26,Data!$V$26,IF(Udfyldningsark!G2883=Data!$T$27,Data!$V$27,))))))))))))))))))))))</f>
        <v/>
      </c>
    </row>
    <row r="2867" spans="13:13" ht="9.6" hidden="1" customHeight="1" x14ac:dyDescent="0.2">
      <c r="M2867" s="89" t="str">
        <f>IF(Udfyldningsark!G2884="","",IF(Udfyldningsark!G2884=Data!$T$7,Data!$V$7,IF(Udfyldningsark!G2884=Data!$T$8,Data!$V$8,IF(Udfyldningsark!G2884=Data!$T$9,Data!$V$9,IF(Udfyldningsark!G2884=Data!$T$10,Data!$V$10,IF(Udfyldningsark!G2884=Data!$T$11,Data!$V$11,IF(Udfyldningsark!G2884=Data!$T$12,Data!$V$12,IF(Udfyldningsark!G2884=Data!$T$13,Data!$V$13,IF(Udfyldningsark!G2884=Data!$T$14,Data!$V$14,IF(Udfyldningsark!G2884=Data!$T$15,Data!$V$15,IF(Udfyldningsark!G2884=Data!$T$16,Data!$V$16,IF(Udfyldningsark!G2884=Data!$T$17,Data!$V$17,IF(Udfyldningsark!G2884=Data!$T$18,Data!$V$18,IF(Udfyldningsark!G2884=Data!$T$19,Data!$V$19,IF(Udfyldningsark!G2884=Data!$T$20,Data!$V$20,IF(Udfyldningsark!G2884=Data!$T$21,Data!$V$21,IF(Udfyldningsark!G2884=Data!$T$22,Data!$V$22,IF(Udfyldningsark!G2884=Data!$T$23,Data!$V$23,IF(Udfyldningsark!G2884=Data!$T$24,Data!$V$24,IF(Udfyldningsark!G2884=Data!$T$25,Data!$V$25,IF(Udfyldningsark!G2884=Data!$T$26,Data!$V$26,IF(Udfyldningsark!G2884=Data!$T$27,Data!$V$27,))))))))))))))))))))))</f>
        <v/>
      </c>
    </row>
    <row r="2868" spans="13:13" ht="9.6" hidden="1" customHeight="1" x14ac:dyDescent="0.2">
      <c r="M2868" s="89" t="str">
        <f>IF(Udfyldningsark!G2885="","",IF(Udfyldningsark!G2885=Data!$T$7,Data!$V$7,IF(Udfyldningsark!G2885=Data!$T$8,Data!$V$8,IF(Udfyldningsark!G2885=Data!$T$9,Data!$V$9,IF(Udfyldningsark!G2885=Data!$T$10,Data!$V$10,IF(Udfyldningsark!G2885=Data!$T$11,Data!$V$11,IF(Udfyldningsark!G2885=Data!$T$12,Data!$V$12,IF(Udfyldningsark!G2885=Data!$T$13,Data!$V$13,IF(Udfyldningsark!G2885=Data!$T$14,Data!$V$14,IF(Udfyldningsark!G2885=Data!$T$15,Data!$V$15,IF(Udfyldningsark!G2885=Data!$T$16,Data!$V$16,IF(Udfyldningsark!G2885=Data!$T$17,Data!$V$17,IF(Udfyldningsark!G2885=Data!$T$18,Data!$V$18,IF(Udfyldningsark!G2885=Data!$T$19,Data!$V$19,IF(Udfyldningsark!G2885=Data!$T$20,Data!$V$20,IF(Udfyldningsark!G2885=Data!$T$21,Data!$V$21,IF(Udfyldningsark!G2885=Data!$T$22,Data!$V$22,IF(Udfyldningsark!G2885=Data!$T$23,Data!$V$23,IF(Udfyldningsark!G2885=Data!$T$24,Data!$V$24,IF(Udfyldningsark!G2885=Data!$T$25,Data!$V$25,IF(Udfyldningsark!G2885=Data!$T$26,Data!$V$26,IF(Udfyldningsark!G2885=Data!$T$27,Data!$V$27,))))))))))))))))))))))</f>
        <v/>
      </c>
    </row>
    <row r="2869" spans="13:13" ht="9.6" hidden="1" customHeight="1" x14ac:dyDescent="0.2">
      <c r="M2869" s="89" t="str">
        <f>IF(Udfyldningsark!G2886="","",IF(Udfyldningsark!G2886=Data!$T$7,Data!$V$7,IF(Udfyldningsark!G2886=Data!$T$8,Data!$V$8,IF(Udfyldningsark!G2886=Data!$T$9,Data!$V$9,IF(Udfyldningsark!G2886=Data!$T$10,Data!$V$10,IF(Udfyldningsark!G2886=Data!$T$11,Data!$V$11,IF(Udfyldningsark!G2886=Data!$T$12,Data!$V$12,IF(Udfyldningsark!G2886=Data!$T$13,Data!$V$13,IF(Udfyldningsark!G2886=Data!$T$14,Data!$V$14,IF(Udfyldningsark!G2886=Data!$T$15,Data!$V$15,IF(Udfyldningsark!G2886=Data!$T$16,Data!$V$16,IF(Udfyldningsark!G2886=Data!$T$17,Data!$V$17,IF(Udfyldningsark!G2886=Data!$T$18,Data!$V$18,IF(Udfyldningsark!G2886=Data!$T$19,Data!$V$19,IF(Udfyldningsark!G2886=Data!$T$20,Data!$V$20,IF(Udfyldningsark!G2886=Data!$T$21,Data!$V$21,IF(Udfyldningsark!G2886=Data!$T$22,Data!$V$22,IF(Udfyldningsark!G2886=Data!$T$23,Data!$V$23,IF(Udfyldningsark!G2886=Data!$T$24,Data!$V$24,IF(Udfyldningsark!G2886=Data!$T$25,Data!$V$25,IF(Udfyldningsark!G2886=Data!$T$26,Data!$V$26,IF(Udfyldningsark!G2886=Data!$T$27,Data!$V$27,))))))))))))))))))))))</f>
        <v/>
      </c>
    </row>
    <row r="2870" spans="13:13" ht="9.6" hidden="1" customHeight="1" x14ac:dyDescent="0.2">
      <c r="M2870" s="89" t="str">
        <f>IF(Udfyldningsark!G2887="","",IF(Udfyldningsark!G2887=Data!$T$7,Data!$V$7,IF(Udfyldningsark!G2887=Data!$T$8,Data!$V$8,IF(Udfyldningsark!G2887=Data!$T$9,Data!$V$9,IF(Udfyldningsark!G2887=Data!$T$10,Data!$V$10,IF(Udfyldningsark!G2887=Data!$T$11,Data!$V$11,IF(Udfyldningsark!G2887=Data!$T$12,Data!$V$12,IF(Udfyldningsark!G2887=Data!$T$13,Data!$V$13,IF(Udfyldningsark!G2887=Data!$T$14,Data!$V$14,IF(Udfyldningsark!G2887=Data!$T$15,Data!$V$15,IF(Udfyldningsark!G2887=Data!$T$16,Data!$V$16,IF(Udfyldningsark!G2887=Data!$T$17,Data!$V$17,IF(Udfyldningsark!G2887=Data!$T$18,Data!$V$18,IF(Udfyldningsark!G2887=Data!$T$19,Data!$V$19,IF(Udfyldningsark!G2887=Data!$T$20,Data!$V$20,IF(Udfyldningsark!G2887=Data!$T$21,Data!$V$21,IF(Udfyldningsark!G2887=Data!$T$22,Data!$V$22,IF(Udfyldningsark!G2887=Data!$T$23,Data!$V$23,IF(Udfyldningsark!G2887=Data!$T$24,Data!$V$24,IF(Udfyldningsark!G2887=Data!$T$25,Data!$V$25,IF(Udfyldningsark!G2887=Data!$T$26,Data!$V$26,IF(Udfyldningsark!G2887=Data!$T$27,Data!$V$27,))))))))))))))))))))))</f>
        <v/>
      </c>
    </row>
    <row r="2871" spans="13:13" ht="9.6" hidden="1" customHeight="1" x14ac:dyDescent="0.2">
      <c r="M2871" s="89" t="str">
        <f>IF(Udfyldningsark!G2888="","",IF(Udfyldningsark!G2888=Data!$T$7,Data!$V$7,IF(Udfyldningsark!G2888=Data!$T$8,Data!$V$8,IF(Udfyldningsark!G2888=Data!$T$9,Data!$V$9,IF(Udfyldningsark!G2888=Data!$T$10,Data!$V$10,IF(Udfyldningsark!G2888=Data!$T$11,Data!$V$11,IF(Udfyldningsark!G2888=Data!$T$12,Data!$V$12,IF(Udfyldningsark!G2888=Data!$T$13,Data!$V$13,IF(Udfyldningsark!G2888=Data!$T$14,Data!$V$14,IF(Udfyldningsark!G2888=Data!$T$15,Data!$V$15,IF(Udfyldningsark!G2888=Data!$T$16,Data!$V$16,IF(Udfyldningsark!G2888=Data!$T$17,Data!$V$17,IF(Udfyldningsark!G2888=Data!$T$18,Data!$V$18,IF(Udfyldningsark!G2888=Data!$T$19,Data!$V$19,IF(Udfyldningsark!G2888=Data!$T$20,Data!$V$20,IF(Udfyldningsark!G2888=Data!$T$21,Data!$V$21,IF(Udfyldningsark!G2888=Data!$T$22,Data!$V$22,IF(Udfyldningsark!G2888=Data!$T$23,Data!$V$23,IF(Udfyldningsark!G2888=Data!$T$24,Data!$V$24,IF(Udfyldningsark!G2888=Data!$T$25,Data!$V$25,IF(Udfyldningsark!G2888=Data!$T$26,Data!$V$26,IF(Udfyldningsark!G2888=Data!$T$27,Data!$V$27,))))))))))))))))))))))</f>
        <v/>
      </c>
    </row>
    <row r="2872" spans="13:13" ht="9.6" hidden="1" customHeight="1" x14ac:dyDescent="0.2">
      <c r="M2872" s="89" t="str">
        <f>IF(Udfyldningsark!G2889="","",IF(Udfyldningsark!G2889=Data!$T$7,Data!$V$7,IF(Udfyldningsark!G2889=Data!$T$8,Data!$V$8,IF(Udfyldningsark!G2889=Data!$T$9,Data!$V$9,IF(Udfyldningsark!G2889=Data!$T$10,Data!$V$10,IF(Udfyldningsark!G2889=Data!$T$11,Data!$V$11,IF(Udfyldningsark!G2889=Data!$T$12,Data!$V$12,IF(Udfyldningsark!G2889=Data!$T$13,Data!$V$13,IF(Udfyldningsark!G2889=Data!$T$14,Data!$V$14,IF(Udfyldningsark!G2889=Data!$T$15,Data!$V$15,IF(Udfyldningsark!G2889=Data!$T$16,Data!$V$16,IF(Udfyldningsark!G2889=Data!$T$17,Data!$V$17,IF(Udfyldningsark!G2889=Data!$T$18,Data!$V$18,IF(Udfyldningsark!G2889=Data!$T$19,Data!$V$19,IF(Udfyldningsark!G2889=Data!$T$20,Data!$V$20,IF(Udfyldningsark!G2889=Data!$T$21,Data!$V$21,IF(Udfyldningsark!G2889=Data!$T$22,Data!$V$22,IF(Udfyldningsark!G2889=Data!$T$23,Data!$V$23,IF(Udfyldningsark!G2889=Data!$T$24,Data!$V$24,IF(Udfyldningsark!G2889=Data!$T$25,Data!$V$25,IF(Udfyldningsark!G2889=Data!$T$26,Data!$V$26,IF(Udfyldningsark!G2889=Data!$T$27,Data!$V$27,))))))))))))))))))))))</f>
        <v/>
      </c>
    </row>
    <row r="2873" spans="13:13" ht="9.6" hidden="1" customHeight="1" x14ac:dyDescent="0.2">
      <c r="M2873" s="89" t="str">
        <f>IF(Udfyldningsark!G2890="","",IF(Udfyldningsark!G2890=Data!$T$7,Data!$V$7,IF(Udfyldningsark!G2890=Data!$T$8,Data!$V$8,IF(Udfyldningsark!G2890=Data!$T$9,Data!$V$9,IF(Udfyldningsark!G2890=Data!$T$10,Data!$V$10,IF(Udfyldningsark!G2890=Data!$T$11,Data!$V$11,IF(Udfyldningsark!G2890=Data!$T$12,Data!$V$12,IF(Udfyldningsark!G2890=Data!$T$13,Data!$V$13,IF(Udfyldningsark!G2890=Data!$T$14,Data!$V$14,IF(Udfyldningsark!G2890=Data!$T$15,Data!$V$15,IF(Udfyldningsark!G2890=Data!$T$16,Data!$V$16,IF(Udfyldningsark!G2890=Data!$T$17,Data!$V$17,IF(Udfyldningsark!G2890=Data!$T$18,Data!$V$18,IF(Udfyldningsark!G2890=Data!$T$19,Data!$V$19,IF(Udfyldningsark!G2890=Data!$T$20,Data!$V$20,IF(Udfyldningsark!G2890=Data!$T$21,Data!$V$21,IF(Udfyldningsark!G2890=Data!$T$22,Data!$V$22,IF(Udfyldningsark!G2890=Data!$T$23,Data!$V$23,IF(Udfyldningsark!G2890=Data!$T$24,Data!$V$24,IF(Udfyldningsark!G2890=Data!$T$25,Data!$V$25,IF(Udfyldningsark!G2890=Data!$T$26,Data!$V$26,IF(Udfyldningsark!G2890=Data!$T$27,Data!$V$27,))))))))))))))))))))))</f>
        <v/>
      </c>
    </row>
    <row r="2874" spans="13:13" ht="9.6" hidden="1" customHeight="1" x14ac:dyDescent="0.2">
      <c r="M2874" s="89" t="str">
        <f>IF(Udfyldningsark!G2891="","",IF(Udfyldningsark!G2891=Data!$T$7,Data!$V$7,IF(Udfyldningsark!G2891=Data!$T$8,Data!$V$8,IF(Udfyldningsark!G2891=Data!$T$9,Data!$V$9,IF(Udfyldningsark!G2891=Data!$T$10,Data!$V$10,IF(Udfyldningsark!G2891=Data!$T$11,Data!$V$11,IF(Udfyldningsark!G2891=Data!$T$12,Data!$V$12,IF(Udfyldningsark!G2891=Data!$T$13,Data!$V$13,IF(Udfyldningsark!G2891=Data!$T$14,Data!$V$14,IF(Udfyldningsark!G2891=Data!$T$15,Data!$V$15,IF(Udfyldningsark!G2891=Data!$T$16,Data!$V$16,IF(Udfyldningsark!G2891=Data!$T$17,Data!$V$17,IF(Udfyldningsark!G2891=Data!$T$18,Data!$V$18,IF(Udfyldningsark!G2891=Data!$T$19,Data!$V$19,IF(Udfyldningsark!G2891=Data!$T$20,Data!$V$20,IF(Udfyldningsark!G2891=Data!$T$21,Data!$V$21,IF(Udfyldningsark!G2891=Data!$T$22,Data!$V$22,IF(Udfyldningsark!G2891=Data!$T$23,Data!$V$23,IF(Udfyldningsark!G2891=Data!$T$24,Data!$V$24,IF(Udfyldningsark!G2891=Data!$T$25,Data!$V$25,IF(Udfyldningsark!G2891=Data!$T$26,Data!$V$26,IF(Udfyldningsark!G2891=Data!$T$27,Data!$V$27,))))))))))))))))))))))</f>
        <v/>
      </c>
    </row>
    <row r="2875" spans="13:13" ht="9.6" hidden="1" customHeight="1" x14ac:dyDescent="0.2">
      <c r="M2875" s="89" t="str">
        <f>IF(Udfyldningsark!G2892="","",IF(Udfyldningsark!G2892=Data!$T$7,Data!$V$7,IF(Udfyldningsark!G2892=Data!$T$8,Data!$V$8,IF(Udfyldningsark!G2892=Data!$T$9,Data!$V$9,IF(Udfyldningsark!G2892=Data!$T$10,Data!$V$10,IF(Udfyldningsark!G2892=Data!$T$11,Data!$V$11,IF(Udfyldningsark!G2892=Data!$T$12,Data!$V$12,IF(Udfyldningsark!G2892=Data!$T$13,Data!$V$13,IF(Udfyldningsark!G2892=Data!$T$14,Data!$V$14,IF(Udfyldningsark!G2892=Data!$T$15,Data!$V$15,IF(Udfyldningsark!G2892=Data!$T$16,Data!$V$16,IF(Udfyldningsark!G2892=Data!$T$17,Data!$V$17,IF(Udfyldningsark!G2892=Data!$T$18,Data!$V$18,IF(Udfyldningsark!G2892=Data!$T$19,Data!$V$19,IF(Udfyldningsark!G2892=Data!$T$20,Data!$V$20,IF(Udfyldningsark!G2892=Data!$T$21,Data!$V$21,IF(Udfyldningsark!G2892=Data!$T$22,Data!$V$22,IF(Udfyldningsark!G2892=Data!$T$23,Data!$V$23,IF(Udfyldningsark!G2892=Data!$T$24,Data!$V$24,IF(Udfyldningsark!G2892=Data!$T$25,Data!$V$25,IF(Udfyldningsark!G2892=Data!$T$26,Data!$V$26,IF(Udfyldningsark!G2892=Data!$T$27,Data!$V$27,))))))))))))))))))))))</f>
        <v/>
      </c>
    </row>
    <row r="2876" spans="13:13" ht="9.6" hidden="1" customHeight="1" x14ac:dyDescent="0.2">
      <c r="M2876" s="89" t="str">
        <f>IF(Udfyldningsark!G2893="","",IF(Udfyldningsark!G2893=Data!$T$7,Data!$V$7,IF(Udfyldningsark!G2893=Data!$T$8,Data!$V$8,IF(Udfyldningsark!G2893=Data!$T$9,Data!$V$9,IF(Udfyldningsark!G2893=Data!$T$10,Data!$V$10,IF(Udfyldningsark!G2893=Data!$T$11,Data!$V$11,IF(Udfyldningsark!G2893=Data!$T$12,Data!$V$12,IF(Udfyldningsark!G2893=Data!$T$13,Data!$V$13,IF(Udfyldningsark!G2893=Data!$T$14,Data!$V$14,IF(Udfyldningsark!G2893=Data!$T$15,Data!$V$15,IF(Udfyldningsark!G2893=Data!$T$16,Data!$V$16,IF(Udfyldningsark!G2893=Data!$T$17,Data!$V$17,IF(Udfyldningsark!G2893=Data!$T$18,Data!$V$18,IF(Udfyldningsark!G2893=Data!$T$19,Data!$V$19,IF(Udfyldningsark!G2893=Data!$T$20,Data!$V$20,IF(Udfyldningsark!G2893=Data!$T$21,Data!$V$21,IF(Udfyldningsark!G2893=Data!$T$22,Data!$V$22,IF(Udfyldningsark!G2893=Data!$T$23,Data!$V$23,IF(Udfyldningsark!G2893=Data!$T$24,Data!$V$24,IF(Udfyldningsark!G2893=Data!$T$25,Data!$V$25,IF(Udfyldningsark!G2893=Data!$T$26,Data!$V$26,IF(Udfyldningsark!G2893=Data!$T$27,Data!$V$27,))))))))))))))))))))))</f>
        <v/>
      </c>
    </row>
    <row r="2877" spans="13:13" ht="9.6" hidden="1" customHeight="1" x14ac:dyDescent="0.2">
      <c r="M2877" s="89" t="str">
        <f>IF(Udfyldningsark!G2894="","",IF(Udfyldningsark!G2894=Data!$T$7,Data!$V$7,IF(Udfyldningsark!G2894=Data!$T$8,Data!$V$8,IF(Udfyldningsark!G2894=Data!$T$9,Data!$V$9,IF(Udfyldningsark!G2894=Data!$T$10,Data!$V$10,IF(Udfyldningsark!G2894=Data!$T$11,Data!$V$11,IF(Udfyldningsark!G2894=Data!$T$12,Data!$V$12,IF(Udfyldningsark!G2894=Data!$T$13,Data!$V$13,IF(Udfyldningsark!G2894=Data!$T$14,Data!$V$14,IF(Udfyldningsark!G2894=Data!$T$15,Data!$V$15,IF(Udfyldningsark!G2894=Data!$T$16,Data!$V$16,IF(Udfyldningsark!G2894=Data!$T$17,Data!$V$17,IF(Udfyldningsark!G2894=Data!$T$18,Data!$V$18,IF(Udfyldningsark!G2894=Data!$T$19,Data!$V$19,IF(Udfyldningsark!G2894=Data!$T$20,Data!$V$20,IF(Udfyldningsark!G2894=Data!$T$21,Data!$V$21,IF(Udfyldningsark!G2894=Data!$T$22,Data!$V$22,IF(Udfyldningsark!G2894=Data!$T$23,Data!$V$23,IF(Udfyldningsark!G2894=Data!$T$24,Data!$V$24,IF(Udfyldningsark!G2894=Data!$T$25,Data!$V$25,IF(Udfyldningsark!G2894=Data!$T$26,Data!$V$26,IF(Udfyldningsark!G2894=Data!$T$27,Data!$V$27,))))))))))))))))))))))</f>
        <v/>
      </c>
    </row>
    <row r="2878" spans="13:13" ht="9.6" hidden="1" customHeight="1" x14ac:dyDescent="0.2">
      <c r="M2878" s="89" t="str">
        <f>IF(Udfyldningsark!G2895="","",IF(Udfyldningsark!G2895=Data!$T$7,Data!$V$7,IF(Udfyldningsark!G2895=Data!$T$8,Data!$V$8,IF(Udfyldningsark!G2895=Data!$T$9,Data!$V$9,IF(Udfyldningsark!G2895=Data!$T$10,Data!$V$10,IF(Udfyldningsark!G2895=Data!$T$11,Data!$V$11,IF(Udfyldningsark!G2895=Data!$T$12,Data!$V$12,IF(Udfyldningsark!G2895=Data!$T$13,Data!$V$13,IF(Udfyldningsark!G2895=Data!$T$14,Data!$V$14,IF(Udfyldningsark!G2895=Data!$T$15,Data!$V$15,IF(Udfyldningsark!G2895=Data!$T$16,Data!$V$16,IF(Udfyldningsark!G2895=Data!$T$17,Data!$V$17,IF(Udfyldningsark!G2895=Data!$T$18,Data!$V$18,IF(Udfyldningsark!G2895=Data!$T$19,Data!$V$19,IF(Udfyldningsark!G2895=Data!$T$20,Data!$V$20,IF(Udfyldningsark!G2895=Data!$T$21,Data!$V$21,IF(Udfyldningsark!G2895=Data!$T$22,Data!$V$22,IF(Udfyldningsark!G2895=Data!$T$23,Data!$V$23,IF(Udfyldningsark!G2895=Data!$T$24,Data!$V$24,IF(Udfyldningsark!G2895=Data!$T$25,Data!$V$25,IF(Udfyldningsark!G2895=Data!$T$26,Data!$V$26,IF(Udfyldningsark!G2895=Data!$T$27,Data!$V$27,))))))))))))))))))))))</f>
        <v/>
      </c>
    </row>
    <row r="2879" spans="13:13" ht="9.6" hidden="1" customHeight="1" x14ac:dyDescent="0.2">
      <c r="M2879" s="89" t="str">
        <f>IF(Udfyldningsark!G2896="","",IF(Udfyldningsark!G2896=Data!$T$7,Data!$V$7,IF(Udfyldningsark!G2896=Data!$T$8,Data!$V$8,IF(Udfyldningsark!G2896=Data!$T$9,Data!$V$9,IF(Udfyldningsark!G2896=Data!$T$10,Data!$V$10,IF(Udfyldningsark!G2896=Data!$T$11,Data!$V$11,IF(Udfyldningsark!G2896=Data!$T$12,Data!$V$12,IF(Udfyldningsark!G2896=Data!$T$13,Data!$V$13,IF(Udfyldningsark!G2896=Data!$T$14,Data!$V$14,IF(Udfyldningsark!G2896=Data!$T$15,Data!$V$15,IF(Udfyldningsark!G2896=Data!$T$16,Data!$V$16,IF(Udfyldningsark!G2896=Data!$T$17,Data!$V$17,IF(Udfyldningsark!G2896=Data!$T$18,Data!$V$18,IF(Udfyldningsark!G2896=Data!$T$19,Data!$V$19,IF(Udfyldningsark!G2896=Data!$T$20,Data!$V$20,IF(Udfyldningsark!G2896=Data!$T$21,Data!$V$21,IF(Udfyldningsark!G2896=Data!$T$22,Data!$V$22,IF(Udfyldningsark!G2896=Data!$T$23,Data!$V$23,IF(Udfyldningsark!G2896=Data!$T$24,Data!$V$24,IF(Udfyldningsark!G2896=Data!$T$25,Data!$V$25,IF(Udfyldningsark!G2896=Data!$T$26,Data!$V$26,IF(Udfyldningsark!G2896=Data!$T$27,Data!$V$27,))))))))))))))))))))))</f>
        <v/>
      </c>
    </row>
    <row r="2880" spans="13:13" ht="9.6" hidden="1" customHeight="1" x14ac:dyDescent="0.2">
      <c r="M2880" s="89" t="str">
        <f>IF(Udfyldningsark!G2897="","",IF(Udfyldningsark!G2897=Data!$T$7,Data!$V$7,IF(Udfyldningsark!G2897=Data!$T$8,Data!$V$8,IF(Udfyldningsark!G2897=Data!$T$9,Data!$V$9,IF(Udfyldningsark!G2897=Data!$T$10,Data!$V$10,IF(Udfyldningsark!G2897=Data!$T$11,Data!$V$11,IF(Udfyldningsark!G2897=Data!$T$12,Data!$V$12,IF(Udfyldningsark!G2897=Data!$T$13,Data!$V$13,IF(Udfyldningsark!G2897=Data!$T$14,Data!$V$14,IF(Udfyldningsark!G2897=Data!$T$15,Data!$V$15,IF(Udfyldningsark!G2897=Data!$T$16,Data!$V$16,IF(Udfyldningsark!G2897=Data!$T$17,Data!$V$17,IF(Udfyldningsark!G2897=Data!$T$18,Data!$V$18,IF(Udfyldningsark!G2897=Data!$T$19,Data!$V$19,IF(Udfyldningsark!G2897=Data!$T$20,Data!$V$20,IF(Udfyldningsark!G2897=Data!$T$21,Data!$V$21,IF(Udfyldningsark!G2897=Data!$T$22,Data!$V$22,IF(Udfyldningsark!G2897=Data!$T$23,Data!$V$23,IF(Udfyldningsark!G2897=Data!$T$24,Data!$V$24,IF(Udfyldningsark!G2897=Data!$T$25,Data!$V$25,IF(Udfyldningsark!G2897=Data!$T$26,Data!$V$26,IF(Udfyldningsark!G2897=Data!$T$27,Data!$V$27,))))))))))))))))))))))</f>
        <v/>
      </c>
    </row>
    <row r="2881" spans="13:13" ht="9.6" hidden="1" customHeight="1" x14ac:dyDescent="0.2">
      <c r="M2881" s="89" t="str">
        <f>IF(Udfyldningsark!G2898="","",IF(Udfyldningsark!G2898=Data!$T$7,Data!$V$7,IF(Udfyldningsark!G2898=Data!$T$8,Data!$V$8,IF(Udfyldningsark!G2898=Data!$T$9,Data!$V$9,IF(Udfyldningsark!G2898=Data!$T$10,Data!$V$10,IF(Udfyldningsark!G2898=Data!$T$11,Data!$V$11,IF(Udfyldningsark!G2898=Data!$T$12,Data!$V$12,IF(Udfyldningsark!G2898=Data!$T$13,Data!$V$13,IF(Udfyldningsark!G2898=Data!$T$14,Data!$V$14,IF(Udfyldningsark!G2898=Data!$T$15,Data!$V$15,IF(Udfyldningsark!G2898=Data!$T$16,Data!$V$16,IF(Udfyldningsark!G2898=Data!$T$17,Data!$V$17,IF(Udfyldningsark!G2898=Data!$T$18,Data!$V$18,IF(Udfyldningsark!G2898=Data!$T$19,Data!$V$19,IF(Udfyldningsark!G2898=Data!$T$20,Data!$V$20,IF(Udfyldningsark!G2898=Data!$T$21,Data!$V$21,IF(Udfyldningsark!G2898=Data!$T$22,Data!$V$22,IF(Udfyldningsark!G2898=Data!$T$23,Data!$V$23,IF(Udfyldningsark!G2898=Data!$T$24,Data!$V$24,IF(Udfyldningsark!G2898=Data!$T$25,Data!$V$25,IF(Udfyldningsark!G2898=Data!$T$26,Data!$V$26,IF(Udfyldningsark!G2898=Data!$T$27,Data!$V$27,))))))))))))))))))))))</f>
        <v/>
      </c>
    </row>
    <row r="2882" spans="13:13" ht="9.6" hidden="1" customHeight="1" x14ac:dyDescent="0.2">
      <c r="M2882" s="89" t="str">
        <f>IF(Udfyldningsark!G2899="","",IF(Udfyldningsark!G2899=Data!$T$7,Data!$V$7,IF(Udfyldningsark!G2899=Data!$T$8,Data!$V$8,IF(Udfyldningsark!G2899=Data!$T$9,Data!$V$9,IF(Udfyldningsark!G2899=Data!$T$10,Data!$V$10,IF(Udfyldningsark!G2899=Data!$T$11,Data!$V$11,IF(Udfyldningsark!G2899=Data!$T$12,Data!$V$12,IF(Udfyldningsark!G2899=Data!$T$13,Data!$V$13,IF(Udfyldningsark!G2899=Data!$T$14,Data!$V$14,IF(Udfyldningsark!G2899=Data!$T$15,Data!$V$15,IF(Udfyldningsark!G2899=Data!$T$16,Data!$V$16,IF(Udfyldningsark!G2899=Data!$T$17,Data!$V$17,IF(Udfyldningsark!G2899=Data!$T$18,Data!$V$18,IF(Udfyldningsark!G2899=Data!$T$19,Data!$V$19,IF(Udfyldningsark!G2899=Data!$T$20,Data!$V$20,IF(Udfyldningsark!G2899=Data!$T$21,Data!$V$21,IF(Udfyldningsark!G2899=Data!$T$22,Data!$V$22,IF(Udfyldningsark!G2899=Data!$T$23,Data!$V$23,IF(Udfyldningsark!G2899=Data!$T$24,Data!$V$24,IF(Udfyldningsark!G2899=Data!$T$25,Data!$V$25,IF(Udfyldningsark!G2899=Data!$T$26,Data!$V$26,IF(Udfyldningsark!G2899=Data!$T$27,Data!$V$27,))))))))))))))))))))))</f>
        <v/>
      </c>
    </row>
    <row r="2883" spans="13:13" ht="9.6" hidden="1" customHeight="1" x14ac:dyDescent="0.2">
      <c r="M2883" s="89" t="str">
        <f>IF(Udfyldningsark!G2900="","",IF(Udfyldningsark!G2900=Data!$T$7,Data!$V$7,IF(Udfyldningsark!G2900=Data!$T$8,Data!$V$8,IF(Udfyldningsark!G2900=Data!$T$9,Data!$V$9,IF(Udfyldningsark!G2900=Data!$T$10,Data!$V$10,IF(Udfyldningsark!G2900=Data!$T$11,Data!$V$11,IF(Udfyldningsark!G2900=Data!$T$12,Data!$V$12,IF(Udfyldningsark!G2900=Data!$T$13,Data!$V$13,IF(Udfyldningsark!G2900=Data!$T$14,Data!$V$14,IF(Udfyldningsark!G2900=Data!$T$15,Data!$V$15,IF(Udfyldningsark!G2900=Data!$T$16,Data!$V$16,IF(Udfyldningsark!G2900=Data!$T$17,Data!$V$17,IF(Udfyldningsark!G2900=Data!$T$18,Data!$V$18,IF(Udfyldningsark!G2900=Data!$T$19,Data!$V$19,IF(Udfyldningsark!G2900=Data!$T$20,Data!$V$20,IF(Udfyldningsark!G2900=Data!$T$21,Data!$V$21,IF(Udfyldningsark!G2900=Data!$T$22,Data!$V$22,IF(Udfyldningsark!G2900=Data!$T$23,Data!$V$23,IF(Udfyldningsark!G2900=Data!$T$24,Data!$V$24,IF(Udfyldningsark!G2900=Data!$T$25,Data!$V$25,IF(Udfyldningsark!G2900=Data!$T$26,Data!$V$26,IF(Udfyldningsark!G2900=Data!$T$27,Data!$V$27,))))))))))))))))))))))</f>
        <v/>
      </c>
    </row>
    <row r="2884" spans="13:13" ht="9.6" hidden="1" customHeight="1" x14ac:dyDescent="0.2">
      <c r="M2884" s="89" t="str">
        <f>IF(Udfyldningsark!G2901="","",IF(Udfyldningsark!G2901=Data!$T$7,Data!$V$7,IF(Udfyldningsark!G2901=Data!$T$8,Data!$V$8,IF(Udfyldningsark!G2901=Data!$T$9,Data!$V$9,IF(Udfyldningsark!G2901=Data!$T$10,Data!$V$10,IF(Udfyldningsark!G2901=Data!$T$11,Data!$V$11,IF(Udfyldningsark!G2901=Data!$T$12,Data!$V$12,IF(Udfyldningsark!G2901=Data!$T$13,Data!$V$13,IF(Udfyldningsark!G2901=Data!$T$14,Data!$V$14,IF(Udfyldningsark!G2901=Data!$T$15,Data!$V$15,IF(Udfyldningsark!G2901=Data!$T$16,Data!$V$16,IF(Udfyldningsark!G2901=Data!$T$17,Data!$V$17,IF(Udfyldningsark!G2901=Data!$T$18,Data!$V$18,IF(Udfyldningsark!G2901=Data!$T$19,Data!$V$19,IF(Udfyldningsark!G2901=Data!$T$20,Data!$V$20,IF(Udfyldningsark!G2901=Data!$T$21,Data!$V$21,IF(Udfyldningsark!G2901=Data!$T$22,Data!$V$22,IF(Udfyldningsark!G2901=Data!$T$23,Data!$V$23,IF(Udfyldningsark!G2901=Data!$T$24,Data!$V$24,IF(Udfyldningsark!G2901=Data!$T$25,Data!$V$25,IF(Udfyldningsark!G2901=Data!$T$26,Data!$V$26,IF(Udfyldningsark!G2901=Data!$T$27,Data!$V$27,))))))))))))))))))))))</f>
        <v/>
      </c>
    </row>
    <row r="2885" spans="13:13" ht="9.6" hidden="1" customHeight="1" x14ac:dyDescent="0.2">
      <c r="M2885" s="89" t="str">
        <f>IF(Udfyldningsark!G2902="","",IF(Udfyldningsark!G2902=Data!$T$7,Data!$V$7,IF(Udfyldningsark!G2902=Data!$T$8,Data!$V$8,IF(Udfyldningsark!G2902=Data!$T$9,Data!$V$9,IF(Udfyldningsark!G2902=Data!$T$10,Data!$V$10,IF(Udfyldningsark!G2902=Data!$T$11,Data!$V$11,IF(Udfyldningsark!G2902=Data!$T$12,Data!$V$12,IF(Udfyldningsark!G2902=Data!$T$13,Data!$V$13,IF(Udfyldningsark!G2902=Data!$T$14,Data!$V$14,IF(Udfyldningsark!G2902=Data!$T$15,Data!$V$15,IF(Udfyldningsark!G2902=Data!$T$16,Data!$V$16,IF(Udfyldningsark!G2902=Data!$T$17,Data!$V$17,IF(Udfyldningsark!G2902=Data!$T$18,Data!$V$18,IF(Udfyldningsark!G2902=Data!$T$19,Data!$V$19,IF(Udfyldningsark!G2902=Data!$T$20,Data!$V$20,IF(Udfyldningsark!G2902=Data!$T$21,Data!$V$21,IF(Udfyldningsark!G2902=Data!$T$22,Data!$V$22,IF(Udfyldningsark!G2902=Data!$T$23,Data!$V$23,IF(Udfyldningsark!G2902=Data!$T$24,Data!$V$24,IF(Udfyldningsark!G2902=Data!$T$25,Data!$V$25,IF(Udfyldningsark!G2902=Data!$T$26,Data!$V$26,IF(Udfyldningsark!G2902=Data!$T$27,Data!$V$27,))))))))))))))))))))))</f>
        <v/>
      </c>
    </row>
    <row r="2886" spans="13:13" ht="9.6" hidden="1" customHeight="1" x14ac:dyDescent="0.2">
      <c r="M2886" s="89" t="str">
        <f>IF(Udfyldningsark!G2903="","",IF(Udfyldningsark!G2903=Data!$T$7,Data!$V$7,IF(Udfyldningsark!G2903=Data!$T$8,Data!$V$8,IF(Udfyldningsark!G2903=Data!$T$9,Data!$V$9,IF(Udfyldningsark!G2903=Data!$T$10,Data!$V$10,IF(Udfyldningsark!G2903=Data!$T$11,Data!$V$11,IF(Udfyldningsark!G2903=Data!$T$12,Data!$V$12,IF(Udfyldningsark!G2903=Data!$T$13,Data!$V$13,IF(Udfyldningsark!G2903=Data!$T$14,Data!$V$14,IF(Udfyldningsark!G2903=Data!$T$15,Data!$V$15,IF(Udfyldningsark!G2903=Data!$T$16,Data!$V$16,IF(Udfyldningsark!G2903=Data!$T$17,Data!$V$17,IF(Udfyldningsark!G2903=Data!$T$18,Data!$V$18,IF(Udfyldningsark!G2903=Data!$T$19,Data!$V$19,IF(Udfyldningsark!G2903=Data!$T$20,Data!$V$20,IF(Udfyldningsark!G2903=Data!$T$21,Data!$V$21,IF(Udfyldningsark!G2903=Data!$T$22,Data!$V$22,IF(Udfyldningsark!G2903=Data!$T$23,Data!$V$23,IF(Udfyldningsark!G2903=Data!$T$24,Data!$V$24,IF(Udfyldningsark!G2903=Data!$T$25,Data!$V$25,IF(Udfyldningsark!G2903=Data!$T$26,Data!$V$26,IF(Udfyldningsark!G2903=Data!$T$27,Data!$V$27,))))))))))))))))))))))</f>
        <v/>
      </c>
    </row>
    <row r="2887" spans="13:13" ht="9.6" hidden="1" customHeight="1" x14ac:dyDescent="0.2">
      <c r="M2887" s="89" t="str">
        <f>IF(Udfyldningsark!G2904="","",IF(Udfyldningsark!G2904=Data!$T$7,Data!$V$7,IF(Udfyldningsark!G2904=Data!$T$8,Data!$V$8,IF(Udfyldningsark!G2904=Data!$T$9,Data!$V$9,IF(Udfyldningsark!G2904=Data!$T$10,Data!$V$10,IF(Udfyldningsark!G2904=Data!$T$11,Data!$V$11,IF(Udfyldningsark!G2904=Data!$T$12,Data!$V$12,IF(Udfyldningsark!G2904=Data!$T$13,Data!$V$13,IF(Udfyldningsark!G2904=Data!$T$14,Data!$V$14,IF(Udfyldningsark!G2904=Data!$T$15,Data!$V$15,IF(Udfyldningsark!G2904=Data!$T$16,Data!$V$16,IF(Udfyldningsark!G2904=Data!$T$17,Data!$V$17,IF(Udfyldningsark!G2904=Data!$T$18,Data!$V$18,IF(Udfyldningsark!G2904=Data!$T$19,Data!$V$19,IF(Udfyldningsark!G2904=Data!$T$20,Data!$V$20,IF(Udfyldningsark!G2904=Data!$T$21,Data!$V$21,IF(Udfyldningsark!G2904=Data!$T$22,Data!$V$22,IF(Udfyldningsark!G2904=Data!$T$23,Data!$V$23,IF(Udfyldningsark!G2904=Data!$T$24,Data!$V$24,IF(Udfyldningsark!G2904=Data!$T$25,Data!$V$25,IF(Udfyldningsark!G2904=Data!$T$26,Data!$V$26,IF(Udfyldningsark!G2904=Data!$T$27,Data!$V$27,))))))))))))))))))))))</f>
        <v/>
      </c>
    </row>
    <row r="2888" spans="13:13" ht="9.6" hidden="1" customHeight="1" x14ac:dyDescent="0.2">
      <c r="M2888" s="89" t="str">
        <f>IF(Udfyldningsark!G2905="","",IF(Udfyldningsark!G2905=Data!$T$7,Data!$V$7,IF(Udfyldningsark!G2905=Data!$T$8,Data!$V$8,IF(Udfyldningsark!G2905=Data!$T$9,Data!$V$9,IF(Udfyldningsark!G2905=Data!$T$10,Data!$V$10,IF(Udfyldningsark!G2905=Data!$T$11,Data!$V$11,IF(Udfyldningsark!G2905=Data!$T$12,Data!$V$12,IF(Udfyldningsark!G2905=Data!$T$13,Data!$V$13,IF(Udfyldningsark!G2905=Data!$T$14,Data!$V$14,IF(Udfyldningsark!G2905=Data!$T$15,Data!$V$15,IF(Udfyldningsark!G2905=Data!$T$16,Data!$V$16,IF(Udfyldningsark!G2905=Data!$T$17,Data!$V$17,IF(Udfyldningsark!G2905=Data!$T$18,Data!$V$18,IF(Udfyldningsark!G2905=Data!$T$19,Data!$V$19,IF(Udfyldningsark!G2905=Data!$T$20,Data!$V$20,IF(Udfyldningsark!G2905=Data!$T$21,Data!$V$21,IF(Udfyldningsark!G2905=Data!$T$22,Data!$V$22,IF(Udfyldningsark!G2905=Data!$T$23,Data!$V$23,IF(Udfyldningsark!G2905=Data!$T$24,Data!$V$24,IF(Udfyldningsark!G2905=Data!$T$25,Data!$V$25,IF(Udfyldningsark!G2905=Data!$T$26,Data!$V$26,IF(Udfyldningsark!G2905=Data!$T$27,Data!$V$27,))))))))))))))))))))))</f>
        <v/>
      </c>
    </row>
    <row r="2889" spans="13:13" ht="9.6" hidden="1" customHeight="1" x14ac:dyDescent="0.2">
      <c r="M2889" s="89" t="str">
        <f>IF(Udfyldningsark!G2906="","",IF(Udfyldningsark!G2906=Data!$T$7,Data!$V$7,IF(Udfyldningsark!G2906=Data!$T$8,Data!$V$8,IF(Udfyldningsark!G2906=Data!$T$9,Data!$V$9,IF(Udfyldningsark!G2906=Data!$T$10,Data!$V$10,IF(Udfyldningsark!G2906=Data!$T$11,Data!$V$11,IF(Udfyldningsark!G2906=Data!$T$12,Data!$V$12,IF(Udfyldningsark!G2906=Data!$T$13,Data!$V$13,IF(Udfyldningsark!G2906=Data!$T$14,Data!$V$14,IF(Udfyldningsark!G2906=Data!$T$15,Data!$V$15,IF(Udfyldningsark!G2906=Data!$T$16,Data!$V$16,IF(Udfyldningsark!G2906=Data!$T$17,Data!$V$17,IF(Udfyldningsark!G2906=Data!$T$18,Data!$V$18,IF(Udfyldningsark!G2906=Data!$T$19,Data!$V$19,IF(Udfyldningsark!G2906=Data!$T$20,Data!$V$20,IF(Udfyldningsark!G2906=Data!$T$21,Data!$V$21,IF(Udfyldningsark!G2906=Data!$T$22,Data!$V$22,IF(Udfyldningsark!G2906=Data!$T$23,Data!$V$23,IF(Udfyldningsark!G2906=Data!$T$24,Data!$V$24,IF(Udfyldningsark!G2906=Data!$T$25,Data!$V$25,IF(Udfyldningsark!G2906=Data!$T$26,Data!$V$26,IF(Udfyldningsark!G2906=Data!$T$27,Data!$V$27,))))))))))))))))))))))</f>
        <v/>
      </c>
    </row>
    <row r="2890" spans="13:13" ht="9.6" hidden="1" customHeight="1" x14ac:dyDescent="0.2">
      <c r="M2890" s="89" t="str">
        <f>IF(Udfyldningsark!G2907="","",IF(Udfyldningsark!G2907=Data!$T$7,Data!$V$7,IF(Udfyldningsark!G2907=Data!$T$8,Data!$V$8,IF(Udfyldningsark!G2907=Data!$T$9,Data!$V$9,IF(Udfyldningsark!G2907=Data!$T$10,Data!$V$10,IF(Udfyldningsark!G2907=Data!$T$11,Data!$V$11,IF(Udfyldningsark!G2907=Data!$T$12,Data!$V$12,IF(Udfyldningsark!G2907=Data!$T$13,Data!$V$13,IF(Udfyldningsark!G2907=Data!$T$14,Data!$V$14,IF(Udfyldningsark!G2907=Data!$T$15,Data!$V$15,IF(Udfyldningsark!G2907=Data!$T$16,Data!$V$16,IF(Udfyldningsark!G2907=Data!$T$17,Data!$V$17,IF(Udfyldningsark!G2907=Data!$T$18,Data!$V$18,IF(Udfyldningsark!G2907=Data!$T$19,Data!$V$19,IF(Udfyldningsark!G2907=Data!$T$20,Data!$V$20,IF(Udfyldningsark!G2907=Data!$T$21,Data!$V$21,IF(Udfyldningsark!G2907=Data!$T$22,Data!$V$22,IF(Udfyldningsark!G2907=Data!$T$23,Data!$V$23,IF(Udfyldningsark!G2907=Data!$T$24,Data!$V$24,IF(Udfyldningsark!G2907=Data!$T$25,Data!$V$25,IF(Udfyldningsark!G2907=Data!$T$26,Data!$V$26,IF(Udfyldningsark!G2907=Data!$T$27,Data!$V$27,))))))))))))))))))))))</f>
        <v/>
      </c>
    </row>
    <row r="2891" spans="13:13" ht="9.6" hidden="1" customHeight="1" x14ac:dyDescent="0.2">
      <c r="M2891" s="89" t="str">
        <f>IF(Udfyldningsark!G2908="","",IF(Udfyldningsark!G2908=Data!$T$7,Data!$V$7,IF(Udfyldningsark!G2908=Data!$T$8,Data!$V$8,IF(Udfyldningsark!G2908=Data!$T$9,Data!$V$9,IF(Udfyldningsark!G2908=Data!$T$10,Data!$V$10,IF(Udfyldningsark!G2908=Data!$T$11,Data!$V$11,IF(Udfyldningsark!G2908=Data!$T$12,Data!$V$12,IF(Udfyldningsark!G2908=Data!$T$13,Data!$V$13,IF(Udfyldningsark!G2908=Data!$T$14,Data!$V$14,IF(Udfyldningsark!G2908=Data!$T$15,Data!$V$15,IF(Udfyldningsark!G2908=Data!$T$16,Data!$V$16,IF(Udfyldningsark!G2908=Data!$T$17,Data!$V$17,IF(Udfyldningsark!G2908=Data!$T$18,Data!$V$18,IF(Udfyldningsark!G2908=Data!$T$19,Data!$V$19,IF(Udfyldningsark!G2908=Data!$T$20,Data!$V$20,IF(Udfyldningsark!G2908=Data!$T$21,Data!$V$21,IF(Udfyldningsark!G2908=Data!$T$22,Data!$V$22,IF(Udfyldningsark!G2908=Data!$T$23,Data!$V$23,IF(Udfyldningsark!G2908=Data!$T$24,Data!$V$24,IF(Udfyldningsark!G2908=Data!$T$25,Data!$V$25,IF(Udfyldningsark!G2908=Data!$T$26,Data!$V$26,IF(Udfyldningsark!G2908=Data!$T$27,Data!$V$27,))))))))))))))))))))))</f>
        <v/>
      </c>
    </row>
    <row r="2892" spans="13:13" ht="9.6" hidden="1" customHeight="1" x14ac:dyDescent="0.2">
      <c r="M2892" s="89" t="str">
        <f>IF(Udfyldningsark!G2909="","",IF(Udfyldningsark!G2909=Data!$T$7,Data!$V$7,IF(Udfyldningsark!G2909=Data!$T$8,Data!$V$8,IF(Udfyldningsark!G2909=Data!$T$9,Data!$V$9,IF(Udfyldningsark!G2909=Data!$T$10,Data!$V$10,IF(Udfyldningsark!G2909=Data!$T$11,Data!$V$11,IF(Udfyldningsark!G2909=Data!$T$12,Data!$V$12,IF(Udfyldningsark!G2909=Data!$T$13,Data!$V$13,IF(Udfyldningsark!G2909=Data!$T$14,Data!$V$14,IF(Udfyldningsark!G2909=Data!$T$15,Data!$V$15,IF(Udfyldningsark!G2909=Data!$T$16,Data!$V$16,IF(Udfyldningsark!G2909=Data!$T$17,Data!$V$17,IF(Udfyldningsark!G2909=Data!$T$18,Data!$V$18,IF(Udfyldningsark!G2909=Data!$T$19,Data!$V$19,IF(Udfyldningsark!G2909=Data!$T$20,Data!$V$20,IF(Udfyldningsark!G2909=Data!$T$21,Data!$V$21,IF(Udfyldningsark!G2909=Data!$T$22,Data!$V$22,IF(Udfyldningsark!G2909=Data!$T$23,Data!$V$23,IF(Udfyldningsark!G2909=Data!$T$24,Data!$V$24,IF(Udfyldningsark!G2909=Data!$T$25,Data!$V$25,IF(Udfyldningsark!G2909=Data!$T$26,Data!$V$26,IF(Udfyldningsark!G2909=Data!$T$27,Data!$V$27,))))))))))))))))))))))</f>
        <v/>
      </c>
    </row>
    <row r="2893" spans="13:13" ht="9.6" hidden="1" customHeight="1" x14ac:dyDescent="0.2">
      <c r="M2893" s="89" t="str">
        <f>IF(Udfyldningsark!G2910="","",IF(Udfyldningsark!G2910=Data!$T$7,Data!$V$7,IF(Udfyldningsark!G2910=Data!$T$8,Data!$V$8,IF(Udfyldningsark!G2910=Data!$T$9,Data!$V$9,IF(Udfyldningsark!G2910=Data!$T$10,Data!$V$10,IF(Udfyldningsark!G2910=Data!$T$11,Data!$V$11,IF(Udfyldningsark!G2910=Data!$T$12,Data!$V$12,IF(Udfyldningsark!G2910=Data!$T$13,Data!$V$13,IF(Udfyldningsark!G2910=Data!$T$14,Data!$V$14,IF(Udfyldningsark!G2910=Data!$T$15,Data!$V$15,IF(Udfyldningsark!G2910=Data!$T$16,Data!$V$16,IF(Udfyldningsark!G2910=Data!$T$17,Data!$V$17,IF(Udfyldningsark!G2910=Data!$T$18,Data!$V$18,IF(Udfyldningsark!G2910=Data!$T$19,Data!$V$19,IF(Udfyldningsark!G2910=Data!$T$20,Data!$V$20,IF(Udfyldningsark!G2910=Data!$T$21,Data!$V$21,IF(Udfyldningsark!G2910=Data!$T$22,Data!$V$22,IF(Udfyldningsark!G2910=Data!$T$23,Data!$V$23,IF(Udfyldningsark!G2910=Data!$T$24,Data!$V$24,IF(Udfyldningsark!G2910=Data!$T$25,Data!$V$25,IF(Udfyldningsark!G2910=Data!$T$26,Data!$V$26,IF(Udfyldningsark!G2910=Data!$T$27,Data!$V$27,))))))))))))))))))))))</f>
        <v/>
      </c>
    </row>
    <row r="2894" spans="13:13" ht="9.6" hidden="1" customHeight="1" x14ac:dyDescent="0.2">
      <c r="M2894" s="89" t="str">
        <f>IF(Udfyldningsark!G2911="","",IF(Udfyldningsark!G2911=Data!$T$7,Data!$V$7,IF(Udfyldningsark!G2911=Data!$T$8,Data!$V$8,IF(Udfyldningsark!G2911=Data!$T$9,Data!$V$9,IF(Udfyldningsark!G2911=Data!$T$10,Data!$V$10,IF(Udfyldningsark!G2911=Data!$T$11,Data!$V$11,IF(Udfyldningsark!G2911=Data!$T$12,Data!$V$12,IF(Udfyldningsark!G2911=Data!$T$13,Data!$V$13,IF(Udfyldningsark!G2911=Data!$T$14,Data!$V$14,IF(Udfyldningsark!G2911=Data!$T$15,Data!$V$15,IF(Udfyldningsark!G2911=Data!$T$16,Data!$V$16,IF(Udfyldningsark!G2911=Data!$T$17,Data!$V$17,IF(Udfyldningsark!G2911=Data!$T$18,Data!$V$18,IF(Udfyldningsark!G2911=Data!$T$19,Data!$V$19,IF(Udfyldningsark!G2911=Data!$T$20,Data!$V$20,IF(Udfyldningsark!G2911=Data!$T$21,Data!$V$21,IF(Udfyldningsark!G2911=Data!$T$22,Data!$V$22,IF(Udfyldningsark!G2911=Data!$T$23,Data!$V$23,IF(Udfyldningsark!G2911=Data!$T$24,Data!$V$24,IF(Udfyldningsark!G2911=Data!$T$25,Data!$V$25,IF(Udfyldningsark!G2911=Data!$T$26,Data!$V$26,IF(Udfyldningsark!G2911=Data!$T$27,Data!$V$27,))))))))))))))))))))))</f>
        <v/>
      </c>
    </row>
    <row r="2895" spans="13:13" ht="9.6" hidden="1" customHeight="1" x14ac:dyDescent="0.2">
      <c r="M2895" s="89" t="str">
        <f>IF(Udfyldningsark!G2912="","",IF(Udfyldningsark!G2912=Data!$T$7,Data!$V$7,IF(Udfyldningsark!G2912=Data!$T$8,Data!$V$8,IF(Udfyldningsark!G2912=Data!$T$9,Data!$V$9,IF(Udfyldningsark!G2912=Data!$T$10,Data!$V$10,IF(Udfyldningsark!G2912=Data!$T$11,Data!$V$11,IF(Udfyldningsark!G2912=Data!$T$12,Data!$V$12,IF(Udfyldningsark!G2912=Data!$T$13,Data!$V$13,IF(Udfyldningsark!G2912=Data!$T$14,Data!$V$14,IF(Udfyldningsark!G2912=Data!$T$15,Data!$V$15,IF(Udfyldningsark!G2912=Data!$T$16,Data!$V$16,IF(Udfyldningsark!G2912=Data!$T$17,Data!$V$17,IF(Udfyldningsark!G2912=Data!$T$18,Data!$V$18,IF(Udfyldningsark!G2912=Data!$T$19,Data!$V$19,IF(Udfyldningsark!G2912=Data!$T$20,Data!$V$20,IF(Udfyldningsark!G2912=Data!$T$21,Data!$V$21,IF(Udfyldningsark!G2912=Data!$T$22,Data!$V$22,IF(Udfyldningsark!G2912=Data!$T$23,Data!$V$23,IF(Udfyldningsark!G2912=Data!$T$24,Data!$V$24,IF(Udfyldningsark!G2912=Data!$T$25,Data!$V$25,IF(Udfyldningsark!G2912=Data!$T$26,Data!$V$26,IF(Udfyldningsark!G2912=Data!$T$27,Data!$V$27,))))))))))))))))))))))</f>
        <v/>
      </c>
    </row>
    <row r="2896" spans="13:13" ht="9.6" hidden="1" customHeight="1" x14ac:dyDescent="0.2">
      <c r="M2896" s="89" t="str">
        <f>IF(Udfyldningsark!G2913="","",IF(Udfyldningsark!G2913=Data!$T$7,Data!$V$7,IF(Udfyldningsark!G2913=Data!$T$8,Data!$V$8,IF(Udfyldningsark!G2913=Data!$T$9,Data!$V$9,IF(Udfyldningsark!G2913=Data!$T$10,Data!$V$10,IF(Udfyldningsark!G2913=Data!$T$11,Data!$V$11,IF(Udfyldningsark!G2913=Data!$T$12,Data!$V$12,IF(Udfyldningsark!G2913=Data!$T$13,Data!$V$13,IF(Udfyldningsark!G2913=Data!$T$14,Data!$V$14,IF(Udfyldningsark!G2913=Data!$T$15,Data!$V$15,IF(Udfyldningsark!G2913=Data!$T$16,Data!$V$16,IF(Udfyldningsark!G2913=Data!$T$17,Data!$V$17,IF(Udfyldningsark!G2913=Data!$T$18,Data!$V$18,IF(Udfyldningsark!G2913=Data!$T$19,Data!$V$19,IF(Udfyldningsark!G2913=Data!$T$20,Data!$V$20,IF(Udfyldningsark!G2913=Data!$T$21,Data!$V$21,IF(Udfyldningsark!G2913=Data!$T$22,Data!$V$22,IF(Udfyldningsark!G2913=Data!$T$23,Data!$V$23,IF(Udfyldningsark!G2913=Data!$T$24,Data!$V$24,IF(Udfyldningsark!G2913=Data!$T$25,Data!$V$25,IF(Udfyldningsark!G2913=Data!$T$26,Data!$V$26,IF(Udfyldningsark!G2913=Data!$T$27,Data!$V$27,))))))))))))))))))))))</f>
        <v/>
      </c>
    </row>
    <row r="2897" spans="13:13" ht="9.6" hidden="1" customHeight="1" x14ac:dyDescent="0.2">
      <c r="M2897" s="89" t="str">
        <f>IF(Udfyldningsark!G2914="","",IF(Udfyldningsark!G2914=Data!$T$7,Data!$V$7,IF(Udfyldningsark!G2914=Data!$T$8,Data!$V$8,IF(Udfyldningsark!G2914=Data!$T$9,Data!$V$9,IF(Udfyldningsark!G2914=Data!$T$10,Data!$V$10,IF(Udfyldningsark!G2914=Data!$T$11,Data!$V$11,IF(Udfyldningsark!G2914=Data!$T$12,Data!$V$12,IF(Udfyldningsark!G2914=Data!$T$13,Data!$V$13,IF(Udfyldningsark!G2914=Data!$T$14,Data!$V$14,IF(Udfyldningsark!G2914=Data!$T$15,Data!$V$15,IF(Udfyldningsark!G2914=Data!$T$16,Data!$V$16,IF(Udfyldningsark!G2914=Data!$T$17,Data!$V$17,IF(Udfyldningsark!G2914=Data!$T$18,Data!$V$18,IF(Udfyldningsark!G2914=Data!$T$19,Data!$V$19,IF(Udfyldningsark!G2914=Data!$T$20,Data!$V$20,IF(Udfyldningsark!G2914=Data!$T$21,Data!$V$21,IF(Udfyldningsark!G2914=Data!$T$22,Data!$V$22,IF(Udfyldningsark!G2914=Data!$T$23,Data!$V$23,IF(Udfyldningsark!G2914=Data!$T$24,Data!$V$24,IF(Udfyldningsark!G2914=Data!$T$25,Data!$V$25,IF(Udfyldningsark!G2914=Data!$T$26,Data!$V$26,IF(Udfyldningsark!G2914=Data!$T$27,Data!$V$27,))))))))))))))))))))))</f>
        <v/>
      </c>
    </row>
    <row r="2898" spans="13:13" ht="9.6" hidden="1" customHeight="1" x14ac:dyDescent="0.2">
      <c r="M2898" s="89" t="str">
        <f>IF(Udfyldningsark!G2915="","",IF(Udfyldningsark!G2915=Data!$T$7,Data!$V$7,IF(Udfyldningsark!G2915=Data!$T$8,Data!$V$8,IF(Udfyldningsark!G2915=Data!$T$9,Data!$V$9,IF(Udfyldningsark!G2915=Data!$T$10,Data!$V$10,IF(Udfyldningsark!G2915=Data!$T$11,Data!$V$11,IF(Udfyldningsark!G2915=Data!$T$12,Data!$V$12,IF(Udfyldningsark!G2915=Data!$T$13,Data!$V$13,IF(Udfyldningsark!G2915=Data!$T$14,Data!$V$14,IF(Udfyldningsark!G2915=Data!$T$15,Data!$V$15,IF(Udfyldningsark!G2915=Data!$T$16,Data!$V$16,IF(Udfyldningsark!G2915=Data!$T$17,Data!$V$17,IF(Udfyldningsark!G2915=Data!$T$18,Data!$V$18,IF(Udfyldningsark!G2915=Data!$T$19,Data!$V$19,IF(Udfyldningsark!G2915=Data!$T$20,Data!$V$20,IF(Udfyldningsark!G2915=Data!$T$21,Data!$V$21,IF(Udfyldningsark!G2915=Data!$T$22,Data!$V$22,IF(Udfyldningsark!G2915=Data!$T$23,Data!$V$23,IF(Udfyldningsark!G2915=Data!$T$24,Data!$V$24,IF(Udfyldningsark!G2915=Data!$T$25,Data!$V$25,IF(Udfyldningsark!G2915=Data!$T$26,Data!$V$26,IF(Udfyldningsark!G2915=Data!$T$27,Data!$V$27,))))))))))))))))))))))</f>
        <v/>
      </c>
    </row>
    <row r="2899" spans="13:13" ht="9.6" hidden="1" customHeight="1" x14ac:dyDescent="0.2">
      <c r="M2899" s="89" t="str">
        <f>IF(Udfyldningsark!G2916="","",IF(Udfyldningsark!G2916=Data!$T$7,Data!$V$7,IF(Udfyldningsark!G2916=Data!$T$8,Data!$V$8,IF(Udfyldningsark!G2916=Data!$T$9,Data!$V$9,IF(Udfyldningsark!G2916=Data!$T$10,Data!$V$10,IF(Udfyldningsark!G2916=Data!$T$11,Data!$V$11,IF(Udfyldningsark!G2916=Data!$T$12,Data!$V$12,IF(Udfyldningsark!G2916=Data!$T$13,Data!$V$13,IF(Udfyldningsark!G2916=Data!$T$14,Data!$V$14,IF(Udfyldningsark!G2916=Data!$T$15,Data!$V$15,IF(Udfyldningsark!G2916=Data!$T$16,Data!$V$16,IF(Udfyldningsark!G2916=Data!$T$17,Data!$V$17,IF(Udfyldningsark!G2916=Data!$T$18,Data!$V$18,IF(Udfyldningsark!G2916=Data!$T$19,Data!$V$19,IF(Udfyldningsark!G2916=Data!$T$20,Data!$V$20,IF(Udfyldningsark!G2916=Data!$T$21,Data!$V$21,IF(Udfyldningsark!G2916=Data!$T$22,Data!$V$22,IF(Udfyldningsark!G2916=Data!$T$23,Data!$V$23,IF(Udfyldningsark!G2916=Data!$T$24,Data!$V$24,IF(Udfyldningsark!G2916=Data!$T$25,Data!$V$25,IF(Udfyldningsark!G2916=Data!$T$26,Data!$V$26,IF(Udfyldningsark!G2916=Data!$T$27,Data!$V$27,))))))))))))))))))))))</f>
        <v/>
      </c>
    </row>
    <row r="2900" spans="13:13" ht="9.6" hidden="1" customHeight="1" x14ac:dyDescent="0.2">
      <c r="M2900" s="89" t="str">
        <f>IF(Udfyldningsark!G2917="","",IF(Udfyldningsark!G2917=Data!$T$7,Data!$V$7,IF(Udfyldningsark!G2917=Data!$T$8,Data!$V$8,IF(Udfyldningsark!G2917=Data!$T$9,Data!$V$9,IF(Udfyldningsark!G2917=Data!$T$10,Data!$V$10,IF(Udfyldningsark!G2917=Data!$T$11,Data!$V$11,IF(Udfyldningsark!G2917=Data!$T$12,Data!$V$12,IF(Udfyldningsark!G2917=Data!$T$13,Data!$V$13,IF(Udfyldningsark!G2917=Data!$T$14,Data!$V$14,IF(Udfyldningsark!G2917=Data!$T$15,Data!$V$15,IF(Udfyldningsark!G2917=Data!$T$16,Data!$V$16,IF(Udfyldningsark!G2917=Data!$T$17,Data!$V$17,IF(Udfyldningsark!G2917=Data!$T$18,Data!$V$18,IF(Udfyldningsark!G2917=Data!$T$19,Data!$V$19,IF(Udfyldningsark!G2917=Data!$T$20,Data!$V$20,IF(Udfyldningsark!G2917=Data!$T$21,Data!$V$21,IF(Udfyldningsark!G2917=Data!$T$22,Data!$V$22,IF(Udfyldningsark!G2917=Data!$T$23,Data!$V$23,IF(Udfyldningsark!G2917=Data!$T$24,Data!$V$24,IF(Udfyldningsark!G2917=Data!$T$25,Data!$V$25,IF(Udfyldningsark!G2917=Data!$T$26,Data!$V$26,IF(Udfyldningsark!G2917=Data!$T$27,Data!$V$27,))))))))))))))))))))))</f>
        <v/>
      </c>
    </row>
    <row r="2901" spans="13:13" ht="9.6" hidden="1" customHeight="1" x14ac:dyDescent="0.2">
      <c r="M2901" s="89" t="str">
        <f>IF(Udfyldningsark!G2918="","",IF(Udfyldningsark!G2918=Data!$T$7,Data!$V$7,IF(Udfyldningsark!G2918=Data!$T$8,Data!$V$8,IF(Udfyldningsark!G2918=Data!$T$9,Data!$V$9,IF(Udfyldningsark!G2918=Data!$T$10,Data!$V$10,IF(Udfyldningsark!G2918=Data!$T$11,Data!$V$11,IF(Udfyldningsark!G2918=Data!$T$12,Data!$V$12,IF(Udfyldningsark!G2918=Data!$T$13,Data!$V$13,IF(Udfyldningsark!G2918=Data!$T$14,Data!$V$14,IF(Udfyldningsark!G2918=Data!$T$15,Data!$V$15,IF(Udfyldningsark!G2918=Data!$T$16,Data!$V$16,IF(Udfyldningsark!G2918=Data!$T$17,Data!$V$17,IF(Udfyldningsark!G2918=Data!$T$18,Data!$V$18,IF(Udfyldningsark!G2918=Data!$T$19,Data!$V$19,IF(Udfyldningsark!G2918=Data!$T$20,Data!$V$20,IF(Udfyldningsark!G2918=Data!$T$21,Data!$V$21,IF(Udfyldningsark!G2918=Data!$T$22,Data!$V$22,IF(Udfyldningsark!G2918=Data!$T$23,Data!$V$23,IF(Udfyldningsark!G2918=Data!$T$24,Data!$V$24,IF(Udfyldningsark!G2918=Data!$T$25,Data!$V$25,IF(Udfyldningsark!G2918=Data!$T$26,Data!$V$26,IF(Udfyldningsark!G2918=Data!$T$27,Data!$V$27,))))))))))))))))))))))</f>
        <v/>
      </c>
    </row>
    <row r="2902" spans="13:13" ht="9.6" hidden="1" customHeight="1" x14ac:dyDescent="0.2">
      <c r="M2902" s="89" t="str">
        <f>IF(Udfyldningsark!G2919="","",IF(Udfyldningsark!G2919=Data!$T$7,Data!$V$7,IF(Udfyldningsark!G2919=Data!$T$8,Data!$V$8,IF(Udfyldningsark!G2919=Data!$T$9,Data!$V$9,IF(Udfyldningsark!G2919=Data!$T$10,Data!$V$10,IF(Udfyldningsark!G2919=Data!$T$11,Data!$V$11,IF(Udfyldningsark!G2919=Data!$T$12,Data!$V$12,IF(Udfyldningsark!G2919=Data!$T$13,Data!$V$13,IF(Udfyldningsark!G2919=Data!$T$14,Data!$V$14,IF(Udfyldningsark!G2919=Data!$T$15,Data!$V$15,IF(Udfyldningsark!G2919=Data!$T$16,Data!$V$16,IF(Udfyldningsark!G2919=Data!$T$17,Data!$V$17,IF(Udfyldningsark!G2919=Data!$T$18,Data!$V$18,IF(Udfyldningsark!G2919=Data!$T$19,Data!$V$19,IF(Udfyldningsark!G2919=Data!$T$20,Data!$V$20,IF(Udfyldningsark!G2919=Data!$T$21,Data!$V$21,IF(Udfyldningsark!G2919=Data!$T$22,Data!$V$22,IF(Udfyldningsark!G2919=Data!$T$23,Data!$V$23,IF(Udfyldningsark!G2919=Data!$T$24,Data!$V$24,IF(Udfyldningsark!G2919=Data!$T$25,Data!$V$25,IF(Udfyldningsark!G2919=Data!$T$26,Data!$V$26,IF(Udfyldningsark!G2919=Data!$T$27,Data!$V$27,))))))))))))))))))))))</f>
        <v/>
      </c>
    </row>
    <row r="2903" spans="13:13" ht="9.6" hidden="1" customHeight="1" x14ac:dyDescent="0.2">
      <c r="M2903" s="89" t="str">
        <f>IF(Udfyldningsark!G2920="","",IF(Udfyldningsark!G2920=Data!$T$7,Data!$V$7,IF(Udfyldningsark!G2920=Data!$T$8,Data!$V$8,IF(Udfyldningsark!G2920=Data!$T$9,Data!$V$9,IF(Udfyldningsark!G2920=Data!$T$10,Data!$V$10,IF(Udfyldningsark!G2920=Data!$T$11,Data!$V$11,IF(Udfyldningsark!G2920=Data!$T$12,Data!$V$12,IF(Udfyldningsark!G2920=Data!$T$13,Data!$V$13,IF(Udfyldningsark!G2920=Data!$T$14,Data!$V$14,IF(Udfyldningsark!G2920=Data!$T$15,Data!$V$15,IF(Udfyldningsark!G2920=Data!$T$16,Data!$V$16,IF(Udfyldningsark!G2920=Data!$T$17,Data!$V$17,IF(Udfyldningsark!G2920=Data!$T$18,Data!$V$18,IF(Udfyldningsark!G2920=Data!$T$19,Data!$V$19,IF(Udfyldningsark!G2920=Data!$T$20,Data!$V$20,IF(Udfyldningsark!G2920=Data!$T$21,Data!$V$21,IF(Udfyldningsark!G2920=Data!$T$22,Data!$V$22,IF(Udfyldningsark!G2920=Data!$T$23,Data!$V$23,IF(Udfyldningsark!G2920=Data!$T$24,Data!$V$24,IF(Udfyldningsark!G2920=Data!$T$25,Data!$V$25,IF(Udfyldningsark!G2920=Data!$T$26,Data!$V$26,IF(Udfyldningsark!G2920=Data!$T$27,Data!$V$27,))))))))))))))))))))))</f>
        <v/>
      </c>
    </row>
    <row r="2904" spans="13:13" ht="9.6" hidden="1" customHeight="1" x14ac:dyDescent="0.2">
      <c r="M2904" s="89" t="str">
        <f>IF(Udfyldningsark!G2921="","",IF(Udfyldningsark!G2921=Data!$T$7,Data!$V$7,IF(Udfyldningsark!G2921=Data!$T$8,Data!$V$8,IF(Udfyldningsark!G2921=Data!$T$9,Data!$V$9,IF(Udfyldningsark!G2921=Data!$T$10,Data!$V$10,IF(Udfyldningsark!G2921=Data!$T$11,Data!$V$11,IF(Udfyldningsark!G2921=Data!$T$12,Data!$V$12,IF(Udfyldningsark!G2921=Data!$T$13,Data!$V$13,IF(Udfyldningsark!G2921=Data!$T$14,Data!$V$14,IF(Udfyldningsark!G2921=Data!$T$15,Data!$V$15,IF(Udfyldningsark!G2921=Data!$T$16,Data!$V$16,IF(Udfyldningsark!G2921=Data!$T$17,Data!$V$17,IF(Udfyldningsark!G2921=Data!$T$18,Data!$V$18,IF(Udfyldningsark!G2921=Data!$T$19,Data!$V$19,IF(Udfyldningsark!G2921=Data!$T$20,Data!$V$20,IF(Udfyldningsark!G2921=Data!$T$21,Data!$V$21,IF(Udfyldningsark!G2921=Data!$T$22,Data!$V$22,IF(Udfyldningsark!G2921=Data!$T$23,Data!$V$23,IF(Udfyldningsark!G2921=Data!$T$24,Data!$V$24,IF(Udfyldningsark!G2921=Data!$T$25,Data!$V$25,IF(Udfyldningsark!G2921=Data!$T$26,Data!$V$26,IF(Udfyldningsark!G2921=Data!$T$27,Data!$V$27,))))))))))))))))))))))</f>
        <v/>
      </c>
    </row>
    <row r="2905" spans="13:13" ht="9.6" hidden="1" customHeight="1" x14ac:dyDescent="0.2">
      <c r="M2905" s="89" t="str">
        <f>IF(Udfyldningsark!G2922="","",IF(Udfyldningsark!G2922=Data!$T$7,Data!$V$7,IF(Udfyldningsark!G2922=Data!$T$8,Data!$V$8,IF(Udfyldningsark!G2922=Data!$T$9,Data!$V$9,IF(Udfyldningsark!G2922=Data!$T$10,Data!$V$10,IF(Udfyldningsark!G2922=Data!$T$11,Data!$V$11,IF(Udfyldningsark!G2922=Data!$T$12,Data!$V$12,IF(Udfyldningsark!G2922=Data!$T$13,Data!$V$13,IF(Udfyldningsark!G2922=Data!$T$14,Data!$V$14,IF(Udfyldningsark!G2922=Data!$T$15,Data!$V$15,IF(Udfyldningsark!G2922=Data!$T$16,Data!$V$16,IF(Udfyldningsark!G2922=Data!$T$17,Data!$V$17,IF(Udfyldningsark!G2922=Data!$T$18,Data!$V$18,IF(Udfyldningsark!G2922=Data!$T$19,Data!$V$19,IF(Udfyldningsark!G2922=Data!$T$20,Data!$V$20,IF(Udfyldningsark!G2922=Data!$T$21,Data!$V$21,IF(Udfyldningsark!G2922=Data!$T$22,Data!$V$22,IF(Udfyldningsark!G2922=Data!$T$23,Data!$V$23,IF(Udfyldningsark!G2922=Data!$T$24,Data!$V$24,IF(Udfyldningsark!G2922=Data!$T$25,Data!$V$25,IF(Udfyldningsark!G2922=Data!$T$26,Data!$V$26,IF(Udfyldningsark!G2922=Data!$T$27,Data!$V$27,))))))))))))))))))))))</f>
        <v/>
      </c>
    </row>
    <row r="2906" spans="13:13" ht="9.6" hidden="1" customHeight="1" x14ac:dyDescent="0.2">
      <c r="M2906" s="89" t="str">
        <f>IF(Udfyldningsark!G2923="","",IF(Udfyldningsark!G2923=Data!$T$7,Data!$V$7,IF(Udfyldningsark!G2923=Data!$T$8,Data!$V$8,IF(Udfyldningsark!G2923=Data!$T$9,Data!$V$9,IF(Udfyldningsark!G2923=Data!$T$10,Data!$V$10,IF(Udfyldningsark!G2923=Data!$T$11,Data!$V$11,IF(Udfyldningsark!G2923=Data!$T$12,Data!$V$12,IF(Udfyldningsark!G2923=Data!$T$13,Data!$V$13,IF(Udfyldningsark!G2923=Data!$T$14,Data!$V$14,IF(Udfyldningsark!G2923=Data!$T$15,Data!$V$15,IF(Udfyldningsark!G2923=Data!$T$16,Data!$V$16,IF(Udfyldningsark!G2923=Data!$T$17,Data!$V$17,IF(Udfyldningsark!G2923=Data!$T$18,Data!$V$18,IF(Udfyldningsark!G2923=Data!$T$19,Data!$V$19,IF(Udfyldningsark!G2923=Data!$T$20,Data!$V$20,IF(Udfyldningsark!G2923=Data!$T$21,Data!$V$21,IF(Udfyldningsark!G2923=Data!$T$22,Data!$V$22,IF(Udfyldningsark!G2923=Data!$T$23,Data!$V$23,IF(Udfyldningsark!G2923=Data!$T$24,Data!$V$24,IF(Udfyldningsark!G2923=Data!$T$25,Data!$V$25,IF(Udfyldningsark!G2923=Data!$T$26,Data!$V$26,IF(Udfyldningsark!G2923=Data!$T$27,Data!$V$27,))))))))))))))))))))))</f>
        <v/>
      </c>
    </row>
    <row r="2907" spans="13:13" ht="9.6" hidden="1" customHeight="1" x14ac:dyDescent="0.2">
      <c r="M2907" s="89" t="str">
        <f>IF(Udfyldningsark!G2924="","",IF(Udfyldningsark!G2924=Data!$T$7,Data!$V$7,IF(Udfyldningsark!G2924=Data!$T$8,Data!$V$8,IF(Udfyldningsark!G2924=Data!$T$9,Data!$V$9,IF(Udfyldningsark!G2924=Data!$T$10,Data!$V$10,IF(Udfyldningsark!G2924=Data!$T$11,Data!$V$11,IF(Udfyldningsark!G2924=Data!$T$12,Data!$V$12,IF(Udfyldningsark!G2924=Data!$T$13,Data!$V$13,IF(Udfyldningsark!G2924=Data!$T$14,Data!$V$14,IF(Udfyldningsark!G2924=Data!$T$15,Data!$V$15,IF(Udfyldningsark!G2924=Data!$T$16,Data!$V$16,IF(Udfyldningsark!G2924=Data!$T$17,Data!$V$17,IF(Udfyldningsark!G2924=Data!$T$18,Data!$V$18,IF(Udfyldningsark!G2924=Data!$T$19,Data!$V$19,IF(Udfyldningsark!G2924=Data!$T$20,Data!$V$20,IF(Udfyldningsark!G2924=Data!$T$21,Data!$V$21,IF(Udfyldningsark!G2924=Data!$T$22,Data!$V$22,IF(Udfyldningsark!G2924=Data!$T$23,Data!$V$23,IF(Udfyldningsark!G2924=Data!$T$24,Data!$V$24,IF(Udfyldningsark!G2924=Data!$T$25,Data!$V$25,IF(Udfyldningsark!G2924=Data!$T$26,Data!$V$26,IF(Udfyldningsark!G2924=Data!$T$27,Data!$V$27,))))))))))))))))))))))</f>
        <v/>
      </c>
    </row>
    <row r="2908" spans="13:13" ht="9.6" hidden="1" customHeight="1" x14ac:dyDescent="0.2">
      <c r="M2908" s="89" t="str">
        <f>IF(Udfyldningsark!G2925="","",IF(Udfyldningsark!G2925=Data!$T$7,Data!$V$7,IF(Udfyldningsark!G2925=Data!$T$8,Data!$V$8,IF(Udfyldningsark!G2925=Data!$T$9,Data!$V$9,IF(Udfyldningsark!G2925=Data!$T$10,Data!$V$10,IF(Udfyldningsark!G2925=Data!$T$11,Data!$V$11,IF(Udfyldningsark!G2925=Data!$T$12,Data!$V$12,IF(Udfyldningsark!G2925=Data!$T$13,Data!$V$13,IF(Udfyldningsark!G2925=Data!$T$14,Data!$V$14,IF(Udfyldningsark!G2925=Data!$T$15,Data!$V$15,IF(Udfyldningsark!G2925=Data!$T$16,Data!$V$16,IF(Udfyldningsark!G2925=Data!$T$17,Data!$V$17,IF(Udfyldningsark!G2925=Data!$T$18,Data!$V$18,IF(Udfyldningsark!G2925=Data!$T$19,Data!$V$19,IF(Udfyldningsark!G2925=Data!$T$20,Data!$V$20,IF(Udfyldningsark!G2925=Data!$T$21,Data!$V$21,IF(Udfyldningsark!G2925=Data!$T$22,Data!$V$22,IF(Udfyldningsark!G2925=Data!$T$23,Data!$V$23,IF(Udfyldningsark!G2925=Data!$T$24,Data!$V$24,IF(Udfyldningsark!G2925=Data!$T$25,Data!$V$25,IF(Udfyldningsark!G2925=Data!$T$26,Data!$V$26,IF(Udfyldningsark!G2925=Data!$T$27,Data!$V$27,))))))))))))))))))))))</f>
        <v/>
      </c>
    </row>
    <row r="2909" spans="13:13" ht="9.6" hidden="1" customHeight="1" x14ac:dyDescent="0.2">
      <c r="M2909" s="89" t="str">
        <f>IF(Udfyldningsark!G2926="","",IF(Udfyldningsark!G2926=Data!$T$7,Data!$V$7,IF(Udfyldningsark!G2926=Data!$T$8,Data!$V$8,IF(Udfyldningsark!G2926=Data!$T$9,Data!$V$9,IF(Udfyldningsark!G2926=Data!$T$10,Data!$V$10,IF(Udfyldningsark!G2926=Data!$T$11,Data!$V$11,IF(Udfyldningsark!G2926=Data!$T$12,Data!$V$12,IF(Udfyldningsark!G2926=Data!$T$13,Data!$V$13,IF(Udfyldningsark!G2926=Data!$T$14,Data!$V$14,IF(Udfyldningsark!G2926=Data!$T$15,Data!$V$15,IF(Udfyldningsark!G2926=Data!$T$16,Data!$V$16,IF(Udfyldningsark!G2926=Data!$T$17,Data!$V$17,IF(Udfyldningsark!G2926=Data!$T$18,Data!$V$18,IF(Udfyldningsark!G2926=Data!$T$19,Data!$V$19,IF(Udfyldningsark!G2926=Data!$T$20,Data!$V$20,IF(Udfyldningsark!G2926=Data!$T$21,Data!$V$21,IF(Udfyldningsark!G2926=Data!$T$22,Data!$V$22,IF(Udfyldningsark!G2926=Data!$T$23,Data!$V$23,IF(Udfyldningsark!G2926=Data!$T$24,Data!$V$24,IF(Udfyldningsark!G2926=Data!$T$25,Data!$V$25,IF(Udfyldningsark!G2926=Data!$T$26,Data!$V$26,IF(Udfyldningsark!G2926=Data!$T$27,Data!$V$27,))))))))))))))))))))))</f>
        <v/>
      </c>
    </row>
    <row r="2910" spans="13:13" ht="9.6" hidden="1" customHeight="1" x14ac:dyDescent="0.2">
      <c r="M2910" s="89" t="str">
        <f>IF(Udfyldningsark!G2927="","",IF(Udfyldningsark!G2927=Data!$T$7,Data!$V$7,IF(Udfyldningsark!G2927=Data!$T$8,Data!$V$8,IF(Udfyldningsark!G2927=Data!$T$9,Data!$V$9,IF(Udfyldningsark!G2927=Data!$T$10,Data!$V$10,IF(Udfyldningsark!G2927=Data!$T$11,Data!$V$11,IF(Udfyldningsark!G2927=Data!$T$12,Data!$V$12,IF(Udfyldningsark!G2927=Data!$T$13,Data!$V$13,IF(Udfyldningsark!G2927=Data!$T$14,Data!$V$14,IF(Udfyldningsark!G2927=Data!$T$15,Data!$V$15,IF(Udfyldningsark!G2927=Data!$T$16,Data!$V$16,IF(Udfyldningsark!G2927=Data!$T$17,Data!$V$17,IF(Udfyldningsark!G2927=Data!$T$18,Data!$V$18,IF(Udfyldningsark!G2927=Data!$T$19,Data!$V$19,IF(Udfyldningsark!G2927=Data!$T$20,Data!$V$20,IF(Udfyldningsark!G2927=Data!$T$21,Data!$V$21,IF(Udfyldningsark!G2927=Data!$T$22,Data!$V$22,IF(Udfyldningsark!G2927=Data!$T$23,Data!$V$23,IF(Udfyldningsark!G2927=Data!$T$24,Data!$V$24,IF(Udfyldningsark!G2927=Data!$T$25,Data!$V$25,IF(Udfyldningsark!G2927=Data!$T$26,Data!$V$26,IF(Udfyldningsark!G2927=Data!$T$27,Data!$V$27,))))))))))))))))))))))</f>
        <v/>
      </c>
    </row>
    <row r="2911" spans="13:13" ht="9.6" hidden="1" customHeight="1" x14ac:dyDescent="0.2">
      <c r="M2911" s="89" t="str">
        <f>IF(Udfyldningsark!G2928="","",IF(Udfyldningsark!G2928=Data!$T$7,Data!$V$7,IF(Udfyldningsark!G2928=Data!$T$8,Data!$V$8,IF(Udfyldningsark!G2928=Data!$T$9,Data!$V$9,IF(Udfyldningsark!G2928=Data!$T$10,Data!$V$10,IF(Udfyldningsark!G2928=Data!$T$11,Data!$V$11,IF(Udfyldningsark!G2928=Data!$T$12,Data!$V$12,IF(Udfyldningsark!G2928=Data!$T$13,Data!$V$13,IF(Udfyldningsark!G2928=Data!$T$14,Data!$V$14,IF(Udfyldningsark!G2928=Data!$T$15,Data!$V$15,IF(Udfyldningsark!G2928=Data!$T$16,Data!$V$16,IF(Udfyldningsark!G2928=Data!$T$17,Data!$V$17,IF(Udfyldningsark!G2928=Data!$T$18,Data!$V$18,IF(Udfyldningsark!G2928=Data!$T$19,Data!$V$19,IF(Udfyldningsark!G2928=Data!$T$20,Data!$V$20,IF(Udfyldningsark!G2928=Data!$T$21,Data!$V$21,IF(Udfyldningsark!G2928=Data!$T$22,Data!$V$22,IF(Udfyldningsark!G2928=Data!$T$23,Data!$V$23,IF(Udfyldningsark!G2928=Data!$T$24,Data!$V$24,IF(Udfyldningsark!G2928=Data!$T$25,Data!$V$25,IF(Udfyldningsark!G2928=Data!$T$26,Data!$V$26,IF(Udfyldningsark!G2928=Data!$T$27,Data!$V$27,))))))))))))))))))))))</f>
        <v/>
      </c>
    </row>
    <row r="2912" spans="13:13" ht="9.6" hidden="1" customHeight="1" x14ac:dyDescent="0.2">
      <c r="M2912" s="89" t="str">
        <f>IF(Udfyldningsark!G2929="","",IF(Udfyldningsark!G2929=Data!$T$7,Data!$V$7,IF(Udfyldningsark!G2929=Data!$T$8,Data!$V$8,IF(Udfyldningsark!G2929=Data!$T$9,Data!$V$9,IF(Udfyldningsark!G2929=Data!$T$10,Data!$V$10,IF(Udfyldningsark!G2929=Data!$T$11,Data!$V$11,IF(Udfyldningsark!G2929=Data!$T$12,Data!$V$12,IF(Udfyldningsark!G2929=Data!$T$13,Data!$V$13,IF(Udfyldningsark!G2929=Data!$T$14,Data!$V$14,IF(Udfyldningsark!G2929=Data!$T$15,Data!$V$15,IF(Udfyldningsark!G2929=Data!$T$16,Data!$V$16,IF(Udfyldningsark!G2929=Data!$T$17,Data!$V$17,IF(Udfyldningsark!G2929=Data!$T$18,Data!$V$18,IF(Udfyldningsark!G2929=Data!$T$19,Data!$V$19,IF(Udfyldningsark!G2929=Data!$T$20,Data!$V$20,IF(Udfyldningsark!G2929=Data!$T$21,Data!$V$21,IF(Udfyldningsark!G2929=Data!$T$22,Data!$V$22,IF(Udfyldningsark!G2929=Data!$T$23,Data!$V$23,IF(Udfyldningsark!G2929=Data!$T$24,Data!$V$24,IF(Udfyldningsark!G2929=Data!$T$25,Data!$V$25,IF(Udfyldningsark!G2929=Data!$T$26,Data!$V$26,IF(Udfyldningsark!G2929=Data!$T$27,Data!$V$27,))))))))))))))))))))))</f>
        <v/>
      </c>
    </row>
    <row r="2913" spans="13:13" ht="9.6" hidden="1" customHeight="1" x14ac:dyDescent="0.2">
      <c r="M2913" s="89" t="str">
        <f>IF(Udfyldningsark!G2930="","",IF(Udfyldningsark!G2930=Data!$T$7,Data!$V$7,IF(Udfyldningsark!G2930=Data!$T$8,Data!$V$8,IF(Udfyldningsark!G2930=Data!$T$9,Data!$V$9,IF(Udfyldningsark!G2930=Data!$T$10,Data!$V$10,IF(Udfyldningsark!G2930=Data!$T$11,Data!$V$11,IF(Udfyldningsark!G2930=Data!$T$12,Data!$V$12,IF(Udfyldningsark!G2930=Data!$T$13,Data!$V$13,IF(Udfyldningsark!G2930=Data!$T$14,Data!$V$14,IF(Udfyldningsark!G2930=Data!$T$15,Data!$V$15,IF(Udfyldningsark!G2930=Data!$T$16,Data!$V$16,IF(Udfyldningsark!G2930=Data!$T$17,Data!$V$17,IF(Udfyldningsark!G2930=Data!$T$18,Data!$V$18,IF(Udfyldningsark!G2930=Data!$T$19,Data!$V$19,IF(Udfyldningsark!G2930=Data!$T$20,Data!$V$20,IF(Udfyldningsark!G2930=Data!$T$21,Data!$V$21,IF(Udfyldningsark!G2930=Data!$T$22,Data!$V$22,IF(Udfyldningsark!G2930=Data!$T$23,Data!$V$23,IF(Udfyldningsark!G2930=Data!$T$24,Data!$V$24,IF(Udfyldningsark!G2930=Data!$T$25,Data!$V$25,IF(Udfyldningsark!G2930=Data!$T$26,Data!$V$26,IF(Udfyldningsark!G2930=Data!$T$27,Data!$V$27,))))))))))))))))))))))</f>
        <v/>
      </c>
    </row>
    <row r="2914" spans="13:13" ht="9.6" hidden="1" customHeight="1" x14ac:dyDescent="0.2">
      <c r="M2914" s="89" t="str">
        <f>IF(Udfyldningsark!G2931="","",IF(Udfyldningsark!G2931=Data!$T$7,Data!$V$7,IF(Udfyldningsark!G2931=Data!$T$8,Data!$V$8,IF(Udfyldningsark!G2931=Data!$T$9,Data!$V$9,IF(Udfyldningsark!G2931=Data!$T$10,Data!$V$10,IF(Udfyldningsark!G2931=Data!$T$11,Data!$V$11,IF(Udfyldningsark!G2931=Data!$T$12,Data!$V$12,IF(Udfyldningsark!G2931=Data!$T$13,Data!$V$13,IF(Udfyldningsark!G2931=Data!$T$14,Data!$V$14,IF(Udfyldningsark!G2931=Data!$T$15,Data!$V$15,IF(Udfyldningsark!G2931=Data!$T$16,Data!$V$16,IF(Udfyldningsark!G2931=Data!$T$17,Data!$V$17,IF(Udfyldningsark!G2931=Data!$T$18,Data!$V$18,IF(Udfyldningsark!G2931=Data!$T$19,Data!$V$19,IF(Udfyldningsark!G2931=Data!$T$20,Data!$V$20,IF(Udfyldningsark!G2931=Data!$T$21,Data!$V$21,IF(Udfyldningsark!G2931=Data!$T$22,Data!$V$22,IF(Udfyldningsark!G2931=Data!$T$23,Data!$V$23,IF(Udfyldningsark!G2931=Data!$T$24,Data!$V$24,IF(Udfyldningsark!G2931=Data!$T$25,Data!$V$25,IF(Udfyldningsark!G2931=Data!$T$26,Data!$V$26,IF(Udfyldningsark!G2931=Data!$T$27,Data!$V$27,))))))))))))))))))))))</f>
        <v/>
      </c>
    </row>
    <row r="2915" spans="13:13" ht="9.6" hidden="1" customHeight="1" x14ac:dyDescent="0.2">
      <c r="M2915" s="89" t="str">
        <f>IF(Udfyldningsark!G2932="","",IF(Udfyldningsark!G2932=Data!$T$7,Data!$V$7,IF(Udfyldningsark!G2932=Data!$T$8,Data!$V$8,IF(Udfyldningsark!G2932=Data!$T$9,Data!$V$9,IF(Udfyldningsark!G2932=Data!$T$10,Data!$V$10,IF(Udfyldningsark!G2932=Data!$T$11,Data!$V$11,IF(Udfyldningsark!G2932=Data!$T$12,Data!$V$12,IF(Udfyldningsark!G2932=Data!$T$13,Data!$V$13,IF(Udfyldningsark!G2932=Data!$T$14,Data!$V$14,IF(Udfyldningsark!G2932=Data!$T$15,Data!$V$15,IF(Udfyldningsark!G2932=Data!$T$16,Data!$V$16,IF(Udfyldningsark!G2932=Data!$T$17,Data!$V$17,IF(Udfyldningsark!G2932=Data!$T$18,Data!$V$18,IF(Udfyldningsark!G2932=Data!$T$19,Data!$V$19,IF(Udfyldningsark!G2932=Data!$T$20,Data!$V$20,IF(Udfyldningsark!G2932=Data!$T$21,Data!$V$21,IF(Udfyldningsark!G2932=Data!$T$22,Data!$V$22,IF(Udfyldningsark!G2932=Data!$T$23,Data!$V$23,IF(Udfyldningsark!G2932=Data!$T$24,Data!$V$24,IF(Udfyldningsark!G2932=Data!$T$25,Data!$V$25,IF(Udfyldningsark!G2932=Data!$T$26,Data!$V$26,IF(Udfyldningsark!G2932=Data!$T$27,Data!$V$27,))))))))))))))))))))))</f>
        <v/>
      </c>
    </row>
    <row r="2916" spans="13:13" ht="9.6" hidden="1" customHeight="1" x14ac:dyDescent="0.2">
      <c r="M2916" s="89" t="str">
        <f>IF(Udfyldningsark!G2933="","",IF(Udfyldningsark!G2933=Data!$T$7,Data!$V$7,IF(Udfyldningsark!G2933=Data!$T$8,Data!$V$8,IF(Udfyldningsark!G2933=Data!$T$9,Data!$V$9,IF(Udfyldningsark!G2933=Data!$T$10,Data!$V$10,IF(Udfyldningsark!G2933=Data!$T$11,Data!$V$11,IF(Udfyldningsark!G2933=Data!$T$12,Data!$V$12,IF(Udfyldningsark!G2933=Data!$T$13,Data!$V$13,IF(Udfyldningsark!G2933=Data!$T$14,Data!$V$14,IF(Udfyldningsark!G2933=Data!$T$15,Data!$V$15,IF(Udfyldningsark!G2933=Data!$T$16,Data!$V$16,IF(Udfyldningsark!G2933=Data!$T$17,Data!$V$17,IF(Udfyldningsark!G2933=Data!$T$18,Data!$V$18,IF(Udfyldningsark!G2933=Data!$T$19,Data!$V$19,IF(Udfyldningsark!G2933=Data!$T$20,Data!$V$20,IF(Udfyldningsark!G2933=Data!$T$21,Data!$V$21,IF(Udfyldningsark!G2933=Data!$T$22,Data!$V$22,IF(Udfyldningsark!G2933=Data!$T$23,Data!$V$23,IF(Udfyldningsark!G2933=Data!$T$24,Data!$V$24,IF(Udfyldningsark!G2933=Data!$T$25,Data!$V$25,IF(Udfyldningsark!G2933=Data!$T$26,Data!$V$26,IF(Udfyldningsark!G2933=Data!$T$27,Data!$V$27,))))))))))))))))))))))</f>
        <v/>
      </c>
    </row>
    <row r="2917" spans="13:13" ht="9.6" hidden="1" customHeight="1" x14ac:dyDescent="0.2">
      <c r="M2917" s="89" t="str">
        <f>IF(Udfyldningsark!G2934="","",IF(Udfyldningsark!G2934=Data!$T$7,Data!$V$7,IF(Udfyldningsark!G2934=Data!$T$8,Data!$V$8,IF(Udfyldningsark!G2934=Data!$T$9,Data!$V$9,IF(Udfyldningsark!G2934=Data!$T$10,Data!$V$10,IF(Udfyldningsark!G2934=Data!$T$11,Data!$V$11,IF(Udfyldningsark!G2934=Data!$T$12,Data!$V$12,IF(Udfyldningsark!G2934=Data!$T$13,Data!$V$13,IF(Udfyldningsark!G2934=Data!$T$14,Data!$V$14,IF(Udfyldningsark!G2934=Data!$T$15,Data!$V$15,IF(Udfyldningsark!G2934=Data!$T$16,Data!$V$16,IF(Udfyldningsark!G2934=Data!$T$17,Data!$V$17,IF(Udfyldningsark!G2934=Data!$T$18,Data!$V$18,IF(Udfyldningsark!G2934=Data!$T$19,Data!$V$19,IF(Udfyldningsark!G2934=Data!$T$20,Data!$V$20,IF(Udfyldningsark!G2934=Data!$T$21,Data!$V$21,IF(Udfyldningsark!G2934=Data!$T$22,Data!$V$22,IF(Udfyldningsark!G2934=Data!$T$23,Data!$V$23,IF(Udfyldningsark!G2934=Data!$T$24,Data!$V$24,IF(Udfyldningsark!G2934=Data!$T$25,Data!$V$25,IF(Udfyldningsark!G2934=Data!$T$26,Data!$V$26,IF(Udfyldningsark!G2934=Data!$T$27,Data!$V$27,))))))))))))))))))))))</f>
        <v/>
      </c>
    </row>
    <row r="2918" spans="13:13" ht="9.6" hidden="1" customHeight="1" x14ac:dyDescent="0.2">
      <c r="M2918" s="89" t="str">
        <f>IF(Udfyldningsark!G2935="","",IF(Udfyldningsark!G2935=Data!$T$7,Data!$V$7,IF(Udfyldningsark!G2935=Data!$T$8,Data!$V$8,IF(Udfyldningsark!G2935=Data!$T$9,Data!$V$9,IF(Udfyldningsark!G2935=Data!$T$10,Data!$V$10,IF(Udfyldningsark!G2935=Data!$T$11,Data!$V$11,IF(Udfyldningsark!G2935=Data!$T$12,Data!$V$12,IF(Udfyldningsark!G2935=Data!$T$13,Data!$V$13,IF(Udfyldningsark!G2935=Data!$T$14,Data!$V$14,IF(Udfyldningsark!G2935=Data!$T$15,Data!$V$15,IF(Udfyldningsark!G2935=Data!$T$16,Data!$V$16,IF(Udfyldningsark!G2935=Data!$T$17,Data!$V$17,IF(Udfyldningsark!G2935=Data!$T$18,Data!$V$18,IF(Udfyldningsark!G2935=Data!$T$19,Data!$V$19,IF(Udfyldningsark!G2935=Data!$T$20,Data!$V$20,IF(Udfyldningsark!G2935=Data!$T$21,Data!$V$21,IF(Udfyldningsark!G2935=Data!$T$22,Data!$V$22,IF(Udfyldningsark!G2935=Data!$T$23,Data!$V$23,IF(Udfyldningsark!G2935=Data!$T$24,Data!$V$24,IF(Udfyldningsark!G2935=Data!$T$25,Data!$V$25,IF(Udfyldningsark!G2935=Data!$T$26,Data!$V$26,IF(Udfyldningsark!G2935=Data!$T$27,Data!$V$27,))))))))))))))))))))))</f>
        <v/>
      </c>
    </row>
    <row r="2919" spans="13:13" ht="9.6" hidden="1" customHeight="1" x14ac:dyDescent="0.2">
      <c r="M2919" s="89" t="str">
        <f>IF(Udfyldningsark!G2936="","",IF(Udfyldningsark!G2936=Data!$T$7,Data!$V$7,IF(Udfyldningsark!G2936=Data!$T$8,Data!$V$8,IF(Udfyldningsark!G2936=Data!$T$9,Data!$V$9,IF(Udfyldningsark!G2936=Data!$T$10,Data!$V$10,IF(Udfyldningsark!G2936=Data!$T$11,Data!$V$11,IF(Udfyldningsark!G2936=Data!$T$12,Data!$V$12,IF(Udfyldningsark!G2936=Data!$T$13,Data!$V$13,IF(Udfyldningsark!G2936=Data!$T$14,Data!$V$14,IF(Udfyldningsark!G2936=Data!$T$15,Data!$V$15,IF(Udfyldningsark!G2936=Data!$T$16,Data!$V$16,IF(Udfyldningsark!G2936=Data!$T$17,Data!$V$17,IF(Udfyldningsark!G2936=Data!$T$18,Data!$V$18,IF(Udfyldningsark!G2936=Data!$T$19,Data!$V$19,IF(Udfyldningsark!G2936=Data!$T$20,Data!$V$20,IF(Udfyldningsark!G2936=Data!$T$21,Data!$V$21,IF(Udfyldningsark!G2936=Data!$T$22,Data!$V$22,IF(Udfyldningsark!G2936=Data!$T$23,Data!$V$23,IF(Udfyldningsark!G2936=Data!$T$24,Data!$V$24,IF(Udfyldningsark!G2936=Data!$T$25,Data!$V$25,IF(Udfyldningsark!G2936=Data!$T$26,Data!$V$26,IF(Udfyldningsark!G2936=Data!$T$27,Data!$V$27,))))))))))))))))))))))</f>
        <v/>
      </c>
    </row>
    <row r="2920" spans="13:13" ht="9.6" hidden="1" customHeight="1" x14ac:dyDescent="0.2">
      <c r="M2920" s="89" t="str">
        <f>IF(Udfyldningsark!G2937="","",IF(Udfyldningsark!G2937=Data!$T$7,Data!$V$7,IF(Udfyldningsark!G2937=Data!$T$8,Data!$V$8,IF(Udfyldningsark!G2937=Data!$T$9,Data!$V$9,IF(Udfyldningsark!G2937=Data!$T$10,Data!$V$10,IF(Udfyldningsark!G2937=Data!$T$11,Data!$V$11,IF(Udfyldningsark!G2937=Data!$T$12,Data!$V$12,IF(Udfyldningsark!G2937=Data!$T$13,Data!$V$13,IF(Udfyldningsark!G2937=Data!$T$14,Data!$V$14,IF(Udfyldningsark!G2937=Data!$T$15,Data!$V$15,IF(Udfyldningsark!G2937=Data!$T$16,Data!$V$16,IF(Udfyldningsark!G2937=Data!$T$17,Data!$V$17,IF(Udfyldningsark!G2937=Data!$T$18,Data!$V$18,IF(Udfyldningsark!G2937=Data!$T$19,Data!$V$19,IF(Udfyldningsark!G2937=Data!$T$20,Data!$V$20,IF(Udfyldningsark!G2937=Data!$T$21,Data!$V$21,IF(Udfyldningsark!G2937=Data!$T$22,Data!$V$22,IF(Udfyldningsark!G2937=Data!$T$23,Data!$V$23,IF(Udfyldningsark!G2937=Data!$T$24,Data!$V$24,IF(Udfyldningsark!G2937=Data!$T$25,Data!$V$25,IF(Udfyldningsark!G2937=Data!$T$26,Data!$V$26,IF(Udfyldningsark!G2937=Data!$T$27,Data!$V$27,))))))))))))))))))))))</f>
        <v/>
      </c>
    </row>
    <row r="2921" spans="13:13" ht="9.6" hidden="1" customHeight="1" x14ac:dyDescent="0.2">
      <c r="M2921" s="89" t="str">
        <f>IF(Udfyldningsark!G2938="","",IF(Udfyldningsark!G2938=Data!$T$7,Data!$V$7,IF(Udfyldningsark!G2938=Data!$T$8,Data!$V$8,IF(Udfyldningsark!G2938=Data!$T$9,Data!$V$9,IF(Udfyldningsark!G2938=Data!$T$10,Data!$V$10,IF(Udfyldningsark!G2938=Data!$T$11,Data!$V$11,IF(Udfyldningsark!G2938=Data!$T$12,Data!$V$12,IF(Udfyldningsark!G2938=Data!$T$13,Data!$V$13,IF(Udfyldningsark!G2938=Data!$T$14,Data!$V$14,IF(Udfyldningsark!G2938=Data!$T$15,Data!$V$15,IF(Udfyldningsark!G2938=Data!$T$16,Data!$V$16,IF(Udfyldningsark!G2938=Data!$T$17,Data!$V$17,IF(Udfyldningsark!G2938=Data!$T$18,Data!$V$18,IF(Udfyldningsark!G2938=Data!$T$19,Data!$V$19,IF(Udfyldningsark!G2938=Data!$T$20,Data!$V$20,IF(Udfyldningsark!G2938=Data!$T$21,Data!$V$21,IF(Udfyldningsark!G2938=Data!$T$22,Data!$V$22,IF(Udfyldningsark!G2938=Data!$T$23,Data!$V$23,IF(Udfyldningsark!G2938=Data!$T$24,Data!$V$24,IF(Udfyldningsark!G2938=Data!$T$25,Data!$V$25,IF(Udfyldningsark!G2938=Data!$T$26,Data!$V$26,IF(Udfyldningsark!G2938=Data!$T$27,Data!$V$27,))))))))))))))))))))))</f>
        <v/>
      </c>
    </row>
    <row r="2922" spans="13:13" ht="9.6" hidden="1" customHeight="1" x14ac:dyDescent="0.2">
      <c r="M2922" s="89" t="str">
        <f>IF(Udfyldningsark!G2939="","",IF(Udfyldningsark!G2939=Data!$T$7,Data!$V$7,IF(Udfyldningsark!G2939=Data!$T$8,Data!$V$8,IF(Udfyldningsark!G2939=Data!$T$9,Data!$V$9,IF(Udfyldningsark!G2939=Data!$T$10,Data!$V$10,IF(Udfyldningsark!G2939=Data!$T$11,Data!$V$11,IF(Udfyldningsark!G2939=Data!$T$12,Data!$V$12,IF(Udfyldningsark!G2939=Data!$T$13,Data!$V$13,IF(Udfyldningsark!G2939=Data!$T$14,Data!$V$14,IF(Udfyldningsark!G2939=Data!$T$15,Data!$V$15,IF(Udfyldningsark!G2939=Data!$T$16,Data!$V$16,IF(Udfyldningsark!G2939=Data!$T$17,Data!$V$17,IF(Udfyldningsark!G2939=Data!$T$18,Data!$V$18,IF(Udfyldningsark!G2939=Data!$T$19,Data!$V$19,IF(Udfyldningsark!G2939=Data!$T$20,Data!$V$20,IF(Udfyldningsark!G2939=Data!$T$21,Data!$V$21,IF(Udfyldningsark!G2939=Data!$T$22,Data!$V$22,IF(Udfyldningsark!G2939=Data!$T$23,Data!$V$23,IF(Udfyldningsark!G2939=Data!$T$24,Data!$V$24,IF(Udfyldningsark!G2939=Data!$T$25,Data!$V$25,IF(Udfyldningsark!G2939=Data!$T$26,Data!$V$26,IF(Udfyldningsark!G2939=Data!$T$27,Data!$V$27,))))))))))))))))))))))</f>
        <v/>
      </c>
    </row>
    <row r="2923" spans="13:13" ht="9.6" hidden="1" customHeight="1" x14ac:dyDescent="0.2">
      <c r="M2923" s="89" t="str">
        <f>IF(Udfyldningsark!G2940="","",IF(Udfyldningsark!G2940=Data!$T$7,Data!$V$7,IF(Udfyldningsark!G2940=Data!$T$8,Data!$V$8,IF(Udfyldningsark!G2940=Data!$T$9,Data!$V$9,IF(Udfyldningsark!G2940=Data!$T$10,Data!$V$10,IF(Udfyldningsark!G2940=Data!$T$11,Data!$V$11,IF(Udfyldningsark!G2940=Data!$T$12,Data!$V$12,IF(Udfyldningsark!G2940=Data!$T$13,Data!$V$13,IF(Udfyldningsark!G2940=Data!$T$14,Data!$V$14,IF(Udfyldningsark!G2940=Data!$T$15,Data!$V$15,IF(Udfyldningsark!G2940=Data!$T$16,Data!$V$16,IF(Udfyldningsark!G2940=Data!$T$17,Data!$V$17,IF(Udfyldningsark!G2940=Data!$T$18,Data!$V$18,IF(Udfyldningsark!G2940=Data!$T$19,Data!$V$19,IF(Udfyldningsark!G2940=Data!$T$20,Data!$V$20,IF(Udfyldningsark!G2940=Data!$T$21,Data!$V$21,IF(Udfyldningsark!G2940=Data!$T$22,Data!$V$22,IF(Udfyldningsark!G2940=Data!$T$23,Data!$V$23,IF(Udfyldningsark!G2940=Data!$T$24,Data!$V$24,IF(Udfyldningsark!G2940=Data!$T$25,Data!$V$25,IF(Udfyldningsark!G2940=Data!$T$26,Data!$V$26,IF(Udfyldningsark!G2940=Data!$T$27,Data!$V$27,))))))))))))))))))))))</f>
        <v/>
      </c>
    </row>
    <row r="2924" spans="13:13" ht="9.6" hidden="1" customHeight="1" x14ac:dyDescent="0.2">
      <c r="M2924" s="89" t="str">
        <f>IF(Udfyldningsark!G2941="","",IF(Udfyldningsark!G2941=Data!$T$7,Data!$V$7,IF(Udfyldningsark!G2941=Data!$T$8,Data!$V$8,IF(Udfyldningsark!G2941=Data!$T$9,Data!$V$9,IF(Udfyldningsark!G2941=Data!$T$10,Data!$V$10,IF(Udfyldningsark!G2941=Data!$T$11,Data!$V$11,IF(Udfyldningsark!G2941=Data!$T$12,Data!$V$12,IF(Udfyldningsark!G2941=Data!$T$13,Data!$V$13,IF(Udfyldningsark!G2941=Data!$T$14,Data!$V$14,IF(Udfyldningsark!G2941=Data!$T$15,Data!$V$15,IF(Udfyldningsark!G2941=Data!$T$16,Data!$V$16,IF(Udfyldningsark!G2941=Data!$T$17,Data!$V$17,IF(Udfyldningsark!G2941=Data!$T$18,Data!$V$18,IF(Udfyldningsark!G2941=Data!$T$19,Data!$V$19,IF(Udfyldningsark!G2941=Data!$T$20,Data!$V$20,IF(Udfyldningsark!G2941=Data!$T$21,Data!$V$21,IF(Udfyldningsark!G2941=Data!$T$22,Data!$V$22,IF(Udfyldningsark!G2941=Data!$T$23,Data!$V$23,IF(Udfyldningsark!G2941=Data!$T$24,Data!$V$24,IF(Udfyldningsark!G2941=Data!$T$25,Data!$V$25,IF(Udfyldningsark!G2941=Data!$T$26,Data!$V$26,IF(Udfyldningsark!G2941=Data!$T$27,Data!$V$27,))))))))))))))))))))))</f>
        <v/>
      </c>
    </row>
    <row r="2925" spans="13:13" ht="9.6" hidden="1" customHeight="1" x14ac:dyDescent="0.2">
      <c r="M2925" s="89" t="str">
        <f>IF(Udfyldningsark!G2942="","",IF(Udfyldningsark!G2942=Data!$T$7,Data!$V$7,IF(Udfyldningsark!G2942=Data!$T$8,Data!$V$8,IF(Udfyldningsark!G2942=Data!$T$9,Data!$V$9,IF(Udfyldningsark!G2942=Data!$T$10,Data!$V$10,IF(Udfyldningsark!G2942=Data!$T$11,Data!$V$11,IF(Udfyldningsark!G2942=Data!$T$12,Data!$V$12,IF(Udfyldningsark!G2942=Data!$T$13,Data!$V$13,IF(Udfyldningsark!G2942=Data!$T$14,Data!$V$14,IF(Udfyldningsark!G2942=Data!$T$15,Data!$V$15,IF(Udfyldningsark!G2942=Data!$T$16,Data!$V$16,IF(Udfyldningsark!G2942=Data!$T$17,Data!$V$17,IF(Udfyldningsark!G2942=Data!$T$18,Data!$V$18,IF(Udfyldningsark!G2942=Data!$T$19,Data!$V$19,IF(Udfyldningsark!G2942=Data!$T$20,Data!$V$20,IF(Udfyldningsark!G2942=Data!$T$21,Data!$V$21,IF(Udfyldningsark!G2942=Data!$T$22,Data!$V$22,IF(Udfyldningsark!G2942=Data!$T$23,Data!$V$23,IF(Udfyldningsark!G2942=Data!$T$24,Data!$V$24,IF(Udfyldningsark!G2942=Data!$T$25,Data!$V$25,IF(Udfyldningsark!G2942=Data!$T$26,Data!$V$26,IF(Udfyldningsark!G2942=Data!$T$27,Data!$V$27,))))))))))))))))))))))</f>
        <v/>
      </c>
    </row>
    <row r="2926" spans="13:13" ht="9.6" hidden="1" customHeight="1" x14ac:dyDescent="0.2">
      <c r="M2926" s="89" t="str">
        <f>IF(Udfyldningsark!G2943="","",IF(Udfyldningsark!G2943=Data!$T$7,Data!$V$7,IF(Udfyldningsark!G2943=Data!$T$8,Data!$V$8,IF(Udfyldningsark!G2943=Data!$T$9,Data!$V$9,IF(Udfyldningsark!G2943=Data!$T$10,Data!$V$10,IF(Udfyldningsark!G2943=Data!$T$11,Data!$V$11,IF(Udfyldningsark!G2943=Data!$T$12,Data!$V$12,IF(Udfyldningsark!G2943=Data!$T$13,Data!$V$13,IF(Udfyldningsark!G2943=Data!$T$14,Data!$V$14,IF(Udfyldningsark!G2943=Data!$T$15,Data!$V$15,IF(Udfyldningsark!G2943=Data!$T$16,Data!$V$16,IF(Udfyldningsark!G2943=Data!$T$17,Data!$V$17,IF(Udfyldningsark!G2943=Data!$T$18,Data!$V$18,IF(Udfyldningsark!G2943=Data!$T$19,Data!$V$19,IF(Udfyldningsark!G2943=Data!$T$20,Data!$V$20,IF(Udfyldningsark!G2943=Data!$T$21,Data!$V$21,IF(Udfyldningsark!G2943=Data!$T$22,Data!$V$22,IF(Udfyldningsark!G2943=Data!$T$23,Data!$V$23,IF(Udfyldningsark!G2943=Data!$T$24,Data!$V$24,IF(Udfyldningsark!G2943=Data!$T$25,Data!$V$25,IF(Udfyldningsark!G2943=Data!$T$26,Data!$V$26,IF(Udfyldningsark!G2943=Data!$T$27,Data!$V$27,))))))))))))))))))))))</f>
        <v/>
      </c>
    </row>
    <row r="2927" spans="13:13" ht="9.6" hidden="1" customHeight="1" x14ac:dyDescent="0.2">
      <c r="M2927" s="89" t="str">
        <f>IF(Udfyldningsark!G2944="","",IF(Udfyldningsark!G2944=Data!$T$7,Data!$V$7,IF(Udfyldningsark!G2944=Data!$T$8,Data!$V$8,IF(Udfyldningsark!G2944=Data!$T$9,Data!$V$9,IF(Udfyldningsark!G2944=Data!$T$10,Data!$V$10,IF(Udfyldningsark!G2944=Data!$T$11,Data!$V$11,IF(Udfyldningsark!G2944=Data!$T$12,Data!$V$12,IF(Udfyldningsark!G2944=Data!$T$13,Data!$V$13,IF(Udfyldningsark!G2944=Data!$T$14,Data!$V$14,IF(Udfyldningsark!G2944=Data!$T$15,Data!$V$15,IF(Udfyldningsark!G2944=Data!$T$16,Data!$V$16,IF(Udfyldningsark!G2944=Data!$T$17,Data!$V$17,IF(Udfyldningsark!G2944=Data!$T$18,Data!$V$18,IF(Udfyldningsark!G2944=Data!$T$19,Data!$V$19,IF(Udfyldningsark!G2944=Data!$T$20,Data!$V$20,IF(Udfyldningsark!G2944=Data!$T$21,Data!$V$21,IF(Udfyldningsark!G2944=Data!$T$22,Data!$V$22,IF(Udfyldningsark!G2944=Data!$T$23,Data!$V$23,IF(Udfyldningsark!G2944=Data!$T$24,Data!$V$24,IF(Udfyldningsark!G2944=Data!$T$25,Data!$V$25,IF(Udfyldningsark!G2944=Data!$T$26,Data!$V$26,IF(Udfyldningsark!G2944=Data!$T$27,Data!$V$27,))))))))))))))))))))))</f>
        <v/>
      </c>
    </row>
    <row r="2928" spans="13:13" ht="9.6" hidden="1" customHeight="1" x14ac:dyDescent="0.2">
      <c r="M2928" s="89" t="str">
        <f>IF(Udfyldningsark!G2945="","",IF(Udfyldningsark!G2945=Data!$T$7,Data!$V$7,IF(Udfyldningsark!G2945=Data!$T$8,Data!$V$8,IF(Udfyldningsark!G2945=Data!$T$9,Data!$V$9,IF(Udfyldningsark!G2945=Data!$T$10,Data!$V$10,IF(Udfyldningsark!G2945=Data!$T$11,Data!$V$11,IF(Udfyldningsark!G2945=Data!$T$12,Data!$V$12,IF(Udfyldningsark!G2945=Data!$T$13,Data!$V$13,IF(Udfyldningsark!G2945=Data!$T$14,Data!$V$14,IF(Udfyldningsark!G2945=Data!$T$15,Data!$V$15,IF(Udfyldningsark!G2945=Data!$T$16,Data!$V$16,IF(Udfyldningsark!G2945=Data!$T$17,Data!$V$17,IF(Udfyldningsark!G2945=Data!$T$18,Data!$V$18,IF(Udfyldningsark!G2945=Data!$T$19,Data!$V$19,IF(Udfyldningsark!G2945=Data!$T$20,Data!$V$20,IF(Udfyldningsark!G2945=Data!$T$21,Data!$V$21,IF(Udfyldningsark!G2945=Data!$T$22,Data!$V$22,IF(Udfyldningsark!G2945=Data!$T$23,Data!$V$23,IF(Udfyldningsark!G2945=Data!$T$24,Data!$V$24,IF(Udfyldningsark!G2945=Data!$T$25,Data!$V$25,IF(Udfyldningsark!G2945=Data!$T$26,Data!$V$26,IF(Udfyldningsark!G2945=Data!$T$27,Data!$V$27,))))))))))))))))))))))</f>
        <v/>
      </c>
    </row>
    <row r="2929" spans="13:13" ht="9.6" hidden="1" customHeight="1" x14ac:dyDescent="0.2">
      <c r="M2929" s="89" t="str">
        <f>IF(Udfyldningsark!G2946="","",IF(Udfyldningsark!G2946=Data!$T$7,Data!$V$7,IF(Udfyldningsark!G2946=Data!$T$8,Data!$V$8,IF(Udfyldningsark!G2946=Data!$T$9,Data!$V$9,IF(Udfyldningsark!G2946=Data!$T$10,Data!$V$10,IF(Udfyldningsark!G2946=Data!$T$11,Data!$V$11,IF(Udfyldningsark!G2946=Data!$T$12,Data!$V$12,IF(Udfyldningsark!G2946=Data!$T$13,Data!$V$13,IF(Udfyldningsark!G2946=Data!$T$14,Data!$V$14,IF(Udfyldningsark!G2946=Data!$T$15,Data!$V$15,IF(Udfyldningsark!G2946=Data!$T$16,Data!$V$16,IF(Udfyldningsark!G2946=Data!$T$17,Data!$V$17,IF(Udfyldningsark!G2946=Data!$T$18,Data!$V$18,IF(Udfyldningsark!G2946=Data!$T$19,Data!$V$19,IF(Udfyldningsark!G2946=Data!$T$20,Data!$V$20,IF(Udfyldningsark!G2946=Data!$T$21,Data!$V$21,IF(Udfyldningsark!G2946=Data!$T$22,Data!$V$22,IF(Udfyldningsark!G2946=Data!$T$23,Data!$V$23,IF(Udfyldningsark!G2946=Data!$T$24,Data!$V$24,IF(Udfyldningsark!G2946=Data!$T$25,Data!$V$25,IF(Udfyldningsark!G2946=Data!$T$26,Data!$V$26,IF(Udfyldningsark!G2946=Data!$T$27,Data!$V$27,))))))))))))))))))))))</f>
        <v/>
      </c>
    </row>
    <row r="2930" spans="13:13" ht="9.6" hidden="1" customHeight="1" x14ac:dyDescent="0.2">
      <c r="M2930" s="89" t="str">
        <f>IF(Udfyldningsark!G2947="","",IF(Udfyldningsark!G2947=Data!$T$7,Data!$V$7,IF(Udfyldningsark!G2947=Data!$T$8,Data!$V$8,IF(Udfyldningsark!G2947=Data!$T$9,Data!$V$9,IF(Udfyldningsark!G2947=Data!$T$10,Data!$V$10,IF(Udfyldningsark!G2947=Data!$T$11,Data!$V$11,IF(Udfyldningsark!G2947=Data!$T$12,Data!$V$12,IF(Udfyldningsark!G2947=Data!$T$13,Data!$V$13,IF(Udfyldningsark!G2947=Data!$T$14,Data!$V$14,IF(Udfyldningsark!G2947=Data!$T$15,Data!$V$15,IF(Udfyldningsark!G2947=Data!$T$16,Data!$V$16,IF(Udfyldningsark!G2947=Data!$T$17,Data!$V$17,IF(Udfyldningsark!G2947=Data!$T$18,Data!$V$18,IF(Udfyldningsark!G2947=Data!$T$19,Data!$V$19,IF(Udfyldningsark!G2947=Data!$T$20,Data!$V$20,IF(Udfyldningsark!G2947=Data!$T$21,Data!$V$21,IF(Udfyldningsark!G2947=Data!$T$22,Data!$V$22,IF(Udfyldningsark!G2947=Data!$T$23,Data!$V$23,IF(Udfyldningsark!G2947=Data!$T$24,Data!$V$24,IF(Udfyldningsark!G2947=Data!$T$25,Data!$V$25,IF(Udfyldningsark!G2947=Data!$T$26,Data!$V$26,IF(Udfyldningsark!G2947=Data!$T$27,Data!$V$27,))))))))))))))))))))))</f>
        <v/>
      </c>
    </row>
    <row r="2931" spans="13:13" ht="9.6" hidden="1" customHeight="1" x14ac:dyDescent="0.2">
      <c r="M2931" s="89" t="str">
        <f>IF(Udfyldningsark!G2948="","",IF(Udfyldningsark!G2948=Data!$T$7,Data!$V$7,IF(Udfyldningsark!G2948=Data!$T$8,Data!$V$8,IF(Udfyldningsark!G2948=Data!$T$9,Data!$V$9,IF(Udfyldningsark!G2948=Data!$T$10,Data!$V$10,IF(Udfyldningsark!G2948=Data!$T$11,Data!$V$11,IF(Udfyldningsark!G2948=Data!$T$12,Data!$V$12,IF(Udfyldningsark!G2948=Data!$T$13,Data!$V$13,IF(Udfyldningsark!G2948=Data!$T$14,Data!$V$14,IF(Udfyldningsark!G2948=Data!$T$15,Data!$V$15,IF(Udfyldningsark!G2948=Data!$T$16,Data!$V$16,IF(Udfyldningsark!G2948=Data!$T$17,Data!$V$17,IF(Udfyldningsark!G2948=Data!$T$18,Data!$V$18,IF(Udfyldningsark!G2948=Data!$T$19,Data!$V$19,IF(Udfyldningsark!G2948=Data!$T$20,Data!$V$20,IF(Udfyldningsark!G2948=Data!$T$21,Data!$V$21,IF(Udfyldningsark!G2948=Data!$T$22,Data!$V$22,IF(Udfyldningsark!G2948=Data!$T$23,Data!$V$23,IF(Udfyldningsark!G2948=Data!$T$24,Data!$V$24,IF(Udfyldningsark!G2948=Data!$T$25,Data!$V$25,IF(Udfyldningsark!G2948=Data!$T$26,Data!$V$26,IF(Udfyldningsark!G2948=Data!$T$27,Data!$V$27,))))))))))))))))))))))</f>
        <v/>
      </c>
    </row>
    <row r="2932" spans="13:13" ht="9.6" hidden="1" customHeight="1" x14ac:dyDescent="0.2">
      <c r="M2932" s="89" t="str">
        <f>IF(Udfyldningsark!G2949="","",IF(Udfyldningsark!G2949=Data!$T$7,Data!$V$7,IF(Udfyldningsark!G2949=Data!$T$8,Data!$V$8,IF(Udfyldningsark!G2949=Data!$T$9,Data!$V$9,IF(Udfyldningsark!G2949=Data!$T$10,Data!$V$10,IF(Udfyldningsark!G2949=Data!$T$11,Data!$V$11,IF(Udfyldningsark!G2949=Data!$T$12,Data!$V$12,IF(Udfyldningsark!G2949=Data!$T$13,Data!$V$13,IF(Udfyldningsark!G2949=Data!$T$14,Data!$V$14,IF(Udfyldningsark!G2949=Data!$T$15,Data!$V$15,IF(Udfyldningsark!G2949=Data!$T$16,Data!$V$16,IF(Udfyldningsark!G2949=Data!$T$17,Data!$V$17,IF(Udfyldningsark!G2949=Data!$T$18,Data!$V$18,IF(Udfyldningsark!G2949=Data!$T$19,Data!$V$19,IF(Udfyldningsark!G2949=Data!$T$20,Data!$V$20,IF(Udfyldningsark!G2949=Data!$T$21,Data!$V$21,IF(Udfyldningsark!G2949=Data!$T$22,Data!$V$22,IF(Udfyldningsark!G2949=Data!$T$23,Data!$V$23,IF(Udfyldningsark!G2949=Data!$T$24,Data!$V$24,IF(Udfyldningsark!G2949=Data!$T$25,Data!$V$25,IF(Udfyldningsark!G2949=Data!$T$26,Data!$V$26,IF(Udfyldningsark!G2949=Data!$T$27,Data!$V$27,))))))))))))))))))))))</f>
        <v/>
      </c>
    </row>
    <row r="2933" spans="13:13" ht="9.6" hidden="1" customHeight="1" x14ac:dyDescent="0.2">
      <c r="M2933" s="89" t="str">
        <f>IF(Udfyldningsark!G2950="","",IF(Udfyldningsark!G2950=Data!$T$7,Data!$V$7,IF(Udfyldningsark!G2950=Data!$T$8,Data!$V$8,IF(Udfyldningsark!G2950=Data!$T$9,Data!$V$9,IF(Udfyldningsark!G2950=Data!$T$10,Data!$V$10,IF(Udfyldningsark!G2950=Data!$T$11,Data!$V$11,IF(Udfyldningsark!G2950=Data!$T$12,Data!$V$12,IF(Udfyldningsark!G2950=Data!$T$13,Data!$V$13,IF(Udfyldningsark!G2950=Data!$T$14,Data!$V$14,IF(Udfyldningsark!G2950=Data!$T$15,Data!$V$15,IF(Udfyldningsark!G2950=Data!$T$16,Data!$V$16,IF(Udfyldningsark!G2950=Data!$T$17,Data!$V$17,IF(Udfyldningsark!G2950=Data!$T$18,Data!$V$18,IF(Udfyldningsark!G2950=Data!$T$19,Data!$V$19,IF(Udfyldningsark!G2950=Data!$T$20,Data!$V$20,IF(Udfyldningsark!G2950=Data!$T$21,Data!$V$21,IF(Udfyldningsark!G2950=Data!$T$22,Data!$V$22,IF(Udfyldningsark!G2950=Data!$T$23,Data!$V$23,IF(Udfyldningsark!G2950=Data!$T$24,Data!$V$24,IF(Udfyldningsark!G2950=Data!$T$25,Data!$V$25,IF(Udfyldningsark!G2950=Data!$T$26,Data!$V$26,IF(Udfyldningsark!G2950=Data!$T$27,Data!$V$27,))))))))))))))))))))))</f>
        <v/>
      </c>
    </row>
    <row r="2934" spans="13:13" ht="9.6" hidden="1" customHeight="1" x14ac:dyDescent="0.2">
      <c r="M2934" s="89" t="str">
        <f>IF(Udfyldningsark!G2951="","",IF(Udfyldningsark!G2951=Data!$T$7,Data!$V$7,IF(Udfyldningsark!G2951=Data!$T$8,Data!$V$8,IF(Udfyldningsark!G2951=Data!$T$9,Data!$V$9,IF(Udfyldningsark!G2951=Data!$T$10,Data!$V$10,IF(Udfyldningsark!G2951=Data!$T$11,Data!$V$11,IF(Udfyldningsark!G2951=Data!$T$12,Data!$V$12,IF(Udfyldningsark!G2951=Data!$T$13,Data!$V$13,IF(Udfyldningsark!G2951=Data!$T$14,Data!$V$14,IF(Udfyldningsark!G2951=Data!$T$15,Data!$V$15,IF(Udfyldningsark!G2951=Data!$T$16,Data!$V$16,IF(Udfyldningsark!G2951=Data!$T$17,Data!$V$17,IF(Udfyldningsark!G2951=Data!$T$18,Data!$V$18,IF(Udfyldningsark!G2951=Data!$T$19,Data!$V$19,IF(Udfyldningsark!G2951=Data!$T$20,Data!$V$20,IF(Udfyldningsark!G2951=Data!$T$21,Data!$V$21,IF(Udfyldningsark!G2951=Data!$T$22,Data!$V$22,IF(Udfyldningsark!G2951=Data!$T$23,Data!$V$23,IF(Udfyldningsark!G2951=Data!$T$24,Data!$V$24,IF(Udfyldningsark!G2951=Data!$T$25,Data!$V$25,IF(Udfyldningsark!G2951=Data!$T$26,Data!$V$26,IF(Udfyldningsark!G2951=Data!$T$27,Data!$V$27,))))))))))))))))))))))</f>
        <v/>
      </c>
    </row>
    <row r="2935" spans="13:13" ht="9.6" hidden="1" customHeight="1" x14ac:dyDescent="0.2">
      <c r="M2935" s="89" t="str">
        <f>IF(Udfyldningsark!G2952="","",IF(Udfyldningsark!G2952=Data!$T$7,Data!$V$7,IF(Udfyldningsark!G2952=Data!$T$8,Data!$V$8,IF(Udfyldningsark!G2952=Data!$T$9,Data!$V$9,IF(Udfyldningsark!G2952=Data!$T$10,Data!$V$10,IF(Udfyldningsark!G2952=Data!$T$11,Data!$V$11,IF(Udfyldningsark!G2952=Data!$T$12,Data!$V$12,IF(Udfyldningsark!G2952=Data!$T$13,Data!$V$13,IF(Udfyldningsark!G2952=Data!$T$14,Data!$V$14,IF(Udfyldningsark!G2952=Data!$T$15,Data!$V$15,IF(Udfyldningsark!G2952=Data!$T$16,Data!$V$16,IF(Udfyldningsark!G2952=Data!$T$17,Data!$V$17,IF(Udfyldningsark!G2952=Data!$T$18,Data!$V$18,IF(Udfyldningsark!G2952=Data!$T$19,Data!$V$19,IF(Udfyldningsark!G2952=Data!$T$20,Data!$V$20,IF(Udfyldningsark!G2952=Data!$T$21,Data!$V$21,IF(Udfyldningsark!G2952=Data!$T$22,Data!$V$22,IF(Udfyldningsark!G2952=Data!$T$23,Data!$V$23,IF(Udfyldningsark!G2952=Data!$T$24,Data!$V$24,IF(Udfyldningsark!G2952=Data!$T$25,Data!$V$25,IF(Udfyldningsark!G2952=Data!$T$26,Data!$V$26,IF(Udfyldningsark!G2952=Data!$T$27,Data!$V$27,))))))))))))))))))))))</f>
        <v/>
      </c>
    </row>
    <row r="2936" spans="13:13" ht="9.6" hidden="1" customHeight="1" x14ac:dyDescent="0.2">
      <c r="M2936" s="89" t="str">
        <f>IF(Udfyldningsark!G2953="","",IF(Udfyldningsark!G2953=Data!$T$7,Data!$V$7,IF(Udfyldningsark!G2953=Data!$T$8,Data!$V$8,IF(Udfyldningsark!G2953=Data!$T$9,Data!$V$9,IF(Udfyldningsark!G2953=Data!$T$10,Data!$V$10,IF(Udfyldningsark!G2953=Data!$T$11,Data!$V$11,IF(Udfyldningsark!G2953=Data!$T$12,Data!$V$12,IF(Udfyldningsark!G2953=Data!$T$13,Data!$V$13,IF(Udfyldningsark!G2953=Data!$T$14,Data!$V$14,IF(Udfyldningsark!G2953=Data!$T$15,Data!$V$15,IF(Udfyldningsark!G2953=Data!$T$16,Data!$V$16,IF(Udfyldningsark!G2953=Data!$T$17,Data!$V$17,IF(Udfyldningsark!G2953=Data!$T$18,Data!$V$18,IF(Udfyldningsark!G2953=Data!$T$19,Data!$V$19,IF(Udfyldningsark!G2953=Data!$T$20,Data!$V$20,IF(Udfyldningsark!G2953=Data!$T$21,Data!$V$21,IF(Udfyldningsark!G2953=Data!$T$22,Data!$V$22,IF(Udfyldningsark!G2953=Data!$T$23,Data!$V$23,IF(Udfyldningsark!G2953=Data!$T$24,Data!$V$24,IF(Udfyldningsark!G2953=Data!$T$25,Data!$V$25,IF(Udfyldningsark!G2953=Data!$T$26,Data!$V$26,IF(Udfyldningsark!G2953=Data!$T$27,Data!$V$27,))))))))))))))))))))))</f>
        <v/>
      </c>
    </row>
    <row r="2937" spans="13:13" ht="9.6" hidden="1" customHeight="1" x14ac:dyDescent="0.2">
      <c r="M2937" s="89" t="str">
        <f>IF(Udfyldningsark!G2954="","",IF(Udfyldningsark!G2954=Data!$T$7,Data!$V$7,IF(Udfyldningsark!G2954=Data!$T$8,Data!$V$8,IF(Udfyldningsark!G2954=Data!$T$9,Data!$V$9,IF(Udfyldningsark!G2954=Data!$T$10,Data!$V$10,IF(Udfyldningsark!G2954=Data!$T$11,Data!$V$11,IF(Udfyldningsark!G2954=Data!$T$12,Data!$V$12,IF(Udfyldningsark!G2954=Data!$T$13,Data!$V$13,IF(Udfyldningsark!G2954=Data!$T$14,Data!$V$14,IF(Udfyldningsark!G2954=Data!$T$15,Data!$V$15,IF(Udfyldningsark!G2954=Data!$T$16,Data!$V$16,IF(Udfyldningsark!G2954=Data!$T$17,Data!$V$17,IF(Udfyldningsark!G2954=Data!$T$18,Data!$V$18,IF(Udfyldningsark!G2954=Data!$T$19,Data!$V$19,IF(Udfyldningsark!G2954=Data!$T$20,Data!$V$20,IF(Udfyldningsark!G2954=Data!$T$21,Data!$V$21,IF(Udfyldningsark!G2954=Data!$T$22,Data!$V$22,IF(Udfyldningsark!G2954=Data!$T$23,Data!$V$23,IF(Udfyldningsark!G2954=Data!$T$24,Data!$V$24,IF(Udfyldningsark!G2954=Data!$T$25,Data!$V$25,IF(Udfyldningsark!G2954=Data!$T$26,Data!$V$26,IF(Udfyldningsark!G2954=Data!$T$27,Data!$V$27,))))))))))))))))))))))</f>
        <v/>
      </c>
    </row>
    <row r="2938" spans="13:13" ht="9.6" hidden="1" customHeight="1" x14ac:dyDescent="0.2">
      <c r="M2938" s="89" t="str">
        <f>IF(Udfyldningsark!G2955="","",IF(Udfyldningsark!G2955=Data!$T$7,Data!$V$7,IF(Udfyldningsark!G2955=Data!$T$8,Data!$V$8,IF(Udfyldningsark!G2955=Data!$T$9,Data!$V$9,IF(Udfyldningsark!G2955=Data!$T$10,Data!$V$10,IF(Udfyldningsark!G2955=Data!$T$11,Data!$V$11,IF(Udfyldningsark!G2955=Data!$T$12,Data!$V$12,IF(Udfyldningsark!G2955=Data!$T$13,Data!$V$13,IF(Udfyldningsark!G2955=Data!$T$14,Data!$V$14,IF(Udfyldningsark!G2955=Data!$T$15,Data!$V$15,IF(Udfyldningsark!G2955=Data!$T$16,Data!$V$16,IF(Udfyldningsark!G2955=Data!$T$17,Data!$V$17,IF(Udfyldningsark!G2955=Data!$T$18,Data!$V$18,IF(Udfyldningsark!G2955=Data!$T$19,Data!$V$19,IF(Udfyldningsark!G2955=Data!$T$20,Data!$V$20,IF(Udfyldningsark!G2955=Data!$T$21,Data!$V$21,IF(Udfyldningsark!G2955=Data!$T$22,Data!$V$22,IF(Udfyldningsark!G2955=Data!$T$23,Data!$V$23,IF(Udfyldningsark!G2955=Data!$T$24,Data!$V$24,IF(Udfyldningsark!G2955=Data!$T$25,Data!$V$25,IF(Udfyldningsark!G2955=Data!$T$26,Data!$V$26,IF(Udfyldningsark!G2955=Data!$T$27,Data!$V$27,))))))))))))))))))))))</f>
        <v/>
      </c>
    </row>
    <row r="2939" spans="13:13" ht="9.6" hidden="1" customHeight="1" x14ac:dyDescent="0.2">
      <c r="M2939" s="89" t="str">
        <f>IF(Udfyldningsark!G2956="","",IF(Udfyldningsark!G2956=Data!$T$7,Data!$V$7,IF(Udfyldningsark!G2956=Data!$T$8,Data!$V$8,IF(Udfyldningsark!G2956=Data!$T$9,Data!$V$9,IF(Udfyldningsark!G2956=Data!$T$10,Data!$V$10,IF(Udfyldningsark!G2956=Data!$T$11,Data!$V$11,IF(Udfyldningsark!G2956=Data!$T$12,Data!$V$12,IF(Udfyldningsark!G2956=Data!$T$13,Data!$V$13,IF(Udfyldningsark!G2956=Data!$T$14,Data!$V$14,IF(Udfyldningsark!G2956=Data!$T$15,Data!$V$15,IF(Udfyldningsark!G2956=Data!$T$16,Data!$V$16,IF(Udfyldningsark!G2956=Data!$T$17,Data!$V$17,IF(Udfyldningsark!G2956=Data!$T$18,Data!$V$18,IF(Udfyldningsark!G2956=Data!$T$19,Data!$V$19,IF(Udfyldningsark!G2956=Data!$T$20,Data!$V$20,IF(Udfyldningsark!G2956=Data!$T$21,Data!$V$21,IF(Udfyldningsark!G2956=Data!$T$22,Data!$V$22,IF(Udfyldningsark!G2956=Data!$T$23,Data!$V$23,IF(Udfyldningsark!G2956=Data!$T$24,Data!$V$24,IF(Udfyldningsark!G2956=Data!$T$25,Data!$V$25,IF(Udfyldningsark!G2956=Data!$T$26,Data!$V$26,IF(Udfyldningsark!G2956=Data!$T$27,Data!$V$27,))))))))))))))))))))))</f>
        <v/>
      </c>
    </row>
    <row r="2940" spans="13:13" ht="9.6" hidden="1" customHeight="1" x14ac:dyDescent="0.2">
      <c r="M2940" s="89" t="str">
        <f>IF(Udfyldningsark!G2957="","",IF(Udfyldningsark!G2957=Data!$T$7,Data!$V$7,IF(Udfyldningsark!G2957=Data!$T$8,Data!$V$8,IF(Udfyldningsark!G2957=Data!$T$9,Data!$V$9,IF(Udfyldningsark!G2957=Data!$T$10,Data!$V$10,IF(Udfyldningsark!G2957=Data!$T$11,Data!$V$11,IF(Udfyldningsark!G2957=Data!$T$12,Data!$V$12,IF(Udfyldningsark!G2957=Data!$T$13,Data!$V$13,IF(Udfyldningsark!G2957=Data!$T$14,Data!$V$14,IF(Udfyldningsark!G2957=Data!$T$15,Data!$V$15,IF(Udfyldningsark!G2957=Data!$T$16,Data!$V$16,IF(Udfyldningsark!G2957=Data!$T$17,Data!$V$17,IF(Udfyldningsark!G2957=Data!$T$18,Data!$V$18,IF(Udfyldningsark!G2957=Data!$T$19,Data!$V$19,IF(Udfyldningsark!G2957=Data!$T$20,Data!$V$20,IF(Udfyldningsark!G2957=Data!$T$21,Data!$V$21,IF(Udfyldningsark!G2957=Data!$T$22,Data!$V$22,IF(Udfyldningsark!G2957=Data!$T$23,Data!$V$23,IF(Udfyldningsark!G2957=Data!$T$24,Data!$V$24,IF(Udfyldningsark!G2957=Data!$T$25,Data!$V$25,IF(Udfyldningsark!G2957=Data!$T$26,Data!$V$26,IF(Udfyldningsark!G2957=Data!$T$27,Data!$V$27,))))))))))))))))))))))</f>
        <v/>
      </c>
    </row>
    <row r="2941" spans="13:13" ht="9.6" hidden="1" customHeight="1" x14ac:dyDescent="0.2">
      <c r="M2941" s="89" t="str">
        <f>IF(Udfyldningsark!G2958="","",IF(Udfyldningsark!G2958=Data!$T$7,Data!$V$7,IF(Udfyldningsark!G2958=Data!$T$8,Data!$V$8,IF(Udfyldningsark!G2958=Data!$T$9,Data!$V$9,IF(Udfyldningsark!G2958=Data!$T$10,Data!$V$10,IF(Udfyldningsark!G2958=Data!$T$11,Data!$V$11,IF(Udfyldningsark!G2958=Data!$T$12,Data!$V$12,IF(Udfyldningsark!G2958=Data!$T$13,Data!$V$13,IF(Udfyldningsark!G2958=Data!$T$14,Data!$V$14,IF(Udfyldningsark!G2958=Data!$T$15,Data!$V$15,IF(Udfyldningsark!G2958=Data!$T$16,Data!$V$16,IF(Udfyldningsark!G2958=Data!$T$17,Data!$V$17,IF(Udfyldningsark!G2958=Data!$T$18,Data!$V$18,IF(Udfyldningsark!G2958=Data!$T$19,Data!$V$19,IF(Udfyldningsark!G2958=Data!$T$20,Data!$V$20,IF(Udfyldningsark!G2958=Data!$T$21,Data!$V$21,IF(Udfyldningsark!G2958=Data!$T$22,Data!$V$22,IF(Udfyldningsark!G2958=Data!$T$23,Data!$V$23,IF(Udfyldningsark!G2958=Data!$T$24,Data!$V$24,IF(Udfyldningsark!G2958=Data!$T$25,Data!$V$25,IF(Udfyldningsark!G2958=Data!$T$26,Data!$V$26,IF(Udfyldningsark!G2958=Data!$T$27,Data!$V$27,))))))))))))))))))))))</f>
        <v/>
      </c>
    </row>
    <row r="2942" spans="13:13" ht="9.6" hidden="1" customHeight="1" x14ac:dyDescent="0.2">
      <c r="M2942" s="89" t="str">
        <f>IF(Udfyldningsark!G2959="","",IF(Udfyldningsark!G2959=Data!$T$7,Data!$V$7,IF(Udfyldningsark!G2959=Data!$T$8,Data!$V$8,IF(Udfyldningsark!G2959=Data!$T$9,Data!$V$9,IF(Udfyldningsark!G2959=Data!$T$10,Data!$V$10,IF(Udfyldningsark!G2959=Data!$T$11,Data!$V$11,IF(Udfyldningsark!G2959=Data!$T$12,Data!$V$12,IF(Udfyldningsark!G2959=Data!$T$13,Data!$V$13,IF(Udfyldningsark!G2959=Data!$T$14,Data!$V$14,IF(Udfyldningsark!G2959=Data!$T$15,Data!$V$15,IF(Udfyldningsark!G2959=Data!$T$16,Data!$V$16,IF(Udfyldningsark!G2959=Data!$T$17,Data!$V$17,IF(Udfyldningsark!G2959=Data!$T$18,Data!$V$18,IF(Udfyldningsark!G2959=Data!$T$19,Data!$V$19,IF(Udfyldningsark!G2959=Data!$T$20,Data!$V$20,IF(Udfyldningsark!G2959=Data!$T$21,Data!$V$21,IF(Udfyldningsark!G2959=Data!$T$22,Data!$V$22,IF(Udfyldningsark!G2959=Data!$T$23,Data!$V$23,IF(Udfyldningsark!G2959=Data!$T$24,Data!$V$24,IF(Udfyldningsark!G2959=Data!$T$25,Data!$V$25,IF(Udfyldningsark!G2959=Data!$T$26,Data!$V$26,IF(Udfyldningsark!G2959=Data!$T$27,Data!$V$27,))))))))))))))))))))))</f>
        <v/>
      </c>
    </row>
    <row r="2943" spans="13:13" ht="9.6" hidden="1" customHeight="1" x14ac:dyDescent="0.2">
      <c r="M2943" s="89" t="str">
        <f>IF(Udfyldningsark!G2960="","",IF(Udfyldningsark!G2960=Data!$T$7,Data!$V$7,IF(Udfyldningsark!G2960=Data!$T$8,Data!$V$8,IF(Udfyldningsark!G2960=Data!$T$9,Data!$V$9,IF(Udfyldningsark!G2960=Data!$T$10,Data!$V$10,IF(Udfyldningsark!G2960=Data!$T$11,Data!$V$11,IF(Udfyldningsark!G2960=Data!$T$12,Data!$V$12,IF(Udfyldningsark!G2960=Data!$T$13,Data!$V$13,IF(Udfyldningsark!G2960=Data!$T$14,Data!$V$14,IF(Udfyldningsark!G2960=Data!$T$15,Data!$V$15,IF(Udfyldningsark!G2960=Data!$T$16,Data!$V$16,IF(Udfyldningsark!G2960=Data!$T$17,Data!$V$17,IF(Udfyldningsark!G2960=Data!$T$18,Data!$V$18,IF(Udfyldningsark!G2960=Data!$T$19,Data!$V$19,IF(Udfyldningsark!G2960=Data!$T$20,Data!$V$20,IF(Udfyldningsark!G2960=Data!$T$21,Data!$V$21,IF(Udfyldningsark!G2960=Data!$T$22,Data!$V$22,IF(Udfyldningsark!G2960=Data!$T$23,Data!$V$23,IF(Udfyldningsark!G2960=Data!$T$24,Data!$V$24,IF(Udfyldningsark!G2960=Data!$T$25,Data!$V$25,IF(Udfyldningsark!G2960=Data!$T$26,Data!$V$26,IF(Udfyldningsark!G2960=Data!$T$27,Data!$V$27,))))))))))))))))))))))</f>
        <v/>
      </c>
    </row>
    <row r="2944" spans="13:13" ht="9.6" hidden="1" customHeight="1" x14ac:dyDescent="0.2">
      <c r="M2944" s="89" t="str">
        <f>IF(Udfyldningsark!G2961="","",IF(Udfyldningsark!G2961=Data!$T$7,Data!$V$7,IF(Udfyldningsark!G2961=Data!$T$8,Data!$V$8,IF(Udfyldningsark!G2961=Data!$T$9,Data!$V$9,IF(Udfyldningsark!G2961=Data!$T$10,Data!$V$10,IF(Udfyldningsark!G2961=Data!$T$11,Data!$V$11,IF(Udfyldningsark!G2961=Data!$T$12,Data!$V$12,IF(Udfyldningsark!G2961=Data!$T$13,Data!$V$13,IF(Udfyldningsark!G2961=Data!$T$14,Data!$V$14,IF(Udfyldningsark!G2961=Data!$T$15,Data!$V$15,IF(Udfyldningsark!G2961=Data!$T$16,Data!$V$16,IF(Udfyldningsark!G2961=Data!$T$17,Data!$V$17,IF(Udfyldningsark!G2961=Data!$T$18,Data!$V$18,IF(Udfyldningsark!G2961=Data!$T$19,Data!$V$19,IF(Udfyldningsark!G2961=Data!$T$20,Data!$V$20,IF(Udfyldningsark!G2961=Data!$T$21,Data!$V$21,IF(Udfyldningsark!G2961=Data!$T$22,Data!$V$22,IF(Udfyldningsark!G2961=Data!$T$23,Data!$V$23,IF(Udfyldningsark!G2961=Data!$T$24,Data!$V$24,IF(Udfyldningsark!G2961=Data!$T$25,Data!$V$25,IF(Udfyldningsark!G2961=Data!$T$26,Data!$V$26,IF(Udfyldningsark!G2961=Data!$T$27,Data!$V$27,))))))))))))))))))))))</f>
        <v/>
      </c>
    </row>
    <row r="2945" spans="13:13" ht="9.6" hidden="1" customHeight="1" x14ac:dyDescent="0.2">
      <c r="M2945" s="89" t="str">
        <f>IF(Udfyldningsark!G2962="","",IF(Udfyldningsark!G2962=Data!$T$7,Data!$V$7,IF(Udfyldningsark!G2962=Data!$T$8,Data!$V$8,IF(Udfyldningsark!G2962=Data!$T$9,Data!$V$9,IF(Udfyldningsark!G2962=Data!$T$10,Data!$V$10,IF(Udfyldningsark!G2962=Data!$T$11,Data!$V$11,IF(Udfyldningsark!G2962=Data!$T$12,Data!$V$12,IF(Udfyldningsark!G2962=Data!$T$13,Data!$V$13,IF(Udfyldningsark!G2962=Data!$T$14,Data!$V$14,IF(Udfyldningsark!G2962=Data!$T$15,Data!$V$15,IF(Udfyldningsark!G2962=Data!$T$16,Data!$V$16,IF(Udfyldningsark!G2962=Data!$T$17,Data!$V$17,IF(Udfyldningsark!G2962=Data!$T$18,Data!$V$18,IF(Udfyldningsark!G2962=Data!$T$19,Data!$V$19,IF(Udfyldningsark!G2962=Data!$T$20,Data!$V$20,IF(Udfyldningsark!G2962=Data!$T$21,Data!$V$21,IF(Udfyldningsark!G2962=Data!$T$22,Data!$V$22,IF(Udfyldningsark!G2962=Data!$T$23,Data!$V$23,IF(Udfyldningsark!G2962=Data!$T$24,Data!$V$24,IF(Udfyldningsark!G2962=Data!$T$25,Data!$V$25,IF(Udfyldningsark!G2962=Data!$T$26,Data!$V$26,IF(Udfyldningsark!G2962=Data!$T$27,Data!$V$27,))))))))))))))))))))))</f>
        <v/>
      </c>
    </row>
    <row r="2946" spans="13:13" ht="9.6" hidden="1" customHeight="1" x14ac:dyDescent="0.2">
      <c r="M2946" s="89" t="str">
        <f>IF(Udfyldningsark!G2963="","",IF(Udfyldningsark!G2963=Data!$T$7,Data!$V$7,IF(Udfyldningsark!G2963=Data!$T$8,Data!$V$8,IF(Udfyldningsark!G2963=Data!$T$9,Data!$V$9,IF(Udfyldningsark!G2963=Data!$T$10,Data!$V$10,IF(Udfyldningsark!G2963=Data!$T$11,Data!$V$11,IF(Udfyldningsark!G2963=Data!$T$12,Data!$V$12,IF(Udfyldningsark!G2963=Data!$T$13,Data!$V$13,IF(Udfyldningsark!G2963=Data!$T$14,Data!$V$14,IF(Udfyldningsark!G2963=Data!$T$15,Data!$V$15,IF(Udfyldningsark!G2963=Data!$T$16,Data!$V$16,IF(Udfyldningsark!G2963=Data!$T$17,Data!$V$17,IF(Udfyldningsark!G2963=Data!$T$18,Data!$V$18,IF(Udfyldningsark!G2963=Data!$T$19,Data!$V$19,IF(Udfyldningsark!G2963=Data!$T$20,Data!$V$20,IF(Udfyldningsark!G2963=Data!$T$21,Data!$V$21,IF(Udfyldningsark!G2963=Data!$T$22,Data!$V$22,IF(Udfyldningsark!G2963=Data!$T$23,Data!$V$23,IF(Udfyldningsark!G2963=Data!$T$24,Data!$V$24,IF(Udfyldningsark!G2963=Data!$T$25,Data!$V$25,IF(Udfyldningsark!G2963=Data!$T$26,Data!$V$26,IF(Udfyldningsark!G2963=Data!$T$27,Data!$V$27,))))))))))))))))))))))</f>
        <v/>
      </c>
    </row>
    <row r="2947" spans="13:13" ht="9.6" hidden="1" customHeight="1" x14ac:dyDescent="0.2">
      <c r="M2947" s="89" t="str">
        <f>IF(Udfyldningsark!G2964="","",IF(Udfyldningsark!G2964=Data!$T$7,Data!$V$7,IF(Udfyldningsark!G2964=Data!$T$8,Data!$V$8,IF(Udfyldningsark!G2964=Data!$T$9,Data!$V$9,IF(Udfyldningsark!G2964=Data!$T$10,Data!$V$10,IF(Udfyldningsark!G2964=Data!$T$11,Data!$V$11,IF(Udfyldningsark!G2964=Data!$T$12,Data!$V$12,IF(Udfyldningsark!G2964=Data!$T$13,Data!$V$13,IF(Udfyldningsark!G2964=Data!$T$14,Data!$V$14,IF(Udfyldningsark!G2964=Data!$T$15,Data!$V$15,IF(Udfyldningsark!G2964=Data!$T$16,Data!$V$16,IF(Udfyldningsark!G2964=Data!$T$17,Data!$V$17,IF(Udfyldningsark!G2964=Data!$T$18,Data!$V$18,IF(Udfyldningsark!G2964=Data!$T$19,Data!$V$19,IF(Udfyldningsark!G2964=Data!$T$20,Data!$V$20,IF(Udfyldningsark!G2964=Data!$T$21,Data!$V$21,IF(Udfyldningsark!G2964=Data!$T$22,Data!$V$22,IF(Udfyldningsark!G2964=Data!$T$23,Data!$V$23,IF(Udfyldningsark!G2964=Data!$T$24,Data!$V$24,IF(Udfyldningsark!G2964=Data!$T$25,Data!$V$25,IF(Udfyldningsark!G2964=Data!$T$26,Data!$V$26,IF(Udfyldningsark!G2964=Data!$T$27,Data!$V$27,))))))))))))))))))))))</f>
        <v/>
      </c>
    </row>
    <row r="2948" spans="13:13" ht="9.6" hidden="1" customHeight="1" x14ac:dyDescent="0.2">
      <c r="M2948" s="89" t="str">
        <f>IF(Udfyldningsark!G2965="","",IF(Udfyldningsark!G2965=Data!$T$7,Data!$V$7,IF(Udfyldningsark!G2965=Data!$T$8,Data!$V$8,IF(Udfyldningsark!G2965=Data!$T$9,Data!$V$9,IF(Udfyldningsark!G2965=Data!$T$10,Data!$V$10,IF(Udfyldningsark!G2965=Data!$T$11,Data!$V$11,IF(Udfyldningsark!G2965=Data!$T$12,Data!$V$12,IF(Udfyldningsark!G2965=Data!$T$13,Data!$V$13,IF(Udfyldningsark!G2965=Data!$T$14,Data!$V$14,IF(Udfyldningsark!G2965=Data!$T$15,Data!$V$15,IF(Udfyldningsark!G2965=Data!$T$16,Data!$V$16,IF(Udfyldningsark!G2965=Data!$T$17,Data!$V$17,IF(Udfyldningsark!G2965=Data!$T$18,Data!$V$18,IF(Udfyldningsark!G2965=Data!$T$19,Data!$V$19,IF(Udfyldningsark!G2965=Data!$T$20,Data!$V$20,IF(Udfyldningsark!G2965=Data!$T$21,Data!$V$21,IF(Udfyldningsark!G2965=Data!$T$22,Data!$V$22,IF(Udfyldningsark!G2965=Data!$T$23,Data!$V$23,IF(Udfyldningsark!G2965=Data!$T$24,Data!$V$24,IF(Udfyldningsark!G2965=Data!$T$25,Data!$V$25,IF(Udfyldningsark!G2965=Data!$T$26,Data!$V$26,IF(Udfyldningsark!G2965=Data!$T$27,Data!$V$27,))))))))))))))))))))))</f>
        <v/>
      </c>
    </row>
    <row r="2949" spans="13:13" ht="9.6" hidden="1" customHeight="1" x14ac:dyDescent="0.2">
      <c r="M2949" s="89" t="str">
        <f>IF(Udfyldningsark!G2966="","",IF(Udfyldningsark!G2966=Data!$T$7,Data!$V$7,IF(Udfyldningsark!G2966=Data!$T$8,Data!$V$8,IF(Udfyldningsark!G2966=Data!$T$9,Data!$V$9,IF(Udfyldningsark!G2966=Data!$T$10,Data!$V$10,IF(Udfyldningsark!G2966=Data!$T$11,Data!$V$11,IF(Udfyldningsark!G2966=Data!$T$12,Data!$V$12,IF(Udfyldningsark!G2966=Data!$T$13,Data!$V$13,IF(Udfyldningsark!G2966=Data!$T$14,Data!$V$14,IF(Udfyldningsark!G2966=Data!$T$15,Data!$V$15,IF(Udfyldningsark!G2966=Data!$T$16,Data!$V$16,IF(Udfyldningsark!G2966=Data!$T$17,Data!$V$17,IF(Udfyldningsark!G2966=Data!$T$18,Data!$V$18,IF(Udfyldningsark!G2966=Data!$T$19,Data!$V$19,IF(Udfyldningsark!G2966=Data!$T$20,Data!$V$20,IF(Udfyldningsark!G2966=Data!$T$21,Data!$V$21,IF(Udfyldningsark!G2966=Data!$T$22,Data!$V$22,IF(Udfyldningsark!G2966=Data!$T$23,Data!$V$23,IF(Udfyldningsark!G2966=Data!$T$24,Data!$V$24,IF(Udfyldningsark!G2966=Data!$T$25,Data!$V$25,IF(Udfyldningsark!G2966=Data!$T$26,Data!$V$26,IF(Udfyldningsark!G2966=Data!$T$27,Data!$V$27,))))))))))))))))))))))</f>
        <v/>
      </c>
    </row>
    <row r="2950" spans="13:13" ht="9.6" hidden="1" customHeight="1" x14ac:dyDescent="0.2">
      <c r="M2950" s="89" t="str">
        <f>IF(Udfyldningsark!G2967="","",IF(Udfyldningsark!G2967=Data!$T$7,Data!$V$7,IF(Udfyldningsark!G2967=Data!$T$8,Data!$V$8,IF(Udfyldningsark!G2967=Data!$T$9,Data!$V$9,IF(Udfyldningsark!G2967=Data!$T$10,Data!$V$10,IF(Udfyldningsark!G2967=Data!$T$11,Data!$V$11,IF(Udfyldningsark!G2967=Data!$T$12,Data!$V$12,IF(Udfyldningsark!G2967=Data!$T$13,Data!$V$13,IF(Udfyldningsark!G2967=Data!$T$14,Data!$V$14,IF(Udfyldningsark!G2967=Data!$T$15,Data!$V$15,IF(Udfyldningsark!G2967=Data!$T$16,Data!$V$16,IF(Udfyldningsark!G2967=Data!$T$17,Data!$V$17,IF(Udfyldningsark!G2967=Data!$T$18,Data!$V$18,IF(Udfyldningsark!G2967=Data!$T$19,Data!$V$19,IF(Udfyldningsark!G2967=Data!$T$20,Data!$V$20,IF(Udfyldningsark!G2967=Data!$T$21,Data!$V$21,IF(Udfyldningsark!G2967=Data!$T$22,Data!$V$22,IF(Udfyldningsark!G2967=Data!$T$23,Data!$V$23,IF(Udfyldningsark!G2967=Data!$T$24,Data!$V$24,IF(Udfyldningsark!G2967=Data!$T$25,Data!$V$25,IF(Udfyldningsark!G2967=Data!$T$26,Data!$V$26,IF(Udfyldningsark!G2967=Data!$T$27,Data!$V$27,))))))))))))))))))))))</f>
        <v/>
      </c>
    </row>
    <row r="2951" spans="13:13" ht="9.6" hidden="1" customHeight="1" x14ac:dyDescent="0.2">
      <c r="M2951" s="89" t="str">
        <f>IF(Udfyldningsark!G2968="","",IF(Udfyldningsark!G2968=Data!$T$7,Data!$V$7,IF(Udfyldningsark!G2968=Data!$T$8,Data!$V$8,IF(Udfyldningsark!G2968=Data!$T$9,Data!$V$9,IF(Udfyldningsark!G2968=Data!$T$10,Data!$V$10,IF(Udfyldningsark!G2968=Data!$T$11,Data!$V$11,IF(Udfyldningsark!G2968=Data!$T$12,Data!$V$12,IF(Udfyldningsark!G2968=Data!$T$13,Data!$V$13,IF(Udfyldningsark!G2968=Data!$T$14,Data!$V$14,IF(Udfyldningsark!G2968=Data!$T$15,Data!$V$15,IF(Udfyldningsark!G2968=Data!$T$16,Data!$V$16,IF(Udfyldningsark!G2968=Data!$T$17,Data!$V$17,IF(Udfyldningsark!G2968=Data!$T$18,Data!$V$18,IF(Udfyldningsark!G2968=Data!$T$19,Data!$V$19,IF(Udfyldningsark!G2968=Data!$T$20,Data!$V$20,IF(Udfyldningsark!G2968=Data!$T$21,Data!$V$21,IF(Udfyldningsark!G2968=Data!$T$22,Data!$V$22,IF(Udfyldningsark!G2968=Data!$T$23,Data!$V$23,IF(Udfyldningsark!G2968=Data!$T$24,Data!$V$24,IF(Udfyldningsark!G2968=Data!$T$25,Data!$V$25,IF(Udfyldningsark!G2968=Data!$T$26,Data!$V$26,IF(Udfyldningsark!G2968=Data!$T$27,Data!$V$27,))))))))))))))))))))))</f>
        <v/>
      </c>
    </row>
    <row r="2952" spans="13:13" ht="9.6" hidden="1" customHeight="1" x14ac:dyDescent="0.2">
      <c r="M2952" s="89" t="str">
        <f>IF(Udfyldningsark!G2969="","",IF(Udfyldningsark!G2969=Data!$T$7,Data!$V$7,IF(Udfyldningsark!G2969=Data!$T$8,Data!$V$8,IF(Udfyldningsark!G2969=Data!$T$9,Data!$V$9,IF(Udfyldningsark!G2969=Data!$T$10,Data!$V$10,IF(Udfyldningsark!G2969=Data!$T$11,Data!$V$11,IF(Udfyldningsark!G2969=Data!$T$12,Data!$V$12,IF(Udfyldningsark!G2969=Data!$T$13,Data!$V$13,IF(Udfyldningsark!G2969=Data!$T$14,Data!$V$14,IF(Udfyldningsark!G2969=Data!$T$15,Data!$V$15,IF(Udfyldningsark!G2969=Data!$T$16,Data!$V$16,IF(Udfyldningsark!G2969=Data!$T$17,Data!$V$17,IF(Udfyldningsark!G2969=Data!$T$18,Data!$V$18,IF(Udfyldningsark!G2969=Data!$T$19,Data!$V$19,IF(Udfyldningsark!G2969=Data!$T$20,Data!$V$20,IF(Udfyldningsark!G2969=Data!$T$21,Data!$V$21,IF(Udfyldningsark!G2969=Data!$T$22,Data!$V$22,IF(Udfyldningsark!G2969=Data!$T$23,Data!$V$23,IF(Udfyldningsark!G2969=Data!$T$24,Data!$V$24,IF(Udfyldningsark!G2969=Data!$T$25,Data!$V$25,IF(Udfyldningsark!G2969=Data!$T$26,Data!$V$26,IF(Udfyldningsark!G2969=Data!$T$27,Data!$V$27,))))))))))))))))))))))</f>
        <v/>
      </c>
    </row>
    <row r="2953" spans="13:13" ht="9.6" hidden="1" customHeight="1" x14ac:dyDescent="0.2">
      <c r="M2953" s="89" t="str">
        <f>IF(Udfyldningsark!G2970="","",IF(Udfyldningsark!G2970=Data!$T$7,Data!$V$7,IF(Udfyldningsark!G2970=Data!$T$8,Data!$V$8,IF(Udfyldningsark!G2970=Data!$T$9,Data!$V$9,IF(Udfyldningsark!G2970=Data!$T$10,Data!$V$10,IF(Udfyldningsark!G2970=Data!$T$11,Data!$V$11,IF(Udfyldningsark!G2970=Data!$T$12,Data!$V$12,IF(Udfyldningsark!G2970=Data!$T$13,Data!$V$13,IF(Udfyldningsark!G2970=Data!$T$14,Data!$V$14,IF(Udfyldningsark!G2970=Data!$T$15,Data!$V$15,IF(Udfyldningsark!G2970=Data!$T$16,Data!$V$16,IF(Udfyldningsark!G2970=Data!$T$17,Data!$V$17,IF(Udfyldningsark!G2970=Data!$T$18,Data!$V$18,IF(Udfyldningsark!G2970=Data!$T$19,Data!$V$19,IF(Udfyldningsark!G2970=Data!$T$20,Data!$V$20,IF(Udfyldningsark!G2970=Data!$T$21,Data!$V$21,IF(Udfyldningsark!G2970=Data!$T$22,Data!$V$22,IF(Udfyldningsark!G2970=Data!$T$23,Data!$V$23,IF(Udfyldningsark!G2970=Data!$T$24,Data!$V$24,IF(Udfyldningsark!G2970=Data!$T$25,Data!$V$25,IF(Udfyldningsark!G2970=Data!$T$26,Data!$V$26,IF(Udfyldningsark!G2970=Data!$T$27,Data!$V$27,))))))))))))))))))))))</f>
        <v/>
      </c>
    </row>
    <row r="2954" spans="13:13" ht="9.6" hidden="1" customHeight="1" x14ac:dyDescent="0.2">
      <c r="M2954" s="89" t="str">
        <f>IF(Udfyldningsark!G2971="","",IF(Udfyldningsark!G2971=Data!$T$7,Data!$V$7,IF(Udfyldningsark!G2971=Data!$T$8,Data!$V$8,IF(Udfyldningsark!G2971=Data!$T$9,Data!$V$9,IF(Udfyldningsark!G2971=Data!$T$10,Data!$V$10,IF(Udfyldningsark!G2971=Data!$T$11,Data!$V$11,IF(Udfyldningsark!G2971=Data!$T$12,Data!$V$12,IF(Udfyldningsark!G2971=Data!$T$13,Data!$V$13,IF(Udfyldningsark!G2971=Data!$T$14,Data!$V$14,IF(Udfyldningsark!G2971=Data!$T$15,Data!$V$15,IF(Udfyldningsark!G2971=Data!$T$16,Data!$V$16,IF(Udfyldningsark!G2971=Data!$T$17,Data!$V$17,IF(Udfyldningsark!G2971=Data!$T$18,Data!$V$18,IF(Udfyldningsark!G2971=Data!$T$19,Data!$V$19,IF(Udfyldningsark!G2971=Data!$T$20,Data!$V$20,IF(Udfyldningsark!G2971=Data!$T$21,Data!$V$21,IF(Udfyldningsark!G2971=Data!$T$22,Data!$V$22,IF(Udfyldningsark!G2971=Data!$T$23,Data!$V$23,IF(Udfyldningsark!G2971=Data!$T$24,Data!$V$24,IF(Udfyldningsark!G2971=Data!$T$25,Data!$V$25,IF(Udfyldningsark!G2971=Data!$T$26,Data!$V$26,IF(Udfyldningsark!G2971=Data!$T$27,Data!$V$27,))))))))))))))))))))))</f>
        <v/>
      </c>
    </row>
    <row r="2955" spans="13:13" ht="9.6" hidden="1" customHeight="1" x14ac:dyDescent="0.2">
      <c r="M2955" s="89" t="str">
        <f>IF(Udfyldningsark!G2972="","",IF(Udfyldningsark!G2972=Data!$T$7,Data!$V$7,IF(Udfyldningsark!G2972=Data!$T$8,Data!$V$8,IF(Udfyldningsark!G2972=Data!$T$9,Data!$V$9,IF(Udfyldningsark!G2972=Data!$T$10,Data!$V$10,IF(Udfyldningsark!G2972=Data!$T$11,Data!$V$11,IF(Udfyldningsark!G2972=Data!$T$12,Data!$V$12,IF(Udfyldningsark!G2972=Data!$T$13,Data!$V$13,IF(Udfyldningsark!G2972=Data!$T$14,Data!$V$14,IF(Udfyldningsark!G2972=Data!$T$15,Data!$V$15,IF(Udfyldningsark!G2972=Data!$T$16,Data!$V$16,IF(Udfyldningsark!G2972=Data!$T$17,Data!$V$17,IF(Udfyldningsark!G2972=Data!$T$18,Data!$V$18,IF(Udfyldningsark!G2972=Data!$T$19,Data!$V$19,IF(Udfyldningsark!G2972=Data!$T$20,Data!$V$20,IF(Udfyldningsark!G2972=Data!$T$21,Data!$V$21,IF(Udfyldningsark!G2972=Data!$T$22,Data!$V$22,IF(Udfyldningsark!G2972=Data!$T$23,Data!$V$23,IF(Udfyldningsark!G2972=Data!$T$24,Data!$V$24,IF(Udfyldningsark!G2972=Data!$T$25,Data!$V$25,IF(Udfyldningsark!G2972=Data!$T$26,Data!$V$26,IF(Udfyldningsark!G2972=Data!$T$27,Data!$V$27,))))))))))))))))))))))</f>
        <v/>
      </c>
    </row>
    <row r="2956" spans="13:13" ht="9.6" hidden="1" customHeight="1" x14ac:dyDescent="0.2">
      <c r="M2956" s="89" t="str">
        <f>IF(Udfyldningsark!G2973="","",IF(Udfyldningsark!G2973=Data!$T$7,Data!$V$7,IF(Udfyldningsark!G2973=Data!$T$8,Data!$V$8,IF(Udfyldningsark!G2973=Data!$T$9,Data!$V$9,IF(Udfyldningsark!G2973=Data!$T$10,Data!$V$10,IF(Udfyldningsark!G2973=Data!$T$11,Data!$V$11,IF(Udfyldningsark!G2973=Data!$T$12,Data!$V$12,IF(Udfyldningsark!G2973=Data!$T$13,Data!$V$13,IF(Udfyldningsark!G2973=Data!$T$14,Data!$V$14,IF(Udfyldningsark!G2973=Data!$T$15,Data!$V$15,IF(Udfyldningsark!G2973=Data!$T$16,Data!$V$16,IF(Udfyldningsark!G2973=Data!$T$17,Data!$V$17,IF(Udfyldningsark!G2973=Data!$T$18,Data!$V$18,IF(Udfyldningsark!G2973=Data!$T$19,Data!$V$19,IF(Udfyldningsark!G2973=Data!$T$20,Data!$V$20,IF(Udfyldningsark!G2973=Data!$T$21,Data!$V$21,IF(Udfyldningsark!G2973=Data!$T$22,Data!$V$22,IF(Udfyldningsark!G2973=Data!$T$23,Data!$V$23,IF(Udfyldningsark!G2973=Data!$T$24,Data!$V$24,IF(Udfyldningsark!G2973=Data!$T$25,Data!$V$25,IF(Udfyldningsark!G2973=Data!$T$26,Data!$V$26,IF(Udfyldningsark!G2973=Data!$T$27,Data!$V$27,))))))))))))))))))))))</f>
        <v/>
      </c>
    </row>
    <row r="2957" spans="13:13" ht="9.6" hidden="1" customHeight="1" x14ac:dyDescent="0.2">
      <c r="M2957" s="89" t="str">
        <f>IF(Udfyldningsark!G2974="","",IF(Udfyldningsark!G2974=Data!$T$7,Data!$V$7,IF(Udfyldningsark!G2974=Data!$T$8,Data!$V$8,IF(Udfyldningsark!G2974=Data!$T$9,Data!$V$9,IF(Udfyldningsark!G2974=Data!$T$10,Data!$V$10,IF(Udfyldningsark!G2974=Data!$T$11,Data!$V$11,IF(Udfyldningsark!G2974=Data!$T$12,Data!$V$12,IF(Udfyldningsark!G2974=Data!$T$13,Data!$V$13,IF(Udfyldningsark!G2974=Data!$T$14,Data!$V$14,IF(Udfyldningsark!G2974=Data!$T$15,Data!$V$15,IF(Udfyldningsark!G2974=Data!$T$16,Data!$V$16,IF(Udfyldningsark!G2974=Data!$T$17,Data!$V$17,IF(Udfyldningsark!G2974=Data!$T$18,Data!$V$18,IF(Udfyldningsark!G2974=Data!$T$19,Data!$V$19,IF(Udfyldningsark!G2974=Data!$T$20,Data!$V$20,IF(Udfyldningsark!G2974=Data!$T$21,Data!$V$21,IF(Udfyldningsark!G2974=Data!$T$22,Data!$V$22,IF(Udfyldningsark!G2974=Data!$T$23,Data!$V$23,IF(Udfyldningsark!G2974=Data!$T$24,Data!$V$24,IF(Udfyldningsark!G2974=Data!$T$25,Data!$V$25,IF(Udfyldningsark!G2974=Data!$T$26,Data!$V$26,IF(Udfyldningsark!G2974=Data!$T$27,Data!$V$27,))))))))))))))))))))))</f>
        <v/>
      </c>
    </row>
    <row r="2958" spans="13:13" ht="9.6" hidden="1" customHeight="1" x14ac:dyDescent="0.2">
      <c r="M2958" s="89" t="str">
        <f>IF(Udfyldningsark!G2975="","",IF(Udfyldningsark!G2975=Data!$T$7,Data!$V$7,IF(Udfyldningsark!G2975=Data!$T$8,Data!$V$8,IF(Udfyldningsark!G2975=Data!$T$9,Data!$V$9,IF(Udfyldningsark!G2975=Data!$T$10,Data!$V$10,IF(Udfyldningsark!G2975=Data!$T$11,Data!$V$11,IF(Udfyldningsark!G2975=Data!$T$12,Data!$V$12,IF(Udfyldningsark!G2975=Data!$T$13,Data!$V$13,IF(Udfyldningsark!G2975=Data!$T$14,Data!$V$14,IF(Udfyldningsark!G2975=Data!$T$15,Data!$V$15,IF(Udfyldningsark!G2975=Data!$T$16,Data!$V$16,IF(Udfyldningsark!G2975=Data!$T$17,Data!$V$17,IF(Udfyldningsark!G2975=Data!$T$18,Data!$V$18,IF(Udfyldningsark!G2975=Data!$T$19,Data!$V$19,IF(Udfyldningsark!G2975=Data!$T$20,Data!$V$20,IF(Udfyldningsark!G2975=Data!$T$21,Data!$V$21,IF(Udfyldningsark!G2975=Data!$T$22,Data!$V$22,IF(Udfyldningsark!G2975=Data!$T$23,Data!$V$23,IF(Udfyldningsark!G2975=Data!$T$24,Data!$V$24,IF(Udfyldningsark!G2975=Data!$T$25,Data!$V$25,IF(Udfyldningsark!G2975=Data!$T$26,Data!$V$26,IF(Udfyldningsark!G2975=Data!$T$27,Data!$V$27,))))))))))))))))))))))</f>
        <v/>
      </c>
    </row>
    <row r="2959" spans="13:13" ht="9.6" hidden="1" customHeight="1" x14ac:dyDescent="0.2">
      <c r="M2959" s="89" t="str">
        <f>IF(Udfyldningsark!G2976="","",IF(Udfyldningsark!G2976=Data!$T$7,Data!$V$7,IF(Udfyldningsark!G2976=Data!$T$8,Data!$V$8,IF(Udfyldningsark!G2976=Data!$T$9,Data!$V$9,IF(Udfyldningsark!G2976=Data!$T$10,Data!$V$10,IF(Udfyldningsark!G2976=Data!$T$11,Data!$V$11,IF(Udfyldningsark!G2976=Data!$T$12,Data!$V$12,IF(Udfyldningsark!G2976=Data!$T$13,Data!$V$13,IF(Udfyldningsark!G2976=Data!$T$14,Data!$V$14,IF(Udfyldningsark!G2976=Data!$T$15,Data!$V$15,IF(Udfyldningsark!G2976=Data!$T$16,Data!$V$16,IF(Udfyldningsark!G2976=Data!$T$17,Data!$V$17,IF(Udfyldningsark!G2976=Data!$T$18,Data!$V$18,IF(Udfyldningsark!G2976=Data!$T$19,Data!$V$19,IF(Udfyldningsark!G2976=Data!$T$20,Data!$V$20,IF(Udfyldningsark!G2976=Data!$T$21,Data!$V$21,IF(Udfyldningsark!G2976=Data!$T$22,Data!$V$22,IF(Udfyldningsark!G2976=Data!$T$23,Data!$V$23,IF(Udfyldningsark!G2976=Data!$T$24,Data!$V$24,IF(Udfyldningsark!G2976=Data!$T$25,Data!$V$25,IF(Udfyldningsark!G2976=Data!$T$26,Data!$V$26,IF(Udfyldningsark!G2976=Data!$T$27,Data!$V$27,))))))))))))))))))))))</f>
        <v/>
      </c>
    </row>
    <row r="2960" spans="13:13" ht="9.6" hidden="1" customHeight="1" x14ac:dyDescent="0.2">
      <c r="M2960" s="89" t="str">
        <f>IF(Udfyldningsark!G2977="","",IF(Udfyldningsark!G2977=Data!$T$7,Data!$V$7,IF(Udfyldningsark!G2977=Data!$T$8,Data!$V$8,IF(Udfyldningsark!G2977=Data!$T$9,Data!$V$9,IF(Udfyldningsark!G2977=Data!$T$10,Data!$V$10,IF(Udfyldningsark!G2977=Data!$T$11,Data!$V$11,IF(Udfyldningsark!G2977=Data!$T$12,Data!$V$12,IF(Udfyldningsark!G2977=Data!$T$13,Data!$V$13,IF(Udfyldningsark!G2977=Data!$T$14,Data!$V$14,IF(Udfyldningsark!G2977=Data!$T$15,Data!$V$15,IF(Udfyldningsark!G2977=Data!$T$16,Data!$V$16,IF(Udfyldningsark!G2977=Data!$T$17,Data!$V$17,IF(Udfyldningsark!G2977=Data!$T$18,Data!$V$18,IF(Udfyldningsark!G2977=Data!$T$19,Data!$V$19,IF(Udfyldningsark!G2977=Data!$T$20,Data!$V$20,IF(Udfyldningsark!G2977=Data!$T$21,Data!$V$21,IF(Udfyldningsark!G2977=Data!$T$22,Data!$V$22,IF(Udfyldningsark!G2977=Data!$T$23,Data!$V$23,IF(Udfyldningsark!G2977=Data!$T$24,Data!$V$24,IF(Udfyldningsark!G2977=Data!$T$25,Data!$V$25,IF(Udfyldningsark!G2977=Data!$T$26,Data!$V$26,IF(Udfyldningsark!G2977=Data!$T$27,Data!$V$27,))))))))))))))))))))))</f>
        <v/>
      </c>
    </row>
    <row r="2961" spans="13:13" ht="9.6" hidden="1" customHeight="1" x14ac:dyDescent="0.2">
      <c r="M2961" s="89" t="str">
        <f>IF(Udfyldningsark!G2978="","",IF(Udfyldningsark!G2978=Data!$T$7,Data!$V$7,IF(Udfyldningsark!G2978=Data!$T$8,Data!$V$8,IF(Udfyldningsark!G2978=Data!$T$9,Data!$V$9,IF(Udfyldningsark!G2978=Data!$T$10,Data!$V$10,IF(Udfyldningsark!G2978=Data!$T$11,Data!$V$11,IF(Udfyldningsark!G2978=Data!$T$12,Data!$V$12,IF(Udfyldningsark!G2978=Data!$T$13,Data!$V$13,IF(Udfyldningsark!G2978=Data!$T$14,Data!$V$14,IF(Udfyldningsark!G2978=Data!$T$15,Data!$V$15,IF(Udfyldningsark!G2978=Data!$T$16,Data!$V$16,IF(Udfyldningsark!G2978=Data!$T$17,Data!$V$17,IF(Udfyldningsark!G2978=Data!$T$18,Data!$V$18,IF(Udfyldningsark!G2978=Data!$T$19,Data!$V$19,IF(Udfyldningsark!G2978=Data!$T$20,Data!$V$20,IF(Udfyldningsark!G2978=Data!$T$21,Data!$V$21,IF(Udfyldningsark!G2978=Data!$T$22,Data!$V$22,IF(Udfyldningsark!G2978=Data!$T$23,Data!$V$23,IF(Udfyldningsark!G2978=Data!$T$24,Data!$V$24,IF(Udfyldningsark!G2978=Data!$T$25,Data!$V$25,IF(Udfyldningsark!G2978=Data!$T$26,Data!$V$26,IF(Udfyldningsark!G2978=Data!$T$27,Data!$V$27,))))))))))))))))))))))</f>
        <v/>
      </c>
    </row>
    <row r="2962" spans="13:13" ht="9.6" hidden="1" customHeight="1" x14ac:dyDescent="0.2">
      <c r="M2962" s="89" t="str">
        <f>IF(Udfyldningsark!G2979="","",IF(Udfyldningsark!G2979=Data!$T$7,Data!$V$7,IF(Udfyldningsark!G2979=Data!$T$8,Data!$V$8,IF(Udfyldningsark!G2979=Data!$T$9,Data!$V$9,IF(Udfyldningsark!G2979=Data!$T$10,Data!$V$10,IF(Udfyldningsark!G2979=Data!$T$11,Data!$V$11,IF(Udfyldningsark!G2979=Data!$T$12,Data!$V$12,IF(Udfyldningsark!G2979=Data!$T$13,Data!$V$13,IF(Udfyldningsark!G2979=Data!$T$14,Data!$V$14,IF(Udfyldningsark!G2979=Data!$T$15,Data!$V$15,IF(Udfyldningsark!G2979=Data!$T$16,Data!$V$16,IF(Udfyldningsark!G2979=Data!$T$17,Data!$V$17,IF(Udfyldningsark!G2979=Data!$T$18,Data!$V$18,IF(Udfyldningsark!G2979=Data!$T$19,Data!$V$19,IF(Udfyldningsark!G2979=Data!$T$20,Data!$V$20,IF(Udfyldningsark!G2979=Data!$T$21,Data!$V$21,IF(Udfyldningsark!G2979=Data!$T$22,Data!$V$22,IF(Udfyldningsark!G2979=Data!$T$23,Data!$V$23,IF(Udfyldningsark!G2979=Data!$T$24,Data!$V$24,IF(Udfyldningsark!G2979=Data!$T$25,Data!$V$25,IF(Udfyldningsark!G2979=Data!$T$26,Data!$V$26,IF(Udfyldningsark!G2979=Data!$T$27,Data!$V$27,))))))))))))))))))))))</f>
        <v/>
      </c>
    </row>
    <row r="2963" spans="13:13" ht="9.6" hidden="1" customHeight="1" x14ac:dyDescent="0.2">
      <c r="M2963" s="89" t="str">
        <f>IF(Udfyldningsark!G2980="","",IF(Udfyldningsark!G2980=Data!$T$7,Data!$V$7,IF(Udfyldningsark!G2980=Data!$T$8,Data!$V$8,IF(Udfyldningsark!G2980=Data!$T$9,Data!$V$9,IF(Udfyldningsark!G2980=Data!$T$10,Data!$V$10,IF(Udfyldningsark!G2980=Data!$T$11,Data!$V$11,IF(Udfyldningsark!G2980=Data!$T$12,Data!$V$12,IF(Udfyldningsark!G2980=Data!$T$13,Data!$V$13,IF(Udfyldningsark!G2980=Data!$T$14,Data!$V$14,IF(Udfyldningsark!G2980=Data!$T$15,Data!$V$15,IF(Udfyldningsark!G2980=Data!$T$16,Data!$V$16,IF(Udfyldningsark!G2980=Data!$T$17,Data!$V$17,IF(Udfyldningsark!G2980=Data!$T$18,Data!$V$18,IF(Udfyldningsark!G2980=Data!$T$19,Data!$V$19,IF(Udfyldningsark!G2980=Data!$T$20,Data!$V$20,IF(Udfyldningsark!G2980=Data!$T$21,Data!$V$21,IF(Udfyldningsark!G2980=Data!$T$22,Data!$V$22,IF(Udfyldningsark!G2980=Data!$T$23,Data!$V$23,IF(Udfyldningsark!G2980=Data!$T$24,Data!$V$24,IF(Udfyldningsark!G2980=Data!$T$25,Data!$V$25,IF(Udfyldningsark!G2980=Data!$T$26,Data!$V$26,IF(Udfyldningsark!G2980=Data!$T$27,Data!$V$27,))))))))))))))))))))))</f>
        <v/>
      </c>
    </row>
    <row r="2964" spans="13:13" ht="9.6" hidden="1" customHeight="1" x14ac:dyDescent="0.2">
      <c r="M2964" s="89" t="str">
        <f>IF(Udfyldningsark!G2981="","",IF(Udfyldningsark!G2981=Data!$T$7,Data!$V$7,IF(Udfyldningsark!G2981=Data!$T$8,Data!$V$8,IF(Udfyldningsark!G2981=Data!$T$9,Data!$V$9,IF(Udfyldningsark!G2981=Data!$T$10,Data!$V$10,IF(Udfyldningsark!G2981=Data!$T$11,Data!$V$11,IF(Udfyldningsark!G2981=Data!$T$12,Data!$V$12,IF(Udfyldningsark!G2981=Data!$T$13,Data!$V$13,IF(Udfyldningsark!G2981=Data!$T$14,Data!$V$14,IF(Udfyldningsark!G2981=Data!$T$15,Data!$V$15,IF(Udfyldningsark!G2981=Data!$T$16,Data!$V$16,IF(Udfyldningsark!G2981=Data!$T$17,Data!$V$17,IF(Udfyldningsark!G2981=Data!$T$18,Data!$V$18,IF(Udfyldningsark!G2981=Data!$T$19,Data!$V$19,IF(Udfyldningsark!G2981=Data!$T$20,Data!$V$20,IF(Udfyldningsark!G2981=Data!$T$21,Data!$V$21,IF(Udfyldningsark!G2981=Data!$T$22,Data!$V$22,IF(Udfyldningsark!G2981=Data!$T$23,Data!$V$23,IF(Udfyldningsark!G2981=Data!$T$24,Data!$V$24,IF(Udfyldningsark!G2981=Data!$T$25,Data!$V$25,IF(Udfyldningsark!G2981=Data!$T$26,Data!$V$26,IF(Udfyldningsark!G2981=Data!$T$27,Data!$V$27,))))))))))))))))))))))</f>
        <v/>
      </c>
    </row>
    <row r="2965" spans="13:13" ht="9.6" hidden="1" customHeight="1" x14ac:dyDescent="0.2">
      <c r="M2965" s="89" t="str">
        <f>IF(Udfyldningsark!G2982="","",IF(Udfyldningsark!G2982=Data!$T$7,Data!$V$7,IF(Udfyldningsark!G2982=Data!$T$8,Data!$V$8,IF(Udfyldningsark!G2982=Data!$T$9,Data!$V$9,IF(Udfyldningsark!G2982=Data!$T$10,Data!$V$10,IF(Udfyldningsark!G2982=Data!$T$11,Data!$V$11,IF(Udfyldningsark!G2982=Data!$T$12,Data!$V$12,IF(Udfyldningsark!G2982=Data!$T$13,Data!$V$13,IF(Udfyldningsark!G2982=Data!$T$14,Data!$V$14,IF(Udfyldningsark!G2982=Data!$T$15,Data!$V$15,IF(Udfyldningsark!G2982=Data!$T$16,Data!$V$16,IF(Udfyldningsark!G2982=Data!$T$17,Data!$V$17,IF(Udfyldningsark!G2982=Data!$T$18,Data!$V$18,IF(Udfyldningsark!G2982=Data!$T$19,Data!$V$19,IF(Udfyldningsark!G2982=Data!$T$20,Data!$V$20,IF(Udfyldningsark!G2982=Data!$T$21,Data!$V$21,IF(Udfyldningsark!G2982=Data!$T$22,Data!$V$22,IF(Udfyldningsark!G2982=Data!$T$23,Data!$V$23,IF(Udfyldningsark!G2982=Data!$T$24,Data!$V$24,IF(Udfyldningsark!G2982=Data!$T$25,Data!$V$25,IF(Udfyldningsark!G2982=Data!$T$26,Data!$V$26,IF(Udfyldningsark!G2982=Data!$T$27,Data!$V$27,))))))))))))))))))))))</f>
        <v/>
      </c>
    </row>
    <row r="2966" spans="13:13" ht="9.6" hidden="1" customHeight="1" x14ac:dyDescent="0.2">
      <c r="M2966" s="89" t="str">
        <f>IF(Udfyldningsark!G2983="","",IF(Udfyldningsark!G2983=Data!$T$7,Data!$V$7,IF(Udfyldningsark!G2983=Data!$T$8,Data!$V$8,IF(Udfyldningsark!G2983=Data!$T$9,Data!$V$9,IF(Udfyldningsark!G2983=Data!$T$10,Data!$V$10,IF(Udfyldningsark!G2983=Data!$T$11,Data!$V$11,IF(Udfyldningsark!G2983=Data!$T$12,Data!$V$12,IF(Udfyldningsark!G2983=Data!$T$13,Data!$V$13,IF(Udfyldningsark!G2983=Data!$T$14,Data!$V$14,IF(Udfyldningsark!G2983=Data!$T$15,Data!$V$15,IF(Udfyldningsark!G2983=Data!$T$16,Data!$V$16,IF(Udfyldningsark!G2983=Data!$T$17,Data!$V$17,IF(Udfyldningsark!G2983=Data!$T$18,Data!$V$18,IF(Udfyldningsark!G2983=Data!$T$19,Data!$V$19,IF(Udfyldningsark!G2983=Data!$T$20,Data!$V$20,IF(Udfyldningsark!G2983=Data!$T$21,Data!$V$21,IF(Udfyldningsark!G2983=Data!$T$22,Data!$V$22,IF(Udfyldningsark!G2983=Data!$T$23,Data!$V$23,IF(Udfyldningsark!G2983=Data!$T$24,Data!$V$24,IF(Udfyldningsark!G2983=Data!$T$25,Data!$V$25,IF(Udfyldningsark!G2983=Data!$T$26,Data!$V$26,IF(Udfyldningsark!G2983=Data!$T$27,Data!$V$27,))))))))))))))))))))))</f>
        <v/>
      </c>
    </row>
    <row r="2967" spans="13:13" ht="9.6" hidden="1" customHeight="1" x14ac:dyDescent="0.2">
      <c r="M2967" s="89" t="str">
        <f>IF(Udfyldningsark!G2984="","",IF(Udfyldningsark!G2984=Data!$T$7,Data!$V$7,IF(Udfyldningsark!G2984=Data!$T$8,Data!$V$8,IF(Udfyldningsark!G2984=Data!$T$9,Data!$V$9,IF(Udfyldningsark!G2984=Data!$T$10,Data!$V$10,IF(Udfyldningsark!G2984=Data!$T$11,Data!$V$11,IF(Udfyldningsark!G2984=Data!$T$12,Data!$V$12,IF(Udfyldningsark!G2984=Data!$T$13,Data!$V$13,IF(Udfyldningsark!G2984=Data!$T$14,Data!$V$14,IF(Udfyldningsark!G2984=Data!$T$15,Data!$V$15,IF(Udfyldningsark!G2984=Data!$T$16,Data!$V$16,IF(Udfyldningsark!G2984=Data!$T$17,Data!$V$17,IF(Udfyldningsark!G2984=Data!$T$18,Data!$V$18,IF(Udfyldningsark!G2984=Data!$T$19,Data!$V$19,IF(Udfyldningsark!G2984=Data!$T$20,Data!$V$20,IF(Udfyldningsark!G2984=Data!$T$21,Data!$V$21,IF(Udfyldningsark!G2984=Data!$T$22,Data!$V$22,IF(Udfyldningsark!G2984=Data!$T$23,Data!$V$23,IF(Udfyldningsark!G2984=Data!$T$24,Data!$V$24,IF(Udfyldningsark!G2984=Data!$T$25,Data!$V$25,IF(Udfyldningsark!G2984=Data!$T$26,Data!$V$26,IF(Udfyldningsark!G2984=Data!$T$27,Data!$V$27,))))))))))))))))))))))</f>
        <v/>
      </c>
    </row>
    <row r="2968" spans="13:13" ht="9.6" hidden="1" customHeight="1" x14ac:dyDescent="0.2">
      <c r="M2968" s="89" t="str">
        <f>IF(Udfyldningsark!G2985="","",IF(Udfyldningsark!G2985=Data!$T$7,Data!$V$7,IF(Udfyldningsark!G2985=Data!$T$8,Data!$V$8,IF(Udfyldningsark!G2985=Data!$T$9,Data!$V$9,IF(Udfyldningsark!G2985=Data!$T$10,Data!$V$10,IF(Udfyldningsark!G2985=Data!$T$11,Data!$V$11,IF(Udfyldningsark!G2985=Data!$T$12,Data!$V$12,IF(Udfyldningsark!G2985=Data!$T$13,Data!$V$13,IF(Udfyldningsark!G2985=Data!$T$14,Data!$V$14,IF(Udfyldningsark!G2985=Data!$T$15,Data!$V$15,IF(Udfyldningsark!G2985=Data!$T$16,Data!$V$16,IF(Udfyldningsark!G2985=Data!$T$17,Data!$V$17,IF(Udfyldningsark!G2985=Data!$T$18,Data!$V$18,IF(Udfyldningsark!G2985=Data!$T$19,Data!$V$19,IF(Udfyldningsark!G2985=Data!$T$20,Data!$V$20,IF(Udfyldningsark!G2985=Data!$T$21,Data!$V$21,IF(Udfyldningsark!G2985=Data!$T$22,Data!$V$22,IF(Udfyldningsark!G2985=Data!$T$23,Data!$V$23,IF(Udfyldningsark!G2985=Data!$T$24,Data!$V$24,IF(Udfyldningsark!G2985=Data!$T$25,Data!$V$25,IF(Udfyldningsark!G2985=Data!$T$26,Data!$V$26,IF(Udfyldningsark!G2985=Data!$T$27,Data!$V$27,))))))))))))))))))))))</f>
        <v/>
      </c>
    </row>
    <row r="2969" spans="13:13" ht="9.6" hidden="1" customHeight="1" x14ac:dyDescent="0.2">
      <c r="M2969" s="89" t="str">
        <f>IF(Udfyldningsark!G2986="","",IF(Udfyldningsark!G2986=Data!$T$7,Data!$V$7,IF(Udfyldningsark!G2986=Data!$T$8,Data!$V$8,IF(Udfyldningsark!G2986=Data!$T$9,Data!$V$9,IF(Udfyldningsark!G2986=Data!$T$10,Data!$V$10,IF(Udfyldningsark!G2986=Data!$T$11,Data!$V$11,IF(Udfyldningsark!G2986=Data!$T$12,Data!$V$12,IF(Udfyldningsark!G2986=Data!$T$13,Data!$V$13,IF(Udfyldningsark!G2986=Data!$T$14,Data!$V$14,IF(Udfyldningsark!G2986=Data!$T$15,Data!$V$15,IF(Udfyldningsark!G2986=Data!$T$16,Data!$V$16,IF(Udfyldningsark!G2986=Data!$T$17,Data!$V$17,IF(Udfyldningsark!G2986=Data!$T$18,Data!$V$18,IF(Udfyldningsark!G2986=Data!$T$19,Data!$V$19,IF(Udfyldningsark!G2986=Data!$T$20,Data!$V$20,IF(Udfyldningsark!G2986=Data!$T$21,Data!$V$21,IF(Udfyldningsark!G2986=Data!$T$22,Data!$V$22,IF(Udfyldningsark!G2986=Data!$T$23,Data!$V$23,IF(Udfyldningsark!G2986=Data!$T$24,Data!$V$24,IF(Udfyldningsark!G2986=Data!$T$25,Data!$V$25,IF(Udfyldningsark!G2986=Data!$T$26,Data!$V$26,IF(Udfyldningsark!G2986=Data!$T$27,Data!$V$27,))))))))))))))))))))))</f>
        <v/>
      </c>
    </row>
    <row r="2970" spans="13:13" ht="9.6" hidden="1" customHeight="1" x14ac:dyDescent="0.2">
      <c r="M2970" s="89" t="str">
        <f>IF(Udfyldningsark!G2987="","",IF(Udfyldningsark!G2987=Data!$T$7,Data!$V$7,IF(Udfyldningsark!G2987=Data!$T$8,Data!$V$8,IF(Udfyldningsark!G2987=Data!$T$9,Data!$V$9,IF(Udfyldningsark!G2987=Data!$T$10,Data!$V$10,IF(Udfyldningsark!G2987=Data!$T$11,Data!$V$11,IF(Udfyldningsark!G2987=Data!$T$12,Data!$V$12,IF(Udfyldningsark!G2987=Data!$T$13,Data!$V$13,IF(Udfyldningsark!G2987=Data!$T$14,Data!$V$14,IF(Udfyldningsark!G2987=Data!$T$15,Data!$V$15,IF(Udfyldningsark!G2987=Data!$T$16,Data!$V$16,IF(Udfyldningsark!G2987=Data!$T$17,Data!$V$17,IF(Udfyldningsark!G2987=Data!$T$18,Data!$V$18,IF(Udfyldningsark!G2987=Data!$T$19,Data!$V$19,IF(Udfyldningsark!G2987=Data!$T$20,Data!$V$20,IF(Udfyldningsark!G2987=Data!$T$21,Data!$V$21,IF(Udfyldningsark!G2987=Data!$T$22,Data!$V$22,IF(Udfyldningsark!G2987=Data!$T$23,Data!$V$23,IF(Udfyldningsark!G2987=Data!$T$24,Data!$V$24,IF(Udfyldningsark!G2987=Data!$T$25,Data!$V$25,IF(Udfyldningsark!G2987=Data!$T$26,Data!$V$26,IF(Udfyldningsark!G2987=Data!$T$27,Data!$V$27,))))))))))))))))))))))</f>
        <v/>
      </c>
    </row>
    <row r="2971" spans="13:13" ht="9.6" hidden="1" customHeight="1" x14ac:dyDescent="0.2">
      <c r="M2971" s="89" t="str">
        <f>IF(Udfyldningsark!G2988="","",IF(Udfyldningsark!G2988=Data!$T$7,Data!$V$7,IF(Udfyldningsark!G2988=Data!$T$8,Data!$V$8,IF(Udfyldningsark!G2988=Data!$T$9,Data!$V$9,IF(Udfyldningsark!G2988=Data!$T$10,Data!$V$10,IF(Udfyldningsark!G2988=Data!$T$11,Data!$V$11,IF(Udfyldningsark!G2988=Data!$T$12,Data!$V$12,IF(Udfyldningsark!G2988=Data!$T$13,Data!$V$13,IF(Udfyldningsark!G2988=Data!$T$14,Data!$V$14,IF(Udfyldningsark!G2988=Data!$T$15,Data!$V$15,IF(Udfyldningsark!G2988=Data!$T$16,Data!$V$16,IF(Udfyldningsark!G2988=Data!$T$17,Data!$V$17,IF(Udfyldningsark!G2988=Data!$T$18,Data!$V$18,IF(Udfyldningsark!G2988=Data!$T$19,Data!$V$19,IF(Udfyldningsark!G2988=Data!$T$20,Data!$V$20,IF(Udfyldningsark!G2988=Data!$T$21,Data!$V$21,IF(Udfyldningsark!G2988=Data!$T$22,Data!$V$22,IF(Udfyldningsark!G2988=Data!$T$23,Data!$V$23,IF(Udfyldningsark!G2988=Data!$T$24,Data!$V$24,IF(Udfyldningsark!G2988=Data!$T$25,Data!$V$25,IF(Udfyldningsark!G2988=Data!$T$26,Data!$V$26,IF(Udfyldningsark!G2988=Data!$T$27,Data!$V$27,))))))))))))))))))))))</f>
        <v/>
      </c>
    </row>
    <row r="2972" spans="13:13" ht="9.6" hidden="1" customHeight="1" x14ac:dyDescent="0.2">
      <c r="M2972" s="89" t="str">
        <f>IF(Udfyldningsark!G2989="","",IF(Udfyldningsark!G2989=Data!$T$7,Data!$V$7,IF(Udfyldningsark!G2989=Data!$T$8,Data!$V$8,IF(Udfyldningsark!G2989=Data!$T$9,Data!$V$9,IF(Udfyldningsark!G2989=Data!$T$10,Data!$V$10,IF(Udfyldningsark!G2989=Data!$T$11,Data!$V$11,IF(Udfyldningsark!G2989=Data!$T$12,Data!$V$12,IF(Udfyldningsark!G2989=Data!$T$13,Data!$V$13,IF(Udfyldningsark!G2989=Data!$T$14,Data!$V$14,IF(Udfyldningsark!G2989=Data!$T$15,Data!$V$15,IF(Udfyldningsark!G2989=Data!$T$16,Data!$V$16,IF(Udfyldningsark!G2989=Data!$T$17,Data!$V$17,IF(Udfyldningsark!G2989=Data!$T$18,Data!$V$18,IF(Udfyldningsark!G2989=Data!$T$19,Data!$V$19,IF(Udfyldningsark!G2989=Data!$T$20,Data!$V$20,IF(Udfyldningsark!G2989=Data!$T$21,Data!$V$21,IF(Udfyldningsark!G2989=Data!$T$22,Data!$V$22,IF(Udfyldningsark!G2989=Data!$T$23,Data!$V$23,IF(Udfyldningsark!G2989=Data!$T$24,Data!$V$24,IF(Udfyldningsark!G2989=Data!$T$25,Data!$V$25,IF(Udfyldningsark!G2989=Data!$T$26,Data!$V$26,IF(Udfyldningsark!G2989=Data!$T$27,Data!$V$27,))))))))))))))))))))))</f>
        <v/>
      </c>
    </row>
    <row r="2973" spans="13:13" ht="9.6" hidden="1" customHeight="1" x14ac:dyDescent="0.2">
      <c r="M2973" s="89" t="str">
        <f>IF(Udfyldningsark!G2990="","",IF(Udfyldningsark!G2990=Data!$T$7,Data!$V$7,IF(Udfyldningsark!G2990=Data!$T$8,Data!$V$8,IF(Udfyldningsark!G2990=Data!$T$9,Data!$V$9,IF(Udfyldningsark!G2990=Data!$T$10,Data!$V$10,IF(Udfyldningsark!G2990=Data!$T$11,Data!$V$11,IF(Udfyldningsark!G2990=Data!$T$12,Data!$V$12,IF(Udfyldningsark!G2990=Data!$T$13,Data!$V$13,IF(Udfyldningsark!G2990=Data!$T$14,Data!$V$14,IF(Udfyldningsark!G2990=Data!$T$15,Data!$V$15,IF(Udfyldningsark!G2990=Data!$T$16,Data!$V$16,IF(Udfyldningsark!G2990=Data!$T$17,Data!$V$17,IF(Udfyldningsark!G2990=Data!$T$18,Data!$V$18,IF(Udfyldningsark!G2990=Data!$T$19,Data!$V$19,IF(Udfyldningsark!G2990=Data!$T$20,Data!$V$20,IF(Udfyldningsark!G2990=Data!$T$21,Data!$V$21,IF(Udfyldningsark!G2990=Data!$T$22,Data!$V$22,IF(Udfyldningsark!G2990=Data!$T$23,Data!$V$23,IF(Udfyldningsark!G2990=Data!$T$24,Data!$V$24,IF(Udfyldningsark!G2990=Data!$T$25,Data!$V$25,IF(Udfyldningsark!G2990=Data!$T$26,Data!$V$26,IF(Udfyldningsark!G2990=Data!$T$27,Data!$V$27,))))))))))))))))))))))</f>
        <v/>
      </c>
    </row>
    <row r="2974" spans="13:13" ht="9.6" hidden="1" customHeight="1" x14ac:dyDescent="0.2">
      <c r="M2974" s="89" t="str">
        <f>IF(Udfyldningsark!G2991="","",IF(Udfyldningsark!G2991=Data!$T$7,Data!$V$7,IF(Udfyldningsark!G2991=Data!$T$8,Data!$V$8,IF(Udfyldningsark!G2991=Data!$T$9,Data!$V$9,IF(Udfyldningsark!G2991=Data!$T$10,Data!$V$10,IF(Udfyldningsark!G2991=Data!$T$11,Data!$V$11,IF(Udfyldningsark!G2991=Data!$T$12,Data!$V$12,IF(Udfyldningsark!G2991=Data!$T$13,Data!$V$13,IF(Udfyldningsark!G2991=Data!$T$14,Data!$V$14,IF(Udfyldningsark!G2991=Data!$T$15,Data!$V$15,IF(Udfyldningsark!G2991=Data!$T$16,Data!$V$16,IF(Udfyldningsark!G2991=Data!$T$17,Data!$V$17,IF(Udfyldningsark!G2991=Data!$T$18,Data!$V$18,IF(Udfyldningsark!G2991=Data!$T$19,Data!$V$19,IF(Udfyldningsark!G2991=Data!$T$20,Data!$V$20,IF(Udfyldningsark!G2991=Data!$T$21,Data!$V$21,IF(Udfyldningsark!G2991=Data!$T$22,Data!$V$22,IF(Udfyldningsark!G2991=Data!$T$23,Data!$V$23,IF(Udfyldningsark!G2991=Data!$T$24,Data!$V$24,IF(Udfyldningsark!G2991=Data!$T$25,Data!$V$25,IF(Udfyldningsark!G2991=Data!$T$26,Data!$V$26,IF(Udfyldningsark!G2991=Data!$T$27,Data!$V$27,))))))))))))))))))))))</f>
        <v/>
      </c>
    </row>
    <row r="2975" spans="13:13" ht="9.6" hidden="1" customHeight="1" x14ac:dyDescent="0.2">
      <c r="M2975" s="89" t="str">
        <f>IF(Udfyldningsark!G2992="","",IF(Udfyldningsark!G2992=Data!$T$7,Data!$V$7,IF(Udfyldningsark!G2992=Data!$T$8,Data!$V$8,IF(Udfyldningsark!G2992=Data!$T$9,Data!$V$9,IF(Udfyldningsark!G2992=Data!$T$10,Data!$V$10,IF(Udfyldningsark!G2992=Data!$T$11,Data!$V$11,IF(Udfyldningsark!G2992=Data!$T$12,Data!$V$12,IF(Udfyldningsark!G2992=Data!$T$13,Data!$V$13,IF(Udfyldningsark!G2992=Data!$T$14,Data!$V$14,IF(Udfyldningsark!G2992=Data!$T$15,Data!$V$15,IF(Udfyldningsark!G2992=Data!$T$16,Data!$V$16,IF(Udfyldningsark!G2992=Data!$T$17,Data!$V$17,IF(Udfyldningsark!G2992=Data!$T$18,Data!$V$18,IF(Udfyldningsark!G2992=Data!$T$19,Data!$V$19,IF(Udfyldningsark!G2992=Data!$T$20,Data!$V$20,IF(Udfyldningsark!G2992=Data!$T$21,Data!$V$21,IF(Udfyldningsark!G2992=Data!$T$22,Data!$V$22,IF(Udfyldningsark!G2992=Data!$T$23,Data!$V$23,IF(Udfyldningsark!G2992=Data!$T$24,Data!$V$24,IF(Udfyldningsark!G2992=Data!$T$25,Data!$V$25,IF(Udfyldningsark!G2992=Data!$T$26,Data!$V$26,IF(Udfyldningsark!G2992=Data!$T$27,Data!$V$27,))))))))))))))))))))))</f>
        <v/>
      </c>
    </row>
    <row r="2976" spans="13:13" ht="9.6" hidden="1" customHeight="1" x14ac:dyDescent="0.2">
      <c r="M2976" s="89" t="str">
        <f>IF(Udfyldningsark!G2993="","",IF(Udfyldningsark!G2993=Data!$T$7,Data!$V$7,IF(Udfyldningsark!G2993=Data!$T$8,Data!$V$8,IF(Udfyldningsark!G2993=Data!$T$9,Data!$V$9,IF(Udfyldningsark!G2993=Data!$T$10,Data!$V$10,IF(Udfyldningsark!G2993=Data!$T$11,Data!$V$11,IF(Udfyldningsark!G2993=Data!$T$12,Data!$V$12,IF(Udfyldningsark!G2993=Data!$T$13,Data!$V$13,IF(Udfyldningsark!G2993=Data!$T$14,Data!$V$14,IF(Udfyldningsark!G2993=Data!$T$15,Data!$V$15,IF(Udfyldningsark!G2993=Data!$T$16,Data!$V$16,IF(Udfyldningsark!G2993=Data!$T$17,Data!$V$17,IF(Udfyldningsark!G2993=Data!$T$18,Data!$V$18,IF(Udfyldningsark!G2993=Data!$T$19,Data!$V$19,IF(Udfyldningsark!G2993=Data!$T$20,Data!$V$20,IF(Udfyldningsark!G2993=Data!$T$21,Data!$V$21,IF(Udfyldningsark!G2993=Data!$T$22,Data!$V$22,IF(Udfyldningsark!G2993=Data!$T$23,Data!$V$23,IF(Udfyldningsark!G2993=Data!$T$24,Data!$V$24,IF(Udfyldningsark!G2993=Data!$T$25,Data!$V$25,IF(Udfyldningsark!G2993=Data!$T$26,Data!$V$26,IF(Udfyldningsark!G2993=Data!$T$27,Data!$V$27,))))))))))))))))))))))</f>
        <v/>
      </c>
    </row>
    <row r="2977" spans="13:13" ht="9.6" hidden="1" customHeight="1" x14ac:dyDescent="0.2">
      <c r="M2977" s="89" t="str">
        <f>IF(Udfyldningsark!G2994="","",IF(Udfyldningsark!G2994=Data!$T$7,Data!$V$7,IF(Udfyldningsark!G2994=Data!$T$8,Data!$V$8,IF(Udfyldningsark!G2994=Data!$T$9,Data!$V$9,IF(Udfyldningsark!G2994=Data!$T$10,Data!$V$10,IF(Udfyldningsark!G2994=Data!$T$11,Data!$V$11,IF(Udfyldningsark!G2994=Data!$T$12,Data!$V$12,IF(Udfyldningsark!G2994=Data!$T$13,Data!$V$13,IF(Udfyldningsark!G2994=Data!$T$14,Data!$V$14,IF(Udfyldningsark!G2994=Data!$T$15,Data!$V$15,IF(Udfyldningsark!G2994=Data!$T$16,Data!$V$16,IF(Udfyldningsark!G2994=Data!$T$17,Data!$V$17,IF(Udfyldningsark!G2994=Data!$T$18,Data!$V$18,IF(Udfyldningsark!G2994=Data!$T$19,Data!$V$19,IF(Udfyldningsark!G2994=Data!$T$20,Data!$V$20,IF(Udfyldningsark!G2994=Data!$T$21,Data!$V$21,IF(Udfyldningsark!G2994=Data!$T$22,Data!$V$22,IF(Udfyldningsark!G2994=Data!$T$23,Data!$V$23,IF(Udfyldningsark!G2994=Data!$T$24,Data!$V$24,IF(Udfyldningsark!G2994=Data!$T$25,Data!$V$25,IF(Udfyldningsark!G2994=Data!$T$26,Data!$V$26,IF(Udfyldningsark!G2994=Data!$T$27,Data!$V$27,))))))))))))))))))))))</f>
        <v/>
      </c>
    </row>
    <row r="2978" spans="13:13" ht="9.6" hidden="1" customHeight="1" x14ac:dyDescent="0.2">
      <c r="M2978" s="89" t="str">
        <f>IF(Udfyldningsark!G2995="","",IF(Udfyldningsark!G2995=Data!$T$7,Data!$V$7,IF(Udfyldningsark!G2995=Data!$T$8,Data!$V$8,IF(Udfyldningsark!G2995=Data!$T$9,Data!$V$9,IF(Udfyldningsark!G2995=Data!$T$10,Data!$V$10,IF(Udfyldningsark!G2995=Data!$T$11,Data!$V$11,IF(Udfyldningsark!G2995=Data!$T$12,Data!$V$12,IF(Udfyldningsark!G2995=Data!$T$13,Data!$V$13,IF(Udfyldningsark!G2995=Data!$T$14,Data!$V$14,IF(Udfyldningsark!G2995=Data!$T$15,Data!$V$15,IF(Udfyldningsark!G2995=Data!$T$16,Data!$V$16,IF(Udfyldningsark!G2995=Data!$T$17,Data!$V$17,IF(Udfyldningsark!G2995=Data!$T$18,Data!$V$18,IF(Udfyldningsark!G2995=Data!$T$19,Data!$V$19,IF(Udfyldningsark!G2995=Data!$T$20,Data!$V$20,IF(Udfyldningsark!G2995=Data!$T$21,Data!$V$21,IF(Udfyldningsark!G2995=Data!$T$22,Data!$V$22,IF(Udfyldningsark!G2995=Data!$T$23,Data!$V$23,IF(Udfyldningsark!G2995=Data!$T$24,Data!$V$24,IF(Udfyldningsark!G2995=Data!$T$25,Data!$V$25,IF(Udfyldningsark!G2995=Data!$T$26,Data!$V$26,IF(Udfyldningsark!G2995=Data!$T$27,Data!$V$27,))))))))))))))))))))))</f>
        <v/>
      </c>
    </row>
    <row r="2979" spans="13:13" ht="9.6" hidden="1" customHeight="1" x14ac:dyDescent="0.2">
      <c r="M2979" s="89" t="str">
        <f>IF(Udfyldningsark!G2996="","",IF(Udfyldningsark!G2996=Data!$T$7,Data!$V$7,IF(Udfyldningsark!G2996=Data!$T$8,Data!$V$8,IF(Udfyldningsark!G2996=Data!$T$9,Data!$V$9,IF(Udfyldningsark!G2996=Data!$T$10,Data!$V$10,IF(Udfyldningsark!G2996=Data!$T$11,Data!$V$11,IF(Udfyldningsark!G2996=Data!$T$12,Data!$V$12,IF(Udfyldningsark!G2996=Data!$T$13,Data!$V$13,IF(Udfyldningsark!G2996=Data!$T$14,Data!$V$14,IF(Udfyldningsark!G2996=Data!$T$15,Data!$V$15,IF(Udfyldningsark!G2996=Data!$T$16,Data!$V$16,IF(Udfyldningsark!G2996=Data!$T$17,Data!$V$17,IF(Udfyldningsark!G2996=Data!$T$18,Data!$V$18,IF(Udfyldningsark!G2996=Data!$T$19,Data!$V$19,IF(Udfyldningsark!G2996=Data!$T$20,Data!$V$20,IF(Udfyldningsark!G2996=Data!$T$21,Data!$V$21,IF(Udfyldningsark!G2996=Data!$T$22,Data!$V$22,IF(Udfyldningsark!G2996=Data!$T$23,Data!$V$23,IF(Udfyldningsark!G2996=Data!$T$24,Data!$V$24,IF(Udfyldningsark!G2996=Data!$T$25,Data!$V$25,IF(Udfyldningsark!G2996=Data!$T$26,Data!$V$26,IF(Udfyldningsark!G2996=Data!$T$27,Data!$V$27,))))))))))))))))))))))</f>
        <v/>
      </c>
    </row>
    <row r="2980" spans="13:13" ht="9.6" hidden="1" customHeight="1" x14ac:dyDescent="0.2">
      <c r="M2980" s="89" t="str">
        <f>IF(Udfyldningsark!G2997="","",IF(Udfyldningsark!G2997=Data!$T$7,Data!$V$7,IF(Udfyldningsark!G2997=Data!$T$8,Data!$V$8,IF(Udfyldningsark!G2997=Data!$T$9,Data!$V$9,IF(Udfyldningsark!G2997=Data!$T$10,Data!$V$10,IF(Udfyldningsark!G2997=Data!$T$11,Data!$V$11,IF(Udfyldningsark!G2997=Data!$T$12,Data!$V$12,IF(Udfyldningsark!G2997=Data!$T$13,Data!$V$13,IF(Udfyldningsark!G2997=Data!$T$14,Data!$V$14,IF(Udfyldningsark!G2997=Data!$T$15,Data!$V$15,IF(Udfyldningsark!G2997=Data!$T$16,Data!$V$16,IF(Udfyldningsark!G2997=Data!$T$17,Data!$V$17,IF(Udfyldningsark!G2997=Data!$T$18,Data!$V$18,IF(Udfyldningsark!G2997=Data!$T$19,Data!$V$19,IF(Udfyldningsark!G2997=Data!$T$20,Data!$V$20,IF(Udfyldningsark!G2997=Data!$T$21,Data!$V$21,IF(Udfyldningsark!G2997=Data!$T$22,Data!$V$22,IF(Udfyldningsark!G2997=Data!$T$23,Data!$V$23,IF(Udfyldningsark!G2997=Data!$T$24,Data!$V$24,IF(Udfyldningsark!G2997=Data!$T$25,Data!$V$25,IF(Udfyldningsark!G2997=Data!$T$26,Data!$V$26,IF(Udfyldningsark!G2997=Data!$T$27,Data!$V$27,))))))))))))))))))))))</f>
        <v/>
      </c>
    </row>
    <row r="2981" spans="13:13" ht="9.6" hidden="1" customHeight="1" x14ac:dyDescent="0.2">
      <c r="M2981" s="89" t="str">
        <f>IF(Udfyldningsark!G2998="","",IF(Udfyldningsark!G2998=Data!$T$7,Data!$V$7,IF(Udfyldningsark!G2998=Data!$T$8,Data!$V$8,IF(Udfyldningsark!G2998=Data!$T$9,Data!$V$9,IF(Udfyldningsark!G2998=Data!$T$10,Data!$V$10,IF(Udfyldningsark!G2998=Data!$T$11,Data!$V$11,IF(Udfyldningsark!G2998=Data!$T$12,Data!$V$12,IF(Udfyldningsark!G2998=Data!$T$13,Data!$V$13,IF(Udfyldningsark!G2998=Data!$T$14,Data!$V$14,IF(Udfyldningsark!G2998=Data!$T$15,Data!$V$15,IF(Udfyldningsark!G2998=Data!$T$16,Data!$V$16,IF(Udfyldningsark!G2998=Data!$T$17,Data!$V$17,IF(Udfyldningsark!G2998=Data!$T$18,Data!$V$18,IF(Udfyldningsark!G2998=Data!$T$19,Data!$V$19,IF(Udfyldningsark!G2998=Data!$T$20,Data!$V$20,IF(Udfyldningsark!G2998=Data!$T$21,Data!$V$21,IF(Udfyldningsark!G2998=Data!$T$22,Data!$V$22,IF(Udfyldningsark!G2998=Data!$T$23,Data!$V$23,IF(Udfyldningsark!G2998=Data!$T$24,Data!$V$24,IF(Udfyldningsark!G2998=Data!$T$25,Data!$V$25,IF(Udfyldningsark!G2998=Data!$T$26,Data!$V$26,IF(Udfyldningsark!G2998=Data!$T$27,Data!$V$27,))))))))))))))))))))))</f>
        <v/>
      </c>
    </row>
    <row r="2982" spans="13:13" ht="9.6" hidden="1" customHeight="1" x14ac:dyDescent="0.2">
      <c r="M2982" s="89" t="str">
        <f>IF(Udfyldningsark!G2999="","",IF(Udfyldningsark!G2999=Data!$T$7,Data!$V$7,IF(Udfyldningsark!G2999=Data!$T$8,Data!$V$8,IF(Udfyldningsark!G2999=Data!$T$9,Data!$V$9,IF(Udfyldningsark!G2999=Data!$T$10,Data!$V$10,IF(Udfyldningsark!G2999=Data!$T$11,Data!$V$11,IF(Udfyldningsark!G2999=Data!$T$12,Data!$V$12,IF(Udfyldningsark!G2999=Data!$T$13,Data!$V$13,IF(Udfyldningsark!G2999=Data!$T$14,Data!$V$14,IF(Udfyldningsark!G2999=Data!$T$15,Data!$V$15,IF(Udfyldningsark!G2999=Data!$T$16,Data!$V$16,IF(Udfyldningsark!G2999=Data!$T$17,Data!$V$17,IF(Udfyldningsark!G2999=Data!$T$18,Data!$V$18,IF(Udfyldningsark!G2999=Data!$T$19,Data!$V$19,IF(Udfyldningsark!G2999=Data!$T$20,Data!$V$20,IF(Udfyldningsark!G2999=Data!$T$21,Data!$V$21,IF(Udfyldningsark!G2999=Data!$T$22,Data!$V$22,IF(Udfyldningsark!G2999=Data!$T$23,Data!$V$23,IF(Udfyldningsark!G2999=Data!$T$24,Data!$V$24,IF(Udfyldningsark!G2999=Data!$T$25,Data!$V$25,IF(Udfyldningsark!G2999=Data!$T$26,Data!$V$26,IF(Udfyldningsark!G2999=Data!$T$27,Data!$V$27,))))))))))))))))))))))</f>
        <v/>
      </c>
    </row>
    <row r="2983" spans="13:13" ht="9.6" hidden="1" customHeight="1" x14ac:dyDescent="0.2">
      <c r="M2983" s="89" t="str">
        <f>IF(Udfyldningsark!G3000="","",IF(Udfyldningsark!G3000=Data!$T$7,Data!$V$7,IF(Udfyldningsark!G3000=Data!$T$8,Data!$V$8,IF(Udfyldningsark!G3000=Data!$T$9,Data!$V$9,IF(Udfyldningsark!G3000=Data!$T$10,Data!$V$10,IF(Udfyldningsark!G3000=Data!$T$11,Data!$V$11,IF(Udfyldningsark!G3000=Data!$T$12,Data!$V$12,IF(Udfyldningsark!G3000=Data!$T$13,Data!$V$13,IF(Udfyldningsark!G3000=Data!$T$14,Data!$V$14,IF(Udfyldningsark!G3000=Data!$T$15,Data!$V$15,IF(Udfyldningsark!G3000=Data!$T$16,Data!$V$16,IF(Udfyldningsark!G3000=Data!$T$17,Data!$V$17,IF(Udfyldningsark!G3000=Data!$T$18,Data!$V$18,IF(Udfyldningsark!G3000=Data!$T$19,Data!$V$19,IF(Udfyldningsark!G3000=Data!$T$20,Data!$V$20,IF(Udfyldningsark!G3000=Data!$T$21,Data!$V$21,IF(Udfyldningsark!G3000=Data!$T$22,Data!$V$22,IF(Udfyldningsark!G3000=Data!$T$23,Data!$V$23,IF(Udfyldningsark!G3000=Data!$T$24,Data!$V$24,IF(Udfyldningsark!G3000=Data!$T$25,Data!$V$25,IF(Udfyldningsark!G3000=Data!$T$26,Data!$V$26,IF(Udfyldningsark!G3000=Data!$T$27,Data!$V$27,))))))))))))))))))))))</f>
        <v/>
      </c>
    </row>
    <row r="2984" spans="13:13" ht="9.6" hidden="1" customHeight="1" x14ac:dyDescent="0.2">
      <c r="M2984" s="89" t="str">
        <f>IF(Udfyldningsark!G3001="","",IF(Udfyldningsark!G3001=Data!$T$7,Data!$V$7,IF(Udfyldningsark!G3001=Data!$T$8,Data!$V$8,IF(Udfyldningsark!G3001=Data!$T$9,Data!$V$9,IF(Udfyldningsark!G3001=Data!$T$10,Data!$V$10,IF(Udfyldningsark!G3001=Data!$T$11,Data!$V$11,IF(Udfyldningsark!G3001=Data!$T$12,Data!$V$12,IF(Udfyldningsark!G3001=Data!$T$13,Data!$V$13,IF(Udfyldningsark!G3001=Data!$T$14,Data!$V$14,IF(Udfyldningsark!G3001=Data!$T$15,Data!$V$15,IF(Udfyldningsark!G3001=Data!$T$16,Data!$V$16,IF(Udfyldningsark!G3001=Data!$T$17,Data!$V$17,IF(Udfyldningsark!G3001=Data!$T$18,Data!$V$18,IF(Udfyldningsark!G3001=Data!$T$19,Data!$V$19,IF(Udfyldningsark!G3001=Data!$T$20,Data!$V$20,IF(Udfyldningsark!G3001=Data!$T$21,Data!$V$21,IF(Udfyldningsark!G3001=Data!$T$22,Data!$V$22,IF(Udfyldningsark!G3001=Data!$T$23,Data!$V$23,IF(Udfyldningsark!G3001=Data!$T$24,Data!$V$24,IF(Udfyldningsark!G3001=Data!$T$25,Data!$V$25,IF(Udfyldningsark!G3001=Data!$T$26,Data!$V$26,IF(Udfyldningsark!G3001=Data!$T$27,Data!$V$27,))))))))))))))))))))))</f>
        <v/>
      </c>
    </row>
    <row r="2985" spans="13:13" ht="9.6" hidden="1" customHeight="1" x14ac:dyDescent="0.2">
      <c r="M2985" s="89" t="str">
        <f>IF(Udfyldningsark!G3002="","",IF(Udfyldningsark!G3002=Data!$T$7,Data!$V$7,IF(Udfyldningsark!G3002=Data!$T$8,Data!$V$8,IF(Udfyldningsark!G3002=Data!$T$9,Data!$V$9,IF(Udfyldningsark!G3002=Data!$T$10,Data!$V$10,IF(Udfyldningsark!G3002=Data!$T$11,Data!$V$11,IF(Udfyldningsark!G3002=Data!$T$12,Data!$V$12,IF(Udfyldningsark!G3002=Data!$T$13,Data!$V$13,IF(Udfyldningsark!G3002=Data!$T$14,Data!$V$14,IF(Udfyldningsark!G3002=Data!$T$15,Data!$V$15,IF(Udfyldningsark!G3002=Data!$T$16,Data!$V$16,IF(Udfyldningsark!G3002=Data!$T$17,Data!$V$17,IF(Udfyldningsark!G3002=Data!$T$18,Data!$V$18,IF(Udfyldningsark!G3002=Data!$T$19,Data!$V$19,IF(Udfyldningsark!G3002=Data!$T$20,Data!$V$20,IF(Udfyldningsark!G3002=Data!$T$21,Data!$V$21,IF(Udfyldningsark!G3002=Data!$T$22,Data!$V$22,IF(Udfyldningsark!G3002=Data!$T$23,Data!$V$23,IF(Udfyldningsark!G3002=Data!$T$24,Data!$V$24,IF(Udfyldningsark!G3002=Data!$T$25,Data!$V$25,IF(Udfyldningsark!G3002=Data!$T$26,Data!$V$26,IF(Udfyldningsark!G3002=Data!$T$27,Data!$V$27,))))))))))))))))))))))</f>
        <v/>
      </c>
    </row>
    <row r="2986" spans="13:13" ht="9.6" hidden="1" customHeight="1" x14ac:dyDescent="0.2">
      <c r="M2986" s="89" t="str">
        <f>IF(Udfyldningsark!G3003="","",IF(Udfyldningsark!G3003=Data!$T$7,Data!$V$7,IF(Udfyldningsark!G3003=Data!$T$8,Data!$V$8,IF(Udfyldningsark!G3003=Data!$T$9,Data!$V$9,IF(Udfyldningsark!G3003=Data!$T$10,Data!$V$10,IF(Udfyldningsark!G3003=Data!$T$11,Data!$V$11,IF(Udfyldningsark!G3003=Data!$T$12,Data!$V$12,IF(Udfyldningsark!G3003=Data!$T$13,Data!$V$13,IF(Udfyldningsark!G3003=Data!$T$14,Data!$V$14,IF(Udfyldningsark!G3003=Data!$T$15,Data!$V$15,IF(Udfyldningsark!G3003=Data!$T$16,Data!$V$16,IF(Udfyldningsark!G3003=Data!$T$17,Data!$V$17,IF(Udfyldningsark!G3003=Data!$T$18,Data!$V$18,IF(Udfyldningsark!G3003=Data!$T$19,Data!$V$19,IF(Udfyldningsark!G3003=Data!$T$20,Data!$V$20,IF(Udfyldningsark!G3003=Data!$T$21,Data!$V$21,IF(Udfyldningsark!G3003=Data!$T$22,Data!$V$22,IF(Udfyldningsark!G3003=Data!$T$23,Data!$V$23,IF(Udfyldningsark!G3003=Data!$T$24,Data!$V$24,IF(Udfyldningsark!G3003=Data!$T$25,Data!$V$25,IF(Udfyldningsark!G3003=Data!$T$26,Data!$V$26,IF(Udfyldningsark!G3003=Data!$T$27,Data!$V$27,))))))))))))))))))))))</f>
        <v/>
      </c>
    </row>
    <row r="2987" spans="13:13" ht="9.6" hidden="1" customHeight="1" x14ac:dyDescent="0.2">
      <c r="M2987" s="89" t="str">
        <f>IF(Udfyldningsark!G3004="","",IF(Udfyldningsark!G3004=Data!$T$7,Data!$V$7,IF(Udfyldningsark!G3004=Data!$T$8,Data!$V$8,IF(Udfyldningsark!G3004=Data!$T$9,Data!$V$9,IF(Udfyldningsark!G3004=Data!$T$10,Data!$V$10,IF(Udfyldningsark!G3004=Data!$T$11,Data!$V$11,IF(Udfyldningsark!G3004=Data!$T$12,Data!$V$12,IF(Udfyldningsark!G3004=Data!$T$13,Data!$V$13,IF(Udfyldningsark!G3004=Data!$T$14,Data!$V$14,IF(Udfyldningsark!G3004=Data!$T$15,Data!$V$15,IF(Udfyldningsark!G3004=Data!$T$16,Data!$V$16,IF(Udfyldningsark!G3004=Data!$T$17,Data!$V$17,IF(Udfyldningsark!G3004=Data!$T$18,Data!$V$18,IF(Udfyldningsark!G3004=Data!$T$19,Data!$V$19,IF(Udfyldningsark!G3004=Data!$T$20,Data!$V$20,IF(Udfyldningsark!G3004=Data!$T$21,Data!$V$21,IF(Udfyldningsark!G3004=Data!$T$22,Data!$V$22,IF(Udfyldningsark!G3004=Data!$T$23,Data!$V$23,IF(Udfyldningsark!G3004=Data!$T$24,Data!$V$24,IF(Udfyldningsark!G3004=Data!$T$25,Data!$V$25,IF(Udfyldningsark!G3004=Data!$T$26,Data!$V$26,IF(Udfyldningsark!G3004=Data!$T$27,Data!$V$27,))))))))))))))))))))))</f>
        <v/>
      </c>
    </row>
    <row r="2988" spans="13:13" ht="9.6" hidden="1" customHeight="1" x14ac:dyDescent="0.2">
      <c r="M2988" s="89" t="str">
        <f>IF(Udfyldningsark!G3005="","",IF(Udfyldningsark!G3005=Data!$T$7,Data!$V$7,IF(Udfyldningsark!G3005=Data!$T$8,Data!$V$8,IF(Udfyldningsark!G3005=Data!$T$9,Data!$V$9,IF(Udfyldningsark!G3005=Data!$T$10,Data!$V$10,IF(Udfyldningsark!G3005=Data!$T$11,Data!$V$11,IF(Udfyldningsark!G3005=Data!$T$12,Data!$V$12,IF(Udfyldningsark!G3005=Data!$T$13,Data!$V$13,IF(Udfyldningsark!G3005=Data!$T$14,Data!$V$14,IF(Udfyldningsark!G3005=Data!$T$15,Data!$V$15,IF(Udfyldningsark!G3005=Data!$T$16,Data!$V$16,IF(Udfyldningsark!G3005=Data!$T$17,Data!$V$17,IF(Udfyldningsark!G3005=Data!$T$18,Data!$V$18,IF(Udfyldningsark!G3005=Data!$T$19,Data!$V$19,IF(Udfyldningsark!G3005=Data!$T$20,Data!$V$20,IF(Udfyldningsark!G3005=Data!$T$21,Data!$V$21,IF(Udfyldningsark!G3005=Data!$T$22,Data!$V$22,IF(Udfyldningsark!G3005=Data!$T$23,Data!$V$23,IF(Udfyldningsark!G3005=Data!$T$24,Data!$V$24,IF(Udfyldningsark!G3005=Data!$T$25,Data!$V$25,IF(Udfyldningsark!G3005=Data!$T$26,Data!$V$26,IF(Udfyldningsark!G3005=Data!$T$27,Data!$V$27,))))))))))))))))))))))</f>
        <v/>
      </c>
    </row>
    <row r="2989" spans="13:13" ht="9.6" hidden="1" customHeight="1" x14ac:dyDescent="0.2">
      <c r="M2989" s="89" t="str">
        <f>IF(Udfyldningsark!G3006="","",IF(Udfyldningsark!G3006=Data!$T$7,Data!$V$7,IF(Udfyldningsark!G3006=Data!$T$8,Data!$V$8,IF(Udfyldningsark!G3006=Data!$T$9,Data!$V$9,IF(Udfyldningsark!G3006=Data!$T$10,Data!$V$10,IF(Udfyldningsark!G3006=Data!$T$11,Data!$V$11,IF(Udfyldningsark!G3006=Data!$T$12,Data!$V$12,IF(Udfyldningsark!G3006=Data!$T$13,Data!$V$13,IF(Udfyldningsark!G3006=Data!$T$14,Data!$V$14,IF(Udfyldningsark!G3006=Data!$T$15,Data!$V$15,IF(Udfyldningsark!G3006=Data!$T$16,Data!$V$16,IF(Udfyldningsark!G3006=Data!$T$17,Data!$V$17,IF(Udfyldningsark!G3006=Data!$T$18,Data!$V$18,IF(Udfyldningsark!G3006=Data!$T$19,Data!$V$19,IF(Udfyldningsark!G3006=Data!$T$20,Data!$V$20,IF(Udfyldningsark!G3006=Data!$T$21,Data!$V$21,IF(Udfyldningsark!G3006=Data!$T$22,Data!$V$22,IF(Udfyldningsark!G3006=Data!$T$23,Data!$V$23,IF(Udfyldningsark!G3006=Data!$T$24,Data!$V$24,IF(Udfyldningsark!G3006=Data!$T$25,Data!$V$25,IF(Udfyldningsark!G3006=Data!$T$26,Data!$V$26,IF(Udfyldningsark!G3006=Data!$T$27,Data!$V$27,))))))))))))))))))))))</f>
        <v/>
      </c>
    </row>
    <row r="2990" spans="13:13" ht="9.6" hidden="1" customHeight="1" x14ac:dyDescent="0.2">
      <c r="M2990" s="89" t="str">
        <f>IF(Udfyldningsark!G3007="","",IF(Udfyldningsark!G3007=Data!$T$7,Data!$V$7,IF(Udfyldningsark!G3007=Data!$T$8,Data!$V$8,IF(Udfyldningsark!G3007=Data!$T$9,Data!$V$9,IF(Udfyldningsark!G3007=Data!$T$10,Data!$V$10,IF(Udfyldningsark!G3007=Data!$T$11,Data!$V$11,IF(Udfyldningsark!G3007=Data!$T$12,Data!$V$12,IF(Udfyldningsark!G3007=Data!$T$13,Data!$V$13,IF(Udfyldningsark!G3007=Data!$T$14,Data!$V$14,IF(Udfyldningsark!G3007=Data!$T$15,Data!$V$15,IF(Udfyldningsark!G3007=Data!$T$16,Data!$V$16,IF(Udfyldningsark!G3007=Data!$T$17,Data!$V$17,IF(Udfyldningsark!G3007=Data!$T$18,Data!$V$18,IF(Udfyldningsark!G3007=Data!$T$19,Data!$V$19,IF(Udfyldningsark!G3007=Data!$T$20,Data!$V$20,IF(Udfyldningsark!G3007=Data!$T$21,Data!$V$21,IF(Udfyldningsark!G3007=Data!$T$22,Data!$V$22,IF(Udfyldningsark!G3007=Data!$T$23,Data!$V$23,IF(Udfyldningsark!G3007=Data!$T$24,Data!$V$24,IF(Udfyldningsark!G3007=Data!$T$25,Data!$V$25,IF(Udfyldningsark!G3007=Data!$T$26,Data!$V$26,IF(Udfyldningsark!G3007=Data!$T$27,Data!$V$27,))))))))))))))))))))))</f>
        <v/>
      </c>
    </row>
    <row r="2991" spans="13:13" ht="9.6" hidden="1" customHeight="1" x14ac:dyDescent="0.2">
      <c r="M2991" s="89" t="str">
        <f>IF(Udfyldningsark!G3008="","",IF(Udfyldningsark!G3008=Data!$T$7,Data!$V$7,IF(Udfyldningsark!G3008=Data!$T$8,Data!$V$8,IF(Udfyldningsark!G3008=Data!$T$9,Data!$V$9,IF(Udfyldningsark!G3008=Data!$T$10,Data!$V$10,IF(Udfyldningsark!G3008=Data!$T$11,Data!$V$11,IF(Udfyldningsark!G3008=Data!$T$12,Data!$V$12,IF(Udfyldningsark!G3008=Data!$T$13,Data!$V$13,IF(Udfyldningsark!G3008=Data!$T$14,Data!$V$14,IF(Udfyldningsark!G3008=Data!$T$15,Data!$V$15,IF(Udfyldningsark!G3008=Data!$T$16,Data!$V$16,IF(Udfyldningsark!G3008=Data!$T$17,Data!$V$17,IF(Udfyldningsark!G3008=Data!$T$18,Data!$V$18,IF(Udfyldningsark!G3008=Data!$T$19,Data!$V$19,IF(Udfyldningsark!G3008=Data!$T$20,Data!$V$20,IF(Udfyldningsark!G3008=Data!$T$21,Data!$V$21,IF(Udfyldningsark!G3008=Data!$T$22,Data!$V$22,IF(Udfyldningsark!G3008=Data!$T$23,Data!$V$23,IF(Udfyldningsark!G3008=Data!$T$24,Data!$V$24,IF(Udfyldningsark!G3008=Data!$T$25,Data!$V$25,IF(Udfyldningsark!G3008=Data!$T$26,Data!$V$26,IF(Udfyldningsark!G3008=Data!$T$27,Data!$V$27,))))))))))))))))))))))</f>
        <v/>
      </c>
    </row>
    <row r="2992" spans="13:13" ht="9.6" hidden="1" customHeight="1" x14ac:dyDescent="0.2">
      <c r="M2992" s="89" t="str">
        <f>IF(Udfyldningsark!G3009="","",IF(Udfyldningsark!G3009=Data!$T$7,Data!$V$7,IF(Udfyldningsark!G3009=Data!$T$8,Data!$V$8,IF(Udfyldningsark!G3009=Data!$T$9,Data!$V$9,IF(Udfyldningsark!G3009=Data!$T$10,Data!$V$10,IF(Udfyldningsark!G3009=Data!$T$11,Data!$V$11,IF(Udfyldningsark!G3009=Data!$T$12,Data!$V$12,IF(Udfyldningsark!G3009=Data!$T$13,Data!$V$13,IF(Udfyldningsark!G3009=Data!$T$14,Data!$V$14,IF(Udfyldningsark!G3009=Data!$T$15,Data!$V$15,IF(Udfyldningsark!G3009=Data!$T$16,Data!$V$16,IF(Udfyldningsark!G3009=Data!$T$17,Data!$V$17,IF(Udfyldningsark!G3009=Data!$T$18,Data!$V$18,IF(Udfyldningsark!G3009=Data!$T$19,Data!$V$19,IF(Udfyldningsark!G3009=Data!$T$20,Data!$V$20,IF(Udfyldningsark!G3009=Data!$T$21,Data!$V$21,IF(Udfyldningsark!G3009=Data!$T$22,Data!$V$22,IF(Udfyldningsark!G3009=Data!$T$23,Data!$V$23,IF(Udfyldningsark!G3009=Data!$T$24,Data!$V$24,IF(Udfyldningsark!G3009=Data!$T$25,Data!$V$25,IF(Udfyldningsark!G3009=Data!$T$26,Data!$V$26,IF(Udfyldningsark!G3009=Data!$T$27,Data!$V$27,))))))))))))))))))))))</f>
        <v/>
      </c>
    </row>
    <row r="2993" spans="13:13" ht="9.6" hidden="1" customHeight="1" x14ac:dyDescent="0.2">
      <c r="M2993" s="89" t="str">
        <f>IF(Udfyldningsark!G3010="","",IF(Udfyldningsark!G3010=Data!$T$7,Data!$V$7,IF(Udfyldningsark!G3010=Data!$T$8,Data!$V$8,IF(Udfyldningsark!G3010=Data!$T$9,Data!$V$9,IF(Udfyldningsark!G3010=Data!$T$10,Data!$V$10,IF(Udfyldningsark!G3010=Data!$T$11,Data!$V$11,IF(Udfyldningsark!G3010=Data!$T$12,Data!$V$12,IF(Udfyldningsark!G3010=Data!$T$13,Data!$V$13,IF(Udfyldningsark!G3010=Data!$T$14,Data!$V$14,IF(Udfyldningsark!G3010=Data!$T$15,Data!$V$15,IF(Udfyldningsark!G3010=Data!$T$16,Data!$V$16,IF(Udfyldningsark!G3010=Data!$T$17,Data!$V$17,IF(Udfyldningsark!G3010=Data!$T$18,Data!$V$18,IF(Udfyldningsark!G3010=Data!$T$19,Data!$V$19,IF(Udfyldningsark!G3010=Data!$T$20,Data!$V$20,IF(Udfyldningsark!G3010=Data!$T$21,Data!$V$21,IF(Udfyldningsark!G3010=Data!$T$22,Data!$V$22,IF(Udfyldningsark!G3010=Data!$T$23,Data!$V$23,IF(Udfyldningsark!G3010=Data!$T$24,Data!$V$24,IF(Udfyldningsark!G3010=Data!$T$25,Data!$V$25,IF(Udfyldningsark!G3010=Data!$T$26,Data!$V$26,IF(Udfyldningsark!G3010=Data!$T$27,Data!$V$27,))))))))))))))))))))))</f>
        <v/>
      </c>
    </row>
    <row r="2994" spans="13:13" ht="9.6" hidden="1" customHeight="1" x14ac:dyDescent="0.2">
      <c r="M2994" s="89" t="str">
        <f>IF(Udfyldningsark!G3011="","",IF(Udfyldningsark!G3011=Data!$T$7,Data!$V$7,IF(Udfyldningsark!G3011=Data!$T$8,Data!$V$8,IF(Udfyldningsark!G3011=Data!$T$9,Data!$V$9,IF(Udfyldningsark!G3011=Data!$T$10,Data!$V$10,IF(Udfyldningsark!G3011=Data!$T$11,Data!$V$11,IF(Udfyldningsark!G3011=Data!$T$12,Data!$V$12,IF(Udfyldningsark!G3011=Data!$T$13,Data!$V$13,IF(Udfyldningsark!G3011=Data!$T$14,Data!$V$14,IF(Udfyldningsark!G3011=Data!$T$15,Data!$V$15,IF(Udfyldningsark!G3011=Data!$T$16,Data!$V$16,IF(Udfyldningsark!G3011=Data!$T$17,Data!$V$17,IF(Udfyldningsark!G3011=Data!$T$18,Data!$V$18,IF(Udfyldningsark!G3011=Data!$T$19,Data!$V$19,IF(Udfyldningsark!G3011=Data!$T$20,Data!$V$20,IF(Udfyldningsark!G3011=Data!$T$21,Data!$V$21,IF(Udfyldningsark!G3011=Data!$T$22,Data!$V$22,IF(Udfyldningsark!G3011=Data!$T$23,Data!$V$23,IF(Udfyldningsark!G3011=Data!$T$24,Data!$V$24,IF(Udfyldningsark!G3011=Data!$T$25,Data!$V$25,IF(Udfyldningsark!G3011=Data!$T$26,Data!$V$26,IF(Udfyldningsark!G3011=Data!$T$27,Data!$V$27,))))))))))))))))))))))</f>
        <v/>
      </c>
    </row>
    <row r="2995" spans="13:13" ht="9.6" hidden="1" customHeight="1" x14ac:dyDescent="0.2">
      <c r="M2995" s="89" t="str">
        <f>IF(Udfyldningsark!G3012="","",IF(Udfyldningsark!G3012=Data!$T$7,Data!$V$7,IF(Udfyldningsark!G3012=Data!$T$8,Data!$V$8,IF(Udfyldningsark!G3012=Data!$T$9,Data!$V$9,IF(Udfyldningsark!G3012=Data!$T$10,Data!$V$10,IF(Udfyldningsark!G3012=Data!$T$11,Data!$V$11,IF(Udfyldningsark!G3012=Data!$T$12,Data!$V$12,IF(Udfyldningsark!G3012=Data!$T$13,Data!$V$13,IF(Udfyldningsark!G3012=Data!$T$14,Data!$V$14,IF(Udfyldningsark!G3012=Data!$T$15,Data!$V$15,IF(Udfyldningsark!G3012=Data!$T$16,Data!$V$16,IF(Udfyldningsark!G3012=Data!$T$17,Data!$V$17,IF(Udfyldningsark!G3012=Data!$T$18,Data!$V$18,IF(Udfyldningsark!G3012=Data!$T$19,Data!$V$19,IF(Udfyldningsark!G3012=Data!$T$20,Data!$V$20,IF(Udfyldningsark!G3012=Data!$T$21,Data!$V$21,IF(Udfyldningsark!G3012=Data!$T$22,Data!$V$22,IF(Udfyldningsark!G3012=Data!$T$23,Data!$V$23,IF(Udfyldningsark!G3012=Data!$T$24,Data!$V$24,IF(Udfyldningsark!G3012=Data!$T$25,Data!$V$25,IF(Udfyldningsark!G3012=Data!$T$26,Data!$V$26,IF(Udfyldningsark!G3012=Data!$T$27,Data!$V$27,))))))))))))))))))))))</f>
        <v/>
      </c>
    </row>
    <row r="2996" spans="13:13" ht="9.6" hidden="1" customHeight="1" x14ac:dyDescent="0.2">
      <c r="M2996" s="89" t="str">
        <f>IF(Udfyldningsark!G3013="","",IF(Udfyldningsark!G3013=Data!$T$7,Data!$V$7,IF(Udfyldningsark!G3013=Data!$T$8,Data!$V$8,IF(Udfyldningsark!G3013=Data!$T$9,Data!$V$9,IF(Udfyldningsark!G3013=Data!$T$10,Data!$V$10,IF(Udfyldningsark!G3013=Data!$T$11,Data!$V$11,IF(Udfyldningsark!G3013=Data!$T$12,Data!$V$12,IF(Udfyldningsark!G3013=Data!$T$13,Data!$V$13,IF(Udfyldningsark!G3013=Data!$T$14,Data!$V$14,IF(Udfyldningsark!G3013=Data!$T$15,Data!$V$15,IF(Udfyldningsark!G3013=Data!$T$16,Data!$V$16,IF(Udfyldningsark!G3013=Data!$T$17,Data!$V$17,IF(Udfyldningsark!G3013=Data!$T$18,Data!$V$18,IF(Udfyldningsark!G3013=Data!$T$19,Data!$V$19,IF(Udfyldningsark!G3013=Data!$T$20,Data!$V$20,IF(Udfyldningsark!G3013=Data!$T$21,Data!$V$21,IF(Udfyldningsark!G3013=Data!$T$22,Data!$V$22,IF(Udfyldningsark!G3013=Data!$T$23,Data!$V$23,IF(Udfyldningsark!G3013=Data!$T$24,Data!$V$24,IF(Udfyldningsark!G3013=Data!$T$25,Data!$V$25,IF(Udfyldningsark!G3013=Data!$T$26,Data!$V$26,IF(Udfyldningsark!G3013=Data!$T$27,Data!$V$27,))))))))))))))))))))))</f>
        <v/>
      </c>
    </row>
    <row r="2997" spans="13:13" ht="9.6" hidden="1" customHeight="1" x14ac:dyDescent="0.2">
      <c r="M2997" s="89" t="str">
        <f>IF(Udfyldningsark!G3014="","",IF(Udfyldningsark!G3014=Data!$T$7,Data!$V$7,IF(Udfyldningsark!G3014=Data!$T$8,Data!$V$8,IF(Udfyldningsark!G3014=Data!$T$9,Data!$V$9,IF(Udfyldningsark!G3014=Data!$T$10,Data!$V$10,IF(Udfyldningsark!G3014=Data!$T$11,Data!$V$11,IF(Udfyldningsark!G3014=Data!$T$12,Data!$V$12,IF(Udfyldningsark!G3014=Data!$T$13,Data!$V$13,IF(Udfyldningsark!G3014=Data!$T$14,Data!$V$14,IF(Udfyldningsark!G3014=Data!$T$15,Data!$V$15,IF(Udfyldningsark!G3014=Data!$T$16,Data!$V$16,IF(Udfyldningsark!G3014=Data!$T$17,Data!$V$17,IF(Udfyldningsark!G3014=Data!$T$18,Data!$V$18,IF(Udfyldningsark!G3014=Data!$T$19,Data!$V$19,IF(Udfyldningsark!G3014=Data!$T$20,Data!$V$20,IF(Udfyldningsark!G3014=Data!$T$21,Data!$V$21,IF(Udfyldningsark!G3014=Data!$T$22,Data!$V$22,IF(Udfyldningsark!G3014=Data!$T$23,Data!$V$23,IF(Udfyldningsark!G3014=Data!$T$24,Data!$V$24,IF(Udfyldningsark!G3014=Data!$T$25,Data!$V$25,IF(Udfyldningsark!G3014=Data!$T$26,Data!$V$26,IF(Udfyldningsark!G3014=Data!$T$27,Data!$V$27,))))))))))))))))))))))</f>
        <v/>
      </c>
    </row>
    <row r="2998" spans="13:13" ht="9.6" hidden="1" customHeight="1" x14ac:dyDescent="0.2">
      <c r="M2998" s="89" t="str">
        <f>IF(Udfyldningsark!G3015="","",IF(Udfyldningsark!G3015=Data!$T$7,Data!$V$7,IF(Udfyldningsark!G3015=Data!$T$8,Data!$V$8,IF(Udfyldningsark!G3015=Data!$T$9,Data!$V$9,IF(Udfyldningsark!G3015=Data!$T$10,Data!$V$10,IF(Udfyldningsark!G3015=Data!$T$11,Data!$V$11,IF(Udfyldningsark!G3015=Data!$T$12,Data!$V$12,IF(Udfyldningsark!G3015=Data!$T$13,Data!$V$13,IF(Udfyldningsark!G3015=Data!$T$14,Data!$V$14,IF(Udfyldningsark!G3015=Data!$T$15,Data!$V$15,IF(Udfyldningsark!G3015=Data!$T$16,Data!$V$16,IF(Udfyldningsark!G3015=Data!$T$17,Data!$V$17,IF(Udfyldningsark!G3015=Data!$T$18,Data!$V$18,IF(Udfyldningsark!G3015=Data!$T$19,Data!$V$19,IF(Udfyldningsark!G3015=Data!$T$20,Data!$V$20,IF(Udfyldningsark!G3015=Data!$T$21,Data!$V$21,IF(Udfyldningsark!G3015=Data!$T$22,Data!$V$22,IF(Udfyldningsark!G3015=Data!$T$23,Data!$V$23,IF(Udfyldningsark!G3015=Data!$T$24,Data!$V$24,IF(Udfyldningsark!G3015=Data!$T$25,Data!$V$25,IF(Udfyldningsark!G3015=Data!$T$26,Data!$V$26,IF(Udfyldningsark!G3015=Data!$T$27,Data!$V$27,))))))))))))))))))))))</f>
        <v/>
      </c>
    </row>
    <row r="2999" spans="13:13" ht="9.6" hidden="1" customHeight="1" x14ac:dyDescent="0.2">
      <c r="M2999" s="89" t="str">
        <f>IF(Udfyldningsark!G3016="","",IF(Udfyldningsark!G3016=Data!$T$7,Data!$V$7,IF(Udfyldningsark!G3016=Data!$T$8,Data!$V$8,IF(Udfyldningsark!G3016=Data!$T$9,Data!$V$9,IF(Udfyldningsark!G3016=Data!$T$10,Data!$V$10,IF(Udfyldningsark!G3016=Data!$T$11,Data!$V$11,IF(Udfyldningsark!G3016=Data!$T$12,Data!$V$12,IF(Udfyldningsark!G3016=Data!$T$13,Data!$V$13,IF(Udfyldningsark!G3016=Data!$T$14,Data!$V$14,IF(Udfyldningsark!G3016=Data!$T$15,Data!$V$15,IF(Udfyldningsark!G3016=Data!$T$16,Data!$V$16,IF(Udfyldningsark!G3016=Data!$T$17,Data!$V$17,IF(Udfyldningsark!G3016=Data!$T$18,Data!$V$18,IF(Udfyldningsark!G3016=Data!$T$19,Data!$V$19,IF(Udfyldningsark!G3016=Data!$T$20,Data!$V$20,IF(Udfyldningsark!G3016=Data!$T$21,Data!$V$21,IF(Udfyldningsark!G3016=Data!$T$22,Data!$V$22,IF(Udfyldningsark!G3016=Data!$T$23,Data!$V$23,IF(Udfyldningsark!G3016=Data!$T$24,Data!$V$24,IF(Udfyldningsark!G3016=Data!$T$25,Data!$V$25,IF(Udfyldningsark!G3016=Data!$T$26,Data!$V$26,IF(Udfyldningsark!G3016=Data!$T$27,Data!$V$27,))))))))))))))))))))))</f>
        <v/>
      </c>
    </row>
    <row r="3000" spans="13:13" ht="9.6" hidden="1" customHeight="1" x14ac:dyDescent="0.2">
      <c r="M3000" s="89" t="str">
        <f>IF(Udfyldningsark!G3017="","",IF(Udfyldningsark!G3017=Data!$T$7,Data!$V$7,IF(Udfyldningsark!G3017=Data!$T$8,Data!$V$8,IF(Udfyldningsark!G3017=Data!$T$9,Data!$V$9,IF(Udfyldningsark!G3017=Data!$T$10,Data!$V$10,IF(Udfyldningsark!G3017=Data!$T$11,Data!$V$11,IF(Udfyldningsark!G3017=Data!$T$12,Data!$V$12,IF(Udfyldningsark!G3017=Data!$T$13,Data!$V$13,IF(Udfyldningsark!G3017=Data!$T$14,Data!$V$14,IF(Udfyldningsark!G3017=Data!$T$15,Data!$V$15,IF(Udfyldningsark!G3017=Data!$T$16,Data!$V$16,IF(Udfyldningsark!G3017=Data!$T$17,Data!$V$17,IF(Udfyldningsark!G3017=Data!$T$18,Data!$V$18,IF(Udfyldningsark!G3017=Data!$T$19,Data!$V$19,IF(Udfyldningsark!G3017=Data!$T$20,Data!$V$20,IF(Udfyldningsark!G3017=Data!$T$21,Data!$V$21,IF(Udfyldningsark!G3017=Data!$T$22,Data!$V$22,IF(Udfyldningsark!G3017=Data!$T$23,Data!$V$23,IF(Udfyldningsark!G3017=Data!$T$24,Data!$V$24,IF(Udfyldningsark!G3017=Data!$T$25,Data!$V$25,IF(Udfyldningsark!G3017=Data!$T$26,Data!$V$26,IF(Udfyldningsark!G3017=Data!$T$27,Data!$V$27,))))))))))))))))))))))</f>
        <v/>
      </c>
    </row>
    <row r="3001" spans="13:13" ht="9.6" hidden="1" customHeight="1" x14ac:dyDescent="0.2">
      <c r="M3001" s="89" t="str">
        <f>IF(Udfyldningsark!G3018="","",IF(Udfyldningsark!G3018=Data!$T$7,Data!$V$7,IF(Udfyldningsark!G3018=Data!$T$8,Data!$V$8,IF(Udfyldningsark!G3018=Data!$T$9,Data!$V$9,IF(Udfyldningsark!G3018=Data!$T$10,Data!$V$10,IF(Udfyldningsark!G3018=Data!$T$11,Data!$V$11,IF(Udfyldningsark!G3018=Data!$T$12,Data!$V$12,IF(Udfyldningsark!G3018=Data!$T$13,Data!$V$13,IF(Udfyldningsark!G3018=Data!$T$14,Data!$V$14,IF(Udfyldningsark!G3018=Data!$T$15,Data!$V$15,IF(Udfyldningsark!G3018=Data!$T$16,Data!$V$16,IF(Udfyldningsark!G3018=Data!$T$17,Data!$V$17,IF(Udfyldningsark!G3018=Data!$T$18,Data!$V$18,IF(Udfyldningsark!G3018=Data!$T$19,Data!$V$19,IF(Udfyldningsark!G3018=Data!$T$20,Data!$V$20,IF(Udfyldningsark!G3018=Data!$T$21,Data!$V$21,IF(Udfyldningsark!G3018=Data!$T$22,Data!$V$22,IF(Udfyldningsark!G3018=Data!$T$23,Data!$V$23,IF(Udfyldningsark!G3018=Data!$T$24,Data!$V$24,IF(Udfyldningsark!G3018=Data!$T$25,Data!$V$25,IF(Udfyldningsark!G3018=Data!$T$26,Data!$V$26,IF(Udfyldningsark!G3018=Data!$T$27,Data!$V$27,))))))))))))))))))))))</f>
        <v/>
      </c>
    </row>
    <row r="3002" spans="13:13" ht="9.6" hidden="1" customHeight="1" x14ac:dyDescent="0.2">
      <c r="M3002" s="89" t="str">
        <f>IF(Udfyldningsark!G3019="","",IF(Udfyldningsark!G3019=Data!$T$7,Data!$V$7,IF(Udfyldningsark!G3019=Data!$T$8,Data!$V$8,IF(Udfyldningsark!G3019=Data!$T$9,Data!$V$9,IF(Udfyldningsark!G3019=Data!$T$10,Data!$V$10,IF(Udfyldningsark!G3019=Data!$T$11,Data!$V$11,IF(Udfyldningsark!G3019=Data!$T$12,Data!$V$12,IF(Udfyldningsark!G3019=Data!$T$13,Data!$V$13,IF(Udfyldningsark!G3019=Data!$T$14,Data!$V$14,IF(Udfyldningsark!G3019=Data!$T$15,Data!$V$15,IF(Udfyldningsark!G3019=Data!$T$16,Data!$V$16,IF(Udfyldningsark!G3019=Data!$T$17,Data!$V$17,IF(Udfyldningsark!G3019=Data!$T$18,Data!$V$18,IF(Udfyldningsark!G3019=Data!$T$19,Data!$V$19,IF(Udfyldningsark!G3019=Data!$T$20,Data!$V$20,IF(Udfyldningsark!G3019=Data!$T$21,Data!$V$21,IF(Udfyldningsark!G3019=Data!$T$22,Data!$V$22,IF(Udfyldningsark!G3019=Data!$T$23,Data!$V$23,IF(Udfyldningsark!G3019=Data!$T$24,Data!$V$24,IF(Udfyldningsark!G3019=Data!$T$25,Data!$V$25,IF(Udfyldningsark!G3019=Data!$T$26,Data!$V$26,IF(Udfyldningsark!G3019=Data!$T$27,Data!$V$27,))))))))))))))))))))))</f>
        <v/>
      </c>
    </row>
    <row r="3003" spans="13:13" ht="9.6" hidden="1" customHeight="1" x14ac:dyDescent="0.2">
      <c r="M3003" s="89" t="str">
        <f>IF(Udfyldningsark!G3020="","",IF(Udfyldningsark!G3020=Data!$T$7,Data!$V$7,IF(Udfyldningsark!G3020=Data!$T$8,Data!$V$8,IF(Udfyldningsark!G3020=Data!$T$9,Data!$V$9,IF(Udfyldningsark!G3020=Data!$T$10,Data!$V$10,IF(Udfyldningsark!G3020=Data!$T$11,Data!$V$11,IF(Udfyldningsark!G3020=Data!$T$12,Data!$V$12,IF(Udfyldningsark!G3020=Data!$T$13,Data!$V$13,IF(Udfyldningsark!G3020=Data!$T$14,Data!$V$14,IF(Udfyldningsark!G3020=Data!$T$15,Data!$V$15,IF(Udfyldningsark!G3020=Data!$T$16,Data!$V$16,IF(Udfyldningsark!G3020=Data!$T$17,Data!$V$17,IF(Udfyldningsark!G3020=Data!$T$18,Data!$V$18,IF(Udfyldningsark!G3020=Data!$T$19,Data!$V$19,IF(Udfyldningsark!G3020=Data!$T$20,Data!$V$20,IF(Udfyldningsark!G3020=Data!$T$21,Data!$V$21,IF(Udfyldningsark!G3020=Data!$T$22,Data!$V$22,IF(Udfyldningsark!G3020=Data!$T$23,Data!$V$23,IF(Udfyldningsark!G3020=Data!$T$24,Data!$V$24,IF(Udfyldningsark!G3020=Data!$T$25,Data!$V$25,IF(Udfyldningsark!G3020=Data!$T$26,Data!$V$26,IF(Udfyldningsark!G3020=Data!$T$27,Data!$V$27,))))))))))))))))))))))</f>
        <v/>
      </c>
    </row>
    <row r="3004" spans="13:13" ht="9.6" hidden="1" customHeight="1" x14ac:dyDescent="0.2">
      <c r="M3004" s="89" t="str">
        <f>IF(Udfyldningsark!G3021="","",IF(Udfyldningsark!G3021=Data!$T$7,Data!$V$7,IF(Udfyldningsark!G3021=Data!$T$8,Data!$V$8,IF(Udfyldningsark!G3021=Data!$T$9,Data!$V$9,IF(Udfyldningsark!G3021=Data!$T$10,Data!$V$10,IF(Udfyldningsark!G3021=Data!$T$11,Data!$V$11,IF(Udfyldningsark!G3021=Data!$T$12,Data!$V$12,IF(Udfyldningsark!G3021=Data!$T$13,Data!$V$13,IF(Udfyldningsark!G3021=Data!$T$14,Data!$V$14,IF(Udfyldningsark!G3021=Data!$T$15,Data!$V$15,IF(Udfyldningsark!G3021=Data!$T$16,Data!$V$16,IF(Udfyldningsark!G3021=Data!$T$17,Data!$V$17,IF(Udfyldningsark!G3021=Data!$T$18,Data!$V$18,IF(Udfyldningsark!G3021=Data!$T$19,Data!$V$19,IF(Udfyldningsark!G3021=Data!$T$20,Data!$V$20,IF(Udfyldningsark!G3021=Data!$T$21,Data!$V$21,IF(Udfyldningsark!G3021=Data!$T$22,Data!$V$22,IF(Udfyldningsark!G3021=Data!$T$23,Data!$V$23,IF(Udfyldningsark!G3021=Data!$T$24,Data!$V$24,IF(Udfyldningsark!G3021=Data!$T$25,Data!$V$25,IF(Udfyldningsark!G3021=Data!$T$26,Data!$V$26,IF(Udfyldningsark!G3021=Data!$T$27,Data!$V$27,))))))))))))))))))))))</f>
        <v/>
      </c>
    </row>
    <row r="3005" spans="13:13" ht="9.6" hidden="1" customHeight="1" x14ac:dyDescent="0.2">
      <c r="M3005" s="89" t="str">
        <f>IF(Udfyldningsark!G3022="","",IF(Udfyldningsark!G3022=Data!$T$7,Data!$V$7,IF(Udfyldningsark!G3022=Data!$T$8,Data!$V$8,IF(Udfyldningsark!G3022=Data!$T$9,Data!$V$9,IF(Udfyldningsark!G3022=Data!$T$10,Data!$V$10,IF(Udfyldningsark!G3022=Data!$T$11,Data!$V$11,IF(Udfyldningsark!G3022=Data!$T$12,Data!$V$12,IF(Udfyldningsark!G3022=Data!$T$13,Data!$V$13,IF(Udfyldningsark!G3022=Data!$T$14,Data!$V$14,IF(Udfyldningsark!G3022=Data!$T$15,Data!$V$15,IF(Udfyldningsark!G3022=Data!$T$16,Data!$V$16,IF(Udfyldningsark!G3022=Data!$T$17,Data!$V$17,IF(Udfyldningsark!G3022=Data!$T$18,Data!$V$18,IF(Udfyldningsark!G3022=Data!$T$19,Data!$V$19,IF(Udfyldningsark!G3022=Data!$T$20,Data!$V$20,IF(Udfyldningsark!G3022=Data!$T$21,Data!$V$21,IF(Udfyldningsark!G3022=Data!$T$22,Data!$V$22,IF(Udfyldningsark!G3022=Data!$T$23,Data!$V$23,IF(Udfyldningsark!G3022=Data!$T$24,Data!$V$24,IF(Udfyldningsark!G3022=Data!$T$25,Data!$V$25,IF(Udfyldningsark!G3022=Data!$T$26,Data!$V$26,IF(Udfyldningsark!G3022=Data!$T$27,Data!$V$27,))))))))))))))))))))))</f>
        <v/>
      </c>
    </row>
    <row r="3006" spans="13:13" ht="9.6" hidden="1" customHeight="1" x14ac:dyDescent="0.2">
      <c r="M3006" s="89" t="str">
        <f>IF(Udfyldningsark!G3023="","",IF(Udfyldningsark!G3023=Data!$T$7,Data!$V$7,IF(Udfyldningsark!G3023=Data!$T$8,Data!$V$8,IF(Udfyldningsark!G3023=Data!$T$9,Data!$V$9,IF(Udfyldningsark!G3023=Data!$T$10,Data!$V$10,IF(Udfyldningsark!G3023=Data!$T$11,Data!$V$11,IF(Udfyldningsark!G3023=Data!$T$12,Data!$V$12,IF(Udfyldningsark!G3023=Data!$T$13,Data!$V$13,IF(Udfyldningsark!G3023=Data!$T$14,Data!$V$14,IF(Udfyldningsark!G3023=Data!$T$15,Data!$V$15,IF(Udfyldningsark!G3023=Data!$T$16,Data!$V$16,IF(Udfyldningsark!G3023=Data!$T$17,Data!$V$17,IF(Udfyldningsark!G3023=Data!$T$18,Data!$V$18,IF(Udfyldningsark!G3023=Data!$T$19,Data!$V$19,IF(Udfyldningsark!G3023=Data!$T$20,Data!$V$20,IF(Udfyldningsark!G3023=Data!$T$21,Data!$V$21,IF(Udfyldningsark!G3023=Data!$T$22,Data!$V$22,IF(Udfyldningsark!G3023=Data!$T$23,Data!$V$23,IF(Udfyldningsark!G3023=Data!$T$24,Data!$V$24,IF(Udfyldningsark!G3023=Data!$T$25,Data!$V$25,IF(Udfyldningsark!G3023=Data!$T$26,Data!$V$26,IF(Udfyldningsark!G3023=Data!$T$27,Data!$V$27,))))))))))))))))))))))</f>
        <v/>
      </c>
    </row>
    <row r="3007" spans="13:13" ht="9.6" hidden="1" customHeight="1" x14ac:dyDescent="0.2">
      <c r="M3007" s="89" t="str">
        <f>IF(Udfyldningsark!G3024="","",IF(Udfyldningsark!G3024=Data!$T$7,Data!$V$7,IF(Udfyldningsark!G3024=Data!$T$8,Data!$V$8,IF(Udfyldningsark!G3024=Data!$T$9,Data!$V$9,IF(Udfyldningsark!G3024=Data!$T$10,Data!$V$10,IF(Udfyldningsark!G3024=Data!$T$11,Data!$V$11,IF(Udfyldningsark!G3024=Data!$T$12,Data!$V$12,IF(Udfyldningsark!G3024=Data!$T$13,Data!$V$13,IF(Udfyldningsark!G3024=Data!$T$14,Data!$V$14,IF(Udfyldningsark!G3024=Data!$T$15,Data!$V$15,IF(Udfyldningsark!G3024=Data!$T$16,Data!$V$16,IF(Udfyldningsark!G3024=Data!$T$17,Data!$V$17,IF(Udfyldningsark!G3024=Data!$T$18,Data!$V$18,IF(Udfyldningsark!G3024=Data!$T$19,Data!$V$19,IF(Udfyldningsark!G3024=Data!$T$20,Data!$V$20,IF(Udfyldningsark!G3024=Data!$T$21,Data!$V$21,IF(Udfyldningsark!G3024=Data!$T$22,Data!$V$22,IF(Udfyldningsark!G3024=Data!$T$23,Data!$V$23,IF(Udfyldningsark!G3024=Data!$T$24,Data!$V$24,IF(Udfyldningsark!G3024=Data!$T$25,Data!$V$25,IF(Udfyldningsark!G3024=Data!$T$26,Data!$V$26,IF(Udfyldningsark!G3024=Data!$T$27,Data!$V$27,))))))))))))))))))))))</f>
        <v/>
      </c>
    </row>
    <row r="3008" spans="13:13" ht="9.6" hidden="1" customHeight="1" x14ac:dyDescent="0.2">
      <c r="M3008" s="89" t="str">
        <f>IF(Udfyldningsark!G3025="","",IF(Udfyldningsark!G3025=Data!$T$7,Data!$V$7,IF(Udfyldningsark!G3025=Data!$T$8,Data!$V$8,IF(Udfyldningsark!G3025=Data!$T$9,Data!$V$9,IF(Udfyldningsark!G3025=Data!$T$10,Data!$V$10,IF(Udfyldningsark!G3025=Data!$T$11,Data!$V$11,IF(Udfyldningsark!G3025=Data!$T$12,Data!$V$12,IF(Udfyldningsark!G3025=Data!$T$13,Data!$V$13,IF(Udfyldningsark!G3025=Data!$T$14,Data!$V$14,IF(Udfyldningsark!G3025=Data!$T$15,Data!$V$15,IF(Udfyldningsark!G3025=Data!$T$16,Data!$V$16,IF(Udfyldningsark!G3025=Data!$T$17,Data!$V$17,IF(Udfyldningsark!G3025=Data!$T$18,Data!$V$18,IF(Udfyldningsark!G3025=Data!$T$19,Data!$V$19,IF(Udfyldningsark!G3025=Data!$T$20,Data!$V$20,IF(Udfyldningsark!G3025=Data!$T$21,Data!$V$21,IF(Udfyldningsark!G3025=Data!$T$22,Data!$V$22,IF(Udfyldningsark!G3025=Data!$T$23,Data!$V$23,IF(Udfyldningsark!G3025=Data!$T$24,Data!$V$24,IF(Udfyldningsark!G3025=Data!$T$25,Data!$V$25,IF(Udfyldningsark!G3025=Data!$T$26,Data!$V$26,IF(Udfyldningsark!G3025=Data!$T$27,Data!$V$27,))))))))))))))))))))))</f>
        <v/>
      </c>
    </row>
    <row r="3009" spans="13:13" ht="9.6" hidden="1" customHeight="1" x14ac:dyDescent="0.2">
      <c r="M3009" s="89" t="str">
        <f>IF(Udfyldningsark!G3026="","",IF(Udfyldningsark!G3026=Data!$T$7,Data!$V$7,IF(Udfyldningsark!G3026=Data!$T$8,Data!$V$8,IF(Udfyldningsark!G3026=Data!$T$9,Data!$V$9,IF(Udfyldningsark!G3026=Data!$T$10,Data!$V$10,IF(Udfyldningsark!G3026=Data!$T$11,Data!$V$11,IF(Udfyldningsark!G3026=Data!$T$12,Data!$V$12,IF(Udfyldningsark!G3026=Data!$T$13,Data!$V$13,IF(Udfyldningsark!G3026=Data!$T$14,Data!$V$14,IF(Udfyldningsark!G3026=Data!$T$15,Data!$V$15,IF(Udfyldningsark!G3026=Data!$T$16,Data!$V$16,IF(Udfyldningsark!G3026=Data!$T$17,Data!$V$17,IF(Udfyldningsark!G3026=Data!$T$18,Data!$V$18,IF(Udfyldningsark!G3026=Data!$T$19,Data!$V$19,IF(Udfyldningsark!G3026=Data!$T$20,Data!$V$20,IF(Udfyldningsark!G3026=Data!$T$21,Data!$V$21,IF(Udfyldningsark!G3026=Data!$T$22,Data!$V$22,IF(Udfyldningsark!G3026=Data!$T$23,Data!$V$23,IF(Udfyldningsark!G3026=Data!$T$24,Data!$V$24,IF(Udfyldningsark!G3026=Data!$T$25,Data!$V$25,IF(Udfyldningsark!G3026=Data!$T$26,Data!$V$26,IF(Udfyldningsark!G3026=Data!$T$27,Data!$V$27,))))))))))))))))))))))</f>
        <v/>
      </c>
    </row>
    <row r="3010" spans="13:13" ht="9.6" hidden="1" customHeight="1" x14ac:dyDescent="0.2">
      <c r="M3010" s="89" t="str">
        <f>IF(Udfyldningsark!G3027="","",IF(Udfyldningsark!G3027=Data!$T$7,Data!$V$7,IF(Udfyldningsark!G3027=Data!$T$8,Data!$V$8,IF(Udfyldningsark!G3027=Data!$T$9,Data!$V$9,IF(Udfyldningsark!G3027=Data!$T$10,Data!$V$10,IF(Udfyldningsark!G3027=Data!$T$11,Data!$V$11,IF(Udfyldningsark!G3027=Data!$T$12,Data!$V$12,IF(Udfyldningsark!G3027=Data!$T$13,Data!$V$13,IF(Udfyldningsark!G3027=Data!$T$14,Data!$V$14,IF(Udfyldningsark!G3027=Data!$T$15,Data!$V$15,IF(Udfyldningsark!G3027=Data!$T$16,Data!$V$16,IF(Udfyldningsark!G3027=Data!$T$17,Data!$V$17,IF(Udfyldningsark!G3027=Data!$T$18,Data!$V$18,IF(Udfyldningsark!G3027=Data!$T$19,Data!$V$19,IF(Udfyldningsark!G3027=Data!$T$20,Data!$V$20,IF(Udfyldningsark!G3027=Data!$T$21,Data!$V$21,IF(Udfyldningsark!G3027=Data!$T$22,Data!$V$22,IF(Udfyldningsark!G3027=Data!$T$23,Data!$V$23,IF(Udfyldningsark!G3027=Data!$T$24,Data!$V$24,IF(Udfyldningsark!G3027=Data!$T$25,Data!$V$25,IF(Udfyldningsark!G3027=Data!$T$26,Data!$V$26,IF(Udfyldningsark!G3027=Data!$T$27,Data!$V$27,))))))))))))))))))))))</f>
        <v/>
      </c>
    </row>
    <row r="3011" spans="13:13" ht="9.6" hidden="1" customHeight="1" x14ac:dyDescent="0.2">
      <c r="M3011" s="89" t="str">
        <f>IF(Udfyldningsark!G3028="","",IF(Udfyldningsark!G3028=Data!$T$7,Data!$V$7,IF(Udfyldningsark!G3028=Data!$T$8,Data!$V$8,IF(Udfyldningsark!G3028=Data!$T$9,Data!$V$9,IF(Udfyldningsark!G3028=Data!$T$10,Data!$V$10,IF(Udfyldningsark!G3028=Data!$T$11,Data!$V$11,IF(Udfyldningsark!G3028=Data!$T$12,Data!$V$12,IF(Udfyldningsark!G3028=Data!$T$13,Data!$V$13,IF(Udfyldningsark!G3028=Data!$T$14,Data!$V$14,IF(Udfyldningsark!G3028=Data!$T$15,Data!$V$15,IF(Udfyldningsark!G3028=Data!$T$16,Data!$V$16,IF(Udfyldningsark!G3028=Data!$T$17,Data!$V$17,IF(Udfyldningsark!G3028=Data!$T$18,Data!$V$18,IF(Udfyldningsark!G3028=Data!$T$19,Data!$V$19,IF(Udfyldningsark!G3028=Data!$T$20,Data!$V$20,IF(Udfyldningsark!G3028=Data!$T$21,Data!$V$21,IF(Udfyldningsark!G3028=Data!$T$22,Data!$V$22,IF(Udfyldningsark!G3028=Data!$T$23,Data!$V$23,IF(Udfyldningsark!G3028=Data!$T$24,Data!$V$24,IF(Udfyldningsark!G3028=Data!$T$25,Data!$V$25,IF(Udfyldningsark!G3028=Data!$T$26,Data!$V$26,IF(Udfyldningsark!G3028=Data!$T$27,Data!$V$27,))))))))))))))))))))))</f>
        <v/>
      </c>
    </row>
    <row r="3012" spans="13:13" ht="9.6" hidden="1" customHeight="1" x14ac:dyDescent="0.2">
      <c r="M3012" s="89" t="str">
        <f>IF(Udfyldningsark!G3029="","",IF(Udfyldningsark!G3029=Data!$T$7,Data!$V$7,IF(Udfyldningsark!G3029=Data!$T$8,Data!$V$8,IF(Udfyldningsark!G3029=Data!$T$9,Data!$V$9,IF(Udfyldningsark!G3029=Data!$T$10,Data!$V$10,IF(Udfyldningsark!G3029=Data!$T$11,Data!$V$11,IF(Udfyldningsark!G3029=Data!$T$12,Data!$V$12,IF(Udfyldningsark!G3029=Data!$T$13,Data!$V$13,IF(Udfyldningsark!G3029=Data!$T$14,Data!$V$14,IF(Udfyldningsark!G3029=Data!$T$15,Data!$V$15,IF(Udfyldningsark!G3029=Data!$T$16,Data!$V$16,IF(Udfyldningsark!G3029=Data!$T$17,Data!$V$17,IF(Udfyldningsark!G3029=Data!$T$18,Data!$V$18,IF(Udfyldningsark!G3029=Data!$T$19,Data!$V$19,IF(Udfyldningsark!G3029=Data!$T$20,Data!$V$20,IF(Udfyldningsark!G3029=Data!$T$21,Data!$V$21,IF(Udfyldningsark!G3029=Data!$T$22,Data!$V$22,IF(Udfyldningsark!G3029=Data!$T$23,Data!$V$23,IF(Udfyldningsark!G3029=Data!$T$24,Data!$V$24,IF(Udfyldningsark!G3029=Data!$T$25,Data!$V$25,IF(Udfyldningsark!G3029=Data!$T$26,Data!$V$26,IF(Udfyldningsark!G3029=Data!$T$27,Data!$V$27,))))))))))))))))))))))</f>
        <v/>
      </c>
    </row>
    <row r="3013" spans="13:13" ht="9.6" hidden="1" customHeight="1" x14ac:dyDescent="0.2">
      <c r="M3013" s="89" t="str">
        <f>IF(Udfyldningsark!G3030="","",IF(Udfyldningsark!G3030=Data!$T$7,Data!$V$7,IF(Udfyldningsark!G3030=Data!$T$8,Data!$V$8,IF(Udfyldningsark!G3030=Data!$T$9,Data!$V$9,IF(Udfyldningsark!G3030=Data!$T$10,Data!$V$10,IF(Udfyldningsark!G3030=Data!$T$11,Data!$V$11,IF(Udfyldningsark!G3030=Data!$T$12,Data!$V$12,IF(Udfyldningsark!G3030=Data!$T$13,Data!$V$13,IF(Udfyldningsark!G3030=Data!$T$14,Data!$V$14,IF(Udfyldningsark!G3030=Data!$T$15,Data!$V$15,IF(Udfyldningsark!G3030=Data!$T$16,Data!$V$16,IF(Udfyldningsark!G3030=Data!$T$17,Data!$V$17,IF(Udfyldningsark!G3030=Data!$T$18,Data!$V$18,IF(Udfyldningsark!G3030=Data!$T$19,Data!$V$19,IF(Udfyldningsark!G3030=Data!$T$20,Data!$V$20,IF(Udfyldningsark!G3030=Data!$T$21,Data!$V$21,IF(Udfyldningsark!G3030=Data!$T$22,Data!$V$22,IF(Udfyldningsark!G3030=Data!$T$23,Data!$V$23,IF(Udfyldningsark!G3030=Data!$T$24,Data!$V$24,IF(Udfyldningsark!G3030=Data!$T$25,Data!$V$25,IF(Udfyldningsark!G3030=Data!$T$26,Data!$V$26,IF(Udfyldningsark!G3030=Data!$T$27,Data!$V$27,))))))))))))))))))))))</f>
        <v/>
      </c>
    </row>
    <row r="3014" spans="13:13" ht="9.6" hidden="1" customHeight="1" x14ac:dyDescent="0.2">
      <c r="M3014" s="89" t="str">
        <f>IF(Udfyldningsark!G3031="","",IF(Udfyldningsark!G3031=Data!$T$7,Data!$V$7,IF(Udfyldningsark!G3031=Data!$T$8,Data!$V$8,IF(Udfyldningsark!G3031=Data!$T$9,Data!$V$9,IF(Udfyldningsark!G3031=Data!$T$10,Data!$V$10,IF(Udfyldningsark!G3031=Data!$T$11,Data!$V$11,IF(Udfyldningsark!G3031=Data!$T$12,Data!$V$12,IF(Udfyldningsark!G3031=Data!$T$13,Data!$V$13,IF(Udfyldningsark!G3031=Data!$T$14,Data!$V$14,IF(Udfyldningsark!G3031=Data!$T$15,Data!$V$15,IF(Udfyldningsark!G3031=Data!$T$16,Data!$V$16,IF(Udfyldningsark!G3031=Data!$T$17,Data!$V$17,IF(Udfyldningsark!G3031=Data!$T$18,Data!$V$18,IF(Udfyldningsark!G3031=Data!$T$19,Data!$V$19,IF(Udfyldningsark!G3031=Data!$T$20,Data!$V$20,IF(Udfyldningsark!G3031=Data!$T$21,Data!$V$21,IF(Udfyldningsark!G3031=Data!$T$22,Data!$V$22,IF(Udfyldningsark!G3031=Data!$T$23,Data!$V$23,IF(Udfyldningsark!G3031=Data!$T$24,Data!$V$24,IF(Udfyldningsark!G3031=Data!$T$25,Data!$V$25,IF(Udfyldningsark!G3031=Data!$T$26,Data!$V$26,IF(Udfyldningsark!G3031=Data!$T$27,Data!$V$27,))))))))))))))))))))))</f>
        <v/>
      </c>
    </row>
    <row r="3015" spans="13:13" ht="9.6" hidden="1" customHeight="1" x14ac:dyDescent="0.2">
      <c r="M3015" s="89" t="str">
        <f>IF(Udfyldningsark!G3032="","",IF(Udfyldningsark!G3032=Data!$T$7,Data!$V$7,IF(Udfyldningsark!G3032=Data!$T$8,Data!$V$8,IF(Udfyldningsark!G3032=Data!$T$9,Data!$V$9,IF(Udfyldningsark!G3032=Data!$T$10,Data!$V$10,IF(Udfyldningsark!G3032=Data!$T$11,Data!$V$11,IF(Udfyldningsark!G3032=Data!$T$12,Data!$V$12,IF(Udfyldningsark!G3032=Data!$T$13,Data!$V$13,IF(Udfyldningsark!G3032=Data!$T$14,Data!$V$14,IF(Udfyldningsark!G3032=Data!$T$15,Data!$V$15,IF(Udfyldningsark!G3032=Data!$T$16,Data!$V$16,IF(Udfyldningsark!G3032=Data!$T$17,Data!$V$17,IF(Udfyldningsark!G3032=Data!$T$18,Data!$V$18,IF(Udfyldningsark!G3032=Data!$T$19,Data!$V$19,IF(Udfyldningsark!G3032=Data!$T$20,Data!$V$20,IF(Udfyldningsark!G3032=Data!$T$21,Data!$V$21,IF(Udfyldningsark!G3032=Data!$T$22,Data!$V$22,IF(Udfyldningsark!G3032=Data!$T$23,Data!$V$23,IF(Udfyldningsark!G3032=Data!$T$24,Data!$V$24,IF(Udfyldningsark!G3032=Data!$T$25,Data!$V$25,IF(Udfyldningsark!G3032=Data!$T$26,Data!$V$26,IF(Udfyldningsark!G3032=Data!$T$27,Data!$V$27,))))))))))))))))))))))</f>
        <v/>
      </c>
    </row>
    <row r="3016" spans="13:13" hidden="1" x14ac:dyDescent="0.2">
      <c r="M3016" s="89" t="str">
        <f>IF(Udfyldningsark!G3033="","",IF(Udfyldningsark!G3033=Data!$T$7,Data!$V$7,IF(Udfyldningsark!G3033=Data!$T$8,Data!$V$8,IF(Udfyldningsark!G3033=Data!$T$9,Data!$V$9,IF(Udfyldningsark!G3033=Data!$T$10,Data!$V$10,IF(Udfyldningsark!G3033=Data!$T$11,Data!$V$11,IF(Udfyldningsark!G3033=Data!$T$12,Data!$V$12,IF(Udfyldningsark!G3033=Data!$T$13,Data!$V$13,IF(Udfyldningsark!G3033=Data!$T$14,Data!$V$14,IF(Udfyldningsark!G3033=Data!$T$15,Data!$V$15,IF(Udfyldningsark!G3033=Data!$T$16,Data!$V$16,IF(Udfyldningsark!G3033=Data!$T$17,Data!$V$17,IF(Udfyldningsark!G3033=Data!$T$18,Data!$V$18,IF(Udfyldningsark!G3033=Data!$T$19,Data!$V$19,IF(Udfyldningsark!G3033=Data!$T$20,Data!$V$20,IF(Udfyldningsark!G3033=Data!$T$21,Data!$V$21,IF(Udfyldningsark!G3033=Data!$T$22,Data!$V$22,IF(Udfyldningsark!G3033=Data!$T$23,Data!$V$23,IF(Udfyldningsark!G3033=Data!$T$24,Data!$V$24,IF(Udfyldningsark!G3033=Data!$T$25,Data!$V$25,IF(Udfyldningsark!G3033=Data!$T$26,Data!$V$26,IF(Udfyldningsark!G3033=Data!$T$27,Data!$V$27,))))))))))))))))))))))</f>
        <v/>
      </c>
    </row>
    <row r="3017" spans="13:13" hidden="1" x14ac:dyDescent="0.2"/>
  </sheetData>
  <sheetProtection algorithmName="SHA-512" hashValue="m47jcqhmIUbaMX+MMUvV3+Uc6PVMsJfrQAx9092LZ9ZIIyqaHh2DOFYCtjJ4swSPEmdzTU4OZnZybUSdi1q8KA==" saltValue="VvgTEmr9kJlwkhUSApVArw==" spinCount="100000" sheet="1" selectLockedCells="1"/>
  <dataConsolidate/>
  <mergeCells count="307">
    <mergeCell ref="AW7:CF7"/>
    <mergeCell ref="AW9:CF9"/>
    <mergeCell ref="C4:Y4"/>
    <mergeCell ref="AB5:AJ5"/>
    <mergeCell ref="AB6:AJ6"/>
    <mergeCell ref="AK6:AP6"/>
    <mergeCell ref="AK5:AM5"/>
    <mergeCell ref="AW2:CF4"/>
    <mergeCell ref="AW5:CF5"/>
    <mergeCell ref="AW6:CF6"/>
    <mergeCell ref="C5:Y7"/>
    <mergeCell ref="CO10:CO13"/>
    <mergeCell ref="CN10:CN13"/>
    <mergeCell ref="C99:E99"/>
    <mergeCell ref="C100:E100"/>
    <mergeCell ref="C84:E84"/>
    <mergeCell ref="C85:E85"/>
    <mergeCell ref="C86:E86"/>
    <mergeCell ref="C87:E87"/>
    <mergeCell ref="C88:E88"/>
    <mergeCell ref="C79:E79"/>
    <mergeCell ref="C80:E80"/>
    <mergeCell ref="C81:E81"/>
    <mergeCell ref="C82:E82"/>
    <mergeCell ref="C83:E83"/>
    <mergeCell ref="C74:E74"/>
    <mergeCell ref="C75:E75"/>
    <mergeCell ref="C76:E76"/>
    <mergeCell ref="C77:E77"/>
    <mergeCell ref="C78:E78"/>
    <mergeCell ref="C69:E69"/>
    <mergeCell ref="C70:E70"/>
    <mergeCell ref="C71:E71"/>
    <mergeCell ref="C72:E72"/>
    <mergeCell ref="C73:E73"/>
    <mergeCell ref="C64:E64"/>
    <mergeCell ref="C101:E101"/>
    <mergeCell ref="C94:E94"/>
    <mergeCell ref="C95:E95"/>
    <mergeCell ref="C96:E96"/>
    <mergeCell ref="C97:E97"/>
    <mergeCell ref="C98:E98"/>
    <mergeCell ref="C89:E89"/>
    <mergeCell ref="C90:E90"/>
    <mergeCell ref="C91:E91"/>
    <mergeCell ref="C92:E92"/>
    <mergeCell ref="C93:E93"/>
    <mergeCell ref="C65:E65"/>
    <mergeCell ref="C66:E66"/>
    <mergeCell ref="C67:E67"/>
    <mergeCell ref="C68:E68"/>
    <mergeCell ref="C59:E59"/>
    <mergeCell ref="C60:E60"/>
    <mergeCell ref="C61:E61"/>
    <mergeCell ref="C62:E62"/>
    <mergeCell ref="C63:E63"/>
    <mergeCell ref="C54:E54"/>
    <mergeCell ref="C55:E55"/>
    <mergeCell ref="C56:E56"/>
    <mergeCell ref="C57:E57"/>
    <mergeCell ref="C58:E58"/>
    <mergeCell ref="C49:E49"/>
    <mergeCell ref="C50:E50"/>
    <mergeCell ref="C51:E51"/>
    <mergeCell ref="C52:E52"/>
    <mergeCell ref="C53:E53"/>
    <mergeCell ref="C44:E44"/>
    <mergeCell ref="C45:E45"/>
    <mergeCell ref="C46:E46"/>
    <mergeCell ref="C47:E47"/>
    <mergeCell ref="C48:E48"/>
    <mergeCell ref="C39:E39"/>
    <mergeCell ref="C40:E40"/>
    <mergeCell ref="C41:E41"/>
    <mergeCell ref="C42:E42"/>
    <mergeCell ref="C43:E43"/>
    <mergeCell ref="C34:E34"/>
    <mergeCell ref="C35:E35"/>
    <mergeCell ref="C36:E36"/>
    <mergeCell ref="C37:E37"/>
    <mergeCell ref="C38:E38"/>
    <mergeCell ref="T10:T13"/>
    <mergeCell ref="C30:E30"/>
    <mergeCell ref="C31:E31"/>
    <mergeCell ref="C32:E32"/>
    <mergeCell ref="C33:E33"/>
    <mergeCell ref="AA17:AA20"/>
    <mergeCell ref="Z17:Z20"/>
    <mergeCell ref="Y17:Y20"/>
    <mergeCell ref="X17:X20"/>
    <mergeCell ref="C22:E22"/>
    <mergeCell ref="C23:E23"/>
    <mergeCell ref="E16:K16"/>
    <mergeCell ref="W17:W20"/>
    <mergeCell ref="V17:V20"/>
    <mergeCell ref="U17:U20"/>
    <mergeCell ref="C13:C16"/>
    <mergeCell ref="U10:U13"/>
    <mergeCell ref="V10:V13"/>
    <mergeCell ref="W10:W13"/>
    <mergeCell ref="X10:X13"/>
    <mergeCell ref="Y10:Y13"/>
    <mergeCell ref="Z10:Z13"/>
    <mergeCell ref="AA10:AA13"/>
    <mergeCell ref="N16:O16"/>
    <mergeCell ref="C29:E29"/>
    <mergeCell ref="E18:I18"/>
    <mergeCell ref="T17:T20"/>
    <mergeCell ref="S17:S20"/>
    <mergeCell ref="R17:R20"/>
    <mergeCell ref="Q17:Q20"/>
    <mergeCell ref="P17:P20"/>
    <mergeCell ref="O17:O20"/>
    <mergeCell ref="C27:E27"/>
    <mergeCell ref="C24:E24"/>
    <mergeCell ref="C25:E25"/>
    <mergeCell ref="C26:E26"/>
    <mergeCell ref="C28:E28"/>
    <mergeCell ref="P10:P13"/>
    <mergeCell ref="Q10:Q13"/>
    <mergeCell ref="R10:R13"/>
    <mergeCell ref="S10:S13"/>
    <mergeCell ref="AB17:AB20"/>
    <mergeCell ref="AZ17:AZ20"/>
    <mergeCell ref="AY17:AY20"/>
    <mergeCell ref="AX17:AX20"/>
    <mergeCell ref="AW17:AW20"/>
    <mergeCell ref="AK17:AK20"/>
    <mergeCell ref="AD17:AD20"/>
    <mergeCell ref="AC17:AC20"/>
    <mergeCell ref="AJ17:AJ20"/>
    <mergeCell ref="AI17:AI20"/>
    <mergeCell ref="AH17:AH20"/>
    <mergeCell ref="AG17:AG20"/>
    <mergeCell ref="AF17:AF20"/>
    <mergeCell ref="AE17:AE20"/>
    <mergeCell ref="AB10:AB13"/>
    <mergeCell ref="AC10:AC13"/>
    <mergeCell ref="AD10:AD13"/>
    <mergeCell ref="AP10:AP13"/>
    <mergeCell ref="AE10:AE13"/>
    <mergeCell ref="AF10:AF13"/>
    <mergeCell ref="BC17:BC20"/>
    <mergeCell ref="BB17:BB20"/>
    <mergeCell ref="BA17:BA20"/>
    <mergeCell ref="AM17:AM20"/>
    <mergeCell ref="AL17:AL20"/>
    <mergeCell ref="AV17:AV20"/>
    <mergeCell ref="AU17:AU20"/>
    <mergeCell ref="AT17:AT20"/>
    <mergeCell ref="AS17:AS20"/>
    <mergeCell ref="AR17:AR20"/>
    <mergeCell ref="AQ17:AQ20"/>
    <mergeCell ref="AP17:AP20"/>
    <mergeCell ref="AO17:AO20"/>
    <mergeCell ref="AN17:AN20"/>
    <mergeCell ref="CE17:CE20"/>
    <mergeCell ref="CG17:CG20"/>
    <mergeCell ref="CF17:CF20"/>
    <mergeCell ref="CI17:CI20"/>
    <mergeCell ref="CH17:CH20"/>
    <mergeCell ref="CB17:CB20"/>
    <mergeCell ref="BF17:BF20"/>
    <mergeCell ref="BE17:BE20"/>
    <mergeCell ref="BD17:BD20"/>
    <mergeCell ref="BO17:BO20"/>
    <mergeCell ref="BN17:BN20"/>
    <mergeCell ref="BM17:BM20"/>
    <mergeCell ref="BL17:BL20"/>
    <mergeCell ref="BK17:BK20"/>
    <mergeCell ref="BJ17:BJ20"/>
    <mergeCell ref="BH17:BH20"/>
    <mergeCell ref="CA17:CA20"/>
    <mergeCell ref="BZ17:BZ20"/>
    <mergeCell ref="BY17:BY20"/>
    <mergeCell ref="BX17:BX20"/>
    <mergeCell ref="BW17:BW20"/>
    <mergeCell ref="BV17:BV20"/>
    <mergeCell ref="DK17:DK20"/>
    <mergeCell ref="DJ17:DJ20"/>
    <mergeCell ref="DI17:DI20"/>
    <mergeCell ref="CO17:CO20"/>
    <mergeCell ref="CN17:CN20"/>
    <mergeCell ref="DH17:DH20"/>
    <mergeCell ref="DG17:DG20"/>
    <mergeCell ref="DF17:DF20"/>
    <mergeCell ref="DE17:DE20"/>
    <mergeCell ref="DD17:DD20"/>
    <mergeCell ref="CT17:CT20"/>
    <mergeCell ref="CS17:CS20"/>
    <mergeCell ref="DC17:DC20"/>
    <mergeCell ref="BG10:BG13"/>
    <mergeCell ref="BC10:BC13"/>
    <mergeCell ref="DB17:DB20"/>
    <mergeCell ref="DA17:DA20"/>
    <mergeCell ref="CZ17:CZ20"/>
    <mergeCell ref="CY17:CY20"/>
    <mergeCell ref="CX17:CX20"/>
    <mergeCell ref="CW17:CW20"/>
    <mergeCell ref="CV17:CV20"/>
    <mergeCell ref="CU17:CU20"/>
    <mergeCell ref="CL17:CL20"/>
    <mergeCell ref="CK17:CK20"/>
    <mergeCell ref="CJ17:CJ20"/>
    <mergeCell ref="BQ17:BQ20"/>
    <mergeCell ref="BT17:BT20"/>
    <mergeCell ref="BS17:BS20"/>
    <mergeCell ref="BR17:BR20"/>
    <mergeCell ref="CR17:CR20"/>
    <mergeCell ref="CQ17:CQ20"/>
    <mergeCell ref="CP17:CP20"/>
    <mergeCell ref="CM17:CM20"/>
    <mergeCell ref="BG17:BG20"/>
    <mergeCell ref="BI17:BI20"/>
    <mergeCell ref="BP17:BP20"/>
    <mergeCell ref="CD10:CD13"/>
    <mergeCell ref="CC10:CC13"/>
    <mergeCell ref="CB10:CB13"/>
    <mergeCell ref="CA10:CA13"/>
    <mergeCell ref="BZ10:BZ13"/>
    <mergeCell ref="BY10:BY13"/>
    <mergeCell ref="BX10:BX13"/>
    <mergeCell ref="BU17:BU20"/>
    <mergeCell ref="CD17:CD20"/>
    <mergeCell ref="CC17:CC20"/>
    <mergeCell ref="AG10:AG13"/>
    <mergeCell ref="AH10:AH13"/>
    <mergeCell ref="AI10:AI13"/>
    <mergeCell ref="AJ10:AJ13"/>
    <mergeCell ref="AK10:AK13"/>
    <mergeCell ref="AL10:AL13"/>
    <mergeCell ref="AM10:AM13"/>
    <mergeCell ref="BD10:BD13"/>
    <mergeCell ref="BE10:BE13"/>
    <mergeCell ref="AY10:AY13"/>
    <mergeCell ref="AZ10:AZ13"/>
    <mergeCell ref="BA10:BA13"/>
    <mergeCell ref="BB10:BB13"/>
    <mergeCell ref="AN10:AN13"/>
    <mergeCell ref="AO10:AO13"/>
    <mergeCell ref="BF10:BF13"/>
    <mergeCell ref="AQ10:AQ13"/>
    <mergeCell ref="AR10:AR13"/>
    <mergeCell ref="AS10:AS13"/>
    <mergeCell ref="AT10:AT13"/>
    <mergeCell ref="AU10:AU13"/>
    <mergeCell ref="AV10:AV13"/>
    <mergeCell ref="AW10:AW13"/>
    <mergeCell ref="CM10:CM13"/>
    <mergeCell ref="CL10:CL13"/>
    <mergeCell ref="CK10:CK13"/>
    <mergeCell ref="CJ10:CJ13"/>
    <mergeCell ref="CI10:CI13"/>
    <mergeCell ref="CH10:CH13"/>
    <mergeCell ref="CG10:CG13"/>
    <mergeCell ref="CF10:CF13"/>
    <mergeCell ref="CE10:CE13"/>
    <mergeCell ref="BR10:BR13"/>
    <mergeCell ref="BS10:BS13"/>
    <mergeCell ref="BT10:BT13"/>
    <mergeCell ref="BU10:BU13"/>
    <mergeCell ref="BV10:BV13"/>
    <mergeCell ref="BW10:BW13"/>
    <mergeCell ref="AX10:AX13"/>
    <mergeCell ref="BI10:BI13"/>
    <mergeCell ref="BJ10:BJ13"/>
    <mergeCell ref="BK10:BK13"/>
    <mergeCell ref="BL10:BL13"/>
    <mergeCell ref="BM10:BM13"/>
    <mergeCell ref="BN10:BN13"/>
    <mergeCell ref="BO10:BO13"/>
    <mergeCell ref="BP10:BP13"/>
    <mergeCell ref="BQ10:BQ13"/>
    <mergeCell ref="DE10:DE13"/>
    <mergeCell ref="DD10:DD13"/>
    <mergeCell ref="DC10:DC13"/>
    <mergeCell ref="DB10:DB13"/>
    <mergeCell ref="DA10:DA13"/>
    <mergeCell ref="CZ10:CZ13"/>
    <mergeCell ref="CY10:CY13"/>
    <mergeCell ref="DJ10:DJ13"/>
    <mergeCell ref="DI10:DI13"/>
    <mergeCell ref="DH10:DH13"/>
    <mergeCell ref="DK10:DK13"/>
    <mergeCell ref="E13:G14"/>
    <mergeCell ref="DI14:DI15"/>
    <mergeCell ref="DJ14:DJ15"/>
    <mergeCell ref="DA14:DA15"/>
    <mergeCell ref="DB14:DB15"/>
    <mergeCell ref="DC14:DC15"/>
    <mergeCell ref="DD14:DD15"/>
    <mergeCell ref="DE14:DE15"/>
    <mergeCell ref="DF14:DF15"/>
    <mergeCell ref="DG14:DG15"/>
    <mergeCell ref="DH14:DH15"/>
    <mergeCell ref="CU10:CU13"/>
    <mergeCell ref="CT10:CT13"/>
    <mergeCell ref="CS10:CS13"/>
    <mergeCell ref="CR10:CR13"/>
    <mergeCell ref="CQ10:CQ13"/>
    <mergeCell ref="CP10:CP13"/>
    <mergeCell ref="DG10:DG13"/>
    <mergeCell ref="CX10:CX13"/>
    <mergeCell ref="CW10:CW13"/>
    <mergeCell ref="BH10:BH13"/>
    <mergeCell ref="CV10:CV13"/>
    <mergeCell ref="DF10:DF13"/>
  </mergeCells>
  <conditionalFormatting sqref="O22:DK101">
    <cfRule type="cellIs" dxfId="114" priority="1" operator="equal">
      <formula>"gu"</formula>
    </cfRule>
    <cfRule type="cellIs" dxfId="113" priority="2" operator="equal">
      <formula>"g"</formula>
    </cfRule>
    <cfRule type="cellIs" dxfId="112" priority="3" operator="equal">
      <formula>"s"</formula>
    </cfRule>
    <cfRule type="cellIs" dxfId="111" priority="4" operator="equal">
      <formula>"r"</formula>
    </cfRule>
    <cfRule type="cellIs" dxfId="110" priority="201" operator="equal">
      <formula>"b"</formula>
    </cfRule>
  </conditionalFormatting>
  <conditionalFormatting sqref="CZ14">
    <cfRule type="expression" dxfId="109" priority="21">
      <formula>IF($DA$14="x",TRUE,FALSE)</formula>
    </cfRule>
  </conditionalFormatting>
  <conditionalFormatting sqref="DA14:DA15">
    <cfRule type="iconSet" priority="15">
      <iconSet>
        <cfvo type="percent" val="0"/>
        <cfvo type="percent" val="33"/>
        <cfvo type="percent" val="67"/>
      </iconSet>
    </cfRule>
  </conditionalFormatting>
  <conditionalFormatting sqref="CY10:CY13">
    <cfRule type="expression" dxfId="108" priority="12">
      <formula>IF($DA$14="x",TRUE,FALSE)</formula>
    </cfRule>
  </conditionalFormatting>
  <conditionalFormatting sqref="CZ5:CZ9">
    <cfRule type="expression" dxfId="107" priority="11">
      <formula>IF($DA$14="x",TRUE,FALSE)</formula>
    </cfRule>
  </conditionalFormatting>
  <conditionalFormatting sqref="DA17 DA89:DA101">
    <cfRule type="expression" dxfId="106" priority="5">
      <formula>"hvis($DA$13=""x"";sand;falsk)"</formula>
    </cfRule>
  </conditionalFormatting>
  <pageMargins left="0.27559055118110237" right="0.23622047244094491" top="0.47244094488188981" bottom="0.35433070866141736" header="0.31496062992125984" footer="0.31496062992125984"/>
  <pageSetup paperSize="8" scale="92"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9960" id="{5403F6FB-20F2-426E-BE94-3E00C09BB805}">
            <xm:f>IF(Udfyldningsark!C42=0,TRUE,FALSE)</xm:f>
            <x14:dxf>
              <font>
                <color theme="0"/>
              </font>
              <fill>
                <patternFill>
                  <bgColor theme="0"/>
                </patternFill>
              </fill>
              <border>
                <left style="thin">
                  <color theme="0"/>
                </left>
                <right style="thin">
                  <color theme="0"/>
                </right>
                <bottom style="thin">
                  <color theme="0"/>
                </bottom>
                <vertical/>
                <horizontal/>
              </border>
            </x14:dxf>
          </x14:cfRule>
          <xm:sqref>I25:I101</xm:sqref>
        </x14:conditionalFormatting>
        <x14:conditionalFormatting xmlns:xm="http://schemas.microsoft.com/office/excel/2006/main">
          <x14:cfRule type="expression" priority="9959" id="{1B87EE4F-B101-47D3-8021-4B4793456BE9}">
            <xm:f>IF(Udfyldningsark!C42=0,TRUE,FALSE)</xm:f>
            <x14:dxf>
              <font>
                <color theme="0"/>
              </font>
              <fill>
                <patternFill>
                  <bgColor theme="0"/>
                </patternFill>
              </fill>
              <border>
                <left/>
                <right/>
                <bottom/>
                <vertical/>
                <horizontal/>
              </border>
            </x14:dxf>
          </x14:cfRule>
          <xm:sqref>K25:K101</xm:sqref>
        </x14:conditionalFormatting>
        <x14:conditionalFormatting xmlns:xm="http://schemas.microsoft.com/office/excel/2006/main">
          <x14:cfRule type="expression" priority="9958" id="{7D4E6784-0F7C-4247-A610-277FB15AE1C5}">
            <xm:f>IF(Udfyldningsark!C42=0,TRUE,FALSE)</xm:f>
            <x14:dxf>
              <font>
                <color theme="0"/>
              </font>
              <fill>
                <patternFill>
                  <bgColor theme="0"/>
                </patternFill>
              </fill>
              <border>
                <left/>
                <right/>
                <bottom/>
                <vertical/>
                <horizontal/>
              </border>
            </x14:dxf>
          </x14:cfRule>
          <xm:sqref>M25:M3016</xm:sqref>
        </x14:conditionalFormatting>
        <x14:conditionalFormatting xmlns:xm="http://schemas.microsoft.com/office/excel/2006/main">
          <x14:cfRule type="expression" priority="9957" id="{02F86FD3-EC20-4051-A50B-C2010433A1C7}">
            <xm:f>IF(Udfyldningsark!C42=0,TRUE,FALSE)</xm:f>
            <x14:dxf>
              <font>
                <color theme="0"/>
              </font>
              <fill>
                <patternFill>
                  <bgColor theme="0"/>
                </patternFill>
              </fill>
              <border>
                <left/>
                <right/>
                <bottom/>
                <vertical/>
                <horizontal/>
              </border>
            </x14:dxf>
          </x14:cfRule>
          <xm:sqref>O25:O101</xm:sqref>
        </x14:conditionalFormatting>
        <x14:conditionalFormatting xmlns:xm="http://schemas.microsoft.com/office/excel/2006/main">
          <x14:cfRule type="expression" priority="9956" id="{41ECF9B4-165C-457F-823E-BEA9DD707606}">
            <xm:f>IF(Udfyldningsark!C42=0,TRUE,FALSE)</xm:f>
            <x14:dxf>
              <font>
                <color theme="0"/>
              </font>
              <fill>
                <patternFill>
                  <bgColor theme="0"/>
                </patternFill>
              </fill>
              <border>
                <left/>
                <right/>
                <bottom/>
                <vertical/>
                <horizontal/>
              </border>
            </x14:dxf>
          </x14:cfRule>
          <xm:sqref>P25:P101</xm:sqref>
        </x14:conditionalFormatting>
        <x14:conditionalFormatting xmlns:xm="http://schemas.microsoft.com/office/excel/2006/main">
          <x14:cfRule type="expression" priority="9955" id="{20889813-E698-4958-9E9C-C4D3AA8A9980}">
            <xm:f>IF(Udfyldningsark!C42=0,TRUE,FALSE)</xm:f>
            <x14:dxf>
              <font>
                <color theme="0"/>
              </font>
              <fill>
                <patternFill>
                  <bgColor theme="0"/>
                </patternFill>
              </fill>
              <border>
                <left/>
                <right/>
                <bottom/>
                <vertical/>
                <horizontal/>
              </border>
            </x14:dxf>
          </x14:cfRule>
          <xm:sqref>Q25:Q101</xm:sqref>
        </x14:conditionalFormatting>
        <x14:conditionalFormatting xmlns:xm="http://schemas.microsoft.com/office/excel/2006/main">
          <x14:cfRule type="expression" priority="9954" id="{3958BC04-6A56-4A69-AF59-E88BF56CDBC2}">
            <xm:f>IF(Udfyldningsark!C42=0,TRUE,FALSE)</xm:f>
            <x14:dxf>
              <font>
                <color theme="0"/>
              </font>
              <fill>
                <patternFill>
                  <bgColor theme="0"/>
                </patternFill>
              </fill>
              <border>
                <left/>
                <right/>
                <bottom/>
                <vertical/>
                <horizontal/>
              </border>
            </x14:dxf>
          </x14:cfRule>
          <xm:sqref>R25:R101</xm:sqref>
        </x14:conditionalFormatting>
        <x14:conditionalFormatting xmlns:xm="http://schemas.microsoft.com/office/excel/2006/main">
          <x14:cfRule type="expression" priority="9953" id="{1BCB8C9F-EA3C-4B46-BB61-209F6CCC8E7D}">
            <xm:f>IF(Udfyldningsark!C42=0,TRUE,FALSE)</xm:f>
            <x14:dxf>
              <font>
                <color theme="0"/>
              </font>
              <fill>
                <patternFill>
                  <bgColor theme="0"/>
                </patternFill>
              </fill>
              <border>
                <left/>
                <right/>
                <bottom/>
                <vertical/>
                <horizontal/>
              </border>
            </x14:dxf>
          </x14:cfRule>
          <xm:sqref>S25:S101</xm:sqref>
        </x14:conditionalFormatting>
        <x14:conditionalFormatting xmlns:xm="http://schemas.microsoft.com/office/excel/2006/main">
          <x14:cfRule type="expression" priority="9952" id="{19DC0300-59B9-46EE-B739-9DFD95D71A73}">
            <xm:f>IF(Udfyldningsark!C42=0,TRUE,FALSE)</xm:f>
            <x14:dxf>
              <font>
                <color theme="0"/>
              </font>
              <fill>
                <patternFill>
                  <bgColor theme="0"/>
                </patternFill>
              </fill>
              <border>
                <left/>
                <right/>
                <bottom/>
                <vertical/>
                <horizontal/>
              </border>
            </x14:dxf>
          </x14:cfRule>
          <xm:sqref>T25:T101</xm:sqref>
        </x14:conditionalFormatting>
        <x14:conditionalFormatting xmlns:xm="http://schemas.microsoft.com/office/excel/2006/main">
          <x14:cfRule type="expression" priority="9951" id="{2EDFF462-B14C-4A43-96DC-23F0FD216BDF}">
            <xm:f>IF(Udfyldningsark!C42=0,TRUE,FALSE)</xm:f>
            <x14:dxf>
              <font>
                <color theme="0"/>
              </font>
              <fill>
                <patternFill>
                  <bgColor theme="0"/>
                </patternFill>
              </fill>
              <border>
                <left/>
                <right/>
                <bottom/>
                <vertical/>
                <horizontal/>
              </border>
            </x14:dxf>
          </x14:cfRule>
          <xm:sqref>U25:U101</xm:sqref>
        </x14:conditionalFormatting>
        <x14:conditionalFormatting xmlns:xm="http://schemas.microsoft.com/office/excel/2006/main">
          <x14:cfRule type="expression" priority="9950" id="{709C3A77-3789-4DB4-A6F1-77ADD0202EA9}">
            <xm:f>IF(Udfyldningsark!C42=0,TRUE,FALSE)</xm:f>
            <x14:dxf>
              <font>
                <color theme="0"/>
              </font>
              <fill>
                <patternFill>
                  <bgColor theme="0"/>
                </patternFill>
              </fill>
              <border>
                <left/>
                <right/>
                <bottom/>
                <vertical/>
                <horizontal/>
              </border>
            </x14:dxf>
          </x14:cfRule>
          <xm:sqref>V25:V101</xm:sqref>
        </x14:conditionalFormatting>
        <x14:conditionalFormatting xmlns:xm="http://schemas.microsoft.com/office/excel/2006/main">
          <x14:cfRule type="expression" priority="9948" id="{B3503F8F-D2E0-41DF-AE4E-2BAB45475744}">
            <xm:f>IF(Udfyldningsark!C42=0,TRUE,FALSE)</xm:f>
            <x14:dxf>
              <font>
                <color theme="0"/>
              </font>
              <fill>
                <patternFill>
                  <bgColor theme="0"/>
                </patternFill>
              </fill>
              <border>
                <left/>
                <right/>
                <bottom/>
                <vertical/>
                <horizontal/>
              </border>
            </x14:dxf>
          </x14:cfRule>
          <xm:sqref>W25:W101</xm:sqref>
        </x14:conditionalFormatting>
        <x14:conditionalFormatting xmlns:xm="http://schemas.microsoft.com/office/excel/2006/main">
          <x14:cfRule type="expression" priority="9947" id="{791DEC25-E375-45EB-9FA5-60164D5D0211}">
            <xm:f>IF(Udfyldningsark!C42=0,TRUE,FALSE)</xm:f>
            <x14:dxf>
              <font>
                <color theme="0"/>
              </font>
              <fill>
                <patternFill>
                  <bgColor theme="0"/>
                </patternFill>
              </fill>
              <border>
                <left/>
                <right/>
                <bottom/>
                <vertical/>
                <horizontal/>
              </border>
            </x14:dxf>
          </x14:cfRule>
          <xm:sqref>X25:X101</xm:sqref>
        </x14:conditionalFormatting>
        <x14:conditionalFormatting xmlns:xm="http://schemas.microsoft.com/office/excel/2006/main">
          <x14:cfRule type="expression" priority="9946" id="{26B24764-AD30-46AA-A855-625C5FF0A3A4}">
            <xm:f>IF(Udfyldningsark!C42=0,TRUE,FALSE)</xm:f>
            <x14:dxf>
              <font>
                <color theme="0"/>
              </font>
              <fill>
                <patternFill>
                  <bgColor theme="0"/>
                </patternFill>
              </fill>
              <border>
                <left/>
                <right/>
                <bottom/>
                <vertical/>
                <horizontal/>
              </border>
            </x14:dxf>
          </x14:cfRule>
          <xm:sqref>Y25:Y101</xm:sqref>
        </x14:conditionalFormatting>
        <x14:conditionalFormatting xmlns:xm="http://schemas.microsoft.com/office/excel/2006/main">
          <x14:cfRule type="expression" priority="9945" id="{A32625CA-6622-4842-8B33-AC4802764F46}">
            <xm:f>IF(Udfyldningsark!C42=0,TRUE,FALSE)</xm:f>
            <x14:dxf>
              <font>
                <color theme="0"/>
              </font>
              <fill>
                <patternFill>
                  <bgColor theme="0"/>
                </patternFill>
              </fill>
              <border>
                <left/>
                <right/>
                <bottom/>
                <vertical/>
                <horizontal/>
              </border>
            </x14:dxf>
          </x14:cfRule>
          <xm:sqref>Z25:Z101</xm:sqref>
        </x14:conditionalFormatting>
        <x14:conditionalFormatting xmlns:xm="http://schemas.microsoft.com/office/excel/2006/main">
          <x14:cfRule type="expression" priority="9944" id="{5BBF6F48-6CD6-4BE3-A05C-F486F707E6E9}">
            <xm:f>IF(Udfyldningsark!C42=0,TRUE,FALSE)</xm:f>
            <x14:dxf>
              <font>
                <color theme="0"/>
              </font>
              <fill>
                <patternFill>
                  <bgColor theme="0"/>
                </patternFill>
              </fill>
              <border>
                <left/>
                <right/>
                <bottom/>
                <vertical/>
                <horizontal/>
              </border>
            </x14:dxf>
          </x14:cfRule>
          <xm:sqref>AA25:AA101</xm:sqref>
        </x14:conditionalFormatting>
        <x14:conditionalFormatting xmlns:xm="http://schemas.microsoft.com/office/excel/2006/main">
          <x14:cfRule type="expression" priority="9943" id="{4AC1D9F6-7CC3-4D8A-ABA0-C409B45D1529}">
            <xm:f>IF(Udfyldningsark!C42=0,TRUE,FALSE)</xm:f>
            <x14:dxf>
              <font>
                <color theme="0"/>
              </font>
              <fill>
                <patternFill>
                  <bgColor theme="0"/>
                </patternFill>
              </fill>
              <border>
                <left/>
                <right/>
                <bottom/>
                <vertical/>
                <horizontal/>
              </border>
            </x14:dxf>
          </x14:cfRule>
          <xm:sqref>AB25:AB101</xm:sqref>
        </x14:conditionalFormatting>
        <x14:conditionalFormatting xmlns:xm="http://schemas.microsoft.com/office/excel/2006/main">
          <x14:cfRule type="expression" priority="9942" id="{292D8320-1726-40F1-82D7-0C07D51216C9}">
            <xm:f>IF(Udfyldningsark!C42=0,TRUE,FALSE)</xm:f>
            <x14:dxf>
              <font>
                <color theme="0"/>
              </font>
              <fill>
                <patternFill>
                  <bgColor theme="0"/>
                </patternFill>
              </fill>
              <border>
                <left/>
                <right/>
                <bottom/>
                <vertical/>
                <horizontal/>
              </border>
            </x14:dxf>
          </x14:cfRule>
          <xm:sqref>AC25:AC101</xm:sqref>
        </x14:conditionalFormatting>
        <x14:conditionalFormatting xmlns:xm="http://schemas.microsoft.com/office/excel/2006/main">
          <x14:cfRule type="expression" priority="9941" id="{BBAA4965-D559-4539-8B4E-BDA2EA255D0A}">
            <xm:f>IF(Udfyldningsark!C42=0,TRUE,FALSE)</xm:f>
            <x14:dxf>
              <font>
                <color theme="0"/>
              </font>
              <fill>
                <patternFill>
                  <bgColor theme="0"/>
                </patternFill>
              </fill>
              <border>
                <left/>
                <right/>
                <bottom/>
                <vertical/>
                <horizontal/>
              </border>
            </x14:dxf>
          </x14:cfRule>
          <xm:sqref>AD25:AD101</xm:sqref>
        </x14:conditionalFormatting>
        <x14:conditionalFormatting xmlns:xm="http://schemas.microsoft.com/office/excel/2006/main">
          <x14:cfRule type="expression" priority="9940" id="{A3A85128-84F6-4F71-AD78-045F2E7CAA7E}">
            <xm:f>IF(Udfyldningsark!C42=0,TRUE,FALSE)</xm:f>
            <x14:dxf>
              <font>
                <color theme="0"/>
              </font>
              <fill>
                <patternFill>
                  <bgColor theme="0"/>
                </patternFill>
              </fill>
              <border>
                <left/>
                <right/>
                <bottom/>
                <vertical/>
                <horizontal/>
              </border>
            </x14:dxf>
          </x14:cfRule>
          <xm:sqref>AE25:AE101</xm:sqref>
        </x14:conditionalFormatting>
        <x14:conditionalFormatting xmlns:xm="http://schemas.microsoft.com/office/excel/2006/main">
          <x14:cfRule type="expression" priority="9939" id="{E3D4A3A5-8331-405F-B437-53572D704143}">
            <xm:f>IF(Udfyldningsark!C42=0,TRUE,FALSE)</xm:f>
            <x14:dxf>
              <font>
                <color theme="0"/>
              </font>
              <fill>
                <patternFill>
                  <bgColor theme="0"/>
                </patternFill>
              </fill>
              <border>
                <left/>
                <right/>
                <bottom/>
                <vertical/>
                <horizontal/>
              </border>
            </x14:dxf>
          </x14:cfRule>
          <xm:sqref>AF25:AF101</xm:sqref>
        </x14:conditionalFormatting>
        <x14:conditionalFormatting xmlns:xm="http://schemas.microsoft.com/office/excel/2006/main">
          <x14:cfRule type="expression" priority="9938" id="{F1A2E3FE-131C-4BDB-B8AE-4504E4F184DC}">
            <xm:f>IF(Udfyldningsark!C42=0,TRUE,FALSE)</xm:f>
            <x14:dxf>
              <font>
                <color theme="0"/>
              </font>
              <fill>
                <patternFill>
                  <bgColor theme="0"/>
                </patternFill>
              </fill>
              <border>
                <left/>
                <right/>
                <bottom/>
                <vertical/>
                <horizontal/>
              </border>
            </x14:dxf>
          </x14:cfRule>
          <xm:sqref>AG25:AG101</xm:sqref>
        </x14:conditionalFormatting>
        <x14:conditionalFormatting xmlns:xm="http://schemas.microsoft.com/office/excel/2006/main">
          <x14:cfRule type="expression" priority="9937" id="{F722AD59-A7C3-4642-B744-57AE81CB0233}">
            <xm:f>IF(Udfyldningsark!C42=0,TRUE,FALSE)</xm:f>
            <x14:dxf>
              <font>
                <color theme="0"/>
              </font>
              <fill>
                <patternFill>
                  <bgColor theme="0"/>
                </patternFill>
              </fill>
              <border>
                <left/>
                <right/>
                <bottom/>
                <vertical/>
                <horizontal/>
              </border>
            </x14:dxf>
          </x14:cfRule>
          <xm:sqref>AH25:AH101</xm:sqref>
        </x14:conditionalFormatting>
        <x14:conditionalFormatting xmlns:xm="http://schemas.microsoft.com/office/excel/2006/main">
          <x14:cfRule type="expression" priority="9936" id="{B4396548-D5B4-4303-A655-BCE91EB2292F}">
            <xm:f>IF(Udfyldningsark!C42=0,TRUE,FALSE)</xm:f>
            <x14:dxf>
              <font>
                <color theme="0"/>
              </font>
              <fill>
                <patternFill>
                  <bgColor theme="0"/>
                </patternFill>
              </fill>
              <border>
                <left/>
                <right/>
                <bottom/>
                <vertical/>
                <horizontal/>
              </border>
            </x14:dxf>
          </x14:cfRule>
          <xm:sqref>AI25:AI101</xm:sqref>
        </x14:conditionalFormatting>
        <x14:conditionalFormatting xmlns:xm="http://schemas.microsoft.com/office/excel/2006/main">
          <x14:cfRule type="expression" priority="9935" id="{C4F8B7A5-8A5F-44CD-9666-1CDEDF0E1E09}">
            <xm:f>IF(Udfyldningsark!C42=0,TRUE,FALSE)</xm:f>
            <x14:dxf>
              <font>
                <color theme="0"/>
              </font>
              <fill>
                <patternFill>
                  <bgColor theme="0"/>
                </patternFill>
              </fill>
              <border>
                <left/>
                <right/>
                <bottom/>
                <vertical/>
                <horizontal/>
              </border>
            </x14:dxf>
          </x14:cfRule>
          <xm:sqref>AJ25:AJ101</xm:sqref>
        </x14:conditionalFormatting>
        <x14:conditionalFormatting xmlns:xm="http://schemas.microsoft.com/office/excel/2006/main">
          <x14:cfRule type="expression" priority="9934" id="{FD6F5C71-7066-406A-A8E9-084B664FF1C1}">
            <xm:f>IF(Udfyldningsark!C42=0,TRUE,FALSE)</xm:f>
            <x14:dxf>
              <font>
                <color theme="0"/>
              </font>
              <fill>
                <patternFill>
                  <bgColor theme="0"/>
                </patternFill>
              </fill>
              <border>
                <left/>
                <right/>
                <bottom/>
                <vertical/>
                <horizontal/>
              </border>
            </x14:dxf>
          </x14:cfRule>
          <xm:sqref>AK25:AK101</xm:sqref>
        </x14:conditionalFormatting>
        <x14:conditionalFormatting xmlns:xm="http://schemas.microsoft.com/office/excel/2006/main">
          <x14:cfRule type="expression" priority="9933" id="{4BAB2EF4-45A4-491F-8696-9E7B07A098B7}">
            <xm:f>IF(Udfyldningsark!C42=0,TRUE,FALSE)</xm:f>
            <x14:dxf>
              <font>
                <color theme="0"/>
              </font>
              <fill>
                <patternFill>
                  <bgColor theme="0"/>
                </patternFill>
              </fill>
              <border>
                <left/>
                <right/>
                <bottom/>
                <vertical/>
                <horizontal/>
              </border>
            </x14:dxf>
          </x14:cfRule>
          <xm:sqref>AL25:AL101</xm:sqref>
        </x14:conditionalFormatting>
        <x14:conditionalFormatting xmlns:xm="http://schemas.microsoft.com/office/excel/2006/main">
          <x14:cfRule type="expression" priority="9932" id="{C4EDDFF3-5B92-4520-86FD-06F03F4BE49D}">
            <xm:f>IF(Udfyldningsark!C42=0,TRUE,FALSE)</xm:f>
            <x14:dxf>
              <font>
                <color theme="0"/>
              </font>
              <fill>
                <patternFill>
                  <bgColor theme="0"/>
                </patternFill>
              </fill>
              <border>
                <left/>
                <right/>
                <bottom/>
                <vertical/>
                <horizontal/>
              </border>
            </x14:dxf>
          </x14:cfRule>
          <xm:sqref>AM25:AM101</xm:sqref>
        </x14:conditionalFormatting>
        <x14:conditionalFormatting xmlns:xm="http://schemas.microsoft.com/office/excel/2006/main">
          <x14:cfRule type="expression" priority="9931" id="{72508D7B-AC4A-4706-A453-1DDA8F36218F}">
            <xm:f>IF(Udfyldningsark!C42=0,TRUE,FALSE)</xm:f>
            <x14:dxf>
              <font>
                <color theme="0"/>
              </font>
              <fill>
                <patternFill>
                  <bgColor theme="0"/>
                </patternFill>
              </fill>
              <border>
                <left/>
                <right/>
                <bottom/>
                <vertical/>
                <horizontal/>
              </border>
            </x14:dxf>
          </x14:cfRule>
          <xm:sqref>AN25:AN101</xm:sqref>
        </x14:conditionalFormatting>
        <x14:conditionalFormatting xmlns:xm="http://schemas.microsoft.com/office/excel/2006/main">
          <x14:cfRule type="expression" priority="9930" id="{284F22FC-91F4-4869-9E7F-CA30A9D12D0A}">
            <xm:f>IF(Udfyldningsark!C42=0,TRUE,FALSE)</xm:f>
            <x14:dxf>
              <font>
                <color theme="0"/>
              </font>
              <fill>
                <patternFill>
                  <bgColor theme="0"/>
                </patternFill>
              </fill>
              <border>
                <left/>
                <right/>
                <bottom/>
                <vertical/>
                <horizontal/>
              </border>
            </x14:dxf>
          </x14:cfRule>
          <xm:sqref>AO25:AO101</xm:sqref>
        </x14:conditionalFormatting>
        <x14:conditionalFormatting xmlns:xm="http://schemas.microsoft.com/office/excel/2006/main">
          <x14:cfRule type="expression" priority="9929" id="{BC0CF7B7-FD3B-48BF-83C4-9BEAEDD52DA8}">
            <xm:f>IF(Udfyldningsark!C42=0,TRUE,FALSE)</xm:f>
            <x14:dxf>
              <font>
                <color theme="0"/>
              </font>
              <fill>
                <patternFill>
                  <bgColor theme="0"/>
                </patternFill>
              </fill>
              <border>
                <left/>
                <right/>
                <bottom/>
                <vertical/>
                <horizontal/>
              </border>
            </x14:dxf>
          </x14:cfRule>
          <xm:sqref>AP25:AP101</xm:sqref>
        </x14:conditionalFormatting>
        <x14:conditionalFormatting xmlns:xm="http://schemas.microsoft.com/office/excel/2006/main">
          <x14:cfRule type="expression" priority="9928" id="{9DAF30BA-FFAE-4A13-A3F0-B46A16E7F1E3}">
            <xm:f>IF(Udfyldningsark!C42=0,TRUE,FALSE)</xm:f>
            <x14:dxf>
              <font>
                <color theme="0"/>
              </font>
              <fill>
                <patternFill>
                  <bgColor theme="0"/>
                </patternFill>
              </fill>
              <border>
                <left/>
                <right/>
                <bottom/>
                <vertical/>
                <horizontal/>
              </border>
            </x14:dxf>
          </x14:cfRule>
          <xm:sqref>AQ25:AQ101</xm:sqref>
        </x14:conditionalFormatting>
        <x14:conditionalFormatting xmlns:xm="http://schemas.microsoft.com/office/excel/2006/main">
          <x14:cfRule type="expression" priority="9927" id="{77C7E155-1367-4277-8884-4BD1ADFA1D7F}">
            <xm:f>IF(Udfyldningsark!C42=0,TRUE,FALSE)</xm:f>
            <x14:dxf>
              <font>
                <color theme="0"/>
              </font>
              <fill>
                <patternFill>
                  <bgColor theme="0"/>
                </patternFill>
              </fill>
              <border>
                <left/>
                <right/>
                <bottom/>
                <vertical/>
                <horizontal/>
              </border>
            </x14:dxf>
          </x14:cfRule>
          <xm:sqref>AR25:AR101</xm:sqref>
        </x14:conditionalFormatting>
        <x14:conditionalFormatting xmlns:xm="http://schemas.microsoft.com/office/excel/2006/main">
          <x14:cfRule type="expression" priority="9926" id="{CFC8E145-7B12-4E6E-A23E-17D941B1E617}">
            <xm:f>IF(Udfyldningsark!C42=0,TRUE,FALSE)</xm:f>
            <x14:dxf>
              <font>
                <color theme="0"/>
              </font>
              <fill>
                <patternFill>
                  <bgColor theme="0"/>
                </patternFill>
              </fill>
              <border>
                <left/>
                <right/>
                <bottom/>
                <vertical/>
                <horizontal/>
              </border>
            </x14:dxf>
          </x14:cfRule>
          <xm:sqref>AS25:AS101</xm:sqref>
        </x14:conditionalFormatting>
        <x14:conditionalFormatting xmlns:xm="http://schemas.microsoft.com/office/excel/2006/main">
          <x14:cfRule type="expression" priority="9925" id="{DE398586-7FB4-4DF1-B4A9-6F71C2FCA9F7}">
            <xm:f>IF(Udfyldningsark!C42=0,TRUE,FALSE)</xm:f>
            <x14:dxf>
              <font>
                <color theme="0"/>
              </font>
              <fill>
                <patternFill>
                  <bgColor theme="0"/>
                </patternFill>
              </fill>
              <border>
                <left/>
                <right/>
                <bottom/>
                <vertical/>
                <horizontal/>
              </border>
            </x14:dxf>
          </x14:cfRule>
          <xm:sqref>AT25:AT101</xm:sqref>
        </x14:conditionalFormatting>
        <x14:conditionalFormatting xmlns:xm="http://schemas.microsoft.com/office/excel/2006/main">
          <x14:cfRule type="expression" priority="9924" id="{3B89E99F-FB13-4A8B-B3B5-68737F4176D9}">
            <xm:f>IF(Udfyldningsark!C42=0,TRUE,FALSE)</xm:f>
            <x14:dxf>
              <font>
                <color theme="0"/>
              </font>
              <fill>
                <patternFill>
                  <bgColor theme="0"/>
                </patternFill>
              </fill>
              <border>
                <left/>
                <right/>
                <bottom/>
                <vertical/>
                <horizontal/>
              </border>
            </x14:dxf>
          </x14:cfRule>
          <xm:sqref>AU25:AU101</xm:sqref>
        </x14:conditionalFormatting>
        <x14:conditionalFormatting xmlns:xm="http://schemas.microsoft.com/office/excel/2006/main">
          <x14:cfRule type="expression" priority="9923" id="{D854DC76-2C01-4CAC-B70F-1786B28A10A6}">
            <xm:f>IF(Udfyldningsark!C42=0,TRUE,FALSE)</xm:f>
            <x14:dxf>
              <font>
                <color theme="0"/>
              </font>
              <fill>
                <patternFill>
                  <bgColor theme="0"/>
                </patternFill>
              </fill>
              <border>
                <left/>
                <right/>
                <bottom/>
                <vertical/>
                <horizontal/>
              </border>
            </x14:dxf>
          </x14:cfRule>
          <xm:sqref>AV25:AV101</xm:sqref>
        </x14:conditionalFormatting>
        <x14:conditionalFormatting xmlns:xm="http://schemas.microsoft.com/office/excel/2006/main">
          <x14:cfRule type="expression" priority="9922" id="{4433884B-2D87-44FE-92FF-7205B94D2697}">
            <xm:f>IF(Udfyldningsark!C42=0,TRUE,FALSE)</xm:f>
            <x14:dxf>
              <font>
                <color theme="0"/>
              </font>
              <fill>
                <patternFill>
                  <bgColor theme="0"/>
                </patternFill>
              </fill>
              <border>
                <left/>
                <right/>
                <bottom/>
                <vertical/>
                <horizontal/>
              </border>
            </x14:dxf>
          </x14:cfRule>
          <xm:sqref>AW25:AW101</xm:sqref>
        </x14:conditionalFormatting>
        <x14:conditionalFormatting xmlns:xm="http://schemas.microsoft.com/office/excel/2006/main">
          <x14:cfRule type="expression" priority="9921" id="{92856E37-495D-42E4-9B7A-8447070A61A8}">
            <xm:f>IF(Udfyldningsark!C42=0,TRUE,FALSE)</xm:f>
            <x14:dxf>
              <font>
                <color theme="0"/>
              </font>
              <fill>
                <patternFill>
                  <bgColor theme="0"/>
                </patternFill>
              </fill>
              <border>
                <left/>
                <right/>
                <bottom/>
                <vertical/>
                <horizontal/>
              </border>
            </x14:dxf>
          </x14:cfRule>
          <xm:sqref>AX25:AX101</xm:sqref>
        </x14:conditionalFormatting>
        <x14:conditionalFormatting xmlns:xm="http://schemas.microsoft.com/office/excel/2006/main">
          <x14:cfRule type="expression" priority="9920" id="{988A051D-61DC-4449-B134-E5998E86A4D6}">
            <xm:f>IF(Udfyldningsark!C42=0,TRUE,FALSE)</xm:f>
            <x14:dxf>
              <font>
                <color theme="0"/>
              </font>
              <fill>
                <patternFill>
                  <bgColor theme="0"/>
                </patternFill>
              </fill>
              <border>
                <left/>
                <right/>
                <bottom/>
                <vertical/>
                <horizontal/>
              </border>
            </x14:dxf>
          </x14:cfRule>
          <xm:sqref>AY25:AY101</xm:sqref>
        </x14:conditionalFormatting>
        <x14:conditionalFormatting xmlns:xm="http://schemas.microsoft.com/office/excel/2006/main">
          <x14:cfRule type="expression" priority="9919" id="{D96C125B-450B-4D37-8930-DC8737D0E205}">
            <xm:f>IF(Udfyldningsark!C42=0,TRUE,FALSE)</xm:f>
            <x14:dxf>
              <font>
                <color theme="0"/>
              </font>
              <fill>
                <patternFill>
                  <bgColor theme="0"/>
                </patternFill>
              </fill>
              <border>
                <left/>
                <right/>
                <bottom/>
                <vertical/>
                <horizontal/>
              </border>
            </x14:dxf>
          </x14:cfRule>
          <xm:sqref>AZ25:AZ101</xm:sqref>
        </x14:conditionalFormatting>
        <x14:conditionalFormatting xmlns:xm="http://schemas.microsoft.com/office/excel/2006/main">
          <x14:cfRule type="expression" priority="9918" id="{7460FAC0-97E3-440E-8B3D-D497C8E65F08}">
            <xm:f>IF(Udfyldningsark!C42=0,TRUE,FALSE)</xm:f>
            <x14:dxf>
              <font>
                <color theme="0"/>
              </font>
              <fill>
                <patternFill>
                  <bgColor theme="0"/>
                </patternFill>
              </fill>
              <border>
                <left/>
                <right/>
                <bottom/>
                <vertical/>
                <horizontal/>
              </border>
            </x14:dxf>
          </x14:cfRule>
          <xm:sqref>BA25:BA101</xm:sqref>
        </x14:conditionalFormatting>
        <x14:conditionalFormatting xmlns:xm="http://schemas.microsoft.com/office/excel/2006/main">
          <x14:cfRule type="expression" priority="9917" id="{D601A7BD-4724-448C-91D9-AEB4B11D4CD7}">
            <xm:f>IF(Udfyldningsark!C42=0,TRUE,FALSE)</xm:f>
            <x14:dxf>
              <font>
                <color theme="0"/>
              </font>
              <fill>
                <patternFill>
                  <bgColor theme="0"/>
                </patternFill>
              </fill>
              <border>
                <left/>
                <right/>
                <bottom/>
                <vertical/>
                <horizontal/>
              </border>
            </x14:dxf>
          </x14:cfRule>
          <xm:sqref>BB25:BB101</xm:sqref>
        </x14:conditionalFormatting>
        <x14:conditionalFormatting xmlns:xm="http://schemas.microsoft.com/office/excel/2006/main">
          <x14:cfRule type="expression" priority="9916" id="{0184DCCA-3490-41B1-81CE-89613FB18AB6}">
            <xm:f>IF(Udfyldningsark!C42=0,TRUE,FALSE)</xm:f>
            <x14:dxf>
              <font>
                <color theme="0"/>
              </font>
              <fill>
                <patternFill>
                  <bgColor theme="0"/>
                </patternFill>
              </fill>
              <border>
                <left/>
                <right/>
                <bottom/>
                <vertical/>
                <horizontal/>
              </border>
            </x14:dxf>
          </x14:cfRule>
          <xm:sqref>BC25:BC101</xm:sqref>
        </x14:conditionalFormatting>
        <x14:conditionalFormatting xmlns:xm="http://schemas.microsoft.com/office/excel/2006/main">
          <x14:cfRule type="expression" priority="9915" id="{823CDD7F-79F7-4534-A323-7E00F6562C35}">
            <xm:f>IF(Udfyldningsark!C42=0,TRUE,FALSE)</xm:f>
            <x14:dxf>
              <font>
                <color theme="0"/>
              </font>
              <fill>
                <patternFill>
                  <bgColor theme="0"/>
                </patternFill>
              </fill>
              <border>
                <left/>
                <right/>
                <bottom/>
                <vertical/>
                <horizontal/>
              </border>
            </x14:dxf>
          </x14:cfRule>
          <xm:sqref>BD25:BD101</xm:sqref>
        </x14:conditionalFormatting>
        <x14:conditionalFormatting xmlns:xm="http://schemas.microsoft.com/office/excel/2006/main">
          <x14:cfRule type="expression" priority="9912" id="{BFE2A7E4-8924-4779-815F-1C6D68BED517}">
            <xm:f>IF(Udfyldningsark!C42=0,TRUE,FALSE)</xm:f>
            <x14:dxf>
              <font>
                <color theme="0"/>
              </font>
              <fill>
                <patternFill>
                  <bgColor theme="0"/>
                </patternFill>
              </fill>
              <border>
                <left/>
                <right/>
                <bottom/>
                <vertical/>
                <horizontal/>
              </border>
            </x14:dxf>
          </x14:cfRule>
          <xm:sqref>BE25:BE101</xm:sqref>
        </x14:conditionalFormatting>
        <x14:conditionalFormatting xmlns:xm="http://schemas.microsoft.com/office/excel/2006/main">
          <x14:cfRule type="expression" priority="9911" id="{437CBE8B-C44B-4AC1-B052-842C539179EE}">
            <xm:f>IF(Udfyldningsark!C42=0,TRUE,FALSE)</xm:f>
            <x14:dxf>
              <font>
                <color theme="0"/>
              </font>
              <fill>
                <patternFill>
                  <bgColor theme="0"/>
                </patternFill>
              </fill>
              <border>
                <left/>
                <right/>
                <bottom/>
                <vertical/>
                <horizontal/>
              </border>
            </x14:dxf>
          </x14:cfRule>
          <xm:sqref>BF25:BF101</xm:sqref>
        </x14:conditionalFormatting>
        <x14:conditionalFormatting xmlns:xm="http://schemas.microsoft.com/office/excel/2006/main">
          <x14:cfRule type="expression" priority="9910" id="{9A02F7FB-03E2-485A-9AEE-BFFE032FDD88}">
            <xm:f>IF(Udfyldningsark!C42=0,TRUE,FALSE)</xm:f>
            <x14:dxf>
              <font>
                <color theme="0"/>
              </font>
              <fill>
                <patternFill>
                  <bgColor theme="0"/>
                </patternFill>
              </fill>
              <border>
                <left/>
                <right/>
                <bottom/>
                <vertical/>
                <horizontal/>
              </border>
            </x14:dxf>
          </x14:cfRule>
          <xm:sqref>BG25:BG101</xm:sqref>
        </x14:conditionalFormatting>
        <x14:conditionalFormatting xmlns:xm="http://schemas.microsoft.com/office/excel/2006/main">
          <x14:cfRule type="expression" priority="9909" id="{19877BD3-895E-422A-9A33-9BCDA5706E2E}">
            <xm:f>IF(Udfyldningsark!C42=0,TRUE,FALSE)</xm:f>
            <x14:dxf>
              <font>
                <color theme="0"/>
              </font>
              <fill>
                <patternFill>
                  <bgColor theme="0"/>
                </patternFill>
              </fill>
              <border>
                <left/>
                <right/>
                <bottom/>
                <vertical/>
                <horizontal/>
              </border>
            </x14:dxf>
          </x14:cfRule>
          <xm:sqref>BH25:BH101</xm:sqref>
        </x14:conditionalFormatting>
        <x14:conditionalFormatting xmlns:xm="http://schemas.microsoft.com/office/excel/2006/main">
          <x14:cfRule type="expression" priority="9908" id="{A7EAD0C6-5FCB-4376-AFB9-457739700AF3}">
            <xm:f>IF(Udfyldningsark!C42=0,TRUE,FALSE)</xm:f>
            <x14:dxf>
              <font>
                <color theme="0"/>
              </font>
              <fill>
                <patternFill>
                  <bgColor theme="0"/>
                </patternFill>
              </fill>
              <border>
                <left/>
                <right/>
                <bottom/>
                <vertical/>
                <horizontal/>
              </border>
            </x14:dxf>
          </x14:cfRule>
          <xm:sqref>BI25:BI101</xm:sqref>
        </x14:conditionalFormatting>
        <x14:conditionalFormatting xmlns:xm="http://schemas.microsoft.com/office/excel/2006/main">
          <x14:cfRule type="expression" priority="9907" id="{2820A389-1E4F-4230-A013-BE4EDD156FBE}">
            <xm:f>IF(Udfyldningsark!C42=0,TRUE,FALSE)</xm:f>
            <x14:dxf>
              <font>
                <color theme="0"/>
              </font>
              <fill>
                <patternFill>
                  <bgColor theme="0"/>
                </patternFill>
              </fill>
              <border>
                <left/>
                <right/>
                <bottom/>
                <vertical/>
                <horizontal/>
              </border>
            </x14:dxf>
          </x14:cfRule>
          <xm:sqref>BJ25:BJ101</xm:sqref>
        </x14:conditionalFormatting>
        <x14:conditionalFormatting xmlns:xm="http://schemas.microsoft.com/office/excel/2006/main">
          <x14:cfRule type="expression" priority="9906" id="{C2821D54-A06F-4AD5-9365-39A55E611DAD}">
            <xm:f>IF(Udfyldningsark!C42=0,TRUE,FALSE)</xm:f>
            <x14:dxf>
              <font>
                <color theme="0"/>
              </font>
              <fill>
                <patternFill>
                  <bgColor theme="0"/>
                </patternFill>
              </fill>
              <border>
                <left/>
                <right/>
                <bottom/>
                <vertical/>
                <horizontal/>
              </border>
            </x14:dxf>
          </x14:cfRule>
          <xm:sqref>BK25:BK101</xm:sqref>
        </x14:conditionalFormatting>
        <x14:conditionalFormatting xmlns:xm="http://schemas.microsoft.com/office/excel/2006/main">
          <x14:cfRule type="expression" priority="9905" id="{E569EFAC-AB73-4397-8F98-6D32D7B91B0A}">
            <xm:f>IF(Udfyldningsark!C42=0,TRUE,FALSE)</xm:f>
            <x14:dxf>
              <font>
                <color theme="0"/>
              </font>
              <fill>
                <patternFill>
                  <bgColor theme="0"/>
                </patternFill>
              </fill>
              <border>
                <left/>
                <right/>
                <bottom/>
                <vertical/>
                <horizontal/>
              </border>
            </x14:dxf>
          </x14:cfRule>
          <xm:sqref>BL25:BL101</xm:sqref>
        </x14:conditionalFormatting>
        <x14:conditionalFormatting xmlns:xm="http://schemas.microsoft.com/office/excel/2006/main">
          <x14:cfRule type="expression" priority="9904" id="{70E6C8AC-7767-46A8-AA5F-0E747E338F26}">
            <xm:f>IF(Udfyldningsark!C42=0,TRUE,FALSE)</xm:f>
            <x14:dxf>
              <font>
                <color theme="0"/>
              </font>
              <fill>
                <patternFill>
                  <bgColor theme="0"/>
                </patternFill>
              </fill>
              <border>
                <left/>
                <right/>
                <bottom/>
                <vertical/>
                <horizontal/>
              </border>
            </x14:dxf>
          </x14:cfRule>
          <xm:sqref>BM25:BM101</xm:sqref>
        </x14:conditionalFormatting>
        <x14:conditionalFormatting xmlns:xm="http://schemas.microsoft.com/office/excel/2006/main">
          <x14:cfRule type="expression" priority="9903" id="{EB942B51-F748-4A0A-B153-D912369606EF}">
            <xm:f>IF(Udfyldningsark!C42=0,TRUE,FALSE)</xm:f>
            <x14:dxf>
              <font>
                <color theme="0"/>
              </font>
              <fill>
                <patternFill>
                  <bgColor theme="0"/>
                </patternFill>
              </fill>
              <border>
                <left/>
                <right/>
                <bottom/>
                <vertical/>
                <horizontal/>
              </border>
            </x14:dxf>
          </x14:cfRule>
          <xm:sqref>BN25:BN101</xm:sqref>
        </x14:conditionalFormatting>
        <x14:conditionalFormatting xmlns:xm="http://schemas.microsoft.com/office/excel/2006/main">
          <x14:cfRule type="expression" priority="9902" id="{4AAABA6F-EB21-46DC-A159-EF319394CE77}">
            <xm:f>IF(Udfyldningsark!C42=0,TRUE,FALSE)</xm:f>
            <x14:dxf>
              <font>
                <color theme="0"/>
              </font>
              <fill>
                <patternFill>
                  <bgColor theme="0"/>
                </patternFill>
              </fill>
              <border>
                <left/>
                <right/>
                <bottom/>
                <vertical/>
                <horizontal/>
              </border>
            </x14:dxf>
          </x14:cfRule>
          <xm:sqref>BO25:BO101</xm:sqref>
        </x14:conditionalFormatting>
        <x14:conditionalFormatting xmlns:xm="http://schemas.microsoft.com/office/excel/2006/main">
          <x14:cfRule type="expression" priority="9901" id="{B0E06E3B-035D-42A4-BFBD-7561F74914BC}">
            <xm:f>IF(Udfyldningsark!C42=0,TRUE,FALSE)</xm:f>
            <x14:dxf>
              <font>
                <color theme="0"/>
              </font>
              <fill>
                <patternFill>
                  <bgColor theme="0"/>
                </patternFill>
              </fill>
              <border>
                <left/>
                <right/>
                <bottom/>
                <vertical/>
                <horizontal/>
              </border>
            </x14:dxf>
          </x14:cfRule>
          <xm:sqref>BP25:BP101</xm:sqref>
        </x14:conditionalFormatting>
        <x14:conditionalFormatting xmlns:xm="http://schemas.microsoft.com/office/excel/2006/main">
          <x14:cfRule type="expression" priority="9900" id="{1F7C3E6C-139A-44E6-AE3E-70647EA13D81}">
            <xm:f>IF(Udfyldningsark!C42=0,TRUE,FALSE)</xm:f>
            <x14:dxf>
              <font>
                <color theme="0"/>
              </font>
              <fill>
                <patternFill>
                  <bgColor theme="0"/>
                </patternFill>
              </fill>
              <border>
                <left/>
                <right/>
                <bottom/>
                <vertical/>
                <horizontal/>
              </border>
            </x14:dxf>
          </x14:cfRule>
          <xm:sqref>BQ25:BQ101</xm:sqref>
        </x14:conditionalFormatting>
        <x14:conditionalFormatting xmlns:xm="http://schemas.microsoft.com/office/excel/2006/main">
          <x14:cfRule type="expression" priority="9899" id="{5DFC99A4-8C26-48AD-A717-CB3D1343CC07}">
            <xm:f>IF(Udfyldningsark!C42=0,TRUE,FALSE)</xm:f>
            <x14:dxf>
              <font>
                <color theme="0"/>
              </font>
              <fill>
                <patternFill>
                  <bgColor theme="0"/>
                </patternFill>
              </fill>
              <border>
                <left/>
                <right/>
                <bottom/>
                <vertical/>
                <horizontal/>
              </border>
            </x14:dxf>
          </x14:cfRule>
          <xm:sqref>BR25:BR101</xm:sqref>
        </x14:conditionalFormatting>
        <x14:conditionalFormatting xmlns:xm="http://schemas.microsoft.com/office/excel/2006/main">
          <x14:cfRule type="expression" priority="9898" id="{ABBBFCB6-AAB1-4147-946A-9EA4E9E85496}">
            <xm:f>IF(Udfyldningsark!C42=0,TRUE,FALSE)</xm:f>
            <x14:dxf>
              <font>
                <color theme="0"/>
              </font>
              <fill>
                <patternFill>
                  <bgColor theme="0"/>
                </patternFill>
              </fill>
              <border>
                <left/>
                <right/>
                <bottom/>
                <vertical/>
                <horizontal/>
              </border>
            </x14:dxf>
          </x14:cfRule>
          <xm:sqref>BS25:BS101</xm:sqref>
        </x14:conditionalFormatting>
        <x14:conditionalFormatting xmlns:xm="http://schemas.microsoft.com/office/excel/2006/main">
          <x14:cfRule type="expression" priority="9897" id="{90451B86-D037-48B6-A99C-D1A431715DA8}">
            <xm:f>IF(Udfyldningsark!C42=0,TRUE,FALSE)</xm:f>
            <x14:dxf>
              <font>
                <color theme="0"/>
              </font>
              <fill>
                <patternFill>
                  <bgColor theme="0"/>
                </patternFill>
              </fill>
              <border>
                <left/>
                <right/>
                <bottom/>
                <vertical/>
                <horizontal/>
              </border>
            </x14:dxf>
          </x14:cfRule>
          <xm:sqref>BT25:BT101</xm:sqref>
        </x14:conditionalFormatting>
        <x14:conditionalFormatting xmlns:xm="http://schemas.microsoft.com/office/excel/2006/main">
          <x14:cfRule type="expression" priority="9896" id="{E79D68CE-1A50-454C-A632-EC73955A0BDD}">
            <xm:f>IF(Udfyldningsark!C42=0,TRUE,FALSE)</xm:f>
            <x14:dxf>
              <font>
                <color theme="0"/>
              </font>
              <fill>
                <patternFill>
                  <bgColor theme="0"/>
                </patternFill>
              </fill>
              <border>
                <left/>
                <right/>
                <bottom/>
                <vertical/>
                <horizontal/>
              </border>
            </x14:dxf>
          </x14:cfRule>
          <xm:sqref>BU25:BU101</xm:sqref>
        </x14:conditionalFormatting>
        <x14:conditionalFormatting xmlns:xm="http://schemas.microsoft.com/office/excel/2006/main">
          <x14:cfRule type="expression" priority="9895" id="{7821F1EE-5ADC-4B7F-88D8-EE4B9EA1743A}">
            <xm:f>IF(Udfyldningsark!C42=0,TRUE,FALSE)</xm:f>
            <x14:dxf>
              <font>
                <color theme="0"/>
              </font>
              <fill>
                <patternFill>
                  <bgColor theme="0"/>
                </patternFill>
              </fill>
              <border>
                <left/>
                <right/>
                <bottom/>
                <vertical/>
                <horizontal/>
              </border>
            </x14:dxf>
          </x14:cfRule>
          <xm:sqref>BV25:BV101</xm:sqref>
        </x14:conditionalFormatting>
        <x14:conditionalFormatting xmlns:xm="http://schemas.microsoft.com/office/excel/2006/main">
          <x14:cfRule type="expression" priority="9894" id="{C280C519-7B07-40EB-ADB2-AD0CE229A824}">
            <xm:f>IF(Udfyldningsark!C42=0,TRUE,FALSE)</xm:f>
            <x14:dxf>
              <font>
                <color theme="0"/>
              </font>
              <fill>
                <patternFill>
                  <bgColor theme="0"/>
                </patternFill>
              </fill>
              <border>
                <left/>
                <right/>
                <bottom/>
                <vertical/>
                <horizontal/>
              </border>
            </x14:dxf>
          </x14:cfRule>
          <xm:sqref>BW25:BW101</xm:sqref>
        </x14:conditionalFormatting>
        <x14:conditionalFormatting xmlns:xm="http://schemas.microsoft.com/office/excel/2006/main">
          <x14:cfRule type="expression" priority="9893" id="{D8BA94DE-0DCB-4FA5-93C4-A2362FDCC59C}">
            <xm:f>IF(Udfyldningsark!C42=0,TRUE,FALSE)</xm:f>
            <x14:dxf>
              <font>
                <color theme="0"/>
              </font>
              <fill>
                <patternFill>
                  <bgColor theme="0"/>
                </patternFill>
              </fill>
              <border>
                <left/>
                <right/>
                <bottom/>
                <vertical/>
                <horizontal/>
              </border>
            </x14:dxf>
          </x14:cfRule>
          <xm:sqref>BX25:BX101</xm:sqref>
        </x14:conditionalFormatting>
        <x14:conditionalFormatting xmlns:xm="http://schemas.microsoft.com/office/excel/2006/main">
          <x14:cfRule type="expression" priority="9892" id="{340B86B7-10E9-45C1-8CC4-013365452154}">
            <xm:f>IF(Udfyldningsark!C42=0,TRUE,FALSE)</xm:f>
            <x14:dxf>
              <font>
                <color theme="0"/>
              </font>
              <fill>
                <patternFill>
                  <bgColor theme="0"/>
                </patternFill>
              </fill>
              <border>
                <left/>
                <right/>
                <bottom/>
                <vertical/>
                <horizontal/>
              </border>
            </x14:dxf>
          </x14:cfRule>
          <xm:sqref>BY25:BY101</xm:sqref>
        </x14:conditionalFormatting>
        <x14:conditionalFormatting xmlns:xm="http://schemas.microsoft.com/office/excel/2006/main">
          <x14:cfRule type="expression" priority="9891" id="{DDF86F36-7652-4326-A408-040D82F04C3D}">
            <xm:f>IF(Udfyldningsark!C42=0,TRUE,FALSE)</xm:f>
            <x14:dxf>
              <font>
                <color theme="0"/>
              </font>
              <fill>
                <patternFill>
                  <bgColor theme="0"/>
                </patternFill>
              </fill>
              <border>
                <left/>
                <right/>
                <bottom/>
                <vertical/>
                <horizontal/>
              </border>
            </x14:dxf>
          </x14:cfRule>
          <xm:sqref>BZ25:BZ101</xm:sqref>
        </x14:conditionalFormatting>
        <x14:conditionalFormatting xmlns:xm="http://schemas.microsoft.com/office/excel/2006/main">
          <x14:cfRule type="expression" priority="9890" id="{9BE5C7F0-0764-4656-B9CE-15E4027C7389}">
            <xm:f>IF(Udfyldningsark!C42=0,TRUE,FALSE)</xm:f>
            <x14:dxf>
              <font>
                <color theme="0"/>
              </font>
              <fill>
                <patternFill>
                  <bgColor theme="0"/>
                </patternFill>
              </fill>
              <border>
                <left/>
                <right/>
                <bottom/>
                <vertical/>
                <horizontal/>
              </border>
            </x14:dxf>
          </x14:cfRule>
          <xm:sqref>CA25:CA101</xm:sqref>
        </x14:conditionalFormatting>
        <x14:conditionalFormatting xmlns:xm="http://schemas.microsoft.com/office/excel/2006/main">
          <x14:cfRule type="expression" priority="9889" id="{B780750C-2061-43B6-90FC-386F9DF0705E}">
            <xm:f>IF(Udfyldningsark!C42=0,TRUE,FALSE)</xm:f>
            <x14:dxf>
              <font>
                <color theme="0"/>
              </font>
              <fill>
                <patternFill>
                  <bgColor theme="0"/>
                </patternFill>
              </fill>
              <border>
                <left/>
                <right/>
                <bottom/>
                <vertical/>
                <horizontal/>
              </border>
            </x14:dxf>
          </x14:cfRule>
          <xm:sqref>CB25:CB101</xm:sqref>
        </x14:conditionalFormatting>
        <x14:conditionalFormatting xmlns:xm="http://schemas.microsoft.com/office/excel/2006/main">
          <x14:cfRule type="expression" priority="9888" id="{998F7C55-A018-4416-97C8-24C668BB4998}">
            <xm:f>IF(Udfyldningsark!C42=0,TRUE,FALSE)</xm:f>
            <x14:dxf>
              <font>
                <color theme="0"/>
              </font>
              <fill>
                <patternFill>
                  <bgColor theme="0"/>
                </patternFill>
              </fill>
              <border>
                <left/>
                <right/>
                <bottom/>
                <vertical/>
                <horizontal/>
              </border>
            </x14:dxf>
          </x14:cfRule>
          <xm:sqref>CC25:CC101</xm:sqref>
        </x14:conditionalFormatting>
        <x14:conditionalFormatting xmlns:xm="http://schemas.microsoft.com/office/excel/2006/main">
          <x14:cfRule type="expression" priority="9887" id="{366A2A27-036C-49BB-A296-CE2303A3FB01}">
            <xm:f>IF(Udfyldningsark!C42=0,TRUE,FALSE)</xm:f>
            <x14:dxf>
              <font>
                <color theme="0"/>
              </font>
              <fill>
                <patternFill>
                  <bgColor theme="0"/>
                </patternFill>
              </fill>
              <border>
                <left/>
                <right/>
                <bottom/>
                <vertical/>
                <horizontal/>
              </border>
            </x14:dxf>
          </x14:cfRule>
          <xm:sqref>CD25:CD101</xm:sqref>
        </x14:conditionalFormatting>
        <x14:conditionalFormatting xmlns:xm="http://schemas.microsoft.com/office/excel/2006/main">
          <x14:cfRule type="expression" priority="9886" id="{45A490FB-40C4-4607-8B62-3E3D9E803B69}">
            <xm:f>IF(Udfyldningsark!C42=0,TRUE,FALSE)</xm:f>
            <x14:dxf>
              <font>
                <color theme="0"/>
              </font>
              <fill>
                <patternFill>
                  <bgColor theme="0"/>
                </patternFill>
              </fill>
              <border>
                <left/>
                <right/>
                <bottom/>
                <vertical/>
                <horizontal/>
              </border>
            </x14:dxf>
          </x14:cfRule>
          <xm:sqref>CE25:CE101</xm:sqref>
        </x14:conditionalFormatting>
        <x14:conditionalFormatting xmlns:xm="http://schemas.microsoft.com/office/excel/2006/main">
          <x14:cfRule type="expression" priority="9885" id="{57067523-372D-47E8-96EC-B358E15A3111}">
            <xm:f>IF(Udfyldningsark!C42=0,TRUE,FALSE)</xm:f>
            <x14:dxf>
              <font>
                <color theme="0"/>
              </font>
              <fill>
                <patternFill>
                  <bgColor theme="0"/>
                </patternFill>
              </fill>
              <border>
                <left/>
                <right/>
                <bottom/>
                <vertical/>
                <horizontal/>
              </border>
            </x14:dxf>
          </x14:cfRule>
          <xm:sqref>CF25:CF101</xm:sqref>
        </x14:conditionalFormatting>
        <x14:conditionalFormatting xmlns:xm="http://schemas.microsoft.com/office/excel/2006/main">
          <x14:cfRule type="expression" priority="9884" id="{204B7F29-69A3-4D1F-B837-77B3EB459815}">
            <xm:f>IF(Udfyldningsark!C42=0,TRUE,FALSE)</xm:f>
            <x14:dxf>
              <font>
                <color theme="0"/>
              </font>
              <fill>
                <patternFill>
                  <bgColor theme="0"/>
                </patternFill>
              </fill>
              <border>
                <left/>
                <right/>
                <bottom/>
                <vertical/>
                <horizontal/>
              </border>
            </x14:dxf>
          </x14:cfRule>
          <xm:sqref>CG25:CG101</xm:sqref>
        </x14:conditionalFormatting>
        <x14:conditionalFormatting xmlns:xm="http://schemas.microsoft.com/office/excel/2006/main">
          <x14:cfRule type="expression" priority="9883" id="{924AA89C-009E-4B7E-8D95-0D4A03A22507}">
            <xm:f>IF(Udfyldningsark!C42=0,TRUE,FALSE)</xm:f>
            <x14:dxf>
              <font>
                <color theme="0"/>
              </font>
              <fill>
                <patternFill>
                  <bgColor theme="0"/>
                </patternFill>
              </fill>
              <border>
                <left/>
                <right/>
                <bottom/>
                <vertical/>
                <horizontal/>
              </border>
            </x14:dxf>
          </x14:cfRule>
          <xm:sqref>CH25:CH101</xm:sqref>
        </x14:conditionalFormatting>
        <x14:conditionalFormatting xmlns:xm="http://schemas.microsoft.com/office/excel/2006/main">
          <x14:cfRule type="expression" priority="9882" id="{2441B436-DE46-40FC-8128-BA884A0DCE65}">
            <xm:f>IF(Udfyldningsark!C42=0,TRUE,FALSE)</xm:f>
            <x14:dxf>
              <font>
                <color theme="0"/>
              </font>
              <fill>
                <patternFill>
                  <bgColor theme="0"/>
                </patternFill>
              </fill>
              <border>
                <left/>
                <right/>
                <bottom/>
                <vertical/>
                <horizontal/>
              </border>
            </x14:dxf>
          </x14:cfRule>
          <xm:sqref>CI25:CI101</xm:sqref>
        </x14:conditionalFormatting>
        <x14:conditionalFormatting xmlns:xm="http://schemas.microsoft.com/office/excel/2006/main">
          <x14:cfRule type="expression" priority="9881" id="{EB9B094E-338E-4847-AC0F-F4D6269E4506}">
            <xm:f>IF(Udfyldningsark!C42=0,TRUE,FALSE)</xm:f>
            <x14:dxf>
              <font>
                <color theme="0"/>
              </font>
              <fill>
                <patternFill>
                  <bgColor theme="0"/>
                </patternFill>
              </fill>
              <border>
                <left/>
                <right/>
                <bottom/>
                <vertical/>
                <horizontal/>
              </border>
            </x14:dxf>
          </x14:cfRule>
          <xm:sqref>CJ25:CJ101</xm:sqref>
        </x14:conditionalFormatting>
        <x14:conditionalFormatting xmlns:xm="http://schemas.microsoft.com/office/excel/2006/main">
          <x14:cfRule type="expression" priority="9880" id="{643F726A-A037-42F0-9613-680EA0724DFF}">
            <xm:f>IF(Udfyldningsark!C42=0,TRUE,FALSE)</xm:f>
            <x14:dxf>
              <font>
                <color theme="0"/>
              </font>
              <fill>
                <patternFill>
                  <bgColor theme="0"/>
                </patternFill>
              </fill>
              <border>
                <left/>
                <right/>
                <bottom/>
                <vertical/>
                <horizontal/>
              </border>
            </x14:dxf>
          </x14:cfRule>
          <xm:sqref>CK25:CK101</xm:sqref>
        </x14:conditionalFormatting>
        <x14:conditionalFormatting xmlns:xm="http://schemas.microsoft.com/office/excel/2006/main">
          <x14:cfRule type="expression" priority="9879" id="{236F4E8C-C6A0-446E-AEDD-2E7CBD1E0799}">
            <xm:f>IF(Udfyldningsark!C42=0,TRUE,FALSE)</xm:f>
            <x14:dxf>
              <font>
                <color theme="0"/>
              </font>
              <fill>
                <patternFill>
                  <bgColor theme="0"/>
                </patternFill>
              </fill>
              <border>
                <left/>
                <right/>
                <bottom/>
                <vertical/>
                <horizontal/>
              </border>
            </x14:dxf>
          </x14:cfRule>
          <xm:sqref>CL25:CL101</xm:sqref>
        </x14:conditionalFormatting>
        <x14:conditionalFormatting xmlns:xm="http://schemas.microsoft.com/office/excel/2006/main">
          <x14:cfRule type="expression" priority="9878" id="{0FCA07FD-D7DB-4A5C-A6E1-8AE2BF0AEF93}">
            <xm:f>IF(Udfyldningsark!C42=0,TRUE,FALSE)</xm:f>
            <x14:dxf>
              <font>
                <color theme="0"/>
              </font>
              <fill>
                <patternFill>
                  <bgColor theme="0"/>
                </patternFill>
              </fill>
              <border>
                <left/>
                <right/>
                <bottom/>
                <vertical/>
                <horizontal/>
              </border>
            </x14:dxf>
          </x14:cfRule>
          <xm:sqref>CM25:CM101</xm:sqref>
        </x14:conditionalFormatting>
        <x14:conditionalFormatting xmlns:xm="http://schemas.microsoft.com/office/excel/2006/main">
          <x14:cfRule type="expression" priority="9877" id="{D859C3E2-FE07-4FDB-A44F-AD9E491A8994}">
            <xm:f>IF(Udfyldningsark!C42=0,TRUE,FALSE)</xm:f>
            <x14:dxf>
              <font>
                <color theme="0"/>
              </font>
              <fill>
                <patternFill>
                  <bgColor theme="0"/>
                </patternFill>
              </fill>
              <border>
                <left/>
                <right/>
                <bottom/>
                <vertical/>
                <horizontal/>
              </border>
            </x14:dxf>
          </x14:cfRule>
          <xm:sqref>CN25:CN101</xm:sqref>
        </x14:conditionalFormatting>
        <x14:conditionalFormatting xmlns:xm="http://schemas.microsoft.com/office/excel/2006/main">
          <x14:cfRule type="expression" priority="9876" id="{734B6AC7-F324-47D3-A44C-866E70EE86AD}">
            <xm:f>IF(Udfyldningsark!C42=0,TRUE,FALSE)</xm:f>
            <x14:dxf>
              <font>
                <color theme="0"/>
              </font>
              <fill>
                <patternFill>
                  <bgColor theme="0"/>
                </patternFill>
              </fill>
              <border>
                <left/>
                <right/>
                <bottom/>
                <vertical/>
                <horizontal/>
              </border>
            </x14:dxf>
          </x14:cfRule>
          <xm:sqref>CO25:CO101</xm:sqref>
        </x14:conditionalFormatting>
        <x14:conditionalFormatting xmlns:xm="http://schemas.microsoft.com/office/excel/2006/main">
          <x14:cfRule type="expression" priority="9875" id="{94ACA66D-EC98-4DC2-BDD5-DEF4FBFB399B}">
            <xm:f>IF(Udfyldningsark!C42=0,TRUE,FALSE)</xm:f>
            <x14:dxf>
              <font>
                <color theme="0"/>
              </font>
              <fill>
                <patternFill>
                  <bgColor theme="0"/>
                </patternFill>
              </fill>
              <border>
                <left/>
                <right/>
                <bottom/>
                <vertical/>
                <horizontal/>
              </border>
            </x14:dxf>
          </x14:cfRule>
          <xm:sqref>CP25:CP101</xm:sqref>
        </x14:conditionalFormatting>
        <x14:conditionalFormatting xmlns:xm="http://schemas.microsoft.com/office/excel/2006/main">
          <x14:cfRule type="expression" priority="9874" id="{62C8CDD8-0D85-48ED-A1AD-A23FBFA63B38}">
            <xm:f>IF(Udfyldningsark!C42=0,TRUE,FALSE)</xm:f>
            <x14:dxf>
              <font>
                <color theme="0"/>
              </font>
              <fill>
                <patternFill>
                  <bgColor theme="0"/>
                </patternFill>
              </fill>
              <border>
                <left/>
                <right/>
                <bottom/>
                <vertical/>
                <horizontal/>
              </border>
            </x14:dxf>
          </x14:cfRule>
          <xm:sqref>CQ25:CQ101</xm:sqref>
        </x14:conditionalFormatting>
        <x14:conditionalFormatting xmlns:xm="http://schemas.microsoft.com/office/excel/2006/main">
          <x14:cfRule type="expression" priority="9873" id="{BBCC6D93-121A-4E93-A115-4E826FD373FD}">
            <xm:f>IF(Udfyldningsark!C42=0,TRUE,FALSE)</xm:f>
            <x14:dxf>
              <font>
                <color theme="0"/>
              </font>
              <fill>
                <patternFill>
                  <bgColor theme="0"/>
                </patternFill>
              </fill>
              <border>
                <left/>
                <right/>
                <bottom/>
                <vertical/>
                <horizontal/>
              </border>
            </x14:dxf>
          </x14:cfRule>
          <xm:sqref>CR25:CR101</xm:sqref>
        </x14:conditionalFormatting>
        <x14:conditionalFormatting xmlns:xm="http://schemas.microsoft.com/office/excel/2006/main">
          <x14:cfRule type="expression" priority="9872" id="{13530627-2FEE-4329-934D-B08C592C1FE6}">
            <xm:f>IF(Udfyldningsark!C42=0,TRUE,FALSE)</xm:f>
            <x14:dxf>
              <font>
                <color theme="0"/>
              </font>
              <fill>
                <patternFill>
                  <bgColor theme="0"/>
                </patternFill>
              </fill>
              <border>
                <left/>
                <right/>
                <bottom/>
                <vertical/>
                <horizontal/>
              </border>
            </x14:dxf>
          </x14:cfRule>
          <xm:sqref>CS25:CS101</xm:sqref>
        </x14:conditionalFormatting>
        <x14:conditionalFormatting xmlns:xm="http://schemas.microsoft.com/office/excel/2006/main">
          <x14:cfRule type="expression" priority="9871" id="{35ADB249-0A43-41CA-B4EB-3A4E4F6716C9}">
            <xm:f>IF(Udfyldningsark!C42=0,TRUE,FALSE)</xm:f>
            <x14:dxf>
              <font>
                <color theme="0"/>
              </font>
              <fill>
                <patternFill>
                  <bgColor theme="0"/>
                </patternFill>
              </fill>
              <border>
                <left/>
                <right/>
                <bottom/>
                <vertical/>
                <horizontal/>
              </border>
            </x14:dxf>
          </x14:cfRule>
          <xm:sqref>CT25:CT101</xm:sqref>
        </x14:conditionalFormatting>
        <x14:conditionalFormatting xmlns:xm="http://schemas.microsoft.com/office/excel/2006/main">
          <x14:cfRule type="expression" priority="9870" id="{6A3101D9-9390-4057-90C1-A2017784813B}">
            <xm:f>IF(Udfyldningsark!C42=0,TRUE,FALSE)</xm:f>
            <x14:dxf>
              <font>
                <color theme="0"/>
              </font>
              <fill>
                <patternFill>
                  <bgColor theme="0"/>
                </patternFill>
              </fill>
              <border>
                <left/>
                <right/>
                <bottom/>
                <vertical/>
                <horizontal/>
              </border>
            </x14:dxf>
          </x14:cfRule>
          <xm:sqref>CU25:CU101</xm:sqref>
        </x14:conditionalFormatting>
        <x14:conditionalFormatting xmlns:xm="http://schemas.microsoft.com/office/excel/2006/main">
          <x14:cfRule type="expression" priority="9869" id="{6524466A-5EA4-4F6D-B52A-AC935E3BA0CF}">
            <xm:f>IF(Udfyldningsark!C42=0,TRUE,FALSE)</xm:f>
            <x14:dxf>
              <font>
                <color theme="0"/>
              </font>
              <fill>
                <patternFill>
                  <bgColor theme="0"/>
                </patternFill>
              </fill>
              <border>
                <left/>
                <right/>
                <bottom/>
                <vertical/>
                <horizontal/>
              </border>
            </x14:dxf>
          </x14:cfRule>
          <xm:sqref>CV25:CV101</xm:sqref>
        </x14:conditionalFormatting>
        <x14:conditionalFormatting xmlns:xm="http://schemas.microsoft.com/office/excel/2006/main">
          <x14:cfRule type="expression" priority="9868" id="{526D6FCA-1525-4878-92A4-E1760EF46A7D}">
            <xm:f>IF(Udfyldningsark!C42=0,TRUE,FALSE)</xm:f>
            <x14:dxf>
              <font>
                <color theme="0"/>
              </font>
              <fill>
                <patternFill>
                  <bgColor theme="0"/>
                </patternFill>
              </fill>
              <border>
                <left/>
                <right/>
                <bottom/>
                <vertical/>
                <horizontal/>
              </border>
            </x14:dxf>
          </x14:cfRule>
          <xm:sqref>CW25:CW101</xm:sqref>
        </x14:conditionalFormatting>
        <x14:conditionalFormatting xmlns:xm="http://schemas.microsoft.com/office/excel/2006/main">
          <x14:cfRule type="expression" priority="9867" id="{0BCC9623-58DD-458D-A75F-2188F009D9B2}">
            <xm:f>IF(Udfyldningsark!C42=0,TRUE,FALSE)</xm:f>
            <x14:dxf>
              <font>
                <color theme="0"/>
              </font>
              <fill>
                <patternFill>
                  <bgColor theme="0"/>
                </patternFill>
              </fill>
              <border>
                <left/>
                <right/>
                <bottom/>
                <vertical/>
                <horizontal/>
              </border>
            </x14:dxf>
          </x14:cfRule>
          <xm:sqref>CX25:CX101</xm:sqref>
        </x14:conditionalFormatting>
        <x14:conditionalFormatting xmlns:xm="http://schemas.microsoft.com/office/excel/2006/main">
          <x14:cfRule type="expression" priority="9866" id="{6D5FC039-FCE6-4D2E-8B63-92D6AFD875C4}">
            <xm:f>IF(Udfyldningsark!C42=0,TRUE,FALSE)</xm:f>
            <x14:dxf>
              <font>
                <color theme="0"/>
              </font>
              <fill>
                <patternFill>
                  <bgColor theme="0"/>
                </patternFill>
              </fill>
              <border>
                <left/>
                <right/>
                <bottom/>
                <vertical/>
                <horizontal/>
              </border>
            </x14:dxf>
          </x14:cfRule>
          <xm:sqref>CY25:CY101</xm:sqref>
        </x14:conditionalFormatting>
        <x14:conditionalFormatting xmlns:xm="http://schemas.microsoft.com/office/excel/2006/main">
          <x14:cfRule type="expression" priority="9865" id="{B025C1D2-C796-4028-AE6A-EC3B8AA364A0}">
            <xm:f>IF(Udfyldningsark!C42=0,TRUE,FALSE)</xm:f>
            <x14:dxf>
              <font>
                <color theme="0"/>
              </font>
              <fill>
                <patternFill>
                  <bgColor theme="0"/>
                </patternFill>
              </fill>
              <border>
                <left/>
                <right/>
                <bottom/>
                <vertical/>
                <horizontal/>
              </border>
            </x14:dxf>
          </x14:cfRule>
          <xm:sqref>CZ25:CZ101</xm:sqref>
        </x14:conditionalFormatting>
        <x14:conditionalFormatting xmlns:xm="http://schemas.microsoft.com/office/excel/2006/main">
          <x14:cfRule type="expression" priority="9864" id="{2D48DB9A-F5E1-413B-922F-171DC505861D}">
            <xm:f>IF(Udfyldningsark!C42=0,TRUE,FALSE)</xm:f>
            <x14:dxf>
              <font>
                <color theme="0"/>
              </font>
              <fill>
                <patternFill>
                  <bgColor theme="0"/>
                </patternFill>
              </fill>
              <border>
                <left/>
                <right/>
                <bottom/>
                <vertical/>
                <horizontal/>
              </border>
            </x14:dxf>
          </x14:cfRule>
          <xm:sqref>DA25:DA101</xm:sqref>
        </x14:conditionalFormatting>
        <x14:conditionalFormatting xmlns:xm="http://schemas.microsoft.com/office/excel/2006/main">
          <x14:cfRule type="expression" priority="9863" id="{41EA73E6-82DF-4196-8ED5-059265688B3F}">
            <xm:f>IF(Udfyldningsark!C42=0,TRUE,FALSE)</xm:f>
            <x14:dxf>
              <font>
                <color theme="0"/>
              </font>
              <fill>
                <patternFill>
                  <bgColor theme="0"/>
                </patternFill>
              </fill>
              <border>
                <left/>
                <right/>
                <bottom/>
                <vertical/>
                <horizontal/>
              </border>
            </x14:dxf>
          </x14:cfRule>
          <xm:sqref>DB25:DB101</xm:sqref>
        </x14:conditionalFormatting>
        <x14:conditionalFormatting xmlns:xm="http://schemas.microsoft.com/office/excel/2006/main">
          <x14:cfRule type="expression" priority="9862" id="{CC81C118-7A41-42CF-9841-65809E5F8577}">
            <xm:f>IF(Udfyldningsark!C42=0,TRUE,FALSE)</xm:f>
            <x14:dxf>
              <font>
                <color theme="0"/>
              </font>
              <fill>
                <patternFill>
                  <bgColor theme="0"/>
                </patternFill>
              </fill>
              <border>
                <left/>
                <right/>
                <bottom/>
                <vertical/>
                <horizontal/>
              </border>
            </x14:dxf>
          </x14:cfRule>
          <xm:sqref>DC25:DC101</xm:sqref>
        </x14:conditionalFormatting>
        <x14:conditionalFormatting xmlns:xm="http://schemas.microsoft.com/office/excel/2006/main">
          <x14:cfRule type="expression" priority="9861" id="{5FB60EC8-0A34-409C-BFC9-67283F366DA4}">
            <xm:f>IF(Udfyldningsark!C42=0,TRUE,FALSE)</xm:f>
            <x14:dxf>
              <font>
                <color theme="0"/>
              </font>
              <fill>
                <patternFill>
                  <bgColor theme="0"/>
                </patternFill>
              </fill>
              <border>
                <left/>
                <right/>
                <bottom/>
                <vertical/>
                <horizontal/>
              </border>
            </x14:dxf>
          </x14:cfRule>
          <xm:sqref>DD25:DD101</xm:sqref>
        </x14:conditionalFormatting>
        <x14:conditionalFormatting xmlns:xm="http://schemas.microsoft.com/office/excel/2006/main">
          <x14:cfRule type="expression" priority="9860" id="{E41BD443-6E37-42E3-96F2-DAB6B208A760}">
            <xm:f>IF(Udfyldningsark!C42=0,TRUE,FALSE)</xm:f>
            <x14:dxf>
              <font>
                <color theme="0"/>
              </font>
              <fill>
                <patternFill>
                  <bgColor theme="0"/>
                </patternFill>
              </fill>
              <border>
                <left/>
                <right/>
                <bottom/>
                <vertical/>
                <horizontal/>
              </border>
            </x14:dxf>
          </x14:cfRule>
          <xm:sqref>DE25:DE101</xm:sqref>
        </x14:conditionalFormatting>
        <x14:conditionalFormatting xmlns:xm="http://schemas.microsoft.com/office/excel/2006/main">
          <x14:cfRule type="expression" priority="9859" id="{F2BEAC72-3030-41B1-885C-7B820E524A67}">
            <xm:f>IF(Udfyldningsark!C42=0,TRUE,FALSE)</xm:f>
            <x14:dxf>
              <font>
                <color theme="0"/>
              </font>
              <fill>
                <patternFill>
                  <bgColor theme="0"/>
                </patternFill>
              </fill>
              <border>
                <left/>
                <right/>
                <bottom/>
                <vertical/>
                <horizontal/>
              </border>
            </x14:dxf>
          </x14:cfRule>
          <xm:sqref>DF25:DF101</xm:sqref>
        </x14:conditionalFormatting>
        <x14:conditionalFormatting xmlns:xm="http://schemas.microsoft.com/office/excel/2006/main">
          <x14:cfRule type="expression" priority="9858" id="{158D889C-D49A-48FA-9F1B-D3245DE3903C}">
            <xm:f>IF(Udfyldningsark!C42=0,TRUE,FALSE)</xm:f>
            <x14:dxf>
              <font>
                <color theme="0"/>
              </font>
              <fill>
                <patternFill>
                  <bgColor theme="0"/>
                </patternFill>
              </fill>
              <border>
                <left/>
                <right/>
                <bottom/>
                <vertical/>
                <horizontal/>
              </border>
            </x14:dxf>
          </x14:cfRule>
          <xm:sqref>DG25:DG101</xm:sqref>
        </x14:conditionalFormatting>
        <x14:conditionalFormatting xmlns:xm="http://schemas.microsoft.com/office/excel/2006/main">
          <x14:cfRule type="expression" priority="9857" id="{A3005317-1D3C-45D7-B315-B134FAA973EC}">
            <xm:f>IF(Udfyldningsark!C42=0,TRUE,FALSE)</xm:f>
            <x14:dxf>
              <font>
                <color theme="0"/>
              </font>
              <fill>
                <patternFill>
                  <bgColor theme="0"/>
                </patternFill>
              </fill>
              <border>
                <left/>
                <right/>
                <bottom/>
                <vertical/>
                <horizontal/>
              </border>
            </x14:dxf>
          </x14:cfRule>
          <xm:sqref>DH25:DH101</xm:sqref>
        </x14:conditionalFormatting>
        <x14:conditionalFormatting xmlns:xm="http://schemas.microsoft.com/office/excel/2006/main">
          <x14:cfRule type="expression" priority="9856" id="{AFD5407B-F169-4A6C-8D18-0E27B8DA4CC0}">
            <xm:f>IF(Udfyldningsark!C42=0,TRUE,FALSE)</xm:f>
            <x14:dxf>
              <font>
                <color theme="0"/>
              </font>
              <fill>
                <patternFill>
                  <bgColor theme="0"/>
                </patternFill>
              </fill>
              <border>
                <left/>
                <right/>
                <bottom/>
                <vertical/>
                <horizontal/>
              </border>
            </x14:dxf>
          </x14:cfRule>
          <xm:sqref>DI25:DI101</xm:sqref>
        </x14:conditionalFormatting>
        <x14:conditionalFormatting xmlns:xm="http://schemas.microsoft.com/office/excel/2006/main">
          <x14:cfRule type="expression" priority="9855" id="{B8B0253D-3C1D-4828-AEF1-FE0E443B4A3E}">
            <xm:f>IF(Udfyldningsark!C42=0,TRUE,FALSE)</xm:f>
            <x14:dxf>
              <font>
                <color theme="0"/>
              </font>
              <fill>
                <patternFill>
                  <bgColor theme="0"/>
                </patternFill>
              </fill>
              <border>
                <left/>
                <right/>
                <bottom/>
                <vertical/>
                <horizontal/>
              </border>
            </x14:dxf>
          </x14:cfRule>
          <xm:sqref>DJ25:DJ101</xm:sqref>
        </x14:conditionalFormatting>
        <x14:conditionalFormatting xmlns:xm="http://schemas.microsoft.com/office/excel/2006/main">
          <x14:cfRule type="expression" priority="9854" id="{06401E23-AA29-4517-A956-8708BA9B91DB}">
            <xm:f>IF(Udfyldningsark!C42=0,TRUE,FALSE)</xm:f>
            <x14:dxf>
              <font>
                <color theme="0"/>
              </font>
              <fill>
                <patternFill>
                  <bgColor theme="0"/>
                </patternFill>
              </fill>
              <border>
                <left/>
                <right/>
                <bottom/>
                <vertical/>
                <horizontal/>
              </border>
            </x14:dxf>
          </x14:cfRule>
          <xm:sqref>DK25:DK101</xm:sqref>
        </x14:conditionalFormatting>
        <x14:conditionalFormatting xmlns:xm="http://schemas.microsoft.com/office/excel/2006/main">
          <x14:cfRule type="expression" priority="204" id="{90575C82-B4F1-4875-89E2-C85EDF4155E0}">
            <xm:f>IF(Udfyldningsark!C42=0,TRUE,FALSE)</xm:f>
            <x14:dxf>
              <font>
                <color theme="0"/>
              </font>
              <fill>
                <patternFill>
                  <bgColor theme="0"/>
                </patternFill>
              </fill>
              <border>
                <left style="thin">
                  <color theme="0"/>
                </left>
                <right style="thin">
                  <color theme="0"/>
                </right>
                <bottom style="thin">
                  <color theme="0"/>
                </bottom>
                <vertical/>
                <horizontal/>
              </border>
            </x14:dxf>
          </x14:cfRule>
          <xm:sqref>G25:G101</xm:sqref>
        </x14:conditionalFormatting>
        <x14:conditionalFormatting xmlns:xm="http://schemas.microsoft.com/office/excel/2006/main">
          <x14:cfRule type="expression" priority="203" id="{98E7B8C4-31D0-47F5-91E0-D6AB4B92E089}">
            <xm:f>IF(Udfyldningsark!C42=0,TRUE,FALSE)</xm:f>
            <x14:dxf>
              <font>
                <color theme="0"/>
              </font>
              <fill>
                <patternFill>
                  <bgColor theme="0"/>
                </patternFill>
              </fill>
              <border>
                <left style="thin">
                  <color theme="0"/>
                </left>
                <right style="thin">
                  <color theme="0"/>
                </right>
                <bottom style="thin">
                  <color theme="0"/>
                </bottom>
                <vertical/>
                <horizontal/>
              </border>
            </x14:dxf>
          </x14:cfRule>
          <xm:sqref>C25:E101</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errorTitle="Forkert angivelse" error="Der kan kun angives JA eller NEJ fra rullelisten" promptTitle="Vælg JA eller NEJ" prompt="Brug rullelisten til at vælge om dags dato ønskes anført i nedenstående skema">
          <x14:formula1>
            <xm:f>Data!$G$6:$G$7</xm:f>
          </x14:formula1>
          <xm:sqref>DQ5:DU5</xm:sqref>
        </x14:dataValidation>
        <x14:dataValidation type="list" allowBlank="1" showInputMessage="1" showErrorMessage="1" errorTitle="Vælg dato fra rulleliste" error="Der kan ikke bruges andre datoformater end dem fra rullelisten. _x000a__x000a_" promptTitle="Vælg dato" prompt="Brug rullelisten til at vælge datoen for den planlagte idriftsættelse">
          <x14:formula1>
            <xm:f>Data!$D$6:$D$1115</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tabColor rgb="FF92D050"/>
    <pageSetUpPr fitToPage="1"/>
  </sheetPr>
  <dimension ref="A1:R91"/>
  <sheetViews>
    <sheetView showGridLines="0" showRowColHeaders="0" showZeros="0" topLeftCell="A31" zoomScale="85" zoomScaleNormal="85" workbookViewId="0">
      <selection activeCell="E14" sqref="E14:I46"/>
    </sheetView>
  </sheetViews>
  <sheetFormatPr defaultColWidth="0" defaultRowHeight="12.75" zeroHeight="1" x14ac:dyDescent="0.2"/>
  <cols>
    <col min="1" max="1" width="6.875" customWidth="1"/>
    <col min="2" max="2" width="2" customWidth="1"/>
    <col min="3" max="3" width="4.25" customWidth="1"/>
    <col min="4" max="4" width="3.5" customWidth="1"/>
    <col min="5" max="5" width="22.5" customWidth="1"/>
    <col min="6" max="6" width="42.125" customWidth="1"/>
    <col min="7" max="7" width="13.5" customWidth="1"/>
    <col min="8" max="8" width="15.875" customWidth="1"/>
    <col min="9" max="9" width="8.25" customWidth="1"/>
    <col min="10" max="10" width="1.875" customWidth="1"/>
    <col min="11" max="11" width="4.25" customWidth="1"/>
    <col min="12" max="12" width="2" customWidth="1"/>
    <col min="13" max="13" width="8.75" customWidth="1"/>
    <col min="14" max="14" width="8.75" hidden="1" customWidth="1"/>
    <col min="15" max="18" width="0" hidden="1" customWidth="1"/>
    <col min="19" max="16384" width="8.75" hidden="1"/>
  </cols>
  <sheetData>
    <row r="1" spans="2:12" x14ac:dyDescent="0.2"/>
    <row r="2" spans="2:12" x14ac:dyDescent="0.2"/>
    <row r="3" spans="2:12" x14ac:dyDescent="0.2"/>
    <row r="4" spans="2:12" x14ac:dyDescent="0.2">
      <c r="B4" s="209"/>
      <c r="C4" s="209"/>
      <c r="D4" s="209"/>
      <c r="E4" s="209"/>
      <c r="F4" s="209"/>
      <c r="G4" s="209"/>
      <c r="H4" s="209"/>
      <c r="I4" s="209"/>
      <c r="J4" s="209"/>
      <c r="K4" s="209"/>
      <c r="L4" s="209"/>
    </row>
    <row r="5" spans="2:12" x14ac:dyDescent="0.2">
      <c r="B5" s="209"/>
      <c r="L5" s="209"/>
    </row>
    <row r="6" spans="2:12" x14ac:dyDescent="0.2">
      <c r="B6" s="209"/>
      <c r="L6" s="209"/>
    </row>
    <row r="7" spans="2:12" s="206" customFormat="1" ht="42" customHeight="1" x14ac:dyDescent="0.2">
      <c r="B7" s="210"/>
      <c r="D7" s="208"/>
      <c r="E7" s="214" t="s">
        <v>54</v>
      </c>
      <c r="F7" s="208"/>
      <c r="G7" s="208"/>
      <c r="H7" s="208"/>
      <c r="I7" s="208"/>
      <c r="J7" s="208"/>
      <c r="L7" s="210"/>
    </row>
    <row r="8" spans="2:12" x14ac:dyDescent="0.2">
      <c r="B8" s="209"/>
      <c r="D8" s="207"/>
      <c r="E8" s="447" t="s">
        <v>55</v>
      </c>
      <c r="F8" s="447"/>
      <c r="G8" s="447"/>
      <c r="H8" s="447"/>
      <c r="I8" s="447"/>
      <c r="J8" s="207"/>
      <c r="L8" s="209"/>
    </row>
    <row r="9" spans="2:12" x14ac:dyDescent="0.2">
      <c r="B9" s="209"/>
      <c r="D9" s="207"/>
      <c r="E9" s="447"/>
      <c r="F9" s="447"/>
      <c r="G9" s="447"/>
      <c r="H9" s="447"/>
      <c r="I9" s="447"/>
      <c r="J9" s="207"/>
      <c r="L9" s="209"/>
    </row>
    <row r="10" spans="2:12" x14ac:dyDescent="0.2">
      <c r="B10" s="209"/>
      <c r="D10" s="207"/>
      <c r="E10" s="447"/>
      <c r="F10" s="447"/>
      <c r="G10" s="447"/>
      <c r="H10" s="447"/>
      <c r="I10" s="447"/>
      <c r="J10" s="207"/>
      <c r="L10" s="209"/>
    </row>
    <row r="11" spans="2:12" x14ac:dyDescent="0.2">
      <c r="B11" s="209"/>
      <c r="L11" s="209"/>
    </row>
    <row r="12" spans="2:12" x14ac:dyDescent="0.2">
      <c r="B12" s="209"/>
      <c r="L12" s="209"/>
    </row>
    <row r="13" spans="2:12" s="206" customFormat="1" ht="51" customHeight="1" x14ac:dyDescent="0.2">
      <c r="B13" s="210"/>
      <c r="D13" s="208"/>
      <c r="E13" s="214" t="s">
        <v>43</v>
      </c>
      <c r="F13" s="208"/>
      <c r="G13" s="208"/>
      <c r="H13" s="208"/>
      <c r="I13" s="208"/>
      <c r="J13" s="208"/>
      <c r="L13" s="210"/>
    </row>
    <row r="14" spans="2:12" ht="12.6" customHeight="1" x14ac:dyDescent="0.2">
      <c r="B14" s="209"/>
      <c r="D14" s="207"/>
      <c r="E14" s="445" t="s">
        <v>101</v>
      </c>
      <c r="F14" s="445"/>
      <c r="G14" s="445"/>
      <c r="H14" s="445"/>
      <c r="I14" s="445"/>
      <c r="J14" s="211"/>
      <c r="L14" s="209"/>
    </row>
    <row r="15" spans="2:12" x14ac:dyDescent="0.2">
      <c r="B15" s="209"/>
      <c r="D15" s="207"/>
      <c r="E15" s="445"/>
      <c r="F15" s="445"/>
      <c r="G15" s="445"/>
      <c r="H15" s="445"/>
      <c r="I15" s="445"/>
      <c r="J15" s="211"/>
      <c r="L15" s="209"/>
    </row>
    <row r="16" spans="2:12" x14ac:dyDescent="0.2">
      <c r="B16" s="209"/>
      <c r="D16" s="207"/>
      <c r="E16" s="445"/>
      <c r="F16" s="445"/>
      <c r="G16" s="445"/>
      <c r="H16" s="445"/>
      <c r="I16" s="445"/>
      <c r="J16" s="211"/>
      <c r="L16" s="209"/>
    </row>
    <row r="17" spans="2:12" x14ac:dyDescent="0.2">
      <c r="B17" s="209"/>
      <c r="D17" s="207"/>
      <c r="E17" s="445"/>
      <c r="F17" s="445"/>
      <c r="G17" s="445"/>
      <c r="H17" s="445"/>
      <c r="I17" s="445"/>
      <c r="J17" s="211"/>
      <c r="L17" s="209"/>
    </row>
    <row r="18" spans="2:12" x14ac:dyDescent="0.2">
      <c r="B18" s="209"/>
      <c r="D18" s="207"/>
      <c r="E18" s="445"/>
      <c r="F18" s="445"/>
      <c r="G18" s="445"/>
      <c r="H18" s="445"/>
      <c r="I18" s="445"/>
      <c r="J18" s="211"/>
      <c r="L18" s="209"/>
    </row>
    <row r="19" spans="2:12" x14ac:dyDescent="0.2">
      <c r="B19" s="209"/>
      <c r="D19" s="207"/>
      <c r="E19" s="445"/>
      <c r="F19" s="445"/>
      <c r="G19" s="445"/>
      <c r="H19" s="445"/>
      <c r="I19" s="445"/>
      <c r="J19" s="211"/>
      <c r="L19" s="209"/>
    </row>
    <row r="20" spans="2:12" x14ac:dyDescent="0.2">
      <c r="B20" s="209"/>
      <c r="D20" s="207"/>
      <c r="E20" s="445"/>
      <c r="F20" s="445"/>
      <c r="G20" s="445"/>
      <c r="H20" s="445"/>
      <c r="I20" s="445"/>
      <c r="J20" s="211"/>
      <c r="L20" s="209"/>
    </row>
    <row r="21" spans="2:12" x14ac:dyDescent="0.2">
      <c r="B21" s="209"/>
      <c r="D21" s="207"/>
      <c r="E21" s="445"/>
      <c r="F21" s="445"/>
      <c r="G21" s="445"/>
      <c r="H21" s="445"/>
      <c r="I21" s="445"/>
      <c r="J21" s="211"/>
      <c r="L21" s="209"/>
    </row>
    <row r="22" spans="2:12" x14ac:dyDescent="0.2">
      <c r="B22" s="209"/>
      <c r="D22" s="207"/>
      <c r="E22" s="445"/>
      <c r="F22" s="445"/>
      <c r="G22" s="445"/>
      <c r="H22" s="445"/>
      <c r="I22" s="445"/>
      <c r="J22" s="211"/>
      <c r="L22" s="209"/>
    </row>
    <row r="23" spans="2:12" x14ac:dyDescent="0.2">
      <c r="B23" s="209"/>
      <c r="D23" s="207"/>
      <c r="E23" s="445"/>
      <c r="F23" s="445"/>
      <c r="G23" s="445"/>
      <c r="H23" s="445"/>
      <c r="I23" s="445"/>
      <c r="J23" s="211"/>
      <c r="L23" s="209"/>
    </row>
    <row r="24" spans="2:12" x14ac:dyDescent="0.2">
      <c r="B24" s="209"/>
      <c r="D24" s="207"/>
      <c r="E24" s="445"/>
      <c r="F24" s="445"/>
      <c r="G24" s="445"/>
      <c r="H24" s="445"/>
      <c r="I24" s="445"/>
      <c r="J24" s="211"/>
      <c r="L24" s="209"/>
    </row>
    <row r="25" spans="2:12" x14ac:dyDescent="0.2">
      <c r="B25" s="209"/>
      <c r="D25" s="207"/>
      <c r="E25" s="445"/>
      <c r="F25" s="445"/>
      <c r="G25" s="445"/>
      <c r="H25" s="445"/>
      <c r="I25" s="445"/>
      <c r="J25" s="211"/>
      <c r="L25" s="209"/>
    </row>
    <row r="26" spans="2:12" x14ac:dyDescent="0.2">
      <c r="B26" s="209"/>
      <c r="D26" s="207"/>
      <c r="E26" s="445"/>
      <c r="F26" s="445"/>
      <c r="G26" s="445"/>
      <c r="H26" s="445"/>
      <c r="I26" s="445"/>
      <c r="J26" s="211"/>
      <c r="L26" s="209"/>
    </row>
    <row r="27" spans="2:12" x14ac:dyDescent="0.2">
      <c r="B27" s="209"/>
      <c r="D27" s="207"/>
      <c r="E27" s="445"/>
      <c r="F27" s="445"/>
      <c r="G27" s="445"/>
      <c r="H27" s="445"/>
      <c r="I27" s="445"/>
      <c r="J27" s="211"/>
      <c r="L27" s="209"/>
    </row>
    <row r="28" spans="2:12" x14ac:dyDescent="0.2">
      <c r="B28" s="209"/>
      <c r="D28" s="207"/>
      <c r="E28" s="445"/>
      <c r="F28" s="445"/>
      <c r="G28" s="445"/>
      <c r="H28" s="445"/>
      <c r="I28" s="445"/>
      <c r="J28" s="211"/>
      <c r="L28" s="209"/>
    </row>
    <row r="29" spans="2:12" x14ac:dyDescent="0.2">
      <c r="B29" s="209"/>
      <c r="D29" s="207"/>
      <c r="E29" s="445"/>
      <c r="F29" s="445"/>
      <c r="G29" s="445"/>
      <c r="H29" s="445"/>
      <c r="I29" s="445"/>
      <c r="J29" s="211"/>
      <c r="L29" s="209"/>
    </row>
    <row r="30" spans="2:12" x14ac:dyDescent="0.2">
      <c r="B30" s="209"/>
      <c r="D30" s="207"/>
      <c r="E30" s="445"/>
      <c r="F30" s="445"/>
      <c r="G30" s="445"/>
      <c r="H30" s="445"/>
      <c r="I30" s="445"/>
      <c r="J30" s="211"/>
      <c r="L30" s="209"/>
    </row>
    <row r="31" spans="2:12" x14ac:dyDescent="0.2">
      <c r="B31" s="209"/>
      <c r="D31" s="207"/>
      <c r="E31" s="445"/>
      <c r="F31" s="445"/>
      <c r="G31" s="445"/>
      <c r="H31" s="445"/>
      <c r="I31" s="445"/>
      <c r="J31" s="211"/>
      <c r="L31" s="209"/>
    </row>
    <row r="32" spans="2:12" x14ac:dyDescent="0.2">
      <c r="B32" s="209"/>
      <c r="D32" s="207"/>
      <c r="E32" s="445"/>
      <c r="F32" s="445"/>
      <c r="G32" s="445"/>
      <c r="H32" s="445"/>
      <c r="I32" s="445"/>
      <c r="J32" s="211"/>
      <c r="L32" s="209"/>
    </row>
    <row r="33" spans="2:17" x14ac:dyDescent="0.2">
      <c r="B33" s="209"/>
      <c r="D33" s="207"/>
      <c r="E33" s="445"/>
      <c r="F33" s="445"/>
      <c r="G33" s="445"/>
      <c r="H33" s="445"/>
      <c r="I33" s="445"/>
      <c r="J33" s="211"/>
      <c r="L33" s="209"/>
    </row>
    <row r="34" spans="2:17" x14ac:dyDescent="0.2">
      <c r="B34" s="209"/>
      <c r="D34" s="207"/>
      <c r="E34" s="445"/>
      <c r="F34" s="445"/>
      <c r="G34" s="445"/>
      <c r="H34" s="445"/>
      <c r="I34" s="445"/>
      <c r="J34" s="211"/>
      <c r="L34" s="209"/>
    </row>
    <row r="35" spans="2:17" x14ac:dyDescent="0.2">
      <c r="B35" s="209"/>
      <c r="D35" s="207"/>
      <c r="E35" s="445"/>
      <c r="F35" s="445"/>
      <c r="G35" s="445"/>
      <c r="H35" s="445"/>
      <c r="I35" s="445"/>
      <c r="J35" s="211"/>
      <c r="L35" s="209"/>
    </row>
    <row r="36" spans="2:17" x14ac:dyDescent="0.2">
      <c r="B36" s="209"/>
      <c r="D36" s="207"/>
      <c r="E36" s="445"/>
      <c r="F36" s="445"/>
      <c r="G36" s="445"/>
      <c r="H36" s="445"/>
      <c r="I36" s="445"/>
      <c r="J36" s="211"/>
      <c r="L36" s="209"/>
    </row>
    <row r="37" spans="2:17" x14ac:dyDescent="0.2">
      <c r="B37" s="209"/>
      <c r="D37" s="207"/>
      <c r="E37" s="445"/>
      <c r="F37" s="445"/>
      <c r="G37" s="445"/>
      <c r="H37" s="445"/>
      <c r="I37" s="445"/>
      <c r="J37" s="211"/>
      <c r="L37" s="209"/>
    </row>
    <row r="38" spans="2:17" x14ac:dyDescent="0.2">
      <c r="B38" s="209"/>
      <c r="D38" s="207"/>
      <c r="E38" s="445"/>
      <c r="F38" s="445"/>
      <c r="G38" s="445"/>
      <c r="H38" s="445"/>
      <c r="I38" s="445"/>
      <c r="J38" s="211"/>
      <c r="L38" s="209"/>
    </row>
    <row r="39" spans="2:17" x14ac:dyDescent="0.2">
      <c r="B39" s="209"/>
      <c r="D39" s="207"/>
      <c r="E39" s="445"/>
      <c r="F39" s="445"/>
      <c r="G39" s="445"/>
      <c r="H39" s="445"/>
      <c r="I39" s="445"/>
      <c r="J39" s="211"/>
      <c r="L39" s="209"/>
    </row>
    <row r="40" spans="2:17" x14ac:dyDescent="0.2">
      <c r="B40" s="209"/>
      <c r="D40" s="207"/>
      <c r="E40" s="445"/>
      <c r="F40" s="445"/>
      <c r="G40" s="445"/>
      <c r="H40" s="445"/>
      <c r="I40" s="445"/>
      <c r="J40" s="211"/>
      <c r="L40" s="209"/>
    </row>
    <row r="41" spans="2:17" x14ac:dyDescent="0.2">
      <c r="B41" s="209"/>
      <c r="D41" s="207"/>
      <c r="E41" s="445"/>
      <c r="F41" s="445"/>
      <c r="G41" s="445"/>
      <c r="H41" s="445"/>
      <c r="I41" s="445"/>
      <c r="J41" s="211"/>
      <c r="L41" s="209"/>
    </row>
    <row r="42" spans="2:17" x14ac:dyDescent="0.2">
      <c r="B42" s="209"/>
      <c r="D42" s="207"/>
      <c r="E42" s="445"/>
      <c r="F42" s="445"/>
      <c r="G42" s="445"/>
      <c r="H42" s="445"/>
      <c r="I42" s="445"/>
      <c r="J42" s="211"/>
      <c r="L42" s="209"/>
    </row>
    <row r="43" spans="2:17" x14ac:dyDescent="0.2">
      <c r="B43" s="209"/>
      <c r="D43" s="207"/>
      <c r="E43" s="445"/>
      <c r="F43" s="445"/>
      <c r="G43" s="445"/>
      <c r="H43" s="445"/>
      <c r="I43" s="445"/>
      <c r="J43" s="211"/>
      <c r="L43" s="209"/>
    </row>
    <row r="44" spans="2:17" x14ac:dyDescent="0.2">
      <c r="B44" s="209"/>
      <c r="D44" s="207"/>
      <c r="E44" s="445"/>
      <c r="F44" s="445"/>
      <c r="G44" s="445"/>
      <c r="H44" s="445"/>
      <c r="I44" s="445"/>
      <c r="J44" s="211"/>
      <c r="L44" s="209"/>
    </row>
    <row r="45" spans="2:17" x14ac:dyDescent="0.2">
      <c r="B45" s="209"/>
      <c r="D45" s="207"/>
      <c r="E45" s="445"/>
      <c r="F45" s="445"/>
      <c r="G45" s="445"/>
      <c r="H45" s="445"/>
      <c r="I45" s="445"/>
      <c r="J45" s="211"/>
      <c r="L45" s="209"/>
    </row>
    <row r="46" spans="2:17" x14ac:dyDescent="0.2">
      <c r="B46" s="209"/>
      <c r="D46" s="207"/>
      <c r="E46" s="445"/>
      <c r="F46" s="445"/>
      <c r="G46" s="445"/>
      <c r="H46" s="445"/>
      <c r="I46" s="445"/>
      <c r="J46" s="211"/>
      <c r="L46" s="209"/>
    </row>
    <row r="47" spans="2:17" s="212" customFormat="1" x14ac:dyDescent="0.2">
      <c r="B47" s="209"/>
      <c r="E47" s="213"/>
      <c r="F47" s="213"/>
      <c r="G47" s="213"/>
      <c r="H47" s="213"/>
      <c r="I47" s="213"/>
      <c r="J47" s="213"/>
      <c r="L47" s="209"/>
      <c r="Q47" s="212" t="s">
        <v>47</v>
      </c>
    </row>
    <row r="48" spans="2:17" s="212" customFormat="1" x14ac:dyDescent="0.2">
      <c r="B48" s="209"/>
      <c r="E48" s="213"/>
      <c r="F48" s="213"/>
      <c r="G48" s="213"/>
      <c r="H48" s="213"/>
      <c r="I48" s="213"/>
      <c r="J48" s="213"/>
      <c r="L48" s="209"/>
    </row>
    <row r="49" spans="2:12" s="217" customFormat="1" ht="33" customHeight="1" x14ac:dyDescent="0.2">
      <c r="B49" s="210"/>
      <c r="D49" s="208"/>
      <c r="E49" s="218" t="s">
        <v>46</v>
      </c>
      <c r="F49" s="219"/>
      <c r="G49" s="219"/>
      <c r="H49" s="219"/>
      <c r="I49" s="219"/>
      <c r="J49" s="219"/>
      <c r="L49" s="210"/>
    </row>
    <row r="50" spans="2:12" ht="13.9" customHeight="1" x14ac:dyDescent="0.2">
      <c r="B50" s="209"/>
      <c r="D50" s="207"/>
      <c r="E50" s="446" t="s">
        <v>42</v>
      </c>
      <c r="F50" s="446"/>
      <c r="G50" s="443" t="s">
        <v>44</v>
      </c>
      <c r="H50" s="273" t="s">
        <v>45</v>
      </c>
      <c r="I50" s="222"/>
      <c r="J50" s="207"/>
      <c r="L50" s="209"/>
    </row>
    <row r="51" spans="2:12" ht="17.45" customHeight="1" x14ac:dyDescent="0.2">
      <c r="B51" s="209"/>
      <c r="D51" s="207"/>
      <c r="E51" s="446"/>
      <c r="F51" s="446"/>
      <c r="G51" s="444"/>
      <c r="H51" s="274" t="s">
        <v>10</v>
      </c>
      <c r="I51" s="223"/>
      <c r="J51" s="207"/>
      <c r="L51" s="209"/>
    </row>
    <row r="52" spans="2:12" ht="16.899999999999999" customHeight="1" x14ac:dyDescent="0.2">
      <c r="B52" s="209"/>
      <c r="D52" s="215"/>
      <c r="E52" s="220" t="str">
        <f>Data!T7</f>
        <v>Testtilladelse</v>
      </c>
      <c r="F52" s="207"/>
      <c r="G52" s="221" t="str">
        <f>Data!U7</f>
        <v>TES</v>
      </c>
      <c r="H52" s="216">
        <f>Data!V7</f>
        <v>3</v>
      </c>
      <c r="I52" s="216"/>
      <c r="J52" s="207"/>
      <c r="L52" s="209"/>
    </row>
    <row r="53" spans="2:12" ht="16.899999999999999" customHeight="1" x14ac:dyDescent="0.2">
      <c r="B53" s="209"/>
      <c r="D53" s="215"/>
      <c r="E53" s="220" t="str">
        <f>Data!T8</f>
        <v>Ibrugtagningstilladelse til infrastruktur</v>
      </c>
      <c r="F53" s="207"/>
      <c r="G53" s="221" t="str">
        <f>Data!U8</f>
        <v>INF</v>
      </c>
      <c r="H53" s="216">
        <f>Data!V8</f>
        <v>3</v>
      </c>
      <c r="I53" s="216"/>
      <c r="J53" s="207"/>
      <c r="L53" s="209"/>
    </row>
    <row r="54" spans="2:12" ht="16.899999999999999" customHeight="1" x14ac:dyDescent="0.2">
      <c r="B54" s="209"/>
      <c r="D54" s="215"/>
      <c r="E54" s="220" t="str">
        <f>Data!T9</f>
        <v>Vejvendte sikkerhedsforanstaltninger</v>
      </c>
      <c r="F54" s="207"/>
      <c r="G54" s="221" t="str">
        <f>Data!U9</f>
        <v>VEJ</v>
      </c>
      <c r="H54" s="216">
        <f>Data!V9</f>
        <v>3</v>
      </c>
      <c r="I54" s="216"/>
      <c r="J54" s="207"/>
      <c r="L54" s="209"/>
    </row>
    <row r="55" spans="2:12" ht="16.899999999999999" customHeight="1" x14ac:dyDescent="0.2">
      <c r="B55" s="209"/>
      <c r="D55" s="215"/>
      <c r="E55" s="220" t="str">
        <f>Data!T10</f>
        <v>Ibrugtagningstilladelse til køretøjer</v>
      </c>
      <c r="F55" s="207"/>
      <c r="G55" s="221" t="str">
        <f>Data!U10</f>
        <v>RU1</v>
      </c>
      <c r="H55" s="216">
        <f>Data!V10</f>
        <v>6</v>
      </c>
      <c r="I55" s="216"/>
      <c r="J55" s="207"/>
      <c r="L55" s="209"/>
    </row>
    <row r="56" spans="2:12" ht="16.899999999999999" customHeight="1" x14ac:dyDescent="0.2">
      <c r="B56" s="209"/>
      <c r="D56" s="215"/>
      <c r="E56" s="220" t="str">
        <f>Data!T11</f>
        <v>Ibrugtagningstilladelse til køretøjer med forudgående dansk typegodkendelse</v>
      </c>
      <c r="F56" s="207"/>
      <c r="G56" s="221" t="str">
        <f>Data!U11</f>
        <v>RU2</v>
      </c>
      <c r="H56" s="216">
        <f>Data!V11</f>
        <v>3</v>
      </c>
      <c r="I56" s="216"/>
      <c r="J56" s="207"/>
      <c r="L56" s="209"/>
    </row>
    <row r="57" spans="2:12" ht="16.899999999999999" customHeight="1" x14ac:dyDescent="0.2">
      <c r="B57" s="209"/>
      <c r="D57" s="215"/>
      <c r="E57" s="220" t="str">
        <f>Data!T12</f>
        <v>Ibrugtagningstilladelse til køretøjer med udenlandsk ibrugtagningstilladelse</v>
      </c>
      <c r="F57" s="207"/>
      <c r="G57" s="221" t="str">
        <f>Data!U12</f>
        <v>RU3</v>
      </c>
      <c r="H57" s="216">
        <f>Data!V12</f>
        <v>3</v>
      </c>
      <c r="I57" s="216"/>
      <c r="J57" s="207"/>
      <c r="L57" s="209"/>
    </row>
    <row r="58" spans="2:12" ht="16.899999999999999" customHeight="1" x14ac:dyDescent="0.2">
      <c r="B58" s="209"/>
      <c r="D58" s="215"/>
      <c r="E58" s="220" t="str">
        <f>Data!T13</f>
        <v>Typegodkendelse af rullende materiel</v>
      </c>
      <c r="F58" s="207"/>
      <c r="G58" s="221" t="str">
        <f>Data!U13</f>
        <v>TYP</v>
      </c>
      <c r="H58" s="216">
        <f>Data!V13</f>
        <v>6</v>
      </c>
      <c r="I58" s="216"/>
      <c r="J58" s="207"/>
      <c r="L58" s="209"/>
    </row>
    <row r="59" spans="2:12" ht="16.899999999999999" customHeight="1" x14ac:dyDescent="0.2">
      <c r="B59" s="209"/>
      <c r="D59" s="215"/>
      <c r="E59" s="296" t="str">
        <f>Data!T14</f>
        <v>Sagkyndig</v>
      </c>
      <c r="F59" s="207"/>
      <c r="G59" s="221" t="str">
        <f>Data!U14</f>
        <v>SAG</v>
      </c>
      <c r="H59" s="216">
        <f>Data!V14</f>
        <v>3</v>
      </c>
      <c r="I59" s="216"/>
      <c r="J59" s="207"/>
      <c r="L59" s="209"/>
    </row>
    <row r="60" spans="2:12" ht="16.899999999999999" customHeight="1" x14ac:dyDescent="0.2">
      <c r="B60" s="209"/>
      <c r="D60" s="215"/>
      <c r="E60" s="296" t="str">
        <f>Data!T15</f>
        <v>Ikke-akkrediteret assessor</v>
      </c>
      <c r="F60" s="207"/>
      <c r="G60" s="221" t="str">
        <f>Data!U15</f>
        <v>ASS</v>
      </c>
      <c r="H60" s="216">
        <f>Data!V15</f>
        <v>3</v>
      </c>
      <c r="I60" s="216"/>
      <c r="J60" s="207"/>
      <c r="L60" s="209"/>
    </row>
    <row r="61" spans="2:12" ht="16.899999999999999" customHeight="1" x14ac:dyDescent="0.2">
      <c r="B61" s="209"/>
      <c r="D61" s="215"/>
      <c r="E61" s="220" t="str">
        <f>Data!T16</f>
        <v>Trafikale sikkerhedsregler (enkeltregler)</v>
      </c>
      <c r="F61" s="207"/>
      <c r="G61" s="221" t="str">
        <f>Data!U16</f>
        <v>TF1</v>
      </c>
      <c r="H61" s="216">
        <f>Data!V16</f>
        <v>6</v>
      </c>
      <c r="I61" s="216"/>
      <c r="J61" s="207"/>
      <c r="L61" s="209"/>
    </row>
    <row r="62" spans="2:12" ht="16.899999999999999" customHeight="1" x14ac:dyDescent="0.2">
      <c r="B62" s="209"/>
      <c r="D62" s="215"/>
      <c r="E62" s="220" t="str">
        <f>Data!T17</f>
        <v>Trafikale sikkerhedsregler (komplet system)</v>
      </c>
      <c r="F62" s="207"/>
      <c r="G62" s="221" t="str">
        <f>Data!U17</f>
        <v>TF2</v>
      </c>
      <c r="H62" s="216">
        <f>Data!V17</f>
        <v>16</v>
      </c>
      <c r="I62" s="216"/>
      <c r="J62" s="207"/>
      <c r="L62" s="209"/>
    </row>
    <row r="63" spans="2:12" ht="16.899999999999999" customHeight="1" x14ac:dyDescent="0.2">
      <c r="B63" s="209"/>
      <c r="D63" s="215"/>
      <c r="E63" s="220" t="str">
        <f>Data!T18</f>
        <v>Tekniske sikkerhedsregler (enkeltregler)</v>
      </c>
      <c r="F63" s="207"/>
      <c r="G63" s="221" t="str">
        <f>Data!U18</f>
        <v>TS1</v>
      </c>
      <c r="H63" s="216">
        <f>Data!V18</f>
        <v>6</v>
      </c>
      <c r="I63" s="216"/>
      <c r="J63" s="207"/>
      <c r="L63" s="209"/>
    </row>
    <row r="64" spans="2:12" ht="16.899999999999999" customHeight="1" x14ac:dyDescent="0.2">
      <c r="B64" s="209"/>
      <c r="D64" s="215"/>
      <c r="E64" s="220" t="str">
        <f>Data!T19</f>
        <v>Tekniske sikkerhedsregler (komplet system)</v>
      </c>
      <c r="F64" s="207"/>
      <c r="G64" s="221" t="str">
        <f>Data!U19</f>
        <v>TS2</v>
      </c>
      <c r="H64" s="216">
        <f>Data!V19</f>
        <v>16</v>
      </c>
      <c r="I64" s="216"/>
      <c r="J64" s="207"/>
      <c r="L64" s="209"/>
    </row>
    <row r="65" spans="2:12" ht="16.899999999999999" customHeight="1" x14ac:dyDescent="0.2">
      <c r="B65" s="209"/>
      <c r="D65" s="215"/>
      <c r="E65" s="220" t="str">
        <f>Data!T20</f>
        <v>Regelassessor</v>
      </c>
      <c r="F65" s="207"/>
      <c r="G65" s="221" t="str">
        <f>Data!U20</f>
        <v>RA1</v>
      </c>
      <c r="H65" s="216">
        <f>Data!V20</f>
        <v>6</v>
      </c>
      <c r="I65" s="216"/>
      <c r="J65" s="207"/>
      <c r="L65" s="209"/>
    </row>
    <row r="66" spans="2:12" ht="16.899999999999999" customHeight="1" x14ac:dyDescent="0.2">
      <c r="B66" s="209"/>
      <c r="D66" s="215"/>
      <c r="E66" s="220" t="str">
        <f>Data!T21</f>
        <v>Kommissorium for regelassessors arbejde</v>
      </c>
      <c r="F66" s="207"/>
      <c r="G66" s="221" t="str">
        <f>Data!U21</f>
        <v>RA2</v>
      </c>
      <c r="H66" s="216">
        <f>Data!V21</f>
        <v>6</v>
      </c>
      <c r="I66" s="216"/>
      <c r="J66" s="207"/>
      <c r="L66" s="209"/>
    </row>
    <row r="67" spans="2:12" ht="16.899999999999999" customHeight="1" x14ac:dyDescent="0.2">
      <c r="B67" s="209"/>
      <c r="D67" s="215"/>
      <c r="E67" s="220" t="str">
        <f>Data!T22</f>
        <v>Uddannelse (for sikkerhedsklassificerede funktioner)</v>
      </c>
      <c r="F67" s="207"/>
      <c r="G67" s="221" t="str">
        <f>Data!U22</f>
        <v>UDD</v>
      </c>
      <c r="H67" s="216">
        <f>Data!V22</f>
        <v>6</v>
      </c>
      <c r="I67" s="216"/>
      <c r="J67" s="207"/>
      <c r="L67" s="209"/>
    </row>
    <row r="68" spans="2:12" ht="16.899999999999999" customHeight="1" x14ac:dyDescent="0.2">
      <c r="B68" s="209"/>
      <c r="D68" s="215"/>
      <c r="E68" s="220" t="str">
        <f>Data!T23</f>
        <v>Sikkerhedsgodkendelse</v>
      </c>
      <c r="F68" s="207"/>
      <c r="G68" s="221" t="str">
        <f>Data!U23</f>
        <v>SGO</v>
      </c>
      <c r="H68" s="216">
        <f>Data!V23</f>
        <v>24</v>
      </c>
      <c r="I68" s="215"/>
      <c r="J68" s="207"/>
      <c r="L68" s="209"/>
    </row>
    <row r="69" spans="2:12" ht="16.899999999999999" customHeight="1" x14ac:dyDescent="0.2">
      <c r="B69" s="209"/>
      <c r="D69" s="215"/>
      <c r="E69" s="220" t="str">
        <f>Data!T24</f>
        <v>Sikkerhedscertifikat</v>
      </c>
      <c r="F69" s="207"/>
      <c r="G69" s="221" t="str">
        <f>Data!U24</f>
        <v>SCE</v>
      </c>
      <c r="H69" s="216">
        <f>Data!V24</f>
        <v>24</v>
      </c>
      <c r="I69" s="215"/>
      <c r="J69" s="207"/>
      <c r="L69" s="209"/>
    </row>
    <row r="70" spans="2:12" ht="16.899999999999999" customHeight="1" x14ac:dyDescent="0.2">
      <c r="B70" s="209"/>
      <c r="D70" s="215"/>
      <c r="E70" s="220" t="str">
        <f>Data!T25</f>
        <v>Tilladelse til at drive jernbanevirksomhed</v>
      </c>
      <c r="F70" s="207"/>
      <c r="G70" s="221" t="str">
        <f>Data!U25</f>
        <v>LIC</v>
      </c>
      <c r="H70" s="216">
        <f>Data!V25</f>
        <v>16</v>
      </c>
      <c r="I70" s="215"/>
      <c r="J70" s="207"/>
      <c r="L70" s="209"/>
    </row>
    <row r="71" spans="2:12" ht="16.899999999999999" customHeight="1" x14ac:dyDescent="0.2">
      <c r="B71" s="209"/>
      <c r="D71" s="215"/>
      <c r="E71" s="220">
        <f>Data!T26</f>
        <v>0</v>
      </c>
      <c r="F71" s="207"/>
      <c r="G71" s="221">
        <f>Data!U26</f>
        <v>0</v>
      </c>
      <c r="H71" s="216">
        <f>Data!V26</f>
        <v>0</v>
      </c>
      <c r="I71" s="215"/>
      <c r="J71" s="207"/>
      <c r="L71" s="209"/>
    </row>
    <row r="72" spans="2:12" x14ac:dyDescent="0.2">
      <c r="B72" s="209"/>
      <c r="L72" s="209"/>
    </row>
    <row r="73" spans="2:12" x14ac:dyDescent="0.2">
      <c r="B73" s="209"/>
      <c r="L73" s="209"/>
    </row>
    <row r="74" spans="2:12" x14ac:dyDescent="0.2">
      <c r="B74" s="209"/>
      <c r="C74" s="209"/>
      <c r="D74" s="209"/>
      <c r="E74" s="209"/>
      <c r="F74" s="209"/>
      <c r="G74" s="209"/>
      <c r="H74" s="209"/>
      <c r="I74" s="209"/>
      <c r="J74" s="209"/>
      <c r="K74" s="209"/>
      <c r="L74" s="209"/>
    </row>
    <row r="75" spans="2:12" x14ac:dyDescent="0.2"/>
    <row r="76" spans="2:12" x14ac:dyDescent="0.2"/>
    <row r="77" spans="2:12" hidden="1" x14ac:dyDescent="0.2"/>
    <row r="78" spans="2:12" hidden="1" x14ac:dyDescent="0.2"/>
    <row r="79" spans="2:12" hidden="1" x14ac:dyDescent="0.2"/>
    <row r="80" spans="2:12" hidden="1" x14ac:dyDescent="0.2"/>
    <row r="81" hidden="1" x14ac:dyDescent="0.2"/>
    <row r="82" hidden="1" x14ac:dyDescent="0.2"/>
    <row r="83" hidden="1" x14ac:dyDescent="0.2"/>
    <row r="84" hidden="1" x14ac:dyDescent="0.2"/>
    <row r="85" hidden="1" x14ac:dyDescent="0.2"/>
    <row r="86" x14ac:dyDescent="0.2"/>
    <row r="87" x14ac:dyDescent="0.2"/>
    <row r="88" x14ac:dyDescent="0.2"/>
    <row r="89" x14ac:dyDescent="0.2"/>
    <row r="90" x14ac:dyDescent="0.2"/>
    <row r="91" x14ac:dyDescent="0.2"/>
  </sheetData>
  <sheetProtection algorithmName="SHA-512" hashValue="YbH8z4nGoyIH1tIeDlSVXIGTziFLOJHHbS5Ng4cGGrJ8d9uWu+bUL3D4vRZSdNBRFK35HYbdrZ1ykguxmACF9w==" saltValue="wyF+aHPMCw2Guyo5fQ1Yag==" spinCount="100000" sheet="1" objects="1" scenarios="1" selectLockedCells="1" selectUnlockedCells="1"/>
  <mergeCells count="4">
    <mergeCell ref="G50:G51"/>
    <mergeCell ref="E14:I46"/>
    <mergeCell ref="E50:F51"/>
    <mergeCell ref="E8:I10"/>
  </mergeCells>
  <pageMargins left="0.71" right="0.66"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2:FF1169"/>
  <sheetViews>
    <sheetView zoomScale="95" zoomScaleNormal="95" workbookViewId="0">
      <selection activeCell="J21" sqref="J21"/>
    </sheetView>
  </sheetViews>
  <sheetFormatPr defaultRowHeight="12.75" x14ac:dyDescent="0.2"/>
  <cols>
    <col min="1" max="1" width="8.625" customWidth="1"/>
    <col min="2" max="2" width="18.75" customWidth="1"/>
    <col min="3" max="3" width="5.125" customWidth="1"/>
    <col min="4" max="4" width="18.25" customWidth="1"/>
    <col min="5" max="5" width="20.625" customWidth="1"/>
    <col min="6" max="6" width="4.375" style="212" customWidth="1"/>
    <col min="7" max="7" width="16.125" customWidth="1"/>
    <col min="8" max="10" width="7" style="63" customWidth="1"/>
    <col min="11" max="19" width="2.75" customWidth="1"/>
    <col min="20" max="20" width="54.375" style="283" customWidth="1"/>
    <col min="21" max="21" width="6.125" customWidth="1"/>
    <col min="22" max="22" width="7.5" customWidth="1"/>
    <col min="23" max="23" width="5.25" customWidth="1"/>
    <col min="24" max="24" width="8.5" customWidth="1"/>
    <col min="25" max="161" width="2.75" customWidth="1"/>
    <col min="162" max="162" width="2.875" customWidth="1"/>
  </cols>
  <sheetData>
    <row r="2" spans="1:162" x14ac:dyDescent="0.2">
      <c r="B2" s="14"/>
      <c r="D2" s="14"/>
      <c r="E2" s="14"/>
    </row>
    <row r="3" spans="1:162" x14ac:dyDescent="0.2">
      <c r="A3" s="10" t="s">
        <v>2</v>
      </c>
      <c r="B3" s="9">
        <f ca="1">TODAY()</f>
        <v>44351</v>
      </c>
      <c r="C3" s="9"/>
      <c r="D3" s="9">
        <f ca="1">TODAY()</f>
        <v>44351</v>
      </c>
      <c r="E3" s="9">
        <f ca="1">TODAY()</f>
        <v>44351</v>
      </c>
      <c r="F3" s="11"/>
      <c r="K3" s="7">
        <v>-100</v>
      </c>
      <c r="L3" s="7">
        <v>-99</v>
      </c>
      <c r="M3" s="7">
        <v>-98</v>
      </c>
      <c r="N3" s="7">
        <v>-97</v>
      </c>
      <c r="O3" s="7">
        <v>-96</v>
      </c>
      <c r="P3" s="7">
        <v>-95</v>
      </c>
      <c r="Q3" s="7">
        <v>-94</v>
      </c>
      <c r="R3" s="7">
        <v>-93</v>
      </c>
      <c r="S3" s="7">
        <v>-92</v>
      </c>
      <c r="T3" s="284">
        <v>-91</v>
      </c>
      <c r="U3" s="7"/>
      <c r="V3" s="7">
        <v>-90</v>
      </c>
      <c r="W3" s="7">
        <v>-89</v>
      </c>
      <c r="X3" s="7">
        <v>-88</v>
      </c>
      <c r="Y3" s="7">
        <v>-87</v>
      </c>
      <c r="Z3" s="7">
        <v>-86</v>
      </c>
      <c r="AA3" s="7">
        <v>-85</v>
      </c>
      <c r="AB3" s="7">
        <v>-84</v>
      </c>
      <c r="AC3" s="7">
        <v>-83</v>
      </c>
      <c r="AD3" s="7">
        <v>-82</v>
      </c>
      <c r="AE3" s="7">
        <v>-81</v>
      </c>
      <c r="AF3" s="7">
        <v>-80</v>
      </c>
      <c r="AG3" s="7">
        <v>-79</v>
      </c>
      <c r="AH3" s="7">
        <v>-78</v>
      </c>
      <c r="AI3" s="7">
        <v>-77</v>
      </c>
      <c r="AJ3" s="7">
        <v>-76</v>
      </c>
      <c r="AK3" s="7">
        <v>-75</v>
      </c>
      <c r="AL3" s="7">
        <v>-74</v>
      </c>
      <c r="AM3" s="7">
        <v>-73</v>
      </c>
      <c r="AN3" s="7">
        <v>-72</v>
      </c>
      <c r="AO3" s="7">
        <v>-71</v>
      </c>
      <c r="AP3" s="7">
        <v>-70</v>
      </c>
      <c r="AQ3" s="7">
        <v>-69</v>
      </c>
      <c r="AR3" s="7">
        <v>-68</v>
      </c>
      <c r="AS3" s="7">
        <v>-67</v>
      </c>
      <c r="AT3" s="7">
        <v>-66</v>
      </c>
      <c r="AU3" s="7">
        <v>-65</v>
      </c>
      <c r="AV3" s="7">
        <v>-64</v>
      </c>
      <c r="AW3" s="7">
        <v>-63</v>
      </c>
      <c r="AX3" s="7">
        <v>-62</v>
      </c>
      <c r="AY3" s="7">
        <v>-61</v>
      </c>
      <c r="AZ3" s="7">
        <v>-60</v>
      </c>
      <c r="BA3" s="7">
        <v>-59</v>
      </c>
      <c r="BB3" s="7">
        <v>-58</v>
      </c>
      <c r="BC3" s="7">
        <v>-57</v>
      </c>
      <c r="BD3" s="7">
        <v>-56</v>
      </c>
      <c r="BE3" s="7">
        <v>-55</v>
      </c>
      <c r="BF3" s="7">
        <v>-54</v>
      </c>
      <c r="BG3" s="7">
        <v>-53</v>
      </c>
      <c r="BH3" s="7">
        <v>-52</v>
      </c>
      <c r="BI3" s="7">
        <v>-51</v>
      </c>
      <c r="BJ3" s="7">
        <v>-50</v>
      </c>
      <c r="BK3" s="7">
        <v>-49</v>
      </c>
      <c r="BL3" s="7">
        <v>-48</v>
      </c>
      <c r="BM3" s="7">
        <v>-47</v>
      </c>
      <c r="BN3" s="7">
        <v>-46</v>
      </c>
      <c r="BO3" s="7">
        <v>-45</v>
      </c>
      <c r="BP3" s="7">
        <v>-44</v>
      </c>
      <c r="BQ3" s="7">
        <v>-43</v>
      </c>
      <c r="BR3" s="7">
        <v>-42</v>
      </c>
      <c r="BS3" s="7">
        <v>-41</v>
      </c>
      <c r="BT3" s="7">
        <v>-40</v>
      </c>
      <c r="BU3" s="7">
        <v>-39</v>
      </c>
      <c r="BV3" s="7">
        <v>-38</v>
      </c>
      <c r="BW3" s="7">
        <v>-37</v>
      </c>
      <c r="BX3" s="7">
        <v>-36</v>
      </c>
      <c r="BY3" s="7">
        <v>-35</v>
      </c>
      <c r="BZ3" s="7">
        <v>-34</v>
      </c>
      <c r="CA3" s="7">
        <v>-33</v>
      </c>
      <c r="CB3" s="7">
        <v>-32</v>
      </c>
      <c r="CC3" s="7">
        <v>-31</v>
      </c>
      <c r="CD3" s="7">
        <v>-30</v>
      </c>
      <c r="CE3" s="7">
        <v>-29</v>
      </c>
      <c r="CF3" s="7">
        <v>-28</v>
      </c>
      <c r="CG3" s="7">
        <v>-27</v>
      </c>
      <c r="CH3" s="7">
        <v>-26</v>
      </c>
      <c r="CI3" s="7">
        <v>-25</v>
      </c>
      <c r="CJ3" s="7">
        <v>-24</v>
      </c>
      <c r="CK3" s="7">
        <v>-23</v>
      </c>
      <c r="CL3" s="7">
        <v>-22</v>
      </c>
      <c r="CM3" s="7">
        <v>-21</v>
      </c>
      <c r="CN3" s="7">
        <v>-20</v>
      </c>
      <c r="CO3" s="7">
        <v>-19</v>
      </c>
      <c r="CP3" s="7">
        <v>-18</v>
      </c>
      <c r="CQ3" s="7">
        <v>-17</v>
      </c>
      <c r="CR3" s="7">
        <v>-16</v>
      </c>
      <c r="CS3" s="7">
        <v>-15</v>
      </c>
      <c r="CT3" s="7">
        <v>-14</v>
      </c>
      <c r="CU3" s="7">
        <v>-13</v>
      </c>
      <c r="CV3" s="7">
        <v>-12</v>
      </c>
      <c r="CW3" s="7">
        <v>-11</v>
      </c>
      <c r="CX3" s="7">
        <v>-10</v>
      </c>
      <c r="CY3" s="7">
        <v>-9</v>
      </c>
      <c r="CZ3" s="7">
        <v>-8</v>
      </c>
      <c r="DA3" s="7">
        <v>-7</v>
      </c>
      <c r="DB3" s="7">
        <v>-6</v>
      </c>
      <c r="DC3" s="7">
        <v>-5</v>
      </c>
      <c r="DD3" s="7">
        <v>-4</v>
      </c>
      <c r="DE3" s="7">
        <v>-3</v>
      </c>
      <c r="DF3" s="7">
        <v>-2</v>
      </c>
      <c r="DG3" s="7">
        <v>-1</v>
      </c>
      <c r="DH3" s="7">
        <v>0</v>
      </c>
      <c r="DI3" s="8">
        <v>1</v>
      </c>
      <c r="DJ3" s="8">
        <v>2</v>
      </c>
      <c r="DK3" s="8">
        <v>3</v>
      </c>
      <c r="DL3" s="8">
        <v>4</v>
      </c>
      <c r="DM3" s="8">
        <v>5</v>
      </c>
      <c r="DN3" s="8">
        <v>6</v>
      </c>
      <c r="DO3" s="8">
        <v>7</v>
      </c>
      <c r="DP3" s="8">
        <v>8</v>
      </c>
      <c r="DQ3" s="8">
        <v>9</v>
      </c>
      <c r="DR3" s="8">
        <v>10</v>
      </c>
      <c r="DS3" s="8">
        <v>11</v>
      </c>
      <c r="DT3" s="8">
        <v>12</v>
      </c>
      <c r="DU3" s="8">
        <v>13</v>
      </c>
      <c r="DV3" s="8">
        <v>14</v>
      </c>
      <c r="DW3" s="8">
        <v>15</v>
      </c>
      <c r="DX3" s="8">
        <v>16</v>
      </c>
      <c r="DY3" s="8">
        <v>17</v>
      </c>
      <c r="DZ3" s="8">
        <v>18</v>
      </c>
      <c r="EA3" s="8">
        <v>19</v>
      </c>
      <c r="EB3" s="8">
        <v>20</v>
      </c>
      <c r="EC3" s="8">
        <v>21</v>
      </c>
      <c r="ED3" s="8">
        <v>22</v>
      </c>
      <c r="EE3" s="8">
        <v>23</v>
      </c>
      <c r="EF3" s="8">
        <v>24</v>
      </c>
      <c r="EG3" s="8">
        <v>25</v>
      </c>
      <c r="EH3" s="8">
        <v>26</v>
      </c>
      <c r="EI3" s="8">
        <v>27</v>
      </c>
      <c r="EJ3" s="8">
        <v>28</v>
      </c>
      <c r="EK3" s="8">
        <v>29</v>
      </c>
      <c r="EL3" s="8">
        <v>30</v>
      </c>
      <c r="EM3" s="8">
        <v>31</v>
      </c>
      <c r="EN3" s="8">
        <v>32</v>
      </c>
      <c r="EO3" s="8">
        <v>33</v>
      </c>
      <c r="EP3" s="8">
        <v>34</v>
      </c>
      <c r="EQ3" s="8">
        <v>35</v>
      </c>
      <c r="ER3" s="8">
        <v>36</v>
      </c>
      <c r="ES3" s="8">
        <v>37</v>
      </c>
      <c r="ET3" s="8">
        <v>38</v>
      </c>
      <c r="EU3" s="8">
        <v>39</v>
      </c>
      <c r="EV3" s="8">
        <v>40</v>
      </c>
      <c r="EW3" s="8">
        <v>41</v>
      </c>
      <c r="EX3" s="8">
        <v>42</v>
      </c>
      <c r="EY3" s="8">
        <v>43</v>
      </c>
      <c r="EZ3" s="8">
        <v>44</v>
      </c>
      <c r="FA3" s="8">
        <v>45</v>
      </c>
      <c r="FB3" s="8">
        <v>46</v>
      </c>
      <c r="FC3" s="8">
        <v>47</v>
      </c>
      <c r="FD3" s="8">
        <v>48</v>
      </c>
      <c r="FE3" s="8">
        <v>49</v>
      </c>
      <c r="FF3" s="8">
        <v>50</v>
      </c>
    </row>
    <row r="4" spans="1:162" ht="38.450000000000003" customHeight="1" x14ac:dyDescent="0.2">
      <c r="G4" s="11"/>
      <c r="H4" s="64"/>
      <c r="I4" s="64"/>
      <c r="J4" s="64"/>
      <c r="U4" s="448" t="s">
        <v>86</v>
      </c>
      <c r="V4" s="449"/>
      <c r="W4" s="449"/>
    </row>
    <row r="5" spans="1:162" ht="16.149999999999999" customHeight="1" x14ac:dyDescent="0.2">
      <c r="G5" s="270" t="s">
        <v>70</v>
      </c>
      <c r="T5" s="281"/>
      <c r="U5" s="67"/>
      <c r="V5" s="67" t="s">
        <v>10</v>
      </c>
      <c r="W5" s="67" t="s">
        <v>88</v>
      </c>
      <c r="X5" s="15"/>
    </row>
    <row r="6" spans="1:162" x14ac:dyDescent="0.2">
      <c r="A6">
        <v>1</v>
      </c>
      <c r="B6" s="6">
        <f t="shared" ref="B6:B32" ca="1" si="0">B7-1</f>
        <v>44302</v>
      </c>
      <c r="C6" s="241"/>
      <c r="D6" s="6">
        <f ca="1">D3</f>
        <v>44351</v>
      </c>
      <c r="E6" s="6">
        <f t="shared" ref="E6:E46" ca="1" si="1">E7-1</f>
        <v>44188</v>
      </c>
      <c r="F6" s="11"/>
      <c r="G6" s="271" t="s">
        <v>24</v>
      </c>
      <c r="H6" s="62"/>
      <c r="I6" s="62"/>
      <c r="J6" s="62"/>
      <c r="T6" s="281"/>
      <c r="U6" s="293"/>
      <c r="V6" s="289"/>
      <c r="W6" s="289"/>
    </row>
    <row r="7" spans="1:162" x14ac:dyDescent="0.2">
      <c r="A7">
        <v>2</v>
      </c>
      <c r="B7" s="6">
        <f t="shared" ca="1" si="0"/>
        <v>44303</v>
      </c>
      <c r="C7" s="6"/>
      <c r="D7" s="6">
        <f ca="1">D6+1</f>
        <v>44352</v>
      </c>
      <c r="E7" s="6">
        <f t="shared" ca="1" si="1"/>
        <v>44189</v>
      </c>
      <c r="F7" s="11"/>
      <c r="G7" s="271" t="s">
        <v>25</v>
      </c>
      <c r="H7" s="62"/>
      <c r="I7" s="62"/>
      <c r="J7" s="62"/>
      <c r="T7" s="281" t="s">
        <v>81</v>
      </c>
      <c r="U7" s="293" t="s">
        <v>19</v>
      </c>
      <c r="V7" s="289">
        <v>3</v>
      </c>
      <c r="W7" s="289">
        <f>V7*7</f>
        <v>21</v>
      </c>
    </row>
    <row r="8" spans="1:162" x14ac:dyDescent="0.2">
      <c r="A8">
        <v>3</v>
      </c>
      <c r="B8" s="6">
        <f t="shared" ca="1" si="0"/>
        <v>44304</v>
      </c>
      <c r="C8" s="6"/>
      <c r="D8" s="6">
        <f t="shared" ref="D8:D71" ca="1" si="2">D7+1</f>
        <v>44353</v>
      </c>
      <c r="E8" s="6">
        <f t="shared" ca="1" si="1"/>
        <v>44190</v>
      </c>
      <c r="F8" s="11"/>
      <c r="G8" s="6"/>
      <c r="T8" s="297" t="s">
        <v>71</v>
      </c>
      <c r="U8" s="293" t="s">
        <v>20</v>
      </c>
      <c r="V8" s="289">
        <v>3</v>
      </c>
      <c r="W8" s="289">
        <f t="shared" ref="W8:W25" si="3">V8*7</f>
        <v>21</v>
      </c>
    </row>
    <row r="9" spans="1:162" x14ac:dyDescent="0.2">
      <c r="A9">
        <v>4</v>
      </c>
      <c r="B9" s="6">
        <f t="shared" ca="1" si="0"/>
        <v>44305</v>
      </c>
      <c r="C9" s="6"/>
      <c r="D9" s="6">
        <f t="shared" ca="1" si="2"/>
        <v>44354</v>
      </c>
      <c r="E9" s="6">
        <f t="shared" ca="1" si="1"/>
        <v>44191</v>
      </c>
      <c r="F9" s="11"/>
      <c r="G9" s="6"/>
      <c r="T9" s="297" t="s">
        <v>33</v>
      </c>
      <c r="U9" s="293" t="s">
        <v>34</v>
      </c>
      <c r="V9" s="290">
        <v>3</v>
      </c>
      <c r="W9" s="289">
        <f t="shared" si="3"/>
        <v>21</v>
      </c>
    </row>
    <row r="10" spans="1:162" x14ac:dyDescent="0.2">
      <c r="A10">
        <v>5</v>
      </c>
      <c r="B10" s="6">
        <f t="shared" ca="1" si="0"/>
        <v>44306</v>
      </c>
      <c r="C10" s="6"/>
      <c r="D10" s="6">
        <f t="shared" ca="1" si="2"/>
        <v>44355</v>
      </c>
      <c r="E10" s="6">
        <f t="shared" ca="1" si="1"/>
        <v>44192</v>
      </c>
      <c r="F10" s="11"/>
      <c r="G10" s="6"/>
      <c r="T10" s="297" t="s">
        <v>72</v>
      </c>
      <c r="U10" s="293" t="s">
        <v>48</v>
      </c>
      <c r="V10" s="289">
        <v>6</v>
      </c>
      <c r="W10" s="289">
        <f t="shared" si="3"/>
        <v>42</v>
      </c>
    </row>
    <row r="11" spans="1:162" x14ac:dyDescent="0.2">
      <c r="A11">
        <v>6</v>
      </c>
      <c r="B11" s="6">
        <f t="shared" ca="1" si="0"/>
        <v>44307</v>
      </c>
      <c r="C11" s="6"/>
      <c r="D11" s="6">
        <f t="shared" ca="1" si="2"/>
        <v>44356</v>
      </c>
      <c r="E11" s="6">
        <f t="shared" ca="1" si="1"/>
        <v>44193</v>
      </c>
      <c r="F11" s="11"/>
      <c r="G11" s="6"/>
      <c r="T11" s="297" t="s">
        <v>73</v>
      </c>
      <c r="U11" s="294" t="s">
        <v>49</v>
      </c>
      <c r="V11" s="290">
        <v>3</v>
      </c>
      <c r="W11" s="289">
        <f t="shared" si="3"/>
        <v>21</v>
      </c>
    </row>
    <row r="12" spans="1:162" x14ac:dyDescent="0.2">
      <c r="A12">
        <v>7</v>
      </c>
      <c r="B12" s="6">
        <f t="shared" ca="1" si="0"/>
        <v>44308</v>
      </c>
      <c r="C12" s="6"/>
      <c r="D12" s="6">
        <f ca="1">D11+1</f>
        <v>44357</v>
      </c>
      <c r="E12" s="6">
        <f t="shared" ca="1" si="1"/>
        <v>44194</v>
      </c>
      <c r="F12" s="11"/>
      <c r="G12" s="272" t="s">
        <v>70</v>
      </c>
      <c r="T12" s="298" t="s">
        <v>74</v>
      </c>
      <c r="U12" s="294" t="s">
        <v>58</v>
      </c>
      <c r="V12" s="291">
        <v>3</v>
      </c>
      <c r="W12" s="289">
        <f t="shared" si="3"/>
        <v>21</v>
      </c>
    </row>
    <row r="13" spans="1:162" x14ac:dyDescent="0.2">
      <c r="A13">
        <v>8</v>
      </c>
      <c r="B13" s="6">
        <f t="shared" ca="1" si="0"/>
        <v>44309</v>
      </c>
      <c r="C13" s="6"/>
      <c r="D13" s="6">
        <f t="shared" ca="1" si="2"/>
        <v>44358</v>
      </c>
      <c r="E13" s="6">
        <f t="shared" ca="1" si="1"/>
        <v>44195</v>
      </c>
      <c r="F13" s="11"/>
      <c r="G13" s="66" t="s">
        <v>16</v>
      </c>
      <c r="H13" s="62"/>
      <c r="I13" s="62"/>
      <c r="J13" s="62"/>
      <c r="T13" s="298" t="s">
        <v>59</v>
      </c>
      <c r="U13" s="294" t="s">
        <v>75</v>
      </c>
      <c r="V13" s="290">
        <v>6</v>
      </c>
      <c r="W13" s="289">
        <f t="shared" si="3"/>
        <v>42</v>
      </c>
    </row>
    <row r="14" spans="1:162" x14ac:dyDescent="0.2">
      <c r="A14">
        <v>9</v>
      </c>
      <c r="B14" s="6">
        <f t="shared" ca="1" si="0"/>
        <v>44310</v>
      </c>
      <c r="C14" s="6"/>
      <c r="D14" s="6">
        <f t="shared" ca="1" si="2"/>
        <v>44359</v>
      </c>
      <c r="E14" s="6">
        <f t="shared" ca="1" si="1"/>
        <v>44196</v>
      </c>
      <c r="F14" s="11"/>
      <c r="G14" s="66" t="s">
        <v>17</v>
      </c>
      <c r="H14" s="62"/>
      <c r="I14" s="62"/>
      <c r="J14" s="62"/>
      <c r="T14" s="298" t="s">
        <v>80</v>
      </c>
      <c r="U14" s="294" t="s">
        <v>32</v>
      </c>
      <c r="V14" s="290">
        <v>3</v>
      </c>
      <c r="W14" s="289">
        <f t="shared" si="3"/>
        <v>21</v>
      </c>
    </row>
    <row r="15" spans="1:162" x14ac:dyDescent="0.2">
      <c r="A15">
        <v>10</v>
      </c>
      <c r="B15" s="6">
        <f t="shared" ca="1" si="0"/>
        <v>44311</v>
      </c>
      <c r="C15" s="6"/>
      <c r="D15" s="6">
        <f t="shared" ca="1" si="2"/>
        <v>44360</v>
      </c>
      <c r="E15" s="6">
        <f t="shared" ca="1" si="1"/>
        <v>44197</v>
      </c>
      <c r="F15" s="11"/>
      <c r="G15" s="6"/>
      <c r="T15" s="299" t="s">
        <v>79</v>
      </c>
      <c r="U15" s="295" t="s">
        <v>76</v>
      </c>
      <c r="V15" s="292">
        <v>3</v>
      </c>
      <c r="W15" s="289">
        <f t="shared" si="3"/>
        <v>21</v>
      </c>
      <c r="CW15" t="str">
        <f ca="1">IF($AV$3=Data!G7,"",IF(CW17=TODAY(),"Dags dato →",""))</f>
        <v/>
      </c>
    </row>
    <row r="16" spans="1:162" x14ac:dyDescent="0.2">
      <c r="A16">
        <v>11</v>
      </c>
      <c r="B16" s="6">
        <f t="shared" ca="1" si="0"/>
        <v>44312</v>
      </c>
      <c r="C16" s="6"/>
      <c r="D16" s="6">
        <f t="shared" ca="1" si="2"/>
        <v>44361</v>
      </c>
      <c r="E16" s="6">
        <f t="shared" ca="1" si="1"/>
        <v>44198</v>
      </c>
      <c r="F16" s="11"/>
      <c r="G16" s="6"/>
      <c r="T16" s="298" t="s">
        <v>77</v>
      </c>
      <c r="U16" s="293" t="s">
        <v>51</v>
      </c>
      <c r="V16" s="289">
        <v>6</v>
      </c>
      <c r="W16" s="289">
        <f t="shared" si="3"/>
        <v>42</v>
      </c>
    </row>
    <row r="17" spans="1:23" x14ac:dyDescent="0.2">
      <c r="A17">
        <v>12</v>
      </c>
      <c r="B17" s="6">
        <f t="shared" ca="1" si="0"/>
        <v>44313</v>
      </c>
      <c r="C17" s="6"/>
      <c r="D17" s="6">
        <f t="shared" ca="1" si="2"/>
        <v>44362</v>
      </c>
      <c r="E17" s="6">
        <f t="shared" ca="1" si="1"/>
        <v>44199</v>
      </c>
      <c r="F17" s="11"/>
      <c r="G17" s="6"/>
      <c r="T17" s="298" t="s">
        <v>50</v>
      </c>
      <c r="U17" s="294" t="s">
        <v>52</v>
      </c>
      <c r="V17" s="290">
        <v>16</v>
      </c>
      <c r="W17" s="289">
        <f t="shared" si="3"/>
        <v>112</v>
      </c>
    </row>
    <row r="18" spans="1:23" x14ac:dyDescent="0.2">
      <c r="A18">
        <v>13</v>
      </c>
      <c r="B18" s="6">
        <f t="shared" ca="1" si="0"/>
        <v>44314</v>
      </c>
      <c r="C18" s="6"/>
      <c r="D18" s="6">
        <f t="shared" ca="1" si="2"/>
        <v>44363</v>
      </c>
      <c r="E18" s="6">
        <f t="shared" ca="1" si="1"/>
        <v>44200</v>
      </c>
      <c r="F18" s="11"/>
      <c r="G18" s="6"/>
      <c r="T18" s="298" t="s">
        <v>78</v>
      </c>
      <c r="U18" s="293" t="s">
        <v>29</v>
      </c>
      <c r="V18" s="289">
        <v>6</v>
      </c>
      <c r="W18" s="289">
        <f t="shared" si="3"/>
        <v>42</v>
      </c>
    </row>
    <row r="19" spans="1:23" x14ac:dyDescent="0.2">
      <c r="A19">
        <v>14</v>
      </c>
      <c r="B19" s="6">
        <f t="shared" ca="1" si="0"/>
        <v>44315</v>
      </c>
      <c r="C19" s="6"/>
      <c r="D19" s="6">
        <f t="shared" ca="1" si="2"/>
        <v>44364</v>
      </c>
      <c r="E19" s="6">
        <f t="shared" ca="1" si="1"/>
        <v>44201</v>
      </c>
      <c r="F19" s="11"/>
      <c r="G19" s="6"/>
      <c r="T19" s="282" t="s">
        <v>28</v>
      </c>
      <c r="U19" s="294" t="s">
        <v>30</v>
      </c>
      <c r="V19" s="290">
        <v>16</v>
      </c>
      <c r="W19" s="289">
        <f t="shared" si="3"/>
        <v>112</v>
      </c>
    </row>
    <row r="20" spans="1:23" x14ac:dyDescent="0.2">
      <c r="A20">
        <v>15</v>
      </c>
      <c r="B20" s="6">
        <f t="shared" ca="1" si="0"/>
        <v>44316</v>
      </c>
      <c r="C20" s="6"/>
      <c r="D20" s="6">
        <f t="shared" ca="1" si="2"/>
        <v>44365</v>
      </c>
      <c r="E20" s="6">
        <f t="shared" ca="1" si="1"/>
        <v>44202</v>
      </c>
      <c r="F20" s="11"/>
      <c r="G20" s="6"/>
      <c r="T20" s="282" t="s">
        <v>31</v>
      </c>
      <c r="U20" s="294" t="s">
        <v>83</v>
      </c>
      <c r="V20" s="290">
        <v>6</v>
      </c>
      <c r="W20" s="289">
        <f t="shared" si="3"/>
        <v>42</v>
      </c>
    </row>
    <row r="21" spans="1:23" x14ac:dyDescent="0.2">
      <c r="A21">
        <v>16</v>
      </c>
      <c r="B21" s="6">
        <f t="shared" ca="1" si="0"/>
        <v>44317</v>
      </c>
      <c r="C21" s="6"/>
      <c r="D21" s="6">
        <f t="shared" ca="1" si="2"/>
        <v>44366</v>
      </c>
      <c r="E21" s="6">
        <f t="shared" ca="1" si="1"/>
        <v>44203</v>
      </c>
      <c r="F21" s="11"/>
      <c r="G21" s="6"/>
      <c r="T21" s="282" t="s">
        <v>53</v>
      </c>
      <c r="U21" s="294" t="s">
        <v>84</v>
      </c>
      <c r="V21" s="290">
        <v>6</v>
      </c>
      <c r="W21" s="289">
        <f t="shared" si="3"/>
        <v>42</v>
      </c>
    </row>
    <row r="22" spans="1:23" x14ac:dyDescent="0.2">
      <c r="A22">
        <v>17</v>
      </c>
      <c r="B22" s="6">
        <f t="shared" ca="1" si="0"/>
        <v>44318</v>
      </c>
      <c r="C22" s="6"/>
      <c r="D22" s="6">
        <f t="shared" ca="1" si="2"/>
        <v>44367</v>
      </c>
      <c r="E22" s="6">
        <f t="shared" ca="1" si="1"/>
        <v>44204</v>
      </c>
      <c r="F22" s="11"/>
      <c r="G22" s="6"/>
      <c r="T22" s="281" t="s">
        <v>82</v>
      </c>
      <c r="U22" s="293" t="s">
        <v>21</v>
      </c>
      <c r="V22" s="289">
        <v>6</v>
      </c>
      <c r="W22" s="289">
        <f t="shared" si="3"/>
        <v>42</v>
      </c>
    </row>
    <row r="23" spans="1:23" x14ac:dyDescent="0.2">
      <c r="A23">
        <v>18</v>
      </c>
      <c r="B23" s="6">
        <f t="shared" ca="1" si="0"/>
        <v>44319</v>
      </c>
      <c r="C23" s="6"/>
      <c r="D23" s="6">
        <f t="shared" ca="1" si="2"/>
        <v>44368</v>
      </c>
      <c r="E23" s="6">
        <f t="shared" ca="1" si="1"/>
        <v>44205</v>
      </c>
      <c r="F23" s="11"/>
      <c r="G23" s="6"/>
      <c r="T23" s="281" t="s">
        <v>8</v>
      </c>
      <c r="U23" s="293" t="s">
        <v>23</v>
      </c>
      <c r="V23" s="289">
        <v>24</v>
      </c>
      <c r="W23" s="289">
        <f t="shared" si="3"/>
        <v>168</v>
      </c>
    </row>
    <row r="24" spans="1:23" x14ac:dyDescent="0.2">
      <c r="A24">
        <v>19</v>
      </c>
      <c r="B24" s="6">
        <f t="shared" ca="1" si="0"/>
        <v>44320</v>
      </c>
      <c r="C24" s="6"/>
      <c r="D24" s="6">
        <f t="shared" ca="1" si="2"/>
        <v>44369</v>
      </c>
      <c r="E24" s="6">
        <f t="shared" ca="1" si="1"/>
        <v>44206</v>
      </c>
      <c r="F24" s="11"/>
      <c r="G24" s="6"/>
      <c r="T24" s="281" t="s">
        <v>7</v>
      </c>
      <c r="U24" s="293" t="s">
        <v>22</v>
      </c>
      <c r="V24" s="289">
        <v>24</v>
      </c>
      <c r="W24" s="289">
        <f t="shared" si="3"/>
        <v>168</v>
      </c>
    </row>
    <row r="25" spans="1:23" x14ac:dyDescent="0.2">
      <c r="A25">
        <v>20</v>
      </c>
      <c r="B25" s="6">
        <f t="shared" ca="1" si="0"/>
        <v>44321</v>
      </c>
      <c r="C25" s="6"/>
      <c r="D25" s="6">
        <f ca="1">D24+1</f>
        <v>44370</v>
      </c>
      <c r="E25" s="6">
        <f t="shared" ca="1" si="1"/>
        <v>44207</v>
      </c>
      <c r="F25" s="11"/>
      <c r="G25" s="6"/>
      <c r="H25" s="65"/>
      <c r="T25" s="282" t="s">
        <v>85</v>
      </c>
      <c r="U25" s="294" t="s">
        <v>35</v>
      </c>
      <c r="V25" s="290">
        <v>16</v>
      </c>
      <c r="W25" s="289">
        <f t="shared" si="3"/>
        <v>112</v>
      </c>
    </row>
    <row r="26" spans="1:23" x14ac:dyDescent="0.2">
      <c r="A26">
        <v>21</v>
      </c>
      <c r="B26" s="6">
        <f t="shared" ca="1" si="0"/>
        <v>44322</v>
      </c>
      <c r="C26" s="6"/>
      <c r="D26" s="6">
        <f t="shared" ca="1" si="2"/>
        <v>44371</v>
      </c>
      <c r="E26" s="6">
        <f t="shared" ca="1" si="1"/>
        <v>44208</v>
      </c>
      <c r="F26" s="11"/>
      <c r="G26" s="6"/>
      <c r="T26" s="281"/>
      <c r="U26" s="293"/>
      <c r="V26" s="289"/>
      <c r="W26" s="289"/>
    </row>
    <row r="27" spans="1:23" x14ac:dyDescent="0.2">
      <c r="A27">
        <v>22</v>
      </c>
      <c r="B27" s="6">
        <f t="shared" ca="1" si="0"/>
        <v>44323</v>
      </c>
      <c r="C27" s="6"/>
      <c r="D27" s="6">
        <f t="shared" ca="1" si="2"/>
        <v>44372</v>
      </c>
      <c r="E27" s="6">
        <f t="shared" ca="1" si="1"/>
        <v>44209</v>
      </c>
      <c r="F27" s="11"/>
      <c r="G27" s="6"/>
      <c r="T27" s="281"/>
      <c r="U27" s="67"/>
      <c r="V27" s="67"/>
      <c r="W27" s="67"/>
    </row>
    <row r="28" spans="1:23" x14ac:dyDescent="0.2">
      <c r="A28">
        <v>23</v>
      </c>
      <c r="B28" s="6">
        <f t="shared" ca="1" si="0"/>
        <v>44324</v>
      </c>
      <c r="C28" s="6"/>
      <c r="D28" s="6">
        <f t="shared" ca="1" si="2"/>
        <v>44373</v>
      </c>
      <c r="E28" s="6">
        <f t="shared" ca="1" si="1"/>
        <v>44210</v>
      </c>
      <c r="F28" s="11"/>
      <c r="G28" s="6"/>
    </row>
    <row r="29" spans="1:23" x14ac:dyDescent="0.2">
      <c r="A29">
        <v>24</v>
      </c>
      <c r="B29" s="6">
        <f t="shared" ca="1" si="0"/>
        <v>44325</v>
      </c>
      <c r="C29" s="6"/>
      <c r="D29" s="6">
        <f t="shared" ca="1" si="2"/>
        <v>44374</v>
      </c>
      <c r="E29" s="6">
        <f t="shared" ca="1" si="1"/>
        <v>44211</v>
      </c>
      <c r="F29" s="11"/>
      <c r="G29" s="6"/>
    </row>
    <row r="30" spans="1:23" x14ac:dyDescent="0.2">
      <c r="A30">
        <v>25</v>
      </c>
      <c r="B30" s="6">
        <f t="shared" ca="1" si="0"/>
        <v>44326</v>
      </c>
      <c r="C30" s="6"/>
      <c r="D30" s="6">
        <f t="shared" ca="1" si="2"/>
        <v>44375</v>
      </c>
      <c r="E30" s="6">
        <f t="shared" ca="1" si="1"/>
        <v>44212</v>
      </c>
      <c r="F30" s="11"/>
      <c r="G30" s="6"/>
    </row>
    <row r="31" spans="1:23" x14ac:dyDescent="0.2">
      <c r="A31">
        <v>26</v>
      </c>
      <c r="B31" s="6">
        <f t="shared" ca="1" si="0"/>
        <v>44327</v>
      </c>
      <c r="C31" s="6"/>
      <c r="D31" s="6">
        <f t="shared" ca="1" si="2"/>
        <v>44376</v>
      </c>
      <c r="E31" s="6">
        <f t="shared" ca="1" si="1"/>
        <v>44213</v>
      </c>
      <c r="F31" s="11"/>
      <c r="G31" s="6"/>
      <c r="P31" s="15"/>
      <c r="Q31" s="15"/>
      <c r="R31" s="15"/>
      <c r="S31" s="15"/>
      <c r="T31" s="285"/>
      <c r="U31" s="15"/>
      <c r="V31" s="15"/>
      <c r="W31" s="15"/>
    </row>
    <row r="32" spans="1:23" x14ac:dyDescent="0.2">
      <c r="A32">
        <v>27</v>
      </c>
      <c r="B32" s="6">
        <f t="shared" ca="1" si="0"/>
        <v>44328</v>
      </c>
      <c r="C32" s="6"/>
      <c r="D32" s="6">
        <f t="shared" ca="1" si="2"/>
        <v>44377</v>
      </c>
      <c r="E32" s="6">
        <f t="shared" ca="1" si="1"/>
        <v>44214</v>
      </c>
      <c r="F32" s="11"/>
      <c r="G32" s="6"/>
      <c r="P32" s="15"/>
      <c r="Q32" s="15"/>
      <c r="R32" s="15"/>
      <c r="S32" s="15"/>
      <c r="T32" s="285"/>
      <c r="U32" s="15"/>
      <c r="V32" s="15"/>
      <c r="W32" s="15"/>
    </row>
    <row r="33" spans="1:23" x14ac:dyDescent="0.2">
      <c r="A33">
        <v>28</v>
      </c>
      <c r="B33" s="6">
        <f t="shared" ref="B33:B53" ca="1" si="4">B34-1</f>
        <v>44329</v>
      </c>
      <c r="C33" s="6"/>
      <c r="D33" s="6">
        <f t="shared" ca="1" si="2"/>
        <v>44378</v>
      </c>
      <c r="E33" s="6">
        <f t="shared" ca="1" si="1"/>
        <v>44215</v>
      </c>
      <c r="F33" s="11"/>
      <c r="G33" s="6"/>
      <c r="P33" s="15"/>
      <c r="Q33" s="15"/>
      <c r="R33" s="15"/>
      <c r="S33" s="15"/>
      <c r="T33" s="285"/>
      <c r="U33" s="15"/>
      <c r="V33" s="15"/>
      <c r="W33" s="15"/>
    </row>
    <row r="34" spans="1:23" x14ac:dyDescent="0.2">
      <c r="A34">
        <v>29</v>
      </c>
      <c r="B34" s="6">
        <f t="shared" ca="1" si="4"/>
        <v>44330</v>
      </c>
      <c r="C34" s="6"/>
      <c r="D34" s="6">
        <f t="shared" ca="1" si="2"/>
        <v>44379</v>
      </c>
      <c r="E34" s="6">
        <f t="shared" ca="1" si="1"/>
        <v>44216</v>
      </c>
      <c r="F34" s="11"/>
      <c r="G34" s="6"/>
      <c r="P34" s="15"/>
      <c r="Q34" s="15"/>
      <c r="R34" s="15"/>
      <c r="S34" s="15"/>
      <c r="T34" s="285"/>
      <c r="U34" s="15"/>
      <c r="V34" s="15"/>
      <c r="W34" s="15"/>
    </row>
    <row r="35" spans="1:23" x14ac:dyDescent="0.2">
      <c r="A35">
        <v>30</v>
      </c>
      <c r="B35" s="6">
        <f t="shared" ca="1" si="4"/>
        <v>44331</v>
      </c>
      <c r="C35" s="6"/>
      <c r="D35" s="6">
        <f t="shared" ca="1" si="2"/>
        <v>44380</v>
      </c>
      <c r="E35" s="6">
        <f t="shared" ca="1" si="1"/>
        <v>44217</v>
      </c>
      <c r="F35" s="11"/>
      <c r="G35" s="6"/>
      <c r="P35" s="15"/>
      <c r="Q35" s="15"/>
      <c r="R35" s="15"/>
      <c r="S35" s="15"/>
      <c r="T35" s="285"/>
      <c r="U35" s="15"/>
      <c r="V35" s="15"/>
      <c r="W35" s="15"/>
    </row>
    <row r="36" spans="1:23" x14ac:dyDescent="0.2">
      <c r="A36">
        <v>31</v>
      </c>
      <c r="B36" s="6">
        <f t="shared" ca="1" si="4"/>
        <v>44332</v>
      </c>
      <c r="C36" s="6"/>
      <c r="D36" s="6">
        <f t="shared" ca="1" si="2"/>
        <v>44381</v>
      </c>
      <c r="E36" s="6">
        <f t="shared" ca="1" si="1"/>
        <v>44218</v>
      </c>
      <c r="F36" s="11"/>
      <c r="G36" s="6"/>
      <c r="P36" s="15"/>
      <c r="Q36" s="15"/>
      <c r="R36" s="15"/>
      <c r="S36" s="15"/>
      <c r="T36" s="285"/>
      <c r="U36" s="15"/>
      <c r="V36" s="15"/>
      <c r="W36" s="15"/>
    </row>
    <row r="37" spans="1:23" x14ac:dyDescent="0.2">
      <c r="A37">
        <v>32</v>
      </c>
      <c r="B37" s="6">
        <f t="shared" ca="1" si="4"/>
        <v>44333</v>
      </c>
      <c r="C37" s="6"/>
      <c r="D37" s="6">
        <f t="shared" ca="1" si="2"/>
        <v>44382</v>
      </c>
      <c r="E37" s="6">
        <f t="shared" ca="1" si="1"/>
        <v>44219</v>
      </c>
      <c r="F37" s="11"/>
      <c r="G37" s="6"/>
      <c r="P37" s="15"/>
      <c r="Q37" s="15"/>
      <c r="R37" s="15"/>
      <c r="S37" s="15"/>
      <c r="T37" s="286"/>
      <c r="U37" s="15"/>
      <c r="V37" s="15"/>
      <c r="W37" s="15"/>
    </row>
    <row r="38" spans="1:23" x14ac:dyDescent="0.2">
      <c r="A38">
        <v>33</v>
      </c>
      <c r="B38" s="6">
        <f t="shared" ca="1" si="4"/>
        <v>44334</v>
      </c>
      <c r="C38" s="6"/>
      <c r="D38" s="6">
        <f t="shared" ca="1" si="2"/>
        <v>44383</v>
      </c>
      <c r="E38" s="6">
        <f t="shared" ca="1" si="1"/>
        <v>44220</v>
      </c>
      <c r="F38" s="11"/>
      <c r="G38" s="6"/>
      <c r="P38" s="15"/>
      <c r="Q38" s="15"/>
      <c r="R38" s="15"/>
      <c r="S38" s="15"/>
      <c r="T38" s="287"/>
      <c r="U38" s="15"/>
      <c r="V38" s="15"/>
      <c r="W38" s="15"/>
    </row>
    <row r="39" spans="1:23" x14ac:dyDescent="0.2">
      <c r="A39">
        <v>34</v>
      </c>
      <c r="B39" s="6">
        <f t="shared" ca="1" si="4"/>
        <v>44335</v>
      </c>
      <c r="C39" s="6"/>
      <c r="D39" s="6">
        <f t="shared" ca="1" si="2"/>
        <v>44384</v>
      </c>
      <c r="E39" s="6">
        <f t="shared" ca="1" si="1"/>
        <v>44221</v>
      </c>
      <c r="F39" s="11"/>
      <c r="G39" s="6"/>
      <c r="P39" s="15"/>
      <c r="Q39" s="15"/>
      <c r="R39" s="15"/>
      <c r="S39" s="15"/>
      <c r="T39" s="288"/>
      <c r="U39" s="15"/>
      <c r="V39" s="15"/>
      <c r="W39" s="15"/>
    </row>
    <row r="40" spans="1:23" x14ac:dyDescent="0.2">
      <c r="A40">
        <v>35</v>
      </c>
      <c r="B40" s="6">
        <f t="shared" ca="1" si="4"/>
        <v>44336</v>
      </c>
      <c r="C40" s="6"/>
      <c r="D40" s="6">
        <f t="shared" ca="1" si="2"/>
        <v>44385</v>
      </c>
      <c r="E40" s="6">
        <f t="shared" ca="1" si="1"/>
        <v>44222</v>
      </c>
      <c r="F40" s="11"/>
      <c r="G40" s="6"/>
      <c r="P40" s="15"/>
      <c r="Q40" s="15"/>
      <c r="R40" s="15"/>
      <c r="S40" s="15"/>
      <c r="T40" s="285"/>
      <c r="U40" s="15"/>
      <c r="V40" s="15"/>
      <c r="W40" s="15"/>
    </row>
    <row r="41" spans="1:23" x14ac:dyDescent="0.2">
      <c r="A41">
        <v>36</v>
      </c>
      <c r="B41" s="6">
        <f t="shared" ca="1" si="4"/>
        <v>44337</v>
      </c>
      <c r="C41" s="6"/>
      <c r="D41" s="6">
        <f ca="1">D40+1</f>
        <v>44386</v>
      </c>
      <c r="E41" s="6">
        <f t="shared" ca="1" si="1"/>
        <v>44223</v>
      </c>
      <c r="F41" s="11"/>
      <c r="G41" s="6"/>
      <c r="P41" s="15"/>
      <c r="Q41" s="15"/>
      <c r="R41" s="15"/>
      <c r="S41" s="15"/>
      <c r="T41" s="285"/>
      <c r="U41" s="15"/>
      <c r="V41" s="15"/>
      <c r="W41" s="15"/>
    </row>
    <row r="42" spans="1:23" x14ac:dyDescent="0.2">
      <c r="A42">
        <v>37</v>
      </c>
      <c r="B42" s="6">
        <f t="shared" ca="1" si="4"/>
        <v>44338</v>
      </c>
      <c r="C42" s="6"/>
      <c r="D42" s="6">
        <f t="shared" ca="1" si="2"/>
        <v>44387</v>
      </c>
      <c r="E42" s="6">
        <f t="shared" ca="1" si="1"/>
        <v>44224</v>
      </c>
      <c r="F42" s="11"/>
      <c r="G42" s="6"/>
      <c r="P42" s="15"/>
      <c r="Q42" s="15"/>
      <c r="R42" s="15"/>
      <c r="S42" s="15"/>
      <c r="T42" s="285"/>
      <c r="U42" s="15"/>
      <c r="V42" s="15"/>
      <c r="W42" s="15"/>
    </row>
    <row r="43" spans="1:23" x14ac:dyDescent="0.2">
      <c r="A43">
        <v>38</v>
      </c>
      <c r="B43" s="6">
        <f t="shared" ca="1" si="4"/>
        <v>44339</v>
      </c>
      <c r="C43" s="6"/>
      <c r="D43" s="6">
        <f t="shared" ca="1" si="2"/>
        <v>44388</v>
      </c>
      <c r="E43" s="6">
        <f t="shared" ca="1" si="1"/>
        <v>44225</v>
      </c>
      <c r="F43" s="11"/>
      <c r="G43" s="6"/>
      <c r="P43" s="15"/>
      <c r="Q43" s="15"/>
      <c r="R43" s="15"/>
      <c r="S43" s="15"/>
      <c r="T43" s="286"/>
      <c r="U43" s="15"/>
      <c r="V43" s="15"/>
      <c r="W43" s="15"/>
    </row>
    <row r="44" spans="1:23" x14ac:dyDescent="0.2">
      <c r="A44">
        <v>39</v>
      </c>
      <c r="B44" s="6">
        <f t="shared" ca="1" si="4"/>
        <v>44340</v>
      </c>
      <c r="C44" s="6"/>
      <c r="D44" s="6">
        <f t="shared" ca="1" si="2"/>
        <v>44389</v>
      </c>
      <c r="E44" s="6">
        <f t="shared" ca="1" si="1"/>
        <v>44226</v>
      </c>
      <c r="F44" s="11"/>
      <c r="G44" s="6"/>
      <c r="P44" s="15"/>
      <c r="Q44" s="15"/>
      <c r="R44" s="15"/>
      <c r="S44" s="15"/>
      <c r="T44" s="286"/>
      <c r="U44" s="15"/>
      <c r="V44" s="15"/>
      <c r="W44" s="15"/>
    </row>
    <row r="45" spans="1:23" x14ac:dyDescent="0.2">
      <c r="A45">
        <v>40</v>
      </c>
      <c r="B45" s="6">
        <f t="shared" ca="1" si="4"/>
        <v>44341</v>
      </c>
      <c r="C45" s="6"/>
      <c r="D45" s="6">
        <f t="shared" ca="1" si="2"/>
        <v>44390</v>
      </c>
      <c r="E45" s="6">
        <f t="shared" ca="1" si="1"/>
        <v>44227</v>
      </c>
      <c r="F45" s="11"/>
      <c r="G45" s="6"/>
      <c r="P45" s="15"/>
      <c r="Q45" s="15"/>
      <c r="R45" s="15"/>
      <c r="S45" s="15"/>
      <c r="T45" s="286"/>
      <c r="U45" s="15"/>
      <c r="V45" s="15"/>
      <c r="W45" s="15"/>
    </row>
    <row r="46" spans="1:23" x14ac:dyDescent="0.2">
      <c r="A46">
        <v>41</v>
      </c>
      <c r="B46" s="6">
        <f t="shared" ca="1" si="4"/>
        <v>44342</v>
      </c>
      <c r="C46" s="6"/>
      <c r="D46" s="6">
        <f t="shared" ca="1" si="2"/>
        <v>44391</v>
      </c>
      <c r="E46" s="6">
        <f t="shared" ca="1" si="1"/>
        <v>44228</v>
      </c>
      <c r="F46" s="11"/>
      <c r="G46" s="6"/>
      <c r="P46" s="15"/>
      <c r="Q46" s="15"/>
      <c r="R46" s="15"/>
      <c r="S46" s="15"/>
      <c r="T46" s="285"/>
      <c r="U46" s="15"/>
      <c r="V46" s="15"/>
      <c r="W46" s="15"/>
    </row>
    <row r="47" spans="1:23" x14ac:dyDescent="0.2">
      <c r="A47">
        <v>42</v>
      </c>
      <c r="B47" s="6">
        <f t="shared" ca="1" si="4"/>
        <v>44343</v>
      </c>
      <c r="C47" s="6"/>
      <c r="D47" s="6">
        <f t="shared" ca="1" si="2"/>
        <v>44392</v>
      </c>
      <c r="E47" s="6">
        <f t="shared" ref="E47:E79" ca="1" si="5">E48-1</f>
        <v>44229</v>
      </c>
      <c r="F47" s="11"/>
      <c r="G47" s="6"/>
      <c r="P47" s="15"/>
      <c r="Q47" s="15"/>
      <c r="R47" s="15"/>
      <c r="S47" s="15"/>
      <c r="T47" s="285"/>
      <c r="U47" s="15"/>
      <c r="V47" s="15"/>
      <c r="W47" s="15"/>
    </row>
    <row r="48" spans="1:23" x14ac:dyDescent="0.2">
      <c r="A48">
        <v>43</v>
      </c>
      <c r="B48" s="6">
        <f t="shared" ca="1" si="4"/>
        <v>44344</v>
      </c>
      <c r="C48" s="6"/>
      <c r="D48" s="6">
        <f t="shared" ca="1" si="2"/>
        <v>44393</v>
      </c>
      <c r="E48" s="6">
        <f t="shared" ca="1" si="5"/>
        <v>44230</v>
      </c>
      <c r="F48" s="11"/>
      <c r="G48" s="6"/>
      <c r="P48" s="15"/>
      <c r="Q48" s="15"/>
      <c r="R48" s="15"/>
      <c r="S48" s="15"/>
      <c r="T48" s="285"/>
      <c r="U48" s="15"/>
      <c r="V48" s="15"/>
      <c r="W48" s="15"/>
    </row>
    <row r="49" spans="1:23" x14ac:dyDescent="0.2">
      <c r="A49">
        <v>44</v>
      </c>
      <c r="B49" s="6">
        <f t="shared" ca="1" si="4"/>
        <v>44345</v>
      </c>
      <c r="C49" s="6"/>
      <c r="D49" s="6">
        <f t="shared" ca="1" si="2"/>
        <v>44394</v>
      </c>
      <c r="E49" s="6">
        <f t="shared" ca="1" si="5"/>
        <v>44231</v>
      </c>
      <c r="F49" s="11"/>
      <c r="G49" s="6"/>
      <c r="P49" s="15"/>
      <c r="Q49" s="15"/>
      <c r="R49" s="15"/>
      <c r="S49" s="15"/>
      <c r="T49" s="286"/>
      <c r="U49" s="15"/>
      <c r="V49" s="15"/>
      <c r="W49" s="15"/>
    </row>
    <row r="50" spans="1:23" x14ac:dyDescent="0.2">
      <c r="A50">
        <v>45</v>
      </c>
      <c r="B50" s="6">
        <f t="shared" ca="1" si="4"/>
        <v>44346</v>
      </c>
      <c r="C50" s="6"/>
      <c r="D50" s="6">
        <f t="shared" ca="1" si="2"/>
        <v>44395</v>
      </c>
      <c r="E50" s="6">
        <f t="shared" ca="1" si="5"/>
        <v>44232</v>
      </c>
      <c r="F50" s="11"/>
      <c r="G50" s="6"/>
      <c r="P50" s="15"/>
      <c r="Q50" s="15"/>
      <c r="R50" s="15"/>
      <c r="S50" s="15"/>
      <c r="T50" s="285"/>
      <c r="U50" s="15"/>
      <c r="V50" s="15"/>
      <c r="W50" s="15"/>
    </row>
    <row r="51" spans="1:23" x14ac:dyDescent="0.2">
      <c r="A51">
        <v>46</v>
      </c>
      <c r="B51" s="6">
        <f t="shared" ca="1" si="4"/>
        <v>44347</v>
      </c>
      <c r="C51" s="6"/>
      <c r="D51" s="6">
        <f t="shared" ca="1" si="2"/>
        <v>44396</v>
      </c>
      <c r="E51" s="6">
        <f t="shared" ca="1" si="5"/>
        <v>44233</v>
      </c>
      <c r="F51" s="11"/>
      <c r="G51" s="6"/>
      <c r="P51" s="15"/>
      <c r="Q51" s="15"/>
      <c r="R51" s="15"/>
      <c r="S51" s="15"/>
      <c r="T51" s="285"/>
      <c r="U51" s="15"/>
      <c r="V51" s="15"/>
      <c r="W51" s="15"/>
    </row>
    <row r="52" spans="1:23" x14ac:dyDescent="0.2">
      <c r="A52">
        <v>47</v>
      </c>
      <c r="B52" s="6">
        <f t="shared" ca="1" si="4"/>
        <v>44348</v>
      </c>
      <c r="C52" s="6"/>
      <c r="D52" s="6">
        <f t="shared" ca="1" si="2"/>
        <v>44397</v>
      </c>
      <c r="E52" s="6">
        <f t="shared" ca="1" si="5"/>
        <v>44234</v>
      </c>
      <c r="F52" s="11"/>
      <c r="G52" s="6"/>
      <c r="P52" s="15"/>
      <c r="Q52" s="15"/>
      <c r="R52" s="15"/>
      <c r="S52" s="15"/>
      <c r="T52" s="285"/>
      <c r="U52" s="15"/>
      <c r="V52" s="15"/>
      <c r="W52" s="15"/>
    </row>
    <row r="53" spans="1:23" x14ac:dyDescent="0.2">
      <c r="A53">
        <v>48</v>
      </c>
      <c r="B53" s="6">
        <f t="shared" ca="1" si="4"/>
        <v>44349</v>
      </c>
      <c r="C53" s="6"/>
      <c r="D53" s="6">
        <f t="shared" ca="1" si="2"/>
        <v>44398</v>
      </c>
      <c r="E53" s="6">
        <f t="shared" ca="1" si="5"/>
        <v>44235</v>
      </c>
      <c r="F53" s="11"/>
      <c r="G53" s="6"/>
      <c r="P53" s="15"/>
      <c r="Q53" s="15"/>
      <c r="R53" s="15"/>
      <c r="S53" s="15"/>
      <c r="T53" s="285"/>
      <c r="U53" s="15"/>
      <c r="V53" s="15"/>
      <c r="W53" s="15"/>
    </row>
    <row r="54" spans="1:23" ht="13.5" thickBot="1" x14ac:dyDescent="0.25">
      <c r="A54">
        <v>49</v>
      </c>
      <c r="B54" s="6">
        <f ca="1">B55-1</f>
        <v>44350</v>
      </c>
      <c r="C54" s="6"/>
      <c r="D54" s="6">
        <f t="shared" ca="1" si="2"/>
        <v>44399</v>
      </c>
      <c r="E54" s="6">
        <f t="shared" ca="1" si="5"/>
        <v>44236</v>
      </c>
      <c r="F54" s="11"/>
      <c r="G54" s="6"/>
    </row>
    <row r="55" spans="1:23" ht="13.5" thickBot="1" x14ac:dyDescent="0.25">
      <c r="A55">
        <v>50</v>
      </c>
      <c r="B55" s="17">
        <f ca="1">B3</f>
        <v>44351</v>
      </c>
      <c r="C55" s="6"/>
      <c r="D55" s="6">
        <f t="shared" ca="1" si="2"/>
        <v>44400</v>
      </c>
      <c r="E55" s="6">
        <f t="shared" ca="1" si="5"/>
        <v>44237</v>
      </c>
      <c r="F55" s="11"/>
      <c r="G55" s="6"/>
    </row>
    <row r="56" spans="1:23" x14ac:dyDescent="0.2">
      <c r="A56">
        <v>51</v>
      </c>
      <c r="B56" s="6">
        <f t="shared" ref="B56:B87" ca="1" si="6">B55+1</f>
        <v>44352</v>
      </c>
      <c r="C56" s="6"/>
      <c r="D56" s="6">
        <f t="shared" ca="1" si="2"/>
        <v>44401</v>
      </c>
      <c r="E56" s="6">
        <f t="shared" ca="1" si="5"/>
        <v>44238</v>
      </c>
      <c r="F56" s="11"/>
      <c r="G56" s="6"/>
    </row>
    <row r="57" spans="1:23" x14ac:dyDescent="0.2">
      <c r="A57">
        <v>52</v>
      </c>
      <c r="B57" s="6">
        <f t="shared" ca="1" si="6"/>
        <v>44353</v>
      </c>
      <c r="C57" s="6"/>
      <c r="D57" s="6">
        <f t="shared" ca="1" si="2"/>
        <v>44402</v>
      </c>
      <c r="E57" s="6">
        <f t="shared" ca="1" si="5"/>
        <v>44239</v>
      </c>
      <c r="F57" s="11"/>
      <c r="G57" s="6"/>
    </row>
    <row r="58" spans="1:23" x14ac:dyDescent="0.2">
      <c r="A58">
        <v>53</v>
      </c>
      <c r="B58" s="6">
        <f t="shared" ca="1" si="6"/>
        <v>44354</v>
      </c>
      <c r="C58" s="6"/>
      <c r="D58" s="6">
        <f t="shared" ca="1" si="2"/>
        <v>44403</v>
      </c>
      <c r="E58" s="6">
        <f t="shared" ca="1" si="5"/>
        <v>44240</v>
      </c>
      <c r="F58" s="11"/>
      <c r="G58" s="6"/>
    </row>
    <row r="59" spans="1:23" x14ac:dyDescent="0.2">
      <c r="A59">
        <v>54</v>
      </c>
      <c r="B59" s="6">
        <f t="shared" ca="1" si="6"/>
        <v>44355</v>
      </c>
      <c r="C59" s="6"/>
      <c r="D59" s="6">
        <f t="shared" ca="1" si="2"/>
        <v>44404</v>
      </c>
      <c r="E59" s="6">
        <f t="shared" ca="1" si="5"/>
        <v>44241</v>
      </c>
      <c r="F59" s="11"/>
      <c r="G59" s="6"/>
    </row>
    <row r="60" spans="1:23" x14ac:dyDescent="0.2">
      <c r="A60">
        <v>55</v>
      </c>
      <c r="B60" s="6">
        <f t="shared" ca="1" si="6"/>
        <v>44356</v>
      </c>
      <c r="C60" s="6"/>
      <c r="D60" s="6">
        <f t="shared" ca="1" si="2"/>
        <v>44405</v>
      </c>
      <c r="E60" s="6">
        <f t="shared" ca="1" si="5"/>
        <v>44242</v>
      </c>
      <c r="F60" s="11"/>
      <c r="G60" s="6"/>
    </row>
    <row r="61" spans="1:23" x14ac:dyDescent="0.2">
      <c r="A61">
        <v>56</v>
      </c>
      <c r="B61" s="6">
        <f t="shared" ca="1" si="6"/>
        <v>44357</v>
      </c>
      <c r="C61" s="6"/>
      <c r="D61" s="6">
        <f t="shared" ca="1" si="2"/>
        <v>44406</v>
      </c>
      <c r="E61" s="6">
        <f t="shared" ca="1" si="5"/>
        <v>44243</v>
      </c>
      <c r="F61" s="11"/>
      <c r="G61" s="6"/>
    </row>
    <row r="62" spans="1:23" x14ac:dyDescent="0.2">
      <c r="A62">
        <v>57</v>
      </c>
      <c r="B62" s="6">
        <f t="shared" ca="1" si="6"/>
        <v>44358</v>
      </c>
      <c r="C62" s="6"/>
      <c r="D62" s="6">
        <f t="shared" ca="1" si="2"/>
        <v>44407</v>
      </c>
      <c r="E62" s="6">
        <f t="shared" ca="1" si="5"/>
        <v>44244</v>
      </c>
      <c r="F62" s="11"/>
      <c r="G62" s="6"/>
    </row>
    <row r="63" spans="1:23" x14ac:dyDescent="0.2">
      <c r="A63">
        <v>58</v>
      </c>
      <c r="B63" s="6">
        <f t="shared" ca="1" si="6"/>
        <v>44359</v>
      </c>
      <c r="C63" s="6"/>
      <c r="D63" s="6">
        <f t="shared" ca="1" si="2"/>
        <v>44408</v>
      </c>
      <c r="E63" s="6">
        <f t="shared" ca="1" si="5"/>
        <v>44245</v>
      </c>
      <c r="F63" s="11"/>
      <c r="G63" s="6"/>
    </row>
    <row r="64" spans="1:23" x14ac:dyDescent="0.2">
      <c r="A64">
        <v>59</v>
      </c>
      <c r="B64" s="6">
        <f t="shared" ca="1" si="6"/>
        <v>44360</v>
      </c>
      <c r="C64" s="6"/>
      <c r="D64" s="6">
        <f t="shared" ca="1" si="2"/>
        <v>44409</v>
      </c>
      <c r="E64" s="6">
        <f t="shared" ca="1" si="5"/>
        <v>44246</v>
      </c>
      <c r="F64" s="11"/>
      <c r="G64" s="6"/>
    </row>
    <row r="65" spans="1:11" x14ac:dyDescent="0.2">
      <c r="A65">
        <v>60</v>
      </c>
      <c r="B65" s="6">
        <f t="shared" ca="1" si="6"/>
        <v>44361</v>
      </c>
      <c r="C65" s="6"/>
      <c r="D65" s="6">
        <f t="shared" ca="1" si="2"/>
        <v>44410</v>
      </c>
      <c r="E65" s="6">
        <f t="shared" ca="1" si="5"/>
        <v>44247</v>
      </c>
      <c r="F65" s="11"/>
      <c r="G65" s="6"/>
    </row>
    <row r="66" spans="1:11" x14ac:dyDescent="0.2">
      <c r="A66">
        <v>61</v>
      </c>
      <c r="B66" s="6">
        <f t="shared" ca="1" si="6"/>
        <v>44362</v>
      </c>
      <c r="C66" s="6"/>
      <c r="D66" s="6">
        <f t="shared" ca="1" si="2"/>
        <v>44411</v>
      </c>
      <c r="E66" s="6">
        <f t="shared" ca="1" si="5"/>
        <v>44248</v>
      </c>
      <c r="F66" s="11"/>
      <c r="G66" s="6"/>
    </row>
    <row r="67" spans="1:11" x14ac:dyDescent="0.2">
      <c r="A67">
        <v>62</v>
      </c>
      <c r="B67" s="6">
        <f t="shared" ca="1" si="6"/>
        <v>44363</v>
      </c>
      <c r="C67" s="6"/>
      <c r="D67" s="6">
        <f t="shared" ca="1" si="2"/>
        <v>44412</v>
      </c>
      <c r="E67" s="6">
        <f t="shared" ca="1" si="5"/>
        <v>44249</v>
      </c>
      <c r="F67" s="11"/>
      <c r="G67" s="6"/>
    </row>
    <row r="68" spans="1:11" x14ac:dyDescent="0.2">
      <c r="A68">
        <v>63</v>
      </c>
      <c r="B68" s="6">
        <f t="shared" ca="1" si="6"/>
        <v>44364</v>
      </c>
      <c r="C68" s="6"/>
      <c r="D68" s="6">
        <f t="shared" ca="1" si="2"/>
        <v>44413</v>
      </c>
      <c r="E68" s="6">
        <f t="shared" ca="1" si="5"/>
        <v>44250</v>
      </c>
      <c r="F68" s="11"/>
      <c r="G68" s="6"/>
    </row>
    <row r="69" spans="1:11" x14ac:dyDescent="0.2">
      <c r="A69">
        <v>64</v>
      </c>
      <c r="B69" s="6">
        <f t="shared" ca="1" si="6"/>
        <v>44365</v>
      </c>
      <c r="C69" s="6"/>
      <c r="D69" s="6">
        <f t="shared" ca="1" si="2"/>
        <v>44414</v>
      </c>
      <c r="E69" s="6">
        <f t="shared" ca="1" si="5"/>
        <v>44251</v>
      </c>
      <c r="F69" s="11"/>
      <c r="G69" s="6"/>
    </row>
    <row r="70" spans="1:11" x14ac:dyDescent="0.2">
      <c r="A70">
        <v>65</v>
      </c>
      <c r="B70" s="6">
        <f t="shared" ca="1" si="6"/>
        <v>44366</v>
      </c>
      <c r="C70" s="6"/>
      <c r="D70" s="6">
        <f t="shared" ca="1" si="2"/>
        <v>44415</v>
      </c>
      <c r="E70" s="6">
        <f t="shared" ca="1" si="5"/>
        <v>44252</v>
      </c>
      <c r="F70" s="11"/>
      <c r="G70" s="6"/>
    </row>
    <row r="71" spans="1:11" x14ac:dyDescent="0.2">
      <c r="A71">
        <v>66</v>
      </c>
      <c r="B71" s="6">
        <f t="shared" ca="1" si="6"/>
        <v>44367</v>
      </c>
      <c r="C71" s="6"/>
      <c r="D71" s="6">
        <f t="shared" ca="1" si="2"/>
        <v>44416</v>
      </c>
      <c r="E71" s="6">
        <f t="shared" ca="1" si="5"/>
        <v>44253</v>
      </c>
      <c r="F71" s="11"/>
      <c r="G71" s="6"/>
    </row>
    <row r="72" spans="1:11" x14ac:dyDescent="0.2">
      <c r="A72">
        <v>67</v>
      </c>
      <c r="B72" s="6">
        <f t="shared" ca="1" si="6"/>
        <v>44368</v>
      </c>
      <c r="C72" s="6"/>
      <c r="D72" s="6">
        <f t="shared" ref="D72:D135" ca="1" si="7">D71+1</f>
        <v>44417</v>
      </c>
      <c r="E72" s="6">
        <f t="shared" ca="1" si="5"/>
        <v>44254</v>
      </c>
      <c r="F72" s="11"/>
      <c r="G72" s="6"/>
    </row>
    <row r="73" spans="1:11" x14ac:dyDescent="0.2">
      <c r="A73">
        <v>68</v>
      </c>
      <c r="B73" s="6">
        <f t="shared" ca="1" si="6"/>
        <v>44369</v>
      </c>
      <c r="C73" s="6"/>
      <c r="D73" s="6">
        <f t="shared" ca="1" si="7"/>
        <v>44418</v>
      </c>
      <c r="E73" s="6">
        <f t="shared" ca="1" si="5"/>
        <v>44255</v>
      </c>
      <c r="F73" s="11"/>
      <c r="G73" s="6"/>
    </row>
    <row r="74" spans="1:11" x14ac:dyDescent="0.2">
      <c r="A74">
        <v>69</v>
      </c>
      <c r="B74" s="6">
        <f t="shared" ca="1" si="6"/>
        <v>44370</v>
      </c>
      <c r="C74" s="6"/>
      <c r="D74" s="6">
        <f t="shared" ca="1" si="7"/>
        <v>44419</v>
      </c>
      <c r="E74" s="6">
        <f t="shared" ca="1" si="5"/>
        <v>44256</v>
      </c>
      <c r="F74" s="11"/>
      <c r="G74" s="6"/>
    </row>
    <row r="75" spans="1:11" x14ac:dyDescent="0.2">
      <c r="A75">
        <v>70</v>
      </c>
      <c r="B75" s="6">
        <f t="shared" ca="1" si="6"/>
        <v>44371</v>
      </c>
      <c r="C75" s="6"/>
      <c r="D75" s="6">
        <f t="shared" ca="1" si="7"/>
        <v>44420</v>
      </c>
      <c r="E75" s="6">
        <f t="shared" ca="1" si="5"/>
        <v>44257</v>
      </c>
      <c r="F75" s="11"/>
      <c r="G75" s="6"/>
    </row>
    <row r="76" spans="1:11" x14ac:dyDescent="0.2">
      <c r="A76">
        <v>71</v>
      </c>
      <c r="B76" s="6">
        <f t="shared" ca="1" si="6"/>
        <v>44372</v>
      </c>
      <c r="C76" s="6"/>
      <c r="D76" s="6">
        <f t="shared" ca="1" si="7"/>
        <v>44421</v>
      </c>
      <c r="E76" s="6">
        <f t="shared" ca="1" si="5"/>
        <v>44258</v>
      </c>
      <c r="F76" s="11"/>
      <c r="G76" s="6"/>
    </row>
    <row r="77" spans="1:11" x14ac:dyDescent="0.2">
      <c r="A77">
        <v>72</v>
      </c>
      <c r="B77" s="6">
        <f t="shared" ca="1" si="6"/>
        <v>44373</v>
      </c>
      <c r="C77" s="6"/>
      <c r="D77" s="6">
        <f t="shared" ca="1" si="7"/>
        <v>44422</v>
      </c>
      <c r="E77" s="6">
        <f t="shared" ca="1" si="5"/>
        <v>44259</v>
      </c>
      <c r="F77" s="11"/>
      <c r="G77" s="6"/>
    </row>
    <row r="78" spans="1:11" x14ac:dyDescent="0.2">
      <c r="A78">
        <v>73</v>
      </c>
      <c r="B78" s="6">
        <f t="shared" ca="1" si="6"/>
        <v>44374</v>
      </c>
      <c r="C78" s="6"/>
      <c r="D78" s="6">
        <f t="shared" ca="1" si="7"/>
        <v>44423</v>
      </c>
      <c r="E78" s="6">
        <f t="shared" ca="1" si="5"/>
        <v>44260</v>
      </c>
      <c r="F78" s="11"/>
      <c r="G78" s="6"/>
      <c r="K78" s="6"/>
    </row>
    <row r="79" spans="1:11" x14ac:dyDescent="0.2">
      <c r="A79">
        <v>74</v>
      </c>
      <c r="B79" s="6">
        <f t="shared" ca="1" si="6"/>
        <v>44375</v>
      </c>
      <c r="C79" s="6"/>
      <c r="D79" s="6">
        <f t="shared" ca="1" si="7"/>
        <v>44424</v>
      </c>
      <c r="E79" s="6">
        <f t="shared" ca="1" si="5"/>
        <v>44261</v>
      </c>
      <c r="F79" s="11"/>
      <c r="G79" s="6"/>
    </row>
    <row r="80" spans="1:11" x14ac:dyDescent="0.2">
      <c r="A80">
        <v>75</v>
      </c>
      <c r="B80" s="6">
        <f t="shared" ca="1" si="6"/>
        <v>44376</v>
      </c>
      <c r="C80" s="6"/>
      <c r="D80" s="6">
        <f t="shared" ca="1" si="7"/>
        <v>44425</v>
      </c>
      <c r="E80" s="6">
        <f t="shared" ref="E80:E143" ca="1" si="8">E81-1</f>
        <v>44262</v>
      </c>
      <c r="F80" s="11"/>
      <c r="G80" s="6"/>
    </row>
    <row r="81" spans="1:7" x14ac:dyDescent="0.2">
      <c r="A81">
        <v>76</v>
      </c>
      <c r="B81" s="6">
        <f t="shared" ca="1" si="6"/>
        <v>44377</v>
      </c>
      <c r="C81" s="6"/>
      <c r="D81" s="6">
        <f t="shared" ca="1" si="7"/>
        <v>44426</v>
      </c>
      <c r="E81" s="6">
        <f t="shared" ca="1" si="8"/>
        <v>44263</v>
      </c>
      <c r="F81" s="11"/>
      <c r="G81" s="6"/>
    </row>
    <row r="82" spans="1:7" x14ac:dyDescent="0.2">
      <c r="A82">
        <v>77</v>
      </c>
      <c r="B82" s="6">
        <f t="shared" ca="1" si="6"/>
        <v>44378</v>
      </c>
      <c r="C82" s="6"/>
      <c r="D82" s="6">
        <f t="shared" ca="1" si="7"/>
        <v>44427</v>
      </c>
      <c r="E82" s="6">
        <f t="shared" ca="1" si="8"/>
        <v>44264</v>
      </c>
      <c r="F82" s="11"/>
      <c r="G82" s="6"/>
    </row>
    <row r="83" spans="1:7" x14ac:dyDescent="0.2">
      <c r="A83">
        <v>78</v>
      </c>
      <c r="B83" s="6">
        <f t="shared" ca="1" si="6"/>
        <v>44379</v>
      </c>
      <c r="C83" s="6"/>
      <c r="D83" s="6">
        <f t="shared" ca="1" si="7"/>
        <v>44428</v>
      </c>
      <c r="E83" s="6">
        <f t="shared" ca="1" si="8"/>
        <v>44265</v>
      </c>
      <c r="F83" s="11"/>
      <c r="G83" s="6"/>
    </row>
    <row r="84" spans="1:7" x14ac:dyDescent="0.2">
      <c r="A84">
        <v>79</v>
      </c>
      <c r="B84" s="6">
        <f t="shared" ca="1" si="6"/>
        <v>44380</v>
      </c>
      <c r="C84" s="6"/>
      <c r="D84" s="6">
        <f t="shared" ca="1" si="7"/>
        <v>44429</v>
      </c>
      <c r="E84" s="6">
        <f t="shared" ca="1" si="8"/>
        <v>44266</v>
      </c>
      <c r="F84" s="11"/>
      <c r="G84" s="6"/>
    </row>
    <row r="85" spans="1:7" x14ac:dyDescent="0.2">
      <c r="A85">
        <v>80</v>
      </c>
      <c r="B85" s="6">
        <f t="shared" ca="1" si="6"/>
        <v>44381</v>
      </c>
      <c r="C85" s="6"/>
      <c r="D85" s="6">
        <f t="shared" ca="1" si="7"/>
        <v>44430</v>
      </c>
      <c r="E85" s="6">
        <f t="shared" ca="1" si="8"/>
        <v>44267</v>
      </c>
      <c r="F85" s="11"/>
      <c r="G85" s="6"/>
    </row>
    <row r="86" spans="1:7" x14ac:dyDescent="0.2">
      <c r="A86">
        <v>81</v>
      </c>
      <c r="B86" s="6">
        <f t="shared" ca="1" si="6"/>
        <v>44382</v>
      </c>
      <c r="C86" s="6"/>
      <c r="D86" s="6">
        <f t="shared" ca="1" si="7"/>
        <v>44431</v>
      </c>
      <c r="E86" s="6">
        <f t="shared" ca="1" si="8"/>
        <v>44268</v>
      </c>
      <c r="F86" s="11"/>
      <c r="G86" s="6"/>
    </row>
    <row r="87" spans="1:7" x14ac:dyDescent="0.2">
      <c r="A87">
        <v>82</v>
      </c>
      <c r="B87" s="6">
        <f t="shared" ca="1" si="6"/>
        <v>44383</v>
      </c>
      <c r="C87" s="6"/>
      <c r="D87" s="6">
        <f t="shared" ca="1" si="7"/>
        <v>44432</v>
      </c>
      <c r="E87" s="6">
        <f t="shared" ca="1" si="8"/>
        <v>44269</v>
      </c>
      <c r="F87" s="11"/>
      <c r="G87" s="6"/>
    </row>
    <row r="88" spans="1:7" x14ac:dyDescent="0.2">
      <c r="A88">
        <v>83</v>
      </c>
      <c r="B88" s="6">
        <f t="shared" ref="B88:B119" ca="1" si="9">B87+1</f>
        <v>44384</v>
      </c>
      <c r="C88" s="6"/>
      <c r="D88" s="6">
        <f t="shared" ca="1" si="7"/>
        <v>44433</v>
      </c>
      <c r="E88" s="6">
        <f t="shared" ca="1" si="8"/>
        <v>44270</v>
      </c>
      <c r="F88" s="11"/>
      <c r="G88" s="6"/>
    </row>
    <row r="89" spans="1:7" x14ac:dyDescent="0.2">
      <c r="A89">
        <v>84</v>
      </c>
      <c r="B89" s="6">
        <f t="shared" ca="1" si="9"/>
        <v>44385</v>
      </c>
      <c r="C89" s="6"/>
      <c r="D89" s="6">
        <f t="shared" ca="1" si="7"/>
        <v>44434</v>
      </c>
      <c r="E89" s="6">
        <f t="shared" ca="1" si="8"/>
        <v>44271</v>
      </c>
      <c r="F89" s="11"/>
      <c r="G89" s="6"/>
    </row>
    <row r="90" spans="1:7" x14ac:dyDescent="0.2">
      <c r="A90">
        <v>85</v>
      </c>
      <c r="B90" s="6">
        <f t="shared" ca="1" si="9"/>
        <v>44386</v>
      </c>
      <c r="C90" s="6"/>
      <c r="D90" s="6">
        <f t="shared" ca="1" si="7"/>
        <v>44435</v>
      </c>
      <c r="E90" s="6">
        <f t="shared" ca="1" si="8"/>
        <v>44272</v>
      </c>
      <c r="F90" s="11"/>
      <c r="G90" s="6"/>
    </row>
    <row r="91" spans="1:7" x14ac:dyDescent="0.2">
      <c r="A91">
        <v>86</v>
      </c>
      <c r="B91" s="6">
        <f t="shared" ca="1" si="9"/>
        <v>44387</v>
      </c>
      <c r="C91" s="6"/>
      <c r="D91" s="6">
        <f t="shared" ca="1" si="7"/>
        <v>44436</v>
      </c>
      <c r="E91" s="6">
        <f t="shared" ca="1" si="8"/>
        <v>44273</v>
      </c>
      <c r="F91" s="11"/>
      <c r="G91" s="6"/>
    </row>
    <row r="92" spans="1:7" x14ac:dyDescent="0.2">
      <c r="A92">
        <v>87</v>
      </c>
      <c r="B92" s="6">
        <f t="shared" ca="1" si="9"/>
        <v>44388</v>
      </c>
      <c r="C92" s="6"/>
      <c r="D92" s="6">
        <f t="shared" ca="1" si="7"/>
        <v>44437</v>
      </c>
      <c r="E92" s="6">
        <f t="shared" ca="1" si="8"/>
        <v>44274</v>
      </c>
      <c r="F92" s="11"/>
      <c r="G92" s="6"/>
    </row>
    <row r="93" spans="1:7" x14ac:dyDescent="0.2">
      <c r="A93">
        <v>88</v>
      </c>
      <c r="B93" s="6">
        <f t="shared" ca="1" si="9"/>
        <v>44389</v>
      </c>
      <c r="C93" s="6"/>
      <c r="D93" s="6">
        <f t="shared" ca="1" si="7"/>
        <v>44438</v>
      </c>
      <c r="E93" s="6">
        <f t="shared" ca="1" si="8"/>
        <v>44275</v>
      </c>
      <c r="F93" s="11"/>
      <c r="G93" s="6"/>
    </row>
    <row r="94" spans="1:7" x14ac:dyDescent="0.2">
      <c r="A94">
        <v>89</v>
      </c>
      <c r="B94" s="6">
        <f t="shared" ca="1" si="9"/>
        <v>44390</v>
      </c>
      <c r="C94" s="6"/>
      <c r="D94" s="6">
        <f t="shared" ca="1" si="7"/>
        <v>44439</v>
      </c>
      <c r="E94" s="6">
        <f t="shared" ca="1" si="8"/>
        <v>44276</v>
      </c>
      <c r="F94" s="11"/>
      <c r="G94" s="6"/>
    </row>
    <row r="95" spans="1:7" x14ac:dyDescent="0.2">
      <c r="A95">
        <v>90</v>
      </c>
      <c r="B95" s="6">
        <f t="shared" ca="1" si="9"/>
        <v>44391</v>
      </c>
      <c r="C95" s="6"/>
      <c r="D95" s="6">
        <f t="shared" ca="1" si="7"/>
        <v>44440</v>
      </c>
      <c r="E95" s="6">
        <f t="shared" ca="1" si="8"/>
        <v>44277</v>
      </c>
      <c r="F95" s="11"/>
      <c r="G95" s="6"/>
    </row>
    <row r="96" spans="1:7" x14ac:dyDescent="0.2">
      <c r="A96">
        <v>91</v>
      </c>
      <c r="B96" s="6">
        <f t="shared" ca="1" si="9"/>
        <v>44392</v>
      </c>
      <c r="C96" s="6"/>
      <c r="D96" s="6">
        <f t="shared" ca="1" si="7"/>
        <v>44441</v>
      </c>
      <c r="E96" s="6">
        <f t="shared" ca="1" si="8"/>
        <v>44278</v>
      </c>
      <c r="F96" s="11"/>
      <c r="G96" s="6"/>
    </row>
    <row r="97" spans="1:7" x14ac:dyDescent="0.2">
      <c r="A97">
        <v>92</v>
      </c>
      <c r="B97" s="6">
        <f t="shared" ca="1" si="9"/>
        <v>44393</v>
      </c>
      <c r="C97" s="6"/>
      <c r="D97" s="6">
        <f t="shared" ca="1" si="7"/>
        <v>44442</v>
      </c>
      <c r="E97" s="6">
        <f t="shared" ca="1" si="8"/>
        <v>44279</v>
      </c>
      <c r="F97" s="11"/>
      <c r="G97" s="6"/>
    </row>
    <row r="98" spans="1:7" x14ac:dyDescent="0.2">
      <c r="A98">
        <v>93</v>
      </c>
      <c r="B98" s="6">
        <f t="shared" ca="1" si="9"/>
        <v>44394</v>
      </c>
      <c r="C98" s="6"/>
      <c r="D98" s="6">
        <f t="shared" ca="1" si="7"/>
        <v>44443</v>
      </c>
      <c r="E98" s="6">
        <f t="shared" ca="1" si="8"/>
        <v>44280</v>
      </c>
      <c r="F98" s="11"/>
      <c r="G98" s="6"/>
    </row>
    <row r="99" spans="1:7" x14ac:dyDescent="0.2">
      <c r="A99">
        <v>94</v>
      </c>
      <c r="B99" s="6">
        <f t="shared" ca="1" si="9"/>
        <v>44395</v>
      </c>
      <c r="C99" s="6"/>
      <c r="D99" s="6">
        <f t="shared" ca="1" si="7"/>
        <v>44444</v>
      </c>
      <c r="E99" s="6">
        <f t="shared" ca="1" si="8"/>
        <v>44281</v>
      </c>
      <c r="F99" s="11"/>
      <c r="G99" s="6"/>
    </row>
    <row r="100" spans="1:7" x14ac:dyDescent="0.2">
      <c r="A100">
        <v>95</v>
      </c>
      <c r="B100" s="6">
        <f t="shared" ca="1" si="9"/>
        <v>44396</v>
      </c>
      <c r="C100" s="6"/>
      <c r="D100" s="6">
        <f t="shared" ca="1" si="7"/>
        <v>44445</v>
      </c>
      <c r="E100" s="6">
        <f t="shared" ca="1" si="8"/>
        <v>44282</v>
      </c>
      <c r="F100" s="11"/>
      <c r="G100" s="6"/>
    </row>
    <row r="101" spans="1:7" x14ac:dyDescent="0.2">
      <c r="A101">
        <v>96</v>
      </c>
      <c r="B101" s="6">
        <f t="shared" ca="1" si="9"/>
        <v>44397</v>
      </c>
      <c r="C101" s="6"/>
      <c r="D101" s="6">
        <f t="shared" ca="1" si="7"/>
        <v>44446</v>
      </c>
      <c r="E101" s="6">
        <f t="shared" ca="1" si="8"/>
        <v>44283</v>
      </c>
      <c r="F101" s="11"/>
      <c r="G101" s="6"/>
    </row>
    <row r="102" spans="1:7" x14ac:dyDescent="0.2">
      <c r="A102">
        <v>97</v>
      </c>
      <c r="B102" s="6">
        <f t="shared" ca="1" si="9"/>
        <v>44398</v>
      </c>
      <c r="C102" s="6"/>
      <c r="D102" s="6">
        <f t="shared" ca="1" si="7"/>
        <v>44447</v>
      </c>
      <c r="E102" s="6">
        <f t="shared" ca="1" si="8"/>
        <v>44284</v>
      </c>
      <c r="F102" s="11"/>
      <c r="G102" s="6"/>
    </row>
    <row r="103" spans="1:7" x14ac:dyDescent="0.2">
      <c r="A103">
        <v>98</v>
      </c>
      <c r="B103" s="6">
        <f t="shared" ca="1" si="9"/>
        <v>44399</v>
      </c>
      <c r="C103" s="6"/>
      <c r="D103" s="6">
        <f t="shared" ca="1" si="7"/>
        <v>44448</v>
      </c>
      <c r="E103" s="6">
        <f t="shared" ca="1" si="8"/>
        <v>44285</v>
      </c>
      <c r="F103" s="11"/>
      <c r="G103" s="6"/>
    </row>
    <row r="104" spans="1:7" x14ac:dyDescent="0.2">
      <c r="A104">
        <v>99</v>
      </c>
      <c r="B104" s="6">
        <f t="shared" ca="1" si="9"/>
        <v>44400</v>
      </c>
      <c r="C104" s="6"/>
      <c r="D104" s="6">
        <f t="shared" ca="1" si="7"/>
        <v>44449</v>
      </c>
      <c r="E104" s="6">
        <f t="shared" ca="1" si="8"/>
        <v>44286</v>
      </c>
      <c r="F104" s="11"/>
      <c r="G104" s="6"/>
    </row>
    <row r="105" spans="1:7" x14ac:dyDescent="0.2">
      <c r="A105">
        <v>100</v>
      </c>
      <c r="B105" s="6">
        <f t="shared" ca="1" si="9"/>
        <v>44401</v>
      </c>
      <c r="C105" s="6"/>
      <c r="D105" s="6">
        <f t="shared" ca="1" si="7"/>
        <v>44450</v>
      </c>
      <c r="E105" s="6">
        <f t="shared" ca="1" si="8"/>
        <v>44287</v>
      </c>
      <c r="F105" s="11"/>
      <c r="G105" s="6"/>
    </row>
    <row r="106" spans="1:7" x14ac:dyDescent="0.2">
      <c r="B106" s="6">
        <f t="shared" ca="1" si="9"/>
        <v>44402</v>
      </c>
      <c r="C106" s="6"/>
      <c r="D106" s="6">
        <f t="shared" ca="1" si="7"/>
        <v>44451</v>
      </c>
      <c r="E106" s="6">
        <f t="shared" ca="1" si="8"/>
        <v>44288</v>
      </c>
      <c r="F106" s="11"/>
      <c r="G106" s="6"/>
    </row>
    <row r="107" spans="1:7" x14ac:dyDescent="0.2">
      <c r="B107" s="6">
        <f t="shared" ca="1" si="9"/>
        <v>44403</v>
      </c>
      <c r="C107" s="6"/>
      <c r="D107" s="6">
        <f t="shared" ca="1" si="7"/>
        <v>44452</v>
      </c>
      <c r="E107" s="6">
        <f t="shared" ca="1" si="8"/>
        <v>44289</v>
      </c>
      <c r="F107" s="11"/>
      <c r="G107" s="6"/>
    </row>
    <row r="108" spans="1:7" x14ac:dyDescent="0.2">
      <c r="B108" s="6">
        <f t="shared" ca="1" si="9"/>
        <v>44404</v>
      </c>
      <c r="D108" s="6">
        <f t="shared" ca="1" si="7"/>
        <v>44453</v>
      </c>
      <c r="E108" s="6">
        <f t="shared" ca="1" si="8"/>
        <v>44290</v>
      </c>
      <c r="G108" s="6"/>
    </row>
    <row r="109" spans="1:7" x14ac:dyDescent="0.2">
      <c r="B109" s="6">
        <f t="shared" ca="1" si="9"/>
        <v>44405</v>
      </c>
      <c r="D109" s="6">
        <f t="shared" ca="1" si="7"/>
        <v>44454</v>
      </c>
      <c r="E109" s="6">
        <f t="shared" ca="1" si="8"/>
        <v>44291</v>
      </c>
      <c r="G109" s="6"/>
    </row>
    <row r="110" spans="1:7" x14ac:dyDescent="0.2">
      <c r="B110" s="6">
        <f t="shared" ca="1" si="9"/>
        <v>44406</v>
      </c>
      <c r="D110" s="6">
        <f t="shared" ca="1" si="7"/>
        <v>44455</v>
      </c>
      <c r="E110" s="6">
        <f t="shared" ca="1" si="8"/>
        <v>44292</v>
      </c>
      <c r="G110" s="6"/>
    </row>
    <row r="111" spans="1:7" x14ac:dyDescent="0.2">
      <c r="B111" s="6">
        <f t="shared" ca="1" si="9"/>
        <v>44407</v>
      </c>
      <c r="D111" s="6">
        <f t="shared" ca="1" si="7"/>
        <v>44456</v>
      </c>
      <c r="E111" s="6">
        <f t="shared" ca="1" si="8"/>
        <v>44293</v>
      </c>
      <c r="G111" s="6"/>
    </row>
    <row r="112" spans="1:7" x14ac:dyDescent="0.2">
      <c r="B112" s="6">
        <f t="shared" ca="1" si="9"/>
        <v>44408</v>
      </c>
      <c r="D112" s="6">
        <f t="shared" ca="1" si="7"/>
        <v>44457</v>
      </c>
      <c r="E112" s="6">
        <f t="shared" ca="1" si="8"/>
        <v>44294</v>
      </c>
      <c r="G112" s="6"/>
    </row>
    <row r="113" spans="2:7" x14ac:dyDescent="0.2">
      <c r="B113" s="6">
        <f t="shared" ca="1" si="9"/>
        <v>44409</v>
      </c>
      <c r="D113" s="6">
        <f t="shared" ca="1" si="7"/>
        <v>44458</v>
      </c>
      <c r="E113" s="6">
        <f t="shared" ca="1" si="8"/>
        <v>44295</v>
      </c>
      <c r="G113" s="6"/>
    </row>
    <row r="114" spans="2:7" x14ac:dyDescent="0.2">
      <c r="B114" s="6">
        <f t="shared" ca="1" si="9"/>
        <v>44410</v>
      </c>
      <c r="D114" s="6">
        <f t="shared" ca="1" si="7"/>
        <v>44459</v>
      </c>
      <c r="E114" s="6">
        <f t="shared" ca="1" si="8"/>
        <v>44296</v>
      </c>
      <c r="G114" s="6"/>
    </row>
    <row r="115" spans="2:7" x14ac:dyDescent="0.2">
      <c r="B115" s="6">
        <f t="shared" ca="1" si="9"/>
        <v>44411</v>
      </c>
      <c r="D115" s="6">
        <f t="shared" ca="1" si="7"/>
        <v>44460</v>
      </c>
      <c r="E115" s="6">
        <f t="shared" ca="1" si="8"/>
        <v>44297</v>
      </c>
      <c r="G115" s="6"/>
    </row>
    <row r="116" spans="2:7" x14ac:dyDescent="0.2">
      <c r="B116" s="6">
        <f t="shared" ca="1" si="9"/>
        <v>44412</v>
      </c>
      <c r="D116" s="6">
        <f t="shared" ca="1" si="7"/>
        <v>44461</v>
      </c>
      <c r="E116" s="6">
        <f t="shared" ca="1" si="8"/>
        <v>44298</v>
      </c>
      <c r="G116" s="6"/>
    </row>
    <row r="117" spans="2:7" x14ac:dyDescent="0.2">
      <c r="B117" s="6">
        <f t="shared" ca="1" si="9"/>
        <v>44413</v>
      </c>
      <c r="D117" s="6">
        <f t="shared" ca="1" si="7"/>
        <v>44462</v>
      </c>
      <c r="E117" s="6">
        <f t="shared" ca="1" si="8"/>
        <v>44299</v>
      </c>
      <c r="G117" s="6"/>
    </row>
    <row r="118" spans="2:7" x14ac:dyDescent="0.2">
      <c r="B118" s="6">
        <f t="shared" ca="1" si="9"/>
        <v>44414</v>
      </c>
      <c r="D118" s="6">
        <f t="shared" ca="1" si="7"/>
        <v>44463</v>
      </c>
      <c r="E118" s="6">
        <f t="shared" ca="1" si="8"/>
        <v>44300</v>
      </c>
      <c r="G118" s="6"/>
    </row>
    <row r="119" spans="2:7" x14ac:dyDescent="0.2">
      <c r="B119" s="6">
        <f t="shared" ca="1" si="9"/>
        <v>44415</v>
      </c>
      <c r="C119" s="6"/>
      <c r="D119" s="6">
        <f t="shared" ca="1" si="7"/>
        <v>44464</v>
      </c>
      <c r="E119" s="6">
        <f t="shared" ca="1" si="8"/>
        <v>44301</v>
      </c>
      <c r="F119" s="11"/>
      <c r="G119" s="6"/>
    </row>
    <row r="120" spans="2:7" x14ac:dyDescent="0.2">
      <c r="B120" s="6">
        <f t="shared" ref="B120:B183" ca="1" si="10">B119+1</f>
        <v>44416</v>
      </c>
      <c r="C120" s="6"/>
      <c r="D120" s="6">
        <f t="shared" ca="1" si="7"/>
        <v>44465</v>
      </c>
      <c r="E120" s="6">
        <f t="shared" ca="1" si="8"/>
        <v>44302</v>
      </c>
      <c r="F120" s="11"/>
      <c r="G120" s="6"/>
    </row>
    <row r="121" spans="2:7" x14ac:dyDescent="0.2">
      <c r="B121" s="6">
        <f t="shared" ca="1" si="10"/>
        <v>44417</v>
      </c>
      <c r="C121" s="6"/>
      <c r="D121" s="6">
        <f t="shared" ca="1" si="7"/>
        <v>44466</v>
      </c>
      <c r="E121" s="6">
        <f t="shared" ca="1" si="8"/>
        <v>44303</v>
      </c>
      <c r="F121" s="11"/>
      <c r="G121" s="6"/>
    </row>
    <row r="122" spans="2:7" x14ac:dyDescent="0.2">
      <c r="B122" s="6">
        <f t="shared" ca="1" si="10"/>
        <v>44418</v>
      </c>
      <c r="C122" s="6"/>
      <c r="D122" s="6">
        <f t="shared" ca="1" si="7"/>
        <v>44467</v>
      </c>
      <c r="E122" s="6">
        <f t="shared" ca="1" si="8"/>
        <v>44304</v>
      </c>
      <c r="F122" s="11"/>
      <c r="G122" s="6"/>
    </row>
    <row r="123" spans="2:7" x14ac:dyDescent="0.2">
      <c r="B123" s="6">
        <f t="shared" ca="1" si="10"/>
        <v>44419</v>
      </c>
      <c r="C123" s="6"/>
      <c r="D123" s="6">
        <f t="shared" ca="1" si="7"/>
        <v>44468</v>
      </c>
      <c r="E123" s="6">
        <f t="shared" ca="1" si="8"/>
        <v>44305</v>
      </c>
      <c r="F123" s="11"/>
      <c r="G123" s="6"/>
    </row>
    <row r="124" spans="2:7" x14ac:dyDescent="0.2">
      <c r="B124" s="6">
        <f t="shared" ca="1" si="10"/>
        <v>44420</v>
      </c>
      <c r="C124" s="6"/>
      <c r="D124" s="6">
        <f t="shared" ca="1" si="7"/>
        <v>44469</v>
      </c>
      <c r="E124" s="6">
        <f t="shared" ca="1" si="8"/>
        <v>44306</v>
      </c>
      <c r="F124" s="11"/>
      <c r="G124" s="6"/>
    </row>
    <row r="125" spans="2:7" x14ac:dyDescent="0.2">
      <c r="B125" s="6">
        <f t="shared" ca="1" si="10"/>
        <v>44421</v>
      </c>
      <c r="C125" s="6"/>
      <c r="D125" s="6">
        <f t="shared" ca="1" si="7"/>
        <v>44470</v>
      </c>
      <c r="E125" s="6">
        <f t="shared" ca="1" si="8"/>
        <v>44307</v>
      </c>
      <c r="F125" s="11"/>
      <c r="G125" s="6"/>
    </row>
    <row r="126" spans="2:7" x14ac:dyDescent="0.2">
      <c r="B126" s="6">
        <f t="shared" ca="1" si="10"/>
        <v>44422</v>
      </c>
      <c r="C126" s="6"/>
      <c r="D126" s="6">
        <f t="shared" ca="1" si="7"/>
        <v>44471</v>
      </c>
      <c r="E126" s="6">
        <f t="shared" ca="1" si="8"/>
        <v>44308</v>
      </c>
      <c r="F126" s="11"/>
      <c r="G126" s="6"/>
    </row>
    <row r="127" spans="2:7" x14ac:dyDescent="0.2">
      <c r="B127" s="6">
        <f t="shared" ca="1" si="10"/>
        <v>44423</v>
      </c>
      <c r="C127" s="6"/>
      <c r="D127" s="6">
        <f t="shared" ca="1" si="7"/>
        <v>44472</v>
      </c>
      <c r="E127" s="6">
        <f t="shared" ca="1" si="8"/>
        <v>44309</v>
      </c>
      <c r="F127" s="11"/>
      <c r="G127" s="6"/>
    </row>
    <row r="128" spans="2:7" x14ac:dyDescent="0.2">
      <c r="B128" s="6">
        <f t="shared" ca="1" si="10"/>
        <v>44424</v>
      </c>
      <c r="C128" s="6"/>
      <c r="D128" s="6">
        <f t="shared" ca="1" si="7"/>
        <v>44473</v>
      </c>
      <c r="E128" s="6">
        <f t="shared" ca="1" si="8"/>
        <v>44310</v>
      </c>
      <c r="F128" s="11"/>
      <c r="G128" s="6"/>
    </row>
    <row r="129" spans="2:7" x14ac:dyDescent="0.2">
      <c r="B129" s="6">
        <f t="shared" ca="1" si="10"/>
        <v>44425</v>
      </c>
      <c r="C129" s="6"/>
      <c r="D129" s="6">
        <f t="shared" ca="1" si="7"/>
        <v>44474</v>
      </c>
      <c r="E129" s="6">
        <f t="shared" ca="1" si="8"/>
        <v>44311</v>
      </c>
      <c r="F129" s="11"/>
      <c r="G129" s="6"/>
    </row>
    <row r="130" spans="2:7" x14ac:dyDescent="0.2">
      <c r="B130" s="6">
        <f t="shared" ca="1" si="10"/>
        <v>44426</v>
      </c>
      <c r="C130" s="6"/>
      <c r="D130" s="6">
        <f t="shared" ca="1" si="7"/>
        <v>44475</v>
      </c>
      <c r="E130" s="6">
        <f t="shared" ca="1" si="8"/>
        <v>44312</v>
      </c>
      <c r="F130" s="11"/>
      <c r="G130" s="6"/>
    </row>
    <row r="131" spans="2:7" x14ac:dyDescent="0.2">
      <c r="B131" s="6">
        <f t="shared" ca="1" si="10"/>
        <v>44427</v>
      </c>
      <c r="C131" s="6"/>
      <c r="D131" s="6">
        <f t="shared" ca="1" si="7"/>
        <v>44476</v>
      </c>
      <c r="E131" s="6">
        <f t="shared" ca="1" si="8"/>
        <v>44313</v>
      </c>
      <c r="F131" s="11"/>
      <c r="G131" s="6"/>
    </row>
    <row r="132" spans="2:7" x14ac:dyDescent="0.2">
      <c r="B132" s="6">
        <f t="shared" ca="1" si="10"/>
        <v>44428</v>
      </c>
      <c r="C132" s="6"/>
      <c r="D132" s="6">
        <f t="shared" ca="1" si="7"/>
        <v>44477</v>
      </c>
      <c r="E132" s="6">
        <f t="shared" ca="1" si="8"/>
        <v>44314</v>
      </c>
      <c r="F132" s="11"/>
      <c r="G132" s="6"/>
    </row>
    <row r="133" spans="2:7" x14ac:dyDescent="0.2">
      <c r="B133" s="6">
        <f t="shared" ca="1" si="10"/>
        <v>44429</v>
      </c>
      <c r="C133" s="6"/>
      <c r="D133" s="6">
        <f t="shared" ca="1" si="7"/>
        <v>44478</v>
      </c>
      <c r="E133" s="6">
        <f t="shared" ca="1" si="8"/>
        <v>44315</v>
      </c>
      <c r="F133" s="11"/>
      <c r="G133" s="6"/>
    </row>
    <row r="134" spans="2:7" x14ac:dyDescent="0.2">
      <c r="B134" s="6">
        <f t="shared" ca="1" si="10"/>
        <v>44430</v>
      </c>
      <c r="C134" s="6"/>
      <c r="D134" s="6">
        <f t="shared" ca="1" si="7"/>
        <v>44479</v>
      </c>
      <c r="E134" s="6">
        <f t="shared" ca="1" si="8"/>
        <v>44316</v>
      </c>
      <c r="F134" s="11"/>
      <c r="G134" s="6"/>
    </row>
    <row r="135" spans="2:7" x14ac:dyDescent="0.2">
      <c r="B135" s="6">
        <f t="shared" ca="1" si="10"/>
        <v>44431</v>
      </c>
      <c r="C135" s="6"/>
      <c r="D135" s="6">
        <f t="shared" ca="1" si="7"/>
        <v>44480</v>
      </c>
      <c r="E135" s="6">
        <f t="shared" ca="1" si="8"/>
        <v>44317</v>
      </c>
      <c r="F135" s="11"/>
      <c r="G135" s="6"/>
    </row>
    <row r="136" spans="2:7" x14ac:dyDescent="0.2">
      <c r="B136" s="6">
        <f t="shared" ca="1" si="10"/>
        <v>44432</v>
      </c>
      <c r="C136" s="6"/>
      <c r="D136" s="6">
        <f t="shared" ref="D136:D199" ca="1" si="11">D135+1</f>
        <v>44481</v>
      </c>
      <c r="E136" s="6">
        <f t="shared" ca="1" si="8"/>
        <v>44318</v>
      </c>
      <c r="F136" s="11"/>
      <c r="G136" s="6"/>
    </row>
    <row r="137" spans="2:7" x14ac:dyDescent="0.2">
      <c r="B137" s="6">
        <f t="shared" ca="1" si="10"/>
        <v>44433</v>
      </c>
      <c r="C137" s="6"/>
      <c r="D137" s="6">
        <f t="shared" ca="1" si="11"/>
        <v>44482</v>
      </c>
      <c r="E137" s="6">
        <f t="shared" ca="1" si="8"/>
        <v>44319</v>
      </c>
      <c r="F137" s="11"/>
      <c r="G137" s="6"/>
    </row>
    <row r="138" spans="2:7" x14ac:dyDescent="0.2">
      <c r="B138" s="6">
        <f t="shared" ca="1" si="10"/>
        <v>44434</v>
      </c>
      <c r="C138" s="6"/>
      <c r="D138" s="6">
        <f t="shared" ca="1" si="11"/>
        <v>44483</v>
      </c>
      <c r="E138" s="6">
        <f t="shared" ca="1" si="8"/>
        <v>44320</v>
      </c>
      <c r="F138" s="11"/>
      <c r="G138" s="6"/>
    </row>
    <row r="139" spans="2:7" x14ac:dyDescent="0.2">
      <c r="B139" s="6">
        <f t="shared" ca="1" si="10"/>
        <v>44435</v>
      </c>
      <c r="C139" s="6"/>
      <c r="D139" s="6">
        <f t="shared" ca="1" si="11"/>
        <v>44484</v>
      </c>
      <c r="E139" s="6">
        <f t="shared" ca="1" si="8"/>
        <v>44321</v>
      </c>
      <c r="F139" s="11"/>
      <c r="G139" s="6"/>
    </row>
    <row r="140" spans="2:7" x14ac:dyDescent="0.2">
      <c r="B140" s="6">
        <f t="shared" ca="1" si="10"/>
        <v>44436</v>
      </c>
      <c r="C140" s="6"/>
      <c r="D140" s="6">
        <f t="shared" ca="1" si="11"/>
        <v>44485</v>
      </c>
      <c r="E140" s="6">
        <f t="shared" ca="1" si="8"/>
        <v>44322</v>
      </c>
      <c r="F140" s="11"/>
      <c r="G140" s="6"/>
    </row>
    <row r="141" spans="2:7" x14ac:dyDescent="0.2">
      <c r="B141" s="6">
        <f t="shared" ca="1" si="10"/>
        <v>44437</v>
      </c>
      <c r="C141" s="6"/>
      <c r="D141" s="6">
        <f t="shared" ca="1" si="11"/>
        <v>44486</v>
      </c>
      <c r="E141" s="6">
        <f t="shared" ca="1" si="8"/>
        <v>44323</v>
      </c>
      <c r="F141" s="11"/>
      <c r="G141" s="6"/>
    </row>
    <row r="142" spans="2:7" x14ac:dyDescent="0.2">
      <c r="B142" s="6">
        <f t="shared" ca="1" si="10"/>
        <v>44438</v>
      </c>
      <c r="C142" s="6"/>
      <c r="D142" s="6">
        <f t="shared" ca="1" si="11"/>
        <v>44487</v>
      </c>
      <c r="E142" s="6">
        <f t="shared" ca="1" si="8"/>
        <v>44324</v>
      </c>
      <c r="F142" s="11"/>
      <c r="G142" s="6"/>
    </row>
    <row r="143" spans="2:7" x14ac:dyDescent="0.2">
      <c r="B143" s="6">
        <f t="shared" ca="1" si="10"/>
        <v>44439</v>
      </c>
      <c r="C143" s="6"/>
      <c r="D143" s="6">
        <f t="shared" ca="1" si="11"/>
        <v>44488</v>
      </c>
      <c r="E143" s="6">
        <f t="shared" ca="1" si="8"/>
        <v>44325</v>
      </c>
      <c r="F143" s="11"/>
      <c r="G143" s="6"/>
    </row>
    <row r="144" spans="2:7" x14ac:dyDescent="0.2">
      <c r="B144" s="6">
        <f t="shared" ca="1" si="10"/>
        <v>44440</v>
      </c>
      <c r="C144" s="6"/>
      <c r="D144" s="6">
        <f t="shared" ca="1" si="11"/>
        <v>44489</v>
      </c>
      <c r="E144" s="6">
        <f t="shared" ref="E144:E166" ca="1" si="12">E145-1</f>
        <v>44326</v>
      </c>
      <c r="F144" s="11"/>
      <c r="G144" s="6"/>
    </row>
    <row r="145" spans="2:7" x14ac:dyDescent="0.2">
      <c r="B145" s="6">
        <f t="shared" ca="1" si="10"/>
        <v>44441</v>
      </c>
      <c r="C145" s="6"/>
      <c r="D145" s="6">
        <f t="shared" ca="1" si="11"/>
        <v>44490</v>
      </c>
      <c r="E145" s="6">
        <f t="shared" ca="1" si="12"/>
        <v>44327</v>
      </c>
      <c r="F145" s="11"/>
      <c r="G145" s="6"/>
    </row>
    <row r="146" spans="2:7" x14ac:dyDescent="0.2">
      <c r="B146" s="6">
        <f t="shared" ca="1" si="10"/>
        <v>44442</v>
      </c>
      <c r="C146" s="6"/>
      <c r="D146" s="6">
        <f t="shared" ca="1" si="11"/>
        <v>44491</v>
      </c>
      <c r="E146" s="6">
        <f t="shared" ca="1" si="12"/>
        <v>44328</v>
      </c>
      <c r="F146" s="11"/>
      <c r="G146" s="6"/>
    </row>
    <row r="147" spans="2:7" x14ac:dyDescent="0.2">
      <c r="B147" s="6">
        <f t="shared" ca="1" si="10"/>
        <v>44443</v>
      </c>
      <c r="C147" s="6"/>
      <c r="D147" s="6">
        <f t="shared" ca="1" si="11"/>
        <v>44492</v>
      </c>
      <c r="E147" s="6">
        <f t="shared" ca="1" si="12"/>
        <v>44329</v>
      </c>
      <c r="F147" s="11"/>
      <c r="G147" s="6"/>
    </row>
    <row r="148" spans="2:7" x14ac:dyDescent="0.2">
      <c r="B148" s="6">
        <f t="shared" ca="1" si="10"/>
        <v>44444</v>
      </c>
      <c r="C148" s="6"/>
      <c r="D148" s="6">
        <f t="shared" ca="1" si="11"/>
        <v>44493</v>
      </c>
      <c r="E148" s="6">
        <f t="shared" ca="1" si="12"/>
        <v>44330</v>
      </c>
      <c r="F148" s="11"/>
      <c r="G148" s="6"/>
    </row>
    <row r="149" spans="2:7" x14ac:dyDescent="0.2">
      <c r="B149" s="6">
        <f t="shared" ca="1" si="10"/>
        <v>44445</v>
      </c>
      <c r="C149" s="6"/>
      <c r="D149" s="6">
        <f t="shared" ca="1" si="11"/>
        <v>44494</v>
      </c>
      <c r="E149" s="6">
        <f t="shared" ca="1" si="12"/>
        <v>44331</v>
      </c>
      <c r="F149" s="11"/>
      <c r="G149" s="6"/>
    </row>
    <row r="150" spans="2:7" x14ac:dyDescent="0.2">
      <c r="B150" s="6">
        <f t="shared" ca="1" si="10"/>
        <v>44446</v>
      </c>
      <c r="C150" s="6"/>
      <c r="D150" s="6">
        <f t="shared" ca="1" si="11"/>
        <v>44495</v>
      </c>
      <c r="E150" s="6">
        <f t="shared" ca="1" si="12"/>
        <v>44332</v>
      </c>
      <c r="F150" s="11"/>
      <c r="G150" s="6"/>
    </row>
    <row r="151" spans="2:7" x14ac:dyDescent="0.2">
      <c r="B151" s="6">
        <f t="shared" ca="1" si="10"/>
        <v>44447</v>
      </c>
      <c r="C151" s="6"/>
      <c r="D151" s="6">
        <f t="shared" ca="1" si="11"/>
        <v>44496</v>
      </c>
      <c r="E151" s="6">
        <f t="shared" ca="1" si="12"/>
        <v>44333</v>
      </c>
      <c r="F151" s="11"/>
      <c r="G151" s="6"/>
    </row>
    <row r="152" spans="2:7" x14ac:dyDescent="0.2">
      <c r="B152" s="6">
        <f t="shared" ca="1" si="10"/>
        <v>44448</v>
      </c>
      <c r="C152" s="6"/>
      <c r="D152" s="6">
        <f t="shared" ca="1" si="11"/>
        <v>44497</v>
      </c>
      <c r="E152" s="6">
        <f t="shared" ca="1" si="12"/>
        <v>44334</v>
      </c>
      <c r="F152" s="11"/>
      <c r="G152" s="6"/>
    </row>
    <row r="153" spans="2:7" x14ac:dyDescent="0.2">
      <c r="B153" s="6">
        <f t="shared" ca="1" si="10"/>
        <v>44449</v>
      </c>
      <c r="C153" s="6"/>
      <c r="D153" s="6">
        <f t="shared" ca="1" si="11"/>
        <v>44498</v>
      </c>
      <c r="E153" s="6">
        <f t="shared" ca="1" si="12"/>
        <v>44335</v>
      </c>
      <c r="F153" s="11"/>
      <c r="G153" s="6"/>
    </row>
    <row r="154" spans="2:7" x14ac:dyDescent="0.2">
      <c r="B154" s="6">
        <f t="shared" ca="1" si="10"/>
        <v>44450</v>
      </c>
      <c r="C154" s="6"/>
      <c r="D154" s="6">
        <f t="shared" ca="1" si="11"/>
        <v>44499</v>
      </c>
      <c r="E154" s="6">
        <f t="shared" ca="1" si="12"/>
        <v>44336</v>
      </c>
      <c r="F154" s="11"/>
      <c r="G154" s="6"/>
    </row>
    <row r="155" spans="2:7" x14ac:dyDescent="0.2">
      <c r="B155" s="6">
        <f t="shared" ca="1" si="10"/>
        <v>44451</v>
      </c>
      <c r="C155" s="6"/>
      <c r="D155" s="6">
        <f t="shared" ca="1" si="11"/>
        <v>44500</v>
      </c>
      <c r="E155" s="6">
        <f t="shared" ca="1" si="12"/>
        <v>44337</v>
      </c>
      <c r="F155" s="11"/>
      <c r="G155" s="6"/>
    </row>
    <row r="156" spans="2:7" x14ac:dyDescent="0.2">
      <c r="B156" s="6">
        <f t="shared" ca="1" si="10"/>
        <v>44452</v>
      </c>
      <c r="C156" s="6"/>
      <c r="D156" s="6">
        <f t="shared" ca="1" si="11"/>
        <v>44501</v>
      </c>
      <c r="E156" s="6">
        <f t="shared" ca="1" si="12"/>
        <v>44338</v>
      </c>
      <c r="F156" s="11"/>
      <c r="G156" s="6"/>
    </row>
    <row r="157" spans="2:7" x14ac:dyDescent="0.2">
      <c r="B157" s="6">
        <f t="shared" ca="1" si="10"/>
        <v>44453</v>
      </c>
      <c r="C157" s="6"/>
      <c r="D157" s="6">
        <f t="shared" ca="1" si="11"/>
        <v>44502</v>
      </c>
      <c r="E157" s="6">
        <f t="shared" ca="1" si="12"/>
        <v>44339</v>
      </c>
      <c r="F157" s="11"/>
      <c r="G157" s="6"/>
    </row>
    <row r="158" spans="2:7" x14ac:dyDescent="0.2">
      <c r="B158" s="6">
        <f t="shared" ca="1" si="10"/>
        <v>44454</v>
      </c>
      <c r="C158" s="6"/>
      <c r="D158" s="6">
        <f t="shared" ca="1" si="11"/>
        <v>44503</v>
      </c>
      <c r="E158" s="6">
        <f t="shared" ca="1" si="12"/>
        <v>44340</v>
      </c>
      <c r="F158" s="11"/>
      <c r="G158" s="6"/>
    </row>
    <row r="159" spans="2:7" x14ac:dyDescent="0.2">
      <c r="B159" s="6">
        <f t="shared" ca="1" si="10"/>
        <v>44455</v>
      </c>
      <c r="C159" s="6"/>
      <c r="D159" s="6">
        <f t="shared" ca="1" si="11"/>
        <v>44504</v>
      </c>
      <c r="E159" s="6">
        <f t="shared" ca="1" si="12"/>
        <v>44341</v>
      </c>
      <c r="F159" s="11"/>
      <c r="G159" s="6"/>
    </row>
    <row r="160" spans="2:7" x14ac:dyDescent="0.2">
      <c r="B160" s="6">
        <f t="shared" ca="1" si="10"/>
        <v>44456</v>
      </c>
      <c r="C160" s="6"/>
      <c r="D160" s="6">
        <f t="shared" ca="1" si="11"/>
        <v>44505</v>
      </c>
      <c r="E160" s="6">
        <f t="shared" ca="1" si="12"/>
        <v>44342</v>
      </c>
      <c r="F160" s="11"/>
      <c r="G160" s="6"/>
    </row>
    <row r="161" spans="2:7" x14ac:dyDescent="0.2">
      <c r="B161" s="6">
        <f t="shared" ca="1" si="10"/>
        <v>44457</v>
      </c>
      <c r="C161" s="6"/>
      <c r="D161" s="6">
        <f t="shared" ca="1" si="11"/>
        <v>44506</v>
      </c>
      <c r="E161" s="6">
        <f t="shared" ca="1" si="12"/>
        <v>44343</v>
      </c>
      <c r="F161" s="11"/>
      <c r="G161" s="6"/>
    </row>
    <row r="162" spans="2:7" x14ac:dyDescent="0.2">
      <c r="B162" s="6">
        <f t="shared" ca="1" si="10"/>
        <v>44458</v>
      </c>
      <c r="C162" s="6"/>
      <c r="D162" s="6">
        <f t="shared" ca="1" si="11"/>
        <v>44507</v>
      </c>
      <c r="E162" s="6">
        <f t="shared" ca="1" si="12"/>
        <v>44344</v>
      </c>
      <c r="F162" s="11"/>
      <c r="G162" s="6"/>
    </row>
    <row r="163" spans="2:7" x14ac:dyDescent="0.2">
      <c r="B163" s="6">
        <f t="shared" ca="1" si="10"/>
        <v>44459</v>
      </c>
      <c r="C163" s="6"/>
      <c r="D163" s="6">
        <f t="shared" ca="1" si="11"/>
        <v>44508</v>
      </c>
      <c r="E163" s="6">
        <f t="shared" ca="1" si="12"/>
        <v>44345</v>
      </c>
      <c r="F163" s="11"/>
      <c r="G163" s="6"/>
    </row>
    <row r="164" spans="2:7" x14ac:dyDescent="0.2">
      <c r="B164" s="6">
        <f t="shared" ca="1" si="10"/>
        <v>44460</v>
      </c>
      <c r="C164" s="6"/>
      <c r="D164" s="6">
        <f t="shared" ca="1" si="11"/>
        <v>44509</v>
      </c>
      <c r="E164" s="6">
        <f t="shared" ca="1" si="12"/>
        <v>44346</v>
      </c>
      <c r="F164" s="11"/>
      <c r="G164" s="6"/>
    </row>
    <row r="165" spans="2:7" x14ac:dyDescent="0.2">
      <c r="B165" s="6">
        <f t="shared" ca="1" si="10"/>
        <v>44461</v>
      </c>
      <c r="C165" s="6"/>
      <c r="D165" s="6">
        <f t="shared" ca="1" si="11"/>
        <v>44510</v>
      </c>
      <c r="E165" s="6">
        <f t="shared" ca="1" si="12"/>
        <v>44347</v>
      </c>
      <c r="F165" s="11"/>
      <c r="G165" s="6"/>
    </row>
    <row r="166" spans="2:7" x14ac:dyDescent="0.2">
      <c r="B166" s="6">
        <f t="shared" ca="1" si="10"/>
        <v>44462</v>
      </c>
      <c r="C166" s="6"/>
      <c r="D166" s="6">
        <f t="shared" ca="1" si="11"/>
        <v>44511</v>
      </c>
      <c r="E166" s="6">
        <f t="shared" ca="1" si="12"/>
        <v>44348</v>
      </c>
      <c r="F166" s="11"/>
      <c r="G166" s="6"/>
    </row>
    <row r="167" spans="2:7" x14ac:dyDescent="0.2">
      <c r="B167" s="6">
        <f t="shared" ca="1" si="10"/>
        <v>44463</v>
      </c>
      <c r="C167" s="6"/>
      <c r="D167" s="6">
        <f t="shared" ca="1" si="11"/>
        <v>44512</v>
      </c>
      <c r="E167" s="6">
        <f ca="1">E168-1</f>
        <v>44349</v>
      </c>
      <c r="F167" s="11"/>
      <c r="G167" s="6"/>
    </row>
    <row r="168" spans="2:7" x14ac:dyDescent="0.2">
      <c r="B168" s="6">
        <f t="shared" ca="1" si="10"/>
        <v>44464</v>
      </c>
      <c r="C168" s="6"/>
      <c r="D168" s="6">
        <f t="shared" ca="1" si="11"/>
        <v>44513</v>
      </c>
      <c r="E168" s="6">
        <f ca="1">E169-1</f>
        <v>44350</v>
      </c>
      <c r="F168" s="11"/>
      <c r="G168" s="6"/>
    </row>
    <row r="169" spans="2:7" x14ac:dyDescent="0.2">
      <c r="B169" s="6">
        <f t="shared" ca="1" si="10"/>
        <v>44465</v>
      </c>
      <c r="C169" s="6"/>
      <c r="D169" s="6">
        <f t="shared" ca="1" si="11"/>
        <v>44514</v>
      </c>
      <c r="E169" s="9">
        <f ca="1">E3</f>
        <v>44351</v>
      </c>
      <c r="F169" s="11"/>
      <c r="G169" s="6"/>
    </row>
    <row r="170" spans="2:7" x14ac:dyDescent="0.2">
      <c r="B170" s="6">
        <f t="shared" ca="1" si="10"/>
        <v>44466</v>
      </c>
      <c r="C170" s="6"/>
      <c r="D170" s="6">
        <f t="shared" ca="1" si="11"/>
        <v>44515</v>
      </c>
      <c r="E170" s="11">
        <f ca="1">E169+1</f>
        <v>44352</v>
      </c>
      <c r="F170" s="11"/>
      <c r="G170" s="6"/>
    </row>
    <row r="171" spans="2:7" x14ac:dyDescent="0.2">
      <c r="B171" s="6">
        <f t="shared" ca="1" si="10"/>
        <v>44467</v>
      </c>
      <c r="C171" s="6"/>
      <c r="D171" s="6">
        <f t="shared" ca="1" si="11"/>
        <v>44516</v>
      </c>
      <c r="E171" s="11">
        <f t="shared" ref="E171:E234" ca="1" si="13">E170+1</f>
        <v>44353</v>
      </c>
      <c r="F171" s="11"/>
      <c r="G171" s="6"/>
    </row>
    <row r="172" spans="2:7" x14ac:dyDescent="0.2">
      <c r="B172" s="6">
        <f t="shared" ca="1" si="10"/>
        <v>44468</v>
      </c>
      <c r="C172" s="6"/>
      <c r="D172" s="6">
        <f t="shared" ca="1" si="11"/>
        <v>44517</v>
      </c>
      <c r="E172" s="11">
        <f t="shared" ca="1" si="13"/>
        <v>44354</v>
      </c>
      <c r="F172" s="11"/>
      <c r="G172" s="6"/>
    </row>
    <row r="173" spans="2:7" x14ac:dyDescent="0.2">
      <c r="B173" s="6">
        <f t="shared" ca="1" si="10"/>
        <v>44469</v>
      </c>
      <c r="C173" s="6"/>
      <c r="D173" s="6">
        <f t="shared" ca="1" si="11"/>
        <v>44518</v>
      </c>
      <c r="E173" s="11">
        <f t="shared" ca="1" si="13"/>
        <v>44355</v>
      </c>
      <c r="F173" s="11"/>
      <c r="G173" s="6"/>
    </row>
    <row r="174" spans="2:7" x14ac:dyDescent="0.2">
      <c r="B174" s="6">
        <f t="shared" ca="1" si="10"/>
        <v>44470</v>
      </c>
      <c r="C174" s="6"/>
      <c r="D174" s="6">
        <f t="shared" ca="1" si="11"/>
        <v>44519</v>
      </c>
      <c r="E174" s="11">
        <f t="shared" ca="1" si="13"/>
        <v>44356</v>
      </c>
      <c r="F174" s="11"/>
      <c r="G174" s="6"/>
    </row>
    <row r="175" spans="2:7" x14ac:dyDescent="0.2">
      <c r="B175" s="6">
        <f t="shared" ca="1" si="10"/>
        <v>44471</v>
      </c>
      <c r="C175" s="6"/>
      <c r="D175" s="6">
        <f t="shared" ca="1" si="11"/>
        <v>44520</v>
      </c>
      <c r="E175" s="11">
        <f t="shared" ca="1" si="13"/>
        <v>44357</v>
      </c>
      <c r="F175" s="11"/>
      <c r="G175" s="6"/>
    </row>
    <row r="176" spans="2:7" x14ac:dyDescent="0.2">
      <c r="B176" s="6">
        <f t="shared" ca="1" si="10"/>
        <v>44472</v>
      </c>
      <c r="C176" s="6"/>
      <c r="D176" s="6">
        <f t="shared" ca="1" si="11"/>
        <v>44521</v>
      </c>
      <c r="E176" s="11">
        <f t="shared" ca="1" si="13"/>
        <v>44358</v>
      </c>
      <c r="F176" s="11"/>
      <c r="G176" s="6"/>
    </row>
    <row r="177" spans="2:7" x14ac:dyDescent="0.2">
      <c r="B177" s="6">
        <f t="shared" ca="1" si="10"/>
        <v>44473</v>
      </c>
      <c r="C177" s="6"/>
      <c r="D177" s="6">
        <f t="shared" ca="1" si="11"/>
        <v>44522</v>
      </c>
      <c r="E177" s="11">
        <f t="shared" ca="1" si="13"/>
        <v>44359</v>
      </c>
      <c r="F177" s="11"/>
      <c r="G177" s="6"/>
    </row>
    <row r="178" spans="2:7" x14ac:dyDescent="0.2">
      <c r="B178" s="6">
        <f t="shared" ca="1" si="10"/>
        <v>44474</v>
      </c>
      <c r="C178" s="6"/>
      <c r="D178" s="6">
        <f t="shared" ca="1" si="11"/>
        <v>44523</v>
      </c>
      <c r="E178" s="11">
        <f t="shared" ca="1" si="13"/>
        <v>44360</v>
      </c>
      <c r="F178" s="11"/>
      <c r="G178" s="6"/>
    </row>
    <row r="179" spans="2:7" x14ac:dyDescent="0.2">
      <c r="B179" s="6">
        <f t="shared" ca="1" si="10"/>
        <v>44475</v>
      </c>
      <c r="C179" s="6"/>
      <c r="D179" s="6">
        <f t="shared" ca="1" si="11"/>
        <v>44524</v>
      </c>
      <c r="E179" s="11">
        <f t="shared" ca="1" si="13"/>
        <v>44361</v>
      </c>
      <c r="F179" s="11"/>
      <c r="G179" s="6"/>
    </row>
    <row r="180" spans="2:7" x14ac:dyDescent="0.2">
      <c r="B180" s="6">
        <f t="shared" ca="1" si="10"/>
        <v>44476</v>
      </c>
      <c r="C180" s="6"/>
      <c r="D180" s="6">
        <f t="shared" ca="1" si="11"/>
        <v>44525</v>
      </c>
      <c r="E180" s="11">
        <f t="shared" ca="1" si="13"/>
        <v>44362</v>
      </c>
      <c r="F180" s="11"/>
      <c r="G180" s="6"/>
    </row>
    <row r="181" spans="2:7" x14ac:dyDescent="0.2">
      <c r="B181" s="6">
        <f t="shared" ca="1" si="10"/>
        <v>44477</v>
      </c>
      <c r="C181" s="6"/>
      <c r="D181" s="6">
        <f t="shared" ca="1" si="11"/>
        <v>44526</v>
      </c>
      <c r="E181" s="11">
        <f t="shared" ca="1" si="13"/>
        <v>44363</v>
      </c>
      <c r="F181" s="11"/>
      <c r="G181" s="6"/>
    </row>
    <row r="182" spans="2:7" x14ac:dyDescent="0.2">
      <c r="B182" s="6">
        <f t="shared" ca="1" si="10"/>
        <v>44478</v>
      </c>
      <c r="C182" s="6"/>
      <c r="D182" s="6">
        <f t="shared" ca="1" si="11"/>
        <v>44527</v>
      </c>
      <c r="E182" s="11">
        <f t="shared" ca="1" si="13"/>
        <v>44364</v>
      </c>
      <c r="F182" s="11"/>
      <c r="G182" s="6"/>
    </row>
    <row r="183" spans="2:7" x14ac:dyDescent="0.2">
      <c r="B183" s="6">
        <f t="shared" ca="1" si="10"/>
        <v>44479</v>
      </c>
      <c r="C183" s="6"/>
      <c r="D183" s="6">
        <f t="shared" ca="1" si="11"/>
        <v>44528</v>
      </c>
      <c r="E183" s="11">
        <f t="shared" ca="1" si="13"/>
        <v>44365</v>
      </c>
      <c r="F183" s="11"/>
      <c r="G183" s="6"/>
    </row>
    <row r="184" spans="2:7" x14ac:dyDescent="0.2">
      <c r="B184" s="6">
        <f t="shared" ref="B184:B247" ca="1" si="14">B183+1</f>
        <v>44480</v>
      </c>
      <c r="C184" s="6"/>
      <c r="D184" s="6">
        <f t="shared" ca="1" si="11"/>
        <v>44529</v>
      </c>
      <c r="E184" s="11">
        <f t="shared" ca="1" si="13"/>
        <v>44366</v>
      </c>
      <c r="F184" s="11"/>
      <c r="G184" s="6"/>
    </row>
    <row r="185" spans="2:7" x14ac:dyDescent="0.2">
      <c r="B185" s="6">
        <f t="shared" ca="1" si="14"/>
        <v>44481</v>
      </c>
      <c r="C185" s="6"/>
      <c r="D185" s="6">
        <f t="shared" ca="1" si="11"/>
        <v>44530</v>
      </c>
      <c r="E185" s="11">
        <f t="shared" ca="1" si="13"/>
        <v>44367</v>
      </c>
      <c r="F185" s="11"/>
      <c r="G185" s="6"/>
    </row>
    <row r="186" spans="2:7" x14ac:dyDescent="0.2">
      <c r="B186" s="6">
        <f t="shared" ca="1" si="14"/>
        <v>44482</v>
      </c>
      <c r="C186" s="6"/>
      <c r="D186" s="6">
        <f t="shared" ca="1" si="11"/>
        <v>44531</v>
      </c>
      <c r="E186" s="11">
        <f t="shared" ca="1" si="13"/>
        <v>44368</v>
      </c>
      <c r="F186" s="11"/>
      <c r="G186" s="6"/>
    </row>
    <row r="187" spans="2:7" x14ac:dyDescent="0.2">
      <c r="B187" s="6">
        <f t="shared" ca="1" si="14"/>
        <v>44483</v>
      </c>
      <c r="C187" s="6"/>
      <c r="D187" s="6">
        <f t="shared" ca="1" si="11"/>
        <v>44532</v>
      </c>
      <c r="E187" s="11">
        <f t="shared" ca="1" si="13"/>
        <v>44369</v>
      </c>
      <c r="F187" s="11"/>
      <c r="G187" s="6"/>
    </row>
    <row r="188" spans="2:7" x14ac:dyDescent="0.2">
      <c r="B188" s="6">
        <f t="shared" ca="1" si="14"/>
        <v>44484</v>
      </c>
      <c r="C188" s="6"/>
      <c r="D188" s="6">
        <f t="shared" ca="1" si="11"/>
        <v>44533</v>
      </c>
      <c r="E188" s="11">
        <f t="shared" ca="1" si="13"/>
        <v>44370</v>
      </c>
      <c r="F188" s="11"/>
      <c r="G188" s="6"/>
    </row>
    <row r="189" spans="2:7" x14ac:dyDescent="0.2">
      <c r="B189" s="6">
        <f t="shared" ca="1" si="14"/>
        <v>44485</v>
      </c>
      <c r="C189" s="6"/>
      <c r="D189" s="6">
        <f t="shared" ca="1" si="11"/>
        <v>44534</v>
      </c>
      <c r="E189" s="11">
        <f t="shared" ca="1" si="13"/>
        <v>44371</v>
      </c>
      <c r="F189" s="11"/>
      <c r="G189" s="6"/>
    </row>
    <row r="190" spans="2:7" x14ac:dyDescent="0.2">
      <c r="B190" s="6">
        <f t="shared" ca="1" si="14"/>
        <v>44486</v>
      </c>
      <c r="C190" s="6"/>
      <c r="D190" s="6">
        <f t="shared" ca="1" si="11"/>
        <v>44535</v>
      </c>
      <c r="E190" s="11">
        <f t="shared" ca="1" si="13"/>
        <v>44372</v>
      </c>
      <c r="F190" s="11"/>
      <c r="G190" s="6"/>
    </row>
    <row r="191" spans="2:7" x14ac:dyDescent="0.2">
      <c r="B191" s="6">
        <f t="shared" ca="1" si="14"/>
        <v>44487</v>
      </c>
      <c r="C191" s="6"/>
      <c r="D191" s="6">
        <f t="shared" ca="1" si="11"/>
        <v>44536</v>
      </c>
      <c r="E191" s="11">
        <f t="shared" ca="1" si="13"/>
        <v>44373</v>
      </c>
      <c r="F191" s="11"/>
      <c r="G191" s="6"/>
    </row>
    <row r="192" spans="2:7" x14ac:dyDescent="0.2">
      <c r="B192" s="6">
        <f t="shared" ca="1" si="14"/>
        <v>44488</v>
      </c>
      <c r="C192" s="6"/>
      <c r="D192" s="6">
        <f t="shared" ca="1" si="11"/>
        <v>44537</v>
      </c>
      <c r="E192" s="11">
        <f t="shared" ca="1" si="13"/>
        <v>44374</v>
      </c>
      <c r="F192" s="11"/>
      <c r="G192" s="6"/>
    </row>
    <row r="193" spans="2:7" x14ac:dyDescent="0.2">
      <c r="B193" s="6">
        <f t="shared" ca="1" si="14"/>
        <v>44489</v>
      </c>
      <c r="C193" s="6"/>
      <c r="D193" s="6">
        <f t="shared" ca="1" si="11"/>
        <v>44538</v>
      </c>
      <c r="E193" s="11">
        <f t="shared" ca="1" si="13"/>
        <v>44375</v>
      </c>
      <c r="F193" s="11"/>
      <c r="G193" s="6"/>
    </row>
    <row r="194" spans="2:7" x14ac:dyDescent="0.2">
      <c r="B194" s="6">
        <f t="shared" ca="1" si="14"/>
        <v>44490</v>
      </c>
      <c r="C194" s="6"/>
      <c r="D194" s="6">
        <f t="shared" ca="1" si="11"/>
        <v>44539</v>
      </c>
      <c r="E194" s="11">
        <f t="shared" ca="1" si="13"/>
        <v>44376</v>
      </c>
      <c r="F194" s="11"/>
      <c r="G194" s="6"/>
    </row>
    <row r="195" spans="2:7" x14ac:dyDescent="0.2">
      <c r="B195" s="6">
        <f t="shared" ca="1" si="14"/>
        <v>44491</v>
      </c>
      <c r="C195" s="6"/>
      <c r="D195" s="6">
        <f t="shared" ca="1" si="11"/>
        <v>44540</v>
      </c>
      <c r="E195" s="11">
        <f t="shared" ca="1" si="13"/>
        <v>44377</v>
      </c>
      <c r="F195" s="11"/>
      <c r="G195" s="6"/>
    </row>
    <row r="196" spans="2:7" x14ac:dyDescent="0.2">
      <c r="B196" s="6">
        <f t="shared" ca="1" si="14"/>
        <v>44492</v>
      </c>
      <c r="C196" s="6"/>
      <c r="D196" s="6">
        <f t="shared" ca="1" si="11"/>
        <v>44541</v>
      </c>
      <c r="E196" s="11">
        <f t="shared" ca="1" si="13"/>
        <v>44378</v>
      </c>
      <c r="F196" s="11"/>
      <c r="G196" s="6"/>
    </row>
    <row r="197" spans="2:7" x14ac:dyDescent="0.2">
      <c r="B197" s="6">
        <f t="shared" ca="1" si="14"/>
        <v>44493</v>
      </c>
      <c r="C197" s="6"/>
      <c r="D197" s="6">
        <f t="shared" ca="1" si="11"/>
        <v>44542</v>
      </c>
      <c r="E197" s="11">
        <f t="shared" ca="1" si="13"/>
        <v>44379</v>
      </c>
      <c r="F197" s="11"/>
      <c r="G197" s="6"/>
    </row>
    <row r="198" spans="2:7" x14ac:dyDescent="0.2">
      <c r="B198" s="6">
        <f t="shared" ca="1" si="14"/>
        <v>44494</v>
      </c>
      <c r="C198" s="6"/>
      <c r="D198" s="6">
        <f t="shared" ca="1" si="11"/>
        <v>44543</v>
      </c>
      <c r="E198" s="11">
        <f t="shared" ca="1" si="13"/>
        <v>44380</v>
      </c>
      <c r="F198" s="11"/>
      <c r="G198" s="6"/>
    </row>
    <row r="199" spans="2:7" x14ac:dyDescent="0.2">
      <c r="B199" s="6">
        <f t="shared" ca="1" si="14"/>
        <v>44495</v>
      </c>
      <c r="C199" s="6"/>
      <c r="D199" s="6">
        <f t="shared" ca="1" si="11"/>
        <v>44544</v>
      </c>
      <c r="E199" s="11">
        <f t="shared" ca="1" si="13"/>
        <v>44381</v>
      </c>
      <c r="F199" s="11"/>
      <c r="G199" s="6"/>
    </row>
    <row r="200" spans="2:7" x14ac:dyDescent="0.2">
      <c r="B200" s="6">
        <f t="shared" ca="1" si="14"/>
        <v>44496</v>
      </c>
      <c r="C200" s="6"/>
      <c r="D200" s="6">
        <f t="shared" ref="D200:D263" ca="1" si="15">D199+1</f>
        <v>44545</v>
      </c>
      <c r="E200" s="11">
        <f t="shared" ca="1" si="13"/>
        <v>44382</v>
      </c>
      <c r="F200" s="11"/>
      <c r="G200" s="6"/>
    </row>
    <row r="201" spans="2:7" x14ac:dyDescent="0.2">
      <c r="B201" s="6">
        <f t="shared" ca="1" si="14"/>
        <v>44497</v>
      </c>
      <c r="C201" s="6"/>
      <c r="D201" s="6">
        <f t="shared" ca="1" si="15"/>
        <v>44546</v>
      </c>
      <c r="E201" s="11">
        <f t="shared" ca="1" si="13"/>
        <v>44383</v>
      </c>
      <c r="F201" s="11"/>
      <c r="G201" s="6"/>
    </row>
    <row r="202" spans="2:7" x14ac:dyDescent="0.2">
      <c r="B202" s="6">
        <f t="shared" ca="1" si="14"/>
        <v>44498</v>
      </c>
      <c r="C202" s="6"/>
      <c r="D202" s="6">
        <f t="shared" ca="1" si="15"/>
        <v>44547</v>
      </c>
      <c r="E202" s="11">
        <f t="shared" ca="1" si="13"/>
        <v>44384</v>
      </c>
      <c r="F202" s="11"/>
      <c r="G202" s="6"/>
    </row>
    <row r="203" spans="2:7" x14ac:dyDescent="0.2">
      <c r="B203" s="6">
        <f t="shared" ca="1" si="14"/>
        <v>44499</v>
      </c>
      <c r="C203" s="6"/>
      <c r="D203" s="6">
        <f t="shared" ca="1" si="15"/>
        <v>44548</v>
      </c>
      <c r="E203" s="11">
        <f t="shared" ca="1" si="13"/>
        <v>44385</v>
      </c>
      <c r="F203" s="11"/>
      <c r="G203" s="6"/>
    </row>
    <row r="204" spans="2:7" x14ac:dyDescent="0.2">
      <c r="B204" s="6">
        <f t="shared" ca="1" si="14"/>
        <v>44500</v>
      </c>
      <c r="C204" s="6"/>
      <c r="D204" s="6">
        <f t="shared" ca="1" si="15"/>
        <v>44549</v>
      </c>
      <c r="E204" s="11">
        <f t="shared" ca="1" si="13"/>
        <v>44386</v>
      </c>
      <c r="F204" s="11"/>
      <c r="G204" s="6"/>
    </row>
    <row r="205" spans="2:7" x14ac:dyDescent="0.2">
      <c r="B205" s="6">
        <f t="shared" ca="1" si="14"/>
        <v>44501</v>
      </c>
      <c r="C205" s="6"/>
      <c r="D205" s="6">
        <f t="shared" ca="1" si="15"/>
        <v>44550</v>
      </c>
      <c r="E205" s="11">
        <f t="shared" ca="1" si="13"/>
        <v>44387</v>
      </c>
      <c r="F205" s="11"/>
      <c r="G205" s="6"/>
    </row>
    <row r="206" spans="2:7" x14ac:dyDescent="0.2">
      <c r="B206" s="6">
        <f t="shared" ca="1" si="14"/>
        <v>44502</v>
      </c>
      <c r="C206" s="6"/>
      <c r="D206" s="6">
        <f t="shared" ca="1" si="15"/>
        <v>44551</v>
      </c>
      <c r="E206" s="11">
        <f t="shared" ca="1" si="13"/>
        <v>44388</v>
      </c>
      <c r="F206" s="11"/>
      <c r="G206" s="6"/>
    </row>
    <row r="207" spans="2:7" x14ac:dyDescent="0.2">
      <c r="B207" s="6">
        <f t="shared" ca="1" si="14"/>
        <v>44503</v>
      </c>
      <c r="C207" s="6"/>
      <c r="D207" s="6">
        <f t="shared" ca="1" si="15"/>
        <v>44552</v>
      </c>
      <c r="E207" s="11">
        <f t="shared" ca="1" si="13"/>
        <v>44389</v>
      </c>
      <c r="F207" s="11"/>
      <c r="G207" s="6"/>
    </row>
    <row r="208" spans="2:7" x14ac:dyDescent="0.2">
      <c r="B208" s="6">
        <f t="shared" ca="1" si="14"/>
        <v>44504</v>
      </c>
      <c r="C208" s="6"/>
      <c r="D208" s="6">
        <f t="shared" ca="1" si="15"/>
        <v>44553</v>
      </c>
      <c r="E208" s="11">
        <f t="shared" ca="1" si="13"/>
        <v>44390</v>
      </c>
      <c r="F208" s="11"/>
      <c r="G208" s="6"/>
    </row>
    <row r="209" spans="2:7" x14ac:dyDescent="0.2">
      <c r="B209" s="6">
        <f t="shared" ca="1" si="14"/>
        <v>44505</v>
      </c>
      <c r="C209" s="6"/>
      <c r="D209" s="6">
        <f t="shared" ca="1" si="15"/>
        <v>44554</v>
      </c>
      <c r="E209" s="11">
        <f t="shared" ca="1" si="13"/>
        <v>44391</v>
      </c>
      <c r="F209" s="11"/>
      <c r="G209" s="6"/>
    </row>
    <row r="210" spans="2:7" x14ac:dyDescent="0.2">
      <c r="B210" s="6">
        <f t="shared" ca="1" si="14"/>
        <v>44506</v>
      </c>
      <c r="C210" s="6"/>
      <c r="D210" s="6">
        <f t="shared" ca="1" si="15"/>
        <v>44555</v>
      </c>
      <c r="E210" s="11">
        <f t="shared" ca="1" si="13"/>
        <v>44392</v>
      </c>
      <c r="F210" s="11"/>
      <c r="G210" s="6"/>
    </row>
    <row r="211" spans="2:7" x14ac:dyDescent="0.2">
      <c r="B211" s="6">
        <f t="shared" ca="1" si="14"/>
        <v>44507</v>
      </c>
      <c r="C211" s="6"/>
      <c r="D211" s="6">
        <f t="shared" ca="1" si="15"/>
        <v>44556</v>
      </c>
      <c r="E211" s="11">
        <f t="shared" ca="1" si="13"/>
        <v>44393</v>
      </c>
      <c r="F211" s="11"/>
      <c r="G211" s="6"/>
    </row>
    <row r="212" spans="2:7" x14ac:dyDescent="0.2">
      <c r="B212" s="6">
        <f t="shared" ca="1" si="14"/>
        <v>44508</v>
      </c>
      <c r="C212" s="6"/>
      <c r="D212" s="6">
        <f t="shared" ca="1" si="15"/>
        <v>44557</v>
      </c>
      <c r="E212" s="11">
        <f t="shared" ca="1" si="13"/>
        <v>44394</v>
      </c>
      <c r="F212" s="11"/>
      <c r="G212" s="6"/>
    </row>
    <row r="213" spans="2:7" x14ac:dyDescent="0.2">
      <c r="B213" s="6">
        <f t="shared" ca="1" si="14"/>
        <v>44509</v>
      </c>
      <c r="C213" s="6"/>
      <c r="D213" s="6">
        <f t="shared" ca="1" si="15"/>
        <v>44558</v>
      </c>
      <c r="E213" s="11">
        <f t="shared" ca="1" si="13"/>
        <v>44395</v>
      </c>
      <c r="F213" s="11"/>
      <c r="G213" s="6"/>
    </row>
    <row r="214" spans="2:7" x14ac:dyDescent="0.2">
      <c r="B214" s="6">
        <f t="shared" ca="1" si="14"/>
        <v>44510</v>
      </c>
      <c r="C214" s="6"/>
      <c r="D214" s="6">
        <f t="shared" ca="1" si="15"/>
        <v>44559</v>
      </c>
      <c r="E214" s="11">
        <f t="shared" ca="1" si="13"/>
        <v>44396</v>
      </c>
      <c r="F214" s="11"/>
      <c r="G214" s="6"/>
    </row>
    <row r="215" spans="2:7" x14ac:dyDescent="0.2">
      <c r="B215" s="6">
        <f t="shared" ca="1" si="14"/>
        <v>44511</v>
      </c>
      <c r="C215" s="6"/>
      <c r="D215" s="6">
        <f t="shared" ca="1" si="15"/>
        <v>44560</v>
      </c>
      <c r="E215" s="11">
        <f t="shared" ca="1" si="13"/>
        <v>44397</v>
      </c>
      <c r="F215" s="11"/>
      <c r="G215" s="6"/>
    </row>
    <row r="216" spans="2:7" x14ac:dyDescent="0.2">
      <c r="B216" s="6">
        <f t="shared" ca="1" si="14"/>
        <v>44512</v>
      </c>
      <c r="C216" s="6"/>
      <c r="D216" s="6">
        <f t="shared" ca="1" si="15"/>
        <v>44561</v>
      </c>
      <c r="E216" s="11">
        <f t="shared" ca="1" si="13"/>
        <v>44398</v>
      </c>
      <c r="F216" s="11"/>
      <c r="G216" s="6"/>
    </row>
    <row r="217" spans="2:7" x14ac:dyDescent="0.2">
      <c r="B217" s="6">
        <f t="shared" ca="1" si="14"/>
        <v>44513</v>
      </c>
      <c r="C217" s="6"/>
      <c r="D217" s="6">
        <f t="shared" ca="1" si="15"/>
        <v>44562</v>
      </c>
      <c r="E217" s="11">
        <f t="shared" ca="1" si="13"/>
        <v>44399</v>
      </c>
      <c r="F217" s="11"/>
      <c r="G217" s="6"/>
    </row>
    <row r="218" spans="2:7" x14ac:dyDescent="0.2">
      <c r="B218" s="6">
        <f t="shared" ca="1" si="14"/>
        <v>44514</v>
      </c>
      <c r="C218" s="6"/>
      <c r="D218" s="6">
        <f t="shared" ca="1" si="15"/>
        <v>44563</v>
      </c>
      <c r="E218" s="11">
        <f t="shared" ca="1" si="13"/>
        <v>44400</v>
      </c>
      <c r="F218" s="11"/>
      <c r="G218" s="6"/>
    </row>
    <row r="219" spans="2:7" x14ac:dyDescent="0.2">
      <c r="B219" s="6">
        <f t="shared" ca="1" si="14"/>
        <v>44515</v>
      </c>
      <c r="C219" s="6"/>
      <c r="D219" s="6">
        <f t="shared" ca="1" si="15"/>
        <v>44564</v>
      </c>
      <c r="E219" s="11">
        <f t="shared" ca="1" si="13"/>
        <v>44401</v>
      </c>
      <c r="F219" s="11"/>
      <c r="G219" s="6"/>
    </row>
    <row r="220" spans="2:7" x14ac:dyDescent="0.2">
      <c r="B220" s="6">
        <f t="shared" ca="1" si="14"/>
        <v>44516</v>
      </c>
      <c r="C220" s="6"/>
      <c r="D220" s="6">
        <f t="shared" ca="1" si="15"/>
        <v>44565</v>
      </c>
      <c r="E220" s="11">
        <f t="shared" ca="1" si="13"/>
        <v>44402</v>
      </c>
      <c r="F220" s="11"/>
      <c r="G220" s="6"/>
    </row>
    <row r="221" spans="2:7" x14ac:dyDescent="0.2">
      <c r="B221" s="6">
        <f t="shared" ca="1" si="14"/>
        <v>44517</v>
      </c>
      <c r="C221" s="6"/>
      <c r="D221" s="6">
        <f t="shared" ca="1" si="15"/>
        <v>44566</v>
      </c>
      <c r="E221" s="11">
        <f t="shared" ca="1" si="13"/>
        <v>44403</v>
      </c>
      <c r="F221" s="11"/>
      <c r="G221" s="6"/>
    </row>
    <row r="222" spans="2:7" x14ac:dyDescent="0.2">
      <c r="B222" s="6">
        <f t="shared" ca="1" si="14"/>
        <v>44518</v>
      </c>
      <c r="C222" s="6"/>
      <c r="D222" s="6">
        <f t="shared" ca="1" si="15"/>
        <v>44567</v>
      </c>
      <c r="E222" s="11">
        <f t="shared" ca="1" si="13"/>
        <v>44404</v>
      </c>
      <c r="F222" s="11"/>
      <c r="G222" s="6"/>
    </row>
    <row r="223" spans="2:7" x14ac:dyDescent="0.2">
      <c r="B223" s="6">
        <f t="shared" ca="1" si="14"/>
        <v>44519</v>
      </c>
      <c r="C223" s="6"/>
      <c r="D223" s="6">
        <f t="shared" ca="1" si="15"/>
        <v>44568</v>
      </c>
      <c r="E223" s="11">
        <f t="shared" ca="1" si="13"/>
        <v>44405</v>
      </c>
      <c r="F223" s="11"/>
      <c r="G223" s="6"/>
    </row>
    <row r="224" spans="2:7" x14ac:dyDescent="0.2">
      <c r="B224" s="6">
        <f t="shared" ca="1" si="14"/>
        <v>44520</v>
      </c>
      <c r="C224" s="6"/>
      <c r="D224" s="6">
        <f t="shared" ca="1" si="15"/>
        <v>44569</v>
      </c>
      <c r="E224" s="11">
        <f t="shared" ca="1" si="13"/>
        <v>44406</v>
      </c>
      <c r="F224" s="11"/>
      <c r="G224" s="6"/>
    </row>
    <row r="225" spans="2:7" x14ac:dyDescent="0.2">
      <c r="B225" s="6">
        <f t="shared" ca="1" si="14"/>
        <v>44521</v>
      </c>
      <c r="C225" s="6"/>
      <c r="D225" s="6">
        <f t="shared" ca="1" si="15"/>
        <v>44570</v>
      </c>
      <c r="E225" s="11">
        <f t="shared" ca="1" si="13"/>
        <v>44407</v>
      </c>
      <c r="F225" s="11"/>
      <c r="G225" s="6"/>
    </row>
    <row r="226" spans="2:7" x14ac:dyDescent="0.2">
      <c r="B226" s="6">
        <f t="shared" ca="1" si="14"/>
        <v>44522</v>
      </c>
      <c r="C226" s="6"/>
      <c r="D226" s="6">
        <f t="shared" ca="1" si="15"/>
        <v>44571</v>
      </c>
      <c r="E226" s="11">
        <f t="shared" ca="1" si="13"/>
        <v>44408</v>
      </c>
      <c r="F226" s="11"/>
      <c r="G226" s="6"/>
    </row>
    <row r="227" spans="2:7" x14ac:dyDescent="0.2">
      <c r="B227" s="6">
        <f t="shared" ca="1" si="14"/>
        <v>44523</v>
      </c>
      <c r="C227" s="6"/>
      <c r="D227" s="6">
        <f t="shared" ca="1" si="15"/>
        <v>44572</v>
      </c>
      <c r="E227" s="11">
        <f t="shared" ca="1" si="13"/>
        <v>44409</v>
      </c>
      <c r="F227" s="11"/>
      <c r="G227" s="6"/>
    </row>
    <row r="228" spans="2:7" x14ac:dyDescent="0.2">
      <c r="B228" s="6">
        <f t="shared" ca="1" si="14"/>
        <v>44524</v>
      </c>
      <c r="C228" s="6"/>
      <c r="D228" s="6">
        <f t="shared" ca="1" si="15"/>
        <v>44573</v>
      </c>
      <c r="E228" s="11">
        <f t="shared" ca="1" si="13"/>
        <v>44410</v>
      </c>
      <c r="F228" s="11"/>
      <c r="G228" s="6"/>
    </row>
    <row r="229" spans="2:7" x14ac:dyDescent="0.2">
      <c r="B229" s="6">
        <f t="shared" ca="1" si="14"/>
        <v>44525</v>
      </c>
      <c r="C229" s="6"/>
      <c r="D229" s="6">
        <f t="shared" ca="1" si="15"/>
        <v>44574</v>
      </c>
      <c r="E229" s="11">
        <f t="shared" ca="1" si="13"/>
        <v>44411</v>
      </c>
      <c r="F229" s="11"/>
      <c r="G229" s="6"/>
    </row>
    <row r="230" spans="2:7" x14ac:dyDescent="0.2">
      <c r="B230" s="6">
        <f t="shared" ca="1" si="14"/>
        <v>44526</v>
      </c>
      <c r="C230" s="6"/>
      <c r="D230" s="6">
        <f t="shared" ca="1" si="15"/>
        <v>44575</v>
      </c>
      <c r="E230" s="11">
        <f t="shared" ca="1" si="13"/>
        <v>44412</v>
      </c>
      <c r="F230" s="11"/>
      <c r="G230" s="6"/>
    </row>
    <row r="231" spans="2:7" x14ac:dyDescent="0.2">
      <c r="B231" s="6">
        <f t="shared" ca="1" si="14"/>
        <v>44527</v>
      </c>
      <c r="C231" s="6"/>
      <c r="D231" s="6">
        <f t="shared" ca="1" si="15"/>
        <v>44576</v>
      </c>
      <c r="E231" s="11">
        <f t="shared" ca="1" si="13"/>
        <v>44413</v>
      </c>
      <c r="F231" s="11"/>
      <c r="G231" s="6"/>
    </row>
    <row r="232" spans="2:7" x14ac:dyDescent="0.2">
      <c r="B232" s="6">
        <f t="shared" ca="1" si="14"/>
        <v>44528</v>
      </c>
      <c r="C232" s="6"/>
      <c r="D232" s="6">
        <f t="shared" ca="1" si="15"/>
        <v>44577</v>
      </c>
      <c r="E232" s="11">
        <f t="shared" ca="1" si="13"/>
        <v>44414</v>
      </c>
      <c r="F232" s="11"/>
      <c r="G232" s="6"/>
    </row>
    <row r="233" spans="2:7" x14ac:dyDescent="0.2">
      <c r="B233" s="6">
        <f t="shared" ca="1" si="14"/>
        <v>44529</v>
      </c>
      <c r="C233" s="6"/>
      <c r="D233" s="6">
        <f t="shared" ca="1" si="15"/>
        <v>44578</v>
      </c>
      <c r="E233" s="11">
        <f t="shared" ca="1" si="13"/>
        <v>44415</v>
      </c>
      <c r="F233" s="11"/>
      <c r="G233" s="6"/>
    </row>
    <row r="234" spans="2:7" x14ac:dyDescent="0.2">
      <c r="B234" s="6">
        <f t="shared" ca="1" si="14"/>
        <v>44530</v>
      </c>
      <c r="C234" s="6"/>
      <c r="D234" s="6">
        <f t="shared" ca="1" si="15"/>
        <v>44579</v>
      </c>
      <c r="E234" s="11">
        <f t="shared" ca="1" si="13"/>
        <v>44416</v>
      </c>
      <c r="F234" s="11"/>
      <c r="G234" s="6"/>
    </row>
    <row r="235" spans="2:7" x14ac:dyDescent="0.2">
      <c r="B235" s="6">
        <f t="shared" ca="1" si="14"/>
        <v>44531</v>
      </c>
      <c r="C235" s="6"/>
      <c r="D235" s="6">
        <f t="shared" ca="1" si="15"/>
        <v>44580</v>
      </c>
      <c r="E235" s="11">
        <f t="shared" ref="E235:E298" ca="1" si="16">E234+1</f>
        <v>44417</v>
      </c>
      <c r="F235" s="11"/>
      <c r="G235" s="6"/>
    </row>
    <row r="236" spans="2:7" x14ac:dyDescent="0.2">
      <c r="B236" s="6">
        <f t="shared" ca="1" si="14"/>
        <v>44532</v>
      </c>
      <c r="C236" s="6"/>
      <c r="D236" s="6">
        <f t="shared" ca="1" si="15"/>
        <v>44581</v>
      </c>
      <c r="E236" s="11">
        <f t="shared" ca="1" si="16"/>
        <v>44418</v>
      </c>
      <c r="F236" s="11"/>
      <c r="G236" s="6"/>
    </row>
    <row r="237" spans="2:7" x14ac:dyDescent="0.2">
      <c r="B237" s="6">
        <f t="shared" ca="1" si="14"/>
        <v>44533</v>
      </c>
      <c r="C237" s="6"/>
      <c r="D237" s="6">
        <f t="shared" ca="1" si="15"/>
        <v>44582</v>
      </c>
      <c r="E237" s="11">
        <f t="shared" ca="1" si="16"/>
        <v>44419</v>
      </c>
      <c r="F237" s="11"/>
      <c r="G237" s="6"/>
    </row>
    <row r="238" spans="2:7" x14ac:dyDescent="0.2">
      <c r="B238" s="6">
        <f t="shared" ca="1" si="14"/>
        <v>44534</v>
      </c>
      <c r="C238" s="6"/>
      <c r="D238" s="6">
        <f t="shared" ca="1" si="15"/>
        <v>44583</v>
      </c>
      <c r="E238" s="11">
        <f t="shared" ca="1" si="16"/>
        <v>44420</v>
      </c>
      <c r="F238" s="11"/>
      <c r="G238" s="6"/>
    </row>
    <row r="239" spans="2:7" x14ac:dyDescent="0.2">
      <c r="B239" s="6">
        <f t="shared" ca="1" si="14"/>
        <v>44535</v>
      </c>
      <c r="C239" s="6"/>
      <c r="D239" s="6">
        <f t="shared" ca="1" si="15"/>
        <v>44584</v>
      </c>
      <c r="E239" s="11">
        <f t="shared" ca="1" si="16"/>
        <v>44421</v>
      </c>
      <c r="F239" s="11"/>
      <c r="G239" s="6"/>
    </row>
    <row r="240" spans="2:7" x14ac:dyDescent="0.2">
      <c r="B240" s="6">
        <f t="shared" ca="1" si="14"/>
        <v>44536</v>
      </c>
      <c r="C240" s="6"/>
      <c r="D240" s="6">
        <f t="shared" ca="1" si="15"/>
        <v>44585</v>
      </c>
      <c r="E240" s="11">
        <f t="shared" ca="1" si="16"/>
        <v>44422</v>
      </c>
      <c r="F240" s="11"/>
      <c r="G240" s="6"/>
    </row>
    <row r="241" spans="2:7" x14ac:dyDescent="0.2">
      <c r="B241" s="6">
        <f t="shared" ca="1" si="14"/>
        <v>44537</v>
      </c>
      <c r="C241" s="6"/>
      <c r="D241" s="6">
        <f t="shared" ca="1" si="15"/>
        <v>44586</v>
      </c>
      <c r="E241" s="11">
        <f t="shared" ca="1" si="16"/>
        <v>44423</v>
      </c>
      <c r="F241" s="11"/>
      <c r="G241" s="6"/>
    </row>
    <row r="242" spans="2:7" x14ac:dyDescent="0.2">
      <c r="B242" s="6">
        <f t="shared" ca="1" si="14"/>
        <v>44538</v>
      </c>
      <c r="C242" s="6"/>
      <c r="D242" s="6">
        <f t="shared" ca="1" si="15"/>
        <v>44587</v>
      </c>
      <c r="E242" s="11">
        <f t="shared" ca="1" si="16"/>
        <v>44424</v>
      </c>
      <c r="F242" s="11"/>
      <c r="G242" s="6"/>
    </row>
    <row r="243" spans="2:7" x14ac:dyDescent="0.2">
      <c r="B243" s="6">
        <f t="shared" ca="1" si="14"/>
        <v>44539</v>
      </c>
      <c r="C243" s="6"/>
      <c r="D243" s="6">
        <f t="shared" ca="1" si="15"/>
        <v>44588</v>
      </c>
      <c r="E243" s="11">
        <f t="shared" ca="1" si="16"/>
        <v>44425</v>
      </c>
      <c r="F243" s="11"/>
      <c r="G243" s="6"/>
    </row>
    <row r="244" spans="2:7" x14ac:dyDescent="0.2">
      <c r="B244" s="6">
        <f t="shared" ca="1" si="14"/>
        <v>44540</v>
      </c>
      <c r="C244" s="6"/>
      <c r="D244" s="6">
        <f t="shared" ca="1" si="15"/>
        <v>44589</v>
      </c>
      <c r="E244" s="11">
        <f t="shared" ca="1" si="16"/>
        <v>44426</v>
      </c>
      <c r="F244" s="11"/>
      <c r="G244" s="6"/>
    </row>
    <row r="245" spans="2:7" x14ac:dyDescent="0.2">
      <c r="B245" s="6">
        <f t="shared" ca="1" si="14"/>
        <v>44541</v>
      </c>
      <c r="C245" s="6"/>
      <c r="D245" s="6">
        <f t="shared" ca="1" si="15"/>
        <v>44590</v>
      </c>
      <c r="E245" s="11">
        <f t="shared" ca="1" si="16"/>
        <v>44427</v>
      </c>
      <c r="F245" s="11"/>
      <c r="G245" s="6"/>
    </row>
    <row r="246" spans="2:7" x14ac:dyDescent="0.2">
      <c r="B246" s="6">
        <f t="shared" ca="1" si="14"/>
        <v>44542</v>
      </c>
      <c r="C246" s="6"/>
      <c r="D246" s="6">
        <f t="shared" ca="1" si="15"/>
        <v>44591</v>
      </c>
      <c r="E246" s="11">
        <f t="shared" ca="1" si="16"/>
        <v>44428</v>
      </c>
      <c r="F246" s="11"/>
      <c r="G246" s="6"/>
    </row>
    <row r="247" spans="2:7" x14ac:dyDescent="0.2">
      <c r="B247" s="6">
        <f t="shared" ca="1" si="14"/>
        <v>44543</v>
      </c>
      <c r="C247" s="6"/>
      <c r="D247" s="6">
        <f t="shared" ca="1" si="15"/>
        <v>44592</v>
      </c>
      <c r="E247" s="11">
        <f t="shared" ca="1" si="16"/>
        <v>44429</v>
      </c>
      <c r="F247" s="11"/>
      <c r="G247" s="6"/>
    </row>
    <row r="248" spans="2:7" x14ac:dyDescent="0.2">
      <c r="B248" s="6">
        <f t="shared" ref="B248:B311" ca="1" si="17">B247+1</f>
        <v>44544</v>
      </c>
      <c r="C248" s="6"/>
      <c r="D248" s="6">
        <f t="shared" ca="1" si="15"/>
        <v>44593</v>
      </c>
      <c r="E248" s="11">
        <f t="shared" ca="1" si="16"/>
        <v>44430</v>
      </c>
      <c r="F248" s="11"/>
      <c r="G248" s="6"/>
    </row>
    <row r="249" spans="2:7" x14ac:dyDescent="0.2">
      <c r="B249" s="6">
        <f t="shared" ca="1" si="17"/>
        <v>44545</v>
      </c>
      <c r="C249" s="6"/>
      <c r="D249" s="6">
        <f t="shared" ca="1" si="15"/>
        <v>44594</v>
      </c>
      <c r="E249" s="11">
        <f t="shared" ca="1" si="16"/>
        <v>44431</v>
      </c>
      <c r="F249" s="11"/>
      <c r="G249" s="6"/>
    </row>
    <row r="250" spans="2:7" x14ac:dyDescent="0.2">
      <c r="B250" s="6">
        <f t="shared" ca="1" si="17"/>
        <v>44546</v>
      </c>
      <c r="C250" s="6"/>
      <c r="D250" s="6">
        <f t="shared" ca="1" si="15"/>
        <v>44595</v>
      </c>
      <c r="E250" s="11">
        <f t="shared" ca="1" si="16"/>
        <v>44432</v>
      </c>
      <c r="F250" s="11"/>
      <c r="G250" s="6"/>
    </row>
    <row r="251" spans="2:7" x14ac:dyDescent="0.2">
      <c r="B251" s="6">
        <f t="shared" ca="1" si="17"/>
        <v>44547</v>
      </c>
      <c r="C251" s="6"/>
      <c r="D251" s="6">
        <f t="shared" ca="1" si="15"/>
        <v>44596</v>
      </c>
      <c r="E251" s="11">
        <f t="shared" ca="1" si="16"/>
        <v>44433</v>
      </c>
      <c r="F251" s="11"/>
      <c r="G251" s="6"/>
    </row>
    <row r="252" spans="2:7" x14ac:dyDescent="0.2">
      <c r="B252" s="6">
        <f t="shared" ca="1" si="17"/>
        <v>44548</v>
      </c>
      <c r="C252" s="6"/>
      <c r="D252" s="6">
        <f t="shared" ca="1" si="15"/>
        <v>44597</v>
      </c>
      <c r="E252" s="11">
        <f t="shared" ca="1" si="16"/>
        <v>44434</v>
      </c>
      <c r="F252" s="11"/>
      <c r="G252" s="6"/>
    </row>
    <row r="253" spans="2:7" x14ac:dyDescent="0.2">
      <c r="B253" s="6">
        <f t="shared" ca="1" si="17"/>
        <v>44549</v>
      </c>
      <c r="C253" s="6"/>
      <c r="D253" s="6">
        <f t="shared" ca="1" si="15"/>
        <v>44598</v>
      </c>
      <c r="E253" s="11">
        <f t="shared" ca="1" si="16"/>
        <v>44435</v>
      </c>
      <c r="F253" s="11"/>
      <c r="G253" s="6"/>
    </row>
    <row r="254" spans="2:7" x14ac:dyDescent="0.2">
      <c r="B254" s="6">
        <f t="shared" ca="1" si="17"/>
        <v>44550</v>
      </c>
      <c r="C254" s="6"/>
      <c r="D254" s="6">
        <f t="shared" ca="1" si="15"/>
        <v>44599</v>
      </c>
      <c r="E254" s="11">
        <f t="shared" ca="1" si="16"/>
        <v>44436</v>
      </c>
      <c r="F254" s="11"/>
      <c r="G254" s="6"/>
    </row>
    <row r="255" spans="2:7" x14ac:dyDescent="0.2">
      <c r="B255" s="6">
        <f t="shared" ca="1" si="17"/>
        <v>44551</v>
      </c>
      <c r="C255" s="6"/>
      <c r="D255" s="6">
        <f t="shared" ca="1" si="15"/>
        <v>44600</v>
      </c>
      <c r="E255" s="11">
        <f t="shared" ca="1" si="16"/>
        <v>44437</v>
      </c>
      <c r="F255" s="11"/>
      <c r="G255" s="6"/>
    </row>
    <row r="256" spans="2:7" x14ac:dyDescent="0.2">
      <c r="B256" s="6">
        <f t="shared" ca="1" si="17"/>
        <v>44552</v>
      </c>
      <c r="C256" s="6"/>
      <c r="D256" s="6">
        <f t="shared" ca="1" si="15"/>
        <v>44601</v>
      </c>
      <c r="E256" s="11">
        <f t="shared" ca="1" si="16"/>
        <v>44438</v>
      </c>
      <c r="F256" s="11"/>
      <c r="G256" s="6"/>
    </row>
    <row r="257" spans="2:7" x14ac:dyDescent="0.2">
      <c r="B257" s="6">
        <f t="shared" ca="1" si="17"/>
        <v>44553</v>
      </c>
      <c r="C257" s="6"/>
      <c r="D257" s="6">
        <f t="shared" ca="1" si="15"/>
        <v>44602</v>
      </c>
      <c r="E257" s="11">
        <f t="shared" ca="1" si="16"/>
        <v>44439</v>
      </c>
      <c r="F257" s="11"/>
      <c r="G257" s="6"/>
    </row>
    <row r="258" spans="2:7" x14ac:dyDescent="0.2">
      <c r="B258" s="6">
        <f t="shared" ca="1" si="17"/>
        <v>44554</v>
      </c>
      <c r="C258" s="6"/>
      <c r="D258" s="6">
        <f t="shared" ca="1" si="15"/>
        <v>44603</v>
      </c>
      <c r="E258" s="11">
        <f t="shared" ca="1" si="16"/>
        <v>44440</v>
      </c>
      <c r="F258" s="11"/>
      <c r="G258" s="6"/>
    </row>
    <row r="259" spans="2:7" x14ac:dyDescent="0.2">
      <c r="B259" s="6">
        <f t="shared" ca="1" si="17"/>
        <v>44555</v>
      </c>
      <c r="C259" s="6"/>
      <c r="D259" s="6">
        <f t="shared" ca="1" si="15"/>
        <v>44604</v>
      </c>
      <c r="E259" s="11">
        <f t="shared" ca="1" si="16"/>
        <v>44441</v>
      </c>
      <c r="F259" s="11"/>
      <c r="G259" s="6"/>
    </row>
    <row r="260" spans="2:7" x14ac:dyDescent="0.2">
      <c r="B260" s="6">
        <f t="shared" ca="1" si="17"/>
        <v>44556</v>
      </c>
      <c r="C260" s="6"/>
      <c r="D260" s="6">
        <f t="shared" ca="1" si="15"/>
        <v>44605</v>
      </c>
      <c r="E260" s="11">
        <f t="shared" ca="1" si="16"/>
        <v>44442</v>
      </c>
      <c r="F260" s="11"/>
      <c r="G260" s="6"/>
    </row>
    <row r="261" spans="2:7" x14ac:dyDescent="0.2">
      <c r="B261" s="6">
        <f t="shared" ca="1" si="17"/>
        <v>44557</v>
      </c>
      <c r="C261" s="6"/>
      <c r="D261" s="6">
        <f t="shared" ca="1" si="15"/>
        <v>44606</v>
      </c>
      <c r="E261" s="11">
        <f t="shared" ca="1" si="16"/>
        <v>44443</v>
      </c>
      <c r="F261" s="11"/>
      <c r="G261" s="6"/>
    </row>
    <row r="262" spans="2:7" x14ac:dyDescent="0.2">
      <c r="B262" s="6">
        <f t="shared" ca="1" si="17"/>
        <v>44558</v>
      </c>
      <c r="C262" s="6"/>
      <c r="D262" s="6">
        <f t="shared" ca="1" si="15"/>
        <v>44607</v>
      </c>
      <c r="E262" s="11">
        <f t="shared" ca="1" si="16"/>
        <v>44444</v>
      </c>
      <c r="F262" s="11"/>
      <c r="G262" s="6"/>
    </row>
    <row r="263" spans="2:7" x14ac:dyDescent="0.2">
      <c r="B263" s="6">
        <f t="shared" ca="1" si="17"/>
        <v>44559</v>
      </c>
      <c r="C263" s="6"/>
      <c r="D263" s="6">
        <f t="shared" ca="1" si="15"/>
        <v>44608</v>
      </c>
      <c r="E263" s="11">
        <f t="shared" ca="1" si="16"/>
        <v>44445</v>
      </c>
      <c r="F263" s="11"/>
      <c r="G263" s="6"/>
    </row>
    <row r="264" spans="2:7" x14ac:dyDescent="0.2">
      <c r="B264" s="6">
        <f t="shared" ca="1" si="17"/>
        <v>44560</v>
      </c>
      <c r="C264" s="6"/>
      <c r="D264" s="6">
        <f t="shared" ref="D264:E327" ca="1" si="18">D263+1</f>
        <v>44609</v>
      </c>
      <c r="E264" s="11">
        <f t="shared" ca="1" si="16"/>
        <v>44446</v>
      </c>
      <c r="F264" s="11"/>
      <c r="G264" s="6"/>
    </row>
    <row r="265" spans="2:7" x14ac:dyDescent="0.2">
      <c r="B265" s="6">
        <f t="shared" ca="1" si="17"/>
        <v>44561</v>
      </c>
      <c r="C265" s="6"/>
      <c r="D265" s="6">
        <f t="shared" ca="1" si="18"/>
        <v>44610</v>
      </c>
      <c r="E265" s="11">
        <f t="shared" ca="1" si="16"/>
        <v>44447</v>
      </c>
      <c r="F265" s="11"/>
      <c r="G265" s="6"/>
    </row>
    <row r="266" spans="2:7" x14ac:dyDescent="0.2">
      <c r="B266" s="6">
        <f t="shared" ca="1" si="17"/>
        <v>44562</v>
      </c>
      <c r="C266" s="6"/>
      <c r="D266" s="6">
        <f t="shared" ca="1" si="18"/>
        <v>44611</v>
      </c>
      <c r="E266" s="11">
        <f t="shared" ca="1" si="16"/>
        <v>44448</v>
      </c>
      <c r="F266" s="11"/>
      <c r="G266" s="6"/>
    </row>
    <row r="267" spans="2:7" x14ac:dyDescent="0.2">
      <c r="B267" s="6">
        <f t="shared" ca="1" si="17"/>
        <v>44563</v>
      </c>
      <c r="C267" s="6"/>
      <c r="D267" s="6">
        <f t="shared" ca="1" si="18"/>
        <v>44612</v>
      </c>
      <c r="E267" s="11">
        <f t="shared" ca="1" si="16"/>
        <v>44449</v>
      </c>
      <c r="F267" s="11"/>
      <c r="G267" s="6"/>
    </row>
    <row r="268" spans="2:7" x14ac:dyDescent="0.2">
      <c r="B268" s="6">
        <f t="shared" ca="1" si="17"/>
        <v>44564</v>
      </c>
      <c r="C268" s="6"/>
      <c r="D268" s="6">
        <f t="shared" ca="1" si="18"/>
        <v>44613</v>
      </c>
      <c r="E268" s="11">
        <f t="shared" ca="1" si="16"/>
        <v>44450</v>
      </c>
      <c r="F268" s="11"/>
      <c r="G268" s="6"/>
    </row>
    <row r="269" spans="2:7" x14ac:dyDescent="0.2">
      <c r="B269" s="6">
        <f t="shared" ca="1" si="17"/>
        <v>44565</v>
      </c>
      <c r="C269" s="6"/>
      <c r="D269" s="6">
        <f t="shared" ca="1" si="18"/>
        <v>44614</v>
      </c>
      <c r="E269" s="11">
        <f t="shared" ca="1" si="16"/>
        <v>44451</v>
      </c>
      <c r="F269" s="11"/>
      <c r="G269" s="6"/>
    </row>
    <row r="270" spans="2:7" x14ac:dyDescent="0.2">
      <c r="B270" s="6">
        <f t="shared" ca="1" si="17"/>
        <v>44566</v>
      </c>
      <c r="C270" s="6"/>
      <c r="D270" s="6">
        <f t="shared" ca="1" si="18"/>
        <v>44615</v>
      </c>
      <c r="E270" s="11">
        <f t="shared" ca="1" si="16"/>
        <v>44452</v>
      </c>
      <c r="F270" s="11"/>
      <c r="G270" s="6"/>
    </row>
    <row r="271" spans="2:7" x14ac:dyDescent="0.2">
      <c r="B271" s="6">
        <f t="shared" ca="1" si="17"/>
        <v>44567</v>
      </c>
      <c r="C271" s="6"/>
      <c r="D271" s="6">
        <f t="shared" ca="1" si="18"/>
        <v>44616</v>
      </c>
      <c r="E271" s="11">
        <f t="shared" ca="1" si="16"/>
        <v>44453</v>
      </c>
      <c r="F271" s="11"/>
      <c r="G271" s="6"/>
    </row>
    <row r="272" spans="2:7" x14ac:dyDescent="0.2">
      <c r="B272" s="6">
        <f t="shared" ca="1" si="17"/>
        <v>44568</v>
      </c>
      <c r="C272" s="6"/>
      <c r="D272" s="6">
        <f t="shared" ca="1" si="18"/>
        <v>44617</v>
      </c>
      <c r="E272" s="11">
        <f t="shared" ca="1" si="16"/>
        <v>44454</v>
      </c>
      <c r="F272" s="11"/>
      <c r="G272" s="6"/>
    </row>
    <row r="273" spans="2:7" x14ac:dyDescent="0.2">
      <c r="B273" s="6">
        <f t="shared" ca="1" si="17"/>
        <v>44569</v>
      </c>
      <c r="C273" s="6"/>
      <c r="D273" s="6">
        <f t="shared" ca="1" si="18"/>
        <v>44618</v>
      </c>
      <c r="E273" s="11">
        <f t="shared" ca="1" si="16"/>
        <v>44455</v>
      </c>
      <c r="F273" s="11"/>
      <c r="G273" s="6"/>
    </row>
    <row r="274" spans="2:7" x14ac:dyDescent="0.2">
      <c r="B274" s="6">
        <f t="shared" ca="1" si="17"/>
        <v>44570</v>
      </c>
      <c r="C274" s="6"/>
      <c r="D274" s="6">
        <f t="shared" ca="1" si="18"/>
        <v>44619</v>
      </c>
      <c r="E274" s="11">
        <f t="shared" ca="1" si="16"/>
        <v>44456</v>
      </c>
      <c r="F274" s="11"/>
      <c r="G274" s="6"/>
    </row>
    <row r="275" spans="2:7" x14ac:dyDescent="0.2">
      <c r="B275" s="6">
        <f t="shared" ca="1" si="17"/>
        <v>44571</v>
      </c>
      <c r="C275" s="6"/>
      <c r="D275" s="6">
        <f t="shared" ca="1" si="18"/>
        <v>44620</v>
      </c>
      <c r="E275" s="11">
        <f t="shared" ca="1" si="16"/>
        <v>44457</v>
      </c>
      <c r="F275" s="11"/>
      <c r="G275" s="6"/>
    </row>
    <row r="276" spans="2:7" x14ac:dyDescent="0.2">
      <c r="B276" s="6">
        <f t="shared" ca="1" si="17"/>
        <v>44572</v>
      </c>
      <c r="C276" s="6"/>
      <c r="D276" s="6">
        <f t="shared" ca="1" si="18"/>
        <v>44621</v>
      </c>
      <c r="E276" s="11">
        <f t="shared" ca="1" si="16"/>
        <v>44458</v>
      </c>
      <c r="F276" s="11"/>
      <c r="G276" s="6"/>
    </row>
    <row r="277" spans="2:7" x14ac:dyDescent="0.2">
      <c r="B277" s="6">
        <f t="shared" ca="1" si="17"/>
        <v>44573</v>
      </c>
      <c r="C277" s="6"/>
      <c r="D277" s="6">
        <f t="shared" ca="1" si="18"/>
        <v>44622</v>
      </c>
      <c r="E277" s="11">
        <f t="shared" ca="1" si="16"/>
        <v>44459</v>
      </c>
      <c r="F277" s="11"/>
      <c r="G277" s="6"/>
    </row>
    <row r="278" spans="2:7" x14ac:dyDescent="0.2">
      <c r="B278" s="6">
        <f t="shared" ca="1" si="17"/>
        <v>44574</v>
      </c>
      <c r="C278" s="6"/>
      <c r="D278" s="6">
        <f t="shared" ca="1" si="18"/>
        <v>44623</v>
      </c>
      <c r="E278" s="11">
        <f t="shared" ca="1" si="16"/>
        <v>44460</v>
      </c>
      <c r="F278" s="11"/>
      <c r="G278" s="6"/>
    </row>
    <row r="279" spans="2:7" x14ac:dyDescent="0.2">
      <c r="B279" s="6">
        <f t="shared" ca="1" si="17"/>
        <v>44575</v>
      </c>
      <c r="C279" s="6"/>
      <c r="D279" s="6">
        <f t="shared" ca="1" si="18"/>
        <v>44624</v>
      </c>
      <c r="E279" s="11">
        <f t="shared" ca="1" si="16"/>
        <v>44461</v>
      </c>
      <c r="F279" s="11"/>
      <c r="G279" s="6"/>
    </row>
    <row r="280" spans="2:7" x14ac:dyDescent="0.2">
      <c r="B280" s="6">
        <f t="shared" ca="1" si="17"/>
        <v>44576</v>
      </c>
      <c r="C280" s="6"/>
      <c r="D280" s="6">
        <f t="shared" ca="1" si="18"/>
        <v>44625</v>
      </c>
      <c r="E280" s="11">
        <f t="shared" ca="1" si="16"/>
        <v>44462</v>
      </c>
      <c r="F280" s="11"/>
      <c r="G280" s="6"/>
    </row>
    <row r="281" spans="2:7" x14ac:dyDescent="0.2">
      <c r="B281" s="6">
        <f t="shared" ca="1" si="17"/>
        <v>44577</v>
      </c>
      <c r="C281" s="6"/>
      <c r="D281" s="6">
        <f t="shared" ca="1" si="18"/>
        <v>44626</v>
      </c>
      <c r="E281" s="11">
        <f t="shared" ca="1" si="16"/>
        <v>44463</v>
      </c>
      <c r="F281" s="11"/>
      <c r="G281" s="6"/>
    </row>
    <row r="282" spans="2:7" x14ac:dyDescent="0.2">
      <c r="B282" s="6">
        <f t="shared" ca="1" si="17"/>
        <v>44578</v>
      </c>
      <c r="C282" s="6"/>
      <c r="D282" s="6">
        <f t="shared" ca="1" si="18"/>
        <v>44627</v>
      </c>
      <c r="E282" s="11">
        <f t="shared" ca="1" si="16"/>
        <v>44464</v>
      </c>
      <c r="F282" s="11"/>
      <c r="G282" s="6"/>
    </row>
    <row r="283" spans="2:7" x14ac:dyDescent="0.2">
      <c r="B283" s="6">
        <f t="shared" ca="1" si="17"/>
        <v>44579</v>
      </c>
      <c r="C283" s="6"/>
      <c r="D283" s="6">
        <f t="shared" ca="1" si="18"/>
        <v>44628</v>
      </c>
      <c r="E283" s="11">
        <f t="shared" ca="1" si="16"/>
        <v>44465</v>
      </c>
      <c r="F283" s="11"/>
      <c r="G283" s="6"/>
    </row>
    <row r="284" spans="2:7" x14ac:dyDescent="0.2">
      <c r="B284" s="6">
        <f t="shared" ca="1" si="17"/>
        <v>44580</v>
      </c>
      <c r="C284" s="6"/>
      <c r="D284" s="6">
        <f t="shared" ca="1" si="18"/>
        <v>44629</v>
      </c>
      <c r="E284" s="11">
        <f t="shared" ca="1" si="16"/>
        <v>44466</v>
      </c>
      <c r="F284" s="11"/>
      <c r="G284" s="6"/>
    </row>
    <row r="285" spans="2:7" x14ac:dyDescent="0.2">
      <c r="B285" s="6">
        <f t="shared" ca="1" si="17"/>
        <v>44581</v>
      </c>
      <c r="C285" s="6"/>
      <c r="D285" s="6">
        <f t="shared" ca="1" si="18"/>
        <v>44630</v>
      </c>
      <c r="E285" s="11">
        <f t="shared" ca="1" si="16"/>
        <v>44467</v>
      </c>
      <c r="F285" s="11"/>
      <c r="G285" s="6"/>
    </row>
    <row r="286" spans="2:7" x14ac:dyDescent="0.2">
      <c r="B286" s="6">
        <f t="shared" ca="1" si="17"/>
        <v>44582</v>
      </c>
      <c r="C286" s="6"/>
      <c r="D286" s="6">
        <f t="shared" ca="1" si="18"/>
        <v>44631</v>
      </c>
      <c r="E286" s="11">
        <f t="shared" ca="1" si="16"/>
        <v>44468</v>
      </c>
      <c r="F286" s="11"/>
      <c r="G286" s="6"/>
    </row>
    <row r="287" spans="2:7" x14ac:dyDescent="0.2">
      <c r="B287" s="6">
        <f t="shared" ca="1" si="17"/>
        <v>44583</v>
      </c>
      <c r="C287" s="6"/>
      <c r="D287" s="6">
        <f t="shared" ca="1" si="18"/>
        <v>44632</v>
      </c>
      <c r="E287" s="11">
        <f t="shared" ca="1" si="16"/>
        <v>44469</v>
      </c>
      <c r="F287" s="11"/>
      <c r="G287" s="6"/>
    </row>
    <row r="288" spans="2:7" x14ac:dyDescent="0.2">
      <c r="B288" s="6">
        <f t="shared" ca="1" si="17"/>
        <v>44584</v>
      </c>
      <c r="C288" s="6"/>
      <c r="D288" s="6">
        <f t="shared" ca="1" si="18"/>
        <v>44633</v>
      </c>
      <c r="E288" s="11">
        <f t="shared" ca="1" si="16"/>
        <v>44470</v>
      </c>
      <c r="F288" s="11"/>
      <c r="G288" s="6"/>
    </row>
    <row r="289" spans="2:7" x14ac:dyDescent="0.2">
      <c r="B289" s="6">
        <f t="shared" ca="1" si="17"/>
        <v>44585</v>
      </c>
      <c r="C289" s="6"/>
      <c r="D289" s="6">
        <f t="shared" ca="1" si="18"/>
        <v>44634</v>
      </c>
      <c r="E289" s="11">
        <f t="shared" ca="1" si="16"/>
        <v>44471</v>
      </c>
      <c r="F289" s="11"/>
      <c r="G289" s="6"/>
    </row>
    <row r="290" spans="2:7" x14ac:dyDescent="0.2">
      <c r="B290" s="6">
        <f t="shared" ca="1" si="17"/>
        <v>44586</v>
      </c>
      <c r="C290" s="6"/>
      <c r="D290" s="6">
        <f t="shared" ca="1" si="18"/>
        <v>44635</v>
      </c>
      <c r="E290" s="11">
        <f t="shared" ca="1" si="16"/>
        <v>44472</v>
      </c>
      <c r="F290" s="11"/>
      <c r="G290" s="6"/>
    </row>
    <row r="291" spans="2:7" x14ac:dyDescent="0.2">
      <c r="B291" s="6">
        <f t="shared" ca="1" si="17"/>
        <v>44587</v>
      </c>
      <c r="C291" s="6"/>
      <c r="D291" s="6">
        <f t="shared" ca="1" si="18"/>
        <v>44636</v>
      </c>
      <c r="E291" s="11">
        <f t="shared" ca="1" si="16"/>
        <v>44473</v>
      </c>
      <c r="F291" s="11"/>
      <c r="G291" s="6"/>
    </row>
    <row r="292" spans="2:7" x14ac:dyDescent="0.2">
      <c r="B292" s="6">
        <f t="shared" ca="1" si="17"/>
        <v>44588</v>
      </c>
      <c r="C292" s="6"/>
      <c r="D292" s="6">
        <f t="shared" ca="1" si="18"/>
        <v>44637</v>
      </c>
      <c r="E292" s="11">
        <f t="shared" ca="1" si="16"/>
        <v>44474</v>
      </c>
      <c r="F292" s="11"/>
      <c r="G292" s="6"/>
    </row>
    <row r="293" spans="2:7" x14ac:dyDescent="0.2">
      <c r="B293" s="6">
        <f t="shared" ca="1" si="17"/>
        <v>44589</v>
      </c>
      <c r="C293" s="6"/>
      <c r="D293" s="6">
        <f t="shared" ca="1" si="18"/>
        <v>44638</v>
      </c>
      <c r="E293" s="11">
        <f t="shared" ca="1" si="16"/>
        <v>44475</v>
      </c>
      <c r="F293" s="11"/>
      <c r="G293" s="6"/>
    </row>
    <row r="294" spans="2:7" x14ac:dyDescent="0.2">
      <c r="B294" s="6">
        <f t="shared" ca="1" si="17"/>
        <v>44590</v>
      </c>
      <c r="C294" s="6"/>
      <c r="D294" s="6">
        <f t="shared" ca="1" si="18"/>
        <v>44639</v>
      </c>
      <c r="E294" s="11">
        <f t="shared" ca="1" si="16"/>
        <v>44476</v>
      </c>
      <c r="F294" s="11"/>
      <c r="G294" s="6"/>
    </row>
    <row r="295" spans="2:7" x14ac:dyDescent="0.2">
      <c r="B295" s="6">
        <f t="shared" ca="1" si="17"/>
        <v>44591</v>
      </c>
      <c r="C295" s="6"/>
      <c r="D295" s="6">
        <f t="shared" ca="1" si="18"/>
        <v>44640</v>
      </c>
      <c r="E295" s="11">
        <f t="shared" ca="1" si="16"/>
        <v>44477</v>
      </c>
      <c r="F295" s="11"/>
      <c r="G295" s="6"/>
    </row>
    <row r="296" spans="2:7" x14ac:dyDescent="0.2">
      <c r="B296" s="6">
        <f t="shared" ca="1" si="17"/>
        <v>44592</v>
      </c>
      <c r="C296" s="6"/>
      <c r="D296" s="6">
        <f t="shared" ca="1" si="18"/>
        <v>44641</v>
      </c>
      <c r="E296" s="11">
        <f t="shared" ca="1" si="16"/>
        <v>44478</v>
      </c>
      <c r="F296" s="11"/>
      <c r="G296" s="6"/>
    </row>
    <row r="297" spans="2:7" x14ac:dyDescent="0.2">
      <c r="B297" s="6">
        <f t="shared" ca="1" si="17"/>
        <v>44593</v>
      </c>
      <c r="C297" s="6"/>
      <c r="D297" s="6">
        <f t="shared" ca="1" si="18"/>
        <v>44642</v>
      </c>
      <c r="E297" s="11">
        <f t="shared" ca="1" si="16"/>
        <v>44479</v>
      </c>
      <c r="F297" s="11"/>
      <c r="G297" s="6"/>
    </row>
    <row r="298" spans="2:7" x14ac:dyDescent="0.2">
      <c r="B298" s="6">
        <f t="shared" ca="1" si="17"/>
        <v>44594</v>
      </c>
      <c r="C298" s="6"/>
      <c r="D298" s="6">
        <f t="shared" ca="1" si="18"/>
        <v>44643</v>
      </c>
      <c r="E298" s="11">
        <f t="shared" ca="1" si="16"/>
        <v>44480</v>
      </c>
      <c r="F298" s="11"/>
      <c r="G298" s="6"/>
    </row>
    <row r="299" spans="2:7" x14ac:dyDescent="0.2">
      <c r="B299" s="6">
        <f t="shared" ca="1" si="17"/>
        <v>44595</v>
      </c>
      <c r="C299" s="6"/>
      <c r="D299" s="6">
        <f t="shared" ca="1" si="18"/>
        <v>44644</v>
      </c>
      <c r="E299" s="11">
        <f t="shared" ca="1" si="18"/>
        <v>44481</v>
      </c>
      <c r="F299" s="11"/>
      <c r="G299" s="6"/>
    </row>
    <row r="300" spans="2:7" x14ac:dyDescent="0.2">
      <c r="B300" s="6">
        <f t="shared" ca="1" si="17"/>
        <v>44596</v>
      </c>
      <c r="C300" s="6"/>
      <c r="D300" s="6">
        <f t="shared" ca="1" si="18"/>
        <v>44645</v>
      </c>
      <c r="E300" s="11">
        <f t="shared" ca="1" si="18"/>
        <v>44482</v>
      </c>
      <c r="F300" s="11"/>
      <c r="G300" s="6"/>
    </row>
    <row r="301" spans="2:7" x14ac:dyDescent="0.2">
      <c r="B301" s="6">
        <f t="shared" ca="1" si="17"/>
        <v>44597</v>
      </c>
      <c r="C301" s="6"/>
      <c r="D301" s="6">
        <f t="shared" ca="1" si="18"/>
        <v>44646</v>
      </c>
      <c r="E301" s="11">
        <f t="shared" ca="1" si="18"/>
        <v>44483</v>
      </c>
      <c r="F301" s="11"/>
      <c r="G301" s="6"/>
    </row>
    <row r="302" spans="2:7" x14ac:dyDescent="0.2">
      <c r="B302" s="6">
        <f t="shared" ca="1" si="17"/>
        <v>44598</v>
      </c>
      <c r="C302" s="6"/>
      <c r="D302" s="6">
        <f t="shared" ca="1" si="18"/>
        <v>44647</v>
      </c>
      <c r="E302" s="11">
        <f t="shared" ca="1" si="18"/>
        <v>44484</v>
      </c>
      <c r="F302" s="11"/>
      <c r="G302" s="6"/>
    </row>
    <row r="303" spans="2:7" x14ac:dyDescent="0.2">
      <c r="B303" s="6">
        <f t="shared" ca="1" si="17"/>
        <v>44599</v>
      </c>
      <c r="C303" s="6"/>
      <c r="D303" s="6">
        <f t="shared" ca="1" si="18"/>
        <v>44648</v>
      </c>
      <c r="E303" s="11">
        <f t="shared" ca="1" si="18"/>
        <v>44485</v>
      </c>
      <c r="F303" s="11"/>
      <c r="G303" s="6"/>
    </row>
    <row r="304" spans="2:7" x14ac:dyDescent="0.2">
      <c r="B304" s="6">
        <f t="shared" ca="1" si="17"/>
        <v>44600</v>
      </c>
      <c r="C304" s="6"/>
      <c r="D304" s="6">
        <f t="shared" ca="1" si="18"/>
        <v>44649</v>
      </c>
      <c r="E304" s="11">
        <f t="shared" ca="1" si="18"/>
        <v>44486</v>
      </c>
      <c r="F304" s="11"/>
      <c r="G304" s="6"/>
    </row>
    <row r="305" spans="2:7" x14ac:dyDescent="0.2">
      <c r="B305" s="6">
        <f t="shared" ca="1" si="17"/>
        <v>44601</v>
      </c>
      <c r="C305" s="6"/>
      <c r="D305" s="6">
        <f t="shared" ca="1" si="18"/>
        <v>44650</v>
      </c>
      <c r="E305" s="11">
        <f t="shared" ca="1" si="18"/>
        <v>44487</v>
      </c>
      <c r="F305" s="11"/>
      <c r="G305" s="6"/>
    </row>
    <row r="306" spans="2:7" x14ac:dyDescent="0.2">
      <c r="B306" s="6">
        <f t="shared" ca="1" si="17"/>
        <v>44602</v>
      </c>
      <c r="C306" s="6"/>
      <c r="D306" s="6">
        <f t="shared" ca="1" si="18"/>
        <v>44651</v>
      </c>
      <c r="E306" s="11">
        <f t="shared" ca="1" si="18"/>
        <v>44488</v>
      </c>
      <c r="F306" s="11"/>
      <c r="G306" s="6"/>
    </row>
    <row r="307" spans="2:7" x14ac:dyDescent="0.2">
      <c r="B307" s="6">
        <f t="shared" ca="1" si="17"/>
        <v>44603</v>
      </c>
      <c r="C307" s="6"/>
      <c r="D307" s="6">
        <f t="shared" ca="1" si="18"/>
        <v>44652</v>
      </c>
      <c r="E307" s="11">
        <f t="shared" ca="1" si="18"/>
        <v>44489</v>
      </c>
      <c r="F307" s="11"/>
      <c r="G307" s="6"/>
    </row>
    <row r="308" spans="2:7" x14ac:dyDescent="0.2">
      <c r="B308" s="6">
        <f t="shared" ca="1" si="17"/>
        <v>44604</v>
      </c>
      <c r="C308" s="6"/>
      <c r="D308" s="6">
        <f t="shared" ca="1" si="18"/>
        <v>44653</v>
      </c>
      <c r="E308" s="11">
        <f t="shared" ca="1" si="18"/>
        <v>44490</v>
      </c>
      <c r="F308" s="11"/>
      <c r="G308" s="6"/>
    </row>
    <row r="309" spans="2:7" x14ac:dyDescent="0.2">
      <c r="B309" s="6">
        <f t="shared" ca="1" si="17"/>
        <v>44605</v>
      </c>
      <c r="C309" s="6"/>
      <c r="D309" s="6">
        <f t="shared" ca="1" si="18"/>
        <v>44654</v>
      </c>
      <c r="E309" s="11">
        <f t="shared" ca="1" si="18"/>
        <v>44491</v>
      </c>
      <c r="F309" s="11"/>
      <c r="G309" s="6"/>
    </row>
    <row r="310" spans="2:7" x14ac:dyDescent="0.2">
      <c r="B310" s="6">
        <f t="shared" ca="1" si="17"/>
        <v>44606</v>
      </c>
      <c r="C310" s="6"/>
      <c r="D310" s="6">
        <f t="shared" ca="1" si="18"/>
        <v>44655</v>
      </c>
      <c r="E310" s="11">
        <f t="shared" ca="1" si="18"/>
        <v>44492</v>
      </c>
      <c r="F310" s="11"/>
      <c r="G310" s="6"/>
    </row>
    <row r="311" spans="2:7" x14ac:dyDescent="0.2">
      <c r="B311" s="6">
        <f t="shared" ca="1" si="17"/>
        <v>44607</v>
      </c>
      <c r="C311" s="6"/>
      <c r="D311" s="6">
        <f t="shared" ca="1" si="18"/>
        <v>44656</v>
      </c>
      <c r="E311" s="11">
        <f t="shared" ca="1" si="18"/>
        <v>44493</v>
      </c>
      <c r="F311" s="11"/>
      <c r="G311" s="6"/>
    </row>
    <row r="312" spans="2:7" x14ac:dyDescent="0.2">
      <c r="B312" s="6">
        <f t="shared" ref="B312:B375" ca="1" si="19">B311+1</f>
        <v>44608</v>
      </c>
      <c r="C312" s="6"/>
      <c r="D312" s="6">
        <f t="shared" ca="1" si="18"/>
        <v>44657</v>
      </c>
      <c r="E312" s="11">
        <f t="shared" ca="1" si="18"/>
        <v>44494</v>
      </c>
      <c r="F312" s="11"/>
      <c r="G312" s="6"/>
    </row>
    <row r="313" spans="2:7" x14ac:dyDescent="0.2">
      <c r="B313" s="6">
        <f t="shared" ca="1" si="19"/>
        <v>44609</v>
      </c>
      <c r="C313" s="6"/>
      <c r="D313" s="6">
        <f t="shared" ca="1" si="18"/>
        <v>44658</v>
      </c>
      <c r="E313" s="11">
        <f t="shared" ca="1" si="18"/>
        <v>44495</v>
      </c>
      <c r="F313" s="11"/>
      <c r="G313" s="6"/>
    </row>
    <row r="314" spans="2:7" x14ac:dyDescent="0.2">
      <c r="B314" s="6">
        <f t="shared" ca="1" si="19"/>
        <v>44610</v>
      </c>
      <c r="C314" s="6"/>
      <c r="D314" s="6">
        <f t="shared" ca="1" si="18"/>
        <v>44659</v>
      </c>
      <c r="E314" s="11">
        <f t="shared" ca="1" si="18"/>
        <v>44496</v>
      </c>
      <c r="F314" s="11"/>
      <c r="G314" s="6"/>
    </row>
    <row r="315" spans="2:7" x14ac:dyDescent="0.2">
      <c r="B315" s="6">
        <f t="shared" ca="1" si="19"/>
        <v>44611</v>
      </c>
      <c r="C315" s="6"/>
      <c r="D315" s="6">
        <f t="shared" ca="1" si="18"/>
        <v>44660</v>
      </c>
      <c r="E315" s="11">
        <f t="shared" ca="1" si="18"/>
        <v>44497</v>
      </c>
      <c r="F315" s="11"/>
      <c r="G315" s="6"/>
    </row>
    <row r="316" spans="2:7" x14ac:dyDescent="0.2">
      <c r="B316" s="6">
        <f t="shared" ca="1" si="19"/>
        <v>44612</v>
      </c>
      <c r="C316" s="6"/>
      <c r="D316" s="6">
        <f t="shared" ca="1" si="18"/>
        <v>44661</v>
      </c>
      <c r="E316" s="11">
        <f t="shared" ca="1" si="18"/>
        <v>44498</v>
      </c>
      <c r="F316" s="11"/>
      <c r="G316" s="6"/>
    </row>
    <row r="317" spans="2:7" x14ac:dyDescent="0.2">
      <c r="B317" s="6">
        <f t="shared" ca="1" si="19"/>
        <v>44613</v>
      </c>
      <c r="C317" s="6"/>
      <c r="D317" s="6">
        <f t="shared" ca="1" si="18"/>
        <v>44662</v>
      </c>
      <c r="E317" s="11">
        <f t="shared" ca="1" si="18"/>
        <v>44499</v>
      </c>
      <c r="F317" s="11"/>
      <c r="G317" s="6"/>
    </row>
    <row r="318" spans="2:7" x14ac:dyDescent="0.2">
      <c r="B318" s="6">
        <f t="shared" ca="1" si="19"/>
        <v>44614</v>
      </c>
      <c r="C318" s="6"/>
      <c r="D318" s="6">
        <f t="shared" ca="1" si="18"/>
        <v>44663</v>
      </c>
      <c r="E318" s="11">
        <f t="shared" ca="1" si="18"/>
        <v>44500</v>
      </c>
      <c r="F318" s="11"/>
      <c r="G318" s="6"/>
    </row>
    <row r="319" spans="2:7" x14ac:dyDescent="0.2">
      <c r="B319" s="6">
        <f t="shared" ca="1" si="19"/>
        <v>44615</v>
      </c>
      <c r="C319" s="6"/>
      <c r="D319" s="6">
        <f t="shared" ca="1" si="18"/>
        <v>44664</v>
      </c>
      <c r="E319" s="11">
        <f t="shared" ca="1" si="18"/>
        <v>44501</v>
      </c>
      <c r="F319" s="11"/>
      <c r="G319" s="6"/>
    </row>
    <row r="320" spans="2:7" x14ac:dyDescent="0.2">
      <c r="B320" s="6">
        <f t="shared" ca="1" si="19"/>
        <v>44616</v>
      </c>
      <c r="C320" s="6"/>
      <c r="D320" s="6">
        <f t="shared" ca="1" si="18"/>
        <v>44665</v>
      </c>
      <c r="E320" s="11">
        <f t="shared" ca="1" si="18"/>
        <v>44502</v>
      </c>
      <c r="F320" s="11"/>
      <c r="G320" s="6"/>
    </row>
    <row r="321" spans="2:7" x14ac:dyDescent="0.2">
      <c r="B321" s="6">
        <f t="shared" ca="1" si="19"/>
        <v>44617</v>
      </c>
      <c r="C321" s="6"/>
      <c r="D321" s="6">
        <f t="shared" ca="1" si="18"/>
        <v>44666</v>
      </c>
      <c r="E321" s="11">
        <f t="shared" ca="1" si="18"/>
        <v>44503</v>
      </c>
      <c r="F321" s="11"/>
      <c r="G321" s="6"/>
    </row>
    <row r="322" spans="2:7" x14ac:dyDescent="0.2">
      <c r="B322" s="6">
        <f t="shared" ca="1" si="19"/>
        <v>44618</v>
      </c>
      <c r="C322" s="6"/>
      <c r="D322" s="6">
        <f t="shared" ca="1" si="18"/>
        <v>44667</v>
      </c>
      <c r="E322" s="11">
        <f t="shared" ca="1" si="18"/>
        <v>44504</v>
      </c>
      <c r="F322" s="11"/>
      <c r="G322" s="6"/>
    </row>
    <row r="323" spans="2:7" x14ac:dyDescent="0.2">
      <c r="B323" s="6">
        <f t="shared" ca="1" si="19"/>
        <v>44619</v>
      </c>
      <c r="C323" s="6"/>
      <c r="D323" s="6">
        <f t="shared" ca="1" si="18"/>
        <v>44668</v>
      </c>
      <c r="E323" s="11">
        <f t="shared" ca="1" si="18"/>
        <v>44505</v>
      </c>
      <c r="F323" s="11"/>
      <c r="G323" s="6"/>
    </row>
    <row r="324" spans="2:7" x14ac:dyDescent="0.2">
      <c r="B324" s="6">
        <f t="shared" ca="1" si="19"/>
        <v>44620</v>
      </c>
      <c r="C324" s="6"/>
      <c r="D324" s="6">
        <f t="shared" ca="1" si="18"/>
        <v>44669</v>
      </c>
      <c r="E324" s="11">
        <f t="shared" ca="1" si="18"/>
        <v>44506</v>
      </c>
      <c r="F324" s="11"/>
      <c r="G324" s="6"/>
    </row>
    <row r="325" spans="2:7" x14ac:dyDescent="0.2">
      <c r="B325" s="6">
        <f t="shared" ca="1" si="19"/>
        <v>44621</v>
      </c>
      <c r="C325" s="6"/>
      <c r="D325" s="6">
        <f t="shared" ca="1" si="18"/>
        <v>44670</v>
      </c>
      <c r="E325" s="11">
        <f t="shared" ca="1" si="18"/>
        <v>44507</v>
      </c>
      <c r="F325" s="11"/>
      <c r="G325" s="6"/>
    </row>
    <row r="326" spans="2:7" x14ac:dyDescent="0.2">
      <c r="B326" s="6">
        <f t="shared" ca="1" si="19"/>
        <v>44622</v>
      </c>
      <c r="C326" s="6"/>
      <c r="D326" s="6">
        <f t="shared" ca="1" si="18"/>
        <v>44671</v>
      </c>
      <c r="E326" s="11">
        <f t="shared" ca="1" si="18"/>
        <v>44508</v>
      </c>
      <c r="F326" s="11"/>
      <c r="G326" s="6"/>
    </row>
    <row r="327" spans="2:7" x14ac:dyDescent="0.2">
      <c r="B327" s="6">
        <f t="shared" ca="1" si="19"/>
        <v>44623</v>
      </c>
      <c r="C327" s="6"/>
      <c r="D327" s="6">
        <f t="shared" ca="1" si="18"/>
        <v>44672</v>
      </c>
      <c r="E327" s="11">
        <f t="shared" ca="1" si="18"/>
        <v>44509</v>
      </c>
      <c r="F327" s="11"/>
      <c r="G327" s="6"/>
    </row>
    <row r="328" spans="2:7" x14ac:dyDescent="0.2">
      <c r="B328" s="6">
        <f t="shared" ca="1" si="19"/>
        <v>44624</v>
      </c>
      <c r="C328" s="6"/>
      <c r="D328" s="6">
        <f t="shared" ref="D328:E391" ca="1" si="20">D327+1</f>
        <v>44673</v>
      </c>
      <c r="E328" s="11">
        <f t="shared" ca="1" si="20"/>
        <v>44510</v>
      </c>
      <c r="F328" s="11"/>
      <c r="G328" s="6"/>
    </row>
    <row r="329" spans="2:7" x14ac:dyDescent="0.2">
      <c r="B329" s="6">
        <f t="shared" ca="1" si="19"/>
        <v>44625</v>
      </c>
      <c r="C329" s="6"/>
      <c r="D329" s="6">
        <f t="shared" ca="1" si="20"/>
        <v>44674</v>
      </c>
      <c r="E329" s="11">
        <f t="shared" ca="1" si="20"/>
        <v>44511</v>
      </c>
      <c r="F329" s="11"/>
      <c r="G329" s="6"/>
    </row>
    <row r="330" spans="2:7" x14ac:dyDescent="0.2">
      <c r="B330" s="6">
        <f t="shared" ca="1" si="19"/>
        <v>44626</v>
      </c>
      <c r="C330" s="6"/>
      <c r="D330" s="6">
        <f t="shared" ca="1" si="20"/>
        <v>44675</v>
      </c>
      <c r="E330" s="11">
        <f t="shared" ca="1" si="20"/>
        <v>44512</v>
      </c>
      <c r="F330" s="11"/>
      <c r="G330" s="6"/>
    </row>
    <row r="331" spans="2:7" x14ac:dyDescent="0.2">
      <c r="B331" s="6">
        <f t="shared" ca="1" si="19"/>
        <v>44627</v>
      </c>
      <c r="C331" s="6"/>
      <c r="D331" s="6">
        <f t="shared" ca="1" si="20"/>
        <v>44676</v>
      </c>
      <c r="E331" s="11">
        <f t="shared" ca="1" si="20"/>
        <v>44513</v>
      </c>
      <c r="F331" s="11"/>
      <c r="G331" s="6"/>
    </row>
    <row r="332" spans="2:7" x14ac:dyDescent="0.2">
      <c r="B332" s="6">
        <f t="shared" ca="1" si="19"/>
        <v>44628</v>
      </c>
      <c r="C332" s="6"/>
      <c r="D332" s="6">
        <f t="shared" ca="1" si="20"/>
        <v>44677</v>
      </c>
      <c r="E332" s="11">
        <f t="shared" ca="1" si="20"/>
        <v>44514</v>
      </c>
      <c r="F332" s="11"/>
      <c r="G332" s="6"/>
    </row>
    <row r="333" spans="2:7" x14ac:dyDescent="0.2">
      <c r="B333" s="6">
        <f t="shared" ca="1" si="19"/>
        <v>44629</v>
      </c>
      <c r="C333" s="6"/>
      <c r="D333" s="6">
        <f t="shared" ca="1" si="20"/>
        <v>44678</v>
      </c>
      <c r="E333" s="11">
        <f t="shared" ca="1" si="20"/>
        <v>44515</v>
      </c>
      <c r="F333" s="11"/>
      <c r="G333" s="6"/>
    </row>
    <row r="334" spans="2:7" x14ac:dyDescent="0.2">
      <c r="B334" s="6">
        <f t="shared" ca="1" si="19"/>
        <v>44630</v>
      </c>
      <c r="C334" s="6"/>
      <c r="D334" s="6">
        <f t="shared" ca="1" si="20"/>
        <v>44679</v>
      </c>
      <c r="E334" s="11">
        <f t="shared" ca="1" si="20"/>
        <v>44516</v>
      </c>
      <c r="F334" s="11"/>
      <c r="G334" s="6"/>
    </row>
    <row r="335" spans="2:7" x14ac:dyDescent="0.2">
      <c r="B335" s="6">
        <f t="shared" ca="1" si="19"/>
        <v>44631</v>
      </c>
      <c r="C335" s="6"/>
      <c r="D335" s="6">
        <f t="shared" ca="1" si="20"/>
        <v>44680</v>
      </c>
      <c r="E335" s="11">
        <f t="shared" ca="1" si="20"/>
        <v>44517</v>
      </c>
      <c r="F335" s="11"/>
      <c r="G335" s="6"/>
    </row>
    <row r="336" spans="2:7" x14ac:dyDescent="0.2">
      <c r="B336" s="6">
        <f t="shared" ca="1" si="19"/>
        <v>44632</v>
      </c>
      <c r="C336" s="6"/>
      <c r="D336" s="6">
        <f t="shared" ca="1" si="20"/>
        <v>44681</v>
      </c>
      <c r="E336" s="11">
        <f t="shared" ca="1" si="20"/>
        <v>44518</v>
      </c>
      <c r="F336" s="11"/>
      <c r="G336" s="6"/>
    </row>
    <row r="337" spans="2:7" x14ac:dyDescent="0.2">
      <c r="B337" s="6">
        <f t="shared" ca="1" si="19"/>
        <v>44633</v>
      </c>
      <c r="C337" s="6"/>
      <c r="D337" s="6">
        <f t="shared" ca="1" si="20"/>
        <v>44682</v>
      </c>
      <c r="E337" s="11">
        <f t="shared" ca="1" si="20"/>
        <v>44519</v>
      </c>
      <c r="F337" s="11"/>
      <c r="G337" s="6"/>
    </row>
    <row r="338" spans="2:7" x14ac:dyDescent="0.2">
      <c r="B338" s="6">
        <f t="shared" ca="1" si="19"/>
        <v>44634</v>
      </c>
      <c r="C338" s="6"/>
      <c r="D338" s="6">
        <f t="shared" ca="1" si="20"/>
        <v>44683</v>
      </c>
      <c r="E338" s="11">
        <f t="shared" ca="1" si="20"/>
        <v>44520</v>
      </c>
      <c r="F338" s="11"/>
      <c r="G338" s="6"/>
    </row>
    <row r="339" spans="2:7" x14ac:dyDescent="0.2">
      <c r="B339" s="6">
        <f t="shared" ca="1" si="19"/>
        <v>44635</v>
      </c>
      <c r="C339" s="6"/>
      <c r="D339" s="6">
        <f t="shared" ca="1" si="20"/>
        <v>44684</v>
      </c>
      <c r="E339" s="11">
        <f t="shared" ca="1" si="20"/>
        <v>44521</v>
      </c>
      <c r="F339" s="11"/>
      <c r="G339" s="6"/>
    </row>
    <row r="340" spans="2:7" x14ac:dyDescent="0.2">
      <c r="B340" s="6">
        <f t="shared" ca="1" si="19"/>
        <v>44636</v>
      </c>
      <c r="C340" s="6"/>
      <c r="D340" s="6">
        <f t="shared" ca="1" si="20"/>
        <v>44685</v>
      </c>
      <c r="E340" s="11">
        <f t="shared" ca="1" si="20"/>
        <v>44522</v>
      </c>
      <c r="F340" s="11"/>
      <c r="G340" s="6"/>
    </row>
    <row r="341" spans="2:7" x14ac:dyDescent="0.2">
      <c r="B341" s="6">
        <f t="shared" ca="1" si="19"/>
        <v>44637</v>
      </c>
      <c r="C341" s="6"/>
      <c r="D341" s="6">
        <f t="shared" ca="1" si="20"/>
        <v>44686</v>
      </c>
      <c r="E341" s="11">
        <f t="shared" ca="1" si="20"/>
        <v>44523</v>
      </c>
      <c r="F341" s="11"/>
      <c r="G341" s="6"/>
    </row>
    <row r="342" spans="2:7" x14ac:dyDescent="0.2">
      <c r="B342" s="6">
        <f t="shared" ca="1" si="19"/>
        <v>44638</v>
      </c>
      <c r="C342" s="6"/>
      <c r="D342" s="6">
        <f t="shared" ca="1" si="20"/>
        <v>44687</v>
      </c>
      <c r="E342" s="11">
        <f t="shared" ca="1" si="20"/>
        <v>44524</v>
      </c>
      <c r="F342" s="11"/>
      <c r="G342" s="6"/>
    </row>
    <row r="343" spans="2:7" x14ac:dyDescent="0.2">
      <c r="B343" s="6">
        <f t="shared" ca="1" si="19"/>
        <v>44639</v>
      </c>
      <c r="C343" s="6"/>
      <c r="D343" s="6">
        <f t="shared" ca="1" si="20"/>
        <v>44688</v>
      </c>
      <c r="E343" s="11">
        <f t="shared" ca="1" si="20"/>
        <v>44525</v>
      </c>
      <c r="F343" s="11"/>
      <c r="G343" s="6"/>
    </row>
    <row r="344" spans="2:7" x14ac:dyDescent="0.2">
      <c r="B344" s="6">
        <f t="shared" ca="1" si="19"/>
        <v>44640</v>
      </c>
      <c r="C344" s="6"/>
      <c r="D344" s="6">
        <f t="shared" ca="1" si="20"/>
        <v>44689</v>
      </c>
      <c r="E344" s="11">
        <f t="shared" ca="1" si="20"/>
        <v>44526</v>
      </c>
      <c r="F344" s="11"/>
      <c r="G344" s="6"/>
    </row>
    <row r="345" spans="2:7" x14ac:dyDescent="0.2">
      <c r="B345" s="6">
        <f t="shared" ca="1" si="19"/>
        <v>44641</v>
      </c>
      <c r="C345" s="6"/>
      <c r="D345" s="6">
        <f t="shared" ca="1" si="20"/>
        <v>44690</v>
      </c>
      <c r="E345" s="11">
        <f t="shared" ca="1" si="20"/>
        <v>44527</v>
      </c>
      <c r="F345" s="11"/>
      <c r="G345" s="6"/>
    </row>
    <row r="346" spans="2:7" x14ac:dyDescent="0.2">
      <c r="B346" s="6">
        <f t="shared" ca="1" si="19"/>
        <v>44642</v>
      </c>
      <c r="C346" s="6"/>
      <c r="D346" s="6">
        <f t="shared" ca="1" si="20"/>
        <v>44691</v>
      </c>
      <c r="E346" s="11">
        <f t="shared" ca="1" si="20"/>
        <v>44528</v>
      </c>
      <c r="F346" s="11"/>
      <c r="G346" s="6"/>
    </row>
    <row r="347" spans="2:7" x14ac:dyDescent="0.2">
      <c r="B347" s="6">
        <f t="shared" ca="1" si="19"/>
        <v>44643</v>
      </c>
      <c r="C347" s="6"/>
      <c r="D347" s="6">
        <f t="shared" ca="1" si="20"/>
        <v>44692</v>
      </c>
      <c r="E347" s="11">
        <f t="shared" ca="1" si="20"/>
        <v>44529</v>
      </c>
      <c r="F347" s="11"/>
      <c r="G347" s="6"/>
    </row>
    <row r="348" spans="2:7" x14ac:dyDescent="0.2">
      <c r="B348" s="6">
        <f t="shared" ca="1" si="19"/>
        <v>44644</v>
      </c>
      <c r="C348" s="6"/>
      <c r="D348" s="6">
        <f t="shared" ca="1" si="20"/>
        <v>44693</v>
      </c>
      <c r="E348" s="11">
        <f t="shared" ca="1" si="20"/>
        <v>44530</v>
      </c>
      <c r="F348" s="11"/>
      <c r="G348" s="6"/>
    </row>
    <row r="349" spans="2:7" x14ac:dyDescent="0.2">
      <c r="B349" s="6">
        <f t="shared" ca="1" si="19"/>
        <v>44645</v>
      </c>
      <c r="C349" s="6"/>
      <c r="D349" s="6">
        <f t="shared" ca="1" si="20"/>
        <v>44694</v>
      </c>
      <c r="E349" s="11">
        <f t="shared" ca="1" si="20"/>
        <v>44531</v>
      </c>
      <c r="F349" s="11"/>
      <c r="G349" s="6"/>
    </row>
    <row r="350" spans="2:7" x14ac:dyDescent="0.2">
      <c r="B350" s="6">
        <f t="shared" ca="1" si="19"/>
        <v>44646</v>
      </c>
      <c r="C350" s="6"/>
      <c r="D350" s="6">
        <f t="shared" ca="1" si="20"/>
        <v>44695</v>
      </c>
      <c r="E350" s="11">
        <f t="shared" ca="1" si="20"/>
        <v>44532</v>
      </c>
      <c r="F350" s="11"/>
      <c r="G350" s="6"/>
    </row>
    <row r="351" spans="2:7" x14ac:dyDescent="0.2">
      <c r="B351" s="6">
        <f t="shared" ca="1" si="19"/>
        <v>44647</v>
      </c>
      <c r="C351" s="6"/>
      <c r="D351" s="6">
        <f t="shared" ca="1" si="20"/>
        <v>44696</v>
      </c>
      <c r="E351" s="11">
        <f t="shared" ca="1" si="20"/>
        <v>44533</v>
      </c>
      <c r="F351" s="11"/>
      <c r="G351" s="6"/>
    </row>
    <row r="352" spans="2:7" x14ac:dyDescent="0.2">
      <c r="B352" s="6">
        <f t="shared" ca="1" si="19"/>
        <v>44648</v>
      </c>
      <c r="C352" s="6"/>
      <c r="D352" s="6">
        <f t="shared" ca="1" si="20"/>
        <v>44697</v>
      </c>
      <c r="E352" s="11">
        <f t="shared" ca="1" si="20"/>
        <v>44534</v>
      </c>
      <c r="F352" s="11"/>
      <c r="G352" s="6"/>
    </row>
    <row r="353" spans="2:7" x14ac:dyDescent="0.2">
      <c r="B353" s="6">
        <f t="shared" ca="1" si="19"/>
        <v>44649</v>
      </c>
      <c r="C353" s="6"/>
      <c r="D353" s="6">
        <f t="shared" ca="1" si="20"/>
        <v>44698</v>
      </c>
      <c r="E353" s="11">
        <f t="shared" ca="1" si="20"/>
        <v>44535</v>
      </c>
      <c r="F353" s="11"/>
      <c r="G353" s="6"/>
    </row>
    <row r="354" spans="2:7" x14ac:dyDescent="0.2">
      <c r="B354" s="6">
        <f t="shared" ca="1" si="19"/>
        <v>44650</v>
      </c>
      <c r="C354" s="6"/>
      <c r="D354" s="6">
        <f t="shared" ca="1" si="20"/>
        <v>44699</v>
      </c>
      <c r="E354" s="11">
        <f t="shared" ca="1" si="20"/>
        <v>44536</v>
      </c>
      <c r="F354" s="11"/>
      <c r="G354" s="6"/>
    </row>
    <row r="355" spans="2:7" x14ac:dyDescent="0.2">
      <c r="B355" s="6">
        <f t="shared" ca="1" si="19"/>
        <v>44651</v>
      </c>
      <c r="C355" s="6"/>
      <c r="D355" s="6">
        <f t="shared" ca="1" si="20"/>
        <v>44700</v>
      </c>
      <c r="E355" s="11">
        <f t="shared" ca="1" si="20"/>
        <v>44537</v>
      </c>
      <c r="F355" s="11"/>
      <c r="G355" s="6"/>
    </row>
    <row r="356" spans="2:7" x14ac:dyDescent="0.2">
      <c r="B356" s="6">
        <f t="shared" ca="1" si="19"/>
        <v>44652</v>
      </c>
      <c r="C356" s="6"/>
      <c r="D356" s="6">
        <f t="shared" ca="1" si="20"/>
        <v>44701</v>
      </c>
      <c r="E356" s="11">
        <f t="shared" ca="1" si="20"/>
        <v>44538</v>
      </c>
      <c r="F356" s="11"/>
      <c r="G356" s="6"/>
    </row>
    <row r="357" spans="2:7" x14ac:dyDescent="0.2">
      <c r="B357" s="6">
        <f t="shared" ca="1" si="19"/>
        <v>44653</v>
      </c>
      <c r="C357" s="6"/>
      <c r="D357" s="6">
        <f t="shared" ca="1" si="20"/>
        <v>44702</v>
      </c>
      <c r="E357" s="11">
        <f t="shared" ca="1" si="20"/>
        <v>44539</v>
      </c>
      <c r="F357" s="11"/>
      <c r="G357" s="6"/>
    </row>
    <row r="358" spans="2:7" x14ac:dyDescent="0.2">
      <c r="B358" s="6">
        <f t="shared" ca="1" si="19"/>
        <v>44654</v>
      </c>
      <c r="C358" s="6"/>
      <c r="D358" s="6">
        <f t="shared" ca="1" si="20"/>
        <v>44703</v>
      </c>
      <c r="E358" s="11">
        <f t="shared" ca="1" si="20"/>
        <v>44540</v>
      </c>
      <c r="F358" s="11"/>
      <c r="G358" s="6"/>
    </row>
    <row r="359" spans="2:7" x14ac:dyDescent="0.2">
      <c r="B359" s="6">
        <f t="shared" ca="1" si="19"/>
        <v>44655</v>
      </c>
      <c r="C359" s="6"/>
      <c r="D359" s="6">
        <f t="shared" ca="1" si="20"/>
        <v>44704</v>
      </c>
      <c r="E359" s="11">
        <f t="shared" ca="1" si="20"/>
        <v>44541</v>
      </c>
      <c r="F359" s="11"/>
      <c r="G359" s="6"/>
    </row>
    <row r="360" spans="2:7" x14ac:dyDescent="0.2">
      <c r="B360" s="6">
        <f t="shared" ca="1" si="19"/>
        <v>44656</v>
      </c>
      <c r="C360" s="6"/>
      <c r="D360" s="6">
        <f t="shared" ca="1" si="20"/>
        <v>44705</v>
      </c>
      <c r="E360" s="11">
        <f t="shared" ca="1" si="20"/>
        <v>44542</v>
      </c>
      <c r="F360" s="11"/>
      <c r="G360" s="6"/>
    </row>
    <row r="361" spans="2:7" x14ac:dyDescent="0.2">
      <c r="B361" s="6">
        <f t="shared" ca="1" si="19"/>
        <v>44657</v>
      </c>
      <c r="C361" s="6"/>
      <c r="D361" s="6">
        <f t="shared" ca="1" si="20"/>
        <v>44706</v>
      </c>
      <c r="E361" s="11">
        <f t="shared" ca="1" si="20"/>
        <v>44543</v>
      </c>
      <c r="F361" s="11"/>
      <c r="G361" s="6"/>
    </row>
    <row r="362" spans="2:7" x14ac:dyDescent="0.2">
      <c r="B362" s="6">
        <f t="shared" ca="1" si="19"/>
        <v>44658</v>
      </c>
      <c r="C362" s="6"/>
      <c r="D362" s="6">
        <f t="shared" ca="1" si="20"/>
        <v>44707</v>
      </c>
      <c r="E362" s="11">
        <f t="shared" ca="1" si="20"/>
        <v>44544</v>
      </c>
      <c r="F362" s="11"/>
      <c r="G362" s="6"/>
    </row>
    <row r="363" spans="2:7" x14ac:dyDescent="0.2">
      <c r="B363" s="6">
        <f t="shared" ca="1" si="19"/>
        <v>44659</v>
      </c>
      <c r="C363" s="6"/>
      <c r="D363" s="6">
        <f t="shared" ca="1" si="20"/>
        <v>44708</v>
      </c>
      <c r="E363" s="11">
        <f t="shared" ca="1" si="20"/>
        <v>44545</v>
      </c>
      <c r="F363" s="11"/>
      <c r="G363" s="6"/>
    </row>
    <row r="364" spans="2:7" x14ac:dyDescent="0.2">
      <c r="B364" s="6">
        <f t="shared" ca="1" si="19"/>
        <v>44660</v>
      </c>
      <c r="C364" s="6"/>
      <c r="D364" s="6">
        <f t="shared" ca="1" si="20"/>
        <v>44709</v>
      </c>
      <c r="E364" s="11">
        <f t="shared" ca="1" si="20"/>
        <v>44546</v>
      </c>
      <c r="F364" s="11"/>
      <c r="G364" s="6"/>
    </row>
    <row r="365" spans="2:7" x14ac:dyDescent="0.2">
      <c r="B365" s="6">
        <f t="shared" ca="1" si="19"/>
        <v>44661</v>
      </c>
      <c r="C365" s="6"/>
      <c r="D365" s="6">
        <f t="shared" ca="1" si="20"/>
        <v>44710</v>
      </c>
      <c r="E365" s="11">
        <f t="shared" ca="1" si="20"/>
        <v>44547</v>
      </c>
      <c r="F365" s="11"/>
      <c r="G365" s="6"/>
    </row>
    <row r="366" spans="2:7" x14ac:dyDescent="0.2">
      <c r="B366" s="6">
        <f t="shared" ca="1" si="19"/>
        <v>44662</v>
      </c>
      <c r="C366" s="6"/>
      <c r="D366" s="6">
        <f t="shared" ca="1" si="20"/>
        <v>44711</v>
      </c>
      <c r="E366" s="11">
        <f t="shared" ca="1" si="20"/>
        <v>44548</v>
      </c>
      <c r="F366" s="11"/>
      <c r="G366" s="6"/>
    </row>
    <row r="367" spans="2:7" x14ac:dyDescent="0.2">
      <c r="B367" s="6">
        <f t="shared" ca="1" si="19"/>
        <v>44663</v>
      </c>
      <c r="C367" s="6"/>
      <c r="D367" s="6">
        <f t="shared" ca="1" si="20"/>
        <v>44712</v>
      </c>
      <c r="E367" s="11">
        <f t="shared" ca="1" si="20"/>
        <v>44549</v>
      </c>
      <c r="F367" s="11"/>
      <c r="G367" s="6"/>
    </row>
    <row r="368" spans="2:7" x14ac:dyDescent="0.2">
      <c r="B368" s="6">
        <f t="shared" ca="1" si="19"/>
        <v>44664</v>
      </c>
      <c r="C368" s="6"/>
      <c r="D368" s="6">
        <f t="shared" ca="1" si="20"/>
        <v>44713</v>
      </c>
      <c r="E368" s="11">
        <f t="shared" ca="1" si="20"/>
        <v>44550</v>
      </c>
      <c r="F368" s="11"/>
      <c r="G368" s="6"/>
    </row>
    <row r="369" spans="2:7" x14ac:dyDescent="0.2">
      <c r="B369" s="6">
        <f t="shared" ca="1" si="19"/>
        <v>44665</v>
      </c>
      <c r="C369" s="6"/>
      <c r="D369" s="6">
        <f t="shared" ca="1" si="20"/>
        <v>44714</v>
      </c>
      <c r="E369" s="11">
        <f t="shared" ca="1" si="20"/>
        <v>44551</v>
      </c>
      <c r="F369" s="11"/>
      <c r="G369" s="6"/>
    </row>
    <row r="370" spans="2:7" x14ac:dyDescent="0.2">
      <c r="B370" s="6">
        <f t="shared" ca="1" si="19"/>
        <v>44666</v>
      </c>
      <c r="C370" s="6"/>
      <c r="D370" s="6">
        <f t="shared" ca="1" si="20"/>
        <v>44715</v>
      </c>
      <c r="E370" s="11">
        <f t="shared" ca="1" si="20"/>
        <v>44552</v>
      </c>
      <c r="F370" s="11"/>
      <c r="G370" s="6"/>
    </row>
    <row r="371" spans="2:7" x14ac:dyDescent="0.2">
      <c r="B371" s="6">
        <f t="shared" ca="1" si="19"/>
        <v>44667</v>
      </c>
      <c r="C371" s="6"/>
      <c r="D371" s="6">
        <f t="shared" ca="1" si="20"/>
        <v>44716</v>
      </c>
      <c r="E371" s="11">
        <f t="shared" ca="1" si="20"/>
        <v>44553</v>
      </c>
      <c r="F371" s="11"/>
      <c r="G371" s="6"/>
    </row>
    <row r="372" spans="2:7" x14ac:dyDescent="0.2">
      <c r="B372" s="6">
        <f t="shared" ca="1" si="19"/>
        <v>44668</v>
      </c>
      <c r="C372" s="6"/>
      <c r="D372" s="6">
        <f t="shared" ca="1" si="20"/>
        <v>44717</v>
      </c>
      <c r="E372" s="11">
        <f t="shared" ca="1" si="20"/>
        <v>44554</v>
      </c>
      <c r="F372" s="11"/>
      <c r="G372" s="6"/>
    </row>
    <row r="373" spans="2:7" x14ac:dyDescent="0.2">
      <c r="B373" s="6">
        <f t="shared" ca="1" si="19"/>
        <v>44669</v>
      </c>
      <c r="C373" s="6"/>
      <c r="D373" s="6">
        <f t="shared" ca="1" si="20"/>
        <v>44718</v>
      </c>
      <c r="E373" s="11">
        <f t="shared" ca="1" si="20"/>
        <v>44555</v>
      </c>
      <c r="F373" s="11"/>
      <c r="G373" s="6"/>
    </row>
    <row r="374" spans="2:7" x14ac:dyDescent="0.2">
      <c r="B374" s="6">
        <f t="shared" ca="1" si="19"/>
        <v>44670</v>
      </c>
      <c r="C374" s="6"/>
      <c r="D374" s="6">
        <f t="shared" ca="1" si="20"/>
        <v>44719</v>
      </c>
      <c r="E374" s="11">
        <f t="shared" ca="1" si="20"/>
        <v>44556</v>
      </c>
      <c r="F374" s="11"/>
      <c r="G374" s="6"/>
    </row>
    <row r="375" spans="2:7" x14ac:dyDescent="0.2">
      <c r="B375" s="6">
        <f t="shared" ca="1" si="19"/>
        <v>44671</v>
      </c>
      <c r="C375" s="6"/>
      <c r="D375" s="6">
        <f t="shared" ca="1" si="20"/>
        <v>44720</v>
      </c>
      <c r="E375" s="11">
        <f t="shared" ca="1" si="20"/>
        <v>44557</v>
      </c>
      <c r="F375" s="11"/>
      <c r="G375" s="6"/>
    </row>
    <row r="376" spans="2:7" x14ac:dyDescent="0.2">
      <c r="B376" s="6">
        <f t="shared" ref="B376:B439" ca="1" si="21">B375+1</f>
        <v>44672</v>
      </c>
      <c r="C376" s="6"/>
      <c r="D376" s="6">
        <f t="shared" ca="1" si="20"/>
        <v>44721</v>
      </c>
      <c r="E376" s="11">
        <f t="shared" ca="1" si="20"/>
        <v>44558</v>
      </c>
      <c r="F376" s="11"/>
      <c r="G376" s="6"/>
    </row>
    <row r="377" spans="2:7" x14ac:dyDescent="0.2">
      <c r="B377" s="6">
        <f t="shared" ca="1" si="21"/>
        <v>44673</v>
      </c>
      <c r="C377" s="6"/>
      <c r="D377" s="6">
        <f t="shared" ca="1" si="20"/>
        <v>44722</v>
      </c>
      <c r="E377" s="11">
        <f t="shared" ca="1" si="20"/>
        <v>44559</v>
      </c>
      <c r="F377" s="11"/>
      <c r="G377" s="6"/>
    </row>
    <row r="378" spans="2:7" x14ac:dyDescent="0.2">
      <c r="B378" s="6">
        <f t="shared" ca="1" si="21"/>
        <v>44674</v>
      </c>
      <c r="C378" s="6"/>
      <c r="D378" s="6">
        <f t="shared" ca="1" si="20"/>
        <v>44723</v>
      </c>
      <c r="E378" s="11">
        <f t="shared" ca="1" si="20"/>
        <v>44560</v>
      </c>
      <c r="F378" s="11"/>
      <c r="G378" s="6"/>
    </row>
    <row r="379" spans="2:7" x14ac:dyDescent="0.2">
      <c r="B379" s="6">
        <f t="shared" ca="1" si="21"/>
        <v>44675</v>
      </c>
      <c r="C379" s="6"/>
      <c r="D379" s="6">
        <f t="shared" ca="1" si="20"/>
        <v>44724</v>
      </c>
      <c r="E379" s="11">
        <f t="shared" ca="1" si="20"/>
        <v>44561</v>
      </c>
      <c r="F379" s="11"/>
      <c r="G379" s="6"/>
    </row>
    <row r="380" spans="2:7" x14ac:dyDescent="0.2">
      <c r="B380" s="6">
        <f t="shared" ca="1" si="21"/>
        <v>44676</v>
      </c>
      <c r="C380" s="6"/>
      <c r="D380" s="6">
        <f t="shared" ca="1" si="20"/>
        <v>44725</v>
      </c>
      <c r="E380" s="11">
        <f t="shared" ca="1" si="20"/>
        <v>44562</v>
      </c>
      <c r="F380" s="11"/>
      <c r="G380" s="6"/>
    </row>
    <row r="381" spans="2:7" x14ac:dyDescent="0.2">
      <c r="B381" s="6">
        <f t="shared" ca="1" si="21"/>
        <v>44677</v>
      </c>
      <c r="C381" s="6"/>
      <c r="D381" s="6">
        <f t="shared" ca="1" si="20"/>
        <v>44726</v>
      </c>
      <c r="E381" s="11">
        <f t="shared" ca="1" si="20"/>
        <v>44563</v>
      </c>
      <c r="F381" s="11"/>
      <c r="G381" s="6"/>
    </row>
    <row r="382" spans="2:7" x14ac:dyDescent="0.2">
      <c r="B382" s="6">
        <f t="shared" ca="1" si="21"/>
        <v>44678</v>
      </c>
      <c r="C382" s="6"/>
      <c r="D382" s="6">
        <f t="shared" ca="1" si="20"/>
        <v>44727</v>
      </c>
      <c r="E382" s="11">
        <f t="shared" ca="1" si="20"/>
        <v>44564</v>
      </c>
      <c r="F382" s="11"/>
      <c r="G382" s="6"/>
    </row>
    <row r="383" spans="2:7" x14ac:dyDescent="0.2">
      <c r="B383" s="6">
        <f t="shared" ca="1" si="21"/>
        <v>44679</v>
      </c>
      <c r="C383" s="6"/>
      <c r="D383" s="6">
        <f t="shared" ca="1" si="20"/>
        <v>44728</v>
      </c>
      <c r="E383" s="11">
        <f t="shared" ca="1" si="20"/>
        <v>44565</v>
      </c>
      <c r="F383" s="11"/>
      <c r="G383" s="6"/>
    </row>
    <row r="384" spans="2:7" x14ac:dyDescent="0.2">
      <c r="B384" s="6">
        <f t="shared" ca="1" si="21"/>
        <v>44680</v>
      </c>
      <c r="C384" s="6"/>
      <c r="D384" s="6">
        <f t="shared" ca="1" si="20"/>
        <v>44729</v>
      </c>
      <c r="E384" s="11">
        <f t="shared" ca="1" si="20"/>
        <v>44566</v>
      </c>
      <c r="F384" s="11"/>
      <c r="G384" s="6"/>
    </row>
    <row r="385" spans="2:7" x14ac:dyDescent="0.2">
      <c r="B385" s="6">
        <f t="shared" ca="1" si="21"/>
        <v>44681</v>
      </c>
      <c r="C385" s="6"/>
      <c r="D385" s="6">
        <f t="shared" ca="1" si="20"/>
        <v>44730</v>
      </c>
      <c r="E385" s="11">
        <f t="shared" ca="1" si="20"/>
        <v>44567</v>
      </c>
      <c r="F385" s="11"/>
      <c r="G385" s="6"/>
    </row>
    <row r="386" spans="2:7" x14ac:dyDescent="0.2">
      <c r="B386" s="6">
        <f t="shared" ca="1" si="21"/>
        <v>44682</v>
      </c>
      <c r="C386" s="6"/>
      <c r="D386" s="6">
        <f t="shared" ca="1" si="20"/>
        <v>44731</v>
      </c>
      <c r="E386" s="11">
        <f t="shared" ca="1" si="20"/>
        <v>44568</v>
      </c>
      <c r="F386" s="11"/>
      <c r="G386" s="6"/>
    </row>
    <row r="387" spans="2:7" x14ac:dyDescent="0.2">
      <c r="B387" s="6">
        <f t="shared" ca="1" si="21"/>
        <v>44683</v>
      </c>
      <c r="C387" s="6"/>
      <c r="D387" s="6">
        <f t="shared" ca="1" si="20"/>
        <v>44732</v>
      </c>
      <c r="E387" s="11">
        <f t="shared" ca="1" si="20"/>
        <v>44569</v>
      </c>
      <c r="F387" s="11"/>
      <c r="G387" s="6"/>
    </row>
    <row r="388" spans="2:7" x14ac:dyDescent="0.2">
      <c r="B388" s="6">
        <f t="shared" ca="1" si="21"/>
        <v>44684</v>
      </c>
      <c r="C388" s="6"/>
      <c r="D388" s="6">
        <f t="shared" ca="1" si="20"/>
        <v>44733</v>
      </c>
      <c r="E388" s="11">
        <f t="shared" ca="1" si="20"/>
        <v>44570</v>
      </c>
      <c r="F388" s="11"/>
      <c r="G388" s="6"/>
    </row>
    <row r="389" spans="2:7" x14ac:dyDescent="0.2">
      <c r="B389" s="6">
        <f t="shared" ca="1" si="21"/>
        <v>44685</v>
      </c>
      <c r="C389" s="6"/>
      <c r="D389" s="6">
        <f t="shared" ca="1" si="20"/>
        <v>44734</v>
      </c>
      <c r="E389" s="11">
        <f t="shared" ca="1" si="20"/>
        <v>44571</v>
      </c>
      <c r="F389" s="11"/>
      <c r="G389" s="6"/>
    </row>
    <row r="390" spans="2:7" x14ac:dyDescent="0.2">
      <c r="B390" s="6">
        <f t="shared" ca="1" si="21"/>
        <v>44686</v>
      </c>
      <c r="C390" s="6"/>
      <c r="D390" s="6">
        <f t="shared" ca="1" si="20"/>
        <v>44735</v>
      </c>
      <c r="E390" s="11">
        <f t="shared" ca="1" si="20"/>
        <v>44572</v>
      </c>
      <c r="F390" s="11"/>
      <c r="G390" s="6"/>
    </row>
    <row r="391" spans="2:7" x14ac:dyDescent="0.2">
      <c r="B391" s="6">
        <f t="shared" ca="1" si="21"/>
        <v>44687</v>
      </c>
      <c r="C391" s="6"/>
      <c r="D391" s="6">
        <f t="shared" ca="1" si="20"/>
        <v>44736</v>
      </c>
      <c r="E391" s="11">
        <f t="shared" ca="1" si="20"/>
        <v>44573</v>
      </c>
      <c r="F391" s="11"/>
      <c r="G391" s="6"/>
    </row>
    <row r="392" spans="2:7" x14ac:dyDescent="0.2">
      <c r="B392" s="6">
        <f t="shared" ca="1" si="21"/>
        <v>44688</v>
      </c>
      <c r="C392" s="6"/>
      <c r="D392" s="6">
        <f t="shared" ref="D392:E455" ca="1" si="22">D391+1</f>
        <v>44737</v>
      </c>
      <c r="E392" s="11">
        <f t="shared" ca="1" si="22"/>
        <v>44574</v>
      </c>
      <c r="F392" s="11"/>
      <c r="G392" s="6"/>
    </row>
    <row r="393" spans="2:7" x14ac:dyDescent="0.2">
      <c r="B393" s="6">
        <f t="shared" ca="1" si="21"/>
        <v>44689</v>
      </c>
      <c r="C393" s="6"/>
      <c r="D393" s="6">
        <f t="shared" ca="1" si="22"/>
        <v>44738</v>
      </c>
      <c r="E393" s="11">
        <f t="shared" ca="1" si="22"/>
        <v>44575</v>
      </c>
      <c r="F393" s="11"/>
      <c r="G393" s="6"/>
    </row>
    <row r="394" spans="2:7" x14ac:dyDescent="0.2">
      <c r="B394" s="6">
        <f t="shared" ca="1" si="21"/>
        <v>44690</v>
      </c>
      <c r="C394" s="6"/>
      <c r="D394" s="6">
        <f t="shared" ca="1" si="22"/>
        <v>44739</v>
      </c>
      <c r="E394" s="11">
        <f t="shared" ca="1" si="22"/>
        <v>44576</v>
      </c>
      <c r="F394" s="11"/>
      <c r="G394" s="6"/>
    </row>
    <row r="395" spans="2:7" x14ac:dyDescent="0.2">
      <c r="B395" s="6">
        <f t="shared" ca="1" si="21"/>
        <v>44691</v>
      </c>
      <c r="C395" s="6"/>
      <c r="D395" s="6">
        <f t="shared" ca="1" si="22"/>
        <v>44740</v>
      </c>
      <c r="E395" s="11">
        <f t="shared" ca="1" si="22"/>
        <v>44577</v>
      </c>
      <c r="F395" s="11"/>
      <c r="G395" s="6"/>
    </row>
    <row r="396" spans="2:7" x14ac:dyDescent="0.2">
      <c r="B396" s="6">
        <f t="shared" ca="1" si="21"/>
        <v>44692</v>
      </c>
      <c r="C396" s="6"/>
      <c r="D396" s="6">
        <f t="shared" ca="1" si="22"/>
        <v>44741</v>
      </c>
      <c r="E396" s="11">
        <f t="shared" ca="1" si="22"/>
        <v>44578</v>
      </c>
      <c r="F396" s="11"/>
      <c r="G396" s="6"/>
    </row>
    <row r="397" spans="2:7" x14ac:dyDescent="0.2">
      <c r="B397" s="6">
        <f t="shared" ca="1" si="21"/>
        <v>44693</v>
      </c>
      <c r="C397" s="6"/>
      <c r="D397" s="6">
        <f t="shared" ca="1" si="22"/>
        <v>44742</v>
      </c>
      <c r="E397" s="11">
        <f t="shared" ca="1" si="22"/>
        <v>44579</v>
      </c>
      <c r="F397" s="11"/>
      <c r="G397" s="6"/>
    </row>
    <row r="398" spans="2:7" x14ac:dyDescent="0.2">
      <c r="B398" s="6">
        <f t="shared" ca="1" si="21"/>
        <v>44694</v>
      </c>
      <c r="C398" s="6"/>
      <c r="D398" s="6">
        <f t="shared" ca="1" si="22"/>
        <v>44743</v>
      </c>
      <c r="E398" s="11">
        <f t="shared" ca="1" si="22"/>
        <v>44580</v>
      </c>
      <c r="F398" s="11"/>
      <c r="G398" s="6"/>
    </row>
    <row r="399" spans="2:7" x14ac:dyDescent="0.2">
      <c r="B399" s="6">
        <f t="shared" ca="1" si="21"/>
        <v>44695</v>
      </c>
      <c r="C399" s="6"/>
      <c r="D399" s="6">
        <f t="shared" ca="1" si="22"/>
        <v>44744</v>
      </c>
      <c r="E399" s="11">
        <f t="shared" ca="1" si="22"/>
        <v>44581</v>
      </c>
      <c r="F399" s="11"/>
      <c r="G399" s="6"/>
    </row>
    <row r="400" spans="2:7" x14ac:dyDescent="0.2">
      <c r="B400" s="6">
        <f t="shared" ca="1" si="21"/>
        <v>44696</v>
      </c>
      <c r="C400" s="6"/>
      <c r="D400" s="6">
        <f t="shared" ca="1" si="22"/>
        <v>44745</v>
      </c>
      <c r="E400" s="11">
        <f t="shared" ca="1" si="22"/>
        <v>44582</v>
      </c>
      <c r="F400" s="11"/>
      <c r="G400" s="6"/>
    </row>
    <row r="401" spans="2:5" x14ac:dyDescent="0.2">
      <c r="B401" s="6">
        <f t="shared" ca="1" si="21"/>
        <v>44697</v>
      </c>
      <c r="D401" s="6">
        <f t="shared" ca="1" si="22"/>
        <v>44746</v>
      </c>
      <c r="E401" s="11">
        <f t="shared" ca="1" si="22"/>
        <v>44583</v>
      </c>
    </row>
    <row r="402" spans="2:5" x14ac:dyDescent="0.2">
      <c r="B402" s="6">
        <f t="shared" ca="1" si="21"/>
        <v>44698</v>
      </c>
      <c r="D402" s="6">
        <f t="shared" ca="1" si="22"/>
        <v>44747</v>
      </c>
      <c r="E402" s="11">
        <f t="shared" ca="1" si="22"/>
        <v>44584</v>
      </c>
    </row>
    <row r="403" spans="2:5" x14ac:dyDescent="0.2">
      <c r="B403" s="6">
        <f t="shared" ca="1" si="21"/>
        <v>44699</v>
      </c>
      <c r="D403" s="6">
        <f t="shared" ca="1" si="22"/>
        <v>44748</v>
      </c>
      <c r="E403" s="11">
        <f t="shared" ca="1" si="22"/>
        <v>44585</v>
      </c>
    </row>
    <row r="404" spans="2:5" x14ac:dyDescent="0.2">
      <c r="B404" s="6">
        <f t="shared" ca="1" si="21"/>
        <v>44700</v>
      </c>
      <c r="D404" s="6">
        <f t="shared" ca="1" si="22"/>
        <v>44749</v>
      </c>
      <c r="E404" s="11">
        <f t="shared" ca="1" si="22"/>
        <v>44586</v>
      </c>
    </row>
    <row r="405" spans="2:5" x14ac:dyDescent="0.2">
      <c r="B405" s="6">
        <f t="shared" ca="1" si="21"/>
        <v>44701</v>
      </c>
      <c r="D405" s="6">
        <f t="shared" ca="1" si="22"/>
        <v>44750</v>
      </c>
      <c r="E405" s="11">
        <f t="shared" ca="1" si="22"/>
        <v>44587</v>
      </c>
    </row>
    <row r="406" spans="2:5" x14ac:dyDescent="0.2">
      <c r="B406" s="6">
        <f t="shared" ca="1" si="21"/>
        <v>44702</v>
      </c>
      <c r="D406" s="6">
        <f t="shared" ca="1" si="22"/>
        <v>44751</v>
      </c>
      <c r="E406" s="11">
        <f t="shared" ca="1" si="22"/>
        <v>44588</v>
      </c>
    </row>
    <row r="407" spans="2:5" x14ac:dyDescent="0.2">
      <c r="B407" s="6">
        <f t="shared" ca="1" si="21"/>
        <v>44703</v>
      </c>
      <c r="D407" s="6">
        <f t="shared" ca="1" si="22"/>
        <v>44752</v>
      </c>
      <c r="E407" s="11">
        <f t="shared" ca="1" si="22"/>
        <v>44589</v>
      </c>
    </row>
    <row r="408" spans="2:5" x14ac:dyDescent="0.2">
      <c r="B408" s="6">
        <f t="shared" ca="1" si="21"/>
        <v>44704</v>
      </c>
      <c r="D408" s="6">
        <f t="shared" ca="1" si="22"/>
        <v>44753</v>
      </c>
      <c r="E408" s="11">
        <f t="shared" ca="1" si="22"/>
        <v>44590</v>
      </c>
    </row>
    <row r="409" spans="2:5" x14ac:dyDescent="0.2">
      <c r="B409" s="6">
        <f t="shared" ca="1" si="21"/>
        <v>44705</v>
      </c>
      <c r="D409" s="6">
        <f t="shared" ca="1" si="22"/>
        <v>44754</v>
      </c>
      <c r="E409" s="11">
        <f t="shared" ca="1" si="22"/>
        <v>44591</v>
      </c>
    </row>
    <row r="410" spans="2:5" x14ac:dyDescent="0.2">
      <c r="B410" s="6">
        <f t="shared" ca="1" si="21"/>
        <v>44706</v>
      </c>
      <c r="D410" s="6">
        <f t="shared" ca="1" si="22"/>
        <v>44755</v>
      </c>
      <c r="E410" s="11">
        <f t="shared" ca="1" si="22"/>
        <v>44592</v>
      </c>
    </row>
    <row r="411" spans="2:5" x14ac:dyDescent="0.2">
      <c r="B411" s="6">
        <f t="shared" ca="1" si="21"/>
        <v>44707</v>
      </c>
      <c r="D411" s="6">
        <f t="shared" ca="1" si="22"/>
        <v>44756</v>
      </c>
      <c r="E411" s="11">
        <f t="shared" ca="1" si="22"/>
        <v>44593</v>
      </c>
    </row>
    <row r="412" spans="2:5" x14ac:dyDescent="0.2">
      <c r="B412" s="6">
        <f t="shared" ca="1" si="21"/>
        <v>44708</v>
      </c>
      <c r="D412" s="6">
        <f t="shared" ca="1" si="22"/>
        <v>44757</v>
      </c>
      <c r="E412" s="11">
        <f t="shared" ca="1" si="22"/>
        <v>44594</v>
      </c>
    </row>
    <row r="413" spans="2:5" x14ac:dyDescent="0.2">
      <c r="B413" s="6">
        <f t="shared" ca="1" si="21"/>
        <v>44709</v>
      </c>
      <c r="D413" s="6">
        <f t="shared" ca="1" si="22"/>
        <v>44758</v>
      </c>
      <c r="E413" s="11">
        <f t="shared" ca="1" si="22"/>
        <v>44595</v>
      </c>
    </row>
    <row r="414" spans="2:5" x14ac:dyDescent="0.2">
      <c r="B414" s="6">
        <f t="shared" ca="1" si="21"/>
        <v>44710</v>
      </c>
      <c r="D414" s="6">
        <f t="shared" ca="1" si="22"/>
        <v>44759</v>
      </c>
      <c r="E414" s="11">
        <f t="shared" ca="1" si="22"/>
        <v>44596</v>
      </c>
    </row>
    <row r="415" spans="2:5" x14ac:dyDescent="0.2">
      <c r="B415" s="6">
        <f t="shared" ca="1" si="21"/>
        <v>44711</v>
      </c>
      <c r="D415" s="6">
        <f t="shared" ca="1" si="22"/>
        <v>44760</v>
      </c>
      <c r="E415" s="11">
        <f t="shared" ca="1" si="22"/>
        <v>44597</v>
      </c>
    </row>
    <row r="416" spans="2:5" x14ac:dyDescent="0.2">
      <c r="B416" s="6">
        <f t="shared" ca="1" si="21"/>
        <v>44712</v>
      </c>
      <c r="D416" s="6">
        <f t="shared" ca="1" si="22"/>
        <v>44761</v>
      </c>
      <c r="E416" s="11">
        <f t="shared" ca="1" si="22"/>
        <v>44598</v>
      </c>
    </row>
    <row r="417" spans="2:5" x14ac:dyDescent="0.2">
      <c r="B417" s="6">
        <f t="shared" ca="1" si="21"/>
        <v>44713</v>
      </c>
      <c r="D417" s="6">
        <f t="shared" ca="1" si="22"/>
        <v>44762</v>
      </c>
      <c r="E417" s="11">
        <f t="shared" ca="1" si="22"/>
        <v>44599</v>
      </c>
    </row>
    <row r="418" spans="2:5" x14ac:dyDescent="0.2">
      <c r="B418" s="6">
        <f t="shared" ca="1" si="21"/>
        <v>44714</v>
      </c>
      <c r="D418" s="6">
        <f t="shared" ca="1" si="22"/>
        <v>44763</v>
      </c>
      <c r="E418" s="11">
        <f t="shared" ca="1" si="22"/>
        <v>44600</v>
      </c>
    </row>
    <row r="419" spans="2:5" x14ac:dyDescent="0.2">
      <c r="B419" s="6">
        <f t="shared" ca="1" si="21"/>
        <v>44715</v>
      </c>
      <c r="D419" s="6">
        <f t="shared" ca="1" si="22"/>
        <v>44764</v>
      </c>
      <c r="E419" s="11">
        <f t="shared" ca="1" si="22"/>
        <v>44601</v>
      </c>
    </row>
    <row r="420" spans="2:5" x14ac:dyDescent="0.2">
      <c r="B420" s="6">
        <f t="shared" ca="1" si="21"/>
        <v>44716</v>
      </c>
      <c r="D420" s="6">
        <f t="shared" ca="1" si="22"/>
        <v>44765</v>
      </c>
      <c r="E420" s="11">
        <f t="shared" ca="1" si="22"/>
        <v>44602</v>
      </c>
    </row>
    <row r="421" spans="2:5" x14ac:dyDescent="0.2">
      <c r="B421" s="6">
        <f t="shared" ca="1" si="21"/>
        <v>44717</v>
      </c>
      <c r="D421" s="6">
        <f t="shared" ca="1" si="22"/>
        <v>44766</v>
      </c>
      <c r="E421" s="11">
        <f t="shared" ca="1" si="22"/>
        <v>44603</v>
      </c>
    </row>
    <row r="422" spans="2:5" x14ac:dyDescent="0.2">
      <c r="B422" s="6">
        <f t="shared" ca="1" si="21"/>
        <v>44718</v>
      </c>
      <c r="D422" s="6">
        <f t="shared" ca="1" si="22"/>
        <v>44767</v>
      </c>
      <c r="E422" s="11">
        <f t="shared" ca="1" si="22"/>
        <v>44604</v>
      </c>
    </row>
    <row r="423" spans="2:5" x14ac:dyDescent="0.2">
      <c r="B423" s="6">
        <f t="shared" ca="1" si="21"/>
        <v>44719</v>
      </c>
      <c r="D423" s="6">
        <f t="shared" ca="1" si="22"/>
        <v>44768</v>
      </c>
      <c r="E423" s="11">
        <f t="shared" ca="1" si="22"/>
        <v>44605</v>
      </c>
    </row>
    <row r="424" spans="2:5" x14ac:dyDescent="0.2">
      <c r="B424" s="6">
        <f t="shared" ca="1" si="21"/>
        <v>44720</v>
      </c>
      <c r="D424" s="6">
        <f t="shared" ca="1" si="22"/>
        <v>44769</v>
      </c>
      <c r="E424" s="11">
        <f t="shared" ca="1" si="22"/>
        <v>44606</v>
      </c>
    </row>
    <row r="425" spans="2:5" x14ac:dyDescent="0.2">
      <c r="B425" s="6">
        <f t="shared" ca="1" si="21"/>
        <v>44721</v>
      </c>
      <c r="D425" s="6">
        <f t="shared" ca="1" si="22"/>
        <v>44770</v>
      </c>
      <c r="E425" s="11">
        <f t="shared" ca="1" si="22"/>
        <v>44607</v>
      </c>
    </row>
    <row r="426" spans="2:5" x14ac:dyDescent="0.2">
      <c r="B426" s="6">
        <f t="shared" ca="1" si="21"/>
        <v>44722</v>
      </c>
      <c r="D426" s="6">
        <f t="shared" ca="1" si="22"/>
        <v>44771</v>
      </c>
      <c r="E426" s="11">
        <f t="shared" ca="1" si="22"/>
        <v>44608</v>
      </c>
    </row>
    <row r="427" spans="2:5" x14ac:dyDescent="0.2">
      <c r="B427" s="6">
        <f t="shared" ca="1" si="21"/>
        <v>44723</v>
      </c>
      <c r="D427" s="6">
        <f t="shared" ca="1" si="22"/>
        <v>44772</v>
      </c>
      <c r="E427" s="11">
        <f t="shared" ca="1" si="22"/>
        <v>44609</v>
      </c>
    </row>
    <row r="428" spans="2:5" x14ac:dyDescent="0.2">
      <c r="B428" s="6">
        <f t="shared" ca="1" si="21"/>
        <v>44724</v>
      </c>
      <c r="D428" s="6">
        <f t="shared" ca="1" si="22"/>
        <v>44773</v>
      </c>
      <c r="E428" s="11">
        <f t="shared" ca="1" si="22"/>
        <v>44610</v>
      </c>
    </row>
    <row r="429" spans="2:5" x14ac:dyDescent="0.2">
      <c r="B429" s="6">
        <f t="shared" ca="1" si="21"/>
        <v>44725</v>
      </c>
      <c r="D429" s="6">
        <f t="shared" ca="1" si="22"/>
        <v>44774</v>
      </c>
      <c r="E429" s="11">
        <f t="shared" ca="1" si="22"/>
        <v>44611</v>
      </c>
    </row>
    <row r="430" spans="2:5" x14ac:dyDescent="0.2">
      <c r="B430" s="6">
        <f t="shared" ca="1" si="21"/>
        <v>44726</v>
      </c>
      <c r="D430" s="6">
        <f t="shared" ca="1" si="22"/>
        <v>44775</v>
      </c>
      <c r="E430" s="11">
        <f t="shared" ca="1" si="22"/>
        <v>44612</v>
      </c>
    </row>
    <row r="431" spans="2:5" x14ac:dyDescent="0.2">
      <c r="B431" s="6">
        <f t="shared" ca="1" si="21"/>
        <v>44727</v>
      </c>
      <c r="D431" s="6">
        <f t="shared" ca="1" si="22"/>
        <v>44776</v>
      </c>
      <c r="E431" s="11">
        <f t="shared" ca="1" si="22"/>
        <v>44613</v>
      </c>
    </row>
    <row r="432" spans="2:5" x14ac:dyDescent="0.2">
      <c r="B432" s="6">
        <f t="shared" ca="1" si="21"/>
        <v>44728</v>
      </c>
      <c r="D432" s="6">
        <f t="shared" ca="1" si="22"/>
        <v>44777</v>
      </c>
      <c r="E432" s="11">
        <f t="shared" ca="1" si="22"/>
        <v>44614</v>
      </c>
    </row>
    <row r="433" spans="2:5" x14ac:dyDescent="0.2">
      <c r="B433" s="6">
        <f t="shared" ca="1" si="21"/>
        <v>44729</v>
      </c>
      <c r="D433" s="6">
        <f t="shared" ca="1" si="22"/>
        <v>44778</v>
      </c>
      <c r="E433" s="11">
        <f t="shared" ca="1" si="22"/>
        <v>44615</v>
      </c>
    </row>
    <row r="434" spans="2:5" x14ac:dyDescent="0.2">
      <c r="B434" s="6">
        <f t="shared" ca="1" si="21"/>
        <v>44730</v>
      </c>
      <c r="D434" s="6">
        <f t="shared" ca="1" si="22"/>
        <v>44779</v>
      </c>
      <c r="E434" s="11">
        <f t="shared" ca="1" si="22"/>
        <v>44616</v>
      </c>
    </row>
    <row r="435" spans="2:5" x14ac:dyDescent="0.2">
      <c r="B435" s="6">
        <f t="shared" ca="1" si="21"/>
        <v>44731</v>
      </c>
      <c r="D435" s="6">
        <f t="shared" ca="1" si="22"/>
        <v>44780</v>
      </c>
      <c r="E435" s="11">
        <f t="shared" ca="1" si="22"/>
        <v>44617</v>
      </c>
    </row>
    <row r="436" spans="2:5" x14ac:dyDescent="0.2">
      <c r="B436" s="6">
        <f t="shared" ca="1" si="21"/>
        <v>44732</v>
      </c>
      <c r="D436" s="6">
        <f t="shared" ca="1" si="22"/>
        <v>44781</v>
      </c>
      <c r="E436" s="11">
        <f t="shared" ca="1" si="22"/>
        <v>44618</v>
      </c>
    </row>
    <row r="437" spans="2:5" x14ac:dyDescent="0.2">
      <c r="B437" s="6">
        <f t="shared" ca="1" si="21"/>
        <v>44733</v>
      </c>
      <c r="D437" s="6">
        <f t="shared" ca="1" si="22"/>
        <v>44782</v>
      </c>
      <c r="E437" s="11">
        <f t="shared" ca="1" si="22"/>
        <v>44619</v>
      </c>
    </row>
    <row r="438" spans="2:5" x14ac:dyDescent="0.2">
      <c r="B438" s="6">
        <f t="shared" ca="1" si="21"/>
        <v>44734</v>
      </c>
      <c r="D438" s="6">
        <f t="shared" ca="1" si="22"/>
        <v>44783</v>
      </c>
      <c r="E438" s="11">
        <f t="shared" ca="1" si="22"/>
        <v>44620</v>
      </c>
    </row>
    <row r="439" spans="2:5" x14ac:dyDescent="0.2">
      <c r="B439" s="6">
        <f t="shared" ca="1" si="21"/>
        <v>44735</v>
      </c>
      <c r="D439" s="6">
        <f t="shared" ca="1" si="22"/>
        <v>44784</v>
      </c>
      <c r="E439" s="11">
        <f t="shared" ca="1" si="22"/>
        <v>44621</v>
      </c>
    </row>
    <row r="440" spans="2:5" x14ac:dyDescent="0.2">
      <c r="B440" s="6">
        <f t="shared" ref="B440:B503" ca="1" si="23">B439+1</f>
        <v>44736</v>
      </c>
      <c r="D440" s="6">
        <f t="shared" ca="1" si="22"/>
        <v>44785</v>
      </c>
      <c r="E440" s="11">
        <f t="shared" ca="1" si="22"/>
        <v>44622</v>
      </c>
    </row>
    <row r="441" spans="2:5" x14ac:dyDescent="0.2">
      <c r="B441" s="6">
        <f t="shared" ca="1" si="23"/>
        <v>44737</v>
      </c>
      <c r="D441" s="6">
        <f t="shared" ca="1" si="22"/>
        <v>44786</v>
      </c>
      <c r="E441" s="11">
        <f t="shared" ca="1" si="22"/>
        <v>44623</v>
      </c>
    </row>
    <row r="442" spans="2:5" x14ac:dyDescent="0.2">
      <c r="B442" s="6">
        <f t="shared" ca="1" si="23"/>
        <v>44738</v>
      </c>
      <c r="D442" s="6">
        <f t="shared" ca="1" si="22"/>
        <v>44787</v>
      </c>
      <c r="E442" s="11">
        <f t="shared" ca="1" si="22"/>
        <v>44624</v>
      </c>
    </row>
    <row r="443" spans="2:5" x14ac:dyDescent="0.2">
      <c r="B443" s="6">
        <f t="shared" ca="1" si="23"/>
        <v>44739</v>
      </c>
      <c r="D443" s="6">
        <f t="shared" ca="1" si="22"/>
        <v>44788</v>
      </c>
      <c r="E443" s="11">
        <f t="shared" ca="1" si="22"/>
        <v>44625</v>
      </c>
    </row>
    <row r="444" spans="2:5" x14ac:dyDescent="0.2">
      <c r="B444" s="6">
        <f t="shared" ca="1" si="23"/>
        <v>44740</v>
      </c>
      <c r="D444" s="6">
        <f t="shared" ca="1" si="22"/>
        <v>44789</v>
      </c>
      <c r="E444" s="11">
        <f t="shared" ca="1" si="22"/>
        <v>44626</v>
      </c>
    </row>
    <row r="445" spans="2:5" x14ac:dyDescent="0.2">
      <c r="B445" s="6">
        <f t="shared" ca="1" si="23"/>
        <v>44741</v>
      </c>
      <c r="D445" s="6">
        <f t="shared" ca="1" si="22"/>
        <v>44790</v>
      </c>
      <c r="E445" s="11">
        <f t="shared" ca="1" si="22"/>
        <v>44627</v>
      </c>
    </row>
    <row r="446" spans="2:5" x14ac:dyDescent="0.2">
      <c r="B446" s="6">
        <f t="shared" ca="1" si="23"/>
        <v>44742</v>
      </c>
      <c r="D446" s="6">
        <f t="shared" ca="1" si="22"/>
        <v>44791</v>
      </c>
      <c r="E446" s="11">
        <f t="shared" ca="1" si="22"/>
        <v>44628</v>
      </c>
    </row>
    <row r="447" spans="2:5" x14ac:dyDescent="0.2">
      <c r="B447" s="6">
        <f t="shared" ca="1" si="23"/>
        <v>44743</v>
      </c>
      <c r="D447" s="6">
        <f t="shared" ca="1" si="22"/>
        <v>44792</v>
      </c>
      <c r="E447" s="11">
        <f t="shared" ca="1" si="22"/>
        <v>44629</v>
      </c>
    </row>
    <row r="448" spans="2:5" x14ac:dyDescent="0.2">
      <c r="B448" s="6">
        <f t="shared" ca="1" si="23"/>
        <v>44744</v>
      </c>
      <c r="D448" s="6">
        <f t="shared" ca="1" si="22"/>
        <v>44793</v>
      </c>
      <c r="E448" s="11">
        <f t="shared" ca="1" si="22"/>
        <v>44630</v>
      </c>
    </row>
    <row r="449" spans="2:5" x14ac:dyDescent="0.2">
      <c r="B449" s="6">
        <f t="shared" ca="1" si="23"/>
        <v>44745</v>
      </c>
      <c r="D449" s="6">
        <f t="shared" ca="1" si="22"/>
        <v>44794</v>
      </c>
      <c r="E449" s="11">
        <f t="shared" ca="1" si="22"/>
        <v>44631</v>
      </c>
    </row>
    <row r="450" spans="2:5" x14ac:dyDescent="0.2">
      <c r="B450" s="6">
        <f t="shared" ca="1" si="23"/>
        <v>44746</v>
      </c>
      <c r="D450" s="6">
        <f t="shared" ca="1" si="22"/>
        <v>44795</v>
      </c>
      <c r="E450" s="11">
        <f t="shared" ca="1" si="22"/>
        <v>44632</v>
      </c>
    </row>
    <row r="451" spans="2:5" x14ac:dyDescent="0.2">
      <c r="B451" s="6">
        <f t="shared" ca="1" si="23"/>
        <v>44747</v>
      </c>
      <c r="D451" s="6">
        <f t="shared" ca="1" si="22"/>
        <v>44796</v>
      </c>
      <c r="E451" s="11">
        <f t="shared" ca="1" si="22"/>
        <v>44633</v>
      </c>
    </row>
    <row r="452" spans="2:5" x14ac:dyDescent="0.2">
      <c r="B452" s="6">
        <f t="shared" ca="1" si="23"/>
        <v>44748</v>
      </c>
      <c r="D452" s="6">
        <f t="shared" ca="1" si="22"/>
        <v>44797</v>
      </c>
      <c r="E452" s="11">
        <f t="shared" ca="1" si="22"/>
        <v>44634</v>
      </c>
    </row>
    <row r="453" spans="2:5" x14ac:dyDescent="0.2">
      <c r="B453" s="6">
        <f t="shared" ca="1" si="23"/>
        <v>44749</v>
      </c>
      <c r="D453" s="6">
        <f t="shared" ca="1" si="22"/>
        <v>44798</v>
      </c>
      <c r="E453" s="11">
        <f t="shared" ca="1" si="22"/>
        <v>44635</v>
      </c>
    </row>
    <row r="454" spans="2:5" x14ac:dyDescent="0.2">
      <c r="B454" s="6">
        <f t="shared" ca="1" si="23"/>
        <v>44750</v>
      </c>
      <c r="D454" s="6">
        <f t="shared" ca="1" si="22"/>
        <v>44799</v>
      </c>
      <c r="E454" s="11">
        <f t="shared" ca="1" si="22"/>
        <v>44636</v>
      </c>
    </row>
    <row r="455" spans="2:5" x14ac:dyDescent="0.2">
      <c r="B455" s="6">
        <f t="shared" ca="1" si="23"/>
        <v>44751</v>
      </c>
      <c r="D455" s="6">
        <f t="shared" ca="1" si="22"/>
        <v>44800</v>
      </c>
      <c r="E455" s="11">
        <f t="shared" ca="1" si="22"/>
        <v>44637</v>
      </c>
    </row>
    <row r="456" spans="2:5" x14ac:dyDescent="0.2">
      <c r="B456" s="6">
        <f t="shared" ca="1" si="23"/>
        <v>44752</v>
      </c>
      <c r="D456" s="6">
        <f t="shared" ref="D456:E520" ca="1" si="24">D455+1</f>
        <v>44801</v>
      </c>
      <c r="E456" s="11">
        <f t="shared" ca="1" si="24"/>
        <v>44638</v>
      </c>
    </row>
    <row r="457" spans="2:5" x14ac:dyDescent="0.2">
      <c r="B457" s="6">
        <f t="shared" ca="1" si="23"/>
        <v>44753</v>
      </c>
      <c r="D457" s="6">
        <f t="shared" ca="1" si="24"/>
        <v>44802</v>
      </c>
      <c r="E457" s="11">
        <f t="shared" ca="1" si="24"/>
        <v>44639</v>
      </c>
    </row>
    <row r="458" spans="2:5" x14ac:dyDescent="0.2">
      <c r="B458" s="6">
        <f t="shared" ca="1" si="23"/>
        <v>44754</v>
      </c>
      <c r="D458" s="6">
        <f t="shared" ca="1" si="24"/>
        <v>44803</v>
      </c>
      <c r="E458" s="11">
        <f t="shared" ca="1" si="24"/>
        <v>44640</v>
      </c>
    </row>
    <row r="459" spans="2:5" x14ac:dyDescent="0.2">
      <c r="B459" s="6">
        <f t="shared" ca="1" si="23"/>
        <v>44755</v>
      </c>
      <c r="D459" s="6">
        <f t="shared" ca="1" si="24"/>
        <v>44804</v>
      </c>
      <c r="E459" s="11">
        <f t="shared" ca="1" si="24"/>
        <v>44641</v>
      </c>
    </row>
    <row r="460" spans="2:5" x14ac:dyDescent="0.2">
      <c r="B460" s="6">
        <f t="shared" ca="1" si="23"/>
        <v>44756</v>
      </c>
      <c r="D460" s="6">
        <f t="shared" ca="1" si="24"/>
        <v>44805</v>
      </c>
      <c r="E460" s="11">
        <f t="shared" ca="1" si="24"/>
        <v>44642</v>
      </c>
    </row>
    <row r="461" spans="2:5" x14ac:dyDescent="0.2">
      <c r="B461" s="6">
        <f t="shared" ca="1" si="23"/>
        <v>44757</v>
      </c>
      <c r="D461" s="6">
        <f t="shared" ca="1" si="24"/>
        <v>44806</v>
      </c>
      <c r="E461" s="11">
        <f t="shared" ca="1" si="24"/>
        <v>44643</v>
      </c>
    </row>
    <row r="462" spans="2:5" x14ac:dyDescent="0.2">
      <c r="B462" s="6">
        <f t="shared" ca="1" si="23"/>
        <v>44758</v>
      </c>
      <c r="D462" s="6">
        <f t="shared" ca="1" si="24"/>
        <v>44807</v>
      </c>
      <c r="E462" s="11">
        <f t="shared" ca="1" si="24"/>
        <v>44644</v>
      </c>
    </row>
    <row r="463" spans="2:5" x14ac:dyDescent="0.2">
      <c r="B463" s="6">
        <f t="shared" ca="1" si="23"/>
        <v>44759</v>
      </c>
      <c r="D463" s="6">
        <f t="shared" ca="1" si="24"/>
        <v>44808</v>
      </c>
      <c r="E463" s="11">
        <f t="shared" ca="1" si="24"/>
        <v>44645</v>
      </c>
    </row>
    <row r="464" spans="2:5" x14ac:dyDescent="0.2">
      <c r="B464" s="6">
        <f t="shared" ca="1" si="23"/>
        <v>44760</v>
      </c>
      <c r="D464" s="6">
        <f t="shared" ca="1" si="24"/>
        <v>44809</v>
      </c>
      <c r="E464" s="11">
        <f t="shared" ca="1" si="24"/>
        <v>44646</v>
      </c>
    </row>
    <row r="465" spans="2:5" x14ac:dyDescent="0.2">
      <c r="B465" s="6">
        <f t="shared" ca="1" si="23"/>
        <v>44761</v>
      </c>
      <c r="D465" s="6">
        <f t="shared" ca="1" si="24"/>
        <v>44810</v>
      </c>
      <c r="E465" s="11">
        <f t="shared" ca="1" si="24"/>
        <v>44647</v>
      </c>
    </row>
    <row r="466" spans="2:5" x14ac:dyDescent="0.2">
      <c r="B466" s="6">
        <f t="shared" ca="1" si="23"/>
        <v>44762</v>
      </c>
      <c r="D466" s="6">
        <f t="shared" ca="1" si="24"/>
        <v>44811</v>
      </c>
      <c r="E466" s="11">
        <f t="shared" ca="1" si="24"/>
        <v>44648</v>
      </c>
    </row>
    <row r="467" spans="2:5" x14ac:dyDescent="0.2">
      <c r="B467" s="6">
        <f t="shared" ca="1" si="23"/>
        <v>44763</v>
      </c>
      <c r="D467" s="6">
        <f t="shared" ca="1" si="24"/>
        <v>44812</v>
      </c>
      <c r="E467" s="11">
        <f t="shared" ca="1" si="24"/>
        <v>44649</v>
      </c>
    </row>
    <row r="468" spans="2:5" x14ac:dyDescent="0.2">
      <c r="B468" s="6">
        <f t="shared" ca="1" si="23"/>
        <v>44764</v>
      </c>
      <c r="D468" s="6">
        <f t="shared" ca="1" si="24"/>
        <v>44813</v>
      </c>
      <c r="E468" s="11">
        <f t="shared" ca="1" si="24"/>
        <v>44650</v>
      </c>
    </row>
    <row r="469" spans="2:5" x14ac:dyDescent="0.2">
      <c r="B469" s="6">
        <f t="shared" ca="1" si="23"/>
        <v>44765</v>
      </c>
      <c r="D469" s="6">
        <f t="shared" ca="1" si="24"/>
        <v>44814</v>
      </c>
      <c r="E469" s="11">
        <f t="shared" ca="1" si="24"/>
        <v>44651</v>
      </c>
    </row>
    <row r="470" spans="2:5" x14ac:dyDescent="0.2">
      <c r="B470" s="6">
        <f t="shared" ca="1" si="23"/>
        <v>44766</v>
      </c>
      <c r="D470" s="6">
        <f t="shared" ca="1" si="24"/>
        <v>44815</v>
      </c>
      <c r="E470" s="11">
        <f t="shared" ca="1" si="24"/>
        <v>44652</v>
      </c>
    </row>
    <row r="471" spans="2:5" x14ac:dyDescent="0.2">
      <c r="B471" s="6">
        <f t="shared" ca="1" si="23"/>
        <v>44767</v>
      </c>
      <c r="D471" s="6">
        <f t="shared" ca="1" si="24"/>
        <v>44816</v>
      </c>
      <c r="E471" s="11">
        <f t="shared" ca="1" si="24"/>
        <v>44653</v>
      </c>
    </row>
    <row r="472" spans="2:5" x14ac:dyDescent="0.2">
      <c r="B472" s="6">
        <f t="shared" ca="1" si="23"/>
        <v>44768</v>
      </c>
      <c r="D472" s="6">
        <f t="shared" ca="1" si="24"/>
        <v>44817</v>
      </c>
      <c r="E472" s="11">
        <f t="shared" ca="1" si="24"/>
        <v>44654</v>
      </c>
    </row>
    <row r="473" spans="2:5" x14ac:dyDescent="0.2">
      <c r="B473" s="6">
        <f t="shared" ca="1" si="23"/>
        <v>44769</v>
      </c>
      <c r="D473" s="6">
        <f t="shared" ca="1" si="24"/>
        <v>44818</v>
      </c>
      <c r="E473" s="11">
        <f t="shared" ca="1" si="24"/>
        <v>44655</v>
      </c>
    </row>
    <row r="474" spans="2:5" x14ac:dyDescent="0.2">
      <c r="B474" s="6">
        <f t="shared" ca="1" si="23"/>
        <v>44770</v>
      </c>
      <c r="D474" s="6">
        <f t="shared" ca="1" si="24"/>
        <v>44819</v>
      </c>
      <c r="E474" s="11">
        <f t="shared" ca="1" si="24"/>
        <v>44656</v>
      </c>
    </row>
    <row r="475" spans="2:5" x14ac:dyDescent="0.2">
      <c r="B475" s="6">
        <f t="shared" ca="1" si="23"/>
        <v>44771</v>
      </c>
      <c r="D475" s="6">
        <f t="shared" ca="1" si="24"/>
        <v>44820</v>
      </c>
      <c r="E475" s="11">
        <f t="shared" ca="1" si="24"/>
        <v>44657</v>
      </c>
    </row>
    <row r="476" spans="2:5" x14ac:dyDescent="0.2">
      <c r="B476" s="6">
        <f t="shared" ca="1" si="23"/>
        <v>44772</v>
      </c>
      <c r="D476" s="6">
        <f t="shared" ca="1" si="24"/>
        <v>44821</v>
      </c>
      <c r="E476" s="11">
        <f t="shared" ca="1" si="24"/>
        <v>44658</v>
      </c>
    </row>
    <row r="477" spans="2:5" x14ac:dyDescent="0.2">
      <c r="B477" s="6">
        <f t="shared" ca="1" si="23"/>
        <v>44773</v>
      </c>
      <c r="D477" s="6">
        <f t="shared" ca="1" si="24"/>
        <v>44822</v>
      </c>
      <c r="E477" s="11">
        <f t="shared" ca="1" si="24"/>
        <v>44659</v>
      </c>
    </row>
    <row r="478" spans="2:5" x14ac:dyDescent="0.2">
      <c r="B478" s="6">
        <f t="shared" ca="1" si="23"/>
        <v>44774</v>
      </c>
      <c r="D478" s="6">
        <f t="shared" ca="1" si="24"/>
        <v>44823</v>
      </c>
      <c r="E478" s="11">
        <f t="shared" ca="1" si="24"/>
        <v>44660</v>
      </c>
    </row>
    <row r="479" spans="2:5" x14ac:dyDescent="0.2">
      <c r="B479" s="6">
        <f t="shared" ca="1" si="23"/>
        <v>44775</v>
      </c>
      <c r="D479" s="6">
        <f t="shared" ca="1" si="24"/>
        <v>44824</v>
      </c>
      <c r="E479" s="11">
        <f t="shared" ca="1" si="24"/>
        <v>44661</v>
      </c>
    </row>
    <row r="480" spans="2:5" x14ac:dyDescent="0.2">
      <c r="B480" s="6">
        <f t="shared" ca="1" si="23"/>
        <v>44776</v>
      </c>
      <c r="D480" s="6">
        <f t="shared" ca="1" si="24"/>
        <v>44825</v>
      </c>
      <c r="E480" s="11">
        <f t="shared" ca="1" si="24"/>
        <v>44662</v>
      </c>
    </row>
    <row r="481" spans="2:5" x14ac:dyDescent="0.2">
      <c r="B481" s="6">
        <f t="shared" ca="1" si="23"/>
        <v>44777</v>
      </c>
      <c r="D481" s="6">
        <f t="shared" ca="1" si="24"/>
        <v>44826</v>
      </c>
      <c r="E481" s="11">
        <f t="shared" ca="1" si="24"/>
        <v>44663</v>
      </c>
    </row>
    <row r="482" spans="2:5" x14ac:dyDescent="0.2">
      <c r="B482" s="6">
        <f t="shared" ca="1" si="23"/>
        <v>44778</v>
      </c>
      <c r="D482" s="6">
        <f t="shared" ca="1" si="24"/>
        <v>44827</v>
      </c>
      <c r="E482" s="11">
        <f t="shared" ca="1" si="24"/>
        <v>44664</v>
      </c>
    </row>
    <row r="483" spans="2:5" x14ac:dyDescent="0.2">
      <c r="B483" s="6">
        <f t="shared" ca="1" si="23"/>
        <v>44779</v>
      </c>
      <c r="D483" s="6">
        <f t="shared" ca="1" si="24"/>
        <v>44828</v>
      </c>
      <c r="E483" s="11">
        <f t="shared" ca="1" si="24"/>
        <v>44665</v>
      </c>
    </row>
    <row r="484" spans="2:5" x14ac:dyDescent="0.2">
      <c r="B484" s="6">
        <f t="shared" ca="1" si="23"/>
        <v>44780</v>
      </c>
      <c r="D484" s="6">
        <f t="shared" ca="1" si="24"/>
        <v>44829</v>
      </c>
      <c r="E484" s="11">
        <f t="shared" ca="1" si="24"/>
        <v>44666</v>
      </c>
    </row>
    <row r="485" spans="2:5" x14ac:dyDescent="0.2">
      <c r="B485" s="6">
        <f t="shared" ca="1" si="23"/>
        <v>44781</v>
      </c>
      <c r="D485" s="6">
        <f t="shared" ca="1" si="24"/>
        <v>44830</v>
      </c>
      <c r="E485" s="11">
        <f t="shared" ca="1" si="24"/>
        <v>44667</v>
      </c>
    </row>
    <row r="486" spans="2:5" x14ac:dyDescent="0.2">
      <c r="B486" s="6">
        <f t="shared" ca="1" si="23"/>
        <v>44782</v>
      </c>
      <c r="D486" s="6">
        <f t="shared" ca="1" si="24"/>
        <v>44831</v>
      </c>
      <c r="E486" s="11">
        <f t="shared" ca="1" si="24"/>
        <v>44668</v>
      </c>
    </row>
    <row r="487" spans="2:5" x14ac:dyDescent="0.2">
      <c r="B487" s="6">
        <f t="shared" ca="1" si="23"/>
        <v>44783</v>
      </c>
      <c r="D487" s="6">
        <f t="shared" ca="1" si="24"/>
        <v>44832</v>
      </c>
      <c r="E487" s="11">
        <f t="shared" ca="1" si="24"/>
        <v>44669</v>
      </c>
    </row>
    <row r="488" spans="2:5" x14ac:dyDescent="0.2">
      <c r="B488" s="6">
        <f t="shared" ca="1" si="23"/>
        <v>44784</v>
      </c>
      <c r="D488" s="6">
        <f t="shared" ca="1" si="24"/>
        <v>44833</v>
      </c>
      <c r="E488" s="11">
        <f t="shared" ca="1" si="24"/>
        <v>44670</v>
      </c>
    </row>
    <row r="489" spans="2:5" x14ac:dyDescent="0.2">
      <c r="B489" s="6">
        <f t="shared" ca="1" si="23"/>
        <v>44785</v>
      </c>
      <c r="D489" s="6">
        <f t="shared" ca="1" si="24"/>
        <v>44834</v>
      </c>
      <c r="E489" s="11">
        <f t="shared" ca="1" si="24"/>
        <v>44671</v>
      </c>
    </row>
    <row r="490" spans="2:5" x14ac:dyDescent="0.2">
      <c r="B490" s="6">
        <f t="shared" ca="1" si="23"/>
        <v>44786</v>
      </c>
      <c r="D490" s="6">
        <f t="shared" ca="1" si="24"/>
        <v>44835</v>
      </c>
      <c r="E490" s="11">
        <f t="shared" ca="1" si="24"/>
        <v>44672</v>
      </c>
    </row>
    <row r="491" spans="2:5" x14ac:dyDescent="0.2">
      <c r="B491" s="6">
        <f t="shared" ca="1" si="23"/>
        <v>44787</v>
      </c>
      <c r="D491" s="6">
        <f t="shared" ca="1" si="24"/>
        <v>44836</v>
      </c>
      <c r="E491" s="11">
        <f t="shared" ca="1" si="24"/>
        <v>44673</v>
      </c>
    </row>
    <row r="492" spans="2:5" x14ac:dyDescent="0.2">
      <c r="B492" s="6">
        <f t="shared" ca="1" si="23"/>
        <v>44788</v>
      </c>
      <c r="D492" s="6">
        <f t="shared" ca="1" si="24"/>
        <v>44837</v>
      </c>
      <c r="E492" s="11">
        <f t="shared" ca="1" si="24"/>
        <v>44674</v>
      </c>
    </row>
    <row r="493" spans="2:5" x14ac:dyDescent="0.2">
      <c r="B493" s="6">
        <f t="shared" ca="1" si="23"/>
        <v>44789</v>
      </c>
      <c r="D493" s="6">
        <f t="shared" ca="1" si="24"/>
        <v>44838</v>
      </c>
      <c r="E493" s="11">
        <f t="shared" ca="1" si="24"/>
        <v>44675</v>
      </c>
    </row>
    <row r="494" spans="2:5" x14ac:dyDescent="0.2">
      <c r="B494" s="6">
        <f t="shared" ca="1" si="23"/>
        <v>44790</v>
      </c>
      <c r="D494" s="6">
        <f t="shared" ca="1" si="24"/>
        <v>44839</v>
      </c>
      <c r="E494" s="11">
        <f t="shared" ca="1" si="24"/>
        <v>44676</v>
      </c>
    </row>
    <row r="495" spans="2:5" x14ac:dyDescent="0.2">
      <c r="B495" s="6">
        <f t="shared" ca="1" si="23"/>
        <v>44791</v>
      </c>
      <c r="D495" s="6">
        <f t="shared" ca="1" si="24"/>
        <v>44840</v>
      </c>
      <c r="E495" s="11">
        <f t="shared" ca="1" si="24"/>
        <v>44677</v>
      </c>
    </row>
    <row r="496" spans="2:5" x14ac:dyDescent="0.2">
      <c r="B496" s="6">
        <f t="shared" ca="1" si="23"/>
        <v>44792</v>
      </c>
      <c r="D496" s="6">
        <f t="shared" ca="1" si="24"/>
        <v>44841</v>
      </c>
      <c r="E496" s="11">
        <f t="shared" ca="1" si="24"/>
        <v>44678</v>
      </c>
    </row>
    <row r="497" spans="2:5" x14ac:dyDescent="0.2">
      <c r="B497" s="6">
        <f t="shared" ca="1" si="23"/>
        <v>44793</v>
      </c>
      <c r="D497" s="6">
        <f t="shared" ca="1" si="24"/>
        <v>44842</v>
      </c>
      <c r="E497" s="11">
        <f t="shared" ca="1" si="24"/>
        <v>44679</v>
      </c>
    </row>
    <row r="498" spans="2:5" x14ac:dyDescent="0.2">
      <c r="B498" s="6">
        <f t="shared" ca="1" si="23"/>
        <v>44794</v>
      </c>
      <c r="D498" s="6">
        <f t="shared" ca="1" si="24"/>
        <v>44843</v>
      </c>
      <c r="E498" s="11">
        <f t="shared" ca="1" si="24"/>
        <v>44680</v>
      </c>
    </row>
    <row r="499" spans="2:5" x14ac:dyDescent="0.2">
      <c r="B499" s="6">
        <f t="shared" ca="1" si="23"/>
        <v>44795</v>
      </c>
      <c r="D499" s="6">
        <f t="shared" ca="1" si="24"/>
        <v>44844</v>
      </c>
      <c r="E499" s="11">
        <f t="shared" ca="1" si="24"/>
        <v>44681</v>
      </c>
    </row>
    <row r="500" spans="2:5" x14ac:dyDescent="0.2">
      <c r="B500" s="6">
        <f t="shared" ca="1" si="23"/>
        <v>44796</v>
      </c>
      <c r="D500" s="6">
        <f t="shared" ca="1" si="24"/>
        <v>44845</v>
      </c>
      <c r="E500" s="11">
        <f t="shared" ca="1" si="24"/>
        <v>44682</v>
      </c>
    </row>
    <row r="501" spans="2:5" x14ac:dyDescent="0.2">
      <c r="B501" s="6">
        <f t="shared" ca="1" si="23"/>
        <v>44797</v>
      </c>
      <c r="D501" s="6">
        <f t="shared" ca="1" si="24"/>
        <v>44846</v>
      </c>
      <c r="E501" s="11">
        <f t="shared" ca="1" si="24"/>
        <v>44683</v>
      </c>
    </row>
    <row r="502" spans="2:5" x14ac:dyDescent="0.2">
      <c r="B502" s="6">
        <f t="shared" ca="1" si="23"/>
        <v>44798</v>
      </c>
      <c r="D502" s="6">
        <f t="shared" ca="1" si="24"/>
        <v>44847</v>
      </c>
      <c r="E502" s="11">
        <f t="shared" ca="1" si="24"/>
        <v>44684</v>
      </c>
    </row>
    <row r="503" spans="2:5" x14ac:dyDescent="0.2">
      <c r="B503" s="6">
        <f t="shared" ca="1" si="23"/>
        <v>44799</v>
      </c>
      <c r="D503" s="6">
        <f t="shared" ca="1" si="24"/>
        <v>44848</v>
      </c>
      <c r="E503" s="11">
        <f t="shared" ca="1" si="24"/>
        <v>44685</v>
      </c>
    </row>
    <row r="504" spans="2:5" x14ac:dyDescent="0.2">
      <c r="B504" s="6">
        <f t="shared" ref="B504:B567" ca="1" si="25">B503+1</f>
        <v>44800</v>
      </c>
      <c r="D504" s="6">
        <f t="shared" ca="1" si="24"/>
        <v>44849</v>
      </c>
      <c r="E504" s="11">
        <f t="shared" ca="1" si="24"/>
        <v>44686</v>
      </c>
    </row>
    <row r="505" spans="2:5" x14ac:dyDescent="0.2">
      <c r="B505" s="6">
        <f t="shared" ca="1" si="25"/>
        <v>44801</v>
      </c>
      <c r="D505" s="6">
        <f t="shared" ca="1" si="24"/>
        <v>44850</v>
      </c>
      <c r="E505" s="11">
        <f t="shared" ca="1" si="24"/>
        <v>44687</v>
      </c>
    </row>
    <row r="506" spans="2:5" x14ac:dyDescent="0.2">
      <c r="B506" s="6">
        <f t="shared" ca="1" si="25"/>
        <v>44802</v>
      </c>
      <c r="D506" s="6">
        <f t="shared" ca="1" si="24"/>
        <v>44851</v>
      </c>
      <c r="E506" s="11">
        <f t="shared" ca="1" si="24"/>
        <v>44688</v>
      </c>
    </row>
    <row r="507" spans="2:5" x14ac:dyDescent="0.2">
      <c r="B507" s="6">
        <f t="shared" ca="1" si="25"/>
        <v>44803</v>
      </c>
      <c r="D507" s="6">
        <f t="shared" ca="1" si="24"/>
        <v>44852</v>
      </c>
      <c r="E507" s="11">
        <f t="shared" ca="1" si="24"/>
        <v>44689</v>
      </c>
    </row>
    <row r="508" spans="2:5" x14ac:dyDescent="0.2">
      <c r="B508" s="6">
        <f t="shared" ca="1" si="25"/>
        <v>44804</v>
      </c>
      <c r="D508" s="6">
        <f t="shared" ca="1" si="24"/>
        <v>44853</v>
      </c>
      <c r="E508" s="11">
        <f t="shared" ca="1" si="24"/>
        <v>44690</v>
      </c>
    </row>
    <row r="509" spans="2:5" x14ac:dyDescent="0.2">
      <c r="B509" s="6">
        <f t="shared" ca="1" si="25"/>
        <v>44805</v>
      </c>
      <c r="D509" s="6">
        <f t="shared" ca="1" si="24"/>
        <v>44854</v>
      </c>
      <c r="E509" s="11">
        <f t="shared" ca="1" si="24"/>
        <v>44691</v>
      </c>
    </row>
    <row r="510" spans="2:5" x14ac:dyDescent="0.2">
      <c r="B510" s="6">
        <f t="shared" ca="1" si="25"/>
        <v>44806</v>
      </c>
      <c r="D510" s="6">
        <f t="shared" ca="1" si="24"/>
        <v>44855</v>
      </c>
      <c r="E510" s="11">
        <f t="shared" ca="1" si="24"/>
        <v>44692</v>
      </c>
    </row>
    <row r="511" spans="2:5" x14ac:dyDescent="0.2">
      <c r="B511" s="6">
        <f t="shared" ca="1" si="25"/>
        <v>44807</v>
      </c>
      <c r="D511" s="6">
        <f t="shared" ca="1" si="24"/>
        <v>44856</v>
      </c>
      <c r="E511" s="11">
        <f t="shared" ca="1" si="24"/>
        <v>44693</v>
      </c>
    </row>
    <row r="512" spans="2:5" x14ac:dyDescent="0.2">
      <c r="B512" s="6">
        <f t="shared" ca="1" si="25"/>
        <v>44808</v>
      </c>
      <c r="D512" s="6">
        <f t="shared" ca="1" si="24"/>
        <v>44857</v>
      </c>
      <c r="E512" s="11">
        <f t="shared" ca="1" si="24"/>
        <v>44694</v>
      </c>
    </row>
    <row r="513" spans="2:5" x14ac:dyDescent="0.2">
      <c r="B513" s="6">
        <f t="shared" ca="1" si="25"/>
        <v>44809</v>
      </c>
      <c r="D513" s="6">
        <f t="shared" ca="1" si="24"/>
        <v>44858</v>
      </c>
      <c r="E513" s="11">
        <f t="shared" ca="1" si="24"/>
        <v>44695</v>
      </c>
    </row>
    <row r="514" spans="2:5" x14ac:dyDescent="0.2">
      <c r="B514" s="6">
        <f t="shared" ca="1" si="25"/>
        <v>44810</v>
      </c>
      <c r="D514" s="6">
        <f t="shared" ca="1" si="24"/>
        <v>44859</v>
      </c>
      <c r="E514" s="11">
        <f t="shared" ca="1" si="24"/>
        <v>44696</v>
      </c>
    </row>
    <row r="515" spans="2:5" x14ac:dyDescent="0.2">
      <c r="B515" s="6">
        <f t="shared" ca="1" si="25"/>
        <v>44811</v>
      </c>
      <c r="D515" s="6">
        <f t="shared" ca="1" si="24"/>
        <v>44860</v>
      </c>
      <c r="E515" s="11">
        <f t="shared" ca="1" si="24"/>
        <v>44697</v>
      </c>
    </row>
    <row r="516" spans="2:5" x14ac:dyDescent="0.2">
      <c r="B516" s="6">
        <f t="shared" ca="1" si="25"/>
        <v>44812</v>
      </c>
      <c r="D516" s="6">
        <f t="shared" ca="1" si="24"/>
        <v>44861</v>
      </c>
      <c r="E516" s="11">
        <f t="shared" ca="1" si="24"/>
        <v>44698</v>
      </c>
    </row>
    <row r="517" spans="2:5" x14ac:dyDescent="0.2">
      <c r="B517" s="6">
        <f t="shared" ca="1" si="25"/>
        <v>44813</v>
      </c>
      <c r="D517" s="6">
        <f t="shared" ca="1" si="24"/>
        <v>44862</v>
      </c>
      <c r="E517" s="11">
        <f t="shared" ca="1" si="24"/>
        <v>44699</v>
      </c>
    </row>
    <row r="518" spans="2:5" x14ac:dyDescent="0.2">
      <c r="B518" s="6">
        <f t="shared" ca="1" si="25"/>
        <v>44814</v>
      </c>
      <c r="D518" s="6">
        <f t="shared" ca="1" si="24"/>
        <v>44863</v>
      </c>
      <c r="E518" s="11">
        <f t="shared" ca="1" si="24"/>
        <v>44700</v>
      </c>
    </row>
    <row r="519" spans="2:5" x14ac:dyDescent="0.2">
      <c r="B519" s="6">
        <f t="shared" ca="1" si="25"/>
        <v>44815</v>
      </c>
      <c r="D519" s="6">
        <f t="shared" ca="1" si="24"/>
        <v>44864</v>
      </c>
      <c r="E519" s="11">
        <f t="shared" ca="1" si="24"/>
        <v>44701</v>
      </c>
    </row>
    <row r="520" spans="2:5" x14ac:dyDescent="0.2">
      <c r="B520" s="6">
        <f t="shared" ca="1" si="25"/>
        <v>44816</v>
      </c>
      <c r="D520" s="6">
        <f t="shared" ca="1" si="24"/>
        <v>44865</v>
      </c>
      <c r="E520" s="11">
        <f t="shared" ca="1" si="24"/>
        <v>44702</v>
      </c>
    </row>
    <row r="521" spans="2:5" x14ac:dyDescent="0.2">
      <c r="B521" s="6">
        <f t="shared" ca="1" si="25"/>
        <v>44817</v>
      </c>
      <c r="D521" s="6">
        <f t="shared" ref="D521:E584" ca="1" si="26">D520+1</f>
        <v>44866</v>
      </c>
      <c r="E521" s="11">
        <f t="shared" ca="1" si="26"/>
        <v>44703</v>
      </c>
    </row>
    <row r="522" spans="2:5" x14ac:dyDescent="0.2">
      <c r="B522" s="6">
        <f t="shared" ca="1" si="25"/>
        <v>44818</v>
      </c>
      <c r="D522" s="6">
        <f t="shared" ca="1" si="26"/>
        <v>44867</v>
      </c>
      <c r="E522" s="11">
        <f t="shared" ca="1" si="26"/>
        <v>44704</v>
      </c>
    </row>
    <row r="523" spans="2:5" x14ac:dyDescent="0.2">
      <c r="B523" s="6">
        <f t="shared" ca="1" si="25"/>
        <v>44819</v>
      </c>
      <c r="D523" s="6">
        <f t="shared" ca="1" si="26"/>
        <v>44868</v>
      </c>
      <c r="E523" s="11">
        <f t="shared" ca="1" si="26"/>
        <v>44705</v>
      </c>
    </row>
    <row r="524" spans="2:5" x14ac:dyDescent="0.2">
      <c r="B524" s="6">
        <f t="shared" ca="1" si="25"/>
        <v>44820</v>
      </c>
      <c r="D524" s="6">
        <f t="shared" ca="1" si="26"/>
        <v>44869</v>
      </c>
      <c r="E524" s="11">
        <f t="shared" ca="1" si="26"/>
        <v>44706</v>
      </c>
    </row>
    <row r="525" spans="2:5" x14ac:dyDescent="0.2">
      <c r="B525" s="6">
        <f t="shared" ca="1" si="25"/>
        <v>44821</v>
      </c>
      <c r="D525" s="6">
        <f t="shared" ca="1" si="26"/>
        <v>44870</v>
      </c>
      <c r="E525" s="11">
        <f t="shared" ca="1" si="26"/>
        <v>44707</v>
      </c>
    </row>
    <row r="526" spans="2:5" x14ac:dyDescent="0.2">
      <c r="B526" s="6">
        <f t="shared" ca="1" si="25"/>
        <v>44822</v>
      </c>
      <c r="D526" s="6">
        <f t="shared" ca="1" si="26"/>
        <v>44871</v>
      </c>
      <c r="E526" s="11">
        <f t="shared" ca="1" si="26"/>
        <v>44708</v>
      </c>
    </row>
    <row r="527" spans="2:5" x14ac:dyDescent="0.2">
      <c r="B527" s="6">
        <f t="shared" ca="1" si="25"/>
        <v>44823</v>
      </c>
      <c r="D527" s="6">
        <f t="shared" ca="1" si="26"/>
        <v>44872</v>
      </c>
      <c r="E527" s="11">
        <f t="shared" ca="1" si="26"/>
        <v>44709</v>
      </c>
    </row>
    <row r="528" spans="2:5" x14ac:dyDescent="0.2">
      <c r="B528" s="6">
        <f t="shared" ca="1" si="25"/>
        <v>44824</v>
      </c>
      <c r="D528" s="6">
        <f t="shared" ca="1" si="26"/>
        <v>44873</v>
      </c>
      <c r="E528" s="11">
        <f t="shared" ca="1" si="26"/>
        <v>44710</v>
      </c>
    </row>
    <row r="529" spans="2:5" x14ac:dyDescent="0.2">
      <c r="B529" s="6">
        <f t="shared" ca="1" si="25"/>
        <v>44825</v>
      </c>
      <c r="D529" s="6">
        <f t="shared" ca="1" si="26"/>
        <v>44874</v>
      </c>
      <c r="E529" s="11">
        <f t="shared" ca="1" si="26"/>
        <v>44711</v>
      </c>
    </row>
    <row r="530" spans="2:5" x14ac:dyDescent="0.2">
      <c r="B530" s="6">
        <f t="shared" ca="1" si="25"/>
        <v>44826</v>
      </c>
      <c r="D530" s="6">
        <f t="shared" ca="1" si="26"/>
        <v>44875</v>
      </c>
      <c r="E530" s="11">
        <f t="shared" ca="1" si="26"/>
        <v>44712</v>
      </c>
    </row>
    <row r="531" spans="2:5" x14ac:dyDescent="0.2">
      <c r="B531" s="6">
        <f t="shared" ca="1" si="25"/>
        <v>44827</v>
      </c>
      <c r="D531" s="6">
        <f t="shared" ca="1" si="26"/>
        <v>44876</v>
      </c>
      <c r="E531" s="11">
        <f t="shared" ca="1" si="26"/>
        <v>44713</v>
      </c>
    </row>
    <row r="532" spans="2:5" x14ac:dyDescent="0.2">
      <c r="B532" s="6">
        <f t="shared" ca="1" si="25"/>
        <v>44828</v>
      </c>
      <c r="D532" s="6">
        <f t="shared" ca="1" si="26"/>
        <v>44877</v>
      </c>
      <c r="E532" s="11">
        <f t="shared" ca="1" si="26"/>
        <v>44714</v>
      </c>
    </row>
    <row r="533" spans="2:5" x14ac:dyDescent="0.2">
      <c r="B533" s="6">
        <f t="shared" ca="1" si="25"/>
        <v>44829</v>
      </c>
      <c r="D533" s="6">
        <f t="shared" ca="1" si="26"/>
        <v>44878</v>
      </c>
      <c r="E533" s="11">
        <f t="shared" ca="1" si="26"/>
        <v>44715</v>
      </c>
    </row>
    <row r="534" spans="2:5" x14ac:dyDescent="0.2">
      <c r="B534" s="6">
        <f t="shared" ca="1" si="25"/>
        <v>44830</v>
      </c>
      <c r="D534" s="6">
        <f t="shared" ca="1" si="26"/>
        <v>44879</v>
      </c>
      <c r="E534" s="11">
        <f t="shared" ca="1" si="26"/>
        <v>44716</v>
      </c>
    </row>
    <row r="535" spans="2:5" x14ac:dyDescent="0.2">
      <c r="B535" s="6">
        <f t="shared" ca="1" si="25"/>
        <v>44831</v>
      </c>
      <c r="D535" s="6">
        <f t="shared" ca="1" si="26"/>
        <v>44880</v>
      </c>
      <c r="E535" s="11">
        <f t="shared" ca="1" si="26"/>
        <v>44717</v>
      </c>
    </row>
    <row r="536" spans="2:5" x14ac:dyDescent="0.2">
      <c r="B536" s="6">
        <f t="shared" ca="1" si="25"/>
        <v>44832</v>
      </c>
      <c r="D536" s="6">
        <f t="shared" ca="1" si="26"/>
        <v>44881</v>
      </c>
      <c r="E536" s="11">
        <f t="shared" ca="1" si="26"/>
        <v>44718</v>
      </c>
    </row>
    <row r="537" spans="2:5" x14ac:dyDescent="0.2">
      <c r="B537" s="6">
        <f t="shared" ca="1" si="25"/>
        <v>44833</v>
      </c>
      <c r="D537" s="6">
        <f t="shared" ca="1" si="26"/>
        <v>44882</v>
      </c>
      <c r="E537" s="11">
        <f t="shared" ca="1" si="26"/>
        <v>44719</v>
      </c>
    </row>
    <row r="538" spans="2:5" x14ac:dyDescent="0.2">
      <c r="B538" s="6">
        <f t="shared" ca="1" si="25"/>
        <v>44834</v>
      </c>
      <c r="D538" s="6">
        <f t="shared" ca="1" si="26"/>
        <v>44883</v>
      </c>
      <c r="E538" s="11">
        <f t="shared" ca="1" si="26"/>
        <v>44720</v>
      </c>
    </row>
    <row r="539" spans="2:5" x14ac:dyDescent="0.2">
      <c r="B539" s="6">
        <f t="shared" ca="1" si="25"/>
        <v>44835</v>
      </c>
      <c r="D539" s="6">
        <f t="shared" ca="1" si="26"/>
        <v>44884</v>
      </c>
      <c r="E539" s="11">
        <f t="shared" ca="1" si="26"/>
        <v>44721</v>
      </c>
    </row>
    <row r="540" spans="2:5" x14ac:dyDescent="0.2">
      <c r="B540" s="6">
        <f t="shared" ca="1" si="25"/>
        <v>44836</v>
      </c>
      <c r="D540" s="6">
        <f t="shared" ca="1" si="26"/>
        <v>44885</v>
      </c>
      <c r="E540" s="11">
        <f t="shared" ca="1" si="26"/>
        <v>44722</v>
      </c>
    </row>
    <row r="541" spans="2:5" x14ac:dyDescent="0.2">
      <c r="B541" s="6">
        <f t="shared" ca="1" si="25"/>
        <v>44837</v>
      </c>
      <c r="D541" s="6">
        <f t="shared" ca="1" si="26"/>
        <v>44886</v>
      </c>
      <c r="E541" s="11">
        <f t="shared" ca="1" si="26"/>
        <v>44723</v>
      </c>
    </row>
    <row r="542" spans="2:5" x14ac:dyDescent="0.2">
      <c r="B542" s="6">
        <f t="shared" ca="1" si="25"/>
        <v>44838</v>
      </c>
      <c r="D542" s="6">
        <f t="shared" ca="1" si="26"/>
        <v>44887</v>
      </c>
      <c r="E542" s="11">
        <f t="shared" ca="1" si="26"/>
        <v>44724</v>
      </c>
    </row>
    <row r="543" spans="2:5" x14ac:dyDescent="0.2">
      <c r="B543" s="6">
        <f t="shared" ca="1" si="25"/>
        <v>44839</v>
      </c>
      <c r="D543" s="6">
        <f t="shared" ca="1" si="26"/>
        <v>44888</v>
      </c>
      <c r="E543" s="11">
        <f t="shared" ca="1" si="26"/>
        <v>44725</v>
      </c>
    </row>
    <row r="544" spans="2:5" x14ac:dyDescent="0.2">
      <c r="B544" s="6">
        <f t="shared" ca="1" si="25"/>
        <v>44840</v>
      </c>
      <c r="D544" s="6">
        <f t="shared" ca="1" si="26"/>
        <v>44889</v>
      </c>
      <c r="E544" s="11">
        <f t="shared" ca="1" si="26"/>
        <v>44726</v>
      </c>
    </row>
    <row r="545" spans="2:5" x14ac:dyDescent="0.2">
      <c r="B545" s="6">
        <f t="shared" ca="1" si="25"/>
        <v>44841</v>
      </c>
      <c r="D545" s="6">
        <f t="shared" ca="1" si="26"/>
        <v>44890</v>
      </c>
      <c r="E545" s="11">
        <f t="shared" ca="1" si="26"/>
        <v>44727</v>
      </c>
    </row>
    <row r="546" spans="2:5" x14ac:dyDescent="0.2">
      <c r="B546" s="6">
        <f t="shared" ca="1" si="25"/>
        <v>44842</v>
      </c>
      <c r="D546" s="6">
        <f t="shared" ca="1" si="26"/>
        <v>44891</v>
      </c>
      <c r="E546" s="11">
        <f t="shared" ca="1" si="26"/>
        <v>44728</v>
      </c>
    </row>
    <row r="547" spans="2:5" x14ac:dyDescent="0.2">
      <c r="B547" s="6">
        <f t="shared" ca="1" si="25"/>
        <v>44843</v>
      </c>
      <c r="D547" s="6">
        <f t="shared" ca="1" si="26"/>
        <v>44892</v>
      </c>
      <c r="E547" s="11">
        <f t="shared" ca="1" si="26"/>
        <v>44729</v>
      </c>
    </row>
    <row r="548" spans="2:5" x14ac:dyDescent="0.2">
      <c r="B548" s="6">
        <f t="shared" ca="1" si="25"/>
        <v>44844</v>
      </c>
      <c r="D548" s="6">
        <f t="shared" ca="1" si="26"/>
        <v>44893</v>
      </c>
      <c r="E548" s="11">
        <f t="shared" ca="1" si="26"/>
        <v>44730</v>
      </c>
    </row>
    <row r="549" spans="2:5" x14ac:dyDescent="0.2">
      <c r="B549" s="6">
        <f t="shared" ca="1" si="25"/>
        <v>44845</v>
      </c>
      <c r="D549" s="6">
        <f t="shared" ca="1" si="26"/>
        <v>44894</v>
      </c>
      <c r="E549" s="11">
        <f t="shared" ca="1" si="26"/>
        <v>44731</v>
      </c>
    </row>
    <row r="550" spans="2:5" x14ac:dyDescent="0.2">
      <c r="B550" s="6">
        <f t="shared" ca="1" si="25"/>
        <v>44846</v>
      </c>
      <c r="D550" s="6">
        <f t="shared" ca="1" si="26"/>
        <v>44895</v>
      </c>
      <c r="E550" s="11">
        <f t="shared" ca="1" si="26"/>
        <v>44732</v>
      </c>
    </row>
    <row r="551" spans="2:5" x14ac:dyDescent="0.2">
      <c r="B551" s="6">
        <f t="shared" ca="1" si="25"/>
        <v>44847</v>
      </c>
      <c r="D551" s="6">
        <f t="shared" ca="1" si="26"/>
        <v>44896</v>
      </c>
      <c r="E551" s="11">
        <f t="shared" ca="1" si="26"/>
        <v>44733</v>
      </c>
    </row>
    <row r="552" spans="2:5" x14ac:dyDescent="0.2">
      <c r="B552" s="6">
        <f t="shared" ca="1" si="25"/>
        <v>44848</v>
      </c>
      <c r="D552" s="6">
        <f t="shared" ca="1" si="26"/>
        <v>44897</v>
      </c>
      <c r="E552" s="11">
        <f t="shared" ca="1" si="26"/>
        <v>44734</v>
      </c>
    </row>
    <row r="553" spans="2:5" x14ac:dyDescent="0.2">
      <c r="B553" s="6">
        <f t="shared" ca="1" si="25"/>
        <v>44849</v>
      </c>
      <c r="D553" s="6">
        <f t="shared" ca="1" si="26"/>
        <v>44898</v>
      </c>
      <c r="E553" s="11">
        <f t="shared" ca="1" si="26"/>
        <v>44735</v>
      </c>
    </row>
    <row r="554" spans="2:5" x14ac:dyDescent="0.2">
      <c r="B554" s="6">
        <f t="shared" ca="1" si="25"/>
        <v>44850</v>
      </c>
      <c r="D554" s="6">
        <f t="shared" ca="1" si="26"/>
        <v>44899</v>
      </c>
      <c r="E554" s="11">
        <f t="shared" ca="1" si="26"/>
        <v>44736</v>
      </c>
    </row>
    <row r="555" spans="2:5" x14ac:dyDescent="0.2">
      <c r="B555" s="6">
        <f t="shared" ca="1" si="25"/>
        <v>44851</v>
      </c>
      <c r="D555" s="6">
        <f t="shared" ca="1" si="26"/>
        <v>44900</v>
      </c>
      <c r="E555" s="11">
        <f t="shared" ca="1" si="26"/>
        <v>44737</v>
      </c>
    </row>
    <row r="556" spans="2:5" x14ac:dyDescent="0.2">
      <c r="B556" s="6">
        <f t="shared" ca="1" si="25"/>
        <v>44852</v>
      </c>
      <c r="D556" s="6">
        <f t="shared" ca="1" si="26"/>
        <v>44901</v>
      </c>
      <c r="E556" s="11">
        <f t="shared" ca="1" si="26"/>
        <v>44738</v>
      </c>
    </row>
    <row r="557" spans="2:5" x14ac:dyDescent="0.2">
      <c r="B557" s="6">
        <f t="shared" ca="1" si="25"/>
        <v>44853</v>
      </c>
      <c r="D557" s="6">
        <f t="shared" ca="1" si="26"/>
        <v>44902</v>
      </c>
      <c r="E557" s="11">
        <f t="shared" ca="1" si="26"/>
        <v>44739</v>
      </c>
    </row>
    <row r="558" spans="2:5" x14ac:dyDescent="0.2">
      <c r="B558" s="6">
        <f t="shared" ca="1" si="25"/>
        <v>44854</v>
      </c>
      <c r="D558" s="6">
        <f t="shared" ca="1" si="26"/>
        <v>44903</v>
      </c>
      <c r="E558" s="11">
        <f t="shared" ca="1" si="26"/>
        <v>44740</v>
      </c>
    </row>
    <row r="559" spans="2:5" x14ac:dyDescent="0.2">
      <c r="B559" s="6">
        <f t="shared" ca="1" si="25"/>
        <v>44855</v>
      </c>
      <c r="D559" s="6">
        <f t="shared" ca="1" si="26"/>
        <v>44904</v>
      </c>
      <c r="E559" s="11">
        <f t="shared" ca="1" si="26"/>
        <v>44741</v>
      </c>
    </row>
    <row r="560" spans="2:5" x14ac:dyDescent="0.2">
      <c r="B560" s="6">
        <f t="shared" ca="1" si="25"/>
        <v>44856</v>
      </c>
      <c r="D560" s="6">
        <f t="shared" ca="1" si="26"/>
        <v>44905</v>
      </c>
      <c r="E560" s="11">
        <f t="shared" ca="1" si="26"/>
        <v>44742</v>
      </c>
    </row>
    <row r="561" spans="2:5" x14ac:dyDescent="0.2">
      <c r="B561" s="6">
        <f t="shared" ca="1" si="25"/>
        <v>44857</v>
      </c>
      <c r="D561" s="6">
        <f t="shared" ca="1" si="26"/>
        <v>44906</v>
      </c>
      <c r="E561" s="11">
        <f t="shared" ca="1" si="26"/>
        <v>44743</v>
      </c>
    </row>
    <row r="562" spans="2:5" x14ac:dyDescent="0.2">
      <c r="B562" s="6">
        <f t="shared" ca="1" si="25"/>
        <v>44858</v>
      </c>
      <c r="D562" s="6">
        <f t="shared" ca="1" si="26"/>
        <v>44907</v>
      </c>
      <c r="E562" s="11">
        <f t="shared" ca="1" si="26"/>
        <v>44744</v>
      </c>
    </row>
    <row r="563" spans="2:5" x14ac:dyDescent="0.2">
      <c r="B563" s="6">
        <f t="shared" ca="1" si="25"/>
        <v>44859</v>
      </c>
      <c r="D563" s="6">
        <f t="shared" ca="1" si="26"/>
        <v>44908</v>
      </c>
      <c r="E563" s="11">
        <f t="shared" ca="1" si="26"/>
        <v>44745</v>
      </c>
    </row>
    <row r="564" spans="2:5" x14ac:dyDescent="0.2">
      <c r="B564" s="6">
        <f t="shared" ca="1" si="25"/>
        <v>44860</v>
      </c>
      <c r="D564" s="6">
        <f t="shared" ca="1" si="26"/>
        <v>44909</v>
      </c>
      <c r="E564" s="11">
        <f t="shared" ca="1" si="26"/>
        <v>44746</v>
      </c>
    </row>
    <row r="565" spans="2:5" x14ac:dyDescent="0.2">
      <c r="B565" s="6">
        <f t="shared" ca="1" si="25"/>
        <v>44861</v>
      </c>
      <c r="D565" s="6">
        <f t="shared" ca="1" si="26"/>
        <v>44910</v>
      </c>
      <c r="E565" s="11">
        <f t="shared" ca="1" si="26"/>
        <v>44747</v>
      </c>
    </row>
    <row r="566" spans="2:5" x14ac:dyDescent="0.2">
      <c r="B566" s="6">
        <f t="shared" ca="1" si="25"/>
        <v>44862</v>
      </c>
      <c r="D566" s="6">
        <f t="shared" ca="1" si="26"/>
        <v>44911</v>
      </c>
      <c r="E566" s="11">
        <f t="shared" ca="1" si="26"/>
        <v>44748</v>
      </c>
    </row>
    <row r="567" spans="2:5" x14ac:dyDescent="0.2">
      <c r="B567" s="6">
        <f t="shared" ca="1" si="25"/>
        <v>44863</v>
      </c>
      <c r="D567" s="6">
        <f t="shared" ca="1" si="26"/>
        <v>44912</v>
      </c>
      <c r="E567" s="11">
        <f t="shared" ca="1" si="26"/>
        <v>44749</v>
      </c>
    </row>
    <row r="568" spans="2:5" x14ac:dyDescent="0.2">
      <c r="B568" s="6">
        <f t="shared" ref="B568:B631" ca="1" si="27">B567+1</f>
        <v>44864</v>
      </c>
      <c r="D568" s="6">
        <f t="shared" ca="1" si="26"/>
        <v>44913</v>
      </c>
      <c r="E568" s="11">
        <f t="shared" ca="1" si="26"/>
        <v>44750</v>
      </c>
    </row>
    <row r="569" spans="2:5" x14ac:dyDescent="0.2">
      <c r="B569" s="6">
        <f t="shared" ca="1" si="27"/>
        <v>44865</v>
      </c>
      <c r="D569" s="6">
        <f t="shared" ca="1" si="26"/>
        <v>44914</v>
      </c>
      <c r="E569" s="11">
        <f t="shared" ca="1" si="26"/>
        <v>44751</v>
      </c>
    </row>
    <row r="570" spans="2:5" x14ac:dyDescent="0.2">
      <c r="B570" s="6">
        <f t="shared" ca="1" si="27"/>
        <v>44866</v>
      </c>
      <c r="D570" s="6">
        <f t="shared" ca="1" si="26"/>
        <v>44915</v>
      </c>
      <c r="E570" s="11">
        <f t="shared" ca="1" si="26"/>
        <v>44752</v>
      </c>
    </row>
    <row r="571" spans="2:5" x14ac:dyDescent="0.2">
      <c r="B571" s="6">
        <f t="shared" ca="1" si="27"/>
        <v>44867</v>
      </c>
      <c r="D571" s="6">
        <f t="shared" ca="1" si="26"/>
        <v>44916</v>
      </c>
      <c r="E571" s="11">
        <f t="shared" ca="1" si="26"/>
        <v>44753</v>
      </c>
    </row>
    <row r="572" spans="2:5" x14ac:dyDescent="0.2">
      <c r="B572" s="6">
        <f t="shared" ca="1" si="27"/>
        <v>44868</v>
      </c>
      <c r="D572" s="6">
        <f t="shared" ca="1" si="26"/>
        <v>44917</v>
      </c>
      <c r="E572" s="11">
        <f t="shared" ca="1" si="26"/>
        <v>44754</v>
      </c>
    </row>
    <row r="573" spans="2:5" x14ac:dyDescent="0.2">
      <c r="B573" s="6">
        <f t="shared" ca="1" si="27"/>
        <v>44869</v>
      </c>
      <c r="D573" s="6">
        <f t="shared" ca="1" si="26"/>
        <v>44918</v>
      </c>
      <c r="E573" s="11">
        <f t="shared" ca="1" si="26"/>
        <v>44755</v>
      </c>
    </row>
    <row r="574" spans="2:5" x14ac:dyDescent="0.2">
      <c r="B574" s="6">
        <f t="shared" ca="1" si="27"/>
        <v>44870</v>
      </c>
      <c r="D574" s="6">
        <f t="shared" ca="1" si="26"/>
        <v>44919</v>
      </c>
      <c r="E574" s="11">
        <f t="shared" ca="1" si="26"/>
        <v>44756</v>
      </c>
    </row>
    <row r="575" spans="2:5" x14ac:dyDescent="0.2">
      <c r="B575" s="6">
        <f t="shared" ca="1" si="27"/>
        <v>44871</v>
      </c>
      <c r="D575" s="6">
        <f t="shared" ca="1" si="26"/>
        <v>44920</v>
      </c>
      <c r="E575" s="11">
        <f t="shared" ca="1" si="26"/>
        <v>44757</v>
      </c>
    </row>
    <row r="576" spans="2:5" x14ac:dyDescent="0.2">
      <c r="B576" s="6">
        <f t="shared" ca="1" si="27"/>
        <v>44872</v>
      </c>
      <c r="D576" s="6">
        <f t="shared" ca="1" si="26"/>
        <v>44921</v>
      </c>
      <c r="E576" s="11">
        <f t="shared" ca="1" si="26"/>
        <v>44758</v>
      </c>
    </row>
    <row r="577" spans="2:5" x14ac:dyDescent="0.2">
      <c r="B577" s="6">
        <f t="shared" ca="1" si="27"/>
        <v>44873</v>
      </c>
      <c r="D577" s="6">
        <f t="shared" ca="1" si="26"/>
        <v>44922</v>
      </c>
      <c r="E577" s="11">
        <f t="shared" ca="1" si="26"/>
        <v>44759</v>
      </c>
    </row>
    <row r="578" spans="2:5" x14ac:dyDescent="0.2">
      <c r="B578" s="6">
        <f t="shared" ca="1" si="27"/>
        <v>44874</v>
      </c>
      <c r="D578" s="6">
        <f t="shared" ca="1" si="26"/>
        <v>44923</v>
      </c>
      <c r="E578" s="11">
        <f t="shared" ca="1" si="26"/>
        <v>44760</v>
      </c>
    </row>
    <row r="579" spans="2:5" x14ac:dyDescent="0.2">
      <c r="B579" s="6">
        <f t="shared" ca="1" si="27"/>
        <v>44875</v>
      </c>
      <c r="D579" s="6">
        <f t="shared" ca="1" si="26"/>
        <v>44924</v>
      </c>
      <c r="E579" s="11">
        <f t="shared" ca="1" si="26"/>
        <v>44761</v>
      </c>
    </row>
    <row r="580" spans="2:5" x14ac:dyDescent="0.2">
      <c r="B580" s="6">
        <f t="shared" ca="1" si="27"/>
        <v>44876</v>
      </c>
      <c r="D580" s="6">
        <f t="shared" ca="1" si="26"/>
        <v>44925</v>
      </c>
      <c r="E580" s="11">
        <f t="shared" ca="1" si="26"/>
        <v>44762</v>
      </c>
    </row>
    <row r="581" spans="2:5" x14ac:dyDescent="0.2">
      <c r="B581" s="6">
        <f t="shared" ca="1" si="27"/>
        <v>44877</v>
      </c>
      <c r="D581" s="6">
        <f t="shared" ca="1" si="26"/>
        <v>44926</v>
      </c>
      <c r="E581" s="11">
        <f t="shared" ca="1" si="26"/>
        <v>44763</v>
      </c>
    </row>
    <row r="582" spans="2:5" x14ac:dyDescent="0.2">
      <c r="B582" s="6">
        <f t="shared" ca="1" si="27"/>
        <v>44878</v>
      </c>
      <c r="D582" s="6">
        <f t="shared" ca="1" si="26"/>
        <v>44927</v>
      </c>
      <c r="E582" s="11">
        <f t="shared" ca="1" si="26"/>
        <v>44764</v>
      </c>
    </row>
    <row r="583" spans="2:5" x14ac:dyDescent="0.2">
      <c r="B583" s="6">
        <f t="shared" ca="1" si="27"/>
        <v>44879</v>
      </c>
      <c r="D583" s="6">
        <f t="shared" ca="1" si="26"/>
        <v>44928</v>
      </c>
      <c r="E583" s="11">
        <f t="shared" ca="1" si="26"/>
        <v>44765</v>
      </c>
    </row>
    <row r="584" spans="2:5" x14ac:dyDescent="0.2">
      <c r="B584" s="6">
        <f t="shared" ca="1" si="27"/>
        <v>44880</v>
      </c>
      <c r="D584" s="6">
        <f t="shared" ca="1" si="26"/>
        <v>44929</v>
      </c>
      <c r="E584" s="11">
        <f t="shared" ca="1" si="26"/>
        <v>44766</v>
      </c>
    </row>
    <row r="585" spans="2:5" x14ac:dyDescent="0.2">
      <c r="B585" s="6">
        <f t="shared" ca="1" si="27"/>
        <v>44881</v>
      </c>
      <c r="D585" s="6">
        <f t="shared" ref="D585:E648" ca="1" si="28">D584+1</f>
        <v>44930</v>
      </c>
      <c r="E585" s="11">
        <f t="shared" ca="1" si="28"/>
        <v>44767</v>
      </c>
    </row>
    <row r="586" spans="2:5" x14ac:dyDescent="0.2">
      <c r="B586" s="6">
        <f t="shared" ca="1" si="27"/>
        <v>44882</v>
      </c>
      <c r="D586" s="6">
        <f t="shared" ca="1" si="28"/>
        <v>44931</v>
      </c>
      <c r="E586" s="11">
        <f t="shared" ca="1" si="28"/>
        <v>44768</v>
      </c>
    </row>
    <row r="587" spans="2:5" x14ac:dyDescent="0.2">
      <c r="B587" s="6">
        <f t="shared" ca="1" si="27"/>
        <v>44883</v>
      </c>
      <c r="D587" s="6">
        <f t="shared" ca="1" si="28"/>
        <v>44932</v>
      </c>
      <c r="E587" s="11">
        <f t="shared" ca="1" si="28"/>
        <v>44769</v>
      </c>
    </row>
    <row r="588" spans="2:5" x14ac:dyDescent="0.2">
      <c r="B588" s="6">
        <f t="shared" ca="1" si="27"/>
        <v>44884</v>
      </c>
      <c r="D588" s="6">
        <f t="shared" ca="1" si="28"/>
        <v>44933</v>
      </c>
      <c r="E588" s="11">
        <f t="shared" ca="1" si="28"/>
        <v>44770</v>
      </c>
    </row>
    <row r="589" spans="2:5" x14ac:dyDescent="0.2">
      <c r="B589" s="6">
        <f t="shared" ca="1" si="27"/>
        <v>44885</v>
      </c>
      <c r="D589" s="6">
        <f t="shared" ca="1" si="28"/>
        <v>44934</v>
      </c>
      <c r="E589" s="11">
        <f t="shared" ca="1" si="28"/>
        <v>44771</v>
      </c>
    </row>
    <row r="590" spans="2:5" x14ac:dyDescent="0.2">
      <c r="B590" s="6">
        <f t="shared" ca="1" si="27"/>
        <v>44886</v>
      </c>
      <c r="D590" s="6">
        <f t="shared" ca="1" si="28"/>
        <v>44935</v>
      </c>
      <c r="E590" s="11">
        <f t="shared" ca="1" si="28"/>
        <v>44772</v>
      </c>
    </row>
    <row r="591" spans="2:5" x14ac:dyDescent="0.2">
      <c r="B591" s="6">
        <f t="shared" ca="1" si="27"/>
        <v>44887</v>
      </c>
      <c r="D591" s="6">
        <f t="shared" ca="1" si="28"/>
        <v>44936</v>
      </c>
      <c r="E591" s="11">
        <f t="shared" ca="1" si="28"/>
        <v>44773</v>
      </c>
    </row>
    <row r="592" spans="2:5" x14ac:dyDescent="0.2">
      <c r="B592" s="6">
        <f t="shared" ca="1" si="27"/>
        <v>44888</v>
      </c>
      <c r="D592" s="6">
        <f t="shared" ca="1" si="28"/>
        <v>44937</v>
      </c>
      <c r="E592" s="11">
        <f t="shared" ca="1" si="28"/>
        <v>44774</v>
      </c>
    </row>
    <row r="593" spans="2:5" x14ac:dyDescent="0.2">
      <c r="B593" s="6">
        <f t="shared" ca="1" si="27"/>
        <v>44889</v>
      </c>
      <c r="D593" s="6">
        <f t="shared" ca="1" si="28"/>
        <v>44938</v>
      </c>
      <c r="E593" s="11">
        <f t="shared" ca="1" si="28"/>
        <v>44775</v>
      </c>
    </row>
    <row r="594" spans="2:5" x14ac:dyDescent="0.2">
      <c r="B594" s="6">
        <f t="shared" ca="1" si="27"/>
        <v>44890</v>
      </c>
      <c r="D594" s="6">
        <f t="shared" ca="1" si="28"/>
        <v>44939</v>
      </c>
      <c r="E594" s="11">
        <f t="shared" ca="1" si="28"/>
        <v>44776</v>
      </c>
    </row>
    <row r="595" spans="2:5" x14ac:dyDescent="0.2">
      <c r="B595" s="6">
        <f t="shared" ca="1" si="27"/>
        <v>44891</v>
      </c>
      <c r="D595" s="6">
        <f t="shared" ca="1" si="28"/>
        <v>44940</v>
      </c>
      <c r="E595" s="11">
        <f t="shared" ca="1" si="28"/>
        <v>44777</v>
      </c>
    </row>
    <row r="596" spans="2:5" x14ac:dyDescent="0.2">
      <c r="B596" s="6">
        <f t="shared" ca="1" si="27"/>
        <v>44892</v>
      </c>
      <c r="D596" s="6">
        <f t="shared" ca="1" si="28"/>
        <v>44941</v>
      </c>
      <c r="E596" s="11">
        <f t="shared" ca="1" si="28"/>
        <v>44778</v>
      </c>
    </row>
    <row r="597" spans="2:5" x14ac:dyDescent="0.2">
      <c r="B597" s="6">
        <f t="shared" ca="1" si="27"/>
        <v>44893</v>
      </c>
      <c r="D597" s="6">
        <f t="shared" ca="1" si="28"/>
        <v>44942</v>
      </c>
      <c r="E597" s="11">
        <f t="shared" ca="1" si="28"/>
        <v>44779</v>
      </c>
    </row>
    <row r="598" spans="2:5" x14ac:dyDescent="0.2">
      <c r="B598" s="6">
        <f t="shared" ca="1" si="27"/>
        <v>44894</v>
      </c>
      <c r="D598" s="6">
        <f t="shared" ca="1" si="28"/>
        <v>44943</v>
      </c>
      <c r="E598" s="11">
        <f t="shared" ca="1" si="28"/>
        <v>44780</v>
      </c>
    </row>
    <row r="599" spans="2:5" x14ac:dyDescent="0.2">
      <c r="B599" s="6">
        <f t="shared" ca="1" si="27"/>
        <v>44895</v>
      </c>
      <c r="D599" s="6">
        <f t="shared" ca="1" si="28"/>
        <v>44944</v>
      </c>
      <c r="E599" s="11">
        <f t="shared" ca="1" si="28"/>
        <v>44781</v>
      </c>
    </row>
    <row r="600" spans="2:5" x14ac:dyDescent="0.2">
      <c r="B600" s="6">
        <f t="shared" ca="1" si="27"/>
        <v>44896</v>
      </c>
      <c r="D600" s="6">
        <f t="shared" ca="1" si="28"/>
        <v>44945</v>
      </c>
      <c r="E600" s="11">
        <f t="shared" ca="1" si="28"/>
        <v>44782</v>
      </c>
    </row>
    <row r="601" spans="2:5" x14ac:dyDescent="0.2">
      <c r="B601" s="6">
        <f t="shared" ca="1" si="27"/>
        <v>44897</v>
      </c>
      <c r="D601" s="6">
        <f t="shared" ca="1" si="28"/>
        <v>44946</v>
      </c>
      <c r="E601" s="11">
        <f t="shared" ca="1" si="28"/>
        <v>44783</v>
      </c>
    </row>
    <row r="602" spans="2:5" x14ac:dyDescent="0.2">
      <c r="B602" s="6">
        <f t="shared" ca="1" si="27"/>
        <v>44898</v>
      </c>
      <c r="D602" s="6">
        <f t="shared" ca="1" si="28"/>
        <v>44947</v>
      </c>
      <c r="E602" s="11">
        <f t="shared" ca="1" si="28"/>
        <v>44784</v>
      </c>
    </row>
    <row r="603" spans="2:5" x14ac:dyDescent="0.2">
      <c r="B603" s="6">
        <f t="shared" ca="1" si="27"/>
        <v>44899</v>
      </c>
      <c r="D603" s="6">
        <f t="shared" ca="1" si="28"/>
        <v>44948</v>
      </c>
      <c r="E603" s="11">
        <f t="shared" ca="1" si="28"/>
        <v>44785</v>
      </c>
    </row>
    <row r="604" spans="2:5" x14ac:dyDescent="0.2">
      <c r="B604" s="6">
        <f t="shared" ca="1" si="27"/>
        <v>44900</v>
      </c>
      <c r="D604" s="6">
        <f t="shared" ca="1" si="28"/>
        <v>44949</v>
      </c>
      <c r="E604" s="11">
        <f t="shared" ca="1" si="28"/>
        <v>44786</v>
      </c>
    </row>
    <row r="605" spans="2:5" x14ac:dyDescent="0.2">
      <c r="B605" s="6">
        <f t="shared" ca="1" si="27"/>
        <v>44901</v>
      </c>
      <c r="D605" s="6">
        <f t="shared" ca="1" si="28"/>
        <v>44950</v>
      </c>
      <c r="E605" s="11">
        <f t="shared" ca="1" si="28"/>
        <v>44787</v>
      </c>
    </row>
    <row r="606" spans="2:5" x14ac:dyDescent="0.2">
      <c r="B606" s="6">
        <f t="shared" ca="1" si="27"/>
        <v>44902</v>
      </c>
      <c r="D606" s="6">
        <f t="shared" ca="1" si="28"/>
        <v>44951</v>
      </c>
      <c r="E606" s="11">
        <f t="shared" ca="1" si="28"/>
        <v>44788</v>
      </c>
    </row>
    <row r="607" spans="2:5" x14ac:dyDescent="0.2">
      <c r="B607" s="6">
        <f t="shared" ca="1" si="27"/>
        <v>44903</v>
      </c>
      <c r="D607" s="6">
        <f t="shared" ca="1" si="28"/>
        <v>44952</v>
      </c>
      <c r="E607" s="11">
        <f t="shared" ca="1" si="28"/>
        <v>44789</v>
      </c>
    </row>
    <row r="608" spans="2:5" x14ac:dyDescent="0.2">
      <c r="B608" s="6">
        <f t="shared" ca="1" si="27"/>
        <v>44904</v>
      </c>
      <c r="D608" s="6">
        <f t="shared" ca="1" si="28"/>
        <v>44953</v>
      </c>
      <c r="E608" s="11">
        <f t="shared" ca="1" si="28"/>
        <v>44790</v>
      </c>
    </row>
    <row r="609" spans="2:5" x14ac:dyDescent="0.2">
      <c r="B609" s="6">
        <f t="shared" ca="1" si="27"/>
        <v>44905</v>
      </c>
      <c r="D609" s="6">
        <f t="shared" ca="1" si="28"/>
        <v>44954</v>
      </c>
      <c r="E609" s="11">
        <f t="shared" ca="1" si="28"/>
        <v>44791</v>
      </c>
    </row>
    <row r="610" spans="2:5" x14ac:dyDescent="0.2">
      <c r="B610" s="6">
        <f t="shared" ca="1" si="27"/>
        <v>44906</v>
      </c>
      <c r="D610" s="6">
        <f t="shared" ca="1" si="28"/>
        <v>44955</v>
      </c>
      <c r="E610" s="11">
        <f t="shared" ca="1" si="28"/>
        <v>44792</v>
      </c>
    </row>
    <row r="611" spans="2:5" x14ac:dyDescent="0.2">
      <c r="B611" s="6">
        <f t="shared" ca="1" si="27"/>
        <v>44907</v>
      </c>
      <c r="D611" s="6">
        <f t="shared" ca="1" si="28"/>
        <v>44956</v>
      </c>
      <c r="E611" s="11">
        <f t="shared" ca="1" si="28"/>
        <v>44793</v>
      </c>
    </row>
    <row r="612" spans="2:5" x14ac:dyDescent="0.2">
      <c r="B612" s="6">
        <f t="shared" ca="1" si="27"/>
        <v>44908</v>
      </c>
      <c r="D612" s="6">
        <f t="shared" ca="1" si="28"/>
        <v>44957</v>
      </c>
      <c r="E612" s="11">
        <f t="shared" ca="1" si="28"/>
        <v>44794</v>
      </c>
    </row>
    <row r="613" spans="2:5" x14ac:dyDescent="0.2">
      <c r="B613" s="6">
        <f t="shared" ca="1" si="27"/>
        <v>44909</v>
      </c>
      <c r="D613" s="6">
        <f t="shared" ca="1" si="28"/>
        <v>44958</v>
      </c>
      <c r="E613" s="11">
        <f t="shared" ca="1" si="28"/>
        <v>44795</v>
      </c>
    </row>
    <row r="614" spans="2:5" x14ac:dyDescent="0.2">
      <c r="B614" s="6">
        <f t="shared" ca="1" si="27"/>
        <v>44910</v>
      </c>
      <c r="D614" s="6">
        <f t="shared" ca="1" si="28"/>
        <v>44959</v>
      </c>
      <c r="E614" s="11">
        <f t="shared" ca="1" si="28"/>
        <v>44796</v>
      </c>
    </row>
    <row r="615" spans="2:5" x14ac:dyDescent="0.2">
      <c r="B615" s="6">
        <f t="shared" ca="1" si="27"/>
        <v>44911</v>
      </c>
      <c r="D615" s="6">
        <f t="shared" ca="1" si="28"/>
        <v>44960</v>
      </c>
      <c r="E615" s="11">
        <f t="shared" ca="1" si="28"/>
        <v>44797</v>
      </c>
    </row>
    <row r="616" spans="2:5" x14ac:dyDescent="0.2">
      <c r="B616" s="6">
        <f t="shared" ca="1" si="27"/>
        <v>44912</v>
      </c>
      <c r="D616" s="6">
        <f t="shared" ca="1" si="28"/>
        <v>44961</v>
      </c>
      <c r="E616" s="11">
        <f t="shared" ca="1" si="28"/>
        <v>44798</v>
      </c>
    </row>
    <row r="617" spans="2:5" x14ac:dyDescent="0.2">
      <c r="B617" s="6">
        <f t="shared" ca="1" si="27"/>
        <v>44913</v>
      </c>
      <c r="D617" s="6">
        <f t="shared" ca="1" si="28"/>
        <v>44962</v>
      </c>
      <c r="E617" s="11">
        <f t="shared" ca="1" si="28"/>
        <v>44799</v>
      </c>
    </row>
    <row r="618" spans="2:5" x14ac:dyDescent="0.2">
      <c r="B618" s="6">
        <f t="shared" ca="1" si="27"/>
        <v>44914</v>
      </c>
      <c r="D618" s="6">
        <f t="shared" ca="1" si="28"/>
        <v>44963</v>
      </c>
      <c r="E618" s="11">
        <f t="shared" ca="1" si="28"/>
        <v>44800</v>
      </c>
    </row>
    <row r="619" spans="2:5" x14ac:dyDescent="0.2">
      <c r="B619" s="6">
        <f t="shared" ca="1" si="27"/>
        <v>44915</v>
      </c>
      <c r="D619" s="6">
        <f t="shared" ca="1" si="28"/>
        <v>44964</v>
      </c>
      <c r="E619" s="11">
        <f t="shared" ca="1" si="28"/>
        <v>44801</v>
      </c>
    </row>
    <row r="620" spans="2:5" x14ac:dyDescent="0.2">
      <c r="B620" s="6">
        <f t="shared" ca="1" si="27"/>
        <v>44916</v>
      </c>
      <c r="D620" s="6">
        <f t="shared" ca="1" si="28"/>
        <v>44965</v>
      </c>
      <c r="E620" s="11">
        <f t="shared" ca="1" si="28"/>
        <v>44802</v>
      </c>
    </row>
    <row r="621" spans="2:5" x14ac:dyDescent="0.2">
      <c r="B621" s="6">
        <f t="shared" ca="1" si="27"/>
        <v>44917</v>
      </c>
      <c r="D621" s="6">
        <f t="shared" ca="1" si="28"/>
        <v>44966</v>
      </c>
      <c r="E621" s="11">
        <f t="shared" ca="1" si="28"/>
        <v>44803</v>
      </c>
    </row>
    <row r="622" spans="2:5" x14ac:dyDescent="0.2">
      <c r="B622" s="6">
        <f t="shared" ca="1" si="27"/>
        <v>44918</v>
      </c>
      <c r="D622" s="6">
        <f t="shared" ca="1" si="28"/>
        <v>44967</v>
      </c>
      <c r="E622" s="11">
        <f t="shared" ca="1" si="28"/>
        <v>44804</v>
      </c>
    </row>
    <row r="623" spans="2:5" x14ac:dyDescent="0.2">
      <c r="B623" s="6">
        <f t="shared" ca="1" si="27"/>
        <v>44919</v>
      </c>
      <c r="D623" s="6">
        <f t="shared" ca="1" si="28"/>
        <v>44968</v>
      </c>
      <c r="E623" s="11">
        <f t="shared" ca="1" si="28"/>
        <v>44805</v>
      </c>
    </row>
    <row r="624" spans="2:5" x14ac:dyDescent="0.2">
      <c r="B624" s="6">
        <f t="shared" ca="1" si="27"/>
        <v>44920</v>
      </c>
      <c r="D624" s="6">
        <f t="shared" ca="1" si="28"/>
        <v>44969</v>
      </c>
      <c r="E624" s="11">
        <f t="shared" ca="1" si="28"/>
        <v>44806</v>
      </c>
    </row>
    <row r="625" spans="2:5" x14ac:dyDescent="0.2">
      <c r="B625" s="6">
        <f t="shared" ca="1" si="27"/>
        <v>44921</v>
      </c>
      <c r="D625" s="6">
        <f t="shared" ca="1" si="28"/>
        <v>44970</v>
      </c>
      <c r="E625" s="11">
        <f t="shared" ca="1" si="28"/>
        <v>44807</v>
      </c>
    </row>
    <row r="626" spans="2:5" x14ac:dyDescent="0.2">
      <c r="B626" s="6">
        <f t="shared" ca="1" si="27"/>
        <v>44922</v>
      </c>
      <c r="D626" s="6">
        <f t="shared" ca="1" si="28"/>
        <v>44971</v>
      </c>
      <c r="E626" s="11">
        <f t="shared" ca="1" si="28"/>
        <v>44808</v>
      </c>
    </row>
    <row r="627" spans="2:5" x14ac:dyDescent="0.2">
      <c r="B627" s="6">
        <f t="shared" ca="1" si="27"/>
        <v>44923</v>
      </c>
      <c r="D627" s="6">
        <f t="shared" ca="1" si="28"/>
        <v>44972</v>
      </c>
      <c r="E627" s="11">
        <f t="shared" ca="1" si="28"/>
        <v>44809</v>
      </c>
    </row>
    <row r="628" spans="2:5" x14ac:dyDescent="0.2">
      <c r="B628" s="6">
        <f t="shared" ca="1" si="27"/>
        <v>44924</v>
      </c>
      <c r="D628" s="6">
        <f t="shared" ca="1" si="28"/>
        <v>44973</v>
      </c>
      <c r="E628" s="11">
        <f t="shared" ca="1" si="28"/>
        <v>44810</v>
      </c>
    </row>
    <row r="629" spans="2:5" x14ac:dyDescent="0.2">
      <c r="B629" s="6">
        <f t="shared" ca="1" si="27"/>
        <v>44925</v>
      </c>
      <c r="D629" s="6">
        <f t="shared" ca="1" si="28"/>
        <v>44974</v>
      </c>
      <c r="E629" s="11">
        <f t="shared" ca="1" si="28"/>
        <v>44811</v>
      </c>
    </row>
    <row r="630" spans="2:5" x14ac:dyDescent="0.2">
      <c r="B630" s="6">
        <f t="shared" ca="1" si="27"/>
        <v>44926</v>
      </c>
      <c r="D630" s="6">
        <f t="shared" ca="1" si="28"/>
        <v>44975</v>
      </c>
      <c r="E630" s="11">
        <f t="shared" ca="1" si="28"/>
        <v>44812</v>
      </c>
    </row>
    <row r="631" spans="2:5" x14ac:dyDescent="0.2">
      <c r="B631" s="6">
        <f t="shared" ca="1" si="27"/>
        <v>44927</v>
      </c>
      <c r="D631" s="6">
        <f t="shared" ca="1" si="28"/>
        <v>44976</v>
      </c>
      <c r="E631" s="11">
        <f t="shared" ca="1" si="28"/>
        <v>44813</v>
      </c>
    </row>
    <row r="632" spans="2:5" x14ac:dyDescent="0.2">
      <c r="B632" s="6">
        <f t="shared" ref="B632:B695" ca="1" si="29">B631+1</f>
        <v>44928</v>
      </c>
      <c r="D632" s="6">
        <f t="shared" ca="1" si="28"/>
        <v>44977</v>
      </c>
      <c r="E632" s="11">
        <f t="shared" ca="1" si="28"/>
        <v>44814</v>
      </c>
    </row>
    <row r="633" spans="2:5" x14ac:dyDescent="0.2">
      <c r="B633" s="6">
        <f t="shared" ca="1" si="29"/>
        <v>44929</v>
      </c>
      <c r="D633" s="6">
        <f t="shared" ca="1" si="28"/>
        <v>44978</v>
      </c>
      <c r="E633" s="11">
        <f t="shared" ca="1" si="28"/>
        <v>44815</v>
      </c>
    </row>
    <row r="634" spans="2:5" x14ac:dyDescent="0.2">
      <c r="B634" s="6">
        <f t="shared" ca="1" si="29"/>
        <v>44930</v>
      </c>
      <c r="D634" s="6">
        <f t="shared" ca="1" si="28"/>
        <v>44979</v>
      </c>
      <c r="E634" s="11">
        <f t="shared" ca="1" si="28"/>
        <v>44816</v>
      </c>
    </row>
    <row r="635" spans="2:5" x14ac:dyDescent="0.2">
      <c r="B635" s="6">
        <f t="shared" ca="1" si="29"/>
        <v>44931</v>
      </c>
      <c r="D635" s="6">
        <f t="shared" ca="1" si="28"/>
        <v>44980</v>
      </c>
      <c r="E635" s="11">
        <f t="shared" ca="1" si="28"/>
        <v>44817</v>
      </c>
    </row>
    <row r="636" spans="2:5" x14ac:dyDescent="0.2">
      <c r="B636" s="6">
        <f t="shared" ca="1" si="29"/>
        <v>44932</v>
      </c>
      <c r="D636" s="6">
        <f t="shared" ca="1" si="28"/>
        <v>44981</v>
      </c>
      <c r="E636" s="11">
        <f t="shared" ca="1" si="28"/>
        <v>44818</v>
      </c>
    </row>
    <row r="637" spans="2:5" x14ac:dyDescent="0.2">
      <c r="B637" s="6">
        <f t="shared" ca="1" si="29"/>
        <v>44933</v>
      </c>
      <c r="D637" s="6">
        <f t="shared" ca="1" si="28"/>
        <v>44982</v>
      </c>
      <c r="E637" s="11">
        <f t="shared" ca="1" si="28"/>
        <v>44819</v>
      </c>
    </row>
    <row r="638" spans="2:5" x14ac:dyDescent="0.2">
      <c r="B638" s="6">
        <f t="shared" ca="1" si="29"/>
        <v>44934</v>
      </c>
      <c r="D638" s="6">
        <f t="shared" ca="1" si="28"/>
        <v>44983</v>
      </c>
      <c r="E638" s="11">
        <f t="shared" ca="1" si="28"/>
        <v>44820</v>
      </c>
    </row>
    <row r="639" spans="2:5" x14ac:dyDescent="0.2">
      <c r="B639" s="6">
        <f t="shared" ca="1" si="29"/>
        <v>44935</v>
      </c>
      <c r="D639" s="6">
        <f t="shared" ca="1" si="28"/>
        <v>44984</v>
      </c>
      <c r="E639" s="11">
        <f t="shared" ca="1" si="28"/>
        <v>44821</v>
      </c>
    </row>
    <row r="640" spans="2:5" x14ac:dyDescent="0.2">
      <c r="B640" s="6">
        <f t="shared" ca="1" si="29"/>
        <v>44936</v>
      </c>
      <c r="D640" s="6">
        <f t="shared" ca="1" si="28"/>
        <v>44985</v>
      </c>
      <c r="E640" s="11">
        <f t="shared" ca="1" si="28"/>
        <v>44822</v>
      </c>
    </row>
    <row r="641" spans="2:5" x14ac:dyDescent="0.2">
      <c r="B641" s="6">
        <f t="shared" ca="1" si="29"/>
        <v>44937</v>
      </c>
      <c r="D641" s="6">
        <f t="shared" ca="1" si="28"/>
        <v>44986</v>
      </c>
      <c r="E641" s="11">
        <f t="shared" ca="1" si="28"/>
        <v>44823</v>
      </c>
    </row>
    <row r="642" spans="2:5" x14ac:dyDescent="0.2">
      <c r="B642" s="6">
        <f t="shared" ca="1" si="29"/>
        <v>44938</v>
      </c>
      <c r="D642" s="6">
        <f t="shared" ca="1" si="28"/>
        <v>44987</v>
      </c>
      <c r="E642" s="11">
        <f t="shared" ca="1" si="28"/>
        <v>44824</v>
      </c>
    </row>
    <row r="643" spans="2:5" x14ac:dyDescent="0.2">
      <c r="B643" s="6">
        <f t="shared" ca="1" si="29"/>
        <v>44939</v>
      </c>
      <c r="D643" s="6">
        <f t="shared" ca="1" si="28"/>
        <v>44988</v>
      </c>
      <c r="E643" s="11">
        <f t="shared" ca="1" si="28"/>
        <v>44825</v>
      </c>
    </row>
    <row r="644" spans="2:5" x14ac:dyDescent="0.2">
      <c r="B644" s="6">
        <f t="shared" ca="1" si="29"/>
        <v>44940</v>
      </c>
      <c r="D644" s="6">
        <f t="shared" ca="1" si="28"/>
        <v>44989</v>
      </c>
      <c r="E644" s="11">
        <f t="shared" ca="1" si="28"/>
        <v>44826</v>
      </c>
    </row>
    <row r="645" spans="2:5" x14ac:dyDescent="0.2">
      <c r="B645" s="6">
        <f t="shared" ca="1" si="29"/>
        <v>44941</v>
      </c>
      <c r="D645" s="6">
        <f t="shared" ca="1" si="28"/>
        <v>44990</v>
      </c>
      <c r="E645" s="11">
        <f t="shared" ca="1" si="28"/>
        <v>44827</v>
      </c>
    </row>
    <row r="646" spans="2:5" x14ac:dyDescent="0.2">
      <c r="B646" s="6">
        <f t="shared" ca="1" si="29"/>
        <v>44942</v>
      </c>
      <c r="D646" s="6">
        <f t="shared" ca="1" si="28"/>
        <v>44991</v>
      </c>
      <c r="E646" s="11">
        <f t="shared" ca="1" si="28"/>
        <v>44828</v>
      </c>
    </row>
    <row r="647" spans="2:5" x14ac:dyDescent="0.2">
      <c r="B647" s="6">
        <f t="shared" ca="1" si="29"/>
        <v>44943</v>
      </c>
      <c r="D647" s="6">
        <f t="shared" ca="1" si="28"/>
        <v>44992</v>
      </c>
      <c r="E647" s="11">
        <f t="shared" ca="1" si="28"/>
        <v>44829</v>
      </c>
    </row>
    <row r="648" spans="2:5" x14ac:dyDescent="0.2">
      <c r="B648" s="6">
        <f t="shared" ca="1" si="29"/>
        <v>44944</v>
      </c>
      <c r="D648" s="6">
        <f t="shared" ca="1" si="28"/>
        <v>44993</v>
      </c>
      <c r="E648" s="11">
        <f t="shared" ca="1" si="28"/>
        <v>44830</v>
      </c>
    </row>
    <row r="649" spans="2:5" x14ac:dyDescent="0.2">
      <c r="B649" s="6">
        <f t="shared" ca="1" si="29"/>
        <v>44945</v>
      </c>
      <c r="D649" s="6">
        <f t="shared" ref="D649:E712" ca="1" si="30">D648+1</f>
        <v>44994</v>
      </c>
      <c r="E649" s="11">
        <f t="shared" ca="1" si="30"/>
        <v>44831</v>
      </c>
    </row>
    <row r="650" spans="2:5" x14ac:dyDescent="0.2">
      <c r="B650" s="6">
        <f t="shared" ca="1" si="29"/>
        <v>44946</v>
      </c>
      <c r="D650" s="6">
        <f t="shared" ca="1" si="30"/>
        <v>44995</v>
      </c>
      <c r="E650" s="11">
        <f t="shared" ca="1" si="30"/>
        <v>44832</v>
      </c>
    </row>
    <row r="651" spans="2:5" x14ac:dyDescent="0.2">
      <c r="B651" s="6">
        <f t="shared" ca="1" si="29"/>
        <v>44947</v>
      </c>
      <c r="D651" s="6">
        <f t="shared" ca="1" si="30"/>
        <v>44996</v>
      </c>
      <c r="E651" s="11">
        <f t="shared" ca="1" si="30"/>
        <v>44833</v>
      </c>
    </row>
    <row r="652" spans="2:5" x14ac:dyDescent="0.2">
      <c r="B652" s="6">
        <f t="shared" ca="1" si="29"/>
        <v>44948</v>
      </c>
      <c r="D652" s="6">
        <f t="shared" ca="1" si="30"/>
        <v>44997</v>
      </c>
      <c r="E652" s="11">
        <f t="shared" ca="1" si="30"/>
        <v>44834</v>
      </c>
    </row>
    <row r="653" spans="2:5" x14ac:dyDescent="0.2">
      <c r="B653" s="6">
        <f t="shared" ca="1" si="29"/>
        <v>44949</v>
      </c>
      <c r="D653" s="6">
        <f t="shared" ca="1" si="30"/>
        <v>44998</v>
      </c>
      <c r="E653" s="11">
        <f t="shared" ca="1" si="30"/>
        <v>44835</v>
      </c>
    </row>
    <row r="654" spans="2:5" x14ac:dyDescent="0.2">
      <c r="B654" s="6">
        <f t="shared" ca="1" si="29"/>
        <v>44950</v>
      </c>
      <c r="D654" s="6">
        <f t="shared" ca="1" si="30"/>
        <v>44999</v>
      </c>
      <c r="E654" s="11">
        <f t="shared" ca="1" si="30"/>
        <v>44836</v>
      </c>
    </row>
    <row r="655" spans="2:5" x14ac:dyDescent="0.2">
      <c r="B655" s="6">
        <f t="shared" ca="1" si="29"/>
        <v>44951</v>
      </c>
      <c r="D655" s="6">
        <f t="shared" ca="1" si="30"/>
        <v>45000</v>
      </c>
      <c r="E655" s="11">
        <f t="shared" ca="1" si="30"/>
        <v>44837</v>
      </c>
    </row>
    <row r="656" spans="2:5" x14ac:dyDescent="0.2">
      <c r="B656" s="6">
        <f t="shared" ca="1" si="29"/>
        <v>44952</v>
      </c>
      <c r="D656" s="6">
        <f t="shared" ca="1" si="30"/>
        <v>45001</v>
      </c>
      <c r="E656" s="11">
        <f t="shared" ca="1" si="30"/>
        <v>44838</v>
      </c>
    </row>
    <row r="657" spans="2:5" x14ac:dyDescent="0.2">
      <c r="B657" s="6">
        <f t="shared" ca="1" si="29"/>
        <v>44953</v>
      </c>
      <c r="D657" s="6">
        <f t="shared" ca="1" si="30"/>
        <v>45002</v>
      </c>
      <c r="E657" s="11">
        <f t="shared" ca="1" si="30"/>
        <v>44839</v>
      </c>
    </row>
    <row r="658" spans="2:5" x14ac:dyDescent="0.2">
      <c r="B658" s="6">
        <f t="shared" ca="1" si="29"/>
        <v>44954</v>
      </c>
      <c r="D658" s="6">
        <f t="shared" ca="1" si="30"/>
        <v>45003</v>
      </c>
      <c r="E658" s="11">
        <f t="shared" ca="1" si="30"/>
        <v>44840</v>
      </c>
    </row>
    <row r="659" spans="2:5" x14ac:dyDescent="0.2">
      <c r="B659" s="6">
        <f t="shared" ca="1" si="29"/>
        <v>44955</v>
      </c>
      <c r="D659" s="6">
        <f t="shared" ca="1" si="30"/>
        <v>45004</v>
      </c>
      <c r="E659" s="11">
        <f t="shared" ca="1" si="30"/>
        <v>44841</v>
      </c>
    </row>
    <row r="660" spans="2:5" x14ac:dyDescent="0.2">
      <c r="B660" s="6">
        <f t="shared" ca="1" si="29"/>
        <v>44956</v>
      </c>
      <c r="D660" s="6">
        <f t="shared" ca="1" si="30"/>
        <v>45005</v>
      </c>
      <c r="E660" s="11">
        <f t="shared" ca="1" si="30"/>
        <v>44842</v>
      </c>
    </row>
    <row r="661" spans="2:5" x14ac:dyDescent="0.2">
      <c r="B661" s="6">
        <f t="shared" ca="1" si="29"/>
        <v>44957</v>
      </c>
      <c r="D661" s="6">
        <f t="shared" ca="1" si="30"/>
        <v>45006</v>
      </c>
      <c r="E661" s="11">
        <f t="shared" ca="1" si="30"/>
        <v>44843</v>
      </c>
    </row>
    <row r="662" spans="2:5" x14ac:dyDescent="0.2">
      <c r="B662" s="6">
        <f t="shared" ca="1" si="29"/>
        <v>44958</v>
      </c>
      <c r="D662" s="6">
        <f t="shared" ca="1" si="30"/>
        <v>45007</v>
      </c>
      <c r="E662" s="11">
        <f t="shared" ca="1" si="30"/>
        <v>44844</v>
      </c>
    </row>
    <row r="663" spans="2:5" x14ac:dyDescent="0.2">
      <c r="B663" s="6">
        <f t="shared" ca="1" si="29"/>
        <v>44959</v>
      </c>
      <c r="D663" s="6">
        <f t="shared" ca="1" si="30"/>
        <v>45008</v>
      </c>
      <c r="E663" s="11">
        <f t="shared" ca="1" si="30"/>
        <v>44845</v>
      </c>
    </row>
    <row r="664" spans="2:5" x14ac:dyDescent="0.2">
      <c r="B664" s="6">
        <f t="shared" ca="1" si="29"/>
        <v>44960</v>
      </c>
      <c r="D664" s="6">
        <f t="shared" ca="1" si="30"/>
        <v>45009</v>
      </c>
      <c r="E664" s="11">
        <f t="shared" ca="1" si="30"/>
        <v>44846</v>
      </c>
    </row>
    <row r="665" spans="2:5" x14ac:dyDescent="0.2">
      <c r="B665" s="6">
        <f t="shared" ca="1" si="29"/>
        <v>44961</v>
      </c>
      <c r="D665" s="6">
        <f t="shared" ca="1" si="30"/>
        <v>45010</v>
      </c>
      <c r="E665" s="11">
        <f t="shared" ca="1" si="30"/>
        <v>44847</v>
      </c>
    </row>
    <row r="666" spans="2:5" x14ac:dyDescent="0.2">
      <c r="B666" s="6">
        <f t="shared" ca="1" si="29"/>
        <v>44962</v>
      </c>
      <c r="D666" s="6">
        <f t="shared" ca="1" si="30"/>
        <v>45011</v>
      </c>
      <c r="E666" s="11">
        <f t="shared" ca="1" si="30"/>
        <v>44848</v>
      </c>
    </row>
    <row r="667" spans="2:5" x14ac:dyDescent="0.2">
      <c r="B667" s="6">
        <f t="shared" ca="1" si="29"/>
        <v>44963</v>
      </c>
      <c r="D667" s="6">
        <f t="shared" ca="1" si="30"/>
        <v>45012</v>
      </c>
      <c r="E667" s="11">
        <f t="shared" ca="1" si="30"/>
        <v>44849</v>
      </c>
    </row>
    <row r="668" spans="2:5" x14ac:dyDescent="0.2">
      <c r="B668" s="6">
        <f t="shared" ca="1" si="29"/>
        <v>44964</v>
      </c>
      <c r="D668" s="6">
        <f t="shared" ca="1" si="30"/>
        <v>45013</v>
      </c>
      <c r="E668" s="11">
        <f t="shared" ca="1" si="30"/>
        <v>44850</v>
      </c>
    </row>
    <row r="669" spans="2:5" x14ac:dyDescent="0.2">
      <c r="B669" s="6">
        <f t="shared" ca="1" si="29"/>
        <v>44965</v>
      </c>
      <c r="D669" s="6">
        <f t="shared" ca="1" si="30"/>
        <v>45014</v>
      </c>
      <c r="E669" s="11">
        <f t="shared" ca="1" si="30"/>
        <v>44851</v>
      </c>
    </row>
    <row r="670" spans="2:5" x14ac:dyDescent="0.2">
      <c r="B670" s="6">
        <f t="shared" ca="1" si="29"/>
        <v>44966</v>
      </c>
      <c r="D670" s="6">
        <f t="shared" ca="1" si="30"/>
        <v>45015</v>
      </c>
      <c r="E670" s="11">
        <f t="shared" ca="1" si="30"/>
        <v>44852</v>
      </c>
    </row>
    <row r="671" spans="2:5" x14ac:dyDescent="0.2">
      <c r="B671" s="6">
        <f t="shared" ca="1" si="29"/>
        <v>44967</v>
      </c>
      <c r="D671" s="6">
        <f t="shared" ca="1" si="30"/>
        <v>45016</v>
      </c>
      <c r="E671" s="11">
        <f t="shared" ca="1" si="30"/>
        <v>44853</v>
      </c>
    </row>
    <row r="672" spans="2:5" x14ac:dyDescent="0.2">
      <c r="B672" s="6">
        <f t="shared" ca="1" si="29"/>
        <v>44968</v>
      </c>
      <c r="D672" s="6">
        <f t="shared" ca="1" si="30"/>
        <v>45017</v>
      </c>
      <c r="E672" s="11">
        <f t="shared" ca="1" si="30"/>
        <v>44854</v>
      </c>
    </row>
    <row r="673" spans="2:5" x14ac:dyDescent="0.2">
      <c r="B673" s="6">
        <f t="shared" ca="1" si="29"/>
        <v>44969</v>
      </c>
      <c r="D673" s="6">
        <f t="shared" ca="1" si="30"/>
        <v>45018</v>
      </c>
      <c r="E673" s="11">
        <f t="shared" ca="1" si="30"/>
        <v>44855</v>
      </c>
    </row>
    <row r="674" spans="2:5" x14ac:dyDescent="0.2">
      <c r="B674" s="6">
        <f t="shared" ca="1" si="29"/>
        <v>44970</v>
      </c>
      <c r="D674" s="6">
        <f t="shared" ca="1" si="30"/>
        <v>45019</v>
      </c>
      <c r="E674" s="11">
        <f t="shared" ca="1" si="30"/>
        <v>44856</v>
      </c>
    </row>
    <row r="675" spans="2:5" x14ac:dyDescent="0.2">
      <c r="B675" s="6">
        <f t="shared" ca="1" si="29"/>
        <v>44971</v>
      </c>
      <c r="D675" s="6">
        <f t="shared" ca="1" si="30"/>
        <v>45020</v>
      </c>
      <c r="E675" s="11">
        <f t="shared" ca="1" si="30"/>
        <v>44857</v>
      </c>
    </row>
    <row r="676" spans="2:5" x14ac:dyDescent="0.2">
      <c r="B676" s="6">
        <f t="shared" ca="1" si="29"/>
        <v>44972</v>
      </c>
      <c r="D676" s="6">
        <f t="shared" ca="1" si="30"/>
        <v>45021</v>
      </c>
      <c r="E676" s="11">
        <f t="shared" ca="1" si="30"/>
        <v>44858</v>
      </c>
    </row>
    <row r="677" spans="2:5" x14ac:dyDescent="0.2">
      <c r="B677" s="6">
        <f t="shared" ca="1" si="29"/>
        <v>44973</v>
      </c>
      <c r="D677" s="6">
        <f t="shared" ca="1" si="30"/>
        <v>45022</v>
      </c>
      <c r="E677" s="11">
        <f t="shared" ca="1" si="30"/>
        <v>44859</v>
      </c>
    </row>
    <row r="678" spans="2:5" x14ac:dyDescent="0.2">
      <c r="B678" s="6">
        <f t="shared" ca="1" si="29"/>
        <v>44974</v>
      </c>
      <c r="D678" s="6">
        <f t="shared" ca="1" si="30"/>
        <v>45023</v>
      </c>
      <c r="E678" s="11">
        <f t="shared" ca="1" si="30"/>
        <v>44860</v>
      </c>
    </row>
    <row r="679" spans="2:5" x14ac:dyDescent="0.2">
      <c r="B679" s="6">
        <f t="shared" ca="1" si="29"/>
        <v>44975</v>
      </c>
      <c r="D679" s="6">
        <f t="shared" ca="1" si="30"/>
        <v>45024</v>
      </c>
      <c r="E679" s="11">
        <f t="shared" ca="1" si="30"/>
        <v>44861</v>
      </c>
    </row>
    <row r="680" spans="2:5" x14ac:dyDescent="0.2">
      <c r="B680" s="6">
        <f t="shared" ca="1" si="29"/>
        <v>44976</v>
      </c>
      <c r="D680" s="6">
        <f t="shared" ca="1" si="30"/>
        <v>45025</v>
      </c>
      <c r="E680" s="11">
        <f t="shared" ca="1" si="30"/>
        <v>44862</v>
      </c>
    </row>
    <row r="681" spans="2:5" x14ac:dyDescent="0.2">
      <c r="B681" s="6">
        <f t="shared" ca="1" si="29"/>
        <v>44977</v>
      </c>
      <c r="D681" s="6">
        <f t="shared" ca="1" si="30"/>
        <v>45026</v>
      </c>
      <c r="E681" s="11">
        <f t="shared" ca="1" si="30"/>
        <v>44863</v>
      </c>
    </row>
    <row r="682" spans="2:5" x14ac:dyDescent="0.2">
      <c r="B682" s="6">
        <f t="shared" ca="1" si="29"/>
        <v>44978</v>
      </c>
      <c r="D682" s="6">
        <f t="shared" ca="1" si="30"/>
        <v>45027</v>
      </c>
      <c r="E682" s="11">
        <f t="shared" ca="1" si="30"/>
        <v>44864</v>
      </c>
    </row>
    <row r="683" spans="2:5" x14ac:dyDescent="0.2">
      <c r="B683" s="6">
        <f t="shared" ca="1" si="29"/>
        <v>44979</v>
      </c>
      <c r="D683" s="6">
        <f t="shared" ca="1" si="30"/>
        <v>45028</v>
      </c>
      <c r="E683" s="11">
        <f t="shared" ca="1" si="30"/>
        <v>44865</v>
      </c>
    </row>
    <row r="684" spans="2:5" x14ac:dyDescent="0.2">
      <c r="B684" s="6">
        <f t="shared" ca="1" si="29"/>
        <v>44980</v>
      </c>
      <c r="D684" s="6">
        <f t="shared" ca="1" si="30"/>
        <v>45029</v>
      </c>
      <c r="E684" s="11">
        <f t="shared" ca="1" si="30"/>
        <v>44866</v>
      </c>
    </row>
    <row r="685" spans="2:5" x14ac:dyDescent="0.2">
      <c r="B685" s="6">
        <f t="shared" ca="1" si="29"/>
        <v>44981</v>
      </c>
      <c r="D685" s="6">
        <f t="shared" ca="1" si="30"/>
        <v>45030</v>
      </c>
      <c r="E685" s="11">
        <f t="shared" ca="1" si="30"/>
        <v>44867</v>
      </c>
    </row>
    <row r="686" spans="2:5" x14ac:dyDescent="0.2">
      <c r="B686" s="6">
        <f t="shared" ca="1" si="29"/>
        <v>44982</v>
      </c>
      <c r="D686" s="6">
        <f t="shared" ca="1" si="30"/>
        <v>45031</v>
      </c>
      <c r="E686" s="11">
        <f t="shared" ca="1" si="30"/>
        <v>44868</v>
      </c>
    </row>
    <row r="687" spans="2:5" x14ac:dyDescent="0.2">
      <c r="B687" s="6">
        <f t="shared" ca="1" si="29"/>
        <v>44983</v>
      </c>
      <c r="D687" s="6">
        <f t="shared" ca="1" si="30"/>
        <v>45032</v>
      </c>
      <c r="E687" s="11">
        <f t="shared" ca="1" si="30"/>
        <v>44869</v>
      </c>
    </row>
    <row r="688" spans="2:5" x14ac:dyDescent="0.2">
      <c r="B688" s="6">
        <f t="shared" ca="1" si="29"/>
        <v>44984</v>
      </c>
      <c r="D688" s="6">
        <f t="shared" ca="1" si="30"/>
        <v>45033</v>
      </c>
      <c r="E688" s="11">
        <f t="shared" ca="1" si="30"/>
        <v>44870</v>
      </c>
    </row>
    <row r="689" spans="2:5" x14ac:dyDescent="0.2">
      <c r="B689" s="6">
        <f t="shared" ca="1" si="29"/>
        <v>44985</v>
      </c>
      <c r="D689" s="6">
        <f t="shared" ca="1" si="30"/>
        <v>45034</v>
      </c>
      <c r="E689" s="11">
        <f t="shared" ca="1" si="30"/>
        <v>44871</v>
      </c>
    </row>
    <row r="690" spans="2:5" x14ac:dyDescent="0.2">
      <c r="B690" s="6">
        <f t="shared" ca="1" si="29"/>
        <v>44986</v>
      </c>
      <c r="D690" s="6">
        <f t="shared" ca="1" si="30"/>
        <v>45035</v>
      </c>
      <c r="E690" s="11">
        <f t="shared" ca="1" si="30"/>
        <v>44872</v>
      </c>
    </row>
    <row r="691" spans="2:5" x14ac:dyDescent="0.2">
      <c r="B691" s="6">
        <f t="shared" ca="1" si="29"/>
        <v>44987</v>
      </c>
      <c r="D691" s="6">
        <f t="shared" ca="1" si="30"/>
        <v>45036</v>
      </c>
      <c r="E691" s="11">
        <f t="shared" ca="1" si="30"/>
        <v>44873</v>
      </c>
    </row>
    <row r="692" spans="2:5" x14ac:dyDescent="0.2">
      <c r="B692" s="6">
        <f t="shared" ca="1" si="29"/>
        <v>44988</v>
      </c>
      <c r="D692" s="6">
        <f t="shared" ca="1" si="30"/>
        <v>45037</v>
      </c>
      <c r="E692" s="11">
        <f t="shared" ca="1" si="30"/>
        <v>44874</v>
      </c>
    </row>
    <row r="693" spans="2:5" x14ac:dyDescent="0.2">
      <c r="B693" s="6">
        <f t="shared" ca="1" si="29"/>
        <v>44989</v>
      </c>
      <c r="D693" s="6">
        <f t="shared" ca="1" si="30"/>
        <v>45038</v>
      </c>
      <c r="E693" s="11">
        <f t="shared" ca="1" si="30"/>
        <v>44875</v>
      </c>
    </row>
    <row r="694" spans="2:5" x14ac:dyDescent="0.2">
      <c r="B694" s="6">
        <f t="shared" ca="1" si="29"/>
        <v>44990</v>
      </c>
      <c r="D694" s="6">
        <f t="shared" ca="1" si="30"/>
        <v>45039</v>
      </c>
      <c r="E694" s="11">
        <f t="shared" ca="1" si="30"/>
        <v>44876</v>
      </c>
    </row>
    <row r="695" spans="2:5" x14ac:dyDescent="0.2">
      <c r="B695" s="6">
        <f t="shared" ca="1" si="29"/>
        <v>44991</v>
      </c>
      <c r="D695" s="6">
        <f t="shared" ca="1" si="30"/>
        <v>45040</v>
      </c>
      <c r="E695" s="11">
        <f t="shared" ca="1" si="30"/>
        <v>44877</v>
      </c>
    </row>
    <row r="696" spans="2:5" x14ac:dyDescent="0.2">
      <c r="B696" s="6">
        <f t="shared" ref="B696:B759" ca="1" si="31">B695+1</f>
        <v>44992</v>
      </c>
      <c r="D696" s="6">
        <f t="shared" ca="1" si="30"/>
        <v>45041</v>
      </c>
      <c r="E696" s="11">
        <f t="shared" ca="1" si="30"/>
        <v>44878</v>
      </c>
    </row>
    <row r="697" spans="2:5" x14ac:dyDescent="0.2">
      <c r="B697" s="6">
        <f t="shared" ca="1" si="31"/>
        <v>44993</v>
      </c>
      <c r="D697" s="6">
        <f t="shared" ca="1" si="30"/>
        <v>45042</v>
      </c>
      <c r="E697" s="11">
        <f t="shared" ca="1" si="30"/>
        <v>44879</v>
      </c>
    </row>
    <row r="698" spans="2:5" x14ac:dyDescent="0.2">
      <c r="B698" s="6">
        <f t="shared" ca="1" si="31"/>
        <v>44994</v>
      </c>
      <c r="D698" s="6">
        <f t="shared" ca="1" si="30"/>
        <v>45043</v>
      </c>
      <c r="E698" s="11">
        <f t="shared" ca="1" si="30"/>
        <v>44880</v>
      </c>
    </row>
    <row r="699" spans="2:5" x14ac:dyDescent="0.2">
      <c r="B699" s="6">
        <f t="shared" ca="1" si="31"/>
        <v>44995</v>
      </c>
      <c r="D699" s="6">
        <f t="shared" ca="1" si="30"/>
        <v>45044</v>
      </c>
      <c r="E699" s="11">
        <f t="shared" ca="1" si="30"/>
        <v>44881</v>
      </c>
    </row>
    <row r="700" spans="2:5" x14ac:dyDescent="0.2">
      <c r="B700" s="6">
        <f t="shared" ca="1" si="31"/>
        <v>44996</v>
      </c>
      <c r="D700" s="6">
        <f t="shared" ca="1" si="30"/>
        <v>45045</v>
      </c>
      <c r="E700" s="11">
        <f t="shared" ca="1" si="30"/>
        <v>44882</v>
      </c>
    </row>
    <row r="701" spans="2:5" x14ac:dyDescent="0.2">
      <c r="B701" s="6">
        <f t="shared" ca="1" si="31"/>
        <v>44997</v>
      </c>
      <c r="D701" s="6">
        <f t="shared" ca="1" si="30"/>
        <v>45046</v>
      </c>
      <c r="E701" s="11">
        <f t="shared" ca="1" si="30"/>
        <v>44883</v>
      </c>
    </row>
    <row r="702" spans="2:5" x14ac:dyDescent="0.2">
      <c r="B702" s="6">
        <f t="shared" ca="1" si="31"/>
        <v>44998</v>
      </c>
      <c r="D702" s="6">
        <f t="shared" ca="1" si="30"/>
        <v>45047</v>
      </c>
      <c r="E702" s="11">
        <f t="shared" ca="1" si="30"/>
        <v>44884</v>
      </c>
    </row>
    <row r="703" spans="2:5" x14ac:dyDescent="0.2">
      <c r="B703" s="6">
        <f t="shared" ca="1" si="31"/>
        <v>44999</v>
      </c>
      <c r="D703" s="6">
        <f t="shared" ca="1" si="30"/>
        <v>45048</v>
      </c>
      <c r="E703" s="11">
        <f t="shared" ca="1" si="30"/>
        <v>44885</v>
      </c>
    </row>
    <row r="704" spans="2:5" x14ac:dyDescent="0.2">
      <c r="B704" s="6">
        <f t="shared" ca="1" si="31"/>
        <v>45000</v>
      </c>
      <c r="D704" s="6">
        <f t="shared" ca="1" si="30"/>
        <v>45049</v>
      </c>
      <c r="E704" s="11">
        <f t="shared" ca="1" si="30"/>
        <v>44886</v>
      </c>
    </row>
    <row r="705" spans="2:5" x14ac:dyDescent="0.2">
      <c r="B705" s="6">
        <f t="shared" ca="1" si="31"/>
        <v>45001</v>
      </c>
      <c r="D705" s="6">
        <f t="shared" ca="1" si="30"/>
        <v>45050</v>
      </c>
      <c r="E705" s="11">
        <f t="shared" ca="1" si="30"/>
        <v>44887</v>
      </c>
    </row>
    <row r="706" spans="2:5" x14ac:dyDescent="0.2">
      <c r="B706" s="6">
        <f t="shared" ca="1" si="31"/>
        <v>45002</v>
      </c>
      <c r="D706" s="6">
        <f t="shared" ca="1" si="30"/>
        <v>45051</v>
      </c>
      <c r="E706" s="11">
        <f t="shared" ca="1" si="30"/>
        <v>44888</v>
      </c>
    </row>
    <row r="707" spans="2:5" x14ac:dyDescent="0.2">
      <c r="B707" s="6">
        <f t="shared" ca="1" si="31"/>
        <v>45003</v>
      </c>
      <c r="D707" s="6">
        <f t="shared" ca="1" si="30"/>
        <v>45052</v>
      </c>
      <c r="E707" s="11">
        <f t="shared" ca="1" si="30"/>
        <v>44889</v>
      </c>
    </row>
    <row r="708" spans="2:5" x14ac:dyDescent="0.2">
      <c r="B708" s="6">
        <f t="shared" ca="1" si="31"/>
        <v>45004</v>
      </c>
      <c r="D708" s="6">
        <f t="shared" ca="1" si="30"/>
        <v>45053</v>
      </c>
      <c r="E708" s="11">
        <f t="shared" ca="1" si="30"/>
        <v>44890</v>
      </c>
    </row>
    <row r="709" spans="2:5" x14ac:dyDescent="0.2">
      <c r="B709" s="6">
        <f t="shared" ca="1" si="31"/>
        <v>45005</v>
      </c>
      <c r="D709" s="6">
        <f t="shared" ca="1" si="30"/>
        <v>45054</v>
      </c>
      <c r="E709" s="11">
        <f t="shared" ca="1" si="30"/>
        <v>44891</v>
      </c>
    </row>
    <row r="710" spans="2:5" x14ac:dyDescent="0.2">
      <c r="B710" s="6">
        <f t="shared" ca="1" si="31"/>
        <v>45006</v>
      </c>
      <c r="D710" s="6">
        <f t="shared" ca="1" si="30"/>
        <v>45055</v>
      </c>
      <c r="E710" s="11">
        <f t="shared" ca="1" si="30"/>
        <v>44892</v>
      </c>
    </row>
    <row r="711" spans="2:5" x14ac:dyDescent="0.2">
      <c r="B711" s="6">
        <f t="shared" ca="1" si="31"/>
        <v>45007</v>
      </c>
      <c r="D711" s="6">
        <f t="shared" ca="1" si="30"/>
        <v>45056</v>
      </c>
      <c r="E711" s="11">
        <f t="shared" ca="1" si="30"/>
        <v>44893</v>
      </c>
    </row>
    <row r="712" spans="2:5" x14ac:dyDescent="0.2">
      <c r="B712" s="6">
        <f t="shared" ca="1" si="31"/>
        <v>45008</v>
      </c>
      <c r="D712" s="6">
        <f t="shared" ca="1" si="30"/>
        <v>45057</v>
      </c>
      <c r="E712" s="11">
        <f t="shared" ca="1" si="30"/>
        <v>44894</v>
      </c>
    </row>
    <row r="713" spans="2:5" x14ac:dyDescent="0.2">
      <c r="B713" s="6">
        <f t="shared" ca="1" si="31"/>
        <v>45009</v>
      </c>
      <c r="D713" s="6">
        <f t="shared" ref="D713:E776" ca="1" si="32">D712+1</f>
        <v>45058</v>
      </c>
      <c r="E713" s="11">
        <f t="shared" ca="1" si="32"/>
        <v>44895</v>
      </c>
    </row>
    <row r="714" spans="2:5" x14ac:dyDescent="0.2">
      <c r="B714" s="6">
        <f t="shared" ca="1" si="31"/>
        <v>45010</v>
      </c>
      <c r="D714" s="6">
        <f t="shared" ca="1" si="32"/>
        <v>45059</v>
      </c>
      <c r="E714" s="11">
        <f t="shared" ca="1" si="32"/>
        <v>44896</v>
      </c>
    </row>
    <row r="715" spans="2:5" x14ac:dyDescent="0.2">
      <c r="B715" s="6">
        <f t="shared" ca="1" si="31"/>
        <v>45011</v>
      </c>
      <c r="D715" s="6">
        <f t="shared" ca="1" si="32"/>
        <v>45060</v>
      </c>
      <c r="E715" s="11">
        <f t="shared" ca="1" si="32"/>
        <v>44897</v>
      </c>
    </row>
    <row r="716" spans="2:5" x14ac:dyDescent="0.2">
      <c r="B716" s="6">
        <f t="shared" ca="1" si="31"/>
        <v>45012</v>
      </c>
      <c r="D716" s="6">
        <f t="shared" ca="1" si="32"/>
        <v>45061</v>
      </c>
      <c r="E716" s="11">
        <f t="shared" ca="1" si="32"/>
        <v>44898</v>
      </c>
    </row>
    <row r="717" spans="2:5" x14ac:dyDescent="0.2">
      <c r="B717" s="6">
        <f t="shared" ca="1" si="31"/>
        <v>45013</v>
      </c>
      <c r="D717" s="6">
        <f t="shared" ca="1" si="32"/>
        <v>45062</v>
      </c>
      <c r="E717" s="11">
        <f t="shared" ca="1" si="32"/>
        <v>44899</v>
      </c>
    </row>
    <row r="718" spans="2:5" x14ac:dyDescent="0.2">
      <c r="B718" s="6">
        <f t="shared" ca="1" si="31"/>
        <v>45014</v>
      </c>
      <c r="D718" s="6">
        <f t="shared" ca="1" si="32"/>
        <v>45063</v>
      </c>
      <c r="E718" s="11">
        <f t="shared" ca="1" si="32"/>
        <v>44900</v>
      </c>
    </row>
    <row r="719" spans="2:5" x14ac:dyDescent="0.2">
      <c r="B719" s="6">
        <f t="shared" ca="1" si="31"/>
        <v>45015</v>
      </c>
      <c r="D719" s="6">
        <f t="shared" ca="1" si="32"/>
        <v>45064</v>
      </c>
      <c r="E719" s="11">
        <f t="shared" ca="1" si="32"/>
        <v>44901</v>
      </c>
    </row>
    <row r="720" spans="2:5" x14ac:dyDescent="0.2">
      <c r="B720" s="6">
        <f t="shared" ca="1" si="31"/>
        <v>45016</v>
      </c>
      <c r="D720" s="6">
        <f t="shared" ca="1" si="32"/>
        <v>45065</v>
      </c>
      <c r="E720" s="11">
        <f t="shared" ca="1" si="32"/>
        <v>44902</v>
      </c>
    </row>
    <row r="721" spans="2:5" x14ac:dyDescent="0.2">
      <c r="B721" s="6">
        <f t="shared" ca="1" si="31"/>
        <v>45017</v>
      </c>
      <c r="D721" s="6">
        <f t="shared" ca="1" si="32"/>
        <v>45066</v>
      </c>
      <c r="E721" s="11">
        <f t="shared" ca="1" si="32"/>
        <v>44903</v>
      </c>
    </row>
    <row r="722" spans="2:5" x14ac:dyDescent="0.2">
      <c r="B722" s="6">
        <f t="shared" ca="1" si="31"/>
        <v>45018</v>
      </c>
      <c r="D722" s="6">
        <f t="shared" ca="1" si="32"/>
        <v>45067</v>
      </c>
      <c r="E722" s="11">
        <f t="shared" ca="1" si="32"/>
        <v>44904</v>
      </c>
    </row>
    <row r="723" spans="2:5" x14ac:dyDescent="0.2">
      <c r="B723" s="6">
        <f t="shared" ca="1" si="31"/>
        <v>45019</v>
      </c>
      <c r="D723" s="6">
        <f t="shared" ca="1" si="32"/>
        <v>45068</v>
      </c>
      <c r="E723" s="11">
        <f t="shared" ca="1" si="32"/>
        <v>44905</v>
      </c>
    </row>
    <row r="724" spans="2:5" x14ac:dyDescent="0.2">
      <c r="B724" s="6">
        <f t="shared" ca="1" si="31"/>
        <v>45020</v>
      </c>
      <c r="D724" s="6">
        <f t="shared" ca="1" si="32"/>
        <v>45069</v>
      </c>
      <c r="E724" s="11">
        <f t="shared" ca="1" si="32"/>
        <v>44906</v>
      </c>
    </row>
    <row r="725" spans="2:5" x14ac:dyDescent="0.2">
      <c r="B725" s="6">
        <f t="shared" ca="1" si="31"/>
        <v>45021</v>
      </c>
      <c r="D725" s="6">
        <f t="shared" ca="1" si="32"/>
        <v>45070</v>
      </c>
      <c r="E725" s="11">
        <f t="shared" ca="1" si="32"/>
        <v>44907</v>
      </c>
    </row>
    <row r="726" spans="2:5" x14ac:dyDescent="0.2">
      <c r="B726" s="6">
        <f t="shared" ca="1" si="31"/>
        <v>45022</v>
      </c>
      <c r="D726" s="6">
        <f t="shared" ca="1" si="32"/>
        <v>45071</v>
      </c>
      <c r="E726" s="11">
        <f t="shared" ca="1" si="32"/>
        <v>44908</v>
      </c>
    </row>
    <row r="727" spans="2:5" x14ac:dyDescent="0.2">
      <c r="B727" s="6">
        <f t="shared" ca="1" si="31"/>
        <v>45023</v>
      </c>
      <c r="D727" s="6">
        <f t="shared" ca="1" si="32"/>
        <v>45072</v>
      </c>
      <c r="E727" s="11">
        <f t="shared" ca="1" si="32"/>
        <v>44909</v>
      </c>
    </row>
    <row r="728" spans="2:5" x14ac:dyDescent="0.2">
      <c r="B728" s="6">
        <f t="shared" ca="1" si="31"/>
        <v>45024</v>
      </c>
      <c r="D728" s="6">
        <f t="shared" ca="1" si="32"/>
        <v>45073</v>
      </c>
      <c r="E728" s="11">
        <f t="shared" ca="1" si="32"/>
        <v>44910</v>
      </c>
    </row>
    <row r="729" spans="2:5" x14ac:dyDescent="0.2">
      <c r="B729" s="6">
        <f t="shared" ca="1" si="31"/>
        <v>45025</v>
      </c>
      <c r="D729" s="6">
        <f t="shared" ca="1" si="32"/>
        <v>45074</v>
      </c>
      <c r="E729" s="11">
        <f t="shared" ca="1" si="32"/>
        <v>44911</v>
      </c>
    </row>
    <row r="730" spans="2:5" x14ac:dyDescent="0.2">
      <c r="B730" s="6">
        <f t="shared" ca="1" si="31"/>
        <v>45026</v>
      </c>
      <c r="D730" s="6">
        <f t="shared" ca="1" si="32"/>
        <v>45075</v>
      </c>
      <c r="E730" s="11">
        <f t="shared" ca="1" si="32"/>
        <v>44912</v>
      </c>
    </row>
    <row r="731" spans="2:5" x14ac:dyDescent="0.2">
      <c r="B731" s="6">
        <f t="shared" ca="1" si="31"/>
        <v>45027</v>
      </c>
      <c r="D731" s="6">
        <f t="shared" ca="1" si="32"/>
        <v>45076</v>
      </c>
      <c r="E731" s="11">
        <f t="shared" ca="1" si="32"/>
        <v>44913</v>
      </c>
    </row>
    <row r="732" spans="2:5" x14ac:dyDescent="0.2">
      <c r="B732" s="6">
        <f t="shared" ca="1" si="31"/>
        <v>45028</v>
      </c>
      <c r="D732" s="6">
        <f t="shared" ca="1" si="32"/>
        <v>45077</v>
      </c>
      <c r="E732" s="11">
        <f t="shared" ca="1" si="32"/>
        <v>44914</v>
      </c>
    </row>
    <row r="733" spans="2:5" x14ac:dyDescent="0.2">
      <c r="B733" s="6">
        <f t="shared" ca="1" si="31"/>
        <v>45029</v>
      </c>
      <c r="D733" s="6">
        <f t="shared" ca="1" si="32"/>
        <v>45078</v>
      </c>
      <c r="E733" s="11">
        <f t="shared" ca="1" si="32"/>
        <v>44915</v>
      </c>
    </row>
    <row r="734" spans="2:5" x14ac:dyDescent="0.2">
      <c r="B734" s="6">
        <f t="shared" ca="1" si="31"/>
        <v>45030</v>
      </c>
      <c r="D734" s="6">
        <f t="shared" ca="1" si="32"/>
        <v>45079</v>
      </c>
      <c r="E734" s="11">
        <f t="shared" ca="1" si="32"/>
        <v>44916</v>
      </c>
    </row>
    <row r="735" spans="2:5" x14ac:dyDescent="0.2">
      <c r="B735" s="6">
        <f t="shared" ca="1" si="31"/>
        <v>45031</v>
      </c>
      <c r="D735" s="6">
        <f t="shared" ca="1" si="32"/>
        <v>45080</v>
      </c>
      <c r="E735" s="11">
        <f t="shared" ca="1" si="32"/>
        <v>44917</v>
      </c>
    </row>
    <row r="736" spans="2:5" x14ac:dyDescent="0.2">
      <c r="B736" s="6">
        <f t="shared" ca="1" si="31"/>
        <v>45032</v>
      </c>
      <c r="D736" s="6">
        <f t="shared" ca="1" si="32"/>
        <v>45081</v>
      </c>
      <c r="E736" s="11">
        <f t="shared" ca="1" si="32"/>
        <v>44918</v>
      </c>
    </row>
    <row r="737" spans="2:5" x14ac:dyDescent="0.2">
      <c r="B737" s="6">
        <f t="shared" ca="1" si="31"/>
        <v>45033</v>
      </c>
      <c r="D737" s="6">
        <f t="shared" ca="1" si="32"/>
        <v>45082</v>
      </c>
      <c r="E737" s="11">
        <f t="shared" ca="1" si="32"/>
        <v>44919</v>
      </c>
    </row>
    <row r="738" spans="2:5" x14ac:dyDescent="0.2">
      <c r="B738" s="6">
        <f t="shared" ca="1" si="31"/>
        <v>45034</v>
      </c>
      <c r="D738" s="6">
        <f t="shared" ca="1" si="32"/>
        <v>45083</v>
      </c>
      <c r="E738" s="11">
        <f t="shared" ca="1" si="32"/>
        <v>44920</v>
      </c>
    </row>
    <row r="739" spans="2:5" x14ac:dyDescent="0.2">
      <c r="B739" s="6">
        <f t="shared" ca="1" si="31"/>
        <v>45035</v>
      </c>
      <c r="D739" s="6">
        <f t="shared" ca="1" si="32"/>
        <v>45084</v>
      </c>
      <c r="E739" s="11">
        <f t="shared" ca="1" si="32"/>
        <v>44921</v>
      </c>
    </row>
    <row r="740" spans="2:5" x14ac:dyDescent="0.2">
      <c r="B740" s="6">
        <f t="shared" ca="1" si="31"/>
        <v>45036</v>
      </c>
      <c r="D740" s="6">
        <f t="shared" ca="1" si="32"/>
        <v>45085</v>
      </c>
      <c r="E740" s="11">
        <f t="shared" ca="1" si="32"/>
        <v>44922</v>
      </c>
    </row>
    <row r="741" spans="2:5" x14ac:dyDescent="0.2">
      <c r="B741" s="6">
        <f t="shared" ca="1" si="31"/>
        <v>45037</v>
      </c>
      <c r="D741" s="6">
        <f t="shared" ca="1" si="32"/>
        <v>45086</v>
      </c>
      <c r="E741" s="11">
        <f t="shared" ca="1" si="32"/>
        <v>44923</v>
      </c>
    </row>
    <row r="742" spans="2:5" x14ac:dyDescent="0.2">
      <c r="B742" s="6">
        <f t="shared" ca="1" si="31"/>
        <v>45038</v>
      </c>
      <c r="D742" s="6">
        <f t="shared" ca="1" si="32"/>
        <v>45087</v>
      </c>
      <c r="E742" s="11">
        <f t="shared" ca="1" si="32"/>
        <v>44924</v>
      </c>
    </row>
    <row r="743" spans="2:5" x14ac:dyDescent="0.2">
      <c r="B743" s="6">
        <f t="shared" ca="1" si="31"/>
        <v>45039</v>
      </c>
      <c r="D743" s="6">
        <f t="shared" ca="1" si="32"/>
        <v>45088</v>
      </c>
      <c r="E743" s="11">
        <f t="shared" ca="1" si="32"/>
        <v>44925</v>
      </c>
    </row>
    <row r="744" spans="2:5" x14ac:dyDescent="0.2">
      <c r="B744" s="6">
        <f t="shared" ca="1" si="31"/>
        <v>45040</v>
      </c>
      <c r="D744" s="6">
        <f t="shared" ca="1" si="32"/>
        <v>45089</v>
      </c>
      <c r="E744" s="11">
        <f t="shared" ca="1" si="32"/>
        <v>44926</v>
      </c>
    </row>
    <row r="745" spans="2:5" x14ac:dyDescent="0.2">
      <c r="B745" s="6">
        <f t="shared" ca="1" si="31"/>
        <v>45041</v>
      </c>
      <c r="D745" s="6">
        <f t="shared" ca="1" si="32"/>
        <v>45090</v>
      </c>
      <c r="E745" s="11">
        <f t="shared" ca="1" si="32"/>
        <v>44927</v>
      </c>
    </row>
    <row r="746" spans="2:5" x14ac:dyDescent="0.2">
      <c r="B746" s="6">
        <f t="shared" ca="1" si="31"/>
        <v>45042</v>
      </c>
      <c r="D746" s="6">
        <f t="shared" ca="1" si="32"/>
        <v>45091</v>
      </c>
      <c r="E746" s="11">
        <f t="shared" ca="1" si="32"/>
        <v>44928</v>
      </c>
    </row>
    <row r="747" spans="2:5" x14ac:dyDescent="0.2">
      <c r="B747" s="6">
        <f t="shared" ca="1" si="31"/>
        <v>45043</v>
      </c>
      <c r="D747" s="6">
        <f t="shared" ca="1" si="32"/>
        <v>45092</v>
      </c>
      <c r="E747" s="11">
        <f t="shared" ca="1" si="32"/>
        <v>44929</v>
      </c>
    </row>
    <row r="748" spans="2:5" x14ac:dyDescent="0.2">
      <c r="B748" s="6">
        <f t="shared" ca="1" si="31"/>
        <v>45044</v>
      </c>
      <c r="D748" s="6">
        <f t="shared" ca="1" si="32"/>
        <v>45093</v>
      </c>
      <c r="E748" s="11">
        <f t="shared" ca="1" si="32"/>
        <v>44930</v>
      </c>
    </row>
    <row r="749" spans="2:5" x14ac:dyDescent="0.2">
      <c r="B749" s="6">
        <f t="shared" ca="1" si="31"/>
        <v>45045</v>
      </c>
      <c r="D749" s="6">
        <f t="shared" ca="1" si="32"/>
        <v>45094</v>
      </c>
      <c r="E749" s="11">
        <f t="shared" ca="1" si="32"/>
        <v>44931</v>
      </c>
    </row>
    <row r="750" spans="2:5" x14ac:dyDescent="0.2">
      <c r="B750" s="6">
        <f t="shared" ca="1" si="31"/>
        <v>45046</v>
      </c>
      <c r="D750" s="6">
        <f t="shared" ca="1" si="32"/>
        <v>45095</v>
      </c>
      <c r="E750" s="11">
        <f t="shared" ca="1" si="32"/>
        <v>44932</v>
      </c>
    </row>
    <row r="751" spans="2:5" x14ac:dyDescent="0.2">
      <c r="B751" s="6">
        <f t="shared" ca="1" si="31"/>
        <v>45047</v>
      </c>
      <c r="D751" s="6">
        <f t="shared" ca="1" si="32"/>
        <v>45096</v>
      </c>
      <c r="E751" s="11">
        <f t="shared" ca="1" si="32"/>
        <v>44933</v>
      </c>
    </row>
    <row r="752" spans="2:5" x14ac:dyDescent="0.2">
      <c r="B752" s="6">
        <f t="shared" ca="1" si="31"/>
        <v>45048</v>
      </c>
      <c r="D752" s="6">
        <f t="shared" ca="1" si="32"/>
        <v>45097</v>
      </c>
      <c r="E752" s="11">
        <f t="shared" ca="1" si="32"/>
        <v>44934</v>
      </c>
    </row>
    <row r="753" spans="2:5" x14ac:dyDescent="0.2">
      <c r="B753" s="6">
        <f t="shared" ca="1" si="31"/>
        <v>45049</v>
      </c>
      <c r="D753" s="6">
        <f t="shared" ca="1" si="32"/>
        <v>45098</v>
      </c>
      <c r="E753" s="11">
        <f t="shared" ca="1" si="32"/>
        <v>44935</v>
      </c>
    </row>
    <row r="754" spans="2:5" x14ac:dyDescent="0.2">
      <c r="B754" s="6">
        <f t="shared" ca="1" si="31"/>
        <v>45050</v>
      </c>
      <c r="D754" s="6">
        <f t="shared" ca="1" si="32"/>
        <v>45099</v>
      </c>
      <c r="E754" s="11">
        <f t="shared" ca="1" si="32"/>
        <v>44936</v>
      </c>
    </row>
    <row r="755" spans="2:5" x14ac:dyDescent="0.2">
      <c r="B755" s="6">
        <f t="shared" ca="1" si="31"/>
        <v>45051</v>
      </c>
      <c r="D755" s="6">
        <f t="shared" ca="1" si="32"/>
        <v>45100</v>
      </c>
      <c r="E755" s="11">
        <f t="shared" ca="1" si="32"/>
        <v>44937</v>
      </c>
    </row>
    <row r="756" spans="2:5" x14ac:dyDescent="0.2">
      <c r="B756" s="6">
        <f t="shared" ca="1" si="31"/>
        <v>45052</v>
      </c>
      <c r="D756" s="6">
        <f t="shared" ca="1" si="32"/>
        <v>45101</v>
      </c>
      <c r="E756" s="11">
        <f t="shared" ca="1" si="32"/>
        <v>44938</v>
      </c>
    </row>
    <row r="757" spans="2:5" x14ac:dyDescent="0.2">
      <c r="B757" s="6">
        <f t="shared" ca="1" si="31"/>
        <v>45053</v>
      </c>
      <c r="D757" s="6">
        <f t="shared" ca="1" si="32"/>
        <v>45102</v>
      </c>
      <c r="E757" s="11">
        <f t="shared" ca="1" si="32"/>
        <v>44939</v>
      </c>
    </row>
    <row r="758" spans="2:5" x14ac:dyDescent="0.2">
      <c r="B758" s="6">
        <f t="shared" ca="1" si="31"/>
        <v>45054</v>
      </c>
      <c r="D758" s="6">
        <f t="shared" ca="1" si="32"/>
        <v>45103</v>
      </c>
      <c r="E758" s="11">
        <f t="shared" ca="1" si="32"/>
        <v>44940</v>
      </c>
    </row>
    <row r="759" spans="2:5" x14ac:dyDescent="0.2">
      <c r="B759" s="6">
        <f t="shared" ca="1" si="31"/>
        <v>45055</v>
      </c>
      <c r="D759" s="6">
        <f t="shared" ca="1" si="32"/>
        <v>45104</v>
      </c>
      <c r="E759" s="11">
        <f t="shared" ca="1" si="32"/>
        <v>44941</v>
      </c>
    </row>
    <row r="760" spans="2:5" x14ac:dyDescent="0.2">
      <c r="B760" s="6">
        <f t="shared" ref="B760:B823" ca="1" si="33">B759+1</f>
        <v>45056</v>
      </c>
      <c r="D760" s="6">
        <f t="shared" ca="1" si="32"/>
        <v>45105</v>
      </c>
      <c r="E760" s="11">
        <f t="shared" ca="1" si="32"/>
        <v>44942</v>
      </c>
    </row>
    <row r="761" spans="2:5" x14ac:dyDescent="0.2">
      <c r="B761" s="6">
        <f t="shared" ca="1" si="33"/>
        <v>45057</v>
      </c>
      <c r="D761" s="6">
        <f t="shared" ca="1" si="32"/>
        <v>45106</v>
      </c>
      <c r="E761" s="11">
        <f t="shared" ca="1" si="32"/>
        <v>44943</v>
      </c>
    </row>
    <row r="762" spans="2:5" x14ac:dyDescent="0.2">
      <c r="B762" s="6">
        <f t="shared" ca="1" si="33"/>
        <v>45058</v>
      </c>
      <c r="D762" s="6">
        <f t="shared" ca="1" si="32"/>
        <v>45107</v>
      </c>
      <c r="E762" s="11">
        <f t="shared" ca="1" si="32"/>
        <v>44944</v>
      </c>
    </row>
    <row r="763" spans="2:5" x14ac:dyDescent="0.2">
      <c r="B763" s="6">
        <f t="shared" ca="1" si="33"/>
        <v>45059</v>
      </c>
      <c r="D763" s="6">
        <f t="shared" ca="1" si="32"/>
        <v>45108</v>
      </c>
      <c r="E763" s="11">
        <f t="shared" ca="1" si="32"/>
        <v>44945</v>
      </c>
    </row>
    <row r="764" spans="2:5" x14ac:dyDescent="0.2">
      <c r="B764" s="6">
        <f t="shared" ca="1" si="33"/>
        <v>45060</v>
      </c>
      <c r="D764" s="6">
        <f t="shared" ca="1" si="32"/>
        <v>45109</v>
      </c>
      <c r="E764" s="11">
        <f t="shared" ca="1" si="32"/>
        <v>44946</v>
      </c>
    </row>
    <row r="765" spans="2:5" x14ac:dyDescent="0.2">
      <c r="B765" s="6">
        <f t="shared" ca="1" si="33"/>
        <v>45061</v>
      </c>
      <c r="D765" s="6">
        <f t="shared" ca="1" si="32"/>
        <v>45110</v>
      </c>
      <c r="E765" s="11">
        <f t="shared" ca="1" si="32"/>
        <v>44947</v>
      </c>
    </row>
    <row r="766" spans="2:5" x14ac:dyDescent="0.2">
      <c r="B766" s="6">
        <f t="shared" ca="1" si="33"/>
        <v>45062</v>
      </c>
      <c r="D766" s="6">
        <f t="shared" ca="1" si="32"/>
        <v>45111</v>
      </c>
      <c r="E766" s="11">
        <f t="shared" ca="1" si="32"/>
        <v>44948</v>
      </c>
    </row>
    <row r="767" spans="2:5" x14ac:dyDescent="0.2">
      <c r="B767" s="6">
        <f t="shared" ca="1" si="33"/>
        <v>45063</v>
      </c>
      <c r="D767" s="6">
        <f t="shared" ca="1" si="32"/>
        <v>45112</v>
      </c>
      <c r="E767" s="11">
        <f t="shared" ca="1" si="32"/>
        <v>44949</v>
      </c>
    </row>
    <row r="768" spans="2:5" x14ac:dyDescent="0.2">
      <c r="B768" s="6">
        <f t="shared" ca="1" si="33"/>
        <v>45064</v>
      </c>
      <c r="D768" s="6">
        <f t="shared" ca="1" si="32"/>
        <v>45113</v>
      </c>
      <c r="E768" s="11">
        <f t="shared" ca="1" si="32"/>
        <v>44950</v>
      </c>
    </row>
    <row r="769" spans="2:5" x14ac:dyDescent="0.2">
      <c r="B769" s="6">
        <f t="shared" ca="1" si="33"/>
        <v>45065</v>
      </c>
      <c r="D769" s="6">
        <f t="shared" ca="1" si="32"/>
        <v>45114</v>
      </c>
      <c r="E769" s="11">
        <f t="shared" ca="1" si="32"/>
        <v>44951</v>
      </c>
    </row>
    <row r="770" spans="2:5" x14ac:dyDescent="0.2">
      <c r="B770" s="6">
        <f t="shared" ca="1" si="33"/>
        <v>45066</v>
      </c>
      <c r="D770" s="6">
        <f t="shared" ca="1" si="32"/>
        <v>45115</v>
      </c>
      <c r="E770" s="11">
        <f t="shared" ca="1" si="32"/>
        <v>44952</v>
      </c>
    </row>
    <row r="771" spans="2:5" x14ac:dyDescent="0.2">
      <c r="B771" s="6">
        <f t="shared" ca="1" si="33"/>
        <v>45067</v>
      </c>
      <c r="D771" s="6">
        <f t="shared" ca="1" si="32"/>
        <v>45116</v>
      </c>
      <c r="E771" s="11">
        <f t="shared" ca="1" si="32"/>
        <v>44953</v>
      </c>
    </row>
    <row r="772" spans="2:5" x14ac:dyDescent="0.2">
      <c r="B772" s="6">
        <f t="shared" ca="1" si="33"/>
        <v>45068</v>
      </c>
      <c r="D772" s="6">
        <f t="shared" ca="1" si="32"/>
        <v>45117</v>
      </c>
      <c r="E772" s="11">
        <f t="shared" ca="1" si="32"/>
        <v>44954</v>
      </c>
    </row>
    <row r="773" spans="2:5" x14ac:dyDescent="0.2">
      <c r="B773" s="6">
        <f t="shared" ca="1" si="33"/>
        <v>45069</v>
      </c>
      <c r="D773" s="6">
        <f t="shared" ca="1" si="32"/>
        <v>45118</v>
      </c>
      <c r="E773" s="11">
        <f t="shared" ca="1" si="32"/>
        <v>44955</v>
      </c>
    </row>
    <row r="774" spans="2:5" x14ac:dyDescent="0.2">
      <c r="B774" s="6">
        <f t="shared" ca="1" si="33"/>
        <v>45070</v>
      </c>
      <c r="D774" s="6">
        <f t="shared" ca="1" si="32"/>
        <v>45119</v>
      </c>
      <c r="E774" s="11">
        <f t="shared" ca="1" si="32"/>
        <v>44956</v>
      </c>
    </row>
    <row r="775" spans="2:5" x14ac:dyDescent="0.2">
      <c r="B775" s="6">
        <f t="shared" ca="1" si="33"/>
        <v>45071</v>
      </c>
      <c r="D775" s="6">
        <f t="shared" ca="1" si="32"/>
        <v>45120</v>
      </c>
      <c r="E775" s="11">
        <f t="shared" ca="1" si="32"/>
        <v>44957</v>
      </c>
    </row>
    <row r="776" spans="2:5" x14ac:dyDescent="0.2">
      <c r="B776" s="6">
        <f t="shared" ca="1" si="33"/>
        <v>45072</v>
      </c>
      <c r="D776" s="6">
        <f t="shared" ca="1" si="32"/>
        <v>45121</v>
      </c>
      <c r="E776" s="11">
        <f t="shared" ca="1" si="32"/>
        <v>44958</v>
      </c>
    </row>
    <row r="777" spans="2:5" x14ac:dyDescent="0.2">
      <c r="B777" s="6">
        <f t="shared" ca="1" si="33"/>
        <v>45073</v>
      </c>
      <c r="D777" s="6">
        <f t="shared" ref="D777:E840" ca="1" si="34">D776+1</f>
        <v>45122</v>
      </c>
      <c r="E777" s="11">
        <f t="shared" ca="1" si="34"/>
        <v>44959</v>
      </c>
    </row>
    <row r="778" spans="2:5" x14ac:dyDescent="0.2">
      <c r="B778" s="6">
        <f t="shared" ca="1" si="33"/>
        <v>45074</v>
      </c>
      <c r="D778" s="6">
        <f t="shared" ca="1" si="34"/>
        <v>45123</v>
      </c>
      <c r="E778" s="11">
        <f t="shared" ca="1" si="34"/>
        <v>44960</v>
      </c>
    </row>
    <row r="779" spans="2:5" x14ac:dyDescent="0.2">
      <c r="B779" s="6">
        <f t="shared" ca="1" si="33"/>
        <v>45075</v>
      </c>
      <c r="D779" s="6">
        <f t="shared" ca="1" si="34"/>
        <v>45124</v>
      </c>
      <c r="E779" s="11">
        <f t="shared" ca="1" si="34"/>
        <v>44961</v>
      </c>
    </row>
    <row r="780" spans="2:5" x14ac:dyDescent="0.2">
      <c r="B780" s="6">
        <f t="shared" ca="1" si="33"/>
        <v>45076</v>
      </c>
      <c r="D780" s="6">
        <f t="shared" ca="1" si="34"/>
        <v>45125</v>
      </c>
      <c r="E780" s="11">
        <f t="shared" ca="1" si="34"/>
        <v>44962</v>
      </c>
    </row>
    <row r="781" spans="2:5" x14ac:dyDescent="0.2">
      <c r="B781" s="6">
        <f t="shared" ca="1" si="33"/>
        <v>45077</v>
      </c>
      <c r="D781" s="6">
        <f t="shared" ca="1" si="34"/>
        <v>45126</v>
      </c>
      <c r="E781" s="11">
        <f t="shared" ca="1" si="34"/>
        <v>44963</v>
      </c>
    </row>
    <row r="782" spans="2:5" x14ac:dyDescent="0.2">
      <c r="B782" s="6">
        <f t="shared" ca="1" si="33"/>
        <v>45078</v>
      </c>
      <c r="D782" s="6">
        <f t="shared" ca="1" si="34"/>
        <v>45127</v>
      </c>
      <c r="E782" s="11">
        <f t="shared" ca="1" si="34"/>
        <v>44964</v>
      </c>
    </row>
    <row r="783" spans="2:5" x14ac:dyDescent="0.2">
      <c r="B783" s="6">
        <f t="shared" ca="1" si="33"/>
        <v>45079</v>
      </c>
      <c r="D783" s="6">
        <f t="shared" ca="1" si="34"/>
        <v>45128</v>
      </c>
      <c r="E783" s="11">
        <f t="shared" ca="1" si="34"/>
        <v>44965</v>
      </c>
    </row>
    <row r="784" spans="2:5" x14ac:dyDescent="0.2">
      <c r="B784" s="6">
        <f t="shared" ca="1" si="33"/>
        <v>45080</v>
      </c>
      <c r="D784" s="6">
        <f t="shared" ca="1" si="34"/>
        <v>45129</v>
      </c>
      <c r="E784" s="11">
        <f t="shared" ca="1" si="34"/>
        <v>44966</v>
      </c>
    </row>
    <row r="785" spans="2:5" x14ac:dyDescent="0.2">
      <c r="B785" s="6">
        <f t="shared" ca="1" si="33"/>
        <v>45081</v>
      </c>
      <c r="D785" s="6">
        <f t="shared" ca="1" si="34"/>
        <v>45130</v>
      </c>
      <c r="E785" s="11">
        <f t="shared" ca="1" si="34"/>
        <v>44967</v>
      </c>
    </row>
    <row r="786" spans="2:5" x14ac:dyDescent="0.2">
      <c r="B786" s="6">
        <f t="shared" ca="1" si="33"/>
        <v>45082</v>
      </c>
      <c r="D786" s="6">
        <f t="shared" ca="1" si="34"/>
        <v>45131</v>
      </c>
      <c r="E786" s="11">
        <f t="shared" ca="1" si="34"/>
        <v>44968</v>
      </c>
    </row>
    <row r="787" spans="2:5" x14ac:dyDescent="0.2">
      <c r="B787" s="6">
        <f t="shared" ca="1" si="33"/>
        <v>45083</v>
      </c>
      <c r="D787" s="6">
        <f t="shared" ca="1" si="34"/>
        <v>45132</v>
      </c>
      <c r="E787" s="11">
        <f t="shared" ca="1" si="34"/>
        <v>44969</v>
      </c>
    </row>
    <row r="788" spans="2:5" x14ac:dyDescent="0.2">
      <c r="B788" s="6">
        <f t="shared" ca="1" si="33"/>
        <v>45084</v>
      </c>
      <c r="D788" s="6">
        <f t="shared" ca="1" si="34"/>
        <v>45133</v>
      </c>
      <c r="E788" s="11">
        <f t="shared" ca="1" si="34"/>
        <v>44970</v>
      </c>
    </row>
    <row r="789" spans="2:5" x14ac:dyDescent="0.2">
      <c r="B789" s="6">
        <f t="shared" ca="1" si="33"/>
        <v>45085</v>
      </c>
      <c r="D789" s="6">
        <f t="shared" ca="1" si="34"/>
        <v>45134</v>
      </c>
      <c r="E789" s="11">
        <f t="shared" ca="1" si="34"/>
        <v>44971</v>
      </c>
    </row>
    <row r="790" spans="2:5" x14ac:dyDescent="0.2">
      <c r="B790" s="6">
        <f t="shared" ca="1" si="33"/>
        <v>45086</v>
      </c>
      <c r="D790" s="6">
        <f t="shared" ca="1" si="34"/>
        <v>45135</v>
      </c>
      <c r="E790" s="11">
        <f t="shared" ca="1" si="34"/>
        <v>44972</v>
      </c>
    </row>
    <row r="791" spans="2:5" x14ac:dyDescent="0.2">
      <c r="B791" s="6">
        <f t="shared" ca="1" si="33"/>
        <v>45087</v>
      </c>
      <c r="D791" s="6">
        <f t="shared" ca="1" si="34"/>
        <v>45136</v>
      </c>
      <c r="E791" s="11">
        <f t="shared" ca="1" si="34"/>
        <v>44973</v>
      </c>
    </row>
    <row r="792" spans="2:5" x14ac:dyDescent="0.2">
      <c r="B792" s="6">
        <f t="shared" ca="1" si="33"/>
        <v>45088</v>
      </c>
      <c r="D792" s="6">
        <f t="shared" ca="1" si="34"/>
        <v>45137</v>
      </c>
      <c r="E792" s="11">
        <f t="shared" ca="1" si="34"/>
        <v>44974</v>
      </c>
    </row>
    <row r="793" spans="2:5" x14ac:dyDescent="0.2">
      <c r="B793" s="6">
        <f t="shared" ca="1" si="33"/>
        <v>45089</v>
      </c>
      <c r="D793" s="6">
        <f t="shared" ca="1" si="34"/>
        <v>45138</v>
      </c>
      <c r="E793" s="11">
        <f t="shared" ca="1" si="34"/>
        <v>44975</v>
      </c>
    </row>
    <row r="794" spans="2:5" x14ac:dyDescent="0.2">
      <c r="B794" s="6">
        <f t="shared" ca="1" si="33"/>
        <v>45090</v>
      </c>
      <c r="D794" s="6">
        <f t="shared" ca="1" si="34"/>
        <v>45139</v>
      </c>
      <c r="E794" s="11">
        <f t="shared" ca="1" si="34"/>
        <v>44976</v>
      </c>
    </row>
    <row r="795" spans="2:5" x14ac:dyDescent="0.2">
      <c r="B795" s="6">
        <f t="shared" ca="1" si="33"/>
        <v>45091</v>
      </c>
      <c r="D795" s="6">
        <f t="shared" ca="1" si="34"/>
        <v>45140</v>
      </c>
      <c r="E795" s="11">
        <f t="shared" ca="1" si="34"/>
        <v>44977</v>
      </c>
    </row>
    <row r="796" spans="2:5" x14ac:dyDescent="0.2">
      <c r="B796" s="6">
        <f t="shared" ca="1" si="33"/>
        <v>45092</v>
      </c>
      <c r="D796" s="6">
        <f t="shared" ca="1" si="34"/>
        <v>45141</v>
      </c>
      <c r="E796" s="11">
        <f t="shared" ca="1" si="34"/>
        <v>44978</v>
      </c>
    </row>
    <row r="797" spans="2:5" x14ac:dyDescent="0.2">
      <c r="B797" s="6">
        <f t="shared" ca="1" si="33"/>
        <v>45093</v>
      </c>
      <c r="D797" s="6">
        <f t="shared" ca="1" si="34"/>
        <v>45142</v>
      </c>
      <c r="E797" s="11">
        <f t="shared" ca="1" si="34"/>
        <v>44979</v>
      </c>
    </row>
    <row r="798" spans="2:5" x14ac:dyDescent="0.2">
      <c r="B798" s="6">
        <f t="shared" ca="1" si="33"/>
        <v>45094</v>
      </c>
      <c r="D798" s="6">
        <f t="shared" ca="1" si="34"/>
        <v>45143</v>
      </c>
      <c r="E798" s="11">
        <f t="shared" ca="1" si="34"/>
        <v>44980</v>
      </c>
    </row>
    <row r="799" spans="2:5" x14ac:dyDescent="0.2">
      <c r="B799" s="6">
        <f t="shared" ca="1" si="33"/>
        <v>45095</v>
      </c>
      <c r="D799" s="6">
        <f t="shared" ca="1" si="34"/>
        <v>45144</v>
      </c>
      <c r="E799" s="11">
        <f t="shared" ca="1" si="34"/>
        <v>44981</v>
      </c>
    </row>
    <row r="800" spans="2:5" x14ac:dyDescent="0.2">
      <c r="B800" s="6">
        <f t="shared" ca="1" si="33"/>
        <v>45096</v>
      </c>
      <c r="D800" s="6">
        <f t="shared" ca="1" si="34"/>
        <v>45145</v>
      </c>
      <c r="E800" s="11">
        <f t="shared" ca="1" si="34"/>
        <v>44982</v>
      </c>
    </row>
    <row r="801" spans="2:5" x14ac:dyDescent="0.2">
      <c r="B801" s="6">
        <f t="shared" ca="1" si="33"/>
        <v>45097</v>
      </c>
      <c r="D801" s="6">
        <f t="shared" ca="1" si="34"/>
        <v>45146</v>
      </c>
      <c r="E801" s="11">
        <f t="shared" ca="1" si="34"/>
        <v>44983</v>
      </c>
    </row>
    <row r="802" spans="2:5" x14ac:dyDescent="0.2">
      <c r="B802" s="6">
        <f t="shared" ca="1" si="33"/>
        <v>45098</v>
      </c>
      <c r="D802" s="6">
        <f t="shared" ca="1" si="34"/>
        <v>45147</v>
      </c>
      <c r="E802" s="11">
        <f t="shared" ca="1" si="34"/>
        <v>44984</v>
      </c>
    </row>
    <row r="803" spans="2:5" x14ac:dyDescent="0.2">
      <c r="B803" s="6">
        <f t="shared" ca="1" si="33"/>
        <v>45099</v>
      </c>
      <c r="D803" s="6">
        <f t="shared" ca="1" si="34"/>
        <v>45148</v>
      </c>
      <c r="E803" s="11">
        <f t="shared" ca="1" si="34"/>
        <v>44985</v>
      </c>
    </row>
    <row r="804" spans="2:5" x14ac:dyDescent="0.2">
      <c r="B804" s="6">
        <f t="shared" ca="1" si="33"/>
        <v>45100</v>
      </c>
      <c r="D804" s="6">
        <f t="shared" ca="1" si="34"/>
        <v>45149</v>
      </c>
      <c r="E804" s="11">
        <f t="shared" ca="1" si="34"/>
        <v>44986</v>
      </c>
    </row>
    <row r="805" spans="2:5" x14ac:dyDescent="0.2">
      <c r="B805" s="6">
        <f t="shared" ca="1" si="33"/>
        <v>45101</v>
      </c>
      <c r="D805" s="6">
        <f t="shared" ca="1" si="34"/>
        <v>45150</v>
      </c>
      <c r="E805" s="11">
        <f t="shared" ca="1" si="34"/>
        <v>44987</v>
      </c>
    </row>
    <row r="806" spans="2:5" x14ac:dyDescent="0.2">
      <c r="B806" s="6">
        <f t="shared" ca="1" si="33"/>
        <v>45102</v>
      </c>
      <c r="D806" s="6">
        <f t="shared" ca="1" si="34"/>
        <v>45151</v>
      </c>
      <c r="E806" s="11">
        <f t="shared" ca="1" si="34"/>
        <v>44988</v>
      </c>
    </row>
    <row r="807" spans="2:5" x14ac:dyDescent="0.2">
      <c r="B807" s="6">
        <f t="shared" ca="1" si="33"/>
        <v>45103</v>
      </c>
      <c r="D807" s="6">
        <f t="shared" ca="1" si="34"/>
        <v>45152</v>
      </c>
      <c r="E807" s="11">
        <f t="shared" ca="1" si="34"/>
        <v>44989</v>
      </c>
    </row>
    <row r="808" spans="2:5" x14ac:dyDescent="0.2">
      <c r="B808" s="6">
        <f t="shared" ca="1" si="33"/>
        <v>45104</v>
      </c>
      <c r="D808" s="6">
        <f t="shared" ca="1" si="34"/>
        <v>45153</v>
      </c>
      <c r="E808" s="11">
        <f t="shared" ca="1" si="34"/>
        <v>44990</v>
      </c>
    </row>
    <row r="809" spans="2:5" x14ac:dyDescent="0.2">
      <c r="B809" s="6">
        <f t="shared" ca="1" si="33"/>
        <v>45105</v>
      </c>
      <c r="D809" s="6">
        <f t="shared" ca="1" si="34"/>
        <v>45154</v>
      </c>
      <c r="E809" s="11">
        <f t="shared" ca="1" si="34"/>
        <v>44991</v>
      </c>
    </row>
    <row r="810" spans="2:5" x14ac:dyDescent="0.2">
      <c r="B810" s="6">
        <f t="shared" ca="1" si="33"/>
        <v>45106</v>
      </c>
      <c r="D810" s="6">
        <f t="shared" ca="1" si="34"/>
        <v>45155</v>
      </c>
      <c r="E810" s="11">
        <f t="shared" ca="1" si="34"/>
        <v>44992</v>
      </c>
    </row>
    <row r="811" spans="2:5" x14ac:dyDescent="0.2">
      <c r="B811" s="6">
        <f t="shared" ca="1" si="33"/>
        <v>45107</v>
      </c>
      <c r="D811" s="6">
        <f t="shared" ca="1" si="34"/>
        <v>45156</v>
      </c>
      <c r="E811" s="11">
        <f t="shared" ca="1" si="34"/>
        <v>44993</v>
      </c>
    </row>
    <row r="812" spans="2:5" x14ac:dyDescent="0.2">
      <c r="B812" s="6">
        <f t="shared" ca="1" si="33"/>
        <v>45108</v>
      </c>
      <c r="D812" s="6">
        <f t="shared" ca="1" si="34"/>
        <v>45157</v>
      </c>
      <c r="E812" s="11">
        <f t="shared" ca="1" si="34"/>
        <v>44994</v>
      </c>
    </row>
    <row r="813" spans="2:5" x14ac:dyDescent="0.2">
      <c r="B813" s="6">
        <f t="shared" ca="1" si="33"/>
        <v>45109</v>
      </c>
      <c r="D813" s="6">
        <f t="shared" ca="1" si="34"/>
        <v>45158</v>
      </c>
      <c r="E813" s="11">
        <f t="shared" ca="1" si="34"/>
        <v>44995</v>
      </c>
    </row>
    <row r="814" spans="2:5" x14ac:dyDescent="0.2">
      <c r="B814" s="6">
        <f t="shared" ca="1" si="33"/>
        <v>45110</v>
      </c>
      <c r="D814" s="6">
        <f t="shared" ca="1" si="34"/>
        <v>45159</v>
      </c>
      <c r="E814" s="11">
        <f t="shared" ca="1" si="34"/>
        <v>44996</v>
      </c>
    </row>
    <row r="815" spans="2:5" x14ac:dyDescent="0.2">
      <c r="B815" s="6">
        <f t="shared" ca="1" si="33"/>
        <v>45111</v>
      </c>
      <c r="D815" s="6">
        <f t="shared" ca="1" si="34"/>
        <v>45160</v>
      </c>
      <c r="E815" s="11">
        <f t="shared" ca="1" si="34"/>
        <v>44997</v>
      </c>
    </row>
    <row r="816" spans="2:5" x14ac:dyDescent="0.2">
      <c r="B816" s="6">
        <f t="shared" ca="1" si="33"/>
        <v>45112</v>
      </c>
      <c r="D816" s="6">
        <f t="shared" ca="1" si="34"/>
        <v>45161</v>
      </c>
      <c r="E816" s="11">
        <f t="shared" ca="1" si="34"/>
        <v>44998</v>
      </c>
    </row>
    <row r="817" spans="2:5" x14ac:dyDescent="0.2">
      <c r="B817" s="6">
        <f t="shared" ca="1" si="33"/>
        <v>45113</v>
      </c>
      <c r="D817" s="6">
        <f t="shared" ca="1" si="34"/>
        <v>45162</v>
      </c>
      <c r="E817" s="11">
        <f t="shared" ca="1" si="34"/>
        <v>44999</v>
      </c>
    </row>
    <row r="818" spans="2:5" x14ac:dyDescent="0.2">
      <c r="B818" s="6">
        <f t="shared" ca="1" si="33"/>
        <v>45114</v>
      </c>
      <c r="D818" s="6">
        <f t="shared" ca="1" si="34"/>
        <v>45163</v>
      </c>
      <c r="E818" s="11">
        <f t="shared" ca="1" si="34"/>
        <v>45000</v>
      </c>
    </row>
    <row r="819" spans="2:5" x14ac:dyDescent="0.2">
      <c r="B819" s="6">
        <f t="shared" ca="1" si="33"/>
        <v>45115</v>
      </c>
      <c r="D819" s="6">
        <f t="shared" ca="1" si="34"/>
        <v>45164</v>
      </c>
      <c r="E819" s="11">
        <f t="shared" ca="1" si="34"/>
        <v>45001</v>
      </c>
    </row>
    <row r="820" spans="2:5" x14ac:dyDescent="0.2">
      <c r="B820" s="6">
        <f t="shared" ca="1" si="33"/>
        <v>45116</v>
      </c>
      <c r="D820" s="6">
        <f t="shared" ca="1" si="34"/>
        <v>45165</v>
      </c>
      <c r="E820" s="11">
        <f t="shared" ca="1" si="34"/>
        <v>45002</v>
      </c>
    </row>
    <row r="821" spans="2:5" x14ac:dyDescent="0.2">
      <c r="B821" s="6">
        <f t="shared" ca="1" si="33"/>
        <v>45117</v>
      </c>
      <c r="D821" s="6">
        <f t="shared" ca="1" si="34"/>
        <v>45166</v>
      </c>
      <c r="E821" s="11">
        <f t="shared" ca="1" si="34"/>
        <v>45003</v>
      </c>
    </row>
    <row r="822" spans="2:5" x14ac:dyDescent="0.2">
      <c r="B822" s="6">
        <f t="shared" ca="1" si="33"/>
        <v>45118</v>
      </c>
      <c r="D822" s="6">
        <f t="shared" ca="1" si="34"/>
        <v>45167</v>
      </c>
      <c r="E822" s="11">
        <f t="shared" ca="1" si="34"/>
        <v>45004</v>
      </c>
    </row>
    <row r="823" spans="2:5" x14ac:dyDescent="0.2">
      <c r="B823" s="6">
        <f t="shared" ca="1" si="33"/>
        <v>45119</v>
      </c>
      <c r="D823" s="6">
        <f t="shared" ca="1" si="34"/>
        <v>45168</v>
      </c>
      <c r="E823" s="11">
        <f t="shared" ca="1" si="34"/>
        <v>45005</v>
      </c>
    </row>
    <row r="824" spans="2:5" x14ac:dyDescent="0.2">
      <c r="B824" s="6">
        <f t="shared" ref="B824:B887" ca="1" si="35">B823+1</f>
        <v>45120</v>
      </c>
      <c r="D824" s="6">
        <f t="shared" ca="1" si="34"/>
        <v>45169</v>
      </c>
      <c r="E824" s="11">
        <f t="shared" ca="1" si="34"/>
        <v>45006</v>
      </c>
    </row>
    <row r="825" spans="2:5" x14ac:dyDescent="0.2">
      <c r="B825" s="6">
        <f t="shared" ca="1" si="35"/>
        <v>45121</v>
      </c>
      <c r="D825" s="6">
        <f t="shared" ca="1" si="34"/>
        <v>45170</v>
      </c>
      <c r="E825" s="11">
        <f t="shared" ca="1" si="34"/>
        <v>45007</v>
      </c>
    </row>
    <row r="826" spans="2:5" x14ac:dyDescent="0.2">
      <c r="B826" s="6">
        <f t="shared" ca="1" si="35"/>
        <v>45122</v>
      </c>
      <c r="D826" s="6">
        <f t="shared" ca="1" si="34"/>
        <v>45171</v>
      </c>
      <c r="E826" s="11">
        <f t="shared" ca="1" si="34"/>
        <v>45008</v>
      </c>
    </row>
    <row r="827" spans="2:5" x14ac:dyDescent="0.2">
      <c r="B827" s="6">
        <f t="shared" ca="1" si="35"/>
        <v>45123</v>
      </c>
      <c r="D827" s="6">
        <f t="shared" ca="1" si="34"/>
        <v>45172</v>
      </c>
      <c r="E827" s="11">
        <f t="shared" ca="1" si="34"/>
        <v>45009</v>
      </c>
    </row>
    <row r="828" spans="2:5" x14ac:dyDescent="0.2">
      <c r="B828" s="6">
        <f t="shared" ca="1" si="35"/>
        <v>45124</v>
      </c>
      <c r="D828" s="6">
        <f t="shared" ca="1" si="34"/>
        <v>45173</v>
      </c>
      <c r="E828" s="11">
        <f t="shared" ca="1" si="34"/>
        <v>45010</v>
      </c>
    </row>
    <row r="829" spans="2:5" x14ac:dyDescent="0.2">
      <c r="B829" s="6">
        <f t="shared" ca="1" si="35"/>
        <v>45125</v>
      </c>
      <c r="D829" s="6">
        <f t="shared" ca="1" si="34"/>
        <v>45174</v>
      </c>
      <c r="E829" s="11">
        <f t="shared" ca="1" si="34"/>
        <v>45011</v>
      </c>
    </row>
    <row r="830" spans="2:5" x14ac:dyDescent="0.2">
      <c r="B830" s="6">
        <f t="shared" ca="1" si="35"/>
        <v>45126</v>
      </c>
      <c r="D830" s="6">
        <f t="shared" ca="1" si="34"/>
        <v>45175</v>
      </c>
      <c r="E830" s="11">
        <f t="shared" ca="1" si="34"/>
        <v>45012</v>
      </c>
    </row>
    <row r="831" spans="2:5" x14ac:dyDescent="0.2">
      <c r="B831" s="6">
        <f t="shared" ca="1" si="35"/>
        <v>45127</v>
      </c>
      <c r="D831" s="6">
        <f t="shared" ca="1" si="34"/>
        <v>45176</v>
      </c>
      <c r="E831" s="11">
        <f t="shared" ca="1" si="34"/>
        <v>45013</v>
      </c>
    </row>
    <row r="832" spans="2:5" x14ac:dyDescent="0.2">
      <c r="B832" s="6">
        <f t="shared" ca="1" si="35"/>
        <v>45128</v>
      </c>
      <c r="D832" s="6">
        <f t="shared" ca="1" si="34"/>
        <v>45177</v>
      </c>
      <c r="E832" s="11">
        <f t="shared" ca="1" si="34"/>
        <v>45014</v>
      </c>
    </row>
    <row r="833" spans="2:5" x14ac:dyDescent="0.2">
      <c r="B833" s="6">
        <f t="shared" ca="1" si="35"/>
        <v>45129</v>
      </c>
      <c r="D833" s="6">
        <f t="shared" ca="1" si="34"/>
        <v>45178</v>
      </c>
      <c r="E833" s="11">
        <f t="shared" ca="1" si="34"/>
        <v>45015</v>
      </c>
    </row>
    <row r="834" spans="2:5" x14ac:dyDescent="0.2">
      <c r="B834" s="6">
        <f t="shared" ca="1" si="35"/>
        <v>45130</v>
      </c>
      <c r="D834" s="6">
        <f t="shared" ca="1" si="34"/>
        <v>45179</v>
      </c>
      <c r="E834" s="11">
        <f t="shared" ca="1" si="34"/>
        <v>45016</v>
      </c>
    </row>
    <row r="835" spans="2:5" x14ac:dyDescent="0.2">
      <c r="B835" s="6">
        <f t="shared" ca="1" si="35"/>
        <v>45131</v>
      </c>
      <c r="D835" s="6">
        <f t="shared" ca="1" si="34"/>
        <v>45180</v>
      </c>
      <c r="E835" s="11">
        <f t="shared" ca="1" si="34"/>
        <v>45017</v>
      </c>
    </row>
    <row r="836" spans="2:5" x14ac:dyDescent="0.2">
      <c r="B836" s="6">
        <f t="shared" ca="1" si="35"/>
        <v>45132</v>
      </c>
      <c r="D836" s="6">
        <f t="shared" ca="1" si="34"/>
        <v>45181</v>
      </c>
      <c r="E836" s="11">
        <f t="shared" ca="1" si="34"/>
        <v>45018</v>
      </c>
    </row>
    <row r="837" spans="2:5" x14ac:dyDescent="0.2">
      <c r="B837" s="6">
        <f t="shared" ca="1" si="35"/>
        <v>45133</v>
      </c>
      <c r="D837" s="6">
        <f t="shared" ca="1" si="34"/>
        <v>45182</v>
      </c>
      <c r="E837" s="11">
        <f t="shared" ca="1" si="34"/>
        <v>45019</v>
      </c>
    </row>
    <row r="838" spans="2:5" x14ac:dyDescent="0.2">
      <c r="B838" s="6">
        <f t="shared" ca="1" si="35"/>
        <v>45134</v>
      </c>
      <c r="D838" s="6">
        <f t="shared" ca="1" si="34"/>
        <v>45183</v>
      </c>
      <c r="E838" s="11">
        <f t="shared" ca="1" si="34"/>
        <v>45020</v>
      </c>
    </row>
    <row r="839" spans="2:5" x14ac:dyDescent="0.2">
      <c r="B839" s="6">
        <f t="shared" ca="1" si="35"/>
        <v>45135</v>
      </c>
      <c r="D839" s="6">
        <f t="shared" ca="1" si="34"/>
        <v>45184</v>
      </c>
      <c r="E839" s="11">
        <f t="shared" ca="1" si="34"/>
        <v>45021</v>
      </c>
    </row>
    <row r="840" spans="2:5" x14ac:dyDescent="0.2">
      <c r="B840" s="6">
        <f t="shared" ca="1" si="35"/>
        <v>45136</v>
      </c>
      <c r="D840" s="6">
        <f t="shared" ca="1" si="34"/>
        <v>45185</v>
      </c>
      <c r="E840" s="11">
        <f t="shared" ca="1" si="34"/>
        <v>45022</v>
      </c>
    </row>
    <row r="841" spans="2:5" x14ac:dyDescent="0.2">
      <c r="B841" s="6">
        <f t="shared" ca="1" si="35"/>
        <v>45137</v>
      </c>
      <c r="D841" s="6">
        <f t="shared" ref="D841:E904" ca="1" si="36">D840+1</f>
        <v>45186</v>
      </c>
      <c r="E841" s="11">
        <f t="shared" ca="1" si="36"/>
        <v>45023</v>
      </c>
    </row>
    <row r="842" spans="2:5" x14ac:dyDescent="0.2">
      <c r="B842" s="6">
        <f t="shared" ca="1" si="35"/>
        <v>45138</v>
      </c>
      <c r="D842" s="6">
        <f t="shared" ca="1" si="36"/>
        <v>45187</v>
      </c>
      <c r="E842" s="11">
        <f t="shared" ca="1" si="36"/>
        <v>45024</v>
      </c>
    </row>
    <row r="843" spans="2:5" x14ac:dyDescent="0.2">
      <c r="B843" s="6">
        <f t="shared" ca="1" si="35"/>
        <v>45139</v>
      </c>
      <c r="D843" s="6">
        <f t="shared" ca="1" si="36"/>
        <v>45188</v>
      </c>
      <c r="E843" s="11">
        <f t="shared" ca="1" si="36"/>
        <v>45025</v>
      </c>
    </row>
    <row r="844" spans="2:5" x14ac:dyDescent="0.2">
      <c r="B844" s="6">
        <f t="shared" ca="1" si="35"/>
        <v>45140</v>
      </c>
      <c r="D844" s="6">
        <f t="shared" ca="1" si="36"/>
        <v>45189</v>
      </c>
      <c r="E844" s="11">
        <f t="shared" ca="1" si="36"/>
        <v>45026</v>
      </c>
    </row>
    <row r="845" spans="2:5" x14ac:dyDescent="0.2">
      <c r="B845" s="6">
        <f t="shared" ca="1" si="35"/>
        <v>45141</v>
      </c>
      <c r="D845" s="6">
        <f t="shared" ca="1" si="36"/>
        <v>45190</v>
      </c>
      <c r="E845" s="11">
        <f t="shared" ca="1" si="36"/>
        <v>45027</v>
      </c>
    </row>
    <row r="846" spans="2:5" x14ac:dyDescent="0.2">
      <c r="B846" s="6">
        <f t="shared" ca="1" si="35"/>
        <v>45142</v>
      </c>
      <c r="D846" s="6">
        <f t="shared" ca="1" si="36"/>
        <v>45191</v>
      </c>
      <c r="E846" s="11">
        <f t="shared" ca="1" si="36"/>
        <v>45028</v>
      </c>
    </row>
    <row r="847" spans="2:5" x14ac:dyDescent="0.2">
      <c r="B847" s="6">
        <f t="shared" ca="1" si="35"/>
        <v>45143</v>
      </c>
      <c r="D847" s="6">
        <f t="shared" ca="1" si="36"/>
        <v>45192</v>
      </c>
      <c r="E847" s="11">
        <f t="shared" ca="1" si="36"/>
        <v>45029</v>
      </c>
    </row>
    <row r="848" spans="2:5" x14ac:dyDescent="0.2">
      <c r="B848" s="6">
        <f t="shared" ca="1" si="35"/>
        <v>45144</v>
      </c>
      <c r="D848" s="6">
        <f t="shared" ca="1" si="36"/>
        <v>45193</v>
      </c>
      <c r="E848" s="11">
        <f t="shared" ca="1" si="36"/>
        <v>45030</v>
      </c>
    </row>
    <row r="849" spans="2:5" x14ac:dyDescent="0.2">
      <c r="B849" s="6">
        <f t="shared" ca="1" si="35"/>
        <v>45145</v>
      </c>
      <c r="D849" s="6">
        <f t="shared" ca="1" si="36"/>
        <v>45194</v>
      </c>
      <c r="E849" s="11">
        <f t="shared" ca="1" si="36"/>
        <v>45031</v>
      </c>
    </row>
    <row r="850" spans="2:5" x14ac:dyDescent="0.2">
      <c r="B850" s="6">
        <f t="shared" ca="1" si="35"/>
        <v>45146</v>
      </c>
      <c r="D850" s="6">
        <f t="shared" ca="1" si="36"/>
        <v>45195</v>
      </c>
      <c r="E850" s="11">
        <f t="shared" ca="1" si="36"/>
        <v>45032</v>
      </c>
    </row>
    <row r="851" spans="2:5" x14ac:dyDescent="0.2">
      <c r="B851" s="6">
        <f t="shared" ca="1" si="35"/>
        <v>45147</v>
      </c>
      <c r="D851" s="6">
        <f t="shared" ca="1" si="36"/>
        <v>45196</v>
      </c>
      <c r="E851" s="11">
        <f t="shared" ca="1" si="36"/>
        <v>45033</v>
      </c>
    </row>
    <row r="852" spans="2:5" x14ac:dyDescent="0.2">
      <c r="B852" s="6">
        <f t="shared" ca="1" si="35"/>
        <v>45148</v>
      </c>
      <c r="D852" s="6">
        <f t="shared" ca="1" si="36"/>
        <v>45197</v>
      </c>
      <c r="E852" s="11">
        <f t="shared" ca="1" si="36"/>
        <v>45034</v>
      </c>
    </row>
    <row r="853" spans="2:5" x14ac:dyDescent="0.2">
      <c r="B853" s="6">
        <f t="shared" ca="1" si="35"/>
        <v>45149</v>
      </c>
      <c r="D853" s="6">
        <f t="shared" ca="1" si="36"/>
        <v>45198</v>
      </c>
      <c r="E853" s="11">
        <f t="shared" ca="1" si="36"/>
        <v>45035</v>
      </c>
    </row>
    <row r="854" spans="2:5" x14ac:dyDescent="0.2">
      <c r="B854" s="6">
        <f t="shared" ca="1" si="35"/>
        <v>45150</v>
      </c>
      <c r="D854" s="6">
        <f t="shared" ca="1" si="36"/>
        <v>45199</v>
      </c>
      <c r="E854" s="11">
        <f t="shared" ca="1" si="36"/>
        <v>45036</v>
      </c>
    </row>
    <row r="855" spans="2:5" x14ac:dyDescent="0.2">
      <c r="B855" s="6">
        <f t="shared" ca="1" si="35"/>
        <v>45151</v>
      </c>
      <c r="D855" s="6">
        <f t="shared" ca="1" si="36"/>
        <v>45200</v>
      </c>
      <c r="E855" s="11">
        <f t="shared" ca="1" si="36"/>
        <v>45037</v>
      </c>
    </row>
    <row r="856" spans="2:5" x14ac:dyDescent="0.2">
      <c r="B856" s="6">
        <f t="shared" ca="1" si="35"/>
        <v>45152</v>
      </c>
      <c r="D856" s="6">
        <f t="shared" ca="1" si="36"/>
        <v>45201</v>
      </c>
      <c r="E856" s="11">
        <f t="shared" ca="1" si="36"/>
        <v>45038</v>
      </c>
    </row>
    <row r="857" spans="2:5" x14ac:dyDescent="0.2">
      <c r="B857" s="6">
        <f t="shared" ca="1" si="35"/>
        <v>45153</v>
      </c>
      <c r="D857" s="6">
        <f t="shared" ca="1" si="36"/>
        <v>45202</v>
      </c>
      <c r="E857" s="11">
        <f t="shared" ca="1" si="36"/>
        <v>45039</v>
      </c>
    </row>
    <row r="858" spans="2:5" x14ac:dyDescent="0.2">
      <c r="B858" s="6">
        <f t="shared" ca="1" si="35"/>
        <v>45154</v>
      </c>
      <c r="D858" s="6">
        <f t="shared" ca="1" si="36"/>
        <v>45203</v>
      </c>
      <c r="E858" s="11">
        <f t="shared" ca="1" si="36"/>
        <v>45040</v>
      </c>
    </row>
    <row r="859" spans="2:5" x14ac:dyDescent="0.2">
      <c r="B859" s="6">
        <f t="shared" ca="1" si="35"/>
        <v>45155</v>
      </c>
      <c r="D859" s="6">
        <f t="shared" ca="1" si="36"/>
        <v>45204</v>
      </c>
      <c r="E859" s="11">
        <f t="shared" ca="1" si="36"/>
        <v>45041</v>
      </c>
    </row>
    <row r="860" spans="2:5" x14ac:dyDescent="0.2">
      <c r="B860" s="6">
        <f t="shared" ca="1" si="35"/>
        <v>45156</v>
      </c>
      <c r="D860" s="6">
        <f t="shared" ca="1" si="36"/>
        <v>45205</v>
      </c>
      <c r="E860" s="11">
        <f t="shared" ca="1" si="36"/>
        <v>45042</v>
      </c>
    </row>
    <row r="861" spans="2:5" x14ac:dyDescent="0.2">
      <c r="B861" s="6">
        <f t="shared" ca="1" si="35"/>
        <v>45157</v>
      </c>
      <c r="D861" s="6">
        <f t="shared" ca="1" si="36"/>
        <v>45206</v>
      </c>
      <c r="E861" s="11">
        <f t="shared" ca="1" si="36"/>
        <v>45043</v>
      </c>
    </row>
    <row r="862" spans="2:5" x14ac:dyDescent="0.2">
      <c r="B862" s="6">
        <f t="shared" ca="1" si="35"/>
        <v>45158</v>
      </c>
      <c r="D862" s="6">
        <f t="shared" ca="1" si="36"/>
        <v>45207</v>
      </c>
      <c r="E862" s="11">
        <f t="shared" ca="1" si="36"/>
        <v>45044</v>
      </c>
    </row>
    <row r="863" spans="2:5" x14ac:dyDescent="0.2">
      <c r="B863" s="6">
        <f t="shared" ca="1" si="35"/>
        <v>45159</v>
      </c>
      <c r="D863" s="6">
        <f t="shared" ca="1" si="36"/>
        <v>45208</v>
      </c>
      <c r="E863" s="11">
        <f t="shared" ca="1" si="36"/>
        <v>45045</v>
      </c>
    </row>
    <row r="864" spans="2:5" x14ac:dyDescent="0.2">
      <c r="B864" s="6">
        <f t="shared" ca="1" si="35"/>
        <v>45160</v>
      </c>
      <c r="D864" s="6">
        <f t="shared" ca="1" si="36"/>
        <v>45209</v>
      </c>
      <c r="E864" s="11">
        <f t="shared" ca="1" si="36"/>
        <v>45046</v>
      </c>
    </row>
    <row r="865" spans="2:5" x14ac:dyDescent="0.2">
      <c r="B865" s="6">
        <f t="shared" ca="1" si="35"/>
        <v>45161</v>
      </c>
      <c r="D865" s="6">
        <f t="shared" ca="1" si="36"/>
        <v>45210</v>
      </c>
      <c r="E865" s="11">
        <f t="shared" ca="1" si="36"/>
        <v>45047</v>
      </c>
    </row>
    <row r="866" spans="2:5" x14ac:dyDescent="0.2">
      <c r="B866" s="6">
        <f t="shared" ca="1" si="35"/>
        <v>45162</v>
      </c>
      <c r="D866" s="6">
        <f t="shared" ca="1" si="36"/>
        <v>45211</v>
      </c>
      <c r="E866" s="11">
        <f t="shared" ca="1" si="36"/>
        <v>45048</v>
      </c>
    </row>
    <row r="867" spans="2:5" x14ac:dyDescent="0.2">
      <c r="B867" s="6">
        <f t="shared" ca="1" si="35"/>
        <v>45163</v>
      </c>
      <c r="D867" s="6">
        <f t="shared" ca="1" si="36"/>
        <v>45212</v>
      </c>
      <c r="E867" s="11">
        <f t="shared" ca="1" si="36"/>
        <v>45049</v>
      </c>
    </row>
    <row r="868" spans="2:5" x14ac:dyDescent="0.2">
      <c r="B868" s="6">
        <f t="shared" ca="1" si="35"/>
        <v>45164</v>
      </c>
      <c r="D868" s="6">
        <f t="shared" ca="1" si="36"/>
        <v>45213</v>
      </c>
      <c r="E868" s="11">
        <f t="shared" ca="1" si="36"/>
        <v>45050</v>
      </c>
    </row>
    <row r="869" spans="2:5" x14ac:dyDescent="0.2">
      <c r="B869" s="6">
        <f t="shared" ca="1" si="35"/>
        <v>45165</v>
      </c>
      <c r="D869" s="6">
        <f t="shared" ca="1" si="36"/>
        <v>45214</v>
      </c>
      <c r="E869" s="11">
        <f t="shared" ca="1" si="36"/>
        <v>45051</v>
      </c>
    </row>
    <row r="870" spans="2:5" x14ac:dyDescent="0.2">
      <c r="B870" s="6">
        <f t="shared" ca="1" si="35"/>
        <v>45166</v>
      </c>
      <c r="D870" s="6">
        <f t="shared" ca="1" si="36"/>
        <v>45215</v>
      </c>
      <c r="E870" s="11">
        <f t="shared" ca="1" si="36"/>
        <v>45052</v>
      </c>
    </row>
    <row r="871" spans="2:5" x14ac:dyDescent="0.2">
      <c r="B871" s="6">
        <f t="shared" ca="1" si="35"/>
        <v>45167</v>
      </c>
      <c r="D871" s="6">
        <f t="shared" ca="1" si="36"/>
        <v>45216</v>
      </c>
      <c r="E871" s="11">
        <f t="shared" ca="1" si="36"/>
        <v>45053</v>
      </c>
    </row>
    <row r="872" spans="2:5" x14ac:dyDescent="0.2">
      <c r="B872" s="6">
        <f t="shared" ca="1" si="35"/>
        <v>45168</v>
      </c>
      <c r="D872" s="6">
        <f t="shared" ca="1" si="36"/>
        <v>45217</v>
      </c>
      <c r="E872" s="11">
        <f t="shared" ca="1" si="36"/>
        <v>45054</v>
      </c>
    </row>
    <row r="873" spans="2:5" x14ac:dyDescent="0.2">
      <c r="B873" s="6">
        <f t="shared" ca="1" si="35"/>
        <v>45169</v>
      </c>
      <c r="D873" s="6">
        <f t="shared" ca="1" si="36"/>
        <v>45218</v>
      </c>
      <c r="E873" s="11">
        <f t="shared" ca="1" si="36"/>
        <v>45055</v>
      </c>
    </row>
    <row r="874" spans="2:5" x14ac:dyDescent="0.2">
      <c r="B874" s="6">
        <f t="shared" ca="1" si="35"/>
        <v>45170</v>
      </c>
      <c r="D874" s="6">
        <f t="shared" ca="1" si="36"/>
        <v>45219</v>
      </c>
      <c r="E874" s="11">
        <f t="shared" ca="1" si="36"/>
        <v>45056</v>
      </c>
    </row>
    <row r="875" spans="2:5" x14ac:dyDescent="0.2">
      <c r="B875" s="6">
        <f t="shared" ca="1" si="35"/>
        <v>45171</v>
      </c>
      <c r="D875" s="6">
        <f t="shared" ca="1" si="36"/>
        <v>45220</v>
      </c>
      <c r="E875" s="11">
        <f t="shared" ca="1" si="36"/>
        <v>45057</v>
      </c>
    </row>
    <row r="876" spans="2:5" x14ac:dyDescent="0.2">
      <c r="B876" s="6">
        <f t="shared" ca="1" si="35"/>
        <v>45172</v>
      </c>
      <c r="D876" s="6">
        <f t="shared" ca="1" si="36"/>
        <v>45221</v>
      </c>
      <c r="E876" s="11">
        <f t="shared" ca="1" si="36"/>
        <v>45058</v>
      </c>
    </row>
    <row r="877" spans="2:5" x14ac:dyDescent="0.2">
      <c r="B877" s="6">
        <f t="shared" ca="1" si="35"/>
        <v>45173</v>
      </c>
      <c r="D877" s="6">
        <f t="shared" ca="1" si="36"/>
        <v>45222</v>
      </c>
      <c r="E877" s="11">
        <f t="shared" ca="1" si="36"/>
        <v>45059</v>
      </c>
    </row>
    <row r="878" spans="2:5" x14ac:dyDescent="0.2">
      <c r="B878" s="6">
        <f t="shared" ca="1" si="35"/>
        <v>45174</v>
      </c>
      <c r="D878" s="6">
        <f t="shared" ca="1" si="36"/>
        <v>45223</v>
      </c>
      <c r="E878" s="11">
        <f t="shared" ca="1" si="36"/>
        <v>45060</v>
      </c>
    </row>
    <row r="879" spans="2:5" x14ac:dyDescent="0.2">
      <c r="B879" s="6">
        <f t="shared" ca="1" si="35"/>
        <v>45175</v>
      </c>
      <c r="D879" s="6">
        <f t="shared" ca="1" si="36"/>
        <v>45224</v>
      </c>
      <c r="E879" s="11">
        <f t="shared" ca="1" si="36"/>
        <v>45061</v>
      </c>
    </row>
    <row r="880" spans="2:5" x14ac:dyDescent="0.2">
      <c r="B880" s="6">
        <f t="shared" ca="1" si="35"/>
        <v>45176</v>
      </c>
      <c r="D880" s="6">
        <f t="shared" ca="1" si="36"/>
        <v>45225</v>
      </c>
      <c r="E880" s="11">
        <f t="shared" ca="1" si="36"/>
        <v>45062</v>
      </c>
    </row>
    <row r="881" spans="2:5" x14ac:dyDescent="0.2">
      <c r="B881" s="6">
        <f t="shared" ca="1" si="35"/>
        <v>45177</v>
      </c>
      <c r="D881" s="6">
        <f t="shared" ca="1" si="36"/>
        <v>45226</v>
      </c>
      <c r="E881" s="11">
        <f t="shared" ca="1" si="36"/>
        <v>45063</v>
      </c>
    </row>
    <row r="882" spans="2:5" x14ac:dyDescent="0.2">
      <c r="B882" s="6">
        <f t="shared" ca="1" si="35"/>
        <v>45178</v>
      </c>
      <c r="D882" s="6">
        <f t="shared" ca="1" si="36"/>
        <v>45227</v>
      </c>
      <c r="E882" s="11">
        <f t="shared" ca="1" si="36"/>
        <v>45064</v>
      </c>
    </row>
    <row r="883" spans="2:5" x14ac:dyDescent="0.2">
      <c r="B883" s="6">
        <f t="shared" ca="1" si="35"/>
        <v>45179</v>
      </c>
      <c r="D883" s="6">
        <f t="shared" ca="1" si="36"/>
        <v>45228</v>
      </c>
      <c r="E883" s="11">
        <f t="shared" ca="1" si="36"/>
        <v>45065</v>
      </c>
    </row>
    <row r="884" spans="2:5" x14ac:dyDescent="0.2">
      <c r="B884" s="6">
        <f t="shared" ca="1" si="35"/>
        <v>45180</v>
      </c>
      <c r="D884" s="6">
        <f t="shared" ca="1" si="36"/>
        <v>45229</v>
      </c>
      <c r="E884" s="11">
        <f t="shared" ca="1" si="36"/>
        <v>45066</v>
      </c>
    </row>
    <row r="885" spans="2:5" x14ac:dyDescent="0.2">
      <c r="B885" s="6">
        <f t="shared" ca="1" si="35"/>
        <v>45181</v>
      </c>
      <c r="D885" s="6">
        <f t="shared" ca="1" si="36"/>
        <v>45230</v>
      </c>
      <c r="E885" s="11">
        <f t="shared" ca="1" si="36"/>
        <v>45067</v>
      </c>
    </row>
    <row r="886" spans="2:5" x14ac:dyDescent="0.2">
      <c r="B886" s="6">
        <f t="shared" ca="1" si="35"/>
        <v>45182</v>
      </c>
      <c r="D886" s="6">
        <f t="shared" ca="1" si="36"/>
        <v>45231</v>
      </c>
      <c r="E886" s="11">
        <f t="shared" ca="1" si="36"/>
        <v>45068</v>
      </c>
    </row>
    <row r="887" spans="2:5" x14ac:dyDescent="0.2">
      <c r="B887" s="6">
        <f t="shared" ca="1" si="35"/>
        <v>45183</v>
      </c>
      <c r="D887" s="6">
        <f t="shared" ca="1" si="36"/>
        <v>45232</v>
      </c>
      <c r="E887" s="11">
        <f t="shared" ca="1" si="36"/>
        <v>45069</v>
      </c>
    </row>
    <row r="888" spans="2:5" x14ac:dyDescent="0.2">
      <c r="B888" s="6">
        <f t="shared" ref="B888:B951" ca="1" si="37">B887+1</f>
        <v>45184</v>
      </c>
      <c r="D888" s="6">
        <f t="shared" ca="1" si="36"/>
        <v>45233</v>
      </c>
      <c r="E888" s="11">
        <f t="shared" ca="1" si="36"/>
        <v>45070</v>
      </c>
    </row>
    <row r="889" spans="2:5" x14ac:dyDescent="0.2">
      <c r="B889" s="6">
        <f t="shared" ca="1" si="37"/>
        <v>45185</v>
      </c>
      <c r="D889" s="6">
        <f t="shared" ca="1" si="36"/>
        <v>45234</v>
      </c>
      <c r="E889" s="11">
        <f t="shared" ca="1" si="36"/>
        <v>45071</v>
      </c>
    </row>
    <row r="890" spans="2:5" x14ac:dyDescent="0.2">
      <c r="B890" s="6">
        <f t="shared" ca="1" si="37"/>
        <v>45186</v>
      </c>
      <c r="D890" s="6">
        <f t="shared" ca="1" si="36"/>
        <v>45235</v>
      </c>
      <c r="E890" s="11">
        <f t="shared" ca="1" si="36"/>
        <v>45072</v>
      </c>
    </row>
    <row r="891" spans="2:5" x14ac:dyDescent="0.2">
      <c r="B891" s="6">
        <f t="shared" ca="1" si="37"/>
        <v>45187</v>
      </c>
      <c r="D891" s="6">
        <f t="shared" ca="1" si="36"/>
        <v>45236</v>
      </c>
      <c r="E891" s="11">
        <f t="shared" ca="1" si="36"/>
        <v>45073</v>
      </c>
    </row>
    <row r="892" spans="2:5" x14ac:dyDescent="0.2">
      <c r="B892" s="6">
        <f t="shared" ca="1" si="37"/>
        <v>45188</v>
      </c>
      <c r="D892" s="6">
        <f t="shared" ca="1" si="36"/>
        <v>45237</v>
      </c>
      <c r="E892" s="11">
        <f t="shared" ca="1" si="36"/>
        <v>45074</v>
      </c>
    </row>
    <row r="893" spans="2:5" x14ac:dyDescent="0.2">
      <c r="B893" s="6">
        <f t="shared" ca="1" si="37"/>
        <v>45189</v>
      </c>
      <c r="D893" s="6">
        <f t="shared" ca="1" si="36"/>
        <v>45238</v>
      </c>
      <c r="E893" s="11">
        <f t="shared" ca="1" si="36"/>
        <v>45075</v>
      </c>
    </row>
    <row r="894" spans="2:5" x14ac:dyDescent="0.2">
      <c r="B894" s="6">
        <f t="shared" ca="1" si="37"/>
        <v>45190</v>
      </c>
      <c r="D894" s="6">
        <f t="shared" ca="1" si="36"/>
        <v>45239</v>
      </c>
      <c r="E894" s="11">
        <f t="shared" ca="1" si="36"/>
        <v>45076</v>
      </c>
    </row>
    <row r="895" spans="2:5" x14ac:dyDescent="0.2">
      <c r="B895" s="6">
        <f t="shared" ca="1" si="37"/>
        <v>45191</v>
      </c>
      <c r="D895" s="6">
        <f t="shared" ca="1" si="36"/>
        <v>45240</v>
      </c>
      <c r="E895" s="11">
        <f t="shared" ca="1" si="36"/>
        <v>45077</v>
      </c>
    </row>
    <row r="896" spans="2:5" x14ac:dyDescent="0.2">
      <c r="B896" s="6">
        <f t="shared" ca="1" si="37"/>
        <v>45192</v>
      </c>
      <c r="D896" s="6">
        <f t="shared" ca="1" si="36"/>
        <v>45241</v>
      </c>
      <c r="E896" s="11">
        <f t="shared" ca="1" si="36"/>
        <v>45078</v>
      </c>
    </row>
    <row r="897" spans="2:5" x14ac:dyDescent="0.2">
      <c r="B897" s="6">
        <f t="shared" ca="1" si="37"/>
        <v>45193</v>
      </c>
      <c r="D897" s="6">
        <f t="shared" ca="1" si="36"/>
        <v>45242</v>
      </c>
      <c r="E897" s="11">
        <f t="shared" ca="1" si="36"/>
        <v>45079</v>
      </c>
    </row>
    <row r="898" spans="2:5" x14ac:dyDescent="0.2">
      <c r="B898" s="6">
        <f t="shared" ca="1" si="37"/>
        <v>45194</v>
      </c>
      <c r="D898" s="6">
        <f t="shared" ca="1" si="36"/>
        <v>45243</v>
      </c>
      <c r="E898" s="11">
        <f t="shared" ca="1" si="36"/>
        <v>45080</v>
      </c>
    </row>
    <row r="899" spans="2:5" x14ac:dyDescent="0.2">
      <c r="B899" s="6">
        <f t="shared" ca="1" si="37"/>
        <v>45195</v>
      </c>
      <c r="D899" s="6">
        <f t="shared" ca="1" si="36"/>
        <v>45244</v>
      </c>
      <c r="E899" s="11">
        <f t="shared" ca="1" si="36"/>
        <v>45081</v>
      </c>
    </row>
    <row r="900" spans="2:5" x14ac:dyDescent="0.2">
      <c r="B900" s="6">
        <f t="shared" ca="1" si="37"/>
        <v>45196</v>
      </c>
      <c r="D900" s="6">
        <f t="shared" ca="1" si="36"/>
        <v>45245</v>
      </c>
      <c r="E900" s="11">
        <f t="shared" ca="1" si="36"/>
        <v>45082</v>
      </c>
    </row>
    <row r="901" spans="2:5" x14ac:dyDescent="0.2">
      <c r="B901" s="6">
        <f t="shared" ca="1" si="37"/>
        <v>45197</v>
      </c>
      <c r="D901" s="6">
        <f t="shared" ca="1" si="36"/>
        <v>45246</v>
      </c>
      <c r="E901" s="11">
        <f t="shared" ca="1" si="36"/>
        <v>45083</v>
      </c>
    </row>
    <row r="902" spans="2:5" x14ac:dyDescent="0.2">
      <c r="B902" s="6">
        <f t="shared" ca="1" si="37"/>
        <v>45198</v>
      </c>
      <c r="D902" s="6">
        <f t="shared" ca="1" si="36"/>
        <v>45247</v>
      </c>
      <c r="E902" s="11">
        <f t="shared" ca="1" si="36"/>
        <v>45084</v>
      </c>
    </row>
    <row r="903" spans="2:5" x14ac:dyDescent="0.2">
      <c r="B903" s="6">
        <f t="shared" ca="1" si="37"/>
        <v>45199</v>
      </c>
      <c r="D903" s="6">
        <f t="shared" ca="1" si="36"/>
        <v>45248</v>
      </c>
      <c r="E903" s="11">
        <f t="shared" ca="1" si="36"/>
        <v>45085</v>
      </c>
    </row>
    <row r="904" spans="2:5" x14ac:dyDescent="0.2">
      <c r="B904" s="6">
        <f t="shared" ca="1" si="37"/>
        <v>45200</v>
      </c>
      <c r="D904" s="6">
        <f t="shared" ca="1" si="36"/>
        <v>45249</v>
      </c>
      <c r="E904" s="11">
        <f t="shared" ca="1" si="36"/>
        <v>45086</v>
      </c>
    </row>
    <row r="905" spans="2:5" x14ac:dyDescent="0.2">
      <c r="B905" s="6">
        <f t="shared" ca="1" si="37"/>
        <v>45201</v>
      </c>
      <c r="D905" s="6">
        <f t="shared" ref="D905:E968" ca="1" si="38">D904+1</f>
        <v>45250</v>
      </c>
      <c r="E905" s="11">
        <f t="shared" ca="1" si="38"/>
        <v>45087</v>
      </c>
    </row>
    <row r="906" spans="2:5" x14ac:dyDescent="0.2">
      <c r="B906" s="6">
        <f t="shared" ca="1" si="37"/>
        <v>45202</v>
      </c>
      <c r="D906" s="6">
        <f t="shared" ca="1" si="38"/>
        <v>45251</v>
      </c>
      <c r="E906" s="11">
        <f t="shared" ca="1" si="38"/>
        <v>45088</v>
      </c>
    </row>
    <row r="907" spans="2:5" x14ac:dyDescent="0.2">
      <c r="B907" s="6">
        <f t="shared" ca="1" si="37"/>
        <v>45203</v>
      </c>
      <c r="D907" s="6">
        <f t="shared" ca="1" si="38"/>
        <v>45252</v>
      </c>
      <c r="E907" s="11">
        <f t="shared" ca="1" si="38"/>
        <v>45089</v>
      </c>
    </row>
    <row r="908" spans="2:5" x14ac:dyDescent="0.2">
      <c r="B908" s="6">
        <f t="shared" ca="1" si="37"/>
        <v>45204</v>
      </c>
      <c r="D908" s="6">
        <f t="shared" ca="1" si="38"/>
        <v>45253</v>
      </c>
      <c r="E908" s="11">
        <f t="shared" ca="1" si="38"/>
        <v>45090</v>
      </c>
    </row>
    <row r="909" spans="2:5" x14ac:dyDescent="0.2">
      <c r="B909" s="6">
        <f t="shared" ca="1" si="37"/>
        <v>45205</v>
      </c>
      <c r="D909" s="6">
        <f t="shared" ca="1" si="38"/>
        <v>45254</v>
      </c>
      <c r="E909" s="11">
        <f t="shared" ca="1" si="38"/>
        <v>45091</v>
      </c>
    </row>
    <row r="910" spans="2:5" x14ac:dyDescent="0.2">
      <c r="B910" s="6">
        <f t="shared" ca="1" si="37"/>
        <v>45206</v>
      </c>
      <c r="D910" s="6">
        <f t="shared" ca="1" si="38"/>
        <v>45255</v>
      </c>
      <c r="E910" s="11">
        <f t="shared" ca="1" si="38"/>
        <v>45092</v>
      </c>
    </row>
    <row r="911" spans="2:5" x14ac:dyDescent="0.2">
      <c r="B911" s="6">
        <f t="shared" ca="1" si="37"/>
        <v>45207</v>
      </c>
      <c r="D911" s="6">
        <f t="shared" ca="1" si="38"/>
        <v>45256</v>
      </c>
      <c r="E911" s="11">
        <f t="shared" ca="1" si="38"/>
        <v>45093</v>
      </c>
    </row>
    <row r="912" spans="2:5" x14ac:dyDescent="0.2">
      <c r="B912" s="6">
        <f t="shared" ca="1" si="37"/>
        <v>45208</v>
      </c>
      <c r="D912" s="6">
        <f t="shared" ca="1" si="38"/>
        <v>45257</v>
      </c>
      <c r="E912" s="11">
        <f t="shared" ca="1" si="38"/>
        <v>45094</v>
      </c>
    </row>
    <row r="913" spans="2:5" x14ac:dyDescent="0.2">
      <c r="B913" s="6">
        <f t="shared" ca="1" si="37"/>
        <v>45209</v>
      </c>
      <c r="D913" s="6">
        <f t="shared" ca="1" si="38"/>
        <v>45258</v>
      </c>
      <c r="E913" s="11">
        <f t="shared" ca="1" si="38"/>
        <v>45095</v>
      </c>
    </row>
    <row r="914" spans="2:5" x14ac:dyDescent="0.2">
      <c r="B914" s="6">
        <f t="shared" ca="1" si="37"/>
        <v>45210</v>
      </c>
      <c r="D914" s="6">
        <f t="shared" ca="1" si="38"/>
        <v>45259</v>
      </c>
      <c r="E914" s="11">
        <f t="shared" ca="1" si="38"/>
        <v>45096</v>
      </c>
    </row>
    <row r="915" spans="2:5" x14ac:dyDescent="0.2">
      <c r="B915" s="6">
        <f t="shared" ca="1" si="37"/>
        <v>45211</v>
      </c>
      <c r="D915" s="6">
        <f t="shared" ca="1" si="38"/>
        <v>45260</v>
      </c>
      <c r="E915" s="11">
        <f t="shared" ca="1" si="38"/>
        <v>45097</v>
      </c>
    </row>
    <row r="916" spans="2:5" x14ac:dyDescent="0.2">
      <c r="B916" s="6">
        <f t="shared" ca="1" si="37"/>
        <v>45212</v>
      </c>
      <c r="D916" s="6">
        <f t="shared" ca="1" si="38"/>
        <v>45261</v>
      </c>
      <c r="E916" s="11">
        <f t="shared" ca="1" si="38"/>
        <v>45098</v>
      </c>
    </row>
    <row r="917" spans="2:5" x14ac:dyDescent="0.2">
      <c r="B917" s="6">
        <f t="shared" ca="1" si="37"/>
        <v>45213</v>
      </c>
      <c r="D917" s="6">
        <f t="shared" ca="1" si="38"/>
        <v>45262</v>
      </c>
      <c r="E917" s="11">
        <f t="shared" ca="1" si="38"/>
        <v>45099</v>
      </c>
    </row>
    <row r="918" spans="2:5" x14ac:dyDescent="0.2">
      <c r="B918" s="6">
        <f t="shared" ca="1" si="37"/>
        <v>45214</v>
      </c>
      <c r="D918" s="6">
        <f t="shared" ca="1" si="38"/>
        <v>45263</v>
      </c>
      <c r="E918" s="11">
        <f t="shared" ca="1" si="38"/>
        <v>45100</v>
      </c>
    </row>
    <row r="919" spans="2:5" x14ac:dyDescent="0.2">
      <c r="B919" s="6">
        <f t="shared" ca="1" si="37"/>
        <v>45215</v>
      </c>
      <c r="D919" s="6">
        <f t="shared" ca="1" si="38"/>
        <v>45264</v>
      </c>
      <c r="E919" s="11">
        <f t="shared" ca="1" si="38"/>
        <v>45101</v>
      </c>
    </row>
    <row r="920" spans="2:5" x14ac:dyDescent="0.2">
      <c r="B920" s="6">
        <f t="shared" ca="1" si="37"/>
        <v>45216</v>
      </c>
      <c r="D920" s="6">
        <f t="shared" ca="1" si="38"/>
        <v>45265</v>
      </c>
      <c r="E920" s="11">
        <f t="shared" ca="1" si="38"/>
        <v>45102</v>
      </c>
    </row>
    <row r="921" spans="2:5" x14ac:dyDescent="0.2">
      <c r="B921" s="6">
        <f t="shared" ca="1" si="37"/>
        <v>45217</v>
      </c>
      <c r="D921" s="6">
        <f t="shared" ca="1" si="38"/>
        <v>45266</v>
      </c>
      <c r="E921" s="11">
        <f t="shared" ca="1" si="38"/>
        <v>45103</v>
      </c>
    </row>
    <row r="922" spans="2:5" x14ac:dyDescent="0.2">
      <c r="B922" s="6">
        <f t="shared" ca="1" si="37"/>
        <v>45218</v>
      </c>
      <c r="D922" s="6">
        <f t="shared" ca="1" si="38"/>
        <v>45267</v>
      </c>
      <c r="E922" s="11">
        <f t="shared" ca="1" si="38"/>
        <v>45104</v>
      </c>
    </row>
    <row r="923" spans="2:5" x14ac:dyDescent="0.2">
      <c r="B923" s="6">
        <f t="shared" ca="1" si="37"/>
        <v>45219</v>
      </c>
      <c r="D923" s="6">
        <f t="shared" ca="1" si="38"/>
        <v>45268</v>
      </c>
      <c r="E923" s="11">
        <f t="shared" ca="1" si="38"/>
        <v>45105</v>
      </c>
    </row>
    <row r="924" spans="2:5" x14ac:dyDescent="0.2">
      <c r="B924" s="6">
        <f t="shared" ca="1" si="37"/>
        <v>45220</v>
      </c>
      <c r="D924" s="6">
        <f t="shared" ca="1" si="38"/>
        <v>45269</v>
      </c>
      <c r="E924" s="11">
        <f t="shared" ca="1" si="38"/>
        <v>45106</v>
      </c>
    </row>
    <row r="925" spans="2:5" x14ac:dyDescent="0.2">
      <c r="B925" s="6">
        <f t="shared" ca="1" si="37"/>
        <v>45221</v>
      </c>
      <c r="D925" s="6">
        <f t="shared" ca="1" si="38"/>
        <v>45270</v>
      </c>
      <c r="E925" s="11">
        <f t="shared" ca="1" si="38"/>
        <v>45107</v>
      </c>
    </row>
    <row r="926" spans="2:5" x14ac:dyDescent="0.2">
      <c r="B926" s="6">
        <f t="shared" ca="1" si="37"/>
        <v>45222</v>
      </c>
      <c r="D926" s="6">
        <f t="shared" ca="1" si="38"/>
        <v>45271</v>
      </c>
      <c r="E926" s="11">
        <f t="shared" ca="1" si="38"/>
        <v>45108</v>
      </c>
    </row>
    <row r="927" spans="2:5" x14ac:dyDescent="0.2">
      <c r="B927" s="6">
        <f t="shared" ca="1" si="37"/>
        <v>45223</v>
      </c>
      <c r="D927" s="6">
        <f t="shared" ca="1" si="38"/>
        <v>45272</v>
      </c>
      <c r="E927" s="11">
        <f t="shared" ca="1" si="38"/>
        <v>45109</v>
      </c>
    </row>
    <row r="928" spans="2:5" x14ac:dyDescent="0.2">
      <c r="B928" s="6">
        <f t="shared" ca="1" si="37"/>
        <v>45224</v>
      </c>
      <c r="D928" s="6">
        <f t="shared" ca="1" si="38"/>
        <v>45273</v>
      </c>
      <c r="E928" s="11">
        <f t="shared" ca="1" si="38"/>
        <v>45110</v>
      </c>
    </row>
    <row r="929" spans="2:5" x14ac:dyDescent="0.2">
      <c r="B929" s="6">
        <f t="shared" ca="1" si="37"/>
        <v>45225</v>
      </c>
      <c r="D929" s="6">
        <f t="shared" ca="1" si="38"/>
        <v>45274</v>
      </c>
      <c r="E929" s="11">
        <f t="shared" ca="1" si="38"/>
        <v>45111</v>
      </c>
    </row>
    <row r="930" spans="2:5" x14ac:dyDescent="0.2">
      <c r="B930" s="6">
        <f t="shared" ca="1" si="37"/>
        <v>45226</v>
      </c>
      <c r="D930" s="6">
        <f t="shared" ca="1" si="38"/>
        <v>45275</v>
      </c>
      <c r="E930" s="11">
        <f t="shared" ca="1" si="38"/>
        <v>45112</v>
      </c>
    </row>
    <row r="931" spans="2:5" x14ac:dyDescent="0.2">
      <c r="B931" s="6">
        <f t="shared" ca="1" si="37"/>
        <v>45227</v>
      </c>
      <c r="D931" s="6">
        <f t="shared" ca="1" si="38"/>
        <v>45276</v>
      </c>
      <c r="E931" s="11">
        <f t="shared" ca="1" si="38"/>
        <v>45113</v>
      </c>
    </row>
    <row r="932" spans="2:5" x14ac:dyDescent="0.2">
      <c r="B932" s="6">
        <f t="shared" ca="1" si="37"/>
        <v>45228</v>
      </c>
      <c r="D932" s="6">
        <f t="shared" ca="1" si="38"/>
        <v>45277</v>
      </c>
      <c r="E932" s="11">
        <f t="shared" ca="1" si="38"/>
        <v>45114</v>
      </c>
    </row>
    <row r="933" spans="2:5" x14ac:dyDescent="0.2">
      <c r="B933" s="6">
        <f t="shared" ca="1" si="37"/>
        <v>45229</v>
      </c>
      <c r="D933" s="6">
        <f t="shared" ca="1" si="38"/>
        <v>45278</v>
      </c>
      <c r="E933" s="11">
        <f t="shared" ca="1" si="38"/>
        <v>45115</v>
      </c>
    </row>
    <row r="934" spans="2:5" x14ac:dyDescent="0.2">
      <c r="B934" s="6">
        <f t="shared" ca="1" si="37"/>
        <v>45230</v>
      </c>
      <c r="D934" s="6">
        <f t="shared" ca="1" si="38"/>
        <v>45279</v>
      </c>
      <c r="E934" s="11">
        <f t="shared" ca="1" si="38"/>
        <v>45116</v>
      </c>
    </row>
    <row r="935" spans="2:5" x14ac:dyDescent="0.2">
      <c r="B935" s="6">
        <f t="shared" ca="1" si="37"/>
        <v>45231</v>
      </c>
      <c r="D935" s="6">
        <f t="shared" ca="1" si="38"/>
        <v>45280</v>
      </c>
      <c r="E935" s="11">
        <f t="shared" ca="1" si="38"/>
        <v>45117</v>
      </c>
    </row>
    <row r="936" spans="2:5" x14ac:dyDescent="0.2">
      <c r="B936" s="6">
        <f t="shared" ca="1" si="37"/>
        <v>45232</v>
      </c>
      <c r="D936" s="6">
        <f t="shared" ca="1" si="38"/>
        <v>45281</v>
      </c>
      <c r="E936" s="11">
        <f t="shared" ca="1" si="38"/>
        <v>45118</v>
      </c>
    </row>
    <row r="937" spans="2:5" x14ac:dyDescent="0.2">
      <c r="B937" s="6">
        <f t="shared" ca="1" si="37"/>
        <v>45233</v>
      </c>
      <c r="D937" s="6">
        <f t="shared" ca="1" si="38"/>
        <v>45282</v>
      </c>
      <c r="E937" s="11">
        <f t="shared" ca="1" si="38"/>
        <v>45119</v>
      </c>
    </row>
    <row r="938" spans="2:5" x14ac:dyDescent="0.2">
      <c r="B938" s="6">
        <f t="shared" ca="1" si="37"/>
        <v>45234</v>
      </c>
      <c r="D938" s="6">
        <f t="shared" ca="1" si="38"/>
        <v>45283</v>
      </c>
      <c r="E938" s="11">
        <f t="shared" ca="1" si="38"/>
        <v>45120</v>
      </c>
    </row>
    <row r="939" spans="2:5" x14ac:dyDescent="0.2">
      <c r="B939" s="6">
        <f t="shared" ca="1" si="37"/>
        <v>45235</v>
      </c>
      <c r="D939" s="6">
        <f t="shared" ca="1" si="38"/>
        <v>45284</v>
      </c>
      <c r="E939" s="11">
        <f t="shared" ca="1" si="38"/>
        <v>45121</v>
      </c>
    </row>
    <row r="940" spans="2:5" x14ac:dyDescent="0.2">
      <c r="B940" s="6">
        <f t="shared" ca="1" si="37"/>
        <v>45236</v>
      </c>
      <c r="D940" s="6">
        <f t="shared" ca="1" si="38"/>
        <v>45285</v>
      </c>
      <c r="E940" s="11">
        <f t="shared" ca="1" si="38"/>
        <v>45122</v>
      </c>
    </row>
    <row r="941" spans="2:5" x14ac:dyDescent="0.2">
      <c r="B941" s="6">
        <f t="shared" ca="1" si="37"/>
        <v>45237</v>
      </c>
      <c r="D941" s="6">
        <f t="shared" ca="1" si="38"/>
        <v>45286</v>
      </c>
      <c r="E941" s="11">
        <f t="shared" ca="1" si="38"/>
        <v>45123</v>
      </c>
    </row>
    <row r="942" spans="2:5" x14ac:dyDescent="0.2">
      <c r="B942" s="6">
        <f t="shared" ca="1" si="37"/>
        <v>45238</v>
      </c>
      <c r="D942" s="6">
        <f t="shared" ca="1" si="38"/>
        <v>45287</v>
      </c>
      <c r="E942" s="11">
        <f t="shared" ca="1" si="38"/>
        <v>45124</v>
      </c>
    </row>
    <row r="943" spans="2:5" x14ac:dyDescent="0.2">
      <c r="B943" s="6">
        <f t="shared" ca="1" si="37"/>
        <v>45239</v>
      </c>
      <c r="D943" s="6">
        <f t="shared" ca="1" si="38"/>
        <v>45288</v>
      </c>
      <c r="E943" s="11">
        <f t="shared" ca="1" si="38"/>
        <v>45125</v>
      </c>
    </row>
    <row r="944" spans="2:5" x14ac:dyDescent="0.2">
      <c r="B944" s="6">
        <f t="shared" ca="1" si="37"/>
        <v>45240</v>
      </c>
      <c r="D944" s="6">
        <f t="shared" ca="1" si="38"/>
        <v>45289</v>
      </c>
      <c r="E944" s="11">
        <f t="shared" ca="1" si="38"/>
        <v>45126</v>
      </c>
    </row>
    <row r="945" spans="2:5" x14ac:dyDescent="0.2">
      <c r="B945" s="6">
        <f t="shared" ca="1" si="37"/>
        <v>45241</v>
      </c>
      <c r="D945" s="6">
        <f t="shared" ca="1" si="38"/>
        <v>45290</v>
      </c>
      <c r="E945" s="11">
        <f t="shared" ca="1" si="38"/>
        <v>45127</v>
      </c>
    </row>
    <row r="946" spans="2:5" x14ac:dyDescent="0.2">
      <c r="B946" s="6">
        <f t="shared" ca="1" si="37"/>
        <v>45242</v>
      </c>
      <c r="D946" s="6">
        <f t="shared" ca="1" si="38"/>
        <v>45291</v>
      </c>
      <c r="E946" s="11">
        <f t="shared" ca="1" si="38"/>
        <v>45128</v>
      </c>
    </row>
    <row r="947" spans="2:5" x14ac:dyDescent="0.2">
      <c r="B947" s="6">
        <f t="shared" ca="1" si="37"/>
        <v>45243</v>
      </c>
      <c r="D947" s="6">
        <f t="shared" ca="1" si="38"/>
        <v>45292</v>
      </c>
      <c r="E947" s="11">
        <f t="shared" ca="1" si="38"/>
        <v>45129</v>
      </c>
    </row>
    <row r="948" spans="2:5" x14ac:dyDescent="0.2">
      <c r="B948" s="6">
        <f t="shared" ca="1" si="37"/>
        <v>45244</v>
      </c>
      <c r="D948" s="6">
        <f t="shared" ca="1" si="38"/>
        <v>45293</v>
      </c>
      <c r="E948" s="11">
        <f t="shared" ca="1" si="38"/>
        <v>45130</v>
      </c>
    </row>
    <row r="949" spans="2:5" x14ac:dyDescent="0.2">
      <c r="B949" s="6">
        <f t="shared" ca="1" si="37"/>
        <v>45245</v>
      </c>
      <c r="D949" s="6">
        <f t="shared" ca="1" si="38"/>
        <v>45294</v>
      </c>
      <c r="E949" s="11">
        <f t="shared" ca="1" si="38"/>
        <v>45131</v>
      </c>
    </row>
    <row r="950" spans="2:5" x14ac:dyDescent="0.2">
      <c r="B950" s="6">
        <f t="shared" ca="1" si="37"/>
        <v>45246</v>
      </c>
      <c r="D950" s="6">
        <f t="shared" ca="1" si="38"/>
        <v>45295</v>
      </c>
      <c r="E950" s="11">
        <f t="shared" ca="1" si="38"/>
        <v>45132</v>
      </c>
    </row>
    <row r="951" spans="2:5" x14ac:dyDescent="0.2">
      <c r="B951" s="6">
        <f t="shared" ca="1" si="37"/>
        <v>45247</v>
      </c>
      <c r="D951" s="6">
        <f t="shared" ca="1" si="38"/>
        <v>45296</v>
      </c>
      <c r="E951" s="11">
        <f t="shared" ca="1" si="38"/>
        <v>45133</v>
      </c>
    </row>
    <row r="952" spans="2:5" x14ac:dyDescent="0.2">
      <c r="B952" s="6">
        <f t="shared" ref="B952:B1015" ca="1" si="39">B951+1</f>
        <v>45248</v>
      </c>
      <c r="D952" s="6">
        <f t="shared" ca="1" si="38"/>
        <v>45297</v>
      </c>
      <c r="E952" s="11">
        <f t="shared" ca="1" si="38"/>
        <v>45134</v>
      </c>
    </row>
    <row r="953" spans="2:5" x14ac:dyDescent="0.2">
      <c r="B953" s="6">
        <f t="shared" ca="1" si="39"/>
        <v>45249</v>
      </c>
      <c r="D953" s="6">
        <f t="shared" ca="1" si="38"/>
        <v>45298</v>
      </c>
      <c r="E953" s="11">
        <f t="shared" ca="1" si="38"/>
        <v>45135</v>
      </c>
    </row>
    <row r="954" spans="2:5" x14ac:dyDescent="0.2">
      <c r="B954" s="6">
        <f t="shared" ca="1" si="39"/>
        <v>45250</v>
      </c>
      <c r="D954" s="6">
        <f t="shared" ca="1" si="38"/>
        <v>45299</v>
      </c>
      <c r="E954" s="11">
        <f t="shared" ca="1" si="38"/>
        <v>45136</v>
      </c>
    </row>
    <row r="955" spans="2:5" x14ac:dyDescent="0.2">
      <c r="B955" s="6">
        <f t="shared" ca="1" si="39"/>
        <v>45251</v>
      </c>
      <c r="D955" s="6">
        <f t="shared" ca="1" si="38"/>
        <v>45300</v>
      </c>
      <c r="E955" s="11">
        <f t="shared" ca="1" si="38"/>
        <v>45137</v>
      </c>
    </row>
    <row r="956" spans="2:5" x14ac:dyDescent="0.2">
      <c r="B956" s="6">
        <f t="shared" ca="1" si="39"/>
        <v>45252</v>
      </c>
      <c r="D956" s="6">
        <f t="shared" ca="1" si="38"/>
        <v>45301</v>
      </c>
      <c r="E956" s="11">
        <f t="shared" ca="1" si="38"/>
        <v>45138</v>
      </c>
    </row>
    <row r="957" spans="2:5" x14ac:dyDescent="0.2">
      <c r="B957" s="6">
        <f t="shared" ca="1" si="39"/>
        <v>45253</v>
      </c>
      <c r="D957" s="6">
        <f t="shared" ca="1" si="38"/>
        <v>45302</v>
      </c>
      <c r="E957" s="11">
        <f t="shared" ca="1" si="38"/>
        <v>45139</v>
      </c>
    </row>
    <row r="958" spans="2:5" x14ac:dyDescent="0.2">
      <c r="B958" s="6">
        <f t="shared" ca="1" si="39"/>
        <v>45254</v>
      </c>
      <c r="D958" s="6">
        <f t="shared" ca="1" si="38"/>
        <v>45303</v>
      </c>
      <c r="E958" s="11">
        <f t="shared" ca="1" si="38"/>
        <v>45140</v>
      </c>
    </row>
    <row r="959" spans="2:5" x14ac:dyDescent="0.2">
      <c r="B959" s="6">
        <f t="shared" ca="1" si="39"/>
        <v>45255</v>
      </c>
      <c r="D959" s="6">
        <f t="shared" ca="1" si="38"/>
        <v>45304</v>
      </c>
      <c r="E959" s="11">
        <f t="shared" ca="1" si="38"/>
        <v>45141</v>
      </c>
    </row>
    <row r="960" spans="2:5" x14ac:dyDescent="0.2">
      <c r="B960" s="6">
        <f t="shared" ca="1" si="39"/>
        <v>45256</v>
      </c>
      <c r="D960" s="6">
        <f t="shared" ca="1" si="38"/>
        <v>45305</v>
      </c>
      <c r="E960" s="11">
        <f t="shared" ca="1" si="38"/>
        <v>45142</v>
      </c>
    </row>
    <row r="961" spans="2:5" x14ac:dyDescent="0.2">
      <c r="B961" s="6">
        <f t="shared" ca="1" si="39"/>
        <v>45257</v>
      </c>
      <c r="D961" s="6">
        <f t="shared" ca="1" si="38"/>
        <v>45306</v>
      </c>
      <c r="E961" s="11">
        <f t="shared" ca="1" si="38"/>
        <v>45143</v>
      </c>
    </row>
    <row r="962" spans="2:5" x14ac:dyDescent="0.2">
      <c r="B962" s="6">
        <f t="shared" ca="1" si="39"/>
        <v>45258</v>
      </c>
      <c r="D962" s="6">
        <f t="shared" ca="1" si="38"/>
        <v>45307</v>
      </c>
      <c r="E962" s="11">
        <f t="shared" ca="1" si="38"/>
        <v>45144</v>
      </c>
    </row>
    <row r="963" spans="2:5" x14ac:dyDescent="0.2">
      <c r="B963" s="6">
        <f t="shared" ca="1" si="39"/>
        <v>45259</v>
      </c>
      <c r="D963" s="6">
        <f t="shared" ca="1" si="38"/>
        <v>45308</v>
      </c>
      <c r="E963" s="11">
        <f t="shared" ca="1" si="38"/>
        <v>45145</v>
      </c>
    </row>
    <row r="964" spans="2:5" x14ac:dyDescent="0.2">
      <c r="B964" s="6">
        <f t="shared" ca="1" si="39"/>
        <v>45260</v>
      </c>
      <c r="D964" s="6">
        <f t="shared" ca="1" si="38"/>
        <v>45309</v>
      </c>
      <c r="E964" s="11">
        <f t="shared" ca="1" si="38"/>
        <v>45146</v>
      </c>
    </row>
    <row r="965" spans="2:5" x14ac:dyDescent="0.2">
      <c r="B965" s="6">
        <f t="shared" ca="1" si="39"/>
        <v>45261</v>
      </c>
      <c r="D965" s="6">
        <f t="shared" ca="1" si="38"/>
        <v>45310</v>
      </c>
      <c r="E965" s="11">
        <f t="shared" ca="1" si="38"/>
        <v>45147</v>
      </c>
    </row>
    <row r="966" spans="2:5" x14ac:dyDescent="0.2">
      <c r="B966" s="6">
        <f t="shared" ca="1" si="39"/>
        <v>45262</v>
      </c>
      <c r="D966" s="6">
        <f t="shared" ca="1" si="38"/>
        <v>45311</v>
      </c>
      <c r="E966" s="11">
        <f t="shared" ca="1" si="38"/>
        <v>45148</v>
      </c>
    </row>
    <row r="967" spans="2:5" x14ac:dyDescent="0.2">
      <c r="B967" s="6">
        <f t="shared" ca="1" si="39"/>
        <v>45263</v>
      </c>
      <c r="D967" s="6">
        <f t="shared" ca="1" si="38"/>
        <v>45312</v>
      </c>
      <c r="E967" s="11">
        <f t="shared" ca="1" si="38"/>
        <v>45149</v>
      </c>
    </row>
    <row r="968" spans="2:5" x14ac:dyDescent="0.2">
      <c r="B968" s="6">
        <f t="shared" ca="1" si="39"/>
        <v>45264</v>
      </c>
      <c r="D968" s="6">
        <f t="shared" ca="1" si="38"/>
        <v>45313</v>
      </c>
      <c r="E968" s="11">
        <f t="shared" ca="1" si="38"/>
        <v>45150</v>
      </c>
    </row>
    <row r="969" spans="2:5" x14ac:dyDescent="0.2">
      <c r="B969" s="6">
        <f t="shared" ca="1" si="39"/>
        <v>45265</v>
      </c>
      <c r="D969" s="6">
        <f t="shared" ref="D969:E1032" ca="1" si="40">D968+1</f>
        <v>45314</v>
      </c>
      <c r="E969" s="11">
        <f t="shared" ca="1" si="40"/>
        <v>45151</v>
      </c>
    </row>
    <row r="970" spans="2:5" x14ac:dyDescent="0.2">
      <c r="B970" s="6">
        <f t="shared" ca="1" si="39"/>
        <v>45266</v>
      </c>
      <c r="D970" s="6">
        <f t="shared" ca="1" si="40"/>
        <v>45315</v>
      </c>
      <c r="E970" s="11">
        <f t="shared" ca="1" si="40"/>
        <v>45152</v>
      </c>
    </row>
    <row r="971" spans="2:5" x14ac:dyDescent="0.2">
      <c r="B971" s="6">
        <f t="shared" ca="1" si="39"/>
        <v>45267</v>
      </c>
      <c r="D971" s="6">
        <f t="shared" ca="1" si="40"/>
        <v>45316</v>
      </c>
      <c r="E971" s="11">
        <f t="shared" ca="1" si="40"/>
        <v>45153</v>
      </c>
    </row>
    <row r="972" spans="2:5" x14ac:dyDescent="0.2">
      <c r="B972" s="6">
        <f t="shared" ca="1" si="39"/>
        <v>45268</v>
      </c>
      <c r="D972" s="6">
        <f t="shared" ca="1" si="40"/>
        <v>45317</v>
      </c>
      <c r="E972" s="11">
        <f t="shared" ca="1" si="40"/>
        <v>45154</v>
      </c>
    </row>
    <row r="973" spans="2:5" x14ac:dyDescent="0.2">
      <c r="B973" s="6">
        <f t="shared" ca="1" si="39"/>
        <v>45269</v>
      </c>
      <c r="D973" s="6">
        <f t="shared" ca="1" si="40"/>
        <v>45318</v>
      </c>
      <c r="E973" s="11">
        <f t="shared" ca="1" si="40"/>
        <v>45155</v>
      </c>
    </row>
    <row r="974" spans="2:5" x14ac:dyDescent="0.2">
      <c r="B974" s="6">
        <f t="shared" ca="1" si="39"/>
        <v>45270</v>
      </c>
      <c r="D974" s="6">
        <f t="shared" ca="1" si="40"/>
        <v>45319</v>
      </c>
      <c r="E974" s="11">
        <f t="shared" ca="1" si="40"/>
        <v>45156</v>
      </c>
    </row>
    <row r="975" spans="2:5" x14ac:dyDescent="0.2">
      <c r="B975" s="6">
        <f t="shared" ca="1" si="39"/>
        <v>45271</v>
      </c>
      <c r="D975" s="6">
        <f t="shared" ca="1" si="40"/>
        <v>45320</v>
      </c>
      <c r="E975" s="11">
        <f t="shared" ca="1" si="40"/>
        <v>45157</v>
      </c>
    </row>
    <row r="976" spans="2:5" x14ac:dyDescent="0.2">
      <c r="B976" s="6">
        <f t="shared" ca="1" si="39"/>
        <v>45272</v>
      </c>
      <c r="D976" s="6">
        <f t="shared" ca="1" si="40"/>
        <v>45321</v>
      </c>
      <c r="E976" s="11">
        <f t="shared" ca="1" si="40"/>
        <v>45158</v>
      </c>
    </row>
    <row r="977" spans="2:5" x14ac:dyDescent="0.2">
      <c r="B977" s="6">
        <f t="shared" ca="1" si="39"/>
        <v>45273</v>
      </c>
      <c r="D977" s="6">
        <f t="shared" ca="1" si="40"/>
        <v>45322</v>
      </c>
      <c r="E977" s="11">
        <f t="shared" ca="1" si="40"/>
        <v>45159</v>
      </c>
    </row>
    <row r="978" spans="2:5" x14ac:dyDescent="0.2">
      <c r="B978" s="6">
        <f t="shared" ca="1" si="39"/>
        <v>45274</v>
      </c>
      <c r="D978" s="6">
        <f t="shared" ca="1" si="40"/>
        <v>45323</v>
      </c>
      <c r="E978" s="11">
        <f t="shared" ca="1" si="40"/>
        <v>45160</v>
      </c>
    </row>
    <row r="979" spans="2:5" x14ac:dyDescent="0.2">
      <c r="B979" s="6">
        <f t="shared" ca="1" si="39"/>
        <v>45275</v>
      </c>
      <c r="D979" s="6">
        <f t="shared" ca="1" si="40"/>
        <v>45324</v>
      </c>
      <c r="E979" s="11">
        <f t="shared" ca="1" si="40"/>
        <v>45161</v>
      </c>
    </row>
    <row r="980" spans="2:5" x14ac:dyDescent="0.2">
      <c r="B980" s="6">
        <f t="shared" ca="1" si="39"/>
        <v>45276</v>
      </c>
      <c r="D980" s="6">
        <f t="shared" ca="1" si="40"/>
        <v>45325</v>
      </c>
      <c r="E980" s="11">
        <f t="shared" ca="1" si="40"/>
        <v>45162</v>
      </c>
    </row>
    <row r="981" spans="2:5" x14ac:dyDescent="0.2">
      <c r="B981" s="6">
        <f t="shared" ca="1" si="39"/>
        <v>45277</v>
      </c>
      <c r="D981" s="6">
        <f t="shared" ca="1" si="40"/>
        <v>45326</v>
      </c>
      <c r="E981" s="11">
        <f t="shared" ca="1" si="40"/>
        <v>45163</v>
      </c>
    </row>
    <row r="982" spans="2:5" x14ac:dyDescent="0.2">
      <c r="B982" s="6">
        <f t="shared" ca="1" si="39"/>
        <v>45278</v>
      </c>
      <c r="D982" s="6">
        <f t="shared" ca="1" si="40"/>
        <v>45327</v>
      </c>
      <c r="E982" s="11">
        <f t="shared" ca="1" si="40"/>
        <v>45164</v>
      </c>
    </row>
    <row r="983" spans="2:5" x14ac:dyDescent="0.2">
      <c r="B983" s="6">
        <f t="shared" ca="1" si="39"/>
        <v>45279</v>
      </c>
      <c r="D983" s="6">
        <f t="shared" ca="1" si="40"/>
        <v>45328</v>
      </c>
      <c r="E983" s="11">
        <f t="shared" ca="1" si="40"/>
        <v>45165</v>
      </c>
    </row>
    <row r="984" spans="2:5" x14ac:dyDescent="0.2">
      <c r="B984" s="6">
        <f t="shared" ca="1" si="39"/>
        <v>45280</v>
      </c>
      <c r="D984" s="6">
        <f t="shared" ca="1" si="40"/>
        <v>45329</v>
      </c>
      <c r="E984" s="11">
        <f t="shared" ca="1" si="40"/>
        <v>45166</v>
      </c>
    </row>
    <row r="985" spans="2:5" x14ac:dyDescent="0.2">
      <c r="B985" s="6">
        <f t="shared" ca="1" si="39"/>
        <v>45281</v>
      </c>
      <c r="D985" s="6">
        <f t="shared" ca="1" si="40"/>
        <v>45330</v>
      </c>
      <c r="E985" s="11">
        <f t="shared" ca="1" si="40"/>
        <v>45167</v>
      </c>
    </row>
    <row r="986" spans="2:5" x14ac:dyDescent="0.2">
      <c r="B986" s="6">
        <f t="shared" ca="1" si="39"/>
        <v>45282</v>
      </c>
      <c r="D986" s="6">
        <f t="shared" ca="1" si="40"/>
        <v>45331</v>
      </c>
      <c r="E986" s="11">
        <f t="shared" ca="1" si="40"/>
        <v>45168</v>
      </c>
    </row>
    <row r="987" spans="2:5" x14ac:dyDescent="0.2">
      <c r="B987" s="6">
        <f t="shared" ca="1" si="39"/>
        <v>45283</v>
      </c>
      <c r="D987" s="6">
        <f t="shared" ca="1" si="40"/>
        <v>45332</v>
      </c>
      <c r="E987" s="11">
        <f t="shared" ca="1" si="40"/>
        <v>45169</v>
      </c>
    </row>
    <row r="988" spans="2:5" x14ac:dyDescent="0.2">
      <c r="B988" s="6">
        <f t="shared" ca="1" si="39"/>
        <v>45284</v>
      </c>
      <c r="D988" s="6">
        <f t="shared" ca="1" si="40"/>
        <v>45333</v>
      </c>
      <c r="E988" s="11">
        <f t="shared" ca="1" si="40"/>
        <v>45170</v>
      </c>
    </row>
    <row r="989" spans="2:5" x14ac:dyDescent="0.2">
      <c r="B989" s="6">
        <f t="shared" ca="1" si="39"/>
        <v>45285</v>
      </c>
      <c r="D989" s="6">
        <f t="shared" ca="1" si="40"/>
        <v>45334</v>
      </c>
      <c r="E989" s="11">
        <f t="shared" ca="1" si="40"/>
        <v>45171</v>
      </c>
    </row>
    <row r="990" spans="2:5" x14ac:dyDescent="0.2">
      <c r="B990" s="6">
        <f t="shared" ca="1" si="39"/>
        <v>45286</v>
      </c>
      <c r="D990" s="6">
        <f t="shared" ca="1" si="40"/>
        <v>45335</v>
      </c>
      <c r="E990" s="11">
        <f t="shared" ca="1" si="40"/>
        <v>45172</v>
      </c>
    </row>
    <row r="991" spans="2:5" x14ac:dyDescent="0.2">
      <c r="B991" s="6">
        <f t="shared" ca="1" si="39"/>
        <v>45287</v>
      </c>
      <c r="D991" s="6">
        <f t="shared" ca="1" si="40"/>
        <v>45336</v>
      </c>
      <c r="E991" s="11">
        <f t="shared" ca="1" si="40"/>
        <v>45173</v>
      </c>
    </row>
    <row r="992" spans="2:5" x14ac:dyDescent="0.2">
      <c r="B992" s="6">
        <f t="shared" ca="1" si="39"/>
        <v>45288</v>
      </c>
      <c r="D992" s="6">
        <f t="shared" ca="1" si="40"/>
        <v>45337</v>
      </c>
      <c r="E992" s="11">
        <f t="shared" ca="1" si="40"/>
        <v>45174</v>
      </c>
    </row>
    <row r="993" spans="2:5" x14ac:dyDescent="0.2">
      <c r="B993" s="6">
        <f t="shared" ca="1" si="39"/>
        <v>45289</v>
      </c>
      <c r="D993" s="6">
        <f t="shared" ca="1" si="40"/>
        <v>45338</v>
      </c>
      <c r="E993" s="11">
        <f t="shared" ca="1" si="40"/>
        <v>45175</v>
      </c>
    </row>
    <row r="994" spans="2:5" x14ac:dyDescent="0.2">
      <c r="B994" s="6">
        <f t="shared" ca="1" si="39"/>
        <v>45290</v>
      </c>
      <c r="D994" s="6">
        <f t="shared" ca="1" si="40"/>
        <v>45339</v>
      </c>
      <c r="E994" s="11">
        <f t="shared" ca="1" si="40"/>
        <v>45176</v>
      </c>
    </row>
    <row r="995" spans="2:5" x14ac:dyDescent="0.2">
      <c r="B995" s="6">
        <f t="shared" ca="1" si="39"/>
        <v>45291</v>
      </c>
      <c r="D995" s="6">
        <f t="shared" ca="1" si="40"/>
        <v>45340</v>
      </c>
      <c r="E995" s="11">
        <f t="shared" ca="1" si="40"/>
        <v>45177</v>
      </c>
    </row>
    <row r="996" spans="2:5" x14ac:dyDescent="0.2">
      <c r="B996" s="6">
        <f t="shared" ca="1" si="39"/>
        <v>45292</v>
      </c>
      <c r="D996" s="6">
        <f t="shared" ca="1" si="40"/>
        <v>45341</v>
      </c>
      <c r="E996" s="11">
        <f t="shared" ca="1" si="40"/>
        <v>45178</v>
      </c>
    </row>
    <row r="997" spans="2:5" x14ac:dyDescent="0.2">
      <c r="B997" s="6">
        <f t="shared" ca="1" si="39"/>
        <v>45293</v>
      </c>
      <c r="D997" s="6">
        <f t="shared" ca="1" si="40"/>
        <v>45342</v>
      </c>
      <c r="E997" s="11">
        <f t="shared" ca="1" si="40"/>
        <v>45179</v>
      </c>
    </row>
    <row r="998" spans="2:5" x14ac:dyDescent="0.2">
      <c r="B998" s="6">
        <f t="shared" ca="1" si="39"/>
        <v>45294</v>
      </c>
      <c r="D998" s="6">
        <f t="shared" ca="1" si="40"/>
        <v>45343</v>
      </c>
      <c r="E998" s="11">
        <f t="shared" ca="1" si="40"/>
        <v>45180</v>
      </c>
    </row>
    <row r="999" spans="2:5" x14ac:dyDescent="0.2">
      <c r="B999" s="6">
        <f t="shared" ca="1" si="39"/>
        <v>45295</v>
      </c>
      <c r="D999" s="6">
        <f t="shared" ca="1" si="40"/>
        <v>45344</v>
      </c>
      <c r="E999" s="11">
        <f t="shared" ca="1" si="40"/>
        <v>45181</v>
      </c>
    </row>
    <row r="1000" spans="2:5" x14ac:dyDescent="0.2">
      <c r="B1000" s="6">
        <f t="shared" ca="1" si="39"/>
        <v>45296</v>
      </c>
      <c r="D1000" s="6">
        <f t="shared" ca="1" si="40"/>
        <v>45345</v>
      </c>
      <c r="E1000" s="11">
        <f t="shared" ca="1" si="40"/>
        <v>45182</v>
      </c>
    </row>
    <row r="1001" spans="2:5" x14ac:dyDescent="0.2">
      <c r="B1001" s="6">
        <f t="shared" ca="1" si="39"/>
        <v>45297</v>
      </c>
      <c r="D1001" s="6">
        <f t="shared" ca="1" si="40"/>
        <v>45346</v>
      </c>
      <c r="E1001" s="11">
        <f t="shared" ca="1" si="40"/>
        <v>45183</v>
      </c>
    </row>
    <row r="1002" spans="2:5" x14ac:dyDescent="0.2">
      <c r="B1002" s="6">
        <f t="shared" ca="1" si="39"/>
        <v>45298</v>
      </c>
      <c r="D1002" s="6">
        <f t="shared" ca="1" si="40"/>
        <v>45347</v>
      </c>
      <c r="E1002" s="11">
        <f t="shared" ca="1" si="40"/>
        <v>45184</v>
      </c>
    </row>
    <row r="1003" spans="2:5" x14ac:dyDescent="0.2">
      <c r="B1003" s="6">
        <f t="shared" ca="1" si="39"/>
        <v>45299</v>
      </c>
      <c r="D1003" s="6">
        <f t="shared" ca="1" si="40"/>
        <v>45348</v>
      </c>
      <c r="E1003" s="11">
        <f t="shared" ca="1" si="40"/>
        <v>45185</v>
      </c>
    </row>
    <row r="1004" spans="2:5" x14ac:dyDescent="0.2">
      <c r="B1004" s="6">
        <f t="shared" ca="1" si="39"/>
        <v>45300</v>
      </c>
      <c r="D1004" s="6">
        <f t="shared" ca="1" si="40"/>
        <v>45349</v>
      </c>
      <c r="E1004" s="11">
        <f t="shared" ca="1" si="40"/>
        <v>45186</v>
      </c>
    </row>
    <row r="1005" spans="2:5" x14ac:dyDescent="0.2">
      <c r="B1005" s="6">
        <f t="shared" ca="1" si="39"/>
        <v>45301</v>
      </c>
      <c r="D1005" s="6">
        <f t="shared" ca="1" si="40"/>
        <v>45350</v>
      </c>
      <c r="E1005" s="11">
        <f t="shared" ca="1" si="40"/>
        <v>45187</v>
      </c>
    </row>
    <row r="1006" spans="2:5" x14ac:dyDescent="0.2">
      <c r="B1006" s="6">
        <f t="shared" ca="1" si="39"/>
        <v>45302</v>
      </c>
      <c r="D1006" s="6">
        <f t="shared" ca="1" si="40"/>
        <v>45351</v>
      </c>
      <c r="E1006" s="11">
        <f t="shared" ca="1" si="40"/>
        <v>45188</v>
      </c>
    </row>
    <row r="1007" spans="2:5" x14ac:dyDescent="0.2">
      <c r="B1007" s="6">
        <f t="shared" ca="1" si="39"/>
        <v>45303</v>
      </c>
      <c r="D1007" s="6">
        <f t="shared" ca="1" si="40"/>
        <v>45352</v>
      </c>
      <c r="E1007" s="11">
        <f t="shared" ca="1" si="40"/>
        <v>45189</v>
      </c>
    </row>
    <row r="1008" spans="2:5" x14ac:dyDescent="0.2">
      <c r="B1008" s="6">
        <f t="shared" ca="1" si="39"/>
        <v>45304</v>
      </c>
      <c r="D1008" s="6">
        <f t="shared" ca="1" si="40"/>
        <v>45353</v>
      </c>
      <c r="E1008" s="11">
        <f t="shared" ca="1" si="40"/>
        <v>45190</v>
      </c>
    </row>
    <row r="1009" spans="2:5" x14ac:dyDescent="0.2">
      <c r="B1009" s="6">
        <f t="shared" ca="1" si="39"/>
        <v>45305</v>
      </c>
      <c r="D1009" s="6">
        <f t="shared" ca="1" si="40"/>
        <v>45354</v>
      </c>
      <c r="E1009" s="11">
        <f t="shared" ca="1" si="40"/>
        <v>45191</v>
      </c>
    </row>
    <row r="1010" spans="2:5" x14ac:dyDescent="0.2">
      <c r="B1010" s="6">
        <f t="shared" ca="1" si="39"/>
        <v>45306</v>
      </c>
      <c r="D1010" s="6">
        <f t="shared" ca="1" si="40"/>
        <v>45355</v>
      </c>
      <c r="E1010" s="11">
        <f t="shared" ca="1" si="40"/>
        <v>45192</v>
      </c>
    </row>
    <row r="1011" spans="2:5" x14ac:dyDescent="0.2">
      <c r="B1011" s="6">
        <f t="shared" ca="1" si="39"/>
        <v>45307</v>
      </c>
      <c r="D1011" s="6">
        <f t="shared" ca="1" si="40"/>
        <v>45356</v>
      </c>
      <c r="E1011" s="11">
        <f t="shared" ca="1" si="40"/>
        <v>45193</v>
      </c>
    </row>
    <row r="1012" spans="2:5" x14ac:dyDescent="0.2">
      <c r="B1012" s="6">
        <f t="shared" ca="1" si="39"/>
        <v>45308</v>
      </c>
      <c r="D1012" s="6">
        <f t="shared" ca="1" si="40"/>
        <v>45357</v>
      </c>
      <c r="E1012" s="11">
        <f t="shared" ca="1" si="40"/>
        <v>45194</v>
      </c>
    </row>
    <row r="1013" spans="2:5" x14ac:dyDescent="0.2">
      <c r="B1013" s="6">
        <f t="shared" ca="1" si="39"/>
        <v>45309</v>
      </c>
      <c r="D1013" s="6">
        <f t="shared" ca="1" si="40"/>
        <v>45358</v>
      </c>
      <c r="E1013" s="11">
        <f t="shared" ca="1" si="40"/>
        <v>45195</v>
      </c>
    </row>
    <row r="1014" spans="2:5" x14ac:dyDescent="0.2">
      <c r="B1014" s="6">
        <f t="shared" ca="1" si="39"/>
        <v>45310</v>
      </c>
      <c r="D1014" s="6">
        <f t="shared" ca="1" si="40"/>
        <v>45359</v>
      </c>
      <c r="E1014" s="11">
        <f t="shared" ca="1" si="40"/>
        <v>45196</v>
      </c>
    </row>
    <row r="1015" spans="2:5" x14ac:dyDescent="0.2">
      <c r="B1015" s="6">
        <f t="shared" ca="1" si="39"/>
        <v>45311</v>
      </c>
      <c r="D1015" s="6">
        <f t="shared" ca="1" si="40"/>
        <v>45360</v>
      </c>
      <c r="E1015" s="11">
        <f t="shared" ca="1" si="40"/>
        <v>45197</v>
      </c>
    </row>
    <row r="1016" spans="2:5" x14ac:dyDescent="0.2">
      <c r="B1016" s="6">
        <f t="shared" ref="B1016:B1079" ca="1" si="41">B1015+1</f>
        <v>45312</v>
      </c>
      <c r="D1016" s="6">
        <f t="shared" ca="1" si="40"/>
        <v>45361</v>
      </c>
      <c r="E1016" s="11">
        <f t="shared" ca="1" si="40"/>
        <v>45198</v>
      </c>
    </row>
    <row r="1017" spans="2:5" x14ac:dyDescent="0.2">
      <c r="B1017" s="6">
        <f t="shared" ca="1" si="41"/>
        <v>45313</v>
      </c>
      <c r="D1017" s="6">
        <f t="shared" ca="1" si="40"/>
        <v>45362</v>
      </c>
      <c r="E1017" s="11">
        <f t="shared" ca="1" si="40"/>
        <v>45199</v>
      </c>
    </row>
    <row r="1018" spans="2:5" x14ac:dyDescent="0.2">
      <c r="B1018" s="6">
        <f t="shared" ca="1" si="41"/>
        <v>45314</v>
      </c>
      <c r="D1018" s="6">
        <f t="shared" ca="1" si="40"/>
        <v>45363</v>
      </c>
      <c r="E1018" s="11">
        <f t="shared" ca="1" si="40"/>
        <v>45200</v>
      </c>
    </row>
    <row r="1019" spans="2:5" x14ac:dyDescent="0.2">
      <c r="B1019" s="6">
        <f t="shared" ca="1" si="41"/>
        <v>45315</v>
      </c>
      <c r="D1019" s="6">
        <f t="shared" ca="1" si="40"/>
        <v>45364</v>
      </c>
      <c r="E1019" s="11">
        <f t="shared" ca="1" si="40"/>
        <v>45201</v>
      </c>
    </row>
    <row r="1020" spans="2:5" x14ac:dyDescent="0.2">
      <c r="B1020" s="6">
        <f t="shared" ca="1" si="41"/>
        <v>45316</v>
      </c>
      <c r="D1020" s="6">
        <f t="shared" ca="1" si="40"/>
        <v>45365</v>
      </c>
      <c r="E1020" s="11">
        <f t="shared" ca="1" si="40"/>
        <v>45202</v>
      </c>
    </row>
    <row r="1021" spans="2:5" x14ac:dyDescent="0.2">
      <c r="B1021" s="6">
        <f t="shared" ca="1" si="41"/>
        <v>45317</v>
      </c>
      <c r="D1021" s="6">
        <f t="shared" ca="1" si="40"/>
        <v>45366</v>
      </c>
      <c r="E1021" s="11">
        <f t="shared" ca="1" si="40"/>
        <v>45203</v>
      </c>
    </row>
    <row r="1022" spans="2:5" x14ac:dyDescent="0.2">
      <c r="B1022" s="6">
        <f t="shared" ca="1" si="41"/>
        <v>45318</v>
      </c>
      <c r="D1022" s="6">
        <f t="shared" ca="1" si="40"/>
        <v>45367</v>
      </c>
      <c r="E1022" s="11">
        <f t="shared" ca="1" si="40"/>
        <v>45204</v>
      </c>
    </row>
    <row r="1023" spans="2:5" x14ac:dyDescent="0.2">
      <c r="B1023" s="6">
        <f t="shared" ca="1" si="41"/>
        <v>45319</v>
      </c>
      <c r="D1023" s="6">
        <f t="shared" ca="1" si="40"/>
        <v>45368</v>
      </c>
      <c r="E1023" s="11">
        <f t="shared" ca="1" si="40"/>
        <v>45205</v>
      </c>
    </row>
    <row r="1024" spans="2:5" x14ac:dyDescent="0.2">
      <c r="B1024" s="6">
        <f t="shared" ca="1" si="41"/>
        <v>45320</v>
      </c>
      <c r="D1024" s="6">
        <f t="shared" ca="1" si="40"/>
        <v>45369</v>
      </c>
      <c r="E1024" s="11">
        <f t="shared" ca="1" si="40"/>
        <v>45206</v>
      </c>
    </row>
    <row r="1025" spans="2:5" x14ac:dyDescent="0.2">
      <c r="B1025" s="6">
        <f t="shared" ca="1" si="41"/>
        <v>45321</v>
      </c>
      <c r="D1025" s="6">
        <f t="shared" ca="1" si="40"/>
        <v>45370</v>
      </c>
      <c r="E1025" s="11">
        <f t="shared" ca="1" si="40"/>
        <v>45207</v>
      </c>
    </row>
    <row r="1026" spans="2:5" x14ac:dyDescent="0.2">
      <c r="B1026" s="6">
        <f t="shared" ca="1" si="41"/>
        <v>45322</v>
      </c>
      <c r="D1026" s="6">
        <f t="shared" ca="1" si="40"/>
        <v>45371</v>
      </c>
      <c r="E1026" s="11">
        <f t="shared" ca="1" si="40"/>
        <v>45208</v>
      </c>
    </row>
    <row r="1027" spans="2:5" x14ac:dyDescent="0.2">
      <c r="B1027" s="6">
        <f t="shared" ca="1" si="41"/>
        <v>45323</v>
      </c>
      <c r="D1027" s="6">
        <f t="shared" ca="1" si="40"/>
        <v>45372</v>
      </c>
      <c r="E1027" s="11">
        <f t="shared" ca="1" si="40"/>
        <v>45209</v>
      </c>
    </row>
    <row r="1028" spans="2:5" x14ac:dyDescent="0.2">
      <c r="B1028" s="6">
        <f t="shared" ca="1" si="41"/>
        <v>45324</v>
      </c>
      <c r="D1028" s="6">
        <f t="shared" ca="1" si="40"/>
        <v>45373</v>
      </c>
      <c r="E1028" s="11">
        <f t="shared" ca="1" si="40"/>
        <v>45210</v>
      </c>
    </row>
    <row r="1029" spans="2:5" x14ac:dyDescent="0.2">
      <c r="B1029" s="6">
        <f t="shared" ca="1" si="41"/>
        <v>45325</v>
      </c>
      <c r="D1029" s="6">
        <f t="shared" ca="1" si="40"/>
        <v>45374</v>
      </c>
      <c r="E1029" s="11">
        <f t="shared" ca="1" si="40"/>
        <v>45211</v>
      </c>
    </row>
    <row r="1030" spans="2:5" x14ac:dyDescent="0.2">
      <c r="B1030" s="6">
        <f t="shared" ca="1" si="41"/>
        <v>45326</v>
      </c>
      <c r="D1030" s="6">
        <f t="shared" ca="1" si="40"/>
        <v>45375</v>
      </c>
      <c r="E1030" s="11">
        <f t="shared" ca="1" si="40"/>
        <v>45212</v>
      </c>
    </row>
    <row r="1031" spans="2:5" x14ac:dyDescent="0.2">
      <c r="B1031" s="6">
        <f t="shared" ca="1" si="41"/>
        <v>45327</v>
      </c>
      <c r="D1031" s="6">
        <f t="shared" ca="1" si="40"/>
        <v>45376</v>
      </c>
      <c r="E1031" s="11">
        <f t="shared" ca="1" si="40"/>
        <v>45213</v>
      </c>
    </row>
    <row r="1032" spans="2:5" x14ac:dyDescent="0.2">
      <c r="B1032" s="6">
        <f t="shared" ca="1" si="41"/>
        <v>45328</v>
      </c>
      <c r="D1032" s="6">
        <f t="shared" ca="1" si="40"/>
        <v>45377</v>
      </c>
      <c r="E1032" s="11">
        <f t="shared" ca="1" si="40"/>
        <v>45214</v>
      </c>
    </row>
    <row r="1033" spans="2:5" x14ac:dyDescent="0.2">
      <c r="B1033" s="6">
        <f t="shared" ca="1" si="41"/>
        <v>45329</v>
      </c>
      <c r="D1033" s="6">
        <f t="shared" ref="D1033:E1096" ca="1" si="42">D1032+1</f>
        <v>45378</v>
      </c>
      <c r="E1033" s="11">
        <f t="shared" ca="1" si="42"/>
        <v>45215</v>
      </c>
    </row>
    <row r="1034" spans="2:5" x14ac:dyDescent="0.2">
      <c r="B1034" s="6">
        <f t="shared" ca="1" si="41"/>
        <v>45330</v>
      </c>
      <c r="D1034" s="6">
        <f t="shared" ca="1" si="42"/>
        <v>45379</v>
      </c>
      <c r="E1034" s="11">
        <f t="shared" ca="1" si="42"/>
        <v>45216</v>
      </c>
    </row>
    <row r="1035" spans="2:5" x14ac:dyDescent="0.2">
      <c r="B1035" s="6">
        <f t="shared" ca="1" si="41"/>
        <v>45331</v>
      </c>
      <c r="D1035" s="6">
        <f t="shared" ca="1" si="42"/>
        <v>45380</v>
      </c>
      <c r="E1035" s="11">
        <f t="shared" ca="1" si="42"/>
        <v>45217</v>
      </c>
    </row>
    <row r="1036" spans="2:5" x14ac:dyDescent="0.2">
      <c r="B1036" s="6">
        <f t="shared" ca="1" si="41"/>
        <v>45332</v>
      </c>
      <c r="D1036" s="6">
        <f t="shared" ca="1" si="42"/>
        <v>45381</v>
      </c>
      <c r="E1036" s="11">
        <f t="shared" ca="1" si="42"/>
        <v>45218</v>
      </c>
    </row>
    <row r="1037" spans="2:5" x14ac:dyDescent="0.2">
      <c r="B1037" s="6">
        <f t="shared" ca="1" si="41"/>
        <v>45333</v>
      </c>
      <c r="D1037" s="6">
        <f t="shared" ca="1" si="42"/>
        <v>45382</v>
      </c>
      <c r="E1037" s="11">
        <f t="shared" ca="1" si="42"/>
        <v>45219</v>
      </c>
    </row>
    <row r="1038" spans="2:5" x14ac:dyDescent="0.2">
      <c r="B1038" s="6">
        <f t="shared" ca="1" si="41"/>
        <v>45334</v>
      </c>
      <c r="D1038" s="6">
        <f t="shared" ca="1" si="42"/>
        <v>45383</v>
      </c>
      <c r="E1038" s="11">
        <f t="shared" ca="1" si="42"/>
        <v>45220</v>
      </c>
    </row>
    <row r="1039" spans="2:5" x14ac:dyDescent="0.2">
      <c r="B1039" s="6">
        <f t="shared" ca="1" si="41"/>
        <v>45335</v>
      </c>
      <c r="D1039" s="6">
        <f t="shared" ca="1" si="42"/>
        <v>45384</v>
      </c>
      <c r="E1039" s="11">
        <f t="shared" ca="1" si="42"/>
        <v>45221</v>
      </c>
    </row>
    <row r="1040" spans="2:5" x14ac:dyDescent="0.2">
      <c r="B1040" s="6">
        <f t="shared" ca="1" si="41"/>
        <v>45336</v>
      </c>
      <c r="D1040" s="6">
        <f t="shared" ca="1" si="42"/>
        <v>45385</v>
      </c>
      <c r="E1040" s="11">
        <f t="shared" ca="1" si="42"/>
        <v>45222</v>
      </c>
    </row>
    <row r="1041" spans="2:5" x14ac:dyDescent="0.2">
      <c r="B1041" s="6">
        <f t="shared" ca="1" si="41"/>
        <v>45337</v>
      </c>
      <c r="D1041" s="6">
        <f t="shared" ca="1" si="42"/>
        <v>45386</v>
      </c>
      <c r="E1041" s="11">
        <f t="shared" ca="1" si="42"/>
        <v>45223</v>
      </c>
    </row>
    <row r="1042" spans="2:5" x14ac:dyDescent="0.2">
      <c r="B1042" s="6">
        <f t="shared" ca="1" si="41"/>
        <v>45338</v>
      </c>
      <c r="D1042" s="6">
        <f t="shared" ca="1" si="42"/>
        <v>45387</v>
      </c>
      <c r="E1042" s="11">
        <f t="shared" ca="1" si="42"/>
        <v>45224</v>
      </c>
    </row>
    <row r="1043" spans="2:5" x14ac:dyDescent="0.2">
      <c r="B1043" s="6">
        <f t="shared" ca="1" si="41"/>
        <v>45339</v>
      </c>
      <c r="D1043" s="6">
        <f t="shared" ca="1" si="42"/>
        <v>45388</v>
      </c>
      <c r="E1043" s="11">
        <f t="shared" ca="1" si="42"/>
        <v>45225</v>
      </c>
    </row>
    <row r="1044" spans="2:5" x14ac:dyDescent="0.2">
      <c r="B1044" s="6">
        <f t="shared" ca="1" si="41"/>
        <v>45340</v>
      </c>
      <c r="D1044" s="6">
        <f t="shared" ca="1" si="42"/>
        <v>45389</v>
      </c>
      <c r="E1044" s="11">
        <f t="shared" ca="1" si="42"/>
        <v>45226</v>
      </c>
    </row>
    <row r="1045" spans="2:5" x14ac:dyDescent="0.2">
      <c r="B1045" s="6">
        <f t="shared" ca="1" si="41"/>
        <v>45341</v>
      </c>
      <c r="D1045" s="6">
        <f t="shared" ca="1" si="42"/>
        <v>45390</v>
      </c>
      <c r="E1045" s="11">
        <f t="shared" ca="1" si="42"/>
        <v>45227</v>
      </c>
    </row>
    <row r="1046" spans="2:5" x14ac:dyDescent="0.2">
      <c r="B1046" s="6">
        <f t="shared" ca="1" si="41"/>
        <v>45342</v>
      </c>
      <c r="D1046" s="6">
        <f t="shared" ca="1" si="42"/>
        <v>45391</v>
      </c>
      <c r="E1046" s="11">
        <f t="shared" ca="1" si="42"/>
        <v>45228</v>
      </c>
    </row>
    <row r="1047" spans="2:5" x14ac:dyDescent="0.2">
      <c r="B1047" s="6">
        <f t="shared" ca="1" si="41"/>
        <v>45343</v>
      </c>
      <c r="D1047" s="6">
        <f t="shared" ca="1" si="42"/>
        <v>45392</v>
      </c>
      <c r="E1047" s="11">
        <f t="shared" ca="1" si="42"/>
        <v>45229</v>
      </c>
    </row>
    <row r="1048" spans="2:5" x14ac:dyDescent="0.2">
      <c r="B1048" s="6">
        <f t="shared" ca="1" si="41"/>
        <v>45344</v>
      </c>
      <c r="D1048" s="6">
        <f t="shared" ca="1" si="42"/>
        <v>45393</v>
      </c>
      <c r="E1048" s="11">
        <f t="shared" ca="1" si="42"/>
        <v>45230</v>
      </c>
    </row>
    <row r="1049" spans="2:5" x14ac:dyDescent="0.2">
      <c r="B1049" s="6">
        <f t="shared" ca="1" si="41"/>
        <v>45345</v>
      </c>
      <c r="D1049" s="6">
        <f t="shared" ca="1" si="42"/>
        <v>45394</v>
      </c>
      <c r="E1049" s="11">
        <f t="shared" ca="1" si="42"/>
        <v>45231</v>
      </c>
    </row>
    <row r="1050" spans="2:5" x14ac:dyDescent="0.2">
      <c r="B1050" s="6">
        <f t="shared" ca="1" si="41"/>
        <v>45346</v>
      </c>
      <c r="D1050" s="6">
        <f t="shared" ca="1" si="42"/>
        <v>45395</v>
      </c>
      <c r="E1050" s="11">
        <f t="shared" ca="1" si="42"/>
        <v>45232</v>
      </c>
    </row>
    <row r="1051" spans="2:5" x14ac:dyDescent="0.2">
      <c r="B1051" s="6">
        <f t="shared" ca="1" si="41"/>
        <v>45347</v>
      </c>
      <c r="D1051" s="6">
        <f t="shared" ca="1" si="42"/>
        <v>45396</v>
      </c>
      <c r="E1051" s="11">
        <f t="shared" ca="1" si="42"/>
        <v>45233</v>
      </c>
    </row>
    <row r="1052" spans="2:5" x14ac:dyDescent="0.2">
      <c r="B1052" s="6">
        <f t="shared" ca="1" si="41"/>
        <v>45348</v>
      </c>
      <c r="D1052" s="6">
        <f t="shared" ca="1" si="42"/>
        <v>45397</v>
      </c>
      <c r="E1052" s="11">
        <f t="shared" ca="1" si="42"/>
        <v>45234</v>
      </c>
    </row>
    <row r="1053" spans="2:5" x14ac:dyDescent="0.2">
      <c r="B1053" s="6">
        <f t="shared" ca="1" si="41"/>
        <v>45349</v>
      </c>
      <c r="D1053" s="6">
        <f t="shared" ca="1" si="42"/>
        <v>45398</v>
      </c>
      <c r="E1053" s="11">
        <f t="shared" ca="1" si="42"/>
        <v>45235</v>
      </c>
    </row>
    <row r="1054" spans="2:5" x14ac:dyDescent="0.2">
      <c r="B1054" s="6">
        <f t="shared" ca="1" si="41"/>
        <v>45350</v>
      </c>
      <c r="D1054" s="6">
        <f t="shared" ca="1" si="42"/>
        <v>45399</v>
      </c>
      <c r="E1054" s="11">
        <f t="shared" ca="1" si="42"/>
        <v>45236</v>
      </c>
    </row>
    <row r="1055" spans="2:5" x14ac:dyDescent="0.2">
      <c r="B1055" s="6">
        <f t="shared" ca="1" si="41"/>
        <v>45351</v>
      </c>
      <c r="D1055" s="6">
        <f t="shared" ca="1" si="42"/>
        <v>45400</v>
      </c>
      <c r="E1055" s="11">
        <f t="shared" ca="1" si="42"/>
        <v>45237</v>
      </c>
    </row>
    <row r="1056" spans="2:5" x14ac:dyDescent="0.2">
      <c r="B1056" s="6">
        <f t="shared" ca="1" si="41"/>
        <v>45352</v>
      </c>
      <c r="D1056" s="6">
        <f t="shared" ca="1" si="42"/>
        <v>45401</v>
      </c>
      <c r="E1056" s="11">
        <f t="shared" ca="1" si="42"/>
        <v>45238</v>
      </c>
    </row>
    <row r="1057" spans="2:5" x14ac:dyDescent="0.2">
      <c r="B1057" s="6">
        <f t="shared" ca="1" si="41"/>
        <v>45353</v>
      </c>
      <c r="D1057" s="6">
        <f t="shared" ca="1" si="42"/>
        <v>45402</v>
      </c>
      <c r="E1057" s="11">
        <f t="shared" ca="1" si="42"/>
        <v>45239</v>
      </c>
    </row>
    <row r="1058" spans="2:5" x14ac:dyDescent="0.2">
      <c r="B1058" s="6">
        <f t="shared" ca="1" si="41"/>
        <v>45354</v>
      </c>
      <c r="D1058" s="6">
        <f t="shared" ca="1" si="42"/>
        <v>45403</v>
      </c>
      <c r="E1058" s="11">
        <f t="shared" ca="1" si="42"/>
        <v>45240</v>
      </c>
    </row>
    <row r="1059" spans="2:5" x14ac:dyDescent="0.2">
      <c r="B1059" s="6">
        <f t="shared" ca="1" si="41"/>
        <v>45355</v>
      </c>
      <c r="D1059" s="6">
        <f t="shared" ca="1" si="42"/>
        <v>45404</v>
      </c>
      <c r="E1059" s="11">
        <f t="shared" ca="1" si="42"/>
        <v>45241</v>
      </c>
    </row>
    <row r="1060" spans="2:5" x14ac:dyDescent="0.2">
      <c r="B1060" s="6">
        <f t="shared" ca="1" si="41"/>
        <v>45356</v>
      </c>
      <c r="D1060" s="6">
        <f t="shared" ca="1" si="42"/>
        <v>45405</v>
      </c>
      <c r="E1060" s="11">
        <f t="shared" ca="1" si="42"/>
        <v>45242</v>
      </c>
    </row>
    <row r="1061" spans="2:5" x14ac:dyDescent="0.2">
      <c r="B1061" s="6">
        <f t="shared" ca="1" si="41"/>
        <v>45357</v>
      </c>
      <c r="D1061" s="6">
        <f t="shared" ca="1" si="42"/>
        <v>45406</v>
      </c>
      <c r="E1061" s="11">
        <f t="shared" ca="1" si="42"/>
        <v>45243</v>
      </c>
    </row>
    <row r="1062" spans="2:5" x14ac:dyDescent="0.2">
      <c r="B1062" s="6">
        <f t="shared" ca="1" si="41"/>
        <v>45358</v>
      </c>
      <c r="D1062" s="6">
        <f t="shared" ca="1" si="42"/>
        <v>45407</v>
      </c>
      <c r="E1062" s="11">
        <f t="shared" ca="1" si="42"/>
        <v>45244</v>
      </c>
    </row>
    <row r="1063" spans="2:5" x14ac:dyDescent="0.2">
      <c r="B1063" s="6">
        <f t="shared" ca="1" si="41"/>
        <v>45359</v>
      </c>
      <c r="D1063" s="6">
        <f t="shared" ca="1" si="42"/>
        <v>45408</v>
      </c>
      <c r="E1063" s="11">
        <f t="shared" ca="1" si="42"/>
        <v>45245</v>
      </c>
    </row>
    <row r="1064" spans="2:5" x14ac:dyDescent="0.2">
      <c r="B1064" s="6">
        <f t="shared" ca="1" si="41"/>
        <v>45360</v>
      </c>
      <c r="D1064" s="6">
        <f t="shared" ca="1" si="42"/>
        <v>45409</v>
      </c>
      <c r="E1064" s="11">
        <f t="shared" ca="1" si="42"/>
        <v>45246</v>
      </c>
    </row>
    <row r="1065" spans="2:5" x14ac:dyDescent="0.2">
      <c r="B1065" s="6">
        <f t="shared" ca="1" si="41"/>
        <v>45361</v>
      </c>
      <c r="D1065" s="6">
        <f t="shared" ca="1" si="42"/>
        <v>45410</v>
      </c>
      <c r="E1065" s="11">
        <f t="shared" ca="1" si="42"/>
        <v>45247</v>
      </c>
    </row>
    <row r="1066" spans="2:5" x14ac:dyDescent="0.2">
      <c r="B1066" s="6">
        <f t="shared" ca="1" si="41"/>
        <v>45362</v>
      </c>
      <c r="D1066" s="6">
        <f t="shared" ca="1" si="42"/>
        <v>45411</v>
      </c>
      <c r="E1066" s="11">
        <f t="shared" ca="1" si="42"/>
        <v>45248</v>
      </c>
    </row>
    <row r="1067" spans="2:5" x14ac:dyDescent="0.2">
      <c r="B1067" s="6">
        <f t="shared" ca="1" si="41"/>
        <v>45363</v>
      </c>
      <c r="D1067" s="6">
        <f t="shared" ca="1" si="42"/>
        <v>45412</v>
      </c>
      <c r="E1067" s="11">
        <f t="shared" ca="1" si="42"/>
        <v>45249</v>
      </c>
    </row>
    <row r="1068" spans="2:5" x14ac:dyDescent="0.2">
      <c r="B1068" s="6">
        <f t="shared" ca="1" si="41"/>
        <v>45364</v>
      </c>
      <c r="D1068" s="6">
        <f t="shared" ca="1" si="42"/>
        <v>45413</v>
      </c>
      <c r="E1068" s="11">
        <f t="shared" ca="1" si="42"/>
        <v>45250</v>
      </c>
    </row>
    <row r="1069" spans="2:5" x14ac:dyDescent="0.2">
      <c r="B1069" s="6">
        <f t="shared" ca="1" si="41"/>
        <v>45365</v>
      </c>
      <c r="D1069" s="6">
        <f t="shared" ca="1" si="42"/>
        <v>45414</v>
      </c>
      <c r="E1069" s="11">
        <f t="shared" ca="1" si="42"/>
        <v>45251</v>
      </c>
    </row>
    <row r="1070" spans="2:5" x14ac:dyDescent="0.2">
      <c r="B1070" s="6">
        <f t="shared" ca="1" si="41"/>
        <v>45366</v>
      </c>
      <c r="D1070" s="6">
        <f t="shared" ca="1" si="42"/>
        <v>45415</v>
      </c>
      <c r="E1070" s="11">
        <f t="shared" ca="1" si="42"/>
        <v>45252</v>
      </c>
    </row>
    <row r="1071" spans="2:5" x14ac:dyDescent="0.2">
      <c r="B1071" s="6">
        <f t="shared" ca="1" si="41"/>
        <v>45367</v>
      </c>
      <c r="D1071" s="6">
        <f t="shared" ca="1" si="42"/>
        <v>45416</v>
      </c>
      <c r="E1071" s="11">
        <f t="shared" ca="1" si="42"/>
        <v>45253</v>
      </c>
    </row>
    <row r="1072" spans="2:5" x14ac:dyDescent="0.2">
      <c r="B1072" s="6">
        <f t="shared" ca="1" si="41"/>
        <v>45368</v>
      </c>
      <c r="D1072" s="6">
        <f t="shared" ca="1" si="42"/>
        <v>45417</v>
      </c>
      <c r="E1072" s="11">
        <f t="shared" ca="1" si="42"/>
        <v>45254</v>
      </c>
    </row>
    <row r="1073" spans="2:5" x14ac:dyDescent="0.2">
      <c r="B1073" s="6">
        <f t="shared" ca="1" si="41"/>
        <v>45369</v>
      </c>
      <c r="D1073" s="6">
        <f t="shared" ca="1" si="42"/>
        <v>45418</v>
      </c>
      <c r="E1073" s="11">
        <f t="shared" ca="1" si="42"/>
        <v>45255</v>
      </c>
    </row>
    <row r="1074" spans="2:5" x14ac:dyDescent="0.2">
      <c r="B1074" s="6">
        <f t="shared" ca="1" si="41"/>
        <v>45370</v>
      </c>
      <c r="D1074" s="6">
        <f t="shared" ca="1" si="42"/>
        <v>45419</v>
      </c>
      <c r="E1074" s="11">
        <f t="shared" ca="1" si="42"/>
        <v>45256</v>
      </c>
    </row>
    <row r="1075" spans="2:5" x14ac:dyDescent="0.2">
      <c r="B1075" s="6">
        <f t="shared" ca="1" si="41"/>
        <v>45371</v>
      </c>
      <c r="D1075" s="6">
        <f t="shared" ca="1" si="42"/>
        <v>45420</v>
      </c>
      <c r="E1075" s="11">
        <f t="shared" ca="1" si="42"/>
        <v>45257</v>
      </c>
    </row>
    <row r="1076" spans="2:5" x14ac:dyDescent="0.2">
      <c r="B1076" s="6">
        <f t="shared" ca="1" si="41"/>
        <v>45372</v>
      </c>
      <c r="D1076" s="6">
        <f t="shared" ca="1" si="42"/>
        <v>45421</v>
      </c>
      <c r="E1076" s="11">
        <f t="shared" ca="1" si="42"/>
        <v>45258</v>
      </c>
    </row>
    <row r="1077" spans="2:5" x14ac:dyDescent="0.2">
      <c r="B1077" s="6">
        <f t="shared" ca="1" si="41"/>
        <v>45373</v>
      </c>
      <c r="D1077" s="6">
        <f t="shared" ca="1" si="42"/>
        <v>45422</v>
      </c>
      <c r="E1077" s="11">
        <f t="shared" ca="1" si="42"/>
        <v>45259</v>
      </c>
    </row>
    <row r="1078" spans="2:5" x14ac:dyDescent="0.2">
      <c r="B1078" s="6">
        <f t="shared" ca="1" si="41"/>
        <v>45374</v>
      </c>
      <c r="D1078" s="6">
        <f t="shared" ca="1" si="42"/>
        <v>45423</v>
      </c>
      <c r="E1078" s="11">
        <f t="shared" ca="1" si="42"/>
        <v>45260</v>
      </c>
    </row>
    <row r="1079" spans="2:5" x14ac:dyDescent="0.2">
      <c r="B1079" s="6">
        <f t="shared" ca="1" si="41"/>
        <v>45375</v>
      </c>
      <c r="D1079" s="6">
        <f t="shared" ca="1" si="42"/>
        <v>45424</v>
      </c>
      <c r="E1079" s="11">
        <f t="shared" ca="1" si="42"/>
        <v>45261</v>
      </c>
    </row>
    <row r="1080" spans="2:5" x14ac:dyDescent="0.2">
      <c r="B1080" s="6">
        <f t="shared" ref="B1080:B1138" ca="1" si="43">B1079+1</f>
        <v>45376</v>
      </c>
      <c r="D1080" s="6">
        <f t="shared" ca="1" si="42"/>
        <v>45425</v>
      </c>
      <c r="E1080" s="11">
        <f t="shared" ca="1" si="42"/>
        <v>45262</v>
      </c>
    </row>
    <row r="1081" spans="2:5" x14ac:dyDescent="0.2">
      <c r="B1081" s="6">
        <f t="shared" ca="1" si="43"/>
        <v>45377</v>
      </c>
      <c r="D1081" s="6">
        <f t="shared" ca="1" si="42"/>
        <v>45426</v>
      </c>
      <c r="E1081" s="11">
        <f t="shared" ca="1" si="42"/>
        <v>45263</v>
      </c>
    </row>
    <row r="1082" spans="2:5" x14ac:dyDescent="0.2">
      <c r="B1082" s="6">
        <f t="shared" ca="1" si="43"/>
        <v>45378</v>
      </c>
      <c r="D1082" s="6">
        <f t="shared" ca="1" si="42"/>
        <v>45427</v>
      </c>
      <c r="E1082" s="11">
        <f t="shared" ca="1" si="42"/>
        <v>45264</v>
      </c>
    </row>
    <row r="1083" spans="2:5" x14ac:dyDescent="0.2">
      <c r="B1083" s="6">
        <f t="shared" ca="1" si="43"/>
        <v>45379</v>
      </c>
      <c r="D1083" s="6">
        <f t="shared" ca="1" si="42"/>
        <v>45428</v>
      </c>
      <c r="E1083" s="11">
        <f t="shared" ca="1" si="42"/>
        <v>45265</v>
      </c>
    </row>
    <row r="1084" spans="2:5" x14ac:dyDescent="0.2">
      <c r="B1084" s="6">
        <f t="shared" ca="1" si="43"/>
        <v>45380</v>
      </c>
      <c r="D1084" s="6">
        <f t="shared" ca="1" si="42"/>
        <v>45429</v>
      </c>
      <c r="E1084" s="11">
        <f t="shared" ca="1" si="42"/>
        <v>45266</v>
      </c>
    </row>
    <row r="1085" spans="2:5" x14ac:dyDescent="0.2">
      <c r="B1085" s="6">
        <f t="shared" ca="1" si="43"/>
        <v>45381</v>
      </c>
      <c r="D1085" s="6">
        <f t="shared" ca="1" si="42"/>
        <v>45430</v>
      </c>
      <c r="E1085" s="11">
        <f t="shared" ca="1" si="42"/>
        <v>45267</v>
      </c>
    </row>
    <row r="1086" spans="2:5" x14ac:dyDescent="0.2">
      <c r="B1086" s="6">
        <f t="shared" ca="1" si="43"/>
        <v>45382</v>
      </c>
      <c r="D1086" s="6">
        <f t="shared" ca="1" si="42"/>
        <v>45431</v>
      </c>
      <c r="E1086" s="11">
        <f t="shared" ca="1" si="42"/>
        <v>45268</v>
      </c>
    </row>
    <row r="1087" spans="2:5" x14ac:dyDescent="0.2">
      <c r="B1087" s="6">
        <f t="shared" ca="1" si="43"/>
        <v>45383</v>
      </c>
      <c r="D1087" s="6">
        <f t="shared" ca="1" si="42"/>
        <v>45432</v>
      </c>
      <c r="E1087" s="11">
        <f t="shared" ca="1" si="42"/>
        <v>45269</v>
      </c>
    </row>
    <row r="1088" spans="2:5" x14ac:dyDescent="0.2">
      <c r="B1088" s="6">
        <f t="shared" ca="1" si="43"/>
        <v>45384</v>
      </c>
      <c r="D1088" s="6">
        <f t="shared" ca="1" si="42"/>
        <v>45433</v>
      </c>
      <c r="E1088" s="11">
        <f t="shared" ca="1" si="42"/>
        <v>45270</v>
      </c>
    </row>
    <row r="1089" spans="2:5" x14ac:dyDescent="0.2">
      <c r="B1089" s="6">
        <f t="shared" ca="1" si="43"/>
        <v>45385</v>
      </c>
      <c r="D1089" s="6">
        <f t="shared" ca="1" si="42"/>
        <v>45434</v>
      </c>
      <c r="E1089" s="11">
        <f t="shared" ca="1" si="42"/>
        <v>45271</v>
      </c>
    </row>
    <row r="1090" spans="2:5" x14ac:dyDescent="0.2">
      <c r="B1090" s="6">
        <f t="shared" ca="1" si="43"/>
        <v>45386</v>
      </c>
      <c r="D1090" s="6">
        <f t="shared" ca="1" si="42"/>
        <v>45435</v>
      </c>
      <c r="E1090" s="11">
        <f t="shared" ca="1" si="42"/>
        <v>45272</v>
      </c>
    </row>
    <row r="1091" spans="2:5" x14ac:dyDescent="0.2">
      <c r="B1091" s="6">
        <f t="shared" ca="1" si="43"/>
        <v>45387</v>
      </c>
      <c r="D1091" s="6">
        <f t="shared" ca="1" si="42"/>
        <v>45436</v>
      </c>
      <c r="E1091" s="11">
        <f t="shared" ca="1" si="42"/>
        <v>45273</v>
      </c>
    </row>
    <row r="1092" spans="2:5" x14ac:dyDescent="0.2">
      <c r="B1092" s="6">
        <f t="shared" ca="1" si="43"/>
        <v>45388</v>
      </c>
      <c r="D1092" s="6">
        <f t="shared" ca="1" si="42"/>
        <v>45437</v>
      </c>
      <c r="E1092" s="11">
        <f t="shared" ca="1" si="42"/>
        <v>45274</v>
      </c>
    </row>
    <row r="1093" spans="2:5" x14ac:dyDescent="0.2">
      <c r="B1093" s="6">
        <f t="shared" ca="1" si="43"/>
        <v>45389</v>
      </c>
      <c r="D1093" s="6">
        <f t="shared" ca="1" si="42"/>
        <v>45438</v>
      </c>
      <c r="E1093" s="11">
        <f t="shared" ca="1" si="42"/>
        <v>45275</v>
      </c>
    </row>
    <row r="1094" spans="2:5" x14ac:dyDescent="0.2">
      <c r="B1094" s="6">
        <f t="shared" ca="1" si="43"/>
        <v>45390</v>
      </c>
      <c r="D1094" s="6">
        <f t="shared" ca="1" si="42"/>
        <v>45439</v>
      </c>
      <c r="E1094" s="11">
        <f t="shared" ca="1" si="42"/>
        <v>45276</v>
      </c>
    </row>
    <row r="1095" spans="2:5" x14ac:dyDescent="0.2">
      <c r="B1095" s="6">
        <f t="shared" ca="1" si="43"/>
        <v>45391</v>
      </c>
      <c r="D1095" s="6">
        <f t="shared" ca="1" si="42"/>
        <v>45440</v>
      </c>
      <c r="E1095" s="11">
        <f t="shared" ca="1" si="42"/>
        <v>45277</v>
      </c>
    </row>
    <row r="1096" spans="2:5" x14ac:dyDescent="0.2">
      <c r="B1096" s="6">
        <f t="shared" ca="1" si="43"/>
        <v>45392</v>
      </c>
      <c r="D1096" s="6">
        <f t="shared" ca="1" si="42"/>
        <v>45441</v>
      </c>
      <c r="E1096" s="11">
        <f t="shared" ca="1" si="42"/>
        <v>45278</v>
      </c>
    </row>
    <row r="1097" spans="2:5" x14ac:dyDescent="0.2">
      <c r="B1097" s="6">
        <f t="shared" ca="1" si="43"/>
        <v>45393</v>
      </c>
      <c r="D1097" s="6">
        <f t="shared" ref="D1097:E1115" ca="1" si="44">D1096+1</f>
        <v>45442</v>
      </c>
      <c r="E1097" s="11">
        <f t="shared" ca="1" si="44"/>
        <v>45279</v>
      </c>
    </row>
    <row r="1098" spans="2:5" x14ac:dyDescent="0.2">
      <c r="B1098" s="6">
        <f t="shared" ca="1" si="43"/>
        <v>45394</v>
      </c>
      <c r="D1098" s="6">
        <f t="shared" ca="1" si="44"/>
        <v>45443</v>
      </c>
      <c r="E1098" s="11">
        <f t="shared" ca="1" si="44"/>
        <v>45280</v>
      </c>
    </row>
    <row r="1099" spans="2:5" x14ac:dyDescent="0.2">
      <c r="B1099" s="6">
        <f t="shared" ca="1" si="43"/>
        <v>45395</v>
      </c>
      <c r="D1099" s="6">
        <f t="shared" ca="1" si="44"/>
        <v>45444</v>
      </c>
      <c r="E1099" s="11">
        <f t="shared" ca="1" si="44"/>
        <v>45281</v>
      </c>
    </row>
    <row r="1100" spans="2:5" x14ac:dyDescent="0.2">
      <c r="B1100" s="6">
        <f t="shared" ca="1" si="43"/>
        <v>45396</v>
      </c>
      <c r="D1100" s="6">
        <f t="shared" ca="1" si="44"/>
        <v>45445</v>
      </c>
      <c r="E1100" s="11">
        <f t="shared" ca="1" si="44"/>
        <v>45282</v>
      </c>
    </row>
    <row r="1101" spans="2:5" x14ac:dyDescent="0.2">
      <c r="B1101" s="6">
        <f t="shared" ca="1" si="43"/>
        <v>45397</v>
      </c>
      <c r="D1101" s="6">
        <f t="shared" ca="1" si="44"/>
        <v>45446</v>
      </c>
      <c r="E1101" s="11">
        <f t="shared" ca="1" si="44"/>
        <v>45283</v>
      </c>
    </row>
    <row r="1102" spans="2:5" x14ac:dyDescent="0.2">
      <c r="B1102" s="6">
        <f t="shared" ca="1" si="43"/>
        <v>45398</v>
      </c>
      <c r="D1102" s="6">
        <f t="shared" ca="1" si="44"/>
        <v>45447</v>
      </c>
      <c r="E1102" s="11">
        <f t="shared" ca="1" si="44"/>
        <v>45284</v>
      </c>
    </row>
    <row r="1103" spans="2:5" x14ac:dyDescent="0.2">
      <c r="B1103" s="6">
        <f t="shared" ca="1" si="43"/>
        <v>45399</v>
      </c>
      <c r="D1103" s="6">
        <f t="shared" ca="1" si="44"/>
        <v>45448</v>
      </c>
      <c r="E1103" s="11">
        <f t="shared" ca="1" si="44"/>
        <v>45285</v>
      </c>
    </row>
    <row r="1104" spans="2:5" x14ac:dyDescent="0.2">
      <c r="B1104" s="6">
        <f t="shared" ca="1" si="43"/>
        <v>45400</v>
      </c>
      <c r="D1104" s="6">
        <f t="shared" ca="1" si="44"/>
        <v>45449</v>
      </c>
      <c r="E1104" s="11">
        <f t="shared" ca="1" si="44"/>
        <v>45286</v>
      </c>
    </row>
    <row r="1105" spans="2:5" x14ac:dyDescent="0.2">
      <c r="B1105" s="6">
        <f t="shared" ca="1" si="43"/>
        <v>45401</v>
      </c>
      <c r="D1105" s="6">
        <f t="shared" ca="1" si="44"/>
        <v>45450</v>
      </c>
      <c r="E1105" s="11">
        <f t="shared" ref="E1105" ca="1" si="45">E1104+1</f>
        <v>45287</v>
      </c>
    </row>
    <row r="1106" spans="2:5" x14ac:dyDescent="0.2">
      <c r="B1106" s="6">
        <f t="shared" ca="1" si="43"/>
        <v>45402</v>
      </c>
      <c r="D1106" s="6">
        <f t="shared" ca="1" si="44"/>
        <v>45451</v>
      </c>
      <c r="E1106" s="11">
        <f t="shared" ref="E1106" ca="1" si="46">E1105+1</f>
        <v>45288</v>
      </c>
    </row>
    <row r="1107" spans="2:5" x14ac:dyDescent="0.2">
      <c r="B1107" s="6">
        <f t="shared" ca="1" si="43"/>
        <v>45403</v>
      </c>
      <c r="D1107" s="6">
        <f t="shared" ca="1" si="44"/>
        <v>45452</v>
      </c>
      <c r="E1107" s="11">
        <f t="shared" ref="E1107" ca="1" si="47">E1106+1</f>
        <v>45289</v>
      </c>
    </row>
    <row r="1108" spans="2:5" x14ac:dyDescent="0.2">
      <c r="B1108" s="6">
        <f t="shared" ca="1" si="43"/>
        <v>45404</v>
      </c>
      <c r="D1108" s="6">
        <f t="shared" ca="1" si="44"/>
        <v>45453</v>
      </c>
      <c r="E1108" s="11">
        <f t="shared" ref="E1108" ca="1" si="48">E1107+1</f>
        <v>45290</v>
      </c>
    </row>
    <row r="1109" spans="2:5" x14ac:dyDescent="0.2">
      <c r="B1109" s="6">
        <f t="shared" ca="1" si="43"/>
        <v>45405</v>
      </c>
      <c r="D1109" s="6">
        <f t="shared" ca="1" si="44"/>
        <v>45454</v>
      </c>
      <c r="E1109" s="11">
        <f t="shared" ref="E1109" ca="1" si="49">E1108+1</f>
        <v>45291</v>
      </c>
    </row>
    <row r="1110" spans="2:5" x14ac:dyDescent="0.2">
      <c r="B1110" s="6">
        <f t="shared" ca="1" si="43"/>
        <v>45406</v>
      </c>
      <c r="D1110" s="6">
        <f t="shared" ca="1" si="44"/>
        <v>45455</v>
      </c>
      <c r="E1110" s="11">
        <f t="shared" ref="E1110" ca="1" si="50">E1109+1</f>
        <v>45292</v>
      </c>
    </row>
    <row r="1111" spans="2:5" x14ac:dyDescent="0.2">
      <c r="B1111" s="6">
        <f t="shared" ca="1" si="43"/>
        <v>45407</v>
      </c>
      <c r="D1111" s="6">
        <f t="shared" ca="1" si="44"/>
        <v>45456</v>
      </c>
      <c r="E1111" s="11">
        <f t="shared" ref="E1111" ca="1" si="51">E1110+1</f>
        <v>45293</v>
      </c>
    </row>
    <row r="1112" spans="2:5" x14ac:dyDescent="0.2">
      <c r="B1112" s="6">
        <f t="shared" ca="1" si="43"/>
        <v>45408</v>
      </c>
      <c r="D1112" s="6">
        <f t="shared" ca="1" si="44"/>
        <v>45457</v>
      </c>
      <c r="E1112" s="11">
        <f t="shared" ref="E1112" ca="1" si="52">E1111+1</f>
        <v>45294</v>
      </c>
    </row>
    <row r="1113" spans="2:5" x14ac:dyDescent="0.2">
      <c r="B1113" s="6">
        <f t="shared" ca="1" si="43"/>
        <v>45409</v>
      </c>
      <c r="D1113" s="6">
        <f t="shared" ca="1" si="44"/>
        <v>45458</v>
      </c>
      <c r="E1113" s="11">
        <f t="shared" ref="E1113" ca="1" si="53">E1112+1</f>
        <v>45295</v>
      </c>
    </row>
    <row r="1114" spans="2:5" x14ac:dyDescent="0.2">
      <c r="B1114" s="6">
        <f t="shared" ca="1" si="43"/>
        <v>45410</v>
      </c>
      <c r="D1114" s="6">
        <f t="shared" ca="1" si="44"/>
        <v>45459</v>
      </c>
      <c r="E1114" s="11">
        <f t="shared" ref="E1114" ca="1" si="54">E1113+1</f>
        <v>45296</v>
      </c>
    </row>
    <row r="1115" spans="2:5" ht="18" customHeight="1" x14ac:dyDescent="0.2">
      <c r="B1115" s="6">
        <f t="shared" ca="1" si="43"/>
        <v>45411</v>
      </c>
      <c r="D1115" s="6">
        <f t="shared" ca="1" si="44"/>
        <v>45460</v>
      </c>
      <c r="E1115" s="11">
        <f t="shared" ref="E1115:E1138" ca="1" si="55">E1114+1</f>
        <v>45297</v>
      </c>
    </row>
    <row r="1116" spans="2:5" x14ac:dyDescent="0.2">
      <c r="B1116" s="6">
        <f t="shared" ca="1" si="43"/>
        <v>45412</v>
      </c>
      <c r="D1116" s="6">
        <f t="shared" ref="D1116" ca="1" si="56">D1115+1</f>
        <v>45461</v>
      </c>
      <c r="E1116" s="11">
        <f t="shared" ca="1" si="55"/>
        <v>45298</v>
      </c>
    </row>
    <row r="1117" spans="2:5" x14ac:dyDescent="0.2">
      <c r="B1117" s="6">
        <f t="shared" ca="1" si="43"/>
        <v>45413</v>
      </c>
      <c r="D1117" s="6">
        <f t="shared" ref="D1117" ca="1" si="57">D1116+1</f>
        <v>45462</v>
      </c>
      <c r="E1117" s="11">
        <f t="shared" ca="1" si="55"/>
        <v>45299</v>
      </c>
    </row>
    <row r="1118" spans="2:5" x14ac:dyDescent="0.2">
      <c r="B1118" s="6">
        <f t="shared" ca="1" si="43"/>
        <v>45414</v>
      </c>
      <c r="D1118" s="6">
        <f t="shared" ref="D1118" ca="1" si="58">D1117+1</f>
        <v>45463</v>
      </c>
      <c r="E1118" s="11">
        <f t="shared" ca="1" si="55"/>
        <v>45300</v>
      </c>
    </row>
    <row r="1119" spans="2:5" ht="21" customHeight="1" x14ac:dyDescent="0.2">
      <c r="B1119" s="6">
        <f t="shared" ca="1" si="43"/>
        <v>45415</v>
      </c>
      <c r="D1119" s="6">
        <f t="shared" ref="D1119" ca="1" si="59">D1118+1</f>
        <v>45464</v>
      </c>
      <c r="E1119" s="11">
        <f t="shared" ca="1" si="55"/>
        <v>45301</v>
      </c>
    </row>
    <row r="1120" spans="2:5" x14ac:dyDescent="0.2">
      <c r="B1120" s="6">
        <f t="shared" ca="1" si="43"/>
        <v>45416</v>
      </c>
      <c r="D1120" s="6">
        <f t="shared" ref="D1120" ca="1" si="60">D1119+1</f>
        <v>45465</v>
      </c>
      <c r="E1120" s="11">
        <f t="shared" ca="1" si="55"/>
        <v>45302</v>
      </c>
    </row>
    <row r="1121" spans="2:5" x14ac:dyDescent="0.2">
      <c r="B1121" s="6">
        <f t="shared" ca="1" si="43"/>
        <v>45417</v>
      </c>
      <c r="D1121" s="6">
        <f t="shared" ref="D1121" ca="1" si="61">D1120+1</f>
        <v>45466</v>
      </c>
      <c r="E1121" s="11">
        <f t="shared" ca="1" si="55"/>
        <v>45303</v>
      </c>
    </row>
    <row r="1122" spans="2:5" x14ac:dyDescent="0.2">
      <c r="B1122" s="6">
        <f t="shared" ca="1" si="43"/>
        <v>45418</v>
      </c>
      <c r="D1122" s="6">
        <f t="shared" ref="D1122" ca="1" si="62">D1121+1</f>
        <v>45467</v>
      </c>
      <c r="E1122" s="11">
        <f t="shared" ca="1" si="55"/>
        <v>45304</v>
      </c>
    </row>
    <row r="1123" spans="2:5" x14ac:dyDescent="0.2">
      <c r="B1123" s="6">
        <f t="shared" ca="1" si="43"/>
        <v>45419</v>
      </c>
      <c r="D1123" s="6">
        <f t="shared" ref="D1123" ca="1" si="63">D1122+1</f>
        <v>45468</v>
      </c>
      <c r="E1123" s="11">
        <f t="shared" ca="1" si="55"/>
        <v>45305</v>
      </c>
    </row>
    <row r="1124" spans="2:5" x14ac:dyDescent="0.2">
      <c r="B1124" s="6">
        <f t="shared" ca="1" si="43"/>
        <v>45420</v>
      </c>
      <c r="D1124" s="6">
        <f t="shared" ref="D1124" ca="1" si="64">D1123+1</f>
        <v>45469</v>
      </c>
      <c r="E1124" s="11">
        <f t="shared" ca="1" si="55"/>
        <v>45306</v>
      </c>
    </row>
    <row r="1125" spans="2:5" x14ac:dyDescent="0.2">
      <c r="B1125" s="6">
        <f t="shared" ca="1" si="43"/>
        <v>45421</v>
      </c>
      <c r="D1125" s="6">
        <f t="shared" ref="D1125" ca="1" si="65">D1124+1</f>
        <v>45470</v>
      </c>
      <c r="E1125" s="11">
        <f t="shared" ca="1" si="55"/>
        <v>45307</v>
      </c>
    </row>
    <row r="1126" spans="2:5" x14ac:dyDescent="0.2">
      <c r="B1126" s="6">
        <f t="shared" ca="1" si="43"/>
        <v>45422</v>
      </c>
      <c r="D1126" s="6">
        <f t="shared" ref="D1126" ca="1" si="66">D1125+1</f>
        <v>45471</v>
      </c>
      <c r="E1126" s="11">
        <f t="shared" ca="1" si="55"/>
        <v>45308</v>
      </c>
    </row>
    <row r="1127" spans="2:5" x14ac:dyDescent="0.2">
      <c r="B1127" s="6">
        <f t="shared" ca="1" si="43"/>
        <v>45423</v>
      </c>
      <c r="D1127" s="6">
        <f t="shared" ref="D1127" ca="1" si="67">D1126+1</f>
        <v>45472</v>
      </c>
      <c r="E1127" s="11">
        <f t="shared" ca="1" si="55"/>
        <v>45309</v>
      </c>
    </row>
    <row r="1128" spans="2:5" x14ac:dyDescent="0.2">
      <c r="B1128" s="6">
        <f t="shared" ca="1" si="43"/>
        <v>45424</v>
      </c>
      <c r="D1128" s="6">
        <f t="shared" ref="D1128" ca="1" si="68">D1127+1</f>
        <v>45473</v>
      </c>
      <c r="E1128" s="11">
        <f t="shared" ca="1" si="55"/>
        <v>45310</v>
      </c>
    </row>
    <row r="1129" spans="2:5" x14ac:dyDescent="0.2">
      <c r="B1129" s="6">
        <f t="shared" ca="1" si="43"/>
        <v>45425</v>
      </c>
      <c r="D1129" s="6">
        <f t="shared" ref="D1129" ca="1" si="69">D1128+1</f>
        <v>45474</v>
      </c>
      <c r="E1129" s="11">
        <f t="shared" ca="1" si="55"/>
        <v>45311</v>
      </c>
    </row>
    <row r="1130" spans="2:5" x14ac:dyDescent="0.2">
      <c r="B1130" s="6">
        <f t="shared" ca="1" si="43"/>
        <v>45426</v>
      </c>
      <c r="D1130" s="6">
        <f t="shared" ref="D1130" ca="1" si="70">D1129+1</f>
        <v>45475</v>
      </c>
      <c r="E1130" s="11">
        <f t="shared" ca="1" si="55"/>
        <v>45312</v>
      </c>
    </row>
    <row r="1131" spans="2:5" x14ac:dyDescent="0.2">
      <c r="B1131" s="6">
        <f t="shared" ca="1" si="43"/>
        <v>45427</v>
      </c>
      <c r="D1131" s="6">
        <f t="shared" ref="D1131" ca="1" si="71">D1130+1</f>
        <v>45476</v>
      </c>
      <c r="E1131" s="11">
        <f t="shared" ca="1" si="55"/>
        <v>45313</v>
      </c>
    </row>
    <row r="1132" spans="2:5" x14ac:dyDescent="0.2">
      <c r="B1132" s="6">
        <f t="shared" ca="1" si="43"/>
        <v>45428</v>
      </c>
      <c r="D1132" s="6">
        <f t="shared" ref="D1132" ca="1" si="72">D1131+1</f>
        <v>45477</v>
      </c>
      <c r="E1132" s="11">
        <f t="shared" ca="1" si="55"/>
        <v>45314</v>
      </c>
    </row>
    <row r="1133" spans="2:5" x14ac:dyDescent="0.2">
      <c r="B1133" s="6">
        <f t="shared" ca="1" si="43"/>
        <v>45429</v>
      </c>
      <c r="D1133" s="6">
        <f t="shared" ref="D1133" ca="1" si="73">D1132+1</f>
        <v>45478</v>
      </c>
      <c r="E1133" s="11">
        <f t="shared" ca="1" si="55"/>
        <v>45315</v>
      </c>
    </row>
    <row r="1134" spans="2:5" x14ac:dyDescent="0.2">
      <c r="B1134" s="6">
        <f t="shared" ca="1" si="43"/>
        <v>45430</v>
      </c>
      <c r="D1134" s="6">
        <f t="shared" ref="D1134" ca="1" si="74">D1133+1</f>
        <v>45479</v>
      </c>
      <c r="E1134" s="11">
        <f t="shared" ca="1" si="55"/>
        <v>45316</v>
      </c>
    </row>
    <row r="1135" spans="2:5" x14ac:dyDescent="0.2">
      <c r="B1135" s="6">
        <f t="shared" ca="1" si="43"/>
        <v>45431</v>
      </c>
      <c r="D1135" s="6">
        <f t="shared" ref="D1135" ca="1" si="75">D1134+1</f>
        <v>45480</v>
      </c>
      <c r="E1135" s="11">
        <f t="shared" ca="1" si="55"/>
        <v>45317</v>
      </c>
    </row>
    <row r="1136" spans="2:5" x14ac:dyDescent="0.2">
      <c r="B1136" s="6">
        <f t="shared" ca="1" si="43"/>
        <v>45432</v>
      </c>
      <c r="D1136" s="6">
        <f t="shared" ref="D1136" ca="1" si="76">D1135+1</f>
        <v>45481</v>
      </c>
      <c r="E1136" s="11">
        <f t="shared" ca="1" si="55"/>
        <v>45318</v>
      </c>
    </row>
    <row r="1137" spans="2:5" x14ac:dyDescent="0.2">
      <c r="B1137" s="6">
        <f t="shared" ca="1" si="43"/>
        <v>45433</v>
      </c>
      <c r="D1137" s="6">
        <f t="shared" ref="D1137" ca="1" si="77">D1136+1</f>
        <v>45482</v>
      </c>
      <c r="E1137" s="11">
        <f t="shared" ca="1" si="55"/>
        <v>45319</v>
      </c>
    </row>
    <row r="1138" spans="2:5" x14ac:dyDescent="0.2">
      <c r="B1138" s="6">
        <f t="shared" ca="1" si="43"/>
        <v>45434</v>
      </c>
      <c r="D1138" s="6">
        <f t="shared" ref="D1138" ca="1" si="78">D1137+1</f>
        <v>45483</v>
      </c>
      <c r="E1138" s="11">
        <f t="shared" ca="1" si="55"/>
        <v>45320</v>
      </c>
    </row>
    <row r="1139" spans="2:5" x14ac:dyDescent="0.2">
      <c r="D1139" s="6"/>
    </row>
    <row r="1140" spans="2:5" x14ac:dyDescent="0.2">
      <c r="D1140" s="6"/>
    </row>
    <row r="1141" spans="2:5" x14ac:dyDescent="0.2">
      <c r="D1141" s="6"/>
    </row>
    <row r="1142" spans="2:5" x14ac:dyDescent="0.2">
      <c r="D1142" s="6"/>
    </row>
    <row r="1143" spans="2:5" x14ac:dyDescent="0.2">
      <c r="D1143" s="6"/>
    </row>
    <row r="1144" spans="2:5" x14ac:dyDescent="0.2">
      <c r="D1144" s="6"/>
    </row>
    <row r="1145" spans="2:5" x14ac:dyDescent="0.2">
      <c r="D1145" s="6"/>
    </row>
    <row r="1146" spans="2:5" x14ac:dyDescent="0.2">
      <c r="D1146" s="6"/>
    </row>
    <row r="1147" spans="2:5" x14ac:dyDescent="0.2">
      <c r="D1147" s="6"/>
    </row>
    <row r="1148" spans="2:5" x14ac:dyDescent="0.2">
      <c r="D1148" s="6"/>
    </row>
    <row r="1149" spans="2:5" x14ac:dyDescent="0.2">
      <c r="D1149" s="6"/>
    </row>
    <row r="1150" spans="2:5" x14ac:dyDescent="0.2">
      <c r="D1150" s="6"/>
    </row>
    <row r="1151" spans="2:5" x14ac:dyDescent="0.2">
      <c r="D1151" s="6"/>
    </row>
    <row r="1152" spans="2:5" x14ac:dyDescent="0.2">
      <c r="D1152" s="6"/>
    </row>
    <row r="1153" spans="4:4" x14ac:dyDescent="0.2">
      <c r="D1153" s="6"/>
    </row>
    <row r="1154" spans="4:4" x14ac:dyDescent="0.2">
      <c r="D1154" s="6"/>
    </row>
    <row r="1155" spans="4:4" x14ac:dyDescent="0.2">
      <c r="D1155" s="6"/>
    </row>
    <row r="1156" spans="4:4" x14ac:dyDescent="0.2">
      <c r="D1156" s="6"/>
    </row>
    <row r="1157" spans="4:4" x14ac:dyDescent="0.2">
      <c r="D1157" s="6"/>
    </row>
    <row r="1158" spans="4:4" x14ac:dyDescent="0.2">
      <c r="D1158" s="6"/>
    </row>
    <row r="1159" spans="4:4" x14ac:dyDescent="0.2">
      <c r="D1159" s="6"/>
    </row>
    <row r="1160" spans="4:4" x14ac:dyDescent="0.2">
      <c r="D1160" s="6"/>
    </row>
    <row r="1161" spans="4:4" x14ac:dyDescent="0.2">
      <c r="D1161" s="6"/>
    </row>
    <row r="1162" spans="4:4" x14ac:dyDescent="0.2">
      <c r="D1162" s="6"/>
    </row>
    <row r="1163" spans="4:4" x14ac:dyDescent="0.2">
      <c r="D1163" s="6"/>
    </row>
    <row r="1164" spans="4:4" x14ac:dyDescent="0.2">
      <c r="D1164" s="6"/>
    </row>
    <row r="1165" spans="4:4" x14ac:dyDescent="0.2">
      <c r="D1165" s="6"/>
    </row>
    <row r="1166" spans="4:4" x14ac:dyDescent="0.2">
      <c r="D1166" s="6"/>
    </row>
    <row r="1167" spans="4:4" x14ac:dyDescent="0.2">
      <c r="D1167" s="6"/>
    </row>
    <row r="1168" spans="4:4" x14ac:dyDescent="0.2">
      <c r="D1168" s="6"/>
    </row>
    <row r="1169" spans="4:4" x14ac:dyDescent="0.2">
      <c r="D1169" s="6"/>
    </row>
  </sheetData>
  <dataConsolidate/>
  <mergeCells count="1">
    <mergeCell ref="U4:W4"/>
  </mergeCells>
  <dataValidations count="1">
    <dataValidation type="list" showInputMessage="1" showErrorMessage="1" promptTitle="Vælg en dato" sqref="B5:B1138">
      <formula1>$B$5:$B$155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4</vt:i4>
      </vt:variant>
    </vt:vector>
  </HeadingPairs>
  <TitlesOfParts>
    <vt:vector size="8" baseType="lpstr">
      <vt:lpstr>Udfyldningsark</vt:lpstr>
      <vt:lpstr>Visualiseringsark</vt:lpstr>
      <vt:lpstr>Informationsark</vt:lpstr>
      <vt:lpstr>Data</vt:lpstr>
      <vt:lpstr>Informationsark!Udskriftsområde</vt:lpstr>
      <vt:lpstr>Udfyldningsark!Udskriftsområde</vt:lpstr>
      <vt:lpstr>Visualiseringsark!Udskriftsområde</vt:lpstr>
      <vt:lpstr>Visualiseringsark!Udskriftstitler</vt:lpstr>
    </vt:vector>
  </TitlesOfParts>
  <Company>Trafik- Bygge- og Boligstyrelsen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TokeTure Klitgaard Lassen</dc:creator>
  <cp:lastModifiedBy>Christian Koch</cp:lastModifiedBy>
  <cp:lastPrinted>2020-01-28T12:52:22Z</cp:lastPrinted>
  <dcterms:created xsi:type="dcterms:W3CDTF">2019-07-01T07:40:37Z</dcterms:created>
  <dcterms:modified xsi:type="dcterms:W3CDTF">2021-06-04T12:30:02Z</dcterms:modified>
</cp:coreProperties>
</file>